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codeName="ThisWorkbook" defaultThemeVersion="124226"/>
  <xr:revisionPtr revIDLastSave="0" documentId="13_ncr:1_{B476D9C1-5167-4C1F-AA65-B7D8D83ADE6F}" xr6:coauthVersionLast="36" xr6:coauthVersionMax="36" xr10:uidLastSave="{00000000-0000-0000-0000-000000000000}"/>
  <bookViews>
    <workbookView xWindow="0" yWindow="0" windowWidth="28800" windowHeight="12015" tabRatio="791" xr2:uid="{00000000-000D-0000-FFFF-FFFF00000000}"/>
  </bookViews>
  <sheets>
    <sheet name="年齢別_健診受診率" sheetId="59" r:id="rId1"/>
    <sheet name="年齢別_健診受診率グラフ" sheetId="60" r:id="rId2"/>
    <sheet name="要介護度別_健診受診率" sheetId="157" r:id="rId3"/>
    <sheet name="要介護度別_健診受診率グラフ" sheetId="158" r:id="rId4"/>
    <sheet name="男女別_健診受診率" sheetId="152" r:id="rId5"/>
    <sheet name="市区町村別_健診受診率" sheetId="36" r:id="rId6"/>
    <sheet name="市町村別_健診受診率グラフ" sheetId="43" r:id="rId7"/>
    <sheet name="市区町村別_健診受診率MAP" sheetId="100" r:id="rId8"/>
    <sheet name="指導対象者群分析" sheetId="120" r:id="rId9"/>
    <sheet name="市区町村別_指導対象者群分析" sheetId="124" r:id="rId10"/>
    <sheet name="市町村別_有所見医療機関未受診者グラフ" sheetId="125" r:id="rId11"/>
    <sheet name="市町村別_状態不明者グラフ" sheetId="126" r:id="rId12"/>
    <sheet name="指導対象者群別歯科医療費" sheetId="127" r:id="rId13"/>
    <sheet name="市区町村別_指導対象者群別歯科医療費" sheetId="131" r:id="rId14"/>
    <sheet name="市町村別_歯科健診受診治療中者歯科医療費グラフ" sheetId="132" r:id="rId15"/>
    <sheet name="市町村別_歯科健診未受診治療中者歯科医療費グラフ" sheetId="133" r:id="rId16"/>
    <sheet name="有所見者割合" sheetId="134" r:id="rId17"/>
    <sheet name="市区町村別_有所見者割合" sheetId="40" r:id="rId18"/>
    <sheet name="市区町村別_現在歯MAP" sheetId="143" r:id="rId19"/>
    <sheet name="市区町村別_咬合MAP" sheetId="145" r:id="rId20"/>
    <sheet name="市区町村別_歯垢MAP" sheetId="108" r:id="rId21"/>
    <sheet name="市区町村別_食渣MAP" sheetId="109" r:id="rId22"/>
    <sheet name="市区町村別_舌苔MAP" sheetId="147" r:id="rId23"/>
    <sheet name="市区町村別_口臭MAP" sheetId="111" r:id="rId24"/>
    <sheet name="市区町村別_口腔乾燥MAP" sheetId="110" r:id="rId25"/>
    <sheet name="市区町村別_咀嚼能力MAP" sheetId="113" r:id="rId26"/>
    <sheet name="市区町村別_舌･口唇機能MAP" sheetId="114" r:id="rId27"/>
    <sheet name="市区町村別_嚥下機能(唾液の飲込)MAP" sheetId="115" r:id="rId28"/>
    <sheet name="市区町村別_嚥下機能(総合判定)MAP" sheetId="151" r:id="rId29"/>
    <sheet name="年齢階層別_EAT10別" sheetId="79" r:id="rId30"/>
    <sheet name="市区町村別_EAT10別" sheetId="53" r:id="rId31"/>
    <sheet name="市区町村別_EAT10別MAP" sheetId="116" r:id="rId32"/>
    <sheet name="EAT10別高齢者の疾病" sheetId="80" r:id="rId33"/>
    <sheet name="市区町村別_EAT10別高齢者の疾病" sheetId="70" r:id="rId34"/>
    <sheet name="市町村別_3点以上高齢者の疾病患者割合グラフ" sheetId="76" r:id="rId35"/>
    <sheet name="市区町村別_3点以上高齢者の疾病患者割合MAP" sheetId="117" r:id="rId36"/>
    <sheet name="歯科健診受診状況別疾病別の医療費" sheetId="168" r:id="rId37"/>
    <sheet name="歯科健診受診率と関連する要因の重回帰分析結果" sheetId="169" r:id="rId38"/>
    <sheet name="歯科健診受診率との相関" sheetId="170" r:id="rId39"/>
  </sheets>
  <definedNames>
    <definedName name="_xlnm._FilterDatabase" localSheetId="35" hidden="1">市区町村別_3点以上高齢者の疾病患者割合MAP!$A$6:$Q$6</definedName>
    <definedName name="_xlnm._FilterDatabase" localSheetId="30" hidden="1">市区町村別_EAT10別!$B$1:$AB$304</definedName>
    <definedName name="_xlnm._FilterDatabase" localSheetId="31" hidden="1">市区町村別_EAT10別MAP!$A$6:$Q$6</definedName>
    <definedName name="_xlnm._FilterDatabase" localSheetId="33" hidden="1">市区町村別_EAT10別高齢者の疾病!$B$1:$AW$1354</definedName>
    <definedName name="_xlnm._FilterDatabase" localSheetId="5" hidden="1">市区町村別_健診受診率!$B$1:$AA$79</definedName>
    <definedName name="_xlnm._FilterDatabase" localSheetId="7" hidden="1">市区町村別_健診受診率MAP!$A$6:$Q$6</definedName>
    <definedName name="_xlnm._FilterDatabase" localSheetId="18" hidden="1">市区町村別_現在歯MAP!$A$6:$Q$6</definedName>
    <definedName name="_xlnm._FilterDatabase" localSheetId="24" hidden="1">市区町村別_口腔乾燥MAP!$A$6:$Q$6</definedName>
    <definedName name="_xlnm._FilterDatabase" localSheetId="23" hidden="1">市区町村別_口臭MAP!$A$6:$Q$6</definedName>
    <definedName name="_xlnm._FilterDatabase" localSheetId="9" hidden="1">市区町村別_指導対象者群分析!$B$1:$P$80</definedName>
    <definedName name="_xlnm._FilterDatabase" localSheetId="13" hidden="1">市区町村別_指導対象者群別歯科医療費!$B$1:$AE$80</definedName>
    <definedName name="_xlnm._FilterDatabase" localSheetId="20" hidden="1">市区町村別_歯垢MAP!$A$6:$Q$6</definedName>
    <definedName name="_xlnm._FilterDatabase" localSheetId="21" hidden="1">市区町村別_食渣MAP!$A$6:$Q$6</definedName>
    <definedName name="_xlnm._FilterDatabase" localSheetId="26" hidden="1">市区町村別_舌･口唇機能MAP!$A$6:$Q$6</definedName>
    <definedName name="_xlnm._FilterDatabase" localSheetId="22" hidden="1">市区町村別_舌苔MAP!$A$6:$Q$6</definedName>
    <definedName name="_xlnm._FilterDatabase" localSheetId="17" hidden="1">市区町村別_有所見者割合!$B$1:$AJ$81</definedName>
    <definedName name="_xlnm._FilterDatabase" localSheetId="25" hidden="1">市区町村別_咀嚼能力MAP!$A$6:$Q$6</definedName>
    <definedName name="_xlnm._FilterDatabase" localSheetId="19" hidden="1">市区町村別_咬合MAP!$A$6:$Q$6</definedName>
    <definedName name="_xlnm._FilterDatabase" localSheetId="28" hidden="1">'市区町村別_嚥下機能(総合判定)MAP'!$A$6:$Q$6</definedName>
    <definedName name="_xlnm._FilterDatabase" localSheetId="27" hidden="1">'市区町村別_嚥下機能(唾液の飲込)MAP'!$A$6:$Q$6</definedName>
    <definedName name="_xlnm._FilterDatabase" localSheetId="36" hidden="1">歯科健診受診状況別疾病別の医療費!$B$1:$J$9</definedName>
    <definedName name="_xlnm._FilterDatabase" localSheetId="38" hidden="1">歯科健診受診率との相関!$C$5:$Q$10</definedName>
    <definedName name="_Order1" hidden="1">255</definedName>
    <definedName name="_xlnm.Print_Area" localSheetId="32">EAT10別高齢者の疾病!$A$1:$N$108</definedName>
    <definedName name="_xlnm.Print_Area" localSheetId="35">市区町村別_3点以上高齢者の疾病患者割合MAP!$A$1:$O$84</definedName>
    <definedName name="_xlnm.Print_Area" localSheetId="30">市区町村別_EAT10別!$A$1:$AB$304</definedName>
    <definedName name="_xlnm.Print_Area" localSheetId="31">市区町村別_EAT10別MAP!$A$1:$O$84</definedName>
    <definedName name="_xlnm.Print_Area" localSheetId="33">市区町村別_EAT10別高齢者の疾病!$A$1:$AW$1354</definedName>
    <definedName name="_xlnm.Print_Area" localSheetId="5">市区町村別_健診受診率!$A$1:$AA$79</definedName>
    <definedName name="_xlnm.Print_Area" localSheetId="7">市区町村別_健診受診率MAP!$A$1:$O$84</definedName>
    <definedName name="_xlnm.Print_Area" localSheetId="18">市区町村別_現在歯MAP!$A$1:$O$84</definedName>
    <definedName name="_xlnm.Print_Area" localSheetId="24">市区町村別_口腔乾燥MAP!$A$1:$O$84</definedName>
    <definedName name="_xlnm.Print_Area" localSheetId="23">市区町村別_口臭MAP!$A$1:$O$84</definedName>
    <definedName name="_xlnm.Print_Area" localSheetId="9">市区町村別_指導対象者群分析!$A$1:$P$80</definedName>
    <definedName name="_xlnm.Print_Area" localSheetId="13">市区町村別_指導対象者群別歯科医療費!$A$1:$AE$80</definedName>
    <definedName name="_xlnm.Print_Area" localSheetId="20">市区町村別_歯垢MAP!$A$1:$O$84</definedName>
    <definedName name="_xlnm.Print_Area" localSheetId="21">市区町村別_食渣MAP!$A$1:$O$84</definedName>
    <definedName name="_xlnm.Print_Area" localSheetId="26">市区町村別_舌･口唇機能MAP!$A$1:$O$84</definedName>
    <definedName name="_xlnm.Print_Area" localSheetId="22">市区町村別_舌苔MAP!$A$1:$O$84</definedName>
    <definedName name="_xlnm.Print_Area" localSheetId="17">市区町村別_有所見者割合!$A$1:$AJ$81</definedName>
    <definedName name="_xlnm.Print_Area" localSheetId="25">市区町村別_咀嚼能力MAP!$A$1:$O$84</definedName>
    <definedName name="_xlnm.Print_Area" localSheetId="19">市区町村別_咬合MAP!$A$1:$O$84</definedName>
    <definedName name="_xlnm.Print_Area" localSheetId="28">'市区町村別_嚥下機能(総合判定)MAP'!$A$1:$O$84</definedName>
    <definedName name="_xlnm.Print_Area" localSheetId="27">'市区町村別_嚥下機能(唾液の飲込)MAP'!$A$1:$O$84</definedName>
    <definedName name="_xlnm.Print_Area" localSheetId="34">市町村別_3点以上高齢者の疾病患者割合グラフ!$A$1:$R$78</definedName>
    <definedName name="_xlnm.Print_Area" localSheetId="6">市町村別_健診受診率グラフ!$A$1:$R$78</definedName>
    <definedName name="_xlnm.Print_Area" localSheetId="14">市町村別_歯科健診受診治療中者歯科医療費グラフ!$A$1:$R$78</definedName>
    <definedName name="_xlnm.Print_Area" localSheetId="15">市町村別_歯科健診未受診治療中者歯科医療費グラフ!$A$1:$R$78</definedName>
    <definedName name="_xlnm.Print_Area" localSheetId="11">市町村別_状態不明者グラフ!$A$1:$R$78</definedName>
    <definedName name="_xlnm.Print_Area" localSheetId="10">市町村別_有所見医療機関未受診者グラフ!$A$1:$R$78</definedName>
    <definedName name="_xlnm.Print_Area" localSheetId="8">指導対象者群分析!$A$1:$O$56</definedName>
    <definedName name="_xlnm.Print_Area" localSheetId="12">指導対象者群別歯科医療費!$A$1:$I$52</definedName>
    <definedName name="_xlnm.Print_Area" localSheetId="36">歯科健診受診状況別疾病別の医療費!$A$1:$K$55</definedName>
    <definedName name="_xlnm.Print_Area" localSheetId="38">歯科健診受診率との相関!$A$1:$J$12</definedName>
    <definedName name="_xlnm.Print_Area" localSheetId="37">歯科健診受診率と関連する要因の重回帰分析結果!$A$1:$H$38</definedName>
    <definedName name="_xlnm.Print_Area" localSheetId="4">男女別_健診受診率!$A$1:$F$6</definedName>
    <definedName name="_xlnm.Print_Area" localSheetId="29">年齢階層別_EAT10別!$A$1:$N$56</definedName>
    <definedName name="_xlnm.Print_Area" localSheetId="0">年齢別_健診受診率!$A$1:$F$30</definedName>
    <definedName name="_xlnm.Print_Area" localSheetId="1">年齢別_健診受診率グラフ!$A$1:$I$77</definedName>
    <definedName name="_xlnm.Print_Area" localSheetId="16">有所見者割合!$A$1:$I$61</definedName>
    <definedName name="_xlnm.Print_Area" localSheetId="2">要介護度別_健診受診率!$A$1:$G$15</definedName>
    <definedName name="_xlnm.Print_Area" localSheetId="3">要介護度別_健診受診率グラフ!$A$1:$I$77</definedName>
    <definedName name="_xlnm.Print_Titles" localSheetId="30">市区町村別_EAT10別!$A:$D,市区町村別_EAT10別!$1:$4</definedName>
    <definedName name="_xlnm.Print_Titles" localSheetId="33">市区町村別_EAT10別高齢者の疾病!$A:$D,市区町村別_EAT10別高齢者の疾病!$1:$4</definedName>
    <definedName name="_xlnm.Print_Titles" localSheetId="5">市区町村別_健診受診率!$A:$C,市区町村別_健診受診率!$1:$4</definedName>
    <definedName name="_xlnm.Print_Titles" localSheetId="9">市区町村別_指導対象者群分析!$A:$D,市区町村別_指導対象者群分析!$1:$5</definedName>
    <definedName name="_xlnm.Print_Titles" localSheetId="13">市区町村別_指導対象者群別歯科医療費!$A:$C,市区町村別_指導対象者群別歯科医療費!$1:$5</definedName>
    <definedName name="_xlnm.Print_Titles" localSheetId="17">市区町村別_有所見者割合!$A:$C,市区町村別_有所見者割合!$1:$6</definedName>
    <definedName name="_xlnm.Print_Titles" localSheetId="36">歯科健診受診状況別疾病別の医療費!$A:$A,歯科健診受診状況別疾病別の医療費!$1:$7</definedName>
    <definedName name="_xlnm.Print_Titles" localSheetId="38">歯科健診受診率との相関!$B:$E,歯科健診受診率との相関!$1:$4</definedName>
  </definedNames>
  <calcPr calcId="191029"/>
</workbook>
</file>

<file path=xl/calcChain.xml><?xml version="1.0" encoding="utf-8"?>
<calcChain xmlns="http://schemas.openxmlformats.org/spreadsheetml/2006/main">
  <c r="CC78" i="70" l="1"/>
  <c r="CC77" i="70"/>
  <c r="CC76" i="70"/>
  <c r="CC75" i="70"/>
  <c r="CC74" i="70"/>
  <c r="CC73" i="70"/>
  <c r="CC72" i="70"/>
  <c r="CC71" i="70"/>
  <c r="CC70" i="70"/>
  <c r="CC69" i="70"/>
  <c r="CC68" i="70"/>
  <c r="CC67" i="70"/>
  <c r="CC66" i="70"/>
  <c r="CC65" i="70"/>
  <c r="CC64" i="70"/>
  <c r="CC63" i="70"/>
  <c r="CC62" i="70"/>
  <c r="CC61" i="70"/>
  <c r="CC60" i="70"/>
  <c r="CC59" i="70"/>
  <c r="CC58" i="70"/>
  <c r="CC57" i="70"/>
  <c r="CC56" i="70"/>
  <c r="CC55" i="70"/>
  <c r="CC54" i="70"/>
  <c r="CC53" i="70"/>
  <c r="CC52" i="70"/>
  <c r="CC51" i="70"/>
  <c r="CC50" i="70"/>
  <c r="CC49" i="70"/>
  <c r="CC48" i="70"/>
  <c r="CC47" i="70"/>
  <c r="CC46" i="70"/>
  <c r="CC45" i="70"/>
  <c r="CC44" i="70"/>
  <c r="CC43" i="70"/>
  <c r="CC42" i="70"/>
  <c r="CC41" i="70"/>
  <c r="CC40" i="70"/>
  <c r="CC39" i="70"/>
  <c r="CC38" i="70"/>
  <c r="CC37" i="70"/>
  <c r="CC36" i="70"/>
  <c r="CC35" i="70"/>
  <c r="CC34" i="70"/>
  <c r="CC33" i="70"/>
  <c r="CC32" i="70"/>
  <c r="CC31" i="70"/>
  <c r="CC30" i="70"/>
  <c r="CC29" i="70"/>
  <c r="CC28" i="70"/>
  <c r="CC27" i="70"/>
  <c r="CC26" i="70"/>
  <c r="CC25" i="70"/>
  <c r="CC24" i="70"/>
  <c r="CC23" i="70"/>
  <c r="CC22" i="70"/>
  <c r="CC21" i="70"/>
  <c r="CC20" i="70"/>
  <c r="CC19" i="70"/>
  <c r="CC18" i="70"/>
  <c r="CC17" i="70"/>
  <c r="CC16" i="70"/>
  <c r="CC15" i="70"/>
  <c r="CC14" i="70"/>
  <c r="CC13" i="70"/>
  <c r="CC12" i="70"/>
  <c r="CC11" i="70"/>
  <c r="CC10" i="70"/>
  <c r="CC9" i="70"/>
  <c r="CC8" i="70"/>
  <c r="CC7" i="70"/>
  <c r="CC6" i="70"/>
  <c r="CC5" i="70"/>
  <c r="S1339" i="70" l="1"/>
  <c r="F10" i="80" s="1"/>
  <c r="Q1339" i="70"/>
  <c r="U1339" i="70" l="1"/>
  <c r="AK1339" i="70" l="1"/>
  <c r="AI1339" i="70"/>
  <c r="AB1339" i="70"/>
  <c r="Z1339" i="70"/>
  <c r="J1339" i="70"/>
  <c r="H1339" i="70"/>
  <c r="AT1321" i="70"/>
  <c r="AR1321" i="70"/>
  <c r="AM1321" i="70"/>
  <c r="AD1321" i="70"/>
  <c r="U1321" i="70"/>
  <c r="L1321" i="70"/>
  <c r="AT1303" i="70"/>
  <c r="AR1303" i="70"/>
  <c r="AM1303" i="70"/>
  <c r="AD1303" i="70"/>
  <c r="U1303" i="70"/>
  <c r="L1303" i="70"/>
  <c r="AT1285" i="70"/>
  <c r="AR1285" i="70"/>
  <c r="AM1285" i="70"/>
  <c r="AD1285" i="70"/>
  <c r="U1285" i="70"/>
  <c r="L1285" i="70"/>
  <c r="AT1267" i="70"/>
  <c r="AR1267" i="70"/>
  <c r="AM1267" i="70"/>
  <c r="AD1267" i="70"/>
  <c r="U1267" i="70"/>
  <c r="L1267" i="70"/>
  <c r="AT1249" i="70"/>
  <c r="AR1249" i="70"/>
  <c r="AM1249" i="70"/>
  <c r="AD1249" i="70"/>
  <c r="U1249" i="70"/>
  <c r="L1249" i="70"/>
  <c r="AT1231" i="70"/>
  <c r="AR1231" i="70"/>
  <c r="AM1231" i="70"/>
  <c r="AD1231" i="70"/>
  <c r="U1231" i="70"/>
  <c r="L1231" i="70"/>
  <c r="AT1213" i="70"/>
  <c r="AR1213" i="70"/>
  <c r="AM1213" i="70"/>
  <c r="AD1213" i="70"/>
  <c r="U1213" i="70"/>
  <c r="L1213" i="70"/>
  <c r="AT1195" i="70"/>
  <c r="AR1195" i="70"/>
  <c r="AM1195" i="70"/>
  <c r="AD1195" i="70"/>
  <c r="U1195" i="70"/>
  <c r="L1195" i="70"/>
  <c r="L1196" i="70"/>
  <c r="U1196" i="70"/>
  <c r="AD1196" i="70"/>
  <c r="AM1196" i="70"/>
  <c r="AR1196" i="70"/>
  <c r="AT1196" i="70"/>
  <c r="AT1177" i="70"/>
  <c r="AR1177" i="70"/>
  <c r="AM1177" i="70"/>
  <c r="AD1177" i="70"/>
  <c r="U1177" i="70"/>
  <c r="L1177" i="70"/>
  <c r="AT1159" i="70"/>
  <c r="AR1159" i="70"/>
  <c r="AM1159" i="70"/>
  <c r="AD1159" i="70"/>
  <c r="U1159" i="70"/>
  <c r="L1159" i="70"/>
  <c r="AT1141" i="70"/>
  <c r="AR1141" i="70"/>
  <c r="AM1141" i="70"/>
  <c r="AD1141" i="70"/>
  <c r="U1141" i="70"/>
  <c r="L1141" i="70"/>
  <c r="AT1123" i="70"/>
  <c r="AR1123" i="70"/>
  <c r="AM1123" i="70"/>
  <c r="AD1123" i="70"/>
  <c r="U1123" i="70"/>
  <c r="L1123" i="70"/>
  <c r="AT1105" i="70"/>
  <c r="AR1105" i="70"/>
  <c r="AM1105" i="70"/>
  <c r="AD1105" i="70"/>
  <c r="U1105" i="70"/>
  <c r="L1105" i="70"/>
  <c r="AT1087" i="70"/>
  <c r="AR1087" i="70"/>
  <c r="AM1087" i="70"/>
  <c r="AD1087" i="70"/>
  <c r="U1087" i="70"/>
  <c r="L1087" i="70"/>
  <c r="AT1069" i="70"/>
  <c r="AR1069" i="70"/>
  <c r="AM1069" i="70"/>
  <c r="AD1069" i="70"/>
  <c r="U1069" i="70"/>
  <c r="L1069" i="70"/>
  <c r="AT1051" i="70"/>
  <c r="AR1051" i="70"/>
  <c r="AM1051" i="70"/>
  <c r="AD1051" i="70"/>
  <c r="U1051" i="70"/>
  <c r="L1051" i="70"/>
  <c r="AT1033" i="70"/>
  <c r="AR1033" i="70"/>
  <c r="AM1033" i="70"/>
  <c r="AD1033" i="70"/>
  <c r="U1033" i="70"/>
  <c r="L1033" i="70"/>
  <c r="AT1015" i="70"/>
  <c r="AR1015" i="70"/>
  <c r="AM1015" i="70"/>
  <c r="AD1015" i="70"/>
  <c r="U1015" i="70"/>
  <c r="L1015" i="70"/>
  <c r="AT997" i="70"/>
  <c r="AR997" i="70"/>
  <c r="AM997" i="70"/>
  <c r="AD997" i="70"/>
  <c r="U997" i="70"/>
  <c r="L997" i="70"/>
  <c r="AT979" i="70"/>
  <c r="AR979" i="70"/>
  <c r="AM979" i="70"/>
  <c r="AD979" i="70"/>
  <c r="U979" i="70"/>
  <c r="L979" i="70"/>
  <c r="AT961" i="70"/>
  <c r="AR961" i="70"/>
  <c r="AM961" i="70"/>
  <c r="AD961" i="70"/>
  <c r="U961" i="70"/>
  <c r="L961" i="70"/>
  <c r="AT943" i="70"/>
  <c r="AR943" i="70"/>
  <c r="AM943" i="70"/>
  <c r="AD943" i="70"/>
  <c r="U943" i="70"/>
  <c r="L943" i="70"/>
  <c r="AT925" i="70"/>
  <c r="AR925" i="70"/>
  <c r="AM925" i="70"/>
  <c r="AD925" i="70"/>
  <c r="U925" i="70"/>
  <c r="L925" i="70"/>
  <c r="AT907" i="70"/>
  <c r="AR907" i="70"/>
  <c r="AM907" i="70"/>
  <c r="AD907" i="70"/>
  <c r="U907" i="70"/>
  <c r="L907" i="70"/>
  <c r="AT889" i="70"/>
  <c r="AR889" i="70"/>
  <c r="AM889" i="70"/>
  <c r="AD889" i="70"/>
  <c r="U889" i="70"/>
  <c r="L889" i="70"/>
  <c r="AT871" i="70"/>
  <c r="AR871" i="70"/>
  <c r="AM871" i="70"/>
  <c r="AD871" i="70"/>
  <c r="U871" i="70"/>
  <c r="L871" i="70"/>
  <c r="AT853" i="70"/>
  <c r="AR853" i="70"/>
  <c r="AM853" i="70"/>
  <c r="AD853" i="70"/>
  <c r="U853" i="70"/>
  <c r="L853" i="70"/>
  <c r="AT835" i="70"/>
  <c r="AR835" i="70"/>
  <c r="AM835" i="70"/>
  <c r="AD835" i="70"/>
  <c r="U835" i="70"/>
  <c r="L835" i="70"/>
  <c r="AT817" i="70"/>
  <c r="AR817" i="70"/>
  <c r="AM817" i="70"/>
  <c r="AD817" i="70"/>
  <c r="U817" i="70"/>
  <c r="L817" i="70"/>
  <c r="AT799" i="70"/>
  <c r="AR799" i="70"/>
  <c r="AM799" i="70"/>
  <c r="AD799" i="70"/>
  <c r="U799" i="70"/>
  <c r="L799" i="70"/>
  <c r="AT781" i="70"/>
  <c r="AR781" i="70"/>
  <c r="AM781" i="70"/>
  <c r="AD781" i="70"/>
  <c r="U781" i="70"/>
  <c r="L781" i="70"/>
  <c r="AT763" i="70"/>
  <c r="AR763" i="70"/>
  <c r="AM763" i="70"/>
  <c r="AD763" i="70"/>
  <c r="U763" i="70"/>
  <c r="L763" i="70"/>
  <c r="AT745" i="70"/>
  <c r="AR745" i="70"/>
  <c r="AM745" i="70"/>
  <c r="AD745" i="70"/>
  <c r="U745" i="70"/>
  <c r="L745" i="70"/>
  <c r="AT727" i="70"/>
  <c r="AR727" i="70"/>
  <c r="AM727" i="70"/>
  <c r="AD727" i="70"/>
  <c r="U727" i="70"/>
  <c r="L727" i="70"/>
  <c r="AT709" i="70"/>
  <c r="AR709" i="70"/>
  <c r="AM709" i="70"/>
  <c r="AD709" i="70"/>
  <c r="U709" i="70"/>
  <c r="L709" i="70"/>
  <c r="AT691" i="70"/>
  <c r="AR691" i="70"/>
  <c r="AM691" i="70"/>
  <c r="AD691" i="70"/>
  <c r="U691" i="70"/>
  <c r="L691" i="70"/>
  <c r="AT673" i="70"/>
  <c r="AR673" i="70"/>
  <c r="AM673" i="70"/>
  <c r="AD673" i="70"/>
  <c r="U673" i="70"/>
  <c r="L673" i="70"/>
  <c r="AT655" i="70"/>
  <c r="AR655" i="70"/>
  <c r="AM655" i="70"/>
  <c r="AD655" i="70"/>
  <c r="U655" i="70"/>
  <c r="L655" i="70"/>
  <c r="AT637" i="70"/>
  <c r="AR637" i="70"/>
  <c r="AM637" i="70"/>
  <c r="AD637" i="70"/>
  <c r="U637" i="70"/>
  <c r="L637" i="70"/>
  <c r="AT619" i="70"/>
  <c r="AR619" i="70"/>
  <c r="AM619" i="70"/>
  <c r="AD619" i="70"/>
  <c r="U619" i="70"/>
  <c r="L619" i="70"/>
  <c r="AT601" i="70"/>
  <c r="AR601" i="70"/>
  <c r="AM601" i="70"/>
  <c r="AD601" i="70"/>
  <c r="U601" i="70"/>
  <c r="L601" i="70"/>
  <c r="AT583" i="70"/>
  <c r="AR583" i="70"/>
  <c r="AM583" i="70"/>
  <c r="AD583" i="70"/>
  <c r="U583" i="70"/>
  <c r="L583" i="70"/>
  <c r="AT565" i="70"/>
  <c r="AR565" i="70"/>
  <c r="AM565" i="70"/>
  <c r="AD565" i="70"/>
  <c r="U565" i="70"/>
  <c r="L565" i="70"/>
  <c r="AT547" i="70"/>
  <c r="AR547" i="70"/>
  <c r="AM547" i="70"/>
  <c r="AD547" i="70"/>
  <c r="U547" i="70"/>
  <c r="L547" i="70"/>
  <c r="AT529" i="70"/>
  <c r="AR529" i="70"/>
  <c r="AM529" i="70"/>
  <c r="AD529" i="70"/>
  <c r="U529" i="70"/>
  <c r="L529" i="70"/>
  <c r="AT511" i="70"/>
  <c r="AR511" i="70"/>
  <c r="AM511" i="70"/>
  <c r="AD511" i="70"/>
  <c r="U511" i="70"/>
  <c r="L511" i="70"/>
  <c r="AT493" i="70"/>
  <c r="AR493" i="70"/>
  <c r="AM493" i="70"/>
  <c r="AD493" i="70"/>
  <c r="U493" i="70"/>
  <c r="L493" i="70"/>
  <c r="AT475" i="70"/>
  <c r="AR475" i="70"/>
  <c r="AM475" i="70"/>
  <c r="AD475" i="70"/>
  <c r="U475" i="70"/>
  <c r="L475" i="70"/>
  <c r="AT457" i="70"/>
  <c r="AR457" i="70"/>
  <c r="AM457" i="70"/>
  <c r="AD457" i="70"/>
  <c r="U457" i="70"/>
  <c r="L457" i="70"/>
  <c r="AT439" i="70"/>
  <c r="AR439" i="70"/>
  <c r="AM439" i="70"/>
  <c r="AD439" i="70"/>
  <c r="U439" i="70"/>
  <c r="L439" i="70"/>
  <c r="AT421" i="70"/>
  <c r="AR421" i="70"/>
  <c r="AM421" i="70"/>
  <c r="AD421" i="70"/>
  <c r="U421" i="70"/>
  <c r="L421" i="70"/>
  <c r="AT403" i="70"/>
  <c r="AR403" i="70"/>
  <c r="AM403" i="70"/>
  <c r="AD403" i="70"/>
  <c r="U403" i="70"/>
  <c r="L403" i="70"/>
  <c r="AT385" i="70"/>
  <c r="AR385" i="70"/>
  <c r="AM385" i="70"/>
  <c r="AD385" i="70"/>
  <c r="U385" i="70"/>
  <c r="L385" i="70"/>
  <c r="AT367" i="70"/>
  <c r="AR367" i="70"/>
  <c r="AM367" i="70"/>
  <c r="AD367" i="70"/>
  <c r="U367" i="70"/>
  <c r="L367" i="70"/>
  <c r="AT349" i="70"/>
  <c r="AR349" i="70"/>
  <c r="AM349" i="70"/>
  <c r="AD349" i="70"/>
  <c r="U349" i="70"/>
  <c r="L349" i="70"/>
  <c r="AT331" i="70"/>
  <c r="AR331" i="70"/>
  <c r="AM331" i="70"/>
  <c r="AD331" i="70"/>
  <c r="U331" i="70"/>
  <c r="L331" i="70"/>
  <c r="AT313" i="70"/>
  <c r="AR313" i="70"/>
  <c r="AM313" i="70"/>
  <c r="AD313" i="70"/>
  <c r="U313" i="70"/>
  <c r="L313" i="70"/>
  <c r="AT295" i="70"/>
  <c r="AR295" i="70"/>
  <c r="AM295" i="70"/>
  <c r="AD295" i="70"/>
  <c r="U295" i="70"/>
  <c r="L295" i="70"/>
  <c r="AT277" i="70"/>
  <c r="AR277" i="70"/>
  <c r="AM277" i="70"/>
  <c r="AD277" i="70"/>
  <c r="U277" i="70"/>
  <c r="L277" i="70"/>
  <c r="AT259" i="70"/>
  <c r="AR259" i="70"/>
  <c r="AM259" i="70"/>
  <c r="AD259" i="70"/>
  <c r="U259" i="70"/>
  <c r="L259" i="70"/>
  <c r="AT241" i="70"/>
  <c r="AR241" i="70"/>
  <c r="AM241" i="70"/>
  <c r="AD241" i="70"/>
  <c r="U241" i="70"/>
  <c r="L241" i="70"/>
  <c r="AT223" i="70"/>
  <c r="AR223" i="70"/>
  <c r="AM223" i="70"/>
  <c r="AD223" i="70"/>
  <c r="U223" i="70"/>
  <c r="L223" i="70"/>
  <c r="AT205" i="70"/>
  <c r="AR205" i="70"/>
  <c r="AM205" i="70"/>
  <c r="AD205" i="70"/>
  <c r="U205" i="70"/>
  <c r="L205" i="70"/>
  <c r="AT187" i="70"/>
  <c r="AR187" i="70"/>
  <c r="AM187" i="70"/>
  <c r="AD187" i="70"/>
  <c r="U187" i="70"/>
  <c r="L187" i="70"/>
  <c r="AT169" i="70"/>
  <c r="AR169" i="70"/>
  <c r="AM169" i="70"/>
  <c r="AD169" i="70"/>
  <c r="U169" i="70"/>
  <c r="L169" i="70"/>
  <c r="AT151" i="70"/>
  <c r="AR151" i="70"/>
  <c r="AM151" i="70"/>
  <c r="AD151" i="70"/>
  <c r="U151" i="70"/>
  <c r="L151" i="70"/>
  <c r="AT133" i="70"/>
  <c r="AR133" i="70"/>
  <c r="AM133" i="70"/>
  <c r="AD133" i="70"/>
  <c r="U133" i="70"/>
  <c r="L133" i="70"/>
  <c r="AT115" i="70"/>
  <c r="AR115" i="70"/>
  <c r="AM115" i="70"/>
  <c r="AD115" i="70"/>
  <c r="U115" i="70"/>
  <c r="L115" i="70"/>
  <c r="AT97" i="70"/>
  <c r="AR97" i="70"/>
  <c r="AM97" i="70"/>
  <c r="AD97" i="70"/>
  <c r="U97" i="70"/>
  <c r="L97" i="70"/>
  <c r="AT79" i="70"/>
  <c r="AR79" i="70"/>
  <c r="AM79" i="70"/>
  <c r="AD79" i="70"/>
  <c r="U79" i="70"/>
  <c r="L79" i="70"/>
  <c r="AT61" i="70"/>
  <c r="AR61" i="70"/>
  <c r="AM61" i="70"/>
  <c r="AD61" i="70"/>
  <c r="U61" i="70"/>
  <c r="L61" i="70"/>
  <c r="AT43" i="70"/>
  <c r="AR43" i="70"/>
  <c r="AM43" i="70"/>
  <c r="AD43" i="70"/>
  <c r="U43" i="70"/>
  <c r="L43" i="70"/>
  <c r="AT25" i="70"/>
  <c r="AR25" i="70"/>
  <c r="AM25" i="70"/>
  <c r="AD25" i="70"/>
  <c r="U25" i="70"/>
  <c r="L25" i="70"/>
  <c r="AT7" i="70"/>
  <c r="AR7" i="70"/>
  <c r="AM7" i="70"/>
  <c r="AD7" i="70"/>
  <c r="U7" i="70"/>
  <c r="L7" i="70"/>
  <c r="L10" i="80" l="1"/>
  <c r="I10" i="80"/>
  <c r="C10" i="80"/>
  <c r="AV1267" i="70"/>
  <c r="AV1213" i="70"/>
  <c r="AV187" i="70"/>
  <c r="AV331" i="70"/>
  <c r="AV403" i="70"/>
  <c r="AV619" i="70"/>
  <c r="AV691" i="70"/>
  <c r="AV835" i="70"/>
  <c r="AV979" i="70"/>
  <c r="AV1051" i="70"/>
  <c r="AV1303" i="70"/>
  <c r="AV1195" i="70"/>
  <c r="AV97" i="70"/>
  <c r="AV241" i="70"/>
  <c r="AV313" i="70"/>
  <c r="AV457" i="70"/>
  <c r="AV601" i="70"/>
  <c r="AR1339" i="70"/>
  <c r="AV745" i="70"/>
  <c r="AV817" i="70"/>
  <c r="AV961" i="70"/>
  <c r="AV1105" i="70"/>
  <c r="AV1177" i="70"/>
  <c r="L1339" i="70"/>
  <c r="AM1339" i="70"/>
  <c r="AV547" i="70"/>
  <c r="AV673" i="70"/>
  <c r="AV1033" i="70"/>
  <c r="AV1249" i="70"/>
  <c r="AT1339" i="70"/>
  <c r="AV1285" i="70"/>
  <c r="AV151" i="70"/>
  <c r="AV367" i="70"/>
  <c r="AV439" i="70"/>
  <c r="AV583" i="70"/>
  <c r="AV1015" i="70"/>
  <c r="AV1321" i="70"/>
  <c r="AV871" i="70"/>
  <c r="AV349" i="70"/>
  <c r="AV493" i="70"/>
  <c r="AV637" i="70"/>
  <c r="AV781" i="70"/>
  <c r="AV853" i="70"/>
  <c r="AV997" i="70"/>
  <c r="AD1339" i="70"/>
  <c r="AV1231" i="70"/>
  <c r="AV259" i="70"/>
  <c r="AV475" i="70"/>
  <c r="AV1196" i="70"/>
  <c r="AV763" i="70"/>
  <c r="AV1069" i="70"/>
  <c r="AV1141" i="70"/>
  <c r="AV295" i="70"/>
  <c r="AV1123" i="70"/>
  <c r="AV205" i="70"/>
  <c r="AV277" i="70"/>
  <c r="AV655" i="70"/>
  <c r="AV727" i="70"/>
  <c r="AV943" i="70"/>
  <c r="AV889" i="70"/>
  <c r="AV511" i="70"/>
  <c r="AV799" i="70"/>
  <c r="AV1159" i="70"/>
  <c r="AV1087" i="70"/>
  <c r="AV925" i="70"/>
  <c r="AV907" i="70"/>
  <c r="AV709" i="70"/>
  <c r="AV565" i="70"/>
  <c r="AV529" i="70"/>
  <c r="AV421" i="70"/>
  <c r="AV385" i="70"/>
  <c r="AV223" i="70"/>
  <c r="AV169" i="70"/>
  <c r="AV115" i="70"/>
  <c r="AV133" i="70"/>
  <c r="AV79" i="70"/>
  <c r="AV43" i="70"/>
  <c r="AV61" i="70"/>
  <c r="AV7" i="70"/>
  <c r="AV25" i="70"/>
  <c r="AV1339" i="70" l="1"/>
  <c r="T5" i="53"/>
  <c r="D25" i="59" l="1"/>
  <c r="E25" i="59" s="1"/>
  <c r="M25" i="59" s="1"/>
  <c r="C25" i="59"/>
  <c r="J9" i="168" l="1"/>
  <c r="H9" i="168"/>
  <c r="F9" i="168"/>
  <c r="D9" i="168"/>
  <c r="J8" i="168"/>
  <c r="H8" i="168"/>
  <c r="F8" i="168"/>
  <c r="D8" i="168"/>
  <c r="BH79" i="70" l="1"/>
  <c r="BG79" i="70"/>
  <c r="X1337" i="70" s="1"/>
  <c r="AC1339" i="70" s="1"/>
  <c r="BF79" i="70"/>
  <c r="O1337" i="70" s="1"/>
  <c r="T1339" i="70" s="1"/>
  <c r="BE79" i="70"/>
  <c r="F1337" i="70" s="1"/>
  <c r="K1339" i="70" s="1"/>
  <c r="BC79" i="70"/>
  <c r="AF1337" i="70" s="1"/>
  <c r="BB79" i="70"/>
  <c r="BA79" i="70"/>
  <c r="N1337" i="70" s="1"/>
  <c r="AZ79" i="70"/>
  <c r="E1337" i="70" s="1"/>
  <c r="AK1354" i="70"/>
  <c r="AI1354" i="70"/>
  <c r="AB1354" i="70"/>
  <c r="Z1354" i="70"/>
  <c r="S1354" i="70"/>
  <c r="Q1354" i="70"/>
  <c r="J1354" i="70"/>
  <c r="H1354" i="70"/>
  <c r="AK1353" i="70"/>
  <c r="AI1353" i="70"/>
  <c r="AB1353" i="70"/>
  <c r="Z1353" i="70"/>
  <c r="S1353" i="70"/>
  <c r="Q1353" i="70"/>
  <c r="J1353" i="70"/>
  <c r="H1353" i="70"/>
  <c r="AK1352" i="70"/>
  <c r="AI1352" i="70"/>
  <c r="AB1352" i="70"/>
  <c r="Z1352" i="70"/>
  <c r="S1352" i="70"/>
  <c r="Q1352" i="70"/>
  <c r="J1352" i="70"/>
  <c r="H1352" i="70"/>
  <c r="AK1351" i="70"/>
  <c r="AI1351" i="70"/>
  <c r="AB1351" i="70"/>
  <c r="Z1351" i="70"/>
  <c r="S1351" i="70"/>
  <c r="Q1351" i="70"/>
  <c r="J1351" i="70"/>
  <c r="H1351" i="70"/>
  <c r="AK1350" i="70"/>
  <c r="AI1350" i="70"/>
  <c r="AB1350" i="70"/>
  <c r="Z1350" i="70"/>
  <c r="S1350" i="70"/>
  <c r="Q1350" i="70"/>
  <c r="J1350" i="70"/>
  <c r="H1350" i="70"/>
  <c r="AK1349" i="70"/>
  <c r="AI1349" i="70"/>
  <c r="AB1349" i="70"/>
  <c r="Z1349" i="70"/>
  <c r="S1349" i="70"/>
  <c r="Q1349" i="70"/>
  <c r="J1349" i="70"/>
  <c r="H1349" i="70"/>
  <c r="AK1348" i="70"/>
  <c r="AI1348" i="70"/>
  <c r="AB1348" i="70"/>
  <c r="Z1348" i="70"/>
  <c r="S1348" i="70"/>
  <c r="Q1348" i="70"/>
  <c r="J1348" i="70"/>
  <c r="H1348" i="70"/>
  <c r="AK1347" i="70"/>
  <c r="AI1347" i="70"/>
  <c r="AB1347" i="70"/>
  <c r="Z1347" i="70"/>
  <c r="S1347" i="70"/>
  <c r="Q1347" i="70"/>
  <c r="J1347" i="70"/>
  <c r="H1347" i="70"/>
  <c r="AK1346" i="70"/>
  <c r="AI1346" i="70"/>
  <c r="AB1346" i="70"/>
  <c r="Z1346" i="70"/>
  <c r="S1346" i="70"/>
  <c r="Q1346" i="70"/>
  <c r="J1346" i="70"/>
  <c r="H1346" i="70"/>
  <c r="AK1345" i="70"/>
  <c r="AI1345" i="70"/>
  <c r="AB1345" i="70"/>
  <c r="Z1345" i="70"/>
  <c r="S1345" i="70"/>
  <c r="Q1345" i="70"/>
  <c r="J1345" i="70"/>
  <c r="H1345" i="70"/>
  <c r="AK1344" i="70"/>
  <c r="AI1344" i="70"/>
  <c r="AB1344" i="70"/>
  <c r="Z1344" i="70"/>
  <c r="S1344" i="70"/>
  <c r="Q1344" i="70"/>
  <c r="J1344" i="70"/>
  <c r="H1344" i="70"/>
  <c r="AK1343" i="70"/>
  <c r="AI1343" i="70"/>
  <c r="AB1343" i="70"/>
  <c r="Z1343" i="70"/>
  <c r="S1343" i="70"/>
  <c r="Q1343" i="70"/>
  <c r="J1343" i="70"/>
  <c r="H1343" i="70"/>
  <c r="AK1342" i="70"/>
  <c r="AI1342" i="70"/>
  <c r="AB1342" i="70"/>
  <c r="Z1342" i="70"/>
  <c r="S1342" i="70"/>
  <c r="Q1342" i="70"/>
  <c r="J1342" i="70"/>
  <c r="H1342" i="70"/>
  <c r="AK1341" i="70"/>
  <c r="AI1341" i="70"/>
  <c r="AB1341" i="70"/>
  <c r="Z1341" i="70"/>
  <c r="S1341" i="70"/>
  <c r="Q1341" i="70"/>
  <c r="J1341" i="70"/>
  <c r="H1341" i="70"/>
  <c r="AK1340" i="70"/>
  <c r="AI1340" i="70"/>
  <c r="AB1340" i="70"/>
  <c r="Z1340" i="70"/>
  <c r="S1340" i="70"/>
  <c r="Q1340" i="70"/>
  <c r="J1340" i="70"/>
  <c r="H1340" i="70"/>
  <c r="AK1338" i="70"/>
  <c r="AI1338" i="70"/>
  <c r="AB1338" i="70"/>
  <c r="Z1338" i="70"/>
  <c r="S1338" i="70"/>
  <c r="Q1338" i="70"/>
  <c r="J1338" i="70"/>
  <c r="H1338" i="70"/>
  <c r="AK1337" i="70"/>
  <c r="AI1337" i="70"/>
  <c r="AG1337" i="70"/>
  <c r="AL1339" i="70" s="1"/>
  <c r="AB1337" i="70"/>
  <c r="Z1337" i="70"/>
  <c r="W1337" i="70"/>
  <c r="S1337" i="70"/>
  <c r="Q1337" i="70"/>
  <c r="J1337" i="70"/>
  <c r="H1337" i="70"/>
  <c r="X304" i="53"/>
  <c r="U304" i="53"/>
  <c r="R304" i="53"/>
  <c r="O304" i="53"/>
  <c r="L304" i="53"/>
  <c r="X303" i="53"/>
  <c r="U303" i="53"/>
  <c r="R303" i="53"/>
  <c r="O303" i="53"/>
  <c r="L303" i="53"/>
  <c r="X302" i="53"/>
  <c r="U302" i="53"/>
  <c r="R302" i="53"/>
  <c r="O302" i="53"/>
  <c r="L302" i="53"/>
  <c r="X301" i="53"/>
  <c r="U301" i="53"/>
  <c r="T301" i="53"/>
  <c r="R301" i="53"/>
  <c r="O301" i="53"/>
  <c r="L301" i="53"/>
  <c r="AK79" i="53"/>
  <c r="I11" i="79" s="1"/>
  <c r="AJ79" i="53"/>
  <c r="C10" i="79" s="1"/>
  <c r="AI79" i="53"/>
  <c r="L9" i="79" s="1"/>
  <c r="AH79" i="53"/>
  <c r="I8" i="79" s="1"/>
  <c r="AG79" i="53"/>
  <c r="C7" i="79" s="1"/>
  <c r="AF79" i="53"/>
  <c r="C6" i="79" s="1"/>
  <c r="AE79" i="53"/>
  <c r="I5" i="79" s="1"/>
  <c r="I304" i="53"/>
  <c r="F304" i="53"/>
  <c r="I303" i="53"/>
  <c r="F303" i="53"/>
  <c r="I302" i="53"/>
  <c r="F302" i="53"/>
  <c r="I301" i="53"/>
  <c r="F301" i="53"/>
  <c r="E301" i="53"/>
  <c r="AI81" i="40"/>
  <c r="AH81" i="40"/>
  <c r="AF81" i="40"/>
  <c r="AE81" i="40"/>
  <c r="AC81" i="40"/>
  <c r="AB81" i="40"/>
  <c r="Z81" i="40"/>
  <c r="Y81" i="40"/>
  <c r="W81" i="40"/>
  <c r="V81" i="40"/>
  <c r="T81" i="40"/>
  <c r="S81" i="40"/>
  <c r="Q81" i="40"/>
  <c r="P81" i="40"/>
  <c r="N81" i="40"/>
  <c r="M81" i="40"/>
  <c r="K81" i="40"/>
  <c r="J81" i="40"/>
  <c r="H81" i="40"/>
  <c r="G81" i="40"/>
  <c r="E81" i="40"/>
  <c r="D81" i="40"/>
  <c r="Y80" i="131"/>
  <c r="AD80" i="131"/>
  <c r="AC80" i="131"/>
  <c r="Z80" i="131"/>
  <c r="V80" i="131"/>
  <c r="U80" i="131"/>
  <c r="R80" i="131"/>
  <c r="Q80" i="131"/>
  <c r="N80" i="131"/>
  <c r="M80" i="131"/>
  <c r="J80" i="131"/>
  <c r="I80" i="131"/>
  <c r="F80" i="131"/>
  <c r="E80" i="131"/>
  <c r="O80" i="124"/>
  <c r="M80" i="124"/>
  <c r="K80" i="124"/>
  <c r="I80" i="124"/>
  <c r="G80" i="124"/>
  <c r="E80" i="124"/>
  <c r="D80" i="124"/>
  <c r="Q301" i="53" l="1"/>
  <c r="S302" i="53" s="1"/>
  <c r="G10" i="80"/>
  <c r="R1339" i="70"/>
  <c r="M10" i="80"/>
  <c r="J10" i="80"/>
  <c r="D10" i="80"/>
  <c r="I1339" i="70"/>
  <c r="AA1339" i="70"/>
  <c r="AJ1339" i="70"/>
  <c r="K6" i="80"/>
  <c r="E6" i="80"/>
  <c r="N6" i="80"/>
  <c r="H6" i="80"/>
  <c r="L25" i="80"/>
  <c r="I25" i="80"/>
  <c r="F25" i="80"/>
  <c r="C25" i="80"/>
  <c r="L24" i="80"/>
  <c r="I24" i="80"/>
  <c r="F24" i="80"/>
  <c r="C24" i="80"/>
  <c r="L23" i="80"/>
  <c r="I23" i="80"/>
  <c r="F23" i="80"/>
  <c r="C23" i="80"/>
  <c r="L22" i="80"/>
  <c r="I22" i="80"/>
  <c r="F22" i="80"/>
  <c r="C22" i="80"/>
  <c r="L21" i="80"/>
  <c r="I21" i="80"/>
  <c r="F21" i="80"/>
  <c r="C21" i="80"/>
  <c r="L20" i="80"/>
  <c r="I20" i="80"/>
  <c r="F20" i="80"/>
  <c r="C20" i="80"/>
  <c r="L19" i="80"/>
  <c r="I19" i="80"/>
  <c r="F19" i="80"/>
  <c r="C19" i="80"/>
  <c r="L18" i="80"/>
  <c r="I18" i="80"/>
  <c r="F18" i="80"/>
  <c r="C18" i="80"/>
  <c r="L17" i="80"/>
  <c r="I17" i="80"/>
  <c r="F17" i="80"/>
  <c r="C17" i="80"/>
  <c r="L16" i="80"/>
  <c r="I16" i="80"/>
  <c r="F16" i="80"/>
  <c r="C16" i="80"/>
  <c r="L15" i="80"/>
  <c r="I15" i="80"/>
  <c r="F15" i="80"/>
  <c r="C15" i="80"/>
  <c r="L14" i="80"/>
  <c r="I14" i="80"/>
  <c r="F14" i="80"/>
  <c r="C14" i="80"/>
  <c r="L13" i="80"/>
  <c r="I13" i="80"/>
  <c r="F13" i="80"/>
  <c r="C13" i="80"/>
  <c r="L12" i="80"/>
  <c r="I12" i="80"/>
  <c r="F12" i="80"/>
  <c r="C12" i="80"/>
  <c r="L11" i="80"/>
  <c r="I11" i="80"/>
  <c r="F11" i="80"/>
  <c r="C11" i="80"/>
  <c r="L9" i="80"/>
  <c r="I9" i="80"/>
  <c r="F9" i="80"/>
  <c r="C9" i="80"/>
  <c r="L8" i="80"/>
  <c r="I8" i="80"/>
  <c r="F8" i="80"/>
  <c r="C8" i="80"/>
  <c r="M6" i="79"/>
  <c r="M5" i="79"/>
  <c r="J6" i="79"/>
  <c r="J5" i="79"/>
  <c r="G6" i="79"/>
  <c r="G5" i="79"/>
  <c r="D11" i="79"/>
  <c r="D9" i="79"/>
  <c r="D7" i="79"/>
  <c r="D6" i="79"/>
  <c r="D5" i="79"/>
  <c r="F10" i="127"/>
  <c r="E10" i="127"/>
  <c r="F9" i="127"/>
  <c r="E9" i="127"/>
  <c r="F8" i="127"/>
  <c r="F7" i="127"/>
  <c r="E7" i="127"/>
  <c r="F6" i="127"/>
  <c r="E6" i="127"/>
  <c r="E5" i="127"/>
  <c r="F4" i="127"/>
  <c r="E4" i="127"/>
  <c r="L29" i="120"/>
  <c r="AB80" i="131"/>
  <c r="D8" i="127"/>
  <c r="P80" i="131"/>
  <c r="D5" i="127"/>
  <c r="E5" i="134"/>
  <c r="E9" i="134"/>
  <c r="E13" i="134"/>
  <c r="D5" i="134"/>
  <c r="D6" i="134"/>
  <c r="D10" i="134"/>
  <c r="D14" i="134"/>
  <c r="D9" i="134"/>
  <c r="E6" i="134"/>
  <c r="E10" i="134"/>
  <c r="E14" i="134"/>
  <c r="D7" i="134"/>
  <c r="D11" i="134"/>
  <c r="E7" i="134"/>
  <c r="E11" i="134"/>
  <c r="D4" i="134"/>
  <c r="D8" i="134"/>
  <c r="D12" i="134"/>
  <c r="D13" i="134"/>
  <c r="E4" i="134"/>
  <c r="E12" i="134"/>
  <c r="L11" i="79"/>
  <c r="F10" i="79"/>
  <c r="I10" i="79"/>
  <c r="C9" i="79"/>
  <c r="F7" i="79"/>
  <c r="S304" i="53"/>
  <c r="S303" i="53"/>
  <c r="L5" i="79"/>
  <c r="AJ1342" i="70"/>
  <c r="AD1342" i="70"/>
  <c r="R1342" i="70"/>
  <c r="L1342" i="70"/>
  <c r="AM1341" i="70"/>
  <c r="U1341" i="70"/>
  <c r="AD1340" i="70"/>
  <c r="AL1338" i="70"/>
  <c r="AM1338" i="70"/>
  <c r="AA1338" i="70"/>
  <c r="U1338" i="70"/>
  <c r="L1338" i="70"/>
  <c r="K1338" i="70"/>
  <c r="AM1337" i="70"/>
  <c r="AD1337" i="70"/>
  <c r="I1337" i="70"/>
  <c r="V301" i="53"/>
  <c r="V303" i="53"/>
  <c r="F6" i="79"/>
  <c r="L7" i="79"/>
  <c r="F9" i="79"/>
  <c r="L10" i="79"/>
  <c r="H301" i="53"/>
  <c r="J302" i="53" s="1"/>
  <c r="W301" i="53"/>
  <c r="V302" i="53"/>
  <c r="C5" i="79"/>
  <c r="I6" i="79"/>
  <c r="C8" i="79"/>
  <c r="I9" i="79"/>
  <c r="C11" i="79"/>
  <c r="L8" i="79"/>
  <c r="N301" i="53"/>
  <c r="F5" i="79"/>
  <c r="L6" i="79"/>
  <c r="F8" i="79"/>
  <c r="F11" i="79"/>
  <c r="K301" i="53"/>
  <c r="V304" i="53"/>
  <c r="I7" i="79"/>
  <c r="M11" i="79"/>
  <c r="M10" i="79"/>
  <c r="M9" i="79"/>
  <c r="M8" i="79"/>
  <c r="M7" i="79"/>
  <c r="J11" i="79"/>
  <c r="J10" i="79"/>
  <c r="J9" i="79"/>
  <c r="J8" i="79"/>
  <c r="J7" i="79"/>
  <c r="G11" i="79"/>
  <c r="G10" i="79"/>
  <c r="G9" i="79"/>
  <c r="G8" i="79"/>
  <c r="G7" i="79"/>
  <c r="D10" i="79"/>
  <c r="S301" i="53"/>
  <c r="D8" i="79"/>
  <c r="G301" i="53"/>
  <c r="R81" i="40"/>
  <c r="AJ81" i="40"/>
  <c r="AG81" i="40"/>
  <c r="AD81" i="40"/>
  <c r="AA81" i="40"/>
  <c r="X81" i="40"/>
  <c r="U81" i="40"/>
  <c r="E8" i="134"/>
  <c r="O81" i="40"/>
  <c r="L81" i="40"/>
  <c r="I81" i="40"/>
  <c r="F81" i="40"/>
  <c r="K80" i="131"/>
  <c r="AE80" i="131"/>
  <c r="W80" i="131"/>
  <c r="E8" i="127"/>
  <c r="S80" i="131"/>
  <c r="O80" i="131"/>
  <c r="F5" i="127"/>
  <c r="G80" i="131"/>
  <c r="L80" i="124"/>
  <c r="D29" i="120"/>
  <c r="D10" i="127"/>
  <c r="D9" i="127"/>
  <c r="H29" i="120"/>
  <c r="T80" i="131"/>
  <c r="F80" i="124"/>
  <c r="H80" i="131"/>
  <c r="C33" i="120"/>
  <c r="J29" i="120"/>
  <c r="X80" i="131"/>
  <c r="F29" i="120"/>
  <c r="D7" i="127"/>
  <c r="N80" i="124"/>
  <c r="P80" i="124"/>
  <c r="D80" i="131"/>
  <c r="D4" i="127"/>
  <c r="H80" i="124"/>
  <c r="J80" i="124"/>
  <c r="R1337" i="70"/>
  <c r="R1340" i="70"/>
  <c r="AJ1337" i="70"/>
  <c r="I1341" i="70"/>
  <c r="I1343" i="70"/>
  <c r="R1338" i="70"/>
  <c r="AC1338" i="70"/>
  <c r="AJ1340" i="70"/>
  <c r="AA1341" i="70"/>
  <c r="AM1343" i="70"/>
  <c r="AJ1343" i="70"/>
  <c r="U1344" i="70"/>
  <c r="R1344" i="70"/>
  <c r="AD1345" i="70"/>
  <c r="AA1345" i="70"/>
  <c r="L1346" i="70"/>
  <c r="I1346" i="70"/>
  <c r="AM1346" i="70"/>
  <c r="AJ1346" i="70"/>
  <c r="U1347" i="70"/>
  <c r="R1347" i="70"/>
  <c r="AD1348" i="70"/>
  <c r="AA1348" i="70"/>
  <c r="L1349" i="70"/>
  <c r="I1349" i="70"/>
  <c r="AM1349" i="70"/>
  <c r="AJ1349" i="70"/>
  <c r="U1350" i="70"/>
  <c r="R1350" i="70"/>
  <c r="AD1351" i="70"/>
  <c r="AA1351" i="70"/>
  <c r="L1352" i="70"/>
  <c r="I1352" i="70"/>
  <c r="AM1352" i="70"/>
  <c r="AJ1352" i="70"/>
  <c r="U1353" i="70"/>
  <c r="R1353" i="70"/>
  <c r="AD1354" i="70"/>
  <c r="AA1354" i="70"/>
  <c r="K1337" i="70"/>
  <c r="T1340" i="70"/>
  <c r="AL1340" i="70"/>
  <c r="K1341" i="70"/>
  <c r="AC1341" i="70"/>
  <c r="T1342" i="70"/>
  <c r="AL1342" i="70"/>
  <c r="K1343" i="70"/>
  <c r="AL1343" i="70"/>
  <c r="T1344" i="70"/>
  <c r="AC1345" i="70"/>
  <c r="K1346" i="70"/>
  <c r="AL1346" i="70"/>
  <c r="T1347" i="70"/>
  <c r="AC1348" i="70"/>
  <c r="K1349" i="70"/>
  <c r="AL1349" i="70"/>
  <c r="T1350" i="70"/>
  <c r="AC1351" i="70"/>
  <c r="K1352" i="70"/>
  <c r="AL1352" i="70"/>
  <c r="T1353" i="70"/>
  <c r="AC1354" i="70"/>
  <c r="L1337" i="70"/>
  <c r="L1340" i="70"/>
  <c r="U1343" i="70"/>
  <c r="R1343" i="70"/>
  <c r="AD1344" i="70"/>
  <c r="AA1344" i="70"/>
  <c r="L1345" i="70"/>
  <c r="I1345" i="70"/>
  <c r="AM1345" i="70"/>
  <c r="AJ1345" i="70"/>
  <c r="U1346" i="70"/>
  <c r="R1346" i="70"/>
  <c r="AD1347" i="70"/>
  <c r="AA1347" i="70"/>
  <c r="L1348" i="70"/>
  <c r="I1348" i="70"/>
  <c r="AM1348" i="70"/>
  <c r="AJ1348" i="70"/>
  <c r="U1349" i="70"/>
  <c r="R1349" i="70"/>
  <c r="AD1350" i="70"/>
  <c r="AA1350" i="70"/>
  <c r="L1351" i="70"/>
  <c r="I1351" i="70"/>
  <c r="AM1351" i="70"/>
  <c r="AJ1351" i="70"/>
  <c r="U1352" i="70"/>
  <c r="R1352" i="70"/>
  <c r="AD1353" i="70"/>
  <c r="AA1353" i="70"/>
  <c r="L1354" i="70"/>
  <c r="I1354" i="70"/>
  <c r="AM1354" i="70"/>
  <c r="AJ1354" i="70"/>
  <c r="AA1337" i="70"/>
  <c r="I1338" i="70"/>
  <c r="T1338" i="70"/>
  <c r="AJ1338" i="70"/>
  <c r="T1337" i="70"/>
  <c r="AC1337" i="70"/>
  <c r="AD1338" i="70"/>
  <c r="I1340" i="70"/>
  <c r="AA1340" i="70"/>
  <c r="R1341" i="70"/>
  <c r="AJ1341" i="70"/>
  <c r="I1342" i="70"/>
  <c r="AA1342" i="70"/>
  <c r="T1343" i="70"/>
  <c r="AC1344" i="70"/>
  <c r="K1345" i="70"/>
  <c r="AL1345" i="70"/>
  <c r="T1346" i="70"/>
  <c r="AC1347" i="70"/>
  <c r="K1348" i="70"/>
  <c r="AL1348" i="70"/>
  <c r="T1349" i="70"/>
  <c r="AC1350" i="70"/>
  <c r="K1351" i="70"/>
  <c r="AL1351" i="70"/>
  <c r="T1352" i="70"/>
  <c r="AC1353" i="70"/>
  <c r="K1354" i="70"/>
  <c r="AL1354" i="70"/>
  <c r="U1337" i="70"/>
  <c r="AL1337" i="70"/>
  <c r="K1340" i="70"/>
  <c r="AC1340" i="70"/>
  <c r="T1341" i="70"/>
  <c r="AL1341" i="70"/>
  <c r="K1342" i="70"/>
  <c r="AC1342" i="70"/>
  <c r="AD1343" i="70"/>
  <c r="AA1343" i="70"/>
  <c r="L1344" i="70"/>
  <c r="I1344" i="70"/>
  <c r="AM1344" i="70"/>
  <c r="AJ1344" i="70"/>
  <c r="U1345" i="70"/>
  <c r="R1345" i="70"/>
  <c r="AD1346" i="70"/>
  <c r="AA1346" i="70"/>
  <c r="L1347" i="70"/>
  <c r="I1347" i="70"/>
  <c r="AM1347" i="70"/>
  <c r="AJ1347" i="70"/>
  <c r="U1348" i="70"/>
  <c r="R1348" i="70"/>
  <c r="AD1349" i="70"/>
  <c r="AA1349" i="70"/>
  <c r="L1350" i="70"/>
  <c r="I1350" i="70"/>
  <c r="AM1350" i="70"/>
  <c r="AJ1350" i="70"/>
  <c r="U1351" i="70"/>
  <c r="R1351" i="70"/>
  <c r="AD1352" i="70"/>
  <c r="AA1352" i="70"/>
  <c r="L1353" i="70"/>
  <c r="I1353" i="70"/>
  <c r="AM1353" i="70"/>
  <c r="AJ1353" i="70"/>
  <c r="U1354" i="70"/>
  <c r="R1354" i="70"/>
  <c r="U1340" i="70"/>
  <c r="AM1340" i="70"/>
  <c r="L1341" i="70"/>
  <c r="AD1341" i="70"/>
  <c r="U1342" i="70"/>
  <c r="AM1342" i="70"/>
  <c r="L1343" i="70"/>
  <c r="AC1343" i="70"/>
  <c r="K1344" i="70"/>
  <c r="AL1344" i="70"/>
  <c r="T1345" i="70"/>
  <c r="AC1346" i="70"/>
  <c r="K1347" i="70"/>
  <c r="AL1347" i="70"/>
  <c r="T1348" i="70"/>
  <c r="AC1349" i="70"/>
  <c r="K1350" i="70"/>
  <c r="AL1350" i="70"/>
  <c r="T1351" i="70"/>
  <c r="AC1352" i="70"/>
  <c r="K1353" i="70"/>
  <c r="AL1353" i="70"/>
  <c r="T1354" i="70"/>
  <c r="G304" i="53"/>
  <c r="G302" i="53"/>
  <c r="G303" i="53"/>
  <c r="AA80" i="131"/>
  <c r="J301" i="53" l="1"/>
  <c r="E6" i="79" s="1"/>
  <c r="M303" i="53"/>
  <c r="K7" i="79" s="1"/>
  <c r="J304" i="53"/>
  <c r="N6" i="79" s="1"/>
  <c r="Y301" i="53"/>
  <c r="E11" i="79" s="1"/>
  <c r="P304" i="53"/>
  <c r="M25" i="80"/>
  <c r="J25" i="80"/>
  <c r="G25" i="80"/>
  <c r="D25" i="80"/>
  <c r="M24" i="80"/>
  <c r="J24" i="80"/>
  <c r="G24" i="80"/>
  <c r="D24" i="80"/>
  <c r="M23" i="80"/>
  <c r="J23" i="80"/>
  <c r="G23" i="80"/>
  <c r="D23" i="80"/>
  <c r="M22" i="80"/>
  <c r="J22" i="80"/>
  <c r="G22" i="80"/>
  <c r="D22" i="80"/>
  <c r="M21" i="80"/>
  <c r="J21" i="80"/>
  <c r="G21" i="80"/>
  <c r="D21" i="80"/>
  <c r="M20" i="80"/>
  <c r="J20" i="80"/>
  <c r="G20" i="80"/>
  <c r="D20" i="80"/>
  <c r="M19" i="80"/>
  <c r="J19" i="80"/>
  <c r="G19" i="80"/>
  <c r="D19" i="80"/>
  <c r="M18" i="80"/>
  <c r="J18" i="80"/>
  <c r="G18" i="80"/>
  <c r="D18" i="80"/>
  <c r="M17" i="80"/>
  <c r="J17" i="80"/>
  <c r="G17" i="80"/>
  <c r="D17" i="80"/>
  <c r="M16" i="80"/>
  <c r="J16" i="80"/>
  <c r="G16" i="80"/>
  <c r="D16" i="80"/>
  <c r="M15" i="80"/>
  <c r="J15" i="80"/>
  <c r="G15" i="80"/>
  <c r="D15" i="80"/>
  <c r="M14" i="80"/>
  <c r="J14" i="80"/>
  <c r="G14" i="80"/>
  <c r="D14" i="80"/>
  <c r="M13" i="80"/>
  <c r="J13" i="80"/>
  <c r="G13" i="80"/>
  <c r="D13" i="80"/>
  <c r="M12" i="80"/>
  <c r="J12" i="80"/>
  <c r="G12" i="80"/>
  <c r="D12" i="80"/>
  <c r="M11" i="80"/>
  <c r="J11" i="80"/>
  <c r="G11" i="80"/>
  <c r="D11" i="80"/>
  <c r="M9" i="80"/>
  <c r="J9" i="80"/>
  <c r="G9" i="80"/>
  <c r="D9" i="80"/>
  <c r="M8" i="80"/>
  <c r="J8" i="80"/>
  <c r="G8" i="80"/>
  <c r="D8" i="80"/>
  <c r="N10" i="79"/>
  <c r="N9" i="79"/>
  <c r="N5" i="79"/>
  <c r="K10" i="79"/>
  <c r="K9" i="79"/>
  <c r="K5" i="79"/>
  <c r="H10" i="79"/>
  <c r="H9" i="79"/>
  <c r="H6" i="79"/>
  <c r="H5" i="79"/>
  <c r="E10" i="79"/>
  <c r="E9" i="79"/>
  <c r="E5" i="79"/>
  <c r="G10" i="127"/>
  <c r="G9" i="127"/>
  <c r="G8" i="127"/>
  <c r="G7" i="127"/>
  <c r="G6" i="127"/>
  <c r="G5" i="127"/>
  <c r="G4" i="127"/>
  <c r="D6" i="127"/>
  <c r="F4" i="134"/>
  <c r="F5" i="134"/>
  <c r="F13" i="134"/>
  <c r="F6" i="134"/>
  <c r="F14" i="134"/>
  <c r="F12" i="134"/>
  <c r="F8" i="134"/>
  <c r="F7" i="134"/>
  <c r="F9" i="134"/>
  <c r="F10" i="134"/>
  <c r="F11" i="134"/>
  <c r="P302" i="53"/>
  <c r="J303" i="53"/>
  <c r="P301" i="53"/>
  <c r="Y303" i="53"/>
  <c r="P303" i="53"/>
  <c r="M301" i="53"/>
  <c r="M304" i="53"/>
  <c r="M302" i="53"/>
  <c r="Y302" i="53"/>
  <c r="Y304" i="53"/>
  <c r="J33" i="120"/>
  <c r="L80" i="131"/>
  <c r="W79" i="36"/>
  <c r="V79" i="36"/>
  <c r="T79" i="36"/>
  <c r="S79" i="36"/>
  <c r="Q79" i="36"/>
  <c r="P79" i="36"/>
  <c r="N79" i="36"/>
  <c r="M79" i="36"/>
  <c r="K79" i="36"/>
  <c r="J79" i="36"/>
  <c r="H79" i="36"/>
  <c r="G79" i="36"/>
  <c r="E79" i="36"/>
  <c r="D79" i="36"/>
  <c r="N8" i="79" l="1"/>
  <c r="N11" i="79"/>
  <c r="N7" i="79"/>
  <c r="K11" i="79"/>
  <c r="K8" i="79"/>
  <c r="K6" i="79"/>
  <c r="H11" i="79"/>
  <c r="H8" i="79"/>
  <c r="H7" i="79"/>
  <c r="E8" i="79"/>
  <c r="E7" i="79"/>
  <c r="X79" i="36"/>
  <c r="R79" i="36"/>
  <c r="L79" i="36"/>
  <c r="U79" i="36"/>
  <c r="O79" i="36"/>
  <c r="I79" i="36"/>
  <c r="F79" i="36"/>
  <c r="AG5" i="70" l="1"/>
  <c r="AF5" i="70"/>
  <c r="AJ7" i="70" l="1"/>
  <c r="AL7" i="70"/>
  <c r="AG23" i="70"/>
  <c r="AL25" i="70" s="1"/>
  <c r="E11" i="157" l="1"/>
  <c r="I11" i="157" s="1"/>
  <c r="E10" i="157"/>
  <c r="I10" i="157" s="1"/>
  <c r="E9" i="157"/>
  <c r="I9" i="157" s="1"/>
  <c r="E8" i="157"/>
  <c r="I8" i="157" s="1"/>
  <c r="E7" i="157"/>
  <c r="I7" i="157" s="1"/>
  <c r="E6" i="157"/>
  <c r="I6" i="157" s="1"/>
  <c r="E5" i="157"/>
  <c r="I5" i="157" s="1"/>
  <c r="E4" i="157"/>
  <c r="I4" i="157" s="1"/>
  <c r="E4" i="152" l="1"/>
  <c r="E5" i="152"/>
  <c r="AL19" i="70" l="1"/>
  <c r="CO6" i="70"/>
  <c r="CO7" i="70"/>
  <c r="CO8" i="70"/>
  <c r="CO9" i="70"/>
  <c r="CO10" i="70"/>
  <c r="CO11" i="70"/>
  <c r="CO12" i="70"/>
  <c r="CO13" i="70"/>
  <c r="CO14" i="70"/>
  <c r="CO15" i="70"/>
  <c r="CO16" i="70"/>
  <c r="CO17" i="70"/>
  <c r="CO18" i="70"/>
  <c r="CO19" i="70"/>
  <c r="CO20" i="70"/>
  <c r="CO21" i="70"/>
  <c r="CO22" i="70"/>
  <c r="CO23" i="70"/>
  <c r="CO24" i="70"/>
  <c r="CO25" i="70"/>
  <c r="CO26" i="70"/>
  <c r="CO27" i="70"/>
  <c r="CO28" i="70"/>
  <c r="CO29" i="70"/>
  <c r="CO30" i="70"/>
  <c r="CO31" i="70"/>
  <c r="CO32" i="70"/>
  <c r="CO33" i="70"/>
  <c r="CO34" i="70"/>
  <c r="CO35" i="70"/>
  <c r="CO36" i="70"/>
  <c r="CO37" i="70"/>
  <c r="CO38" i="70"/>
  <c r="CO39" i="70"/>
  <c r="CO40" i="70"/>
  <c r="CO41" i="70"/>
  <c r="CO42" i="70"/>
  <c r="CO43" i="70"/>
  <c r="CO44" i="70"/>
  <c r="CO45" i="70"/>
  <c r="CO46" i="70"/>
  <c r="CO47" i="70"/>
  <c r="CO5" i="70"/>
  <c r="CG6" i="70"/>
  <c r="CG7" i="70"/>
  <c r="CG8" i="70"/>
  <c r="CG9" i="70"/>
  <c r="CG10" i="70"/>
  <c r="CG11" i="70"/>
  <c r="CG12" i="70"/>
  <c r="CG13" i="70"/>
  <c r="CG14" i="70"/>
  <c r="CG15" i="70"/>
  <c r="CG16" i="70"/>
  <c r="CG17" i="70"/>
  <c r="CG18" i="70"/>
  <c r="CG19" i="70"/>
  <c r="CG20" i="70"/>
  <c r="CG21" i="70"/>
  <c r="CG22" i="70"/>
  <c r="CG23" i="70"/>
  <c r="CG24" i="70"/>
  <c r="CG25" i="70"/>
  <c r="CG26" i="70"/>
  <c r="CG27" i="70"/>
  <c r="CG28" i="70"/>
  <c r="CG29" i="70"/>
  <c r="CG30" i="70"/>
  <c r="CG31" i="70"/>
  <c r="CG32" i="70"/>
  <c r="CG33" i="70"/>
  <c r="CG34" i="70"/>
  <c r="CG35" i="70"/>
  <c r="CG36" i="70"/>
  <c r="CG37" i="70"/>
  <c r="CG38" i="70"/>
  <c r="CG39" i="70"/>
  <c r="CG40" i="70"/>
  <c r="CG41" i="70"/>
  <c r="CG42" i="70"/>
  <c r="CG43" i="70"/>
  <c r="CG44" i="70"/>
  <c r="CG45" i="70"/>
  <c r="CG46" i="70"/>
  <c r="CG47" i="70"/>
  <c r="CG5" i="70"/>
  <c r="I7" i="40"/>
  <c r="W6" i="131" l="1"/>
  <c r="AZ7" i="131"/>
  <c r="AZ8" i="131"/>
  <c r="AZ9" i="131"/>
  <c r="AZ10" i="131"/>
  <c r="AZ11" i="131"/>
  <c r="AZ12" i="131"/>
  <c r="AZ13" i="131"/>
  <c r="AZ14" i="131"/>
  <c r="AZ15" i="131"/>
  <c r="AZ16" i="131"/>
  <c r="AZ17" i="131"/>
  <c r="AZ18" i="131"/>
  <c r="AZ19" i="131"/>
  <c r="AZ20" i="131"/>
  <c r="AZ21" i="131"/>
  <c r="AZ22" i="131"/>
  <c r="AZ23" i="131"/>
  <c r="AZ24" i="131"/>
  <c r="AZ25" i="131"/>
  <c r="AZ26" i="131"/>
  <c r="AZ27" i="131"/>
  <c r="AZ28" i="131"/>
  <c r="AZ29" i="131"/>
  <c r="AZ30" i="131"/>
  <c r="AZ31" i="131"/>
  <c r="AZ32" i="131"/>
  <c r="AZ33" i="131"/>
  <c r="AZ34" i="131"/>
  <c r="AZ35" i="131"/>
  <c r="AZ36" i="131"/>
  <c r="AZ37" i="131"/>
  <c r="AZ38" i="131"/>
  <c r="AZ39" i="131"/>
  <c r="AZ40" i="131"/>
  <c r="AZ41" i="131"/>
  <c r="AZ42" i="131"/>
  <c r="AZ43" i="131"/>
  <c r="AZ44" i="131"/>
  <c r="AZ45" i="131"/>
  <c r="AZ46" i="131"/>
  <c r="AZ47" i="131"/>
  <c r="AZ48" i="131"/>
  <c r="AW7" i="131"/>
  <c r="AW8" i="131"/>
  <c r="AW9" i="131"/>
  <c r="AW10" i="131"/>
  <c r="AW11" i="131"/>
  <c r="AW12" i="131"/>
  <c r="AW13" i="131"/>
  <c r="AW14" i="131"/>
  <c r="AW15" i="131"/>
  <c r="AW16" i="131"/>
  <c r="AW17" i="131"/>
  <c r="AW18" i="131"/>
  <c r="AW19" i="131"/>
  <c r="AW20" i="131"/>
  <c r="AW21" i="131"/>
  <c r="AW22" i="131"/>
  <c r="AW23" i="131"/>
  <c r="AW24" i="131"/>
  <c r="AW25" i="131"/>
  <c r="AW26" i="131"/>
  <c r="AW27" i="131"/>
  <c r="AW28" i="131"/>
  <c r="AW29" i="131"/>
  <c r="AW30" i="131"/>
  <c r="AW31" i="131"/>
  <c r="AW32" i="131"/>
  <c r="AW33" i="131"/>
  <c r="AW34" i="131"/>
  <c r="AW35" i="131"/>
  <c r="AW36" i="131"/>
  <c r="AW37" i="131"/>
  <c r="AW38" i="131"/>
  <c r="AW39" i="131"/>
  <c r="AW40" i="131"/>
  <c r="AW41" i="131"/>
  <c r="AW42" i="131"/>
  <c r="AW43" i="131"/>
  <c r="AW44" i="131"/>
  <c r="AW45" i="131"/>
  <c r="AW46" i="131"/>
  <c r="AW47" i="131"/>
  <c r="AW48" i="131"/>
  <c r="AZ6" i="131"/>
  <c r="AW6" i="131"/>
  <c r="AR7" i="124"/>
  <c r="AS7" i="124" s="1"/>
  <c r="AR8" i="124"/>
  <c r="AS8" i="124" s="1"/>
  <c r="AR9" i="124"/>
  <c r="AS9" i="124" s="1"/>
  <c r="AR10" i="124"/>
  <c r="AS10" i="124" s="1"/>
  <c r="AR11" i="124"/>
  <c r="AS11" i="124" s="1"/>
  <c r="AR12" i="124"/>
  <c r="AS12" i="124" s="1"/>
  <c r="AR13" i="124"/>
  <c r="AS13" i="124" s="1"/>
  <c r="AR14" i="124"/>
  <c r="AS14" i="124" s="1"/>
  <c r="AR15" i="124"/>
  <c r="AS15" i="124" s="1"/>
  <c r="AR16" i="124"/>
  <c r="AS16" i="124" s="1"/>
  <c r="AR17" i="124"/>
  <c r="AS17" i="124" s="1"/>
  <c r="AR18" i="124"/>
  <c r="AS18" i="124" s="1"/>
  <c r="AR19" i="124"/>
  <c r="AS19" i="124" s="1"/>
  <c r="AR20" i="124"/>
  <c r="AS20" i="124" s="1"/>
  <c r="AR21" i="124"/>
  <c r="AS21" i="124" s="1"/>
  <c r="AR22" i="124"/>
  <c r="AS22" i="124" s="1"/>
  <c r="AR23" i="124"/>
  <c r="AS23" i="124" s="1"/>
  <c r="AR24" i="124"/>
  <c r="AS24" i="124" s="1"/>
  <c r="AR25" i="124"/>
  <c r="AS25" i="124" s="1"/>
  <c r="AR26" i="124"/>
  <c r="AS26" i="124" s="1"/>
  <c r="AR27" i="124"/>
  <c r="AS27" i="124" s="1"/>
  <c r="AR28" i="124"/>
  <c r="AS28" i="124" s="1"/>
  <c r="AR29" i="124"/>
  <c r="AS29" i="124" s="1"/>
  <c r="AR30" i="124"/>
  <c r="AS30" i="124" s="1"/>
  <c r="AR31" i="124"/>
  <c r="AS31" i="124" s="1"/>
  <c r="AR32" i="124"/>
  <c r="AS32" i="124" s="1"/>
  <c r="AR33" i="124"/>
  <c r="AS33" i="124" s="1"/>
  <c r="AR34" i="124"/>
  <c r="AS34" i="124" s="1"/>
  <c r="AR35" i="124"/>
  <c r="AS35" i="124" s="1"/>
  <c r="AR36" i="124"/>
  <c r="AS36" i="124" s="1"/>
  <c r="AR37" i="124"/>
  <c r="AS37" i="124" s="1"/>
  <c r="AR38" i="124"/>
  <c r="AS38" i="124" s="1"/>
  <c r="AR39" i="124"/>
  <c r="AS39" i="124" s="1"/>
  <c r="AR40" i="124"/>
  <c r="AS40" i="124" s="1"/>
  <c r="AR41" i="124"/>
  <c r="AS41" i="124" s="1"/>
  <c r="AR42" i="124"/>
  <c r="AS42" i="124" s="1"/>
  <c r="AR43" i="124"/>
  <c r="AS43" i="124" s="1"/>
  <c r="AR44" i="124"/>
  <c r="AS44" i="124" s="1"/>
  <c r="AR45" i="124"/>
  <c r="AS45" i="124" s="1"/>
  <c r="AR46" i="124"/>
  <c r="AS46" i="124" s="1"/>
  <c r="AR47" i="124"/>
  <c r="AS47" i="124" s="1"/>
  <c r="AR48" i="124"/>
  <c r="AS48" i="124" s="1"/>
  <c r="AR6" i="124"/>
  <c r="AS6" i="124" s="1"/>
  <c r="AM7" i="124"/>
  <c r="AN7" i="124" s="1"/>
  <c r="AM8" i="124"/>
  <c r="AN8" i="124" s="1"/>
  <c r="AM9" i="124"/>
  <c r="AN9" i="124" s="1"/>
  <c r="AM10" i="124"/>
  <c r="AN10" i="124" s="1"/>
  <c r="AM11" i="124"/>
  <c r="AN11" i="124" s="1"/>
  <c r="AM12" i="124"/>
  <c r="AN12" i="124" s="1"/>
  <c r="AM13" i="124"/>
  <c r="AN13" i="124" s="1"/>
  <c r="AM14" i="124"/>
  <c r="AN14" i="124" s="1"/>
  <c r="AM15" i="124"/>
  <c r="AN15" i="124" s="1"/>
  <c r="AM16" i="124"/>
  <c r="AN16" i="124" s="1"/>
  <c r="AM17" i="124"/>
  <c r="AN17" i="124" s="1"/>
  <c r="AM18" i="124"/>
  <c r="AN18" i="124" s="1"/>
  <c r="AM19" i="124"/>
  <c r="AN19" i="124" s="1"/>
  <c r="AM20" i="124"/>
  <c r="AN20" i="124" s="1"/>
  <c r="AM21" i="124"/>
  <c r="AN21" i="124" s="1"/>
  <c r="AM22" i="124"/>
  <c r="AN22" i="124" s="1"/>
  <c r="AM23" i="124"/>
  <c r="AN23" i="124" s="1"/>
  <c r="AM24" i="124"/>
  <c r="AN24" i="124" s="1"/>
  <c r="AM25" i="124"/>
  <c r="AN25" i="124" s="1"/>
  <c r="AM26" i="124"/>
  <c r="AN26" i="124" s="1"/>
  <c r="AM27" i="124"/>
  <c r="AN27" i="124" s="1"/>
  <c r="AM28" i="124"/>
  <c r="AN28" i="124" s="1"/>
  <c r="AM29" i="124"/>
  <c r="AN29" i="124" s="1"/>
  <c r="AM30" i="124"/>
  <c r="AN30" i="124" s="1"/>
  <c r="AM31" i="124"/>
  <c r="AN31" i="124" s="1"/>
  <c r="AM32" i="124"/>
  <c r="AN32" i="124" s="1"/>
  <c r="AM33" i="124"/>
  <c r="AN33" i="124" s="1"/>
  <c r="AM34" i="124"/>
  <c r="AN34" i="124" s="1"/>
  <c r="AM35" i="124"/>
  <c r="AN35" i="124" s="1"/>
  <c r="AM36" i="124"/>
  <c r="AN36" i="124" s="1"/>
  <c r="AM37" i="124"/>
  <c r="AN37" i="124" s="1"/>
  <c r="AM38" i="124"/>
  <c r="AN38" i="124" s="1"/>
  <c r="AM39" i="124"/>
  <c r="AN39" i="124" s="1"/>
  <c r="AM40" i="124"/>
  <c r="AN40" i="124" s="1"/>
  <c r="AM41" i="124"/>
  <c r="AN41" i="124" s="1"/>
  <c r="AM42" i="124"/>
  <c r="AN42" i="124" s="1"/>
  <c r="AM43" i="124"/>
  <c r="AN43" i="124" s="1"/>
  <c r="AM44" i="124"/>
  <c r="AN44" i="124" s="1"/>
  <c r="AM45" i="124"/>
  <c r="AN45" i="124" s="1"/>
  <c r="AM46" i="124"/>
  <c r="AN46" i="124" s="1"/>
  <c r="AM47" i="124"/>
  <c r="AN47" i="124" s="1"/>
  <c r="AM48" i="124"/>
  <c r="AN48" i="124" s="1"/>
  <c r="AM6" i="124"/>
  <c r="AN6" i="124" s="1"/>
  <c r="AL47" i="36" l="1"/>
  <c r="AL6" i="36"/>
  <c r="AL7" i="36"/>
  <c r="AL8" i="36"/>
  <c r="AL9"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5" i="36"/>
  <c r="AG1319" i="70" l="1"/>
  <c r="AL1321" i="70" s="1"/>
  <c r="AG1301" i="70"/>
  <c r="AL1303" i="70" s="1"/>
  <c r="AG1283" i="70"/>
  <c r="AL1285" i="70" s="1"/>
  <c r="AG1265" i="70"/>
  <c r="AL1267" i="70" s="1"/>
  <c r="AG1247" i="70"/>
  <c r="AL1249" i="70" s="1"/>
  <c r="AG1229" i="70"/>
  <c r="AL1231" i="70" s="1"/>
  <c r="AG1211" i="70"/>
  <c r="AL1213" i="70" s="1"/>
  <c r="AG1193" i="70"/>
  <c r="AG1175" i="70"/>
  <c r="AL1177" i="70" s="1"/>
  <c r="AG1157" i="70"/>
  <c r="AL1159" i="70" s="1"/>
  <c r="AG1139" i="70"/>
  <c r="AL1141" i="70" s="1"/>
  <c r="AG1121" i="70"/>
  <c r="AL1123" i="70" s="1"/>
  <c r="AG1103" i="70"/>
  <c r="AL1105" i="70" s="1"/>
  <c r="AG1085" i="70"/>
  <c r="AL1087" i="70" s="1"/>
  <c r="AG1067" i="70"/>
  <c r="AL1069" i="70" s="1"/>
  <c r="AG1049" i="70"/>
  <c r="AL1051" i="70" s="1"/>
  <c r="AG1031" i="70"/>
  <c r="AL1033" i="70" s="1"/>
  <c r="AG1013" i="70"/>
  <c r="AL1015" i="70" s="1"/>
  <c r="AG995" i="70"/>
  <c r="AL997" i="70" s="1"/>
  <c r="AG977" i="70"/>
  <c r="AL979" i="70" s="1"/>
  <c r="AG959" i="70"/>
  <c r="AL961" i="70" s="1"/>
  <c r="AG941" i="70"/>
  <c r="AL943" i="70" s="1"/>
  <c r="AG923" i="70"/>
  <c r="AL925" i="70" s="1"/>
  <c r="AG905" i="70"/>
  <c r="AL907" i="70" s="1"/>
  <c r="AG887" i="70"/>
  <c r="AL889" i="70" s="1"/>
  <c r="AG869" i="70"/>
  <c r="AL871" i="70" s="1"/>
  <c r="AG851" i="70"/>
  <c r="AL853" i="70" s="1"/>
  <c r="AG833" i="70"/>
  <c r="AL835" i="70" s="1"/>
  <c r="AG815" i="70"/>
  <c r="AL817" i="70" s="1"/>
  <c r="AG797" i="70"/>
  <c r="AL799" i="70" s="1"/>
  <c r="AG779" i="70"/>
  <c r="AL781" i="70" s="1"/>
  <c r="AG761" i="70"/>
  <c r="AL763" i="70" s="1"/>
  <c r="AG743" i="70"/>
  <c r="AL745" i="70" s="1"/>
  <c r="AG725" i="70"/>
  <c r="AL727" i="70" s="1"/>
  <c r="AG707" i="70"/>
  <c r="AL709" i="70" s="1"/>
  <c r="AG689" i="70"/>
  <c r="AL691" i="70" s="1"/>
  <c r="AG671" i="70"/>
  <c r="AL673" i="70" s="1"/>
  <c r="AG653" i="70"/>
  <c r="AL655" i="70" s="1"/>
  <c r="AG635" i="70"/>
  <c r="AL637" i="70" s="1"/>
  <c r="AG617" i="70"/>
  <c r="AL619" i="70" s="1"/>
  <c r="AG599" i="70"/>
  <c r="AL601" i="70" s="1"/>
  <c r="AG581" i="70"/>
  <c r="AL583" i="70" s="1"/>
  <c r="AG563" i="70"/>
  <c r="AL565" i="70" s="1"/>
  <c r="AG545" i="70"/>
  <c r="AL547" i="70" s="1"/>
  <c r="AG527" i="70"/>
  <c r="AL529" i="70" s="1"/>
  <c r="AG509" i="70"/>
  <c r="AL511" i="70" s="1"/>
  <c r="AG491" i="70"/>
  <c r="AL493" i="70" s="1"/>
  <c r="AG473" i="70"/>
  <c r="AL475" i="70" s="1"/>
  <c r="AG455" i="70"/>
  <c r="AG437" i="70"/>
  <c r="AL439" i="70" s="1"/>
  <c r="AG419" i="70"/>
  <c r="AL421" i="70" s="1"/>
  <c r="AG401" i="70"/>
  <c r="AL403" i="70" s="1"/>
  <c r="AG383" i="70"/>
  <c r="AL385" i="70" s="1"/>
  <c r="AG365" i="70"/>
  <c r="AL367" i="70" s="1"/>
  <c r="AG347" i="70"/>
  <c r="AL349" i="70" s="1"/>
  <c r="AG329" i="70"/>
  <c r="AL331" i="70" s="1"/>
  <c r="AG311" i="70"/>
  <c r="AL313" i="70" s="1"/>
  <c r="AG293" i="70"/>
  <c r="AL295" i="70" s="1"/>
  <c r="AG275" i="70"/>
  <c r="AL277" i="70" s="1"/>
  <c r="AG257" i="70"/>
  <c r="AL259" i="70" s="1"/>
  <c r="AG239" i="70"/>
  <c r="AL241" i="70" s="1"/>
  <c r="AG221" i="70"/>
  <c r="AL223" i="70" s="1"/>
  <c r="AG203" i="70"/>
  <c r="AL205" i="70" s="1"/>
  <c r="AG185" i="70"/>
  <c r="AL187" i="70" s="1"/>
  <c r="AG167" i="70"/>
  <c r="AL169" i="70" s="1"/>
  <c r="AG149" i="70"/>
  <c r="AL151" i="70" s="1"/>
  <c r="AG131" i="70"/>
  <c r="AL133" i="70" s="1"/>
  <c r="AG113" i="70"/>
  <c r="AL115" i="70" s="1"/>
  <c r="AG95" i="70"/>
  <c r="AL97" i="70" s="1"/>
  <c r="AG77" i="70"/>
  <c r="AL79" i="70" s="1"/>
  <c r="AG59" i="70"/>
  <c r="AL61" i="70" s="1"/>
  <c r="AG41" i="70"/>
  <c r="AL43" i="70" s="1"/>
  <c r="AF1319" i="70"/>
  <c r="AJ1321" i="70" s="1"/>
  <c r="AF1301" i="70"/>
  <c r="AJ1303" i="70" s="1"/>
  <c r="AF1283" i="70"/>
  <c r="AJ1285" i="70" s="1"/>
  <c r="AF1265" i="70"/>
  <c r="AJ1267" i="70" s="1"/>
  <c r="AF1247" i="70"/>
  <c r="AJ1249" i="70" s="1"/>
  <c r="AF1229" i="70"/>
  <c r="AJ1231" i="70" s="1"/>
  <c r="AF1211" i="70"/>
  <c r="AJ1213" i="70" s="1"/>
  <c r="AF1193" i="70"/>
  <c r="AF1175" i="70"/>
  <c r="AJ1177" i="70" s="1"/>
  <c r="AF1157" i="70"/>
  <c r="AJ1159" i="70" s="1"/>
  <c r="AF1139" i="70"/>
  <c r="AJ1141" i="70" s="1"/>
  <c r="AF1121" i="70"/>
  <c r="AJ1123" i="70" s="1"/>
  <c r="AF1103" i="70"/>
  <c r="AJ1105" i="70" s="1"/>
  <c r="AF1085" i="70"/>
  <c r="AJ1087" i="70" s="1"/>
  <c r="AF1067" i="70"/>
  <c r="AJ1069" i="70" s="1"/>
  <c r="AF1049" i="70"/>
  <c r="AJ1051" i="70" s="1"/>
  <c r="AF1031" i="70"/>
  <c r="AJ1033" i="70" s="1"/>
  <c r="AF1013" i="70"/>
  <c r="AJ1015" i="70" s="1"/>
  <c r="AF995" i="70"/>
  <c r="AJ997" i="70" s="1"/>
  <c r="AF977" i="70"/>
  <c r="AJ979" i="70" s="1"/>
  <c r="AF959" i="70"/>
  <c r="AJ961" i="70" s="1"/>
  <c r="AF941" i="70"/>
  <c r="AJ943" i="70" s="1"/>
  <c r="AF923" i="70"/>
  <c r="AJ925" i="70" s="1"/>
  <c r="AF905" i="70"/>
  <c r="AJ907" i="70" s="1"/>
  <c r="AF887" i="70"/>
  <c r="AJ889" i="70" s="1"/>
  <c r="AF869" i="70"/>
  <c r="AJ871" i="70" s="1"/>
  <c r="AF851" i="70"/>
  <c r="AJ853" i="70" s="1"/>
  <c r="AF833" i="70"/>
  <c r="AJ835" i="70" s="1"/>
  <c r="AF815" i="70"/>
  <c r="AJ817" i="70" s="1"/>
  <c r="AF797" i="70"/>
  <c r="AJ799" i="70" s="1"/>
  <c r="AF779" i="70"/>
  <c r="AJ781" i="70" s="1"/>
  <c r="AF761" i="70"/>
  <c r="AJ763" i="70" s="1"/>
  <c r="AF743" i="70"/>
  <c r="AJ745" i="70" s="1"/>
  <c r="AF725" i="70"/>
  <c r="AJ727" i="70" s="1"/>
  <c r="AF707" i="70"/>
  <c r="AJ709" i="70" s="1"/>
  <c r="AF689" i="70"/>
  <c r="AJ691" i="70" s="1"/>
  <c r="AF671" i="70"/>
  <c r="AJ673" i="70" s="1"/>
  <c r="AF653" i="70"/>
  <c r="AJ655" i="70" s="1"/>
  <c r="AF635" i="70"/>
  <c r="AJ637" i="70" s="1"/>
  <c r="AF617" i="70"/>
  <c r="AJ619" i="70" s="1"/>
  <c r="AF599" i="70"/>
  <c r="AJ601" i="70" s="1"/>
  <c r="AF581" i="70"/>
  <c r="AJ583" i="70" s="1"/>
  <c r="AF563" i="70"/>
  <c r="AJ565" i="70" s="1"/>
  <c r="AF545" i="70"/>
  <c r="AJ547" i="70" s="1"/>
  <c r="AF527" i="70"/>
  <c r="AJ529" i="70" s="1"/>
  <c r="AF509" i="70"/>
  <c r="AJ511" i="70" s="1"/>
  <c r="AF491" i="70"/>
  <c r="AJ493" i="70" s="1"/>
  <c r="AF473" i="70"/>
  <c r="AJ475" i="70" s="1"/>
  <c r="AF455" i="70"/>
  <c r="AF437" i="70"/>
  <c r="AJ439" i="70" s="1"/>
  <c r="AF419" i="70"/>
  <c r="AJ421" i="70" s="1"/>
  <c r="AF401" i="70"/>
  <c r="AJ403" i="70" s="1"/>
  <c r="AF383" i="70"/>
  <c r="AJ385" i="70" s="1"/>
  <c r="AF365" i="70"/>
  <c r="AJ367" i="70" s="1"/>
  <c r="AF347" i="70"/>
  <c r="AJ349" i="70" s="1"/>
  <c r="AF329" i="70"/>
  <c r="AJ331" i="70" s="1"/>
  <c r="AF311" i="70"/>
  <c r="AJ313" i="70" s="1"/>
  <c r="AF293" i="70"/>
  <c r="AJ295" i="70" s="1"/>
  <c r="AF275" i="70"/>
  <c r="AJ277" i="70" s="1"/>
  <c r="AF257" i="70"/>
  <c r="AJ259" i="70" s="1"/>
  <c r="AF239" i="70"/>
  <c r="AJ241" i="70" s="1"/>
  <c r="AF221" i="70"/>
  <c r="AJ223" i="70" s="1"/>
  <c r="AF203" i="70"/>
  <c r="AJ205" i="70" s="1"/>
  <c r="AF185" i="70"/>
  <c r="AJ187" i="70" s="1"/>
  <c r="AF167" i="70"/>
  <c r="AJ169" i="70" s="1"/>
  <c r="AF149" i="70"/>
  <c r="AJ151" i="70" s="1"/>
  <c r="AF131" i="70"/>
  <c r="AJ133" i="70" s="1"/>
  <c r="AF113" i="70"/>
  <c r="AJ115" i="70" s="1"/>
  <c r="AF95" i="70"/>
  <c r="AJ97" i="70" s="1"/>
  <c r="AF77" i="70"/>
  <c r="AJ79" i="70" s="1"/>
  <c r="AF59" i="70"/>
  <c r="AJ61" i="70" s="1"/>
  <c r="AF41" i="70"/>
  <c r="AJ43" i="70" s="1"/>
  <c r="AF23" i="70"/>
  <c r="AJ25" i="70" s="1"/>
  <c r="X1319" i="70"/>
  <c r="AC1321" i="70" s="1"/>
  <c r="X1301" i="70"/>
  <c r="AC1303" i="70" s="1"/>
  <c r="X1283" i="70"/>
  <c r="AC1285" i="70" s="1"/>
  <c r="X1265" i="70"/>
  <c r="AC1267" i="70" s="1"/>
  <c r="X1247" i="70"/>
  <c r="AC1249" i="70" s="1"/>
  <c r="X1229" i="70"/>
  <c r="AC1231" i="70" s="1"/>
  <c r="X1211" i="70"/>
  <c r="AC1213" i="70" s="1"/>
  <c r="X1193" i="70"/>
  <c r="X1175" i="70"/>
  <c r="AC1177" i="70" s="1"/>
  <c r="X1157" i="70"/>
  <c r="AC1159" i="70" s="1"/>
  <c r="X1139" i="70"/>
  <c r="AC1141" i="70" s="1"/>
  <c r="X1121" i="70"/>
  <c r="AC1123" i="70" s="1"/>
  <c r="X1103" i="70"/>
  <c r="AC1105" i="70" s="1"/>
  <c r="X1085" i="70"/>
  <c r="AC1087" i="70" s="1"/>
  <c r="X1067" i="70"/>
  <c r="AC1069" i="70" s="1"/>
  <c r="X1049" i="70"/>
  <c r="AC1051" i="70" s="1"/>
  <c r="X1031" i="70"/>
  <c r="AC1033" i="70" s="1"/>
  <c r="X1013" i="70"/>
  <c r="AC1015" i="70" s="1"/>
  <c r="X995" i="70"/>
  <c r="AC997" i="70" s="1"/>
  <c r="X977" i="70"/>
  <c r="AC979" i="70" s="1"/>
  <c r="X959" i="70"/>
  <c r="AC961" i="70" s="1"/>
  <c r="X941" i="70"/>
  <c r="AC943" i="70" s="1"/>
  <c r="X923" i="70"/>
  <c r="AC925" i="70" s="1"/>
  <c r="X905" i="70"/>
  <c r="AC907" i="70" s="1"/>
  <c r="X887" i="70"/>
  <c r="AC889" i="70" s="1"/>
  <c r="X869" i="70"/>
  <c r="AC871" i="70" s="1"/>
  <c r="X851" i="70"/>
  <c r="AC853" i="70" s="1"/>
  <c r="X833" i="70"/>
  <c r="AC835" i="70" s="1"/>
  <c r="X815" i="70"/>
  <c r="AC817" i="70" s="1"/>
  <c r="X797" i="70"/>
  <c r="AC799" i="70" s="1"/>
  <c r="X779" i="70"/>
  <c r="AC781" i="70" s="1"/>
  <c r="X761" i="70"/>
  <c r="AC763" i="70" s="1"/>
  <c r="X743" i="70"/>
  <c r="AC745" i="70" s="1"/>
  <c r="X725" i="70"/>
  <c r="AC727" i="70" s="1"/>
  <c r="X707" i="70"/>
  <c r="AC709" i="70" s="1"/>
  <c r="X689" i="70"/>
  <c r="AC691" i="70" s="1"/>
  <c r="X671" i="70"/>
  <c r="AC673" i="70" s="1"/>
  <c r="X653" i="70"/>
  <c r="AC655" i="70" s="1"/>
  <c r="X635" i="70"/>
  <c r="AC637" i="70" s="1"/>
  <c r="X617" i="70"/>
  <c r="AC619" i="70" s="1"/>
  <c r="X599" i="70"/>
  <c r="AC601" i="70" s="1"/>
  <c r="X581" i="70"/>
  <c r="AC583" i="70" s="1"/>
  <c r="X563" i="70"/>
  <c r="AC565" i="70" s="1"/>
  <c r="X545" i="70"/>
  <c r="AC547" i="70" s="1"/>
  <c r="X527" i="70"/>
  <c r="AC529" i="70" s="1"/>
  <c r="X509" i="70"/>
  <c r="AC511" i="70" s="1"/>
  <c r="X491" i="70"/>
  <c r="AC493" i="70" s="1"/>
  <c r="X473" i="70"/>
  <c r="AC475" i="70" s="1"/>
  <c r="X455" i="70"/>
  <c r="X437" i="70"/>
  <c r="AC439" i="70" s="1"/>
  <c r="X419" i="70"/>
  <c r="AC421" i="70" s="1"/>
  <c r="X401" i="70"/>
  <c r="AC403" i="70" s="1"/>
  <c r="X383" i="70"/>
  <c r="AC385" i="70" s="1"/>
  <c r="X365" i="70"/>
  <c r="AC367" i="70" s="1"/>
  <c r="X347" i="70"/>
  <c r="AC349" i="70" s="1"/>
  <c r="X329" i="70"/>
  <c r="AC331" i="70" s="1"/>
  <c r="X311" i="70"/>
  <c r="AC313" i="70" s="1"/>
  <c r="X293" i="70"/>
  <c r="AC295" i="70" s="1"/>
  <c r="X275" i="70"/>
  <c r="AC277" i="70" s="1"/>
  <c r="X257" i="70"/>
  <c r="AC259" i="70" s="1"/>
  <c r="X239" i="70"/>
  <c r="AC241" i="70" s="1"/>
  <c r="X221" i="70"/>
  <c r="AC223" i="70" s="1"/>
  <c r="X203" i="70"/>
  <c r="AC205" i="70" s="1"/>
  <c r="X185" i="70"/>
  <c r="AC187" i="70" s="1"/>
  <c r="X167" i="70"/>
  <c r="AC169" i="70" s="1"/>
  <c r="X149" i="70"/>
  <c r="AC151" i="70" s="1"/>
  <c r="X131" i="70"/>
  <c r="AC133" i="70" s="1"/>
  <c r="X113" i="70"/>
  <c r="AC115" i="70" s="1"/>
  <c r="X95" i="70"/>
  <c r="AC97" i="70" s="1"/>
  <c r="X77" i="70"/>
  <c r="AC79" i="70" s="1"/>
  <c r="X59" i="70"/>
  <c r="AC61" i="70" s="1"/>
  <c r="X41" i="70"/>
  <c r="AC43" i="70" s="1"/>
  <c r="X23" i="70"/>
  <c r="AC25" i="70" s="1"/>
  <c r="W1319" i="70"/>
  <c r="AA1321" i="70" s="1"/>
  <c r="W1301" i="70"/>
  <c r="AA1303" i="70" s="1"/>
  <c r="W1283" i="70"/>
  <c r="AA1285" i="70" s="1"/>
  <c r="W1265" i="70"/>
  <c r="AA1267" i="70" s="1"/>
  <c r="W1247" i="70"/>
  <c r="AA1249" i="70" s="1"/>
  <c r="W1229" i="70"/>
  <c r="AA1231" i="70" s="1"/>
  <c r="W1211" i="70"/>
  <c r="AA1213" i="70" s="1"/>
  <c r="W1193" i="70"/>
  <c r="W1175" i="70"/>
  <c r="AA1177" i="70" s="1"/>
  <c r="W1157" i="70"/>
  <c r="AA1159" i="70" s="1"/>
  <c r="W1139" i="70"/>
  <c r="AA1141" i="70" s="1"/>
  <c r="W1121" i="70"/>
  <c r="AA1123" i="70" s="1"/>
  <c r="W1103" i="70"/>
  <c r="AA1105" i="70" s="1"/>
  <c r="W1085" i="70"/>
  <c r="AA1087" i="70" s="1"/>
  <c r="W1067" i="70"/>
  <c r="AA1069" i="70" s="1"/>
  <c r="W1049" i="70"/>
  <c r="AA1051" i="70" s="1"/>
  <c r="W1031" i="70"/>
  <c r="AA1033" i="70" s="1"/>
  <c r="W1013" i="70"/>
  <c r="AA1015" i="70" s="1"/>
  <c r="W995" i="70"/>
  <c r="AA997" i="70" s="1"/>
  <c r="W977" i="70"/>
  <c r="AA979" i="70" s="1"/>
  <c r="W959" i="70"/>
  <c r="AA961" i="70" s="1"/>
  <c r="W941" i="70"/>
  <c r="AA943" i="70" s="1"/>
  <c r="W923" i="70"/>
  <c r="AA925" i="70" s="1"/>
  <c r="W905" i="70"/>
  <c r="AA907" i="70" s="1"/>
  <c r="W887" i="70"/>
  <c r="AA889" i="70" s="1"/>
  <c r="W869" i="70"/>
  <c r="AA871" i="70" s="1"/>
  <c r="W851" i="70"/>
  <c r="AA853" i="70" s="1"/>
  <c r="W833" i="70"/>
  <c r="AA835" i="70" s="1"/>
  <c r="W815" i="70"/>
  <c r="AA817" i="70" s="1"/>
  <c r="W797" i="70"/>
  <c r="AA799" i="70" s="1"/>
  <c r="W779" i="70"/>
  <c r="AA781" i="70" s="1"/>
  <c r="W761" i="70"/>
  <c r="AA763" i="70" s="1"/>
  <c r="W743" i="70"/>
  <c r="AA745" i="70" s="1"/>
  <c r="W725" i="70"/>
  <c r="AA727" i="70" s="1"/>
  <c r="W707" i="70"/>
  <c r="AA709" i="70" s="1"/>
  <c r="W689" i="70"/>
  <c r="AA691" i="70" s="1"/>
  <c r="W671" i="70"/>
  <c r="AA673" i="70" s="1"/>
  <c r="W653" i="70"/>
  <c r="AA655" i="70" s="1"/>
  <c r="W635" i="70"/>
  <c r="AA637" i="70" s="1"/>
  <c r="W617" i="70"/>
  <c r="AA619" i="70" s="1"/>
  <c r="W599" i="70"/>
  <c r="AA601" i="70" s="1"/>
  <c r="W581" i="70"/>
  <c r="AA583" i="70" s="1"/>
  <c r="W563" i="70"/>
  <c r="AA565" i="70" s="1"/>
  <c r="W545" i="70"/>
  <c r="AA547" i="70" s="1"/>
  <c r="W527" i="70"/>
  <c r="AA529" i="70" s="1"/>
  <c r="W509" i="70"/>
  <c r="AA511" i="70" s="1"/>
  <c r="W491" i="70"/>
  <c r="AA493" i="70" s="1"/>
  <c r="W473" i="70"/>
  <c r="AA475" i="70" s="1"/>
  <c r="W455" i="70"/>
  <c r="W437" i="70"/>
  <c r="AA439" i="70" s="1"/>
  <c r="W419" i="70"/>
  <c r="AA421" i="70" s="1"/>
  <c r="W401" i="70"/>
  <c r="AA403" i="70" s="1"/>
  <c r="W383" i="70"/>
  <c r="AA385" i="70" s="1"/>
  <c r="W365" i="70"/>
  <c r="AA367" i="70" s="1"/>
  <c r="W347" i="70"/>
  <c r="AA349" i="70" s="1"/>
  <c r="W329" i="70"/>
  <c r="AA331" i="70" s="1"/>
  <c r="W311" i="70"/>
  <c r="AA313" i="70" s="1"/>
  <c r="W293" i="70"/>
  <c r="AA295" i="70" s="1"/>
  <c r="W275" i="70"/>
  <c r="AA277" i="70" s="1"/>
  <c r="W257" i="70"/>
  <c r="AA259" i="70" s="1"/>
  <c r="W239" i="70"/>
  <c r="AA241" i="70" s="1"/>
  <c r="W221" i="70"/>
  <c r="AA223" i="70" s="1"/>
  <c r="W203" i="70"/>
  <c r="AA205" i="70" s="1"/>
  <c r="W185" i="70"/>
  <c r="AA187" i="70" s="1"/>
  <c r="W167" i="70"/>
  <c r="AA169" i="70" s="1"/>
  <c r="W149" i="70"/>
  <c r="AA151" i="70" s="1"/>
  <c r="W131" i="70"/>
  <c r="AA133" i="70" s="1"/>
  <c r="W113" i="70"/>
  <c r="AA115" i="70" s="1"/>
  <c r="W95" i="70"/>
  <c r="AA97" i="70" s="1"/>
  <c r="W77" i="70"/>
  <c r="AA79" i="70" s="1"/>
  <c r="W59" i="70"/>
  <c r="AA61" i="70" s="1"/>
  <c r="W41" i="70"/>
  <c r="AA43" i="70" s="1"/>
  <c r="W23" i="70"/>
  <c r="AA25" i="70" s="1"/>
  <c r="X5" i="70"/>
  <c r="W5" i="70"/>
  <c r="O1319" i="70"/>
  <c r="T1321" i="70" s="1"/>
  <c r="O1301" i="70"/>
  <c r="T1303" i="70" s="1"/>
  <c r="O1283" i="70"/>
  <c r="T1285" i="70" s="1"/>
  <c r="O1265" i="70"/>
  <c r="T1267" i="70" s="1"/>
  <c r="O1247" i="70"/>
  <c r="T1249" i="70" s="1"/>
  <c r="O1229" i="70"/>
  <c r="T1231" i="70" s="1"/>
  <c r="O1211" i="70"/>
  <c r="T1213" i="70" s="1"/>
  <c r="O1193" i="70"/>
  <c r="O1175" i="70"/>
  <c r="T1177" i="70" s="1"/>
  <c r="O1157" i="70"/>
  <c r="T1159" i="70" s="1"/>
  <c r="O1139" i="70"/>
  <c r="T1141" i="70" s="1"/>
  <c r="O1121" i="70"/>
  <c r="T1123" i="70" s="1"/>
  <c r="O1103" i="70"/>
  <c r="T1105" i="70" s="1"/>
  <c r="O1085" i="70"/>
  <c r="T1087" i="70" s="1"/>
  <c r="O1067" i="70"/>
  <c r="T1069" i="70" s="1"/>
  <c r="O1049" i="70"/>
  <c r="T1051" i="70" s="1"/>
  <c r="O1031" i="70"/>
  <c r="T1033" i="70" s="1"/>
  <c r="O1013" i="70"/>
  <c r="T1015" i="70" s="1"/>
  <c r="O995" i="70"/>
  <c r="T997" i="70" s="1"/>
  <c r="O977" i="70"/>
  <c r="T979" i="70" s="1"/>
  <c r="O959" i="70"/>
  <c r="T961" i="70" s="1"/>
  <c r="O941" i="70"/>
  <c r="T943" i="70" s="1"/>
  <c r="O923" i="70"/>
  <c r="T925" i="70" s="1"/>
  <c r="O905" i="70"/>
  <c r="T907" i="70" s="1"/>
  <c r="O887" i="70"/>
  <c r="T889" i="70" s="1"/>
  <c r="O869" i="70"/>
  <c r="T871" i="70" s="1"/>
  <c r="O851" i="70"/>
  <c r="T853" i="70" s="1"/>
  <c r="O833" i="70"/>
  <c r="T835" i="70" s="1"/>
  <c r="O815" i="70"/>
  <c r="T817" i="70" s="1"/>
  <c r="O797" i="70"/>
  <c r="T799" i="70" s="1"/>
  <c r="O779" i="70"/>
  <c r="T781" i="70" s="1"/>
  <c r="O761" i="70"/>
  <c r="T763" i="70" s="1"/>
  <c r="O743" i="70"/>
  <c r="T745" i="70" s="1"/>
  <c r="O725" i="70"/>
  <c r="T727" i="70" s="1"/>
  <c r="O707" i="70"/>
  <c r="T709" i="70" s="1"/>
  <c r="O689" i="70"/>
  <c r="T691" i="70" s="1"/>
  <c r="O671" i="70"/>
  <c r="T673" i="70" s="1"/>
  <c r="O653" i="70"/>
  <c r="T655" i="70" s="1"/>
  <c r="O635" i="70"/>
  <c r="T637" i="70" s="1"/>
  <c r="O617" i="70"/>
  <c r="T619" i="70" s="1"/>
  <c r="O599" i="70"/>
  <c r="T601" i="70" s="1"/>
  <c r="O581" i="70"/>
  <c r="T583" i="70" s="1"/>
  <c r="O563" i="70"/>
  <c r="T565" i="70" s="1"/>
  <c r="O545" i="70"/>
  <c r="T547" i="70" s="1"/>
  <c r="O527" i="70"/>
  <c r="T529" i="70" s="1"/>
  <c r="O509" i="70"/>
  <c r="T511" i="70" s="1"/>
  <c r="O491" i="70"/>
  <c r="T493" i="70" s="1"/>
  <c r="O473" i="70"/>
  <c r="T475" i="70" s="1"/>
  <c r="O455" i="70"/>
  <c r="O437" i="70"/>
  <c r="T439" i="70" s="1"/>
  <c r="O419" i="70"/>
  <c r="T421" i="70" s="1"/>
  <c r="O401" i="70"/>
  <c r="T403" i="70" s="1"/>
  <c r="O383" i="70"/>
  <c r="T385" i="70" s="1"/>
  <c r="O365" i="70"/>
  <c r="T367" i="70" s="1"/>
  <c r="O347" i="70"/>
  <c r="T349" i="70" s="1"/>
  <c r="O329" i="70"/>
  <c r="T331" i="70" s="1"/>
  <c r="O311" i="70"/>
  <c r="T313" i="70" s="1"/>
  <c r="O293" i="70"/>
  <c r="T295" i="70" s="1"/>
  <c r="O275" i="70"/>
  <c r="T277" i="70" s="1"/>
  <c r="O257" i="70"/>
  <c r="T259" i="70" s="1"/>
  <c r="O239" i="70"/>
  <c r="T241" i="70" s="1"/>
  <c r="O221" i="70"/>
  <c r="T223" i="70" s="1"/>
  <c r="O203" i="70"/>
  <c r="T205" i="70" s="1"/>
  <c r="O185" i="70"/>
  <c r="T187" i="70" s="1"/>
  <c r="O167" i="70"/>
  <c r="T169" i="70" s="1"/>
  <c r="O149" i="70"/>
  <c r="T151" i="70" s="1"/>
  <c r="O131" i="70"/>
  <c r="T133" i="70" s="1"/>
  <c r="O113" i="70"/>
  <c r="T115" i="70" s="1"/>
  <c r="O95" i="70"/>
  <c r="T97" i="70" s="1"/>
  <c r="O77" i="70"/>
  <c r="T79" i="70" s="1"/>
  <c r="O59" i="70"/>
  <c r="T61" i="70" s="1"/>
  <c r="O41" i="70"/>
  <c r="T43" i="70" s="1"/>
  <c r="O23" i="70"/>
  <c r="T25" i="70" s="1"/>
  <c r="O5" i="70"/>
  <c r="N1319" i="70"/>
  <c r="R1321" i="70" s="1"/>
  <c r="N1301" i="70"/>
  <c r="R1303" i="70" s="1"/>
  <c r="N1283" i="70"/>
  <c r="R1285" i="70" s="1"/>
  <c r="N1265" i="70"/>
  <c r="R1267" i="70" s="1"/>
  <c r="N1247" i="70"/>
  <c r="R1249" i="70" s="1"/>
  <c r="N1229" i="70"/>
  <c r="R1231" i="70" s="1"/>
  <c r="N1211" i="70"/>
  <c r="R1213" i="70" s="1"/>
  <c r="N1193" i="70"/>
  <c r="N1175" i="70"/>
  <c r="R1177" i="70" s="1"/>
  <c r="N1157" i="70"/>
  <c r="R1159" i="70" s="1"/>
  <c r="N1139" i="70"/>
  <c r="R1141" i="70" s="1"/>
  <c r="N1121" i="70"/>
  <c r="R1123" i="70" s="1"/>
  <c r="N1103" i="70"/>
  <c r="R1105" i="70" s="1"/>
  <c r="N1085" i="70"/>
  <c r="R1087" i="70" s="1"/>
  <c r="N1067" i="70"/>
  <c r="R1069" i="70" s="1"/>
  <c r="N1049" i="70"/>
  <c r="R1051" i="70" s="1"/>
  <c r="N1031" i="70"/>
  <c r="R1033" i="70" s="1"/>
  <c r="N1013" i="70"/>
  <c r="R1015" i="70" s="1"/>
  <c r="N995" i="70"/>
  <c r="R997" i="70" s="1"/>
  <c r="N977" i="70"/>
  <c r="R979" i="70" s="1"/>
  <c r="N959" i="70"/>
  <c r="R961" i="70" s="1"/>
  <c r="N941" i="70"/>
  <c r="R943" i="70" s="1"/>
  <c r="N923" i="70"/>
  <c r="R925" i="70" s="1"/>
  <c r="N905" i="70"/>
  <c r="R907" i="70" s="1"/>
  <c r="N887" i="70"/>
  <c r="R889" i="70" s="1"/>
  <c r="N869" i="70"/>
  <c r="R871" i="70" s="1"/>
  <c r="N851" i="70"/>
  <c r="R853" i="70" s="1"/>
  <c r="N833" i="70"/>
  <c r="R835" i="70" s="1"/>
  <c r="N815" i="70"/>
  <c r="R817" i="70" s="1"/>
  <c r="N797" i="70"/>
  <c r="R799" i="70" s="1"/>
  <c r="N779" i="70"/>
  <c r="R781" i="70" s="1"/>
  <c r="N761" i="70"/>
  <c r="R763" i="70" s="1"/>
  <c r="N743" i="70"/>
  <c r="R745" i="70" s="1"/>
  <c r="N725" i="70"/>
  <c r="R727" i="70" s="1"/>
  <c r="N707" i="70"/>
  <c r="R709" i="70" s="1"/>
  <c r="N689" i="70"/>
  <c r="R691" i="70" s="1"/>
  <c r="N671" i="70"/>
  <c r="R673" i="70" s="1"/>
  <c r="N653" i="70"/>
  <c r="R655" i="70" s="1"/>
  <c r="N635" i="70"/>
  <c r="R637" i="70" s="1"/>
  <c r="N617" i="70"/>
  <c r="R619" i="70" s="1"/>
  <c r="N599" i="70"/>
  <c r="R601" i="70" s="1"/>
  <c r="N581" i="70"/>
  <c r="R583" i="70" s="1"/>
  <c r="N563" i="70"/>
  <c r="R565" i="70" s="1"/>
  <c r="N545" i="70"/>
  <c r="R547" i="70" s="1"/>
  <c r="N527" i="70"/>
  <c r="R529" i="70" s="1"/>
  <c r="N509" i="70"/>
  <c r="R511" i="70" s="1"/>
  <c r="N491" i="70"/>
  <c r="R493" i="70" s="1"/>
  <c r="N473" i="70"/>
  <c r="R475" i="70" s="1"/>
  <c r="N455" i="70"/>
  <c r="N437" i="70"/>
  <c r="R439" i="70" s="1"/>
  <c r="N419" i="70"/>
  <c r="R421" i="70" s="1"/>
  <c r="N401" i="70"/>
  <c r="R403" i="70" s="1"/>
  <c r="N383" i="70"/>
  <c r="R385" i="70" s="1"/>
  <c r="N365" i="70"/>
  <c r="R367" i="70" s="1"/>
  <c r="N347" i="70"/>
  <c r="R349" i="70" s="1"/>
  <c r="N329" i="70"/>
  <c r="R331" i="70" s="1"/>
  <c r="N311" i="70"/>
  <c r="R313" i="70" s="1"/>
  <c r="N293" i="70"/>
  <c r="R295" i="70" s="1"/>
  <c r="N275" i="70"/>
  <c r="R277" i="70" s="1"/>
  <c r="N257" i="70"/>
  <c r="R259" i="70" s="1"/>
  <c r="N239" i="70"/>
  <c r="R241" i="70" s="1"/>
  <c r="N221" i="70"/>
  <c r="R223" i="70" s="1"/>
  <c r="N203" i="70"/>
  <c r="R205" i="70" s="1"/>
  <c r="N185" i="70"/>
  <c r="R187" i="70" s="1"/>
  <c r="N167" i="70"/>
  <c r="R169" i="70" s="1"/>
  <c r="N149" i="70"/>
  <c r="R151" i="70" s="1"/>
  <c r="N131" i="70"/>
  <c r="R133" i="70" s="1"/>
  <c r="N113" i="70"/>
  <c r="R115" i="70" s="1"/>
  <c r="N95" i="70"/>
  <c r="R97" i="70" s="1"/>
  <c r="N77" i="70"/>
  <c r="R79" i="70" s="1"/>
  <c r="N59" i="70"/>
  <c r="R61" i="70" s="1"/>
  <c r="N41" i="70"/>
  <c r="R43" i="70" s="1"/>
  <c r="N23" i="70"/>
  <c r="R25" i="70" s="1"/>
  <c r="N5" i="70"/>
  <c r="F1319" i="70"/>
  <c r="K1321" i="70" s="1"/>
  <c r="F1301" i="70"/>
  <c r="K1303" i="70" s="1"/>
  <c r="F1283" i="70"/>
  <c r="K1285" i="70" s="1"/>
  <c r="F1265" i="70"/>
  <c r="K1267" i="70" s="1"/>
  <c r="F1247" i="70"/>
  <c r="K1249" i="70" s="1"/>
  <c r="F1229" i="70"/>
  <c r="K1231" i="70" s="1"/>
  <c r="F1211" i="70"/>
  <c r="K1213" i="70" s="1"/>
  <c r="F1193" i="70"/>
  <c r="F1175" i="70"/>
  <c r="K1177" i="70" s="1"/>
  <c r="F1157" i="70"/>
  <c r="K1159" i="70" s="1"/>
  <c r="F1139" i="70"/>
  <c r="K1141" i="70" s="1"/>
  <c r="F1121" i="70"/>
  <c r="K1123" i="70" s="1"/>
  <c r="F1103" i="70"/>
  <c r="K1105" i="70" s="1"/>
  <c r="F1085" i="70"/>
  <c r="K1087" i="70" s="1"/>
  <c r="F1067" i="70"/>
  <c r="K1069" i="70" s="1"/>
  <c r="F1049" i="70"/>
  <c r="K1051" i="70" s="1"/>
  <c r="F1031" i="70"/>
  <c r="K1033" i="70" s="1"/>
  <c r="F1013" i="70"/>
  <c r="K1015" i="70" s="1"/>
  <c r="F995" i="70"/>
  <c r="K997" i="70" s="1"/>
  <c r="F977" i="70"/>
  <c r="K979" i="70" s="1"/>
  <c r="F959" i="70"/>
  <c r="K961" i="70" s="1"/>
  <c r="F941" i="70"/>
  <c r="K943" i="70" s="1"/>
  <c r="F923" i="70"/>
  <c r="K925" i="70" s="1"/>
  <c r="F905" i="70"/>
  <c r="K907" i="70" s="1"/>
  <c r="F887" i="70"/>
  <c r="K889" i="70" s="1"/>
  <c r="F869" i="70"/>
  <c r="K871" i="70" s="1"/>
  <c r="F851" i="70"/>
  <c r="K853" i="70" s="1"/>
  <c r="F833" i="70"/>
  <c r="K835" i="70" s="1"/>
  <c r="F815" i="70"/>
  <c r="K817" i="70" s="1"/>
  <c r="F797" i="70"/>
  <c r="K799" i="70" s="1"/>
  <c r="F779" i="70"/>
  <c r="K781" i="70" s="1"/>
  <c r="F761" i="70"/>
  <c r="K763" i="70" s="1"/>
  <c r="F743" i="70"/>
  <c r="K745" i="70" s="1"/>
  <c r="F725" i="70"/>
  <c r="K727" i="70" s="1"/>
  <c r="F707" i="70"/>
  <c r="K709" i="70" s="1"/>
  <c r="F689" i="70"/>
  <c r="K691" i="70" s="1"/>
  <c r="F671" i="70"/>
  <c r="K673" i="70" s="1"/>
  <c r="F653" i="70"/>
  <c r="K655" i="70" s="1"/>
  <c r="F635" i="70"/>
  <c r="K637" i="70" s="1"/>
  <c r="F617" i="70"/>
  <c r="K619" i="70" s="1"/>
  <c r="F599" i="70"/>
  <c r="K601" i="70" s="1"/>
  <c r="F581" i="70"/>
  <c r="K583" i="70" s="1"/>
  <c r="F563" i="70"/>
  <c r="K565" i="70" s="1"/>
  <c r="F545" i="70"/>
  <c r="K547" i="70" s="1"/>
  <c r="F527" i="70"/>
  <c r="K529" i="70" s="1"/>
  <c r="F509" i="70"/>
  <c r="K511" i="70" s="1"/>
  <c r="F491" i="70"/>
  <c r="K493" i="70" s="1"/>
  <c r="F473" i="70"/>
  <c r="K475" i="70" s="1"/>
  <c r="F455" i="70"/>
  <c r="F437" i="70"/>
  <c r="K439" i="70" s="1"/>
  <c r="F419" i="70"/>
  <c r="K421" i="70" s="1"/>
  <c r="F401" i="70"/>
  <c r="K403" i="70" s="1"/>
  <c r="F383" i="70"/>
  <c r="K385" i="70" s="1"/>
  <c r="F365" i="70"/>
  <c r="K367" i="70" s="1"/>
  <c r="F347" i="70"/>
  <c r="K349" i="70" s="1"/>
  <c r="F329" i="70"/>
  <c r="K331" i="70" s="1"/>
  <c r="F311" i="70"/>
  <c r="K313" i="70" s="1"/>
  <c r="F293" i="70"/>
  <c r="K295" i="70" s="1"/>
  <c r="F275" i="70"/>
  <c r="K277" i="70" s="1"/>
  <c r="F257" i="70"/>
  <c r="K259" i="70" s="1"/>
  <c r="F239" i="70"/>
  <c r="K241" i="70" s="1"/>
  <c r="F221" i="70"/>
  <c r="K223" i="70" s="1"/>
  <c r="F203" i="70"/>
  <c r="K205" i="70" s="1"/>
  <c r="F185" i="70"/>
  <c r="K187" i="70" s="1"/>
  <c r="F167" i="70"/>
  <c r="K169" i="70" s="1"/>
  <c r="F149" i="70"/>
  <c r="K151" i="70" s="1"/>
  <c r="F131" i="70"/>
  <c r="K133" i="70" s="1"/>
  <c r="F113" i="70"/>
  <c r="K115" i="70" s="1"/>
  <c r="F95" i="70"/>
  <c r="K97" i="70" s="1"/>
  <c r="F77" i="70"/>
  <c r="K79" i="70" s="1"/>
  <c r="F59" i="70"/>
  <c r="K61" i="70" s="1"/>
  <c r="F41" i="70"/>
  <c r="K43" i="70" s="1"/>
  <c r="F23" i="70"/>
  <c r="K25" i="70" s="1"/>
  <c r="F5" i="70"/>
  <c r="K7" i="70" s="1"/>
  <c r="E1319" i="70"/>
  <c r="I1321" i="70" s="1"/>
  <c r="E1301" i="70"/>
  <c r="I1303" i="70" s="1"/>
  <c r="E1283" i="70"/>
  <c r="I1285" i="70" s="1"/>
  <c r="E1265" i="70"/>
  <c r="I1267" i="70" s="1"/>
  <c r="E1247" i="70"/>
  <c r="I1249" i="70" s="1"/>
  <c r="E1229" i="70"/>
  <c r="I1231" i="70" s="1"/>
  <c r="E1211" i="70"/>
  <c r="I1213" i="70" s="1"/>
  <c r="E1193" i="70"/>
  <c r="E1175" i="70"/>
  <c r="I1177" i="70" s="1"/>
  <c r="E1157" i="70"/>
  <c r="I1159" i="70" s="1"/>
  <c r="E1139" i="70"/>
  <c r="I1141" i="70" s="1"/>
  <c r="E1121" i="70"/>
  <c r="I1123" i="70" s="1"/>
  <c r="E1103" i="70"/>
  <c r="I1105" i="70" s="1"/>
  <c r="E1085" i="70"/>
  <c r="I1087" i="70" s="1"/>
  <c r="E1067" i="70"/>
  <c r="I1069" i="70" s="1"/>
  <c r="E1049" i="70"/>
  <c r="I1051" i="70" s="1"/>
  <c r="E1031" i="70"/>
  <c r="I1033" i="70" s="1"/>
  <c r="E1013" i="70"/>
  <c r="I1015" i="70" s="1"/>
  <c r="E995" i="70"/>
  <c r="I997" i="70" s="1"/>
  <c r="E977" i="70"/>
  <c r="I979" i="70" s="1"/>
  <c r="E959" i="70"/>
  <c r="I961" i="70" s="1"/>
  <c r="E941" i="70"/>
  <c r="I943" i="70" s="1"/>
  <c r="E923" i="70"/>
  <c r="I925" i="70" s="1"/>
  <c r="E905" i="70"/>
  <c r="I907" i="70" s="1"/>
  <c r="E887" i="70"/>
  <c r="I889" i="70" s="1"/>
  <c r="E869" i="70"/>
  <c r="I871" i="70" s="1"/>
  <c r="E851" i="70"/>
  <c r="I853" i="70" s="1"/>
  <c r="E833" i="70"/>
  <c r="I835" i="70" s="1"/>
  <c r="E815" i="70"/>
  <c r="I817" i="70" s="1"/>
  <c r="E797" i="70"/>
  <c r="I799" i="70" s="1"/>
  <c r="E779" i="70"/>
  <c r="I781" i="70" s="1"/>
  <c r="E761" i="70"/>
  <c r="I763" i="70" s="1"/>
  <c r="E743" i="70"/>
  <c r="I745" i="70" s="1"/>
  <c r="E725" i="70"/>
  <c r="I727" i="70" s="1"/>
  <c r="E707" i="70"/>
  <c r="I709" i="70" s="1"/>
  <c r="E689" i="70"/>
  <c r="I691" i="70" s="1"/>
  <c r="E671" i="70"/>
  <c r="I673" i="70" s="1"/>
  <c r="E653" i="70"/>
  <c r="I655" i="70" s="1"/>
  <c r="E635" i="70"/>
  <c r="I637" i="70" s="1"/>
  <c r="E617" i="70"/>
  <c r="I619" i="70" s="1"/>
  <c r="E599" i="70"/>
  <c r="I601" i="70" s="1"/>
  <c r="E581" i="70"/>
  <c r="I583" i="70" s="1"/>
  <c r="E563" i="70"/>
  <c r="I565" i="70" s="1"/>
  <c r="E545" i="70"/>
  <c r="I547" i="70" s="1"/>
  <c r="E527" i="70"/>
  <c r="I529" i="70" s="1"/>
  <c r="E509" i="70"/>
  <c r="I511" i="70" s="1"/>
  <c r="E491" i="70"/>
  <c r="I493" i="70" s="1"/>
  <c r="E473" i="70"/>
  <c r="I475" i="70" s="1"/>
  <c r="E455" i="70"/>
  <c r="E437" i="70"/>
  <c r="I439" i="70" s="1"/>
  <c r="E419" i="70"/>
  <c r="I421" i="70" s="1"/>
  <c r="E401" i="70"/>
  <c r="I403" i="70" s="1"/>
  <c r="E383" i="70"/>
  <c r="I385" i="70" s="1"/>
  <c r="E365" i="70"/>
  <c r="I367" i="70" s="1"/>
  <c r="E347" i="70"/>
  <c r="I349" i="70" s="1"/>
  <c r="E329" i="70"/>
  <c r="I331" i="70" s="1"/>
  <c r="E311" i="70"/>
  <c r="I313" i="70" s="1"/>
  <c r="E293" i="70"/>
  <c r="I295" i="70" s="1"/>
  <c r="E275" i="70"/>
  <c r="I277" i="70" s="1"/>
  <c r="E257" i="70"/>
  <c r="I259" i="70" s="1"/>
  <c r="E239" i="70"/>
  <c r="I241" i="70" s="1"/>
  <c r="E221" i="70"/>
  <c r="I223" i="70" s="1"/>
  <c r="E203" i="70"/>
  <c r="I205" i="70" s="1"/>
  <c r="E185" i="70"/>
  <c r="I187" i="70" s="1"/>
  <c r="E167" i="70"/>
  <c r="I169" i="70" s="1"/>
  <c r="E149" i="70"/>
  <c r="I151" i="70" s="1"/>
  <c r="E131" i="70"/>
  <c r="I133" i="70" s="1"/>
  <c r="E113" i="70"/>
  <c r="I115" i="70" s="1"/>
  <c r="E95" i="70"/>
  <c r="I97" i="70" s="1"/>
  <c r="E77" i="70"/>
  <c r="I79" i="70" s="1"/>
  <c r="E59" i="70"/>
  <c r="I61" i="70" s="1"/>
  <c r="E41" i="70"/>
  <c r="I43" i="70" s="1"/>
  <c r="E23" i="70"/>
  <c r="I25" i="70" s="1"/>
  <c r="E5" i="70"/>
  <c r="I7" i="70" s="1"/>
  <c r="BI78" i="70"/>
  <c r="AP1319" i="70" s="1"/>
  <c r="AU1321" i="70" s="1"/>
  <c r="BI77" i="70"/>
  <c r="AP1301" i="70" s="1"/>
  <c r="AU1303" i="70" s="1"/>
  <c r="BI76" i="70"/>
  <c r="AP1283" i="70" s="1"/>
  <c r="AU1285" i="70" s="1"/>
  <c r="BI75" i="70"/>
  <c r="AP1265" i="70" s="1"/>
  <c r="AU1267" i="70" s="1"/>
  <c r="BI74" i="70"/>
  <c r="AP1247" i="70" s="1"/>
  <c r="AU1249" i="70" s="1"/>
  <c r="BI73" i="70"/>
  <c r="AP1229" i="70" s="1"/>
  <c r="AU1231" i="70" s="1"/>
  <c r="BI72" i="70"/>
  <c r="AP1211" i="70" s="1"/>
  <c r="AU1213" i="70" s="1"/>
  <c r="BI71" i="70"/>
  <c r="AP1193" i="70" s="1"/>
  <c r="BI70" i="70"/>
  <c r="AP1175" i="70" s="1"/>
  <c r="AU1177" i="70" s="1"/>
  <c r="BI69" i="70"/>
  <c r="AP1157" i="70" s="1"/>
  <c r="AU1159" i="70" s="1"/>
  <c r="BI68" i="70"/>
  <c r="AP1139" i="70" s="1"/>
  <c r="AU1141" i="70" s="1"/>
  <c r="BI67" i="70"/>
  <c r="AP1121" i="70" s="1"/>
  <c r="AU1123" i="70" s="1"/>
  <c r="BI66" i="70"/>
  <c r="AP1103" i="70" s="1"/>
  <c r="AU1105" i="70" s="1"/>
  <c r="BI65" i="70"/>
  <c r="AP1085" i="70" s="1"/>
  <c r="AU1087" i="70" s="1"/>
  <c r="BI64" i="70"/>
  <c r="AP1067" i="70" s="1"/>
  <c r="AU1069" i="70" s="1"/>
  <c r="BI63" i="70"/>
  <c r="AP1049" i="70" s="1"/>
  <c r="AU1051" i="70" s="1"/>
  <c r="BI62" i="70"/>
  <c r="AP1031" i="70" s="1"/>
  <c r="AU1033" i="70" s="1"/>
  <c r="BI61" i="70"/>
  <c r="AP1013" i="70" s="1"/>
  <c r="AU1015" i="70" s="1"/>
  <c r="BI60" i="70"/>
  <c r="AP995" i="70" s="1"/>
  <c r="AU997" i="70" s="1"/>
  <c r="BI59" i="70"/>
  <c r="AP977" i="70" s="1"/>
  <c r="AU979" i="70" s="1"/>
  <c r="BI58" i="70"/>
  <c r="AP959" i="70" s="1"/>
  <c r="AU961" i="70" s="1"/>
  <c r="BI57" i="70"/>
  <c r="AP941" i="70" s="1"/>
  <c r="AU943" i="70" s="1"/>
  <c r="BI56" i="70"/>
  <c r="AP923" i="70" s="1"/>
  <c r="AU925" i="70" s="1"/>
  <c r="BI55" i="70"/>
  <c r="AP905" i="70" s="1"/>
  <c r="AU907" i="70" s="1"/>
  <c r="BI54" i="70"/>
  <c r="AP887" i="70" s="1"/>
  <c r="AU889" i="70" s="1"/>
  <c r="BI53" i="70"/>
  <c r="AP869" i="70" s="1"/>
  <c r="AU871" i="70" s="1"/>
  <c r="BI52" i="70"/>
  <c r="AP851" i="70" s="1"/>
  <c r="AU853" i="70" s="1"/>
  <c r="BI51" i="70"/>
  <c r="AP833" i="70" s="1"/>
  <c r="AU835" i="70" s="1"/>
  <c r="BI50" i="70"/>
  <c r="AP815" i="70" s="1"/>
  <c r="AU817" i="70" s="1"/>
  <c r="BI49" i="70"/>
  <c r="AP797" i="70" s="1"/>
  <c r="AU799" i="70" s="1"/>
  <c r="BI48" i="70"/>
  <c r="AP779" i="70" s="1"/>
  <c r="AU781" i="70" s="1"/>
  <c r="BI47" i="70"/>
  <c r="AP761" i="70" s="1"/>
  <c r="AU763" i="70" s="1"/>
  <c r="BI46" i="70"/>
  <c r="AP743" i="70" s="1"/>
  <c r="AU745" i="70" s="1"/>
  <c r="BI45" i="70"/>
  <c r="AP725" i="70" s="1"/>
  <c r="AU727" i="70" s="1"/>
  <c r="BI44" i="70"/>
  <c r="AP707" i="70" s="1"/>
  <c r="AU709" i="70" s="1"/>
  <c r="BI43" i="70"/>
  <c r="AP689" i="70" s="1"/>
  <c r="AU691" i="70" s="1"/>
  <c r="BI42" i="70"/>
  <c r="AP671" i="70" s="1"/>
  <c r="AU673" i="70" s="1"/>
  <c r="BI41" i="70"/>
  <c r="AP653" i="70" s="1"/>
  <c r="AU655" i="70" s="1"/>
  <c r="BI40" i="70"/>
  <c r="AP635" i="70" s="1"/>
  <c r="AU637" i="70" s="1"/>
  <c r="BI39" i="70"/>
  <c r="AP617" i="70" s="1"/>
  <c r="AU619" i="70" s="1"/>
  <c r="BI38" i="70"/>
  <c r="AP599" i="70" s="1"/>
  <c r="AU601" i="70" s="1"/>
  <c r="BI37" i="70"/>
  <c r="AP581" i="70" s="1"/>
  <c r="AU583" i="70" s="1"/>
  <c r="BI36" i="70"/>
  <c r="AP563" i="70" s="1"/>
  <c r="AU565" i="70" s="1"/>
  <c r="BI35" i="70"/>
  <c r="AP545" i="70" s="1"/>
  <c r="AU547" i="70" s="1"/>
  <c r="BI34" i="70"/>
  <c r="AP527" i="70" s="1"/>
  <c r="AU529" i="70" s="1"/>
  <c r="BI33" i="70"/>
  <c r="AP509" i="70" s="1"/>
  <c r="AU511" i="70" s="1"/>
  <c r="BI32" i="70"/>
  <c r="AP491" i="70" s="1"/>
  <c r="AU493" i="70" s="1"/>
  <c r="BI31" i="70"/>
  <c r="AP473" i="70" s="1"/>
  <c r="AU475" i="70" s="1"/>
  <c r="BI30" i="70"/>
  <c r="AP455" i="70" s="1"/>
  <c r="BI29" i="70"/>
  <c r="AP437" i="70" s="1"/>
  <c r="AU439" i="70" s="1"/>
  <c r="BI28" i="70"/>
  <c r="AP419" i="70" s="1"/>
  <c r="AU421" i="70" s="1"/>
  <c r="BI27" i="70"/>
  <c r="AP401" i="70" s="1"/>
  <c r="AU403" i="70" s="1"/>
  <c r="BI26" i="70"/>
  <c r="AP383" i="70" s="1"/>
  <c r="AU385" i="70" s="1"/>
  <c r="BI25" i="70"/>
  <c r="AP365" i="70" s="1"/>
  <c r="AU367" i="70" s="1"/>
  <c r="BI24" i="70"/>
  <c r="AP347" i="70" s="1"/>
  <c r="AU349" i="70" s="1"/>
  <c r="BI23" i="70"/>
  <c r="AP329" i="70" s="1"/>
  <c r="AU331" i="70" s="1"/>
  <c r="BI22" i="70"/>
  <c r="AP311" i="70" s="1"/>
  <c r="AU313" i="70" s="1"/>
  <c r="BI21" i="70"/>
  <c r="AP293" i="70" s="1"/>
  <c r="AU295" i="70" s="1"/>
  <c r="BI20" i="70"/>
  <c r="AP275" i="70" s="1"/>
  <c r="AU277" i="70" s="1"/>
  <c r="BI19" i="70"/>
  <c r="AP257" i="70" s="1"/>
  <c r="AU259" i="70" s="1"/>
  <c r="BI18" i="70"/>
  <c r="AP239" i="70" s="1"/>
  <c r="AU241" i="70" s="1"/>
  <c r="BI17" i="70"/>
  <c r="AP221" i="70" s="1"/>
  <c r="AU223" i="70" s="1"/>
  <c r="BI16" i="70"/>
  <c r="AP203" i="70" s="1"/>
  <c r="AU205" i="70" s="1"/>
  <c r="BI15" i="70"/>
  <c r="AP185" i="70" s="1"/>
  <c r="AU187" i="70" s="1"/>
  <c r="BI14" i="70"/>
  <c r="AP167" i="70" s="1"/>
  <c r="AU169" i="70" s="1"/>
  <c r="BI13" i="70"/>
  <c r="AP149" i="70" s="1"/>
  <c r="AU151" i="70" s="1"/>
  <c r="BI12" i="70"/>
  <c r="AP131" i="70" s="1"/>
  <c r="AU133" i="70" s="1"/>
  <c r="BI11" i="70"/>
  <c r="AP113" i="70" s="1"/>
  <c r="AU115" i="70" s="1"/>
  <c r="BI10" i="70"/>
  <c r="AP95" i="70" s="1"/>
  <c r="AU97" i="70" s="1"/>
  <c r="BI9" i="70"/>
  <c r="AP77" i="70" s="1"/>
  <c r="AU79" i="70" s="1"/>
  <c r="BI8" i="70"/>
  <c r="AP59" i="70" s="1"/>
  <c r="AU61" i="70" s="1"/>
  <c r="BI7" i="70"/>
  <c r="AP41" i="70" s="1"/>
  <c r="AU43" i="70" s="1"/>
  <c r="BI6" i="70"/>
  <c r="AP23" i="70" s="1"/>
  <c r="AU25" i="70" s="1"/>
  <c r="BD78" i="70"/>
  <c r="AO1319" i="70" s="1"/>
  <c r="AS1321" i="70" s="1"/>
  <c r="BD77" i="70"/>
  <c r="AO1301" i="70" s="1"/>
  <c r="AS1303" i="70" s="1"/>
  <c r="BD76" i="70"/>
  <c r="AO1283" i="70" s="1"/>
  <c r="AS1285" i="70" s="1"/>
  <c r="BD75" i="70"/>
  <c r="AO1265" i="70" s="1"/>
  <c r="AS1267" i="70" s="1"/>
  <c r="BD74" i="70"/>
  <c r="AO1247" i="70" s="1"/>
  <c r="AS1249" i="70" s="1"/>
  <c r="BD73" i="70"/>
  <c r="AO1229" i="70" s="1"/>
  <c r="AS1231" i="70" s="1"/>
  <c r="BD72" i="70"/>
  <c r="AO1211" i="70" s="1"/>
  <c r="AS1213" i="70" s="1"/>
  <c r="BD71" i="70"/>
  <c r="AO1193" i="70" s="1"/>
  <c r="BD70" i="70"/>
  <c r="AO1175" i="70" s="1"/>
  <c r="AS1177" i="70" s="1"/>
  <c r="BD69" i="70"/>
  <c r="AO1157" i="70" s="1"/>
  <c r="AS1159" i="70" s="1"/>
  <c r="BD68" i="70"/>
  <c r="AO1139" i="70" s="1"/>
  <c r="AS1141" i="70" s="1"/>
  <c r="BD67" i="70"/>
  <c r="AO1121" i="70" s="1"/>
  <c r="AS1123" i="70" s="1"/>
  <c r="BD66" i="70"/>
  <c r="AO1103" i="70" s="1"/>
  <c r="AS1105" i="70" s="1"/>
  <c r="BD65" i="70"/>
  <c r="AO1085" i="70" s="1"/>
  <c r="AS1087" i="70" s="1"/>
  <c r="BD64" i="70"/>
  <c r="AO1067" i="70" s="1"/>
  <c r="AS1069" i="70" s="1"/>
  <c r="BD63" i="70"/>
  <c r="AO1049" i="70" s="1"/>
  <c r="AS1051" i="70" s="1"/>
  <c r="BD62" i="70"/>
  <c r="AO1031" i="70" s="1"/>
  <c r="AS1033" i="70" s="1"/>
  <c r="BD61" i="70"/>
  <c r="AO1013" i="70" s="1"/>
  <c r="AS1015" i="70" s="1"/>
  <c r="BD60" i="70"/>
  <c r="AO995" i="70" s="1"/>
  <c r="AS997" i="70" s="1"/>
  <c r="BD59" i="70"/>
  <c r="AO977" i="70" s="1"/>
  <c r="AS979" i="70" s="1"/>
  <c r="BD58" i="70"/>
  <c r="AO959" i="70" s="1"/>
  <c r="AS961" i="70" s="1"/>
  <c r="BD57" i="70"/>
  <c r="AO941" i="70" s="1"/>
  <c r="AS943" i="70" s="1"/>
  <c r="BD56" i="70"/>
  <c r="AO923" i="70" s="1"/>
  <c r="AS925" i="70" s="1"/>
  <c r="BD55" i="70"/>
  <c r="AO905" i="70" s="1"/>
  <c r="AS907" i="70" s="1"/>
  <c r="BD54" i="70"/>
  <c r="AO887" i="70" s="1"/>
  <c r="AS889" i="70" s="1"/>
  <c r="BD53" i="70"/>
  <c r="AO869" i="70" s="1"/>
  <c r="AS871" i="70" s="1"/>
  <c r="BD52" i="70"/>
  <c r="AO851" i="70" s="1"/>
  <c r="AS853" i="70" s="1"/>
  <c r="BD51" i="70"/>
  <c r="AO833" i="70" s="1"/>
  <c r="AS835" i="70" s="1"/>
  <c r="BD50" i="70"/>
  <c r="AO815" i="70" s="1"/>
  <c r="AS817" i="70" s="1"/>
  <c r="BD49" i="70"/>
  <c r="AO797" i="70" s="1"/>
  <c r="AS799" i="70" s="1"/>
  <c r="BD48" i="70"/>
  <c r="AO779" i="70" s="1"/>
  <c r="AS781" i="70" s="1"/>
  <c r="BD47" i="70"/>
  <c r="AO761" i="70" s="1"/>
  <c r="AS763" i="70" s="1"/>
  <c r="BD46" i="70"/>
  <c r="AO743" i="70" s="1"/>
  <c r="AS745" i="70" s="1"/>
  <c r="BD45" i="70"/>
  <c r="AO725" i="70" s="1"/>
  <c r="AS727" i="70" s="1"/>
  <c r="BD44" i="70"/>
  <c r="AO707" i="70" s="1"/>
  <c r="AS709" i="70" s="1"/>
  <c r="BD43" i="70"/>
  <c r="AO689" i="70" s="1"/>
  <c r="AS691" i="70" s="1"/>
  <c r="BD42" i="70"/>
  <c r="AO671" i="70" s="1"/>
  <c r="AS673" i="70" s="1"/>
  <c r="BD41" i="70"/>
  <c r="AO653" i="70" s="1"/>
  <c r="AS655" i="70" s="1"/>
  <c r="BD40" i="70"/>
  <c r="AO635" i="70" s="1"/>
  <c r="AS637" i="70" s="1"/>
  <c r="BD39" i="70"/>
  <c r="AO617" i="70" s="1"/>
  <c r="AS619" i="70" s="1"/>
  <c r="BD38" i="70"/>
  <c r="AO599" i="70" s="1"/>
  <c r="AS601" i="70" s="1"/>
  <c r="BD37" i="70"/>
  <c r="AO581" i="70" s="1"/>
  <c r="AS583" i="70" s="1"/>
  <c r="BD36" i="70"/>
  <c r="AO563" i="70" s="1"/>
  <c r="AS565" i="70" s="1"/>
  <c r="BD35" i="70"/>
  <c r="AO545" i="70" s="1"/>
  <c r="AS547" i="70" s="1"/>
  <c r="BD34" i="70"/>
  <c r="AO527" i="70" s="1"/>
  <c r="AS529" i="70" s="1"/>
  <c r="BD33" i="70"/>
  <c r="AO509" i="70" s="1"/>
  <c r="AS511" i="70" s="1"/>
  <c r="BD32" i="70"/>
  <c r="AO491" i="70" s="1"/>
  <c r="AS493" i="70" s="1"/>
  <c r="BD31" i="70"/>
  <c r="AO473" i="70" s="1"/>
  <c r="AS475" i="70" s="1"/>
  <c r="BD30" i="70"/>
  <c r="AO455" i="70" s="1"/>
  <c r="BD29" i="70"/>
  <c r="AO437" i="70" s="1"/>
  <c r="AS439" i="70" s="1"/>
  <c r="BD28" i="70"/>
  <c r="AO419" i="70" s="1"/>
  <c r="AS421" i="70" s="1"/>
  <c r="BD27" i="70"/>
  <c r="AO401" i="70" s="1"/>
  <c r="AS403" i="70" s="1"/>
  <c r="BD26" i="70"/>
  <c r="AO383" i="70" s="1"/>
  <c r="AS385" i="70" s="1"/>
  <c r="BD25" i="70"/>
  <c r="AO365" i="70" s="1"/>
  <c r="AS367" i="70" s="1"/>
  <c r="BD24" i="70"/>
  <c r="AO347" i="70" s="1"/>
  <c r="AS349" i="70" s="1"/>
  <c r="BD23" i="70"/>
  <c r="AO329" i="70" s="1"/>
  <c r="AS331" i="70" s="1"/>
  <c r="BD22" i="70"/>
  <c r="AO311" i="70" s="1"/>
  <c r="AS313" i="70" s="1"/>
  <c r="BD21" i="70"/>
  <c r="AO293" i="70" s="1"/>
  <c r="AS295" i="70" s="1"/>
  <c r="BD20" i="70"/>
  <c r="AO275" i="70" s="1"/>
  <c r="AS277" i="70" s="1"/>
  <c r="BD19" i="70"/>
  <c r="AO257" i="70" s="1"/>
  <c r="AS259" i="70" s="1"/>
  <c r="BD18" i="70"/>
  <c r="AO239" i="70" s="1"/>
  <c r="AS241" i="70" s="1"/>
  <c r="BD17" i="70"/>
  <c r="AO221" i="70" s="1"/>
  <c r="AS223" i="70" s="1"/>
  <c r="BD16" i="70"/>
  <c r="AO203" i="70" s="1"/>
  <c r="AS205" i="70" s="1"/>
  <c r="BD15" i="70"/>
  <c r="AO185" i="70" s="1"/>
  <c r="AS187" i="70" s="1"/>
  <c r="BD14" i="70"/>
  <c r="AO167" i="70" s="1"/>
  <c r="AS169" i="70" s="1"/>
  <c r="BD13" i="70"/>
  <c r="AO149" i="70" s="1"/>
  <c r="AS151" i="70" s="1"/>
  <c r="BD12" i="70"/>
  <c r="AO131" i="70" s="1"/>
  <c r="AS133" i="70" s="1"/>
  <c r="BD11" i="70"/>
  <c r="AO113" i="70" s="1"/>
  <c r="AS115" i="70" s="1"/>
  <c r="BD10" i="70"/>
  <c r="AO95" i="70" s="1"/>
  <c r="AS97" i="70" s="1"/>
  <c r="BD9" i="70"/>
  <c r="AO77" i="70" s="1"/>
  <c r="AS79" i="70" s="1"/>
  <c r="BD8" i="70"/>
  <c r="AO59" i="70" s="1"/>
  <c r="AS61" i="70" s="1"/>
  <c r="BD7" i="70"/>
  <c r="AO41" i="70" s="1"/>
  <c r="AS43" i="70" s="1"/>
  <c r="BD6" i="70"/>
  <c r="AO23" i="70" s="1"/>
  <c r="AS25" i="70" s="1"/>
  <c r="BI5" i="70"/>
  <c r="BD5" i="70"/>
  <c r="AL78" i="53"/>
  <c r="Z297" i="53" s="1"/>
  <c r="AL77" i="53"/>
  <c r="Z293" i="53" s="1"/>
  <c r="AL76" i="53"/>
  <c r="Z289" i="53" s="1"/>
  <c r="AL75" i="53"/>
  <c r="Z285" i="53" s="1"/>
  <c r="AL74" i="53"/>
  <c r="Z281" i="53" s="1"/>
  <c r="AL73" i="53"/>
  <c r="Z277" i="53" s="1"/>
  <c r="AL72" i="53"/>
  <c r="Z273" i="53" s="1"/>
  <c r="AL71" i="53"/>
  <c r="Z269" i="53" s="1"/>
  <c r="AL70" i="53"/>
  <c r="Z265" i="53" s="1"/>
  <c r="AL69" i="53"/>
  <c r="Z261" i="53" s="1"/>
  <c r="AL68" i="53"/>
  <c r="Z257" i="53" s="1"/>
  <c r="AL67" i="53"/>
  <c r="Z253" i="53" s="1"/>
  <c r="AL66" i="53"/>
  <c r="Z249" i="53" s="1"/>
  <c r="AL65" i="53"/>
  <c r="Z245" i="53" s="1"/>
  <c r="AL64" i="53"/>
  <c r="Z241" i="53" s="1"/>
  <c r="AL63" i="53"/>
  <c r="Z237" i="53" s="1"/>
  <c r="AL62" i="53"/>
  <c r="Z233" i="53" s="1"/>
  <c r="AL61" i="53"/>
  <c r="Z229" i="53" s="1"/>
  <c r="AL60" i="53"/>
  <c r="Z225" i="53" s="1"/>
  <c r="AL59" i="53"/>
  <c r="Z221" i="53" s="1"/>
  <c r="AL58" i="53"/>
  <c r="Z217" i="53" s="1"/>
  <c r="AL57" i="53"/>
  <c r="Z213" i="53" s="1"/>
  <c r="AL56" i="53"/>
  <c r="Z209" i="53" s="1"/>
  <c r="AL55" i="53"/>
  <c r="Z205" i="53" s="1"/>
  <c r="AL54" i="53"/>
  <c r="Z201" i="53" s="1"/>
  <c r="AL53" i="53"/>
  <c r="Z197" i="53" s="1"/>
  <c r="AL52" i="53"/>
  <c r="Z193" i="53" s="1"/>
  <c r="AL51" i="53"/>
  <c r="Z189" i="53" s="1"/>
  <c r="AL50" i="53"/>
  <c r="Z185" i="53" s="1"/>
  <c r="AL49" i="53"/>
  <c r="Z181" i="53" s="1"/>
  <c r="AL48" i="53"/>
  <c r="Z177" i="53" s="1"/>
  <c r="AL47" i="53"/>
  <c r="Z173" i="53" s="1"/>
  <c r="AL46" i="53"/>
  <c r="Z169" i="53" s="1"/>
  <c r="AL45" i="53"/>
  <c r="Z165" i="53" s="1"/>
  <c r="AL44" i="53"/>
  <c r="Z161" i="53" s="1"/>
  <c r="AL43" i="53"/>
  <c r="Z157" i="53" s="1"/>
  <c r="AL42" i="53"/>
  <c r="Z153" i="53" s="1"/>
  <c r="AL41" i="53"/>
  <c r="Z149" i="53" s="1"/>
  <c r="AL40" i="53"/>
  <c r="Z145" i="53" s="1"/>
  <c r="AL39" i="53"/>
  <c r="Z141" i="53" s="1"/>
  <c r="AL38" i="53"/>
  <c r="Z137" i="53" s="1"/>
  <c r="AL37" i="53"/>
  <c r="Z133" i="53" s="1"/>
  <c r="AL36" i="53"/>
  <c r="Z129" i="53" s="1"/>
  <c r="AL35" i="53"/>
  <c r="Z125" i="53" s="1"/>
  <c r="AL34" i="53"/>
  <c r="Z121" i="53" s="1"/>
  <c r="AL33" i="53"/>
  <c r="Z117" i="53" s="1"/>
  <c r="AL32" i="53"/>
  <c r="Z113" i="53" s="1"/>
  <c r="AL31" i="53"/>
  <c r="Z109" i="53" s="1"/>
  <c r="AL30" i="53"/>
  <c r="Z105" i="53" s="1"/>
  <c r="AL29" i="53"/>
  <c r="Z101" i="53" s="1"/>
  <c r="AL28" i="53"/>
  <c r="Z97" i="53" s="1"/>
  <c r="AL27" i="53"/>
  <c r="Z93" i="53" s="1"/>
  <c r="AL26" i="53"/>
  <c r="Z89" i="53" s="1"/>
  <c r="AL25" i="53"/>
  <c r="Z85" i="53" s="1"/>
  <c r="AL24" i="53"/>
  <c r="Z81" i="53" s="1"/>
  <c r="AL23" i="53"/>
  <c r="Z77" i="53" s="1"/>
  <c r="AL22" i="53"/>
  <c r="Z73" i="53" s="1"/>
  <c r="AL21" i="53"/>
  <c r="Z69" i="53" s="1"/>
  <c r="AL20" i="53"/>
  <c r="Z65" i="53" s="1"/>
  <c r="AL19" i="53"/>
  <c r="Z61" i="53" s="1"/>
  <c r="AL18" i="53"/>
  <c r="Z57" i="53" s="1"/>
  <c r="AL17" i="53"/>
  <c r="Z53" i="53" s="1"/>
  <c r="AL16" i="53"/>
  <c r="Z49" i="53" s="1"/>
  <c r="AL15" i="53"/>
  <c r="Z45" i="53" s="1"/>
  <c r="AL14" i="53"/>
  <c r="Z41" i="53" s="1"/>
  <c r="AL13" i="53"/>
  <c r="Z37" i="53" s="1"/>
  <c r="AL12" i="53"/>
  <c r="Z33" i="53" s="1"/>
  <c r="AL11" i="53"/>
  <c r="Z29" i="53" s="1"/>
  <c r="AL10" i="53"/>
  <c r="Z25" i="53" s="1"/>
  <c r="AL9" i="53"/>
  <c r="Z21" i="53" s="1"/>
  <c r="AL8" i="53"/>
  <c r="Z17" i="53" s="1"/>
  <c r="AL7" i="53"/>
  <c r="Z13" i="53" s="1"/>
  <c r="AL6" i="53"/>
  <c r="Z9" i="53" s="1"/>
  <c r="AL5" i="53"/>
  <c r="W297" i="53"/>
  <c r="W293" i="53"/>
  <c r="W289" i="53"/>
  <c r="W285" i="53"/>
  <c r="W281" i="53"/>
  <c r="W277" i="53"/>
  <c r="W273" i="53"/>
  <c r="W269" i="53"/>
  <c r="W265" i="53"/>
  <c r="W261" i="53"/>
  <c r="W257" i="53"/>
  <c r="W253" i="53"/>
  <c r="W249" i="53"/>
  <c r="W245" i="53"/>
  <c r="W241" i="53"/>
  <c r="W237" i="53"/>
  <c r="W233" i="53"/>
  <c r="W229" i="53"/>
  <c r="W225" i="53"/>
  <c r="W221" i="53"/>
  <c r="W217" i="53"/>
  <c r="W213" i="53"/>
  <c r="W209" i="53"/>
  <c r="W205" i="53"/>
  <c r="W201" i="53"/>
  <c r="W197" i="53"/>
  <c r="W193" i="53"/>
  <c r="W189" i="53"/>
  <c r="W185" i="53"/>
  <c r="W181" i="53"/>
  <c r="W177" i="53"/>
  <c r="W173" i="53"/>
  <c r="W169" i="53"/>
  <c r="W165" i="53"/>
  <c r="W161" i="53"/>
  <c r="W157" i="53"/>
  <c r="W153" i="53"/>
  <c r="W149" i="53"/>
  <c r="W145" i="53"/>
  <c r="W141" i="53"/>
  <c r="W137" i="53"/>
  <c r="W133" i="53"/>
  <c r="W129" i="53"/>
  <c r="W125" i="53"/>
  <c r="W121" i="53"/>
  <c r="W117" i="53"/>
  <c r="W113" i="53"/>
  <c r="W109" i="53"/>
  <c r="W105" i="53"/>
  <c r="W101" i="53"/>
  <c r="W97" i="53"/>
  <c r="W93" i="53"/>
  <c r="W89" i="53"/>
  <c r="W85" i="53"/>
  <c r="W81" i="53"/>
  <c r="W77" i="53"/>
  <c r="W73" i="53"/>
  <c r="W69" i="53"/>
  <c r="W65" i="53"/>
  <c r="W61" i="53"/>
  <c r="W57" i="53"/>
  <c r="W53" i="53"/>
  <c r="W49" i="53"/>
  <c r="W45" i="53"/>
  <c r="W41" i="53"/>
  <c r="W37" i="53"/>
  <c r="W33" i="53"/>
  <c r="W29" i="53"/>
  <c r="W25" i="53"/>
  <c r="W21" i="53"/>
  <c r="W17" i="53"/>
  <c r="W13" i="53"/>
  <c r="W9" i="53"/>
  <c r="W5" i="53"/>
  <c r="T297" i="53"/>
  <c r="T293" i="53"/>
  <c r="T289" i="53"/>
  <c r="T285" i="53"/>
  <c r="T281" i="53"/>
  <c r="T277" i="53"/>
  <c r="T273" i="53"/>
  <c r="T269" i="53"/>
  <c r="T265" i="53"/>
  <c r="T261" i="53"/>
  <c r="T257" i="53"/>
  <c r="T253" i="53"/>
  <c r="T249" i="53"/>
  <c r="T245" i="53"/>
  <c r="T241" i="53"/>
  <c r="T237" i="53"/>
  <c r="T233" i="53"/>
  <c r="T229" i="53"/>
  <c r="T225" i="53"/>
  <c r="T221" i="53"/>
  <c r="T217" i="53"/>
  <c r="T213" i="53"/>
  <c r="T209" i="53"/>
  <c r="T205" i="53"/>
  <c r="T201" i="53"/>
  <c r="T197" i="53"/>
  <c r="T193" i="53"/>
  <c r="T189" i="53"/>
  <c r="T185" i="53"/>
  <c r="T181" i="53"/>
  <c r="T177" i="53"/>
  <c r="T173" i="53"/>
  <c r="T169" i="53"/>
  <c r="T165" i="53"/>
  <c r="T161" i="53"/>
  <c r="T157" i="53"/>
  <c r="T153" i="53"/>
  <c r="T149" i="53"/>
  <c r="T145" i="53"/>
  <c r="T141" i="53"/>
  <c r="T137" i="53"/>
  <c r="T133" i="53"/>
  <c r="T129" i="53"/>
  <c r="T125" i="53"/>
  <c r="T121" i="53"/>
  <c r="T117" i="53"/>
  <c r="T113" i="53"/>
  <c r="T109" i="53"/>
  <c r="T105" i="53"/>
  <c r="T101" i="53"/>
  <c r="T97" i="53"/>
  <c r="T93" i="53"/>
  <c r="T89" i="53"/>
  <c r="T85" i="53"/>
  <c r="T81" i="53"/>
  <c r="T77" i="53"/>
  <c r="T73" i="53"/>
  <c r="T69" i="53"/>
  <c r="T65" i="53"/>
  <c r="T61" i="53"/>
  <c r="T57" i="53"/>
  <c r="T53" i="53"/>
  <c r="T49" i="53"/>
  <c r="T45" i="53"/>
  <c r="T41" i="53"/>
  <c r="T37" i="53"/>
  <c r="T33" i="53"/>
  <c r="T29" i="53"/>
  <c r="T25" i="53"/>
  <c r="T21" i="53"/>
  <c r="T17" i="53"/>
  <c r="T13" i="53"/>
  <c r="T9" i="53"/>
  <c r="Q297" i="53"/>
  <c r="Q293" i="53"/>
  <c r="Q289" i="53"/>
  <c r="Q285" i="53"/>
  <c r="Q281" i="53"/>
  <c r="Q277" i="53"/>
  <c r="Q273" i="53"/>
  <c r="Q269" i="53"/>
  <c r="Q265" i="53"/>
  <c r="Q261" i="53"/>
  <c r="Q257" i="53"/>
  <c r="Q253" i="53"/>
  <c r="Q249" i="53"/>
  <c r="Q245" i="53"/>
  <c r="Q241" i="53"/>
  <c r="Q237" i="53"/>
  <c r="Q233" i="53"/>
  <c r="Q229" i="53"/>
  <c r="Q225" i="53"/>
  <c r="Q221" i="53"/>
  <c r="Q217" i="53"/>
  <c r="Q213" i="53"/>
  <c r="Q209" i="53"/>
  <c r="Q205" i="53"/>
  <c r="Q201" i="53"/>
  <c r="Q197" i="53"/>
  <c r="Q193" i="53"/>
  <c r="Q189" i="53"/>
  <c r="Q185" i="53"/>
  <c r="Q181" i="53"/>
  <c r="Q177" i="53"/>
  <c r="Q173" i="53"/>
  <c r="Q169" i="53"/>
  <c r="Q165" i="53"/>
  <c r="Q161" i="53"/>
  <c r="Q157" i="53"/>
  <c r="Q153" i="53"/>
  <c r="Q149" i="53"/>
  <c r="Q145" i="53"/>
  <c r="Q141" i="53"/>
  <c r="Q137" i="53"/>
  <c r="Q133" i="53"/>
  <c r="Q129" i="53"/>
  <c r="Q125" i="53"/>
  <c r="Q121" i="53"/>
  <c r="Q117" i="53"/>
  <c r="Q113" i="53"/>
  <c r="Q109" i="53"/>
  <c r="Q105" i="53"/>
  <c r="Q101" i="53"/>
  <c r="Q97" i="53"/>
  <c r="Q93" i="53"/>
  <c r="Q89" i="53"/>
  <c r="Q85" i="53"/>
  <c r="Q81" i="53"/>
  <c r="Q77" i="53"/>
  <c r="Q73" i="53"/>
  <c r="Q69" i="53"/>
  <c r="Q65" i="53"/>
  <c r="Q61" i="53"/>
  <c r="Q57" i="53"/>
  <c r="Q53" i="53"/>
  <c r="Q49" i="53"/>
  <c r="Q45" i="53"/>
  <c r="Q41" i="53"/>
  <c r="Q37" i="53"/>
  <c r="Q33" i="53"/>
  <c r="Q29" i="53"/>
  <c r="Q25" i="53"/>
  <c r="Q21" i="53"/>
  <c r="Q17" i="53"/>
  <c r="Q13" i="53"/>
  <c r="Q9" i="53"/>
  <c r="Q5" i="53"/>
  <c r="N297" i="53"/>
  <c r="N293" i="53"/>
  <c r="N289" i="53"/>
  <c r="N285" i="53"/>
  <c r="N281" i="53"/>
  <c r="N277" i="53"/>
  <c r="N273" i="53"/>
  <c r="N269" i="53"/>
  <c r="N265" i="53"/>
  <c r="N261" i="53"/>
  <c r="N257" i="53"/>
  <c r="N253" i="53"/>
  <c r="N249" i="53"/>
  <c r="N245" i="53"/>
  <c r="N241" i="53"/>
  <c r="N237" i="53"/>
  <c r="N233" i="53"/>
  <c r="N229" i="53"/>
  <c r="N225" i="53"/>
  <c r="N221" i="53"/>
  <c r="N217" i="53"/>
  <c r="N213" i="53"/>
  <c r="N209" i="53"/>
  <c r="N205" i="53"/>
  <c r="N201" i="53"/>
  <c r="N197" i="53"/>
  <c r="N193" i="53"/>
  <c r="N189" i="53"/>
  <c r="N185" i="53"/>
  <c r="N181" i="53"/>
  <c r="N177" i="53"/>
  <c r="N173" i="53"/>
  <c r="N169" i="53"/>
  <c r="N165" i="53"/>
  <c r="N161" i="53"/>
  <c r="N157" i="53"/>
  <c r="N153" i="53"/>
  <c r="N149" i="53"/>
  <c r="N145" i="53"/>
  <c r="N141" i="53"/>
  <c r="N137" i="53"/>
  <c r="N133" i="53"/>
  <c r="N129" i="53"/>
  <c r="N125" i="53"/>
  <c r="N121" i="53"/>
  <c r="N117" i="53"/>
  <c r="N113" i="53"/>
  <c r="N109" i="53"/>
  <c r="N105" i="53"/>
  <c r="N101" i="53"/>
  <c r="N97" i="53"/>
  <c r="N93" i="53"/>
  <c r="N89" i="53"/>
  <c r="N85" i="53"/>
  <c r="N81" i="53"/>
  <c r="N77" i="53"/>
  <c r="N73" i="53"/>
  <c r="N69" i="53"/>
  <c r="N65" i="53"/>
  <c r="N61" i="53"/>
  <c r="N57" i="53"/>
  <c r="N53" i="53"/>
  <c r="N49" i="53"/>
  <c r="N45" i="53"/>
  <c r="N41" i="53"/>
  <c r="N37" i="53"/>
  <c r="N33" i="53"/>
  <c r="N29" i="53"/>
  <c r="N25" i="53"/>
  <c r="N21" i="53"/>
  <c r="N17" i="53"/>
  <c r="N13" i="53"/>
  <c r="N9" i="53"/>
  <c r="N5" i="53"/>
  <c r="K297" i="53"/>
  <c r="K293" i="53"/>
  <c r="K289" i="53"/>
  <c r="K285" i="53"/>
  <c r="K281" i="53"/>
  <c r="K277" i="53"/>
  <c r="K273" i="53"/>
  <c r="K269" i="53"/>
  <c r="K265" i="53"/>
  <c r="K261" i="53"/>
  <c r="K257" i="53"/>
  <c r="K253" i="53"/>
  <c r="K249" i="53"/>
  <c r="K245" i="53"/>
  <c r="K241" i="53"/>
  <c r="K237" i="53"/>
  <c r="K233" i="53"/>
  <c r="K229" i="53"/>
  <c r="K225" i="53"/>
  <c r="K221" i="53"/>
  <c r="K217" i="53"/>
  <c r="K213" i="53"/>
  <c r="K209" i="53"/>
  <c r="K205" i="53"/>
  <c r="K201" i="53"/>
  <c r="K197" i="53"/>
  <c r="K193" i="53"/>
  <c r="K189" i="53"/>
  <c r="K185" i="53"/>
  <c r="K181" i="53"/>
  <c r="K177" i="53"/>
  <c r="K173" i="53"/>
  <c r="K169" i="53"/>
  <c r="K165" i="53"/>
  <c r="K161" i="53"/>
  <c r="K157" i="53"/>
  <c r="K153" i="53"/>
  <c r="K149" i="53"/>
  <c r="K145" i="53"/>
  <c r="K141" i="53"/>
  <c r="K137" i="53"/>
  <c r="K133" i="53"/>
  <c r="K129" i="53"/>
  <c r="K125" i="53"/>
  <c r="K121" i="53"/>
  <c r="K117" i="53"/>
  <c r="K113" i="53"/>
  <c r="K109" i="53"/>
  <c r="K105" i="53"/>
  <c r="K101" i="53"/>
  <c r="K97" i="53"/>
  <c r="K93" i="53"/>
  <c r="K89" i="53"/>
  <c r="K85" i="53"/>
  <c r="K81" i="53"/>
  <c r="K77" i="53"/>
  <c r="K73" i="53"/>
  <c r="K69" i="53"/>
  <c r="K65" i="53"/>
  <c r="K61" i="53"/>
  <c r="K57" i="53"/>
  <c r="K53" i="53"/>
  <c r="K49" i="53"/>
  <c r="K45" i="53"/>
  <c r="K41" i="53"/>
  <c r="K37" i="53"/>
  <c r="K33" i="53"/>
  <c r="K29" i="53"/>
  <c r="K25" i="53"/>
  <c r="K21" i="53"/>
  <c r="K17" i="53"/>
  <c r="K13" i="53"/>
  <c r="K9" i="53"/>
  <c r="K5" i="53"/>
  <c r="H297" i="53"/>
  <c r="H293" i="53"/>
  <c r="H289" i="53"/>
  <c r="H285" i="53"/>
  <c r="H281" i="53"/>
  <c r="H277" i="53"/>
  <c r="H273" i="53"/>
  <c r="H269" i="53"/>
  <c r="H265" i="53"/>
  <c r="H261" i="53"/>
  <c r="H257" i="53"/>
  <c r="H253" i="53"/>
  <c r="H249" i="53"/>
  <c r="H245" i="53"/>
  <c r="H241" i="53"/>
  <c r="H237" i="53"/>
  <c r="H233" i="53"/>
  <c r="H229" i="53"/>
  <c r="H225" i="53"/>
  <c r="H221" i="53"/>
  <c r="H217" i="53"/>
  <c r="H213" i="53"/>
  <c r="H209" i="53"/>
  <c r="H205" i="53"/>
  <c r="H201" i="53"/>
  <c r="H197" i="53"/>
  <c r="H193" i="53"/>
  <c r="H189" i="53"/>
  <c r="H185" i="53"/>
  <c r="H181" i="53"/>
  <c r="H177" i="53"/>
  <c r="H173" i="53"/>
  <c r="H169" i="53"/>
  <c r="H165" i="53"/>
  <c r="H161" i="53"/>
  <c r="H157" i="53"/>
  <c r="H153" i="53"/>
  <c r="H149" i="53"/>
  <c r="H145" i="53"/>
  <c r="H141" i="53"/>
  <c r="H137" i="53"/>
  <c r="H133" i="53"/>
  <c r="H129" i="53"/>
  <c r="H125" i="53"/>
  <c r="H121" i="53"/>
  <c r="H117" i="53"/>
  <c r="H113" i="53"/>
  <c r="H109" i="53"/>
  <c r="H105" i="53"/>
  <c r="H101" i="53"/>
  <c r="H97" i="53"/>
  <c r="H93" i="53"/>
  <c r="H89" i="53"/>
  <c r="H85" i="53"/>
  <c r="H81" i="53"/>
  <c r="H77" i="53"/>
  <c r="H73" i="53"/>
  <c r="H69" i="53"/>
  <c r="H65" i="53"/>
  <c r="H61" i="53"/>
  <c r="H57" i="53"/>
  <c r="H53" i="53"/>
  <c r="H49" i="53"/>
  <c r="H45" i="53"/>
  <c r="H41" i="53"/>
  <c r="H37" i="53"/>
  <c r="H33" i="53"/>
  <c r="H29" i="53"/>
  <c r="H25" i="53"/>
  <c r="H21" i="53"/>
  <c r="H17" i="53"/>
  <c r="H13" i="53"/>
  <c r="H9" i="53"/>
  <c r="H5" i="53"/>
  <c r="E297" i="53"/>
  <c r="E293" i="53"/>
  <c r="E289" i="53"/>
  <c r="E285" i="53"/>
  <c r="E281" i="53"/>
  <c r="E277" i="53"/>
  <c r="E273" i="53"/>
  <c r="E269" i="53"/>
  <c r="E265" i="53"/>
  <c r="E261" i="53"/>
  <c r="E257" i="53"/>
  <c r="E253" i="53"/>
  <c r="E249" i="53"/>
  <c r="E245" i="53"/>
  <c r="E241" i="53"/>
  <c r="E237" i="53"/>
  <c r="E233" i="53"/>
  <c r="E229" i="53"/>
  <c r="E225" i="53"/>
  <c r="E221" i="53"/>
  <c r="E217" i="53"/>
  <c r="E213" i="53"/>
  <c r="E209" i="53"/>
  <c r="E205" i="53"/>
  <c r="E201" i="53"/>
  <c r="E197" i="53"/>
  <c r="E193" i="53"/>
  <c r="E189" i="53"/>
  <c r="E185" i="53"/>
  <c r="E181" i="53"/>
  <c r="E177" i="53"/>
  <c r="E173" i="53"/>
  <c r="E169" i="53"/>
  <c r="E165" i="53"/>
  <c r="E161" i="53"/>
  <c r="E157" i="53"/>
  <c r="E153" i="53"/>
  <c r="E149" i="53"/>
  <c r="E145" i="53"/>
  <c r="E141" i="53"/>
  <c r="E137" i="53"/>
  <c r="E133" i="53"/>
  <c r="E129" i="53"/>
  <c r="E125" i="53"/>
  <c r="E121" i="53"/>
  <c r="E117" i="53"/>
  <c r="E113" i="53"/>
  <c r="E109" i="53"/>
  <c r="E105" i="53"/>
  <c r="E101" i="53"/>
  <c r="E97" i="53"/>
  <c r="E93" i="53"/>
  <c r="E89" i="53"/>
  <c r="E85" i="53"/>
  <c r="E81" i="53"/>
  <c r="E77" i="53"/>
  <c r="E73" i="53"/>
  <c r="E69" i="53"/>
  <c r="E65" i="53"/>
  <c r="E61" i="53"/>
  <c r="E57" i="53"/>
  <c r="E53" i="53"/>
  <c r="E49" i="53"/>
  <c r="E45" i="53"/>
  <c r="E41" i="53"/>
  <c r="E37" i="53"/>
  <c r="E33" i="53"/>
  <c r="E29" i="53"/>
  <c r="E25" i="53"/>
  <c r="E21" i="53"/>
  <c r="E17" i="53"/>
  <c r="E13" i="53"/>
  <c r="E9" i="53"/>
  <c r="E5" i="53"/>
  <c r="AJ1196" i="70" l="1"/>
  <c r="AJ1195" i="70"/>
  <c r="AL1196" i="70"/>
  <c r="AL1195" i="70"/>
  <c r="R1196" i="70"/>
  <c r="R1195" i="70"/>
  <c r="AS1196" i="70"/>
  <c r="AS1195" i="70"/>
  <c r="AU1196" i="70"/>
  <c r="AU1195" i="70"/>
  <c r="T1196" i="70"/>
  <c r="T1195" i="70"/>
  <c r="I1196" i="70"/>
  <c r="I1195" i="70"/>
  <c r="AA1196" i="70"/>
  <c r="AA1195" i="70"/>
  <c r="K1196" i="70"/>
  <c r="K1195" i="70"/>
  <c r="AC1196" i="70"/>
  <c r="AC1195" i="70"/>
  <c r="R457" i="70"/>
  <c r="AS457" i="70"/>
  <c r="AU457" i="70"/>
  <c r="T457" i="70"/>
  <c r="I457" i="70"/>
  <c r="AA457" i="70"/>
  <c r="K457" i="70"/>
  <c r="AC457" i="70"/>
  <c r="AJ457" i="70"/>
  <c r="AL457" i="70"/>
  <c r="T7" i="70"/>
  <c r="AA7" i="70"/>
  <c r="AC7" i="70"/>
  <c r="R7" i="70"/>
  <c r="I6" i="70"/>
  <c r="AP5" i="70"/>
  <c r="BI79" i="70"/>
  <c r="AP1337" i="70" s="1"/>
  <c r="AU1339" i="70" s="1"/>
  <c r="AO5" i="70"/>
  <c r="BD79" i="70"/>
  <c r="AO1337" i="70" s="1"/>
  <c r="Z5" i="53"/>
  <c r="AL79" i="53"/>
  <c r="R7" i="40"/>
  <c r="U7" i="40"/>
  <c r="X7" i="40"/>
  <c r="AA7" i="40"/>
  <c r="AD7" i="40"/>
  <c r="AG7" i="40"/>
  <c r="AJ7" i="40"/>
  <c r="L7" i="40"/>
  <c r="F7" i="40"/>
  <c r="G6" i="131"/>
  <c r="Y5" i="36"/>
  <c r="F5" i="36"/>
  <c r="AS1339" i="70" l="1"/>
  <c r="AU7" i="70"/>
  <c r="AS7" i="70"/>
  <c r="Z301" i="53"/>
  <c r="L12" i="79"/>
  <c r="C12" i="79"/>
  <c r="I12" i="79"/>
  <c r="F12" i="79"/>
  <c r="BL5" i="70"/>
  <c r="O7" i="40"/>
  <c r="AN18" i="70" l="1"/>
  <c r="AN10" i="70"/>
  <c r="AN16" i="70"/>
  <c r="AN8" i="70"/>
  <c r="AN20" i="70"/>
  <c r="AN9" i="70"/>
  <c r="AN19" i="70"/>
  <c r="AN7" i="70"/>
  <c r="AN17" i="70"/>
  <c r="AN6" i="70"/>
  <c r="AN15" i="70"/>
  <c r="AN5" i="70"/>
  <c r="AN14" i="70"/>
  <c r="AN13" i="70"/>
  <c r="AN21" i="70"/>
  <c r="AN11" i="70"/>
  <c r="AN22" i="70"/>
  <c r="AN12" i="70"/>
  <c r="AE20" i="70"/>
  <c r="AE12" i="70"/>
  <c r="AE19" i="70"/>
  <c r="AE11" i="70"/>
  <c r="AE17" i="70"/>
  <c r="AE9" i="70"/>
  <c r="AE10" i="70"/>
  <c r="AE21" i="70"/>
  <c r="AE7" i="70"/>
  <c r="AE16" i="70"/>
  <c r="AE5" i="70"/>
  <c r="AE15" i="70"/>
  <c r="AE13" i="70"/>
  <c r="AE18" i="70"/>
  <c r="AE14" i="70"/>
  <c r="AE8" i="70"/>
  <c r="AE6" i="70"/>
  <c r="V22" i="70"/>
  <c r="V14" i="70"/>
  <c r="V6" i="70"/>
  <c r="V21" i="70"/>
  <c r="V13" i="70"/>
  <c r="V5" i="70"/>
  <c r="V19" i="70"/>
  <c r="V11" i="70"/>
  <c r="V12" i="70"/>
  <c r="AE22" i="70"/>
  <c r="V10" i="70"/>
  <c r="V9" i="70"/>
  <c r="V20" i="70"/>
  <c r="V8" i="70"/>
  <c r="M7" i="70"/>
  <c r="V18" i="70"/>
  <c r="V7" i="70"/>
  <c r="V17" i="70"/>
  <c r="V16" i="70"/>
  <c r="V15" i="70"/>
  <c r="AW7" i="70"/>
  <c r="X5" i="36"/>
  <c r="U5" i="36"/>
  <c r="R5" i="36"/>
  <c r="O5" i="36"/>
  <c r="L5" i="36"/>
  <c r="I5" i="36"/>
  <c r="F9" i="36"/>
  <c r="F8" i="36"/>
  <c r="F7" i="36"/>
  <c r="F6" i="36"/>
  <c r="D4" i="59"/>
  <c r="C4" i="59"/>
  <c r="D5" i="59"/>
  <c r="C5" i="59"/>
  <c r="D24" i="59"/>
  <c r="C24" i="59"/>
  <c r="C6" i="59"/>
  <c r="D23" i="59"/>
  <c r="C23" i="59"/>
  <c r="D22" i="59"/>
  <c r="C22" i="59"/>
  <c r="D21" i="59"/>
  <c r="C21" i="59"/>
  <c r="D20" i="59"/>
  <c r="C20" i="59"/>
  <c r="D19" i="59"/>
  <c r="C19" i="59"/>
  <c r="D18" i="59"/>
  <c r="C18" i="59"/>
  <c r="D17" i="59"/>
  <c r="C17" i="59"/>
  <c r="D16" i="59"/>
  <c r="C16" i="59"/>
  <c r="D15" i="59"/>
  <c r="C15" i="59"/>
  <c r="D14" i="59"/>
  <c r="C14" i="59"/>
  <c r="D13" i="59"/>
  <c r="C13" i="59"/>
  <c r="D12" i="59"/>
  <c r="C12" i="59"/>
  <c r="D11" i="59"/>
  <c r="C11" i="59"/>
  <c r="D10" i="59"/>
  <c r="C10" i="59"/>
  <c r="D9" i="59"/>
  <c r="C9" i="59"/>
  <c r="D8" i="59"/>
  <c r="C8" i="59"/>
  <c r="D7" i="59"/>
  <c r="C7" i="59"/>
  <c r="D6" i="59"/>
  <c r="AB79" i="131" l="1"/>
  <c r="AB78" i="131"/>
  <c r="AB77" i="131"/>
  <c r="AB76" i="131"/>
  <c r="AB75" i="131"/>
  <c r="AB74" i="131"/>
  <c r="AB73" i="131"/>
  <c r="AB72" i="131"/>
  <c r="AB71" i="131"/>
  <c r="AB70" i="131"/>
  <c r="AB69" i="131"/>
  <c r="AB68" i="131"/>
  <c r="AB67" i="131"/>
  <c r="AB66" i="131"/>
  <c r="AB65" i="131"/>
  <c r="AB64" i="131"/>
  <c r="AB63" i="131"/>
  <c r="AB62" i="131"/>
  <c r="AB61" i="131"/>
  <c r="AB60" i="131"/>
  <c r="AB59" i="131"/>
  <c r="AB58" i="131"/>
  <c r="AB57" i="131"/>
  <c r="AB56" i="131"/>
  <c r="AB55" i="131"/>
  <c r="AB54" i="131"/>
  <c r="AB53" i="131"/>
  <c r="AB52" i="131"/>
  <c r="AB51" i="131"/>
  <c r="AB50" i="131"/>
  <c r="AB49" i="131"/>
  <c r="AB48" i="131"/>
  <c r="AB47" i="131"/>
  <c r="AB46" i="131"/>
  <c r="AB45" i="131"/>
  <c r="AB44" i="131"/>
  <c r="AB43" i="131"/>
  <c r="AB42" i="131"/>
  <c r="AB41" i="131"/>
  <c r="AB40" i="131"/>
  <c r="AB39" i="131"/>
  <c r="AB38" i="131"/>
  <c r="AB37" i="131"/>
  <c r="AB36" i="131"/>
  <c r="AB35" i="131"/>
  <c r="AB34" i="131"/>
  <c r="AB33" i="131"/>
  <c r="AB32" i="131"/>
  <c r="AB31" i="131"/>
  <c r="AB30" i="131"/>
  <c r="AB29" i="131"/>
  <c r="AB28" i="131"/>
  <c r="AB27" i="131"/>
  <c r="AB26" i="131"/>
  <c r="AB25" i="131"/>
  <c r="AB24" i="131"/>
  <c r="AB23" i="131"/>
  <c r="AB22" i="131"/>
  <c r="AB21" i="131"/>
  <c r="AB20" i="131"/>
  <c r="AB19" i="131"/>
  <c r="AB18" i="131"/>
  <c r="AB17" i="131"/>
  <c r="AB16" i="131"/>
  <c r="AB15" i="131"/>
  <c r="AB14" i="131"/>
  <c r="AB13" i="131"/>
  <c r="AB12" i="131"/>
  <c r="AB11" i="131"/>
  <c r="AB10" i="131"/>
  <c r="AB9" i="131"/>
  <c r="AB8" i="131"/>
  <c r="AB7" i="131"/>
  <c r="X79" i="131"/>
  <c r="X78" i="131"/>
  <c r="X77" i="131"/>
  <c r="X76" i="131"/>
  <c r="X75" i="131"/>
  <c r="X74" i="131"/>
  <c r="X73" i="131"/>
  <c r="X72" i="131"/>
  <c r="X71" i="131"/>
  <c r="X70" i="131"/>
  <c r="X69" i="131"/>
  <c r="X68" i="131"/>
  <c r="X67" i="131"/>
  <c r="X66" i="131"/>
  <c r="X65" i="131"/>
  <c r="X64" i="131"/>
  <c r="X63" i="131"/>
  <c r="X62" i="131"/>
  <c r="X61" i="131"/>
  <c r="X60" i="131"/>
  <c r="X59" i="131"/>
  <c r="X58" i="131"/>
  <c r="X57" i="131"/>
  <c r="X56" i="131"/>
  <c r="X55" i="131"/>
  <c r="X54" i="131"/>
  <c r="X53" i="131"/>
  <c r="X52" i="131"/>
  <c r="X51" i="131"/>
  <c r="X50" i="131"/>
  <c r="X49" i="131"/>
  <c r="X48" i="131"/>
  <c r="X47" i="131"/>
  <c r="X46" i="131"/>
  <c r="X45" i="131"/>
  <c r="X44" i="131"/>
  <c r="X43" i="131"/>
  <c r="X42" i="131"/>
  <c r="X41" i="131"/>
  <c r="X40" i="131"/>
  <c r="X39" i="131"/>
  <c r="X38" i="131"/>
  <c r="X37" i="131"/>
  <c r="X36" i="131"/>
  <c r="X35" i="131"/>
  <c r="X34" i="131"/>
  <c r="X33" i="131"/>
  <c r="X32" i="131"/>
  <c r="X31" i="131"/>
  <c r="X30" i="131"/>
  <c r="X29" i="131"/>
  <c r="X28" i="131"/>
  <c r="X27" i="131"/>
  <c r="X26" i="131"/>
  <c r="X25" i="131"/>
  <c r="X24" i="131"/>
  <c r="X23" i="131"/>
  <c r="X22" i="131"/>
  <c r="X21" i="131"/>
  <c r="X20" i="131"/>
  <c r="X19" i="131"/>
  <c r="X18" i="131"/>
  <c r="X17" i="131"/>
  <c r="X16" i="131"/>
  <c r="X15" i="131"/>
  <c r="X14" i="131"/>
  <c r="X13" i="131"/>
  <c r="X12" i="131"/>
  <c r="X11" i="131"/>
  <c r="X10" i="131"/>
  <c r="X9" i="131"/>
  <c r="X8" i="131"/>
  <c r="X7" i="131"/>
  <c r="T79" i="131"/>
  <c r="T78" i="131"/>
  <c r="T77" i="131"/>
  <c r="T76" i="131"/>
  <c r="T75" i="131"/>
  <c r="T74" i="131"/>
  <c r="T73" i="131"/>
  <c r="T72" i="131"/>
  <c r="T71" i="131"/>
  <c r="T70" i="131"/>
  <c r="T69" i="131"/>
  <c r="T68" i="131"/>
  <c r="T67" i="131"/>
  <c r="T66" i="131"/>
  <c r="T65" i="131"/>
  <c r="T64" i="131"/>
  <c r="T63" i="131"/>
  <c r="T62" i="131"/>
  <c r="T61" i="131"/>
  <c r="T60" i="131"/>
  <c r="T59" i="131"/>
  <c r="T58" i="131"/>
  <c r="T57" i="131"/>
  <c r="T56" i="131"/>
  <c r="T55" i="131"/>
  <c r="T54" i="131"/>
  <c r="T53" i="131"/>
  <c r="T52" i="131"/>
  <c r="T51" i="131"/>
  <c r="T50" i="131"/>
  <c r="T49" i="131"/>
  <c r="T48" i="131"/>
  <c r="T47" i="131"/>
  <c r="T46" i="131"/>
  <c r="T45" i="131"/>
  <c r="T44" i="131"/>
  <c r="T43" i="131"/>
  <c r="T42" i="131"/>
  <c r="T41" i="131"/>
  <c r="T40" i="131"/>
  <c r="T39" i="131"/>
  <c r="T38" i="131"/>
  <c r="T37" i="131"/>
  <c r="T36" i="131"/>
  <c r="T35" i="131"/>
  <c r="T34" i="131"/>
  <c r="T33" i="131"/>
  <c r="T32" i="131"/>
  <c r="T31" i="131"/>
  <c r="T30" i="131"/>
  <c r="T29" i="131"/>
  <c r="T28" i="131"/>
  <c r="T27" i="131"/>
  <c r="T26" i="131"/>
  <c r="T25" i="131"/>
  <c r="T24" i="131"/>
  <c r="T23" i="131"/>
  <c r="T22" i="131"/>
  <c r="T21" i="131"/>
  <c r="T20" i="131"/>
  <c r="T19" i="131"/>
  <c r="T18" i="131"/>
  <c r="T17" i="131"/>
  <c r="T16" i="131"/>
  <c r="T15" i="131"/>
  <c r="T14" i="131"/>
  <c r="T13" i="131"/>
  <c r="T12" i="131"/>
  <c r="T11" i="131"/>
  <c r="T10" i="131"/>
  <c r="T9" i="131"/>
  <c r="T8" i="131"/>
  <c r="T7" i="131"/>
  <c r="P79" i="131"/>
  <c r="P78" i="131"/>
  <c r="P77" i="131"/>
  <c r="P76" i="131"/>
  <c r="P75" i="131"/>
  <c r="P74" i="131"/>
  <c r="P73" i="131"/>
  <c r="P72" i="131"/>
  <c r="P71" i="131"/>
  <c r="P70" i="131"/>
  <c r="P69" i="131"/>
  <c r="P68" i="131"/>
  <c r="P67" i="131"/>
  <c r="P66" i="131"/>
  <c r="P65" i="131"/>
  <c r="P64" i="131"/>
  <c r="P63" i="131"/>
  <c r="P62" i="131"/>
  <c r="P61" i="131"/>
  <c r="P60" i="131"/>
  <c r="P59" i="131"/>
  <c r="P58" i="131"/>
  <c r="P57" i="131"/>
  <c r="P56" i="131"/>
  <c r="P55" i="131"/>
  <c r="P54" i="131"/>
  <c r="P53" i="131"/>
  <c r="P52"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7" i="131"/>
  <c r="P16" i="131"/>
  <c r="P15" i="131"/>
  <c r="P14" i="131"/>
  <c r="P13" i="131"/>
  <c r="P12" i="131"/>
  <c r="P11" i="131"/>
  <c r="P10" i="131"/>
  <c r="P9" i="131"/>
  <c r="P8" i="131"/>
  <c r="P7" i="131"/>
  <c r="H79" i="131"/>
  <c r="H78" i="131"/>
  <c r="H77" i="131"/>
  <c r="H76" i="131"/>
  <c r="H75" i="131"/>
  <c r="H74" i="131"/>
  <c r="H73" i="131"/>
  <c r="H72" i="131"/>
  <c r="H71" i="131"/>
  <c r="H70" i="131"/>
  <c r="H69" i="131"/>
  <c r="H68" i="131"/>
  <c r="H67" i="131"/>
  <c r="H66" i="131"/>
  <c r="H65" i="131"/>
  <c r="H64" i="131"/>
  <c r="H63" i="131"/>
  <c r="H62" i="131"/>
  <c r="H61" i="131"/>
  <c r="H60" i="131"/>
  <c r="H59" i="131"/>
  <c r="H58" i="131"/>
  <c r="H57" i="131"/>
  <c r="H56" i="131"/>
  <c r="H55" i="131"/>
  <c r="H54" i="131"/>
  <c r="H53" i="131"/>
  <c r="H52" i="131"/>
  <c r="H51" i="131"/>
  <c r="H50" i="131"/>
  <c r="H49" i="131"/>
  <c r="H48" i="131"/>
  <c r="H47" i="131"/>
  <c r="H46" i="131"/>
  <c r="H45" i="131"/>
  <c r="H44" i="131"/>
  <c r="H43" i="131"/>
  <c r="H42" i="131"/>
  <c r="H41" i="131"/>
  <c r="H40" i="131"/>
  <c r="H39" i="131"/>
  <c r="H38" i="131"/>
  <c r="H37" i="131"/>
  <c r="H36" i="131"/>
  <c r="H35" i="131"/>
  <c r="H34" i="131"/>
  <c r="H33" i="131"/>
  <c r="H32" i="131"/>
  <c r="H31" i="131"/>
  <c r="H30" i="131"/>
  <c r="H29" i="131"/>
  <c r="H28" i="131"/>
  <c r="H27" i="131"/>
  <c r="H26" i="131"/>
  <c r="H25" i="131"/>
  <c r="H24" i="131"/>
  <c r="H23" i="131"/>
  <c r="H22" i="131"/>
  <c r="H21" i="131"/>
  <c r="H20" i="131"/>
  <c r="H19" i="131"/>
  <c r="H18" i="131"/>
  <c r="H17" i="131"/>
  <c r="H16" i="131"/>
  <c r="H15" i="131"/>
  <c r="H14" i="131"/>
  <c r="H13" i="131"/>
  <c r="H12" i="131"/>
  <c r="H11" i="131"/>
  <c r="H10" i="131"/>
  <c r="H9" i="131"/>
  <c r="H8" i="131"/>
  <c r="H7" i="131"/>
  <c r="D79" i="131"/>
  <c r="D78" i="131"/>
  <c r="D77" i="131"/>
  <c r="D76" i="131"/>
  <c r="D75" i="131"/>
  <c r="D74" i="131"/>
  <c r="D73" i="131"/>
  <c r="D72" i="131"/>
  <c r="D71" i="131"/>
  <c r="D70" i="131"/>
  <c r="D69" i="131"/>
  <c r="D68" i="131"/>
  <c r="D67" i="131"/>
  <c r="D66" i="131"/>
  <c r="D65" i="131"/>
  <c r="D64" i="131"/>
  <c r="D63" i="131"/>
  <c r="D62" i="131"/>
  <c r="D61" i="131"/>
  <c r="D60" i="131"/>
  <c r="D59" i="131"/>
  <c r="D58" i="131"/>
  <c r="D57" i="131"/>
  <c r="D56" i="131"/>
  <c r="D55" i="131"/>
  <c r="D54" i="131"/>
  <c r="D53" i="131"/>
  <c r="D52" i="131"/>
  <c r="D51" i="131"/>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D20" i="131"/>
  <c r="D19" i="131"/>
  <c r="D18" i="131"/>
  <c r="D17" i="131"/>
  <c r="D16" i="131"/>
  <c r="D15" i="131"/>
  <c r="D14" i="131"/>
  <c r="D13" i="131"/>
  <c r="D12" i="131"/>
  <c r="D11" i="131"/>
  <c r="D10" i="131"/>
  <c r="D9" i="131"/>
  <c r="D8" i="131"/>
  <c r="D7" i="131"/>
  <c r="AB6" i="131"/>
  <c r="X6" i="131"/>
  <c r="T6" i="131"/>
  <c r="P6" i="131"/>
  <c r="H6" i="131"/>
  <c r="D6" i="131"/>
  <c r="G79" i="131" l="1"/>
  <c r="G78" i="131"/>
  <c r="G77" i="131"/>
  <c r="G76" i="131"/>
  <c r="G75" i="131"/>
  <c r="G74" i="131"/>
  <c r="G73" i="131"/>
  <c r="G72" i="131"/>
  <c r="G71" i="131"/>
  <c r="G70" i="131"/>
  <c r="G69" i="131"/>
  <c r="G68" i="131"/>
  <c r="G67" i="131"/>
  <c r="G66" i="131"/>
  <c r="G65" i="131"/>
  <c r="G64" i="131"/>
  <c r="G63" i="131"/>
  <c r="G62" i="131"/>
  <c r="G61" i="131"/>
  <c r="G60" i="131"/>
  <c r="G59" i="131"/>
  <c r="G58" i="131"/>
  <c r="G57" i="131"/>
  <c r="G56" i="131"/>
  <c r="G55" i="131"/>
  <c r="G54" i="131"/>
  <c r="G53" i="131"/>
  <c r="G52" i="131"/>
  <c r="G51" i="131"/>
  <c r="G50" i="131"/>
  <c r="G49" i="131"/>
  <c r="G48" i="131"/>
  <c r="G47" i="131"/>
  <c r="G46" i="131"/>
  <c r="G45" i="131"/>
  <c r="G44" i="131"/>
  <c r="G43" i="131"/>
  <c r="G42" i="131"/>
  <c r="G41" i="131"/>
  <c r="G40" i="131"/>
  <c r="G39" i="131"/>
  <c r="G38" i="131"/>
  <c r="G37" i="131"/>
  <c r="G36" i="131"/>
  <c r="G35" i="131"/>
  <c r="G34" i="131"/>
  <c r="G33" i="131"/>
  <c r="G32" i="131"/>
  <c r="G31" i="131"/>
  <c r="G30" i="131"/>
  <c r="G29" i="131"/>
  <c r="G28" i="131"/>
  <c r="G27" i="131"/>
  <c r="G26" i="131"/>
  <c r="G25" i="131"/>
  <c r="G24" i="131"/>
  <c r="G23" i="131"/>
  <c r="G22" i="131"/>
  <c r="G21" i="131"/>
  <c r="G20" i="131"/>
  <c r="G19" i="131"/>
  <c r="G18" i="131"/>
  <c r="G17" i="131"/>
  <c r="G16" i="131"/>
  <c r="G15" i="131"/>
  <c r="G14" i="131"/>
  <c r="G13" i="131"/>
  <c r="G12" i="131"/>
  <c r="G11" i="131"/>
  <c r="G10" i="131"/>
  <c r="G9" i="131"/>
  <c r="G8" i="131"/>
  <c r="G7" i="131"/>
  <c r="K79" i="131"/>
  <c r="K78" i="131"/>
  <c r="K77" i="131"/>
  <c r="K76" i="131"/>
  <c r="K75" i="131"/>
  <c r="K74" i="131"/>
  <c r="K73" i="131"/>
  <c r="K72" i="131"/>
  <c r="K71" i="131"/>
  <c r="K70" i="131"/>
  <c r="K69" i="131"/>
  <c r="K68" i="131"/>
  <c r="K67" i="131"/>
  <c r="K66" i="131"/>
  <c r="K65" i="131"/>
  <c r="K64" i="131"/>
  <c r="K63" i="131"/>
  <c r="K62" i="131"/>
  <c r="K61" i="131"/>
  <c r="K60" i="131"/>
  <c r="K59" i="131"/>
  <c r="K58" i="131"/>
  <c r="K57" i="131"/>
  <c r="K56" i="131"/>
  <c r="K55" i="131"/>
  <c r="K54" i="131"/>
  <c r="K53" i="131"/>
  <c r="K52" i="131"/>
  <c r="K51" i="131"/>
  <c r="K50" i="131"/>
  <c r="K49" i="131"/>
  <c r="K48" i="131"/>
  <c r="K47" i="131"/>
  <c r="K46" i="131"/>
  <c r="K45" i="131"/>
  <c r="K44" i="131"/>
  <c r="K43" i="131"/>
  <c r="K42" i="131"/>
  <c r="K41" i="131"/>
  <c r="K40" i="131"/>
  <c r="K39" i="131"/>
  <c r="K38" i="131"/>
  <c r="K37" i="131"/>
  <c r="K36" i="131"/>
  <c r="K35" i="131"/>
  <c r="K34" i="131"/>
  <c r="K33" i="131"/>
  <c r="K32" i="131"/>
  <c r="K31" i="131"/>
  <c r="K30" i="131"/>
  <c r="K29" i="131"/>
  <c r="K28" i="131"/>
  <c r="K27" i="131"/>
  <c r="K26" i="131"/>
  <c r="K25" i="131"/>
  <c r="K24" i="131"/>
  <c r="K23" i="131"/>
  <c r="K22" i="131"/>
  <c r="K21" i="131"/>
  <c r="K20" i="131"/>
  <c r="K19" i="131"/>
  <c r="K18" i="131"/>
  <c r="K17" i="131"/>
  <c r="K16" i="131"/>
  <c r="K15" i="131"/>
  <c r="K14" i="131"/>
  <c r="K13" i="131"/>
  <c r="K12" i="131"/>
  <c r="K11" i="131"/>
  <c r="K10" i="131"/>
  <c r="K9" i="131"/>
  <c r="K8" i="131"/>
  <c r="K7" i="131"/>
  <c r="K6" i="131"/>
  <c r="O79" i="131"/>
  <c r="O78" i="131"/>
  <c r="O77" i="131"/>
  <c r="O76" i="131"/>
  <c r="O75" i="131"/>
  <c r="O74" i="131"/>
  <c r="O73" i="131"/>
  <c r="O72" i="131"/>
  <c r="O71" i="131"/>
  <c r="O70" i="131"/>
  <c r="O69" i="131"/>
  <c r="O68" i="131"/>
  <c r="O67" i="131"/>
  <c r="O66" i="131"/>
  <c r="O65" i="131"/>
  <c r="O64" i="131"/>
  <c r="O63" i="131"/>
  <c r="O62" i="131"/>
  <c r="O61" i="131"/>
  <c r="O60" i="131"/>
  <c r="O59" i="131"/>
  <c r="O58" i="131"/>
  <c r="O57" i="131"/>
  <c r="O56" i="131"/>
  <c r="O55" i="131"/>
  <c r="O54" i="131"/>
  <c r="O53" i="131"/>
  <c r="O52" i="131"/>
  <c r="O51" i="131"/>
  <c r="O50" i="131"/>
  <c r="O49" i="131"/>
  <c r="O48" i="131"/>
  <c r="O47" i="131"/>
  <c r="O46" i="131"/>
  <c r="O45" i="131"/>
  <c r="O44" i="131"/>
  <c r="O43" i="131"/>
  <c r="O42" i="131"/>
  <c r="O41" i="131"/>
  <c r="O40" i="131"/>
  <c r="O39" i="131"/>
  <c r="O38" i="131"/>
  <c r="O37" i="131"/>
  <c r="O36" i="131"/>
  <c r="O35" i="131"/>
  <c r="O34" i="131"/>
  <c r="O33" i="131"/>
  <c r="O32" i="131"/>
  <c r="O31" i="131"/>
  <c r="O30" i="131"/>
  <c r="O29" i="131"/>
  <c r="O28" i="131"/>
  <c r="O27" i="131"/>
  <c r="O26" i="131"/>
  <c r="O25" i="131"/>
  <c r="O24" i="131"/>
  <c r="O23" i="131"/>
  <c r="O22" i="131"/>
  <c r="O21" i="131"/>
  <c r="O20" i="131"/>
  <c r="O19" i="131"/>
  <c r="O18" i="131"/>
  <c r="O17" i="131"/>
  <c r="O16" i="131"/>
  <c r="O15" i="131"/>
  <c r="O14" i="131"/>
  <c r="O13" i="131"/>
  <c r="O12" i="131"/>
  <c r="O11" i="131"/>
  <c r="O10" i="131"/>
  <c r="O9" i="131"/>
  <c r="O8" i="131"/>
  <c r="O7" i="131"/>
  <c r="O6" i="131"/>
  <c r="AR1335" i="70" l="1"/>
  <c r="AR1334" i="70"/>
  <c r="AR1333" i="70"/>
  <c r="AR1332" i="70"/>
  <c r="AR1331" i="70"/>
  <c r="AR1330" i="70"/>
  <c r="AR1329" i="70"/>
  <c r="AR1328" i="70"/>
  <c r="AR1327" i="70"/>
  <c r="AR1326" i="70"/>
  <c r="AR1325" i="70"/>
  <c r="AR1324" i="70"/>
  <c r="AR1323" i="70"/>
  <c r="AR1322" i="70"/>
  <c r="AR1320" i="70"/>
  <c r="AR1319" i="70"/>
  <c r="AR1317" i="70"/>
  <c r="AR1316" i="70"/>
  <c r="AR1315" i="70"/>
  <c r="AR1314" i="70"/>
  <c r="AR1313" i="70"/>
  <c r="AR1312" i="70"/>
  <c r="AR1311" i="70"/>
  <c r="AR1310" i="70"/>
  <c r="AR1309" i="70"/>
  <c r="AR1308" i="70"/>
  <c r="AR1307" i="70"/>
  <c r="AR1306" i="70"/>
  <c r="AR1305" i="70"/>
  <c r="AR1304" i="70"/>
  <c r="AR1302" i="70"/>
  <c r="AR1301" i="70"/>
  <c r="AR1299" i="70"/>
  <c r="AR1298" i="70"/>
  <c r="AR1297" i="70"/>
  <c r="AR1296" i="70"/>
  <c r="AR1295" i="70"/>
  <c r="AR1294" i="70"/>
  <c r="AR1293" i="70"/>
  <c r="AR1292" i="70"/>
  <c r="AR1291" i="70"/>
  <c r="AR1290" i="70"/>
  <c r="AR1289" i="70"/>
  <c r="AR1288" i="70"/>
  <c r="AR1287" i="70"/>
  <c r="AR1286" i="70"/>
  <c r="AR1284" i="70"/>
  <c r="AR1283" i="70"/>
  <c r="AR1281" i="70"/>
  <c r="AR1280" i="70"/>
  <c r="AR1279" i="70"/>
  <c r="AR1278" i="70"/>
  <c r="AR1277" i="70"/>
  <c r="AR1276" i="70"/>
  <c r="AR1275" i="70"/>
  <c r="AR1274" i="70"/>
  <c r="AR1273" i="70"/>
  <c r="AR1272" i="70"/>
  <c r="AR1271" i="70"/>
  <c r="AR1270" i="70"/>
  <c r="AR1269" i="70"/>
  <c r="AR1268" i="70"/>
  <c r="AR1266" i="70"/>
  <c r="AR1265" i="70"/>
  <c r="AR1263" i="70"/>
  <c r="AR1262" i="70"/>
  <c r="AR1261" i="70"/>
  <c r="AR1260" i="70"/>
  <c r="AR1259" i="70"/>
  <c r="AR1258" i="70"/>
  <c r="AR1257" i="70"/>
  <c r="AR1256" i="70"/>
  <c r="AR1255" i="70"/>
  <c r="AR1254" i="70"/>
  <c r="AR1253" i="70"/>
  <c r="AR1252" i="70"/>
  <c r="AR1251" i="70"/>
  <c r="AR1250" i="70"/>
  <c r="AR1248" i="70"/>
  <c r="AR1247" i="70"/>
  <c r="AR1245" i="70"/>
  <c r="AR1244" i="70"/>
  <c r="AR1243" i="70"/>
  <c r="AR1242" i="70"/>
  <c r="AR1241" i="70"/>
  <c r="AR1240" i="70"/>
  <c r="AR1239" i="70"/>
  <c r="AR1238" i="70"/>
  <c r="AR1237" i="70"/>
  <c r="AR1236" i="70"/>
  <c r="AR1235" i="70"/>
  <c r="AR1234" i="70"/>
  <c r="AR1233" i="70"/>
  <c r="AR1232" i="70"/>
  <c r="AR1230" i="70"/>
  <c r="AR1229" i="70"/>
  <c r="AR1227" i="70"/>
  <c r="AR1226" i="70"/>
  <c r="AR1225" i="70"/>
  <c r="AR1224" i="70"/>
  <c r="AR1223" i="70"/>
  <c r="AR1222" i="70"/>
  <c r="AR1221" i="70"/>
  <c r="AR1220" i="70"/>
  <c r="AR1219" i="70"/>
  <c r="AR1218" i="70"/>
  <c r="AR1217" i="70"/>
  <c r="AR1216" i="70"/>
  <c r="AR1215" i="70"/>
  <c r="AR1214" i="70"/>
  <c r="AR1212" i="70"/>
  <c r="AR1211" i="70"/>
  <c r="AR1209" i="70"/>
  <c r="AR1208" i="70"/>
  <c r="AR1207" i="70"/>
  <c r="AR1206" i="70"/>
  <c r="AR1205" i="70"/>
  <c r="AR1204" i="70"/>
  <c r="AR1203" i="70"/>
  <c r="AR1202" i="70"/>
  <c r="AR1201" i="70"/>
  <c r="AR1200" i="70"/>
  <c r="AR1199" i="70"/>
  <c r="AR1198" i="70"/>
  <c r="AR1197" i="70"/>
  <c r="AR1194" i="70"/>
  <c r="AR1193" i="70"/>
  <c r="AR1191" i="70"/>
  <c r="AR1190" i="70"/>
  <c r="AR1189" i="70"/>
  <c r="AR1188" i="70"/>
  <c r="AR1187" i="70"/>
  <c r="AR1186" i="70"/>
  <c r="AR1185" i="70"/>
  <c r="AR1184" i="70"/>
  <c r="AR1183" i="70"/>
  <c r="AR1182" i="70"/>
  <c r="AR1181" i="70"/>
  <c r="AR1180" i="70"/>
  <c r="AR1179" i="70"/>
  <c r="AR1178" i="70"/>
  <c r="AR1176" i="70"/>
  <c r="AR1175" i="70"/>
  <c r="AR1173" i="70"/>
  <c r="AR1172" i="70"/>
  <c r="AR1171" i="70"/>
  <c r="AR1170" i="70"/>
  <c r="AR1169" i="70"/>
  <c r="AR1168" i="70"/>
  <c r="AR1167" i="70"/>
  <c r="AR1166" i="70"/>
  <c r="AR1165" i="70"/>
  <c r="AR1164" i="70"/>
  <c r="AR1163" i="70"/>
  <c r="AR1162" i="70"/>
  <c r="AR1161" i="70"/>
  <c r="AR1160" i="70"/>
  <c r="AR1158" i="70"/>
  <c r="AR1157" i="70"/>
  <c r="AR1155" i="70"/>
  <c r="AR1154" i="70"/>
  <c r="AR1153" i="70"/>
  <c r="AR1152" i="70"/>
  <c r="AR1151" i="70"/>
  <c r="AR1150" i="70"/>
  <c r="AR1149" i="70"/>
  <c r="AR1148" i="70"/>
  <c r="AR1147" i="70"/>
  <c r="AR1146" i="70"/>
  <c r="AR1145" i="70"/>
  <c r="AR1144" i="70"/>
  <c r="AR1143" i="70"/>
  <c r="AR1142" i="70"/>
  <c r="AR1140" i="70"/>
  <c r="AR1139" i="70"/>
  <c r="AR1137" i="70"/>
  <c r="AR1136" i="70"/>
  <c r="AR1135" i="70"/>
  <c r="AR1134" i="70"/>
  <c r="AR1133" i="70"/>
  <c r="AR1132" i="70"/>
  <c r="AR1131" i="70"/>
  <c r="AR1130" i="70"/>
  <c r="AR1129" i="70"/>
  <c r="AR1128" i="70"/>
  <c r="AR1127" i="70"/>
  <c r="AR1126" i="70"/>
  <c r="AR1125" i="70"/>
  <c r="AR1124" i="70"/>
  <c r="AR1122" i="70"/>
  <c r="AR1121" i="70"/>
  <c r="AR1119" i="70"/>
  <c r="AR1118" i="70"/>
  <c r="AR1117" i="70"/>
  <c r="AR1116" i="70"/>
  <c r="AR1115" i="70"/>
  <c r="AR1114" i="70"/>
  <c r="AR1113" i="70"/>
  <c r="AR1112" i="70"/>
  <c r="AR1111" i="70"/>
  <c r="AR1110" i="70"/>
  <c r="AR1109" i="70"/>
  <c r="AR1108" i="70"/>
  <c r="AR1107" i="70"/>
  <c r="AR1106" i="70"/>
  <c r="AR1104" i="70"/>
  <c r="AR1103" i="70"/>
  <c r="AR1101" i="70"/>
  <c r="AR1100" i="70"/>
  <c r="AR1099" i="70"/>
  <c r="AR1098" i="70"/>
  <c r="AR1097" i="70"/>
  <c r="AR1096" i="70"/>
  <c r="AR1095" i="70"/>
  <c r="AR1094" i="70"/>
  <c r="AR1093" i="70"/>
  <c r="AR1092" i="70"/>
  <c r="AR1091" i="70"/>
  <c r="AR1090" i="70"/>
  <c r="AR1089" i="70"/>
  <c r="AR1088" i="70"/>
  <c r="AR1086" i="70"/>
  <c r="AR1085" i="70"/>
  <c r="AR1083" i="70"/>
  <c r="AR1082" i="70"/>
  <c r="AR1081" i="70"/>
  <c r="AR1080" i="70"/>
  <c r="AR1079" i="70"/>
  <c r="AR1078" i="70"/>
  <c r="AR1077" i="70"/>
  <c r="AR1076" i="70"/>
  <c r="AR1075" i="70"/>
  <c r="AR1074" i="70"/>
  <c r="AR1073" i="70"/>
  <c r="AR1072" i="70"/>
  <c r="AR1071" i="70"/>
  <c r="AR1070" i="70"/>
  <c r="AR1068" i="70"/>
  <c r="AR1067" i="70"/>
  <c r="AR1065" i="70"/>
  <c r="AR1064" i="70"/>
  <c r="AR1063" i="70"/>
  <c r="AR1062" i="70"/>
  <c r="AR1061" i="70"/>
  <c r="AR1060" i="70"/>
  <c r="AR1059" i="70"/>
  <c r="AR1058" i="70"/>
  <c r="AR1057" i="70"/>
  <c r="AR1056" i="70"/>
  <c r="AR1055" i="70"/>
  <c r="AR1054" i="70"/>
  <c r="AR1053" i="70"/>
  <c r="AR1052" i="70"/>
  <c r="AR1050" i="70"/>
  <c r="AR1049" i="70"/>
  <c r="AR1047" i="70"/>
  <c r="AR1046" i="70"/>
  <c r="AR1045" i="70"/>
  <c r="AR1044" i="70"/>
  <c r="AR1043" i="70"/>
  <c r="AR1042" i="70"/>
  <c r="AR1041" i="70"/>
  <c r="AR1040" i="70"/>
  <c r="AR1039" i="70"/>
  <c r="AR1038" i="70"/>
  <c r="AR1037" i="70"/>
  <c r="AR1036" i="70"/>
  <c r="AR1035" i="70"/>
  <c r="AR1034" i="70"/>
  <c r="AR1032" i="70"/>
  <c r="AR1031" i="70"/>
  <c r="AR1029" i="70"/>
  <c r="AR1028" i="70"/>
  <c r="AR1027" i="70"/>
  <c r="AR1026" i="70"/>
  <c r="AR1025" i="70"/>
  <c r="AR1024" i="70"/>
  <c r="AR1023" i="70"/>
  <c r="AR1022" i="70"/>
  <c r="AR1021" i="70"/>
  <c r="AR1020" i="70"/>
  <c r="AR1019" i="70"/>
  <c r="AR1018" i="70"/>
  <c r="AR1017" i="70"/>
  <c r="AR1016" i="70"/>
  <c r="AR1014" i="70"/>
  <c r="AR1013" i="70"/>
  <c r="AR1011" i="70"/>
  <c r="AR1010" i="70"/>
  <c r="AR1009" i="70"/>
  <c r="AR1008" i="70"/>
  <c r="AR1007" i="70"/>
  <c r="AR1006" i="70"/>
  <c r="AR1005" i="70"/>
  <c r="AR1004" i="70"/>
  <c r="AR1003" i="70"/>
  <c r="AR1002" i="70"/>
  <c r="AR1001" i="70"/>
  <c r="AR1000" i="70"/>
  <c r="AR999" i="70"/>
  <c r="AR998" i="70"/>
  <c r="AR996" i="70"/>
  <c r="AR995" i="70"/>
  <c r="AR993" i="70"/>
  <c r="AR992" i="70"/>
  <c r="AR991" i="70"/>
  <c r="AR990" i="70"/>
  <c r="AR989" i="70"/>
  <c r="AR988" i="70"/>
  <c r="AR987" i="70"/>
  <c r="AR986" i="70"/>
  <c r="AR985" i="70"/>
  <c r="AR984" i="70"/>
  <c r="AR983" i="70"/>
  <c r="AR982" i="70"/>
  <c r="AR981" i="70"/>
  <c r="AR980" i="70"/>
  <c r="AR978" i="70"/>
  <c r="AR977" i="70"/>
  <c r="AR975" i="70"/>
  <c r="AR974" i="70"/>
  <c r="AR973" i="70"/>
  <c r="AR972" i="70"/>
  <c r="AR971" i="70"/>
  <c r="AR970" i="70"/>
  <c r="AR969" i="70"/>
  <c r="AR968" i="70"/>
  <c r="AR967" i="70"/>
  <c r="AR966" i="70"/>
  <c r="AR965" i="70"/>
  <c r="AR964" i="70"/>
  <c r="AR963" i="70"/>
  <c r="AR962" i="70"/>
  <c r="AR960" i="70"/>
  <c r="AR959" i="70"/>
  <c r="AR957" i="70"/>
  <c r="AR956" i="70"/>
  <c r="AR955" i="70"/>
  <c r="AR954" i="70"/>
  <c r="AR953" i="70"/>
  <c r="AR952" i="70"/>
  <c r="AR951" i="70"/>
  <c r="AR950" i="70"/>
  <c r="AR949" i="70"/>
  <c r="AR948" i="70"/>
  <c r="AR947" i="70"/>
  <c r="AR946" i="70"/>
  <c r="AR945" i="70"/>
  <c r="AR944" i="70"/>
  <c r="AR942" i="70"/>
  <c r="AR941" i="70"/>
  <c r="AR939" i="70"/>
  <c r="AR938" i="70"/>
  <c r="AR937" i="70"/>
  <c r="AR936" i="70"/>
  <c r="AR935" i="70"/>
  <c r="AR934" i="70"/>
  <c r="AR933" i="70"/>
  <c r="AR932" i="70"/>
  <c r="AR931" i="70"/>
  <c r="AR930" i="70"/>
  <c r="AR929" i="70"/>
  <c r="AR928" i="70"/>
  <c r="AR927" i="70"/>
  <c r="AR926" i="70"/>
  <c r="AR924" i="70"/>
  <c r="AR923" i="70"/>
  <c r="AR921" i="70"/>
  <c r="AR920" i="70"/>
  <c r="AR919" i="70"/>
  <c r="AR918" i="70"/>
  <c r="AR917" i="70"/>
  <c r="AR916" i="70"/>
  <c r="AR915" i="70"/>
  <c r="AR914" i="70"/>
  <c r="AR913" i="70"/>
  <c r="AR912" i="70"/>
  <c r="AR911" i="70"/>
  <c r="AR910" i="70"/>
  <c r="AR909" i="70"/>
  <c r="AR908" i="70"/>
  <c r="AR906" i="70"/>
  <c r="AR905" i="70"/>
  <c r="AR903" i="70"/>
  <c r="AR902" i="70"/>
  <c r="AR901" i="70"/>
  <c r="AR900" i="70"/>
  <c r="AR899" i="70"/>
  <c r="AR898" i="70"/>
  <c r="AR897" i="70"/>
  <c r="AR896" i="70"/>
  <c r="AR895" i="70"/>
  <c r="AR894" i="70"/>
  <c r="AR893" i="70"/>
  <c r="AR892" i="70"/>
  <c r="AR891" i="70"/>
  <c r="AR890" i="70"/>
  <c r="AR888" i="70"/>
  <c r="AR887" i="70"/>
  <c r="AR885" i="70"/>
  <c r="AR884" i="70"/>
  <c r="AR883" i="70"/>
  <c r="AR882" i="70"/>
  <c r="AR881" i="70"/>
  <c r="AR880" i="70"/>
  <c r="AR879" i="70"/>
  <c r="AR878" i="70"/>
  <c r="AR877" i="70"/>
  <c r="AR876" i="70"/>
  <c r="AR875" i="70"/>
  <c r="AR874" i="70"/>
  <c r="AR873" i="70"/>
  <c r="AR872" i="70"/>
  <c r="AR870" i="70"/>
  <c r="AR869" i="70"/>
  <c r="AR867" i="70"/>
  <c r="AR866" i="70"/>
  <c r="AR865" i="70"/>
  <c r="AR864" i="70"/>
  <c r="AR863" i="70"/>
  <c r="AR862" i="70"/>
  <c r="AR861" i="70"/>
  <c r="AR860" i="70"/>
  <c r="AR859" i="70"/>
  <c r="AR858" i="70"/>
  <c r="AR857" i="70"/>
  <c r="AR856" i="70"/>
  <c r="AR855" i="70"/>
  <c r="AR854" i="70"/>
  <c r="AR852" i="70"/>
  <c r="AR851" i="70"/>
  <c r="AR849" i="70"/>
  <c r="AR848" i="70"/>
  <c r="AR847" i="70"/>
  <c r="AR846" i="70"/>
  <c r="AR845" i="70"/>
  <c r="AR844" i="70"/>
  <c r="AR843" i="70"/>
  <c r="AR842" i="70"/>
  <c r="AR841" i="70"/>
  <c r="AR840" i="70"/>
  <c r="AR839" i="70"/>
  <c r="AR838" i="70"/>
  <c r="AR837" i="70"/>
  <c r="AR836" i="70"/>
  <c r="AR834" i="70"/>
  <c r="AR833" i="70"/>
  <c r="AR831" i="70"/>
  <c r="AR830" i="70"/>
  <c r="AR829" i="70"/>
  <c r="AR828" i="70"/>
  <c r="AR827" i="70"/>
  <c r="AR826" i="70"/>
  <c r="AR825" i="70"/>
  <c r="AR824" i="70"/>
  <c r="AR823" i="70"/>
  <c r="AR822" i="70"/>
  <c r="AR821" i="70"/>
  <c r="AR820" i="70"/>
  <c r="AR819" i="70"/>
  <c r="AR818" i="70"/>
  <c r="AR816" i="70"/>
  <c r="AR815" i="70"/>
  <c r="AR813" i="70"/>
  <c r="AR812" i="70"/>
  <c r="AR811" i="70"/>
  <c r="AR810" i="70"/>
  <c r="AR809" i="70"/>
  <c r="AR808" i="70"/>
  <c r="AR807" i="70"/>
  <c r="AR806" i="70"/>
  <c r="AR805" i="70"/>
  <c r="AR804" i="70"/>
  <c r="AR803" i="70"/>
  <c r="AR802" i="70"/>
  <c r="AR801" i="70"/>
  <c r="AR800" i="70"/>
  <c r="AR798" i="70"/>
  <c r="AR797" i="70"/>
  <c r="AR795" i="70"/>
  <c r="AR794" i="70"/>
  <c r="AR793" i="70"/>
  <c r="AR792" i="70"/>
  <c r="AR791" i="70"/>
  <c r="AR790" i="70"/>
  <c r="AR789" i="70"/>
  <c r="AR788" i="70"/>
  <c r="AR787" i="70"/>
  <c r="AR786" i="70"/>
  <c r="AR785" i="70"/>
  <c r="AR784" i="70"/>
  <c r="AR783" i="70"/>
  <c r="AR782" i="70"/>
  <c r="AR780" i="70"/>
  <c r="AR779" i="70"/>
  <c r="AR777" i="70"/>
  <c r="AR776" i="70"/>
  <c r="AR775" i="70"/>
  <c r="AR774" i="70"/>
  <c r="AR773" i="70"/>
  <c r="AR772" i="70"/>
  <c r="AR771" i="70"/>
  <c r="AR770" i="70"/>
  <c r="AR769" i="70"/>
  <c r="AR768" i="70"/>
  <c r="AR767" i="70"/>
  <c r="AR766" i="70"/>
  <c r="AR765" i="70"/>
  <c r="AR764" i="70"/>
  <c r="AR762" i="70"/>
  <c r="AR761" i="70"/>
  <c r="AR759" i="70"/>
  <c r="AR758" i="70"/>
  <c r="AR757" i="70"/>
  <c r="AR756" i="70"/>
  <c r="AR755" i="70"/>
  <c r="AR754" i="70"/>
  <c r="AR753" i="70"/>
  <c r="AR752" i="70"/>
  <c r="AR751" i="70"/>
  <c r="AR750" i="70"/>
  <c r="AR749" i="70"/>
  <c r="AR748" i="70"/>
  <c r="AR747" i="70"/>
  <c r="AR746" i="70"/>
  <c r="AR744" i="70"/>
  <c r="AR743" i="70"/>
  <c r="AR741" i="70"/>
  <c r="AR740" i="70"/>
  <c r="AR739" i="70"/>
  <c r="AR738" i="70"/>
  <c r="AR737" i="70"/>
  <c r="AR736" i="70"/>
  <c r="AR735" i="70"/>
  <c r="AR734" i="70"/>
  <c r="AR733" i="70"/>
  <c r="AR732" i="70"/>
  <c r="AR731" i="70"/>
  <c r="AR730" i="70"/>
  <c r="AR729" i="70"/>
  <c r="AR728" i="70"/>
  <c r="AR726" i="70"/>
  <c r="AR725" i="70"/>
  <c r="AR723" i="70"/>
  <c r="AR722" i="70"/>
  <c r="AR721" i="70"/>
  <c r="AR720" i="70"/>
  <c r="AR719" i="70"/>
  <c r="AR718" i="70"/>
  <c r="AR717" i="70"/>
  <c r="AR716" i="70"/>
  <c r="AR715" i="70"/>
  <c r="AR714" i="70"/>
  <c r="AR713" i="70"/>
  <c r="AR712" i="70"/>
  <c r="AR711" i="70"/>
  <c r="AR710" i="70"/>
  <c r="AR708" i="70"/>
  <c r="AR707" i="70"/>
  <c r="AR705" i="70"/>
  <c r="AR704" i="70"/>
  <c r="AR703" i="70"/>
  <c r="AR702" i="70"/>
  <c r="AR701" i="70"/>
  <c r="AR700" i="70"/>
  <c r="AR699" i="70"/>
  <c r="AR698" i="70"/>
  <c r="AR697" i="70"/>
  <c r="AR696" i="70"/>
  <c r="AR695" i="70"/>
  <c r="AR694" i="70"/>
  <c r="AR693" i="70"/>
  <c r="AR692" i="70"/>
  <c r="AR690" i="70"/>
  <c r="AR689" i="70"/>
  <c r="AR687" i="70"/>
  <c r="AR686" i="70"/>
  <c r="AR685" i="70"/>
  <c r="AR684" i="70"/>
  <c r="AR683" i="70"/>
  <c r="AR682" i="70"/>
  <c r="AR681" i="70"/>
  <c r="AR680" i="70"/>
  <c r="AR679" i="70"/>
  <c r="AR678" i="70"/>
  <c r="AR677" i="70"/>
  <c r="AR676" i="70"/>
  <c r="AR675" i="70"/>
  <c r="AR674" i="70"/>
  <c r="AR672" i="70"/>
  <c r="AR671" i="70"/>
  <c r="AR669" i="70"/>
  <c r="AR668" i="70"/>
  <c r="AR667" i="70"/>
  <c r="AR666" i="70"/>
  <c r="AR665" i="70"/>
  <c r="AR664" i="70"/>
  <c r="AR663" i="70"/>
  <c r="AR662" i="70"/>
  <c r="AR661" i="70"/>
  <c r="AR660" i="70"/>
  <c r="AR659" i="70"/>
  <c r="AR658" i="70"/>
  <c r="AR657" i="70"/>
  <c r="AR656" i="70"/>
  <c r="AR654" i="70"/>
  <c r="AR653" i="70"/>
  <c r="AR651" i="70"/>
  <c r="AR650" i="70"/>
  <c r="AR649" i="70"/>
  <c r="AR648" i="70"/>
  <c r="AR647" i="70"/>
  <c r="AR646" i="70"/>
  <c r="AR645" i="70"/>
  <c r="AR644" i="70"/>
  <c r="AR643" i="70"/>
  <c r="AR642" i="70"/>
  <c r="AR641" i="70"/>
  <c r="AR640" i="70"/>
  <c r="AR639" i="70"/>
  <c r="AR638" i="70"/>
  <c r="AR636" i="70"/>
  <c r="AR635" i="70"/>
  <c r="AR633" i="70"/>
  <c r="AR632" i="70"/>
  <c r="AR631" i="70"/>
  <c r="AR630" i="70"/>
  <c r="AR629" i="70"/>
  <c r="AR628" i="70"/>
  <c r="AR627" i="70"/>
  <c r="AR626" i="70"/>
  <c r="AR625" i="70"/>
  <c r="AR624" i="70"/>
  <c r="AR623" i="70"/>
  <c r="AR622" i="70"/>
  <c r="AR621" i="70"/>
  <c r="AR620" i="70"/>
  <c r="AR618" i="70"/>
  <c r="AR617" i="70"/>
  <c r="AR615" i="70"/>
  <c r="AR614" i="70"/>
  <c r="AR613" i="70"/>
  <c r="AR612" i="70"/>
  <c r="AR611" i="70"/>
  <c r="AR610" i="70"/>
  <c r="AR609" i="70"/>
  <c r="AR608" i="70"/>
  <c r="AR607" i="70"/>
  <c r="AR606" i="70"/>
  <c r="AR605" i="70"/>
  <c r="AR604" i="70"/>
  <c r="AR603" i="70"/>
  <c r="AR602" i="70"/>
  <c r="AR600" i="70"/>
  <c r="AR599" i="70"/>
  <c r="AR597" i="70"/>
  <c r="AR596" i="70"/>
  <c r="AR595" i="70"/>
  <c r="AR594" i="70"/>
  <c r="AR593" i="70"/>
  <c r="AR592" i="70"/>
  <c r="AR591" i="70"/>
  <c r="AR590" i="70"/>
  <c r="AR589" i="70"/>
  <c r="AR588" i="70"/>
  <c r="AR587" i="70"/>
  <c r="AR586" i="70"/>
  <c r="AR585" i="70"/>
  <c r="AR584" i="70"/>
  <c r="AR582" i="70"/>
  <c r="AR581" i="70"/>
  <c r="AR579" i="70"/>
  <c r="AR578" i="70"/>
  <c r="AR577" i="70"/>
  <c r="AR576" i="70"/>
  <c r="AR575" i="70"/>
  <c r="AR574" i="70"/>
  <c r="AR573" i="70"/>
  <c r="AR572" i="70"/>
  <c r="AR571" i="70"/>
  <c r="AR570" i="70"/>
  <c r="AR569" i="70"/>
  <c r="AR568" i="70"/>
  <c r="AR567" i="70"/>
  <c r="AR566" i="70"/>
  <c r="AR564" i="70"/>
  <c r="AR563" i="70"/>
  <c r="AR561" i="70"/>
  <c r="AR560" i="70"/>
  <c r="AR559" i="70"/>
  <c r="AR558" i="70"/>
  <c r="AR557" i="70"/>
  <c r="AR556" i="70"/>
  <c r="AR555" i="70"/>
  <c r="AR554" i="70"/>
  <c r="AR553" i="70"/>
  <c r="AR552" i="70"/>
  <c r="AR551" i="70"/>
  <c r="AR550" i="70"/>
  <c r="AR549" i="70"/>
  <c r="AR548" i="70"/>
  <c r="AR546" i="70"/>
  <c r="AR545" i="70"/>
  <c r="AR543" i="70"/>
  <c r="AR542" i="70"/>
  <c r="AR541" i="70"/>
  <c r="AR540" i="70"/>
  <c r="AR539" i="70"/>
  <c r="AR538" i="70"/>
  <c r="AR537" i="70"/>
  <c r="AR536" i="70"/>
  <c r="AR535" i="70"/>
  <c r="AR534" i="70"/>
  <c r="AR533" i="70"/>
  <c r="AR532" i="70"/>
  <c r="AR531" i="70"/>
  <c r="AR530" i="70"/>
  <c r="AR528" i="70"/>
  <c r="AR527" i="70"/>
  <c r="AR525" i="70"/>
  <c r="AR524" i="70"/>
  <c r="AR523" i="70"/>
  <c r="AR522" i="70"/>
  <c r="AR521" i="70"/>
  <c r="AR520" i="70"/>
  <c r="AR519" i="70"/>
  <c r="AR518" i="70"/>
  <c r="AR517" i="70"/>
  <c r="AR516" i="70"/>
  <c r="AR515" i="70"/>
  <c r="AR514" i="70"/>
  <c r="AR513" i="70"/>
  <c r="AR512" i="70"/>
  <c r="AR510" i="70"/>
  <c r="AR509" i="70"/>
  <c r="AR507" i="70"/>
  <c r="AR506" i="70"/>
  <c r="AR505" i="70"/>
  <c r="AR504" i="70"/>
  <c r="AR503" i="70"/>
  <c r="AR502" i="70"/>
  <c r="AR501" i="70"/>
  <c r="AR500" i="70"/>
  <c r="AR499" i="70"/>
  <c r="AR498" i="70"/>
  <c r="AR497" i="70"/>
  <c r="AR496" i="70"/>
  <c r="AR495" i="70"/>
  <c r="AR494" i="70"/>
  <c r="AR492" i="70"/>
  <c r="AR491" i="70"/>
  <c r="AR489" i="70"/>
  <c r="AR488" i="70"/>
  <c r="AR487" i="70"/>
  <c r="AR486" i="70"/>
  <c r="AR485" i="70"/>
  <c r="AR484" i="70"/>
  <c r="AR483" i="70"/>
  <c r="AR482" i="70"/>
  <c r="AR481" i="70"/>
  <c r="AR480" i="70"/>
  <c r="AR479" i="70"/>
  <c r="AR478" i="70"/>
  <c r="AR477" i="70"/>
  <c r="AR476" i="70"/>
  <c r="AR474" i="70"/>
  <c r="AR473" i="70"/>
  <c r="AR471" i="70"/>
  <c r="AR470" i="70"/>
  <c r="AR469" i="70"/>
  <c r="AR468" i="70"/>
  <c r="AR467" i="70"/>
  <c r="AR466" i="70"/>
  <c r="AR465" i="70"/>
  <c r="AR464" i="70"/>
  <c r="AR463" i="70"/>
  <c r="AR462" i="70"/>
  <c r="AR461" i="70"/>
  <c r="AR460" i="70"/>
  <c r="AR459" i="70"/>
  <c r="AR458" i="70"/>
  <c r="AR456" i="70"/>
  <c r="AR455" i="70"/>
  <c r="AR453" i="70"/>
  <c r="AR452" i="70"/>
  <c r="AR451" i="70"/>
  <c r="AR450" i="70"/>
  <c r="AR449" i="70"/>
  <c r="AR448" i="70"/>
  <c r="AR447" i="70"/>
  <c r="AR446" i="70"/>
  <c r="AR445" i="70"/>
  <c r="AR444" i="70"/>
  <c r="AR443" i="70"/>
  <c r="AR442" i="70"/>
  <c r="AR441" i="70"/>
  <c r="AR440" i="70"/>
  <c r="AR438" i="70"/>
  <c r="AR437" i="70"/>
  <c r="AR435" i="70"/>
  <c r="AR434" i="70"/>
  <c r="AR433" i="70"/>
  <c r="AR432" i="70"/>
  <c r="AR431" i="70"/>
  <c r="AR430" i="70"/>
  <c r="AR429" i="70"/>
  <c r="AR428" i="70"/>
  <c r="AR427" i="70"/>
  <c r="AR426" i="70"/>
  <c r="AR425" i="70"/>
  <c r="AR424" i="70"/>
  <c r="AR423" i="70"/>
  <c r="AR422" i="70"/>
  <c r="AR420" i="70"/>
  <c r="AR419" i="70"/>
  <c r="AR417" i="70"/>
  <c r="AR416" i="70"/>
  <c r="AR415" i="70"/>
  <c r="AR414" i="70"/>
  <c r="AR413" i="70"/>
  <c r="AR412" i="70"/>
  <c r="AR411" i="70"/>
  <c r="AR410" i="70"/>
  <c r="AR409" i="70"/>
  <c r="AR408" i="70"/>
  <c r="AR407" i="70"/>
  <c r="AR406" i="70"/>
  <c r="AR405" i="70"/>
  <c r="AR404" i="70"/>
  <c r="AR402" i="70"/>
  <c r="AR401" i="70"/>
  <c r="AR399" i="70"/>
  <c r="AR398" i="70"/>
  <c r="AR397" i="70"/>
  <c r="AR396" i="70"/>
  <c r="AR395" i="70"/>
  <c r="AR394" i="70"/>
  <c r="AR393" i="70"/>
  <c r="AR392" i="70"/>
  <c r="AR391" i="70"/>
  <c r="AR390" i="70"/>
  <c r="AR389" i="70"/>
  <c r="AR388" i="70"/>
  <c r="AR387" i="70"/>
  <c r="AR386" i="70"/>
  <c r="AR384" i="70"/>
  <c r="AR383" i="70"/>
  <c r="AR381" i="70"/>
  <c r="AR380" i="70"/>
  <c r="AR379" i="70"/>
  <c r="AR378" i="70"/>
  <c r="AR377" i="70"/>
  <c r="AR376" i="70"/>
  <c r="AR375" i="70"/>
  <c r="AR374" i="70"/>
  <c r="AR373" i="70"/>
  <c r="AR372" i="70"/>
  <c r="AR371" i="70"/>
  <c r="AR370" i="70"/>
  <c r="AR369" i="70"/>
  <c r="AR368" i="70"/>
  <c r="AR366" i="70"/>
  <c r="AR365" i="70"/>
  <c r="AR363" i="70"/>
  <c r="AR362" i="70"/>
  <c r="AR361" i="70"/>
  <c r="AR360" i="70"/>
  <c r="AR359" i="70"/>
  <c r="AR358" i="70"/>
  <c r="AR357" i="70"/>
  <c r="AR356" i="70"/>
  <c r="AR355" i="70"/>
  <c r="AR354" i="70"/>
  <c r="AR353" i="70"/>
  <c r="AR352" i="70"/>
  <c r="AR351" i="70"/>
  <c r="AR350" i="70"/>
  <c r="AR348" i="70"/>
  <c r="AR347" i="70"/>
  <c r="AR345" i="70"/>
  <c r="AR344" i="70"/>
  <c r="AR343" i="70"/>
  <c r="AR342" i="70"/>
  <c r="AR341" i="70"/>
  <c r="AR340" i="70"/>
  <c r="AR339" i="70"/>
  <c r="AR338" i="70"/>
  <c r="AR337" i="70"/>
  <c r="AR336" i="70"/>
  <c r="AR335" i="70"/>
  <c r="AR334" i="70"/>
  <c r="AR333" i="70"/>
  <c r="AR332" i="70"/>
  <c r="AR330" i="70"/>
  <c r="AR329" i="70"/>
  <c r="AR327" i="70"/>
  <c r="AR326" i="70"/>
  <c r="AR325" i="70"/>
  <c r="AR324" i="70"/>
  <c r="AR323" i="70"/>
  <c r="AR322" i="70"/>
  <c r="AR321" i="70"/>
  <c r="AR320" i="70"/>
  <c r="AR319" i="70"/>
  <c r="AR318" i="70"/>
  <c r="AR317" i="70"/>
  <c r="AR316" i="70"/>
  <c r="AR315" i="70"/>
  <c r="AR314" i="70"/>
  <c r="AR312" i="70"/>
  <c r="AR311" i="70"/>
  <c r="AR309" i="70"/>
  <c r="AR308" i="70"/>
  <c r="AR307" i="70"/>
  <c r="AR306" i="70"/>
  <c r="AR305" i="70"/>
  <c r="AR304" i="70"/>
  <c r="AR303" i="70"/>
  <c r="AR302" i="70"/>
  <c r="AR301" i="70"/>
  <c r="AR300" i="70"/>
  <c r="AR299" i="70"/>
  <c r="AR298" i="70"/>
  <c r="AR297" i="70"/>
  <c r="AR296" i="70"/>
  <c r="AR294" i="70"/>
  <c r="AR293" i="70"/>
  <c r="AR291" i="70"/>
  <c r="AR290" i="70"/>
  <c r="AR289" i="70"/>
  <c r="AR288" i="70"/>
  <c r="AR287" i="70"/>
  <c r="AR286" i="70"/>
  <c r="AR285" i="70"/>
  <c r="AR284" i="70"/>
  <c r="AR283" i="70"/>
  <c r="AR282" i="70"/>
  <c r="AR281" i="70"/>
  <c r="AR280" i="70"/>
  <c r="AR279" i="70"/>
  <c r="AR278" i="70"/>
  <c r="AR276" i="70"/>
  <c r="AR275" i="70"/>
  <c r="AR273" i="70"/>
  <c r="AR272" i="70"/>
  <c r="AR271" i="70"/>
  <c r="AR270" i="70"/>
  <c r="AR269" i="70"/>
  <c r="AR268" i="70"/>
  <c r="AR267" i="70"/>
  <c r="AR266" i="70"/>
  <c r="AR265" i="70"/>
  <c r="AR264" i="70"/>
  <c r="AR263" i="70"/>
  <c r="AR262" i="70"/>
  <c r="AR261" i="70"/>
  <c r="AR260" i="70"/>
  <c r="AR258" i="70"/>
  <c r="AR257" i="70"/>
  <c r="AR255" i="70"/>
  <c r="AR254" i="70"/>
  <c r="AR253" i="70"/>
  <c r="AR252" i="70"/>
  <c r="AR251" i="70"/>
  <c r="AR250" i="70"/>
  <c r="AR249" i="70"/>
  <c r="AR248" i="70"/>
  <c r="AR247" i="70"/>
  <c r="AR246" i="70"/>
  <c r="AR245" i="70"/>
  <c r="AR244" i="70"/>
  <c r="AR243" i="70"/>
  <c r="AR242" i="70"/>
  <c r="AR240" i="70"/>
  <c r="AR239" i="70"/>
  <c r="AR237" i="70"/>
  <c r="AR236" i="70"/>
  <c r="AR235" i="70"/>
  <c r="AR234" i="70"/>
  <c r="AR233" i="70"/>
  <c r="AR232" i="70"/>
  <c r="AR231" i="70"/>
  <c r="AR230" i="70"/>
  <c r="AR229" i="70"/>
  <c r="AR228" i="70"/>
  <c r="AR227" i="70"/>
  <c r="AR226" i="70"/>
  <c r="AR225" i="70"/>
  <c r="AR224" i="70"/>
  <c r="AR222" i="70"/>
  <c r="AR221" i="70"/>
  <c r="AR219" i="70"/>
  <c r="AR218" i="70"/>
  <c r="AR217" i="70"/>
  <c r="AR216" i="70"/>
  <c r="AR215" i="70"/>
  <c r="AR214" i="70"/>
  <c r="AR213" i="70"/>
  <c r="AR212" i="70"/>
  <c r="AR211" i="70"/>
  <c r="AR210" i="70"/>
  <c r="AR209" i="70"/>
  <c r="AR208" i="70"/>
  <c r="AR207" i="70"/>
  <c r="AR206" i="70"/>
  <c r="AR204" i="70"/>
  <c r="AR203" i="70"/>
  <c r="AR201" i="70"/>
  <c r="AR200" i="70"/>
  <c r="AR199" i="70"/>
  <c r="AR198" i="70"/>
  <c r="AR197" i="70"/>
  <c r="AR196" i="70"/>
  <c r="AR195" i="70"/>
  <c r="AR194" i="70"/>
  <c r="AR193" i="70"/>
  <c r="AR192" i="70"/>
  <c r="AR191" i="70"/>
  <c r="AR190" i="70"/>
  <c r="AR189" i="70"/>
  <c r="AR188" i="70"/>
  <c r="AR186" i="70"/>
  <c r="AR185" i="70"/>
  <c r="AR183" i="70"/>
  <c r="AR182" i="70"/>
  <c r="AR181" i="70"/>
  <c r="AR180" i="70"/>
  <c r="AR179" i="70"/>
  <c r="AR178" i="70"/>
  <c r="AR177" i="70"/>
  <c r="AR176" i="70"/>
  <c r="AR175" i="70"/>
  <c r="AR174" i="70"/>
  <c r="AR173" i="70"/>
  <c r="AR172" i="70"/>
  <c r="AR171" i="70"/>
  <c r="AR170" i="70"/>
  <c r="AR168" i="70"/>
  <c r="AR167" i="70"/>
  <c r="AR165" i="70"/>
  <c r="AR164" i="70"/>
  <c r="AR163" i="70"/>
  <c r="AR162" i="70"/>
  <c r="AR161" i="70"/>
  <c r="AR160" i="70"/>
  <c r="AR159" i="70"/>
  <c r="AR158" i="70"/>
  <c r="AR157" i="70"/>
  <c r="AR156" i="70"/>
  <c r="AR155" i="70"/>
  <c r="AR154" i="70"/>
  <c r="AR153" i="70"/>
  <c r="AR152" i="70"/>
  <c r="AR150" i="70"/>
  <c r="AR149" i="70"/>
  <c r="AR147" i="70"/>
  <c r="AR146" i="70"/>
  <c r="AR145" i="70"/>
  <c r="AR144" i="70"/>
  <c r="AR143" i="70"/>
  <c r="AR142" i="70"/>
  <c r="AR141" i="70"/>
  <c r="AR140" i="70"/>
  <c r="AR139" i="70"/>
  <c r="AR138" i="70"/>
  <c r="AR137" i="70"/>
  <c r="AR136" i="70"/>
  <c r="AR135" i="70"/>
  <c r="AR134" i="70"/>
  <c r="AR132" i="70"/>
  <c r="AR131" i="70"/>
  <c r="AR129" i="70"/>
  <c r="AR128" i="70"/>
  <c r="AR127" i="70"/>
  <c r="AR126" i="70"/>
  <c r="AR125" i="70"/>
  <c r="AR124" i="70"/>
  <c r="AR123" i="70"/>
  <c r="AR122" i="70"/>
  <c r="AR121" i="70"/>
  <c r="AR120" i="70"/>
  <c r="AR119" i="70"/>
  <c r="AR118" i="70"/>
  <c r="AR117" i="70"/>
  <c r="AR116" i="70"/>
  <c r="AR114" i="70"/>
  <c r="AR113" i="70"/>
  <c r="AR111" i="70"/>
  <c r="AR110" i="70"/>
  <c r="AR109" i="70"/>
  <c r="AR108" i="70"/>
  <c r="AR107" i="70"/>
  <c r="AR106" i="70"/>
  <c r="AR105" i="70"/>
  <c r="AR104" i="70"/>
  <c r="AR103" i="70"/>
  <c r="AR102" i="70"/>
  <c r="AR101" i="70"/>
  <c r="AR100" i="70"/>
  <c r="AR99" i="70"/>
  <c r="AR98" i="70"/>
  <c r="AR96" i="70"/>
  <c r="AR95" i="70"/>
  <c r="AR93" i="70"/>
  <c r="AR92" i="70"/>
  <c r="AR91" i="70"/>
  <c r="AR90" i="70"/>
  <c r="AR89" i="70"/>
  <c r="AR88" i="70"/>
  <c r="AR87" i="70"/>
  <c r="AR86" i="70"/>
  <c r="AR85" i="70"/>
  <c r="AR84" i="70"/>
  <c r="AR83" i="70"/>
  <c r="AR82" i="70"/>
  <c r="AR81" i="70"/>
  <c r="AR80" i="70"/>
  <c r="AR78" i="70"/>
  <c r="AR77" i="70"/>
  <c r="AR75" i="70"/>
  <c r="AR74" i="70"/>
  <c r="AR73" i="70"/>
  <c r="AR72" i="70"/>
  <c r="AR71" i="70"/>
  <c r="AR70" i="70"/>
  <c r="AR69" i="70"/>
  <c r="AR68" i="70"/>
  <c r="AR67" i="70"/>
  <c r="AR66" i="70"/>
  <c r="AR65" i="70"/>
  <c r="AR64" i="70"/>
  <c r="AR63" i="70"/>
  <c r="AR62" i="70"/>
  <c r="AR60" i="70"/>
  <c r="AR59" i="70"/>
  <c r="AR57" i="70"/>
  <c r="AR56" i="70"/>
  <c r="AR55" i="70"/>
  <c r="AR54" i="70"/>
  <c r="AR53" i="70"/>
  <c r="AR52" i="70"/>
  <c r="AR51" i="70"/>
  <c r="AR50" i="70"/>
  <c r="AR49" i="70"/>
  <c r="AR48" i="70"/>
  <c r="AR47" i="70"/>
  <c r="AR46" i="70"/>
  <c r="AR45" i="70"/>
  <c r="AR44" i="70"/>
  <c r="AR42" i="70"/>
  <c r="AR41" i="70"/>
  <c r="AR39" i="70"/>
  <c r="AR38" i="70"/>
  <c r="AR37" i="70"/>
  <c r="AR36" i="70"/>
  <c r="AR35" i="70"/>
  <c r="AR34" i="70"/>
  <c r="AR33" i="70"/>
  <c r="AR32" i="70"/>
  <c r="AR31" i="70"/>
  <c r="AR30" i="70"/>
  <c r="AR29" i="70"/>
  <c r="AR28" i="70"/>
  <c r="AR27" i="70"/>
  <c r="AR26" i="70"/>
  <c r="AR24" i="70"/>
  <c r="AR23" i="70"/>
  <c r="AJ80" i="40" l="1"/>
  <c r="AJ79" i="40"/>
  <c r="AJ78" i="40"/>
  <c r="AJ77" i="40"/>
  <c r="AJ76" i="40"/>
  <c r="AJ75" i="40"/>
  <c r="AJ74" i="40"/>
  <c r="AJ73" i="40"/>
  <c r="AJ72" i="40"/>
  <c r="AJ71" i="40"/>
  <c r="AJ70" i="40"/>
  <c r="AJ69" i="40"/>
  <c r="AJ68" i="40"/>
  <c r="AJ67" i="40"/>
  <c r="AJ66" i="40"/>
  <c r="AJ65" i="40"/>
  <c r="AJ64" i="40"/>
  <c r="AJ63" i="40"/>
  <c r="AJ62" i="40"/>
  <c r="AJ61" i="40"/>
  <c r="AJ60" i="40"/>
  <c r="AJ59" i="40"/>
  <c r="AJ58" i="40"/>
  <c r="AJ57" i="40"/>
  <c r="AJ56" i="40"/>
  <c r="AJ55" i="40"/>
  <c r="AJ54" i="40"/>
  <c r="AJ53" i="40"/>
  <c r="AJ52" i="40"/>
  <c r="AJ51" i="40"/>
  <c r="AJ50" i="40"/>
  <c r="AJ49" i="40"/>
  <c r="AJ48" i="40"/>
  <c r="AJ47" i="40"/>
  <c r="AJ46" i="40"/>
  <c r="AJ45" i="40"/>
  <c r="AJ44" i="40"/>
  <c r="AJ43" i="40"/>
  <c r="AJ42" i="40"/>
  <c r="AJ41" i="40"/>
  <c r="AJ40" i="40"/>
  <c r="AJ39" i="40"/>
  <c r="AJ38" i="40"/>
  <c r="AJ37" i="40"/>
  <c r="AJ36" i="40"/>
  <c r="AJ35" i="40"/>
  <c r="AJ34" i="40"/>
  <c r="AJ33" i="40"/>
  <c r="AJ32" i="40"/>
  <c r="AJ31" i="40"/>
  <c r="AJ30" i="40"/>
  <c r="AJ29" i="40"/>
  <c r="AJ28" i="40"/>
  <c r="AJ27" i="40"/>
  <c r="AJ26" i="40"/>
  <c r="AJ25" i="40"/>
  <c r="AJ24" i="40"/>
  <c r="AJ23" i="40"/>
  <c r="AJ22" i="40"/>
  <c r="AJ21" i="40"/>
  <c r="AJ20" i="40"/>
  <c r="AJ19" i="40"/>
  <c r="AJ18" i="40"/>
  <c r="AJ17" i="40"/>
  <c r="AJ16" i="40"/>
  <c r="AJ15" i="40"/>
  <c r="AJ14" i="40"/>
  <c r="AJ13" i="40"/>
  <c r="AJ12" i="40"/>
  <c r="AJ11" i="40"/>
  <c r="AJ10" i="40"/>
  <c r="AJ9" i="40"/>
  <c r="AJ8" i="40"/>
  <c r="AG80" i="40"/>
  <c r="AG79" i="40"/>
  <c r="AG78" i="40"/>
  <c r="AG77" i="40"/>
  <c r="AG76" i="40"/>
  <c r="AG75" i="40"/>
  <c r="AG74" i="40"/>
  <c r="AG73" i="40"/>
  <c r="AG72" i="40"/>
  <c r="AG71" i="40"/>
  <c r="AG70" i="40"/>
  <c r="AG69" i="40"/>
  <c r="AG68" i="40"/>
  <c r="AG67" i="40"/>
  <c r="AG66" i="40"/>
  <c r="AG65" i="40"/>
  <c r="AG64" i="40"/>
  <c r="AG63" i="40"/>
  <c r="AG62" i="40"/>
  <c r="AG61" i="40"/>
  <c r="AG60" i="40"/>
  <c r="AG59" i="40"/>
  <c r="AG58" i="40"/>
  <c r="AG57" i="40"/>
  <c r="AG56" i="40"/>
  <c r="AG55" i="40"/>
  <c r="AG54" i="40"/>
  <c r="AG53" i="40"/>
  <c r="AG52" i="40"/>
  <c r="AG51" i="40"/>
  <c r="AG50" i="40"/>
  <c r="AG49" i="40"/>
  <c r="AG48" i="40"/>
  <c r="AG47" i="40"/>
  <c r="AG46" i="40"/>
  <c r="AG45" i="40"/>
  <c r="AG44" i="40"/>
  <c r="AG43" i="40"/>
  <c r="AG42" i="40"/>
  <c r="AG41" i="40"/>
  <c r="AG40" i="40"/>
  <c r="AG39" i="40"/>
  <c r="AG38" i="40"/>
  <c r="AG37" i="40"/>
  <c r="AG36" i="40"/>
  <c r="AG35" i="40"/>
  <c r="AG34" i="40"/>
  <c r="AG33" i="40"/>
  <c r="AG32" i="40"/>
  <c r="AG31" i="40"/>
  <c r="AG30" i="40"/>
  <c r="AG29" i="40"/>
  <c r="AG28" i="40"/>
  <c r="AG27" i="40"/>
  <c r="AG26" i="40"/>
  <c r="AG25" i="40"/>
  <c r="AG24" i="40"/>
  <c r="AG23" i="40"/>
  <c r="AG22" i="40"/>
  <c r="AG21" i="40"/>
  <c r="AG20" i="40"/>
  <c r="AG19" i="40"/>
  <c r="AG18" i="40"/>
  <c r="AG17" i="40"/>
  <c r="AG16" i="40"/>
  <c r="AG15" i="40"/>
  <c r="AG14" i="40"/>
  <c r="AG13" i="40"/>
  <c r="AG12" i="40"/>
  <c r="AG11" i="40"/>
  <c r="AG10" i="40"/>
  <c r="AG9" i="40"/>
  <c r="AG8" i="40"/>
  <c r="AD80" i="40"/>
  <c r="AD79" i="40"/>
  <c r="AD78" i="40"/>
  <c r="AD77" i="40"/>
  <c r="AD76" i="40"/>
  <c r="AD75" i="40"/>
  <c r="AD74" i="40"/>
  <c r="AD73" i="40"/>
  <c r="AD72" i="40"/>
  <c r="AD71" i="40"/>
  <c r="AD70" i="40"/>
  <c r="AD69" i="40"/>
  <c r="AD68" i="40"/>
  <c r="AD67" i="40"/>
  <c r="AD66" i="40"/>
  <c r="AD65" i="40"/>
  <c r="AD64" i="40"/>
  <c r="AD63" i="40"/>
  <c r="AD62" i="40"/>
  <c r="AD61" i="40"/>
  <c r="AD60" i="40"/>
  <c r="AD59" i="40"/>
  <c r="AD58" i="40"/>
  <c r="AD57" i="40"/>
  <c r="AD56" i="40"/>
  <c r="AD55" i="40"/>
  <c r="AD54" i="40"/>
  <c r="AD53" i="40"/>
  <c r="AD52" i="40"/>
  <c r="AD51" i="40"/>
  <c r="AD50" i="40"/>
  <c r="AD49" i="40"/>
  <c r="AD48" i="40"/>
  <c r="AD47" i="40"/>
  <c r="AD46" i="40"/>
  <c r="AD45" i="40"/>
  <c r="AD44" i="40"/>
  <c r="AD43" i="40"/>
  <c r="AD42" i="40"/>
  <c r="AD41" i="40"/>
  <c r="AD40" i="40"/>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A80"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X80"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X49" i="40"/>
  <c r="X48" i="40"/>
  <c r="X47" i="40"/>
  <c r="X46" i="40"/>
  <c r="X45" i="40"/>
  <c r="X44" i="40"/>
  <c r="X43" i="40"/>
  <c r="X42" i="40"/>
  <c r="X41" i="40"/>
  <c r="X40" i="40"/>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U80"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R80" i="40"/>
  <c r="R79" i="40"/>
  <c r="R78" i="40"/>
  <c r="R7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O80" i="40"/>
  <c r="O79" i="40"/>
  <c r="O78" i="40"/>
  <c r="O77" i="40"/>
  <c r="O76" i="40"/>
  <c r="O75" i="40"/>
  <c r="O74" i="40"/>
  <c r="O73" i="40"/>
  <c r="O72" i="40"/>
  <c r="O71" i="40"/>
  <c r="O70" i="40"/>
  <c r="O69" i="40"/>
  <c r="O68" i="40"/>
  <c r="O67" i="40"/>
  <c r="O66" i="40"/>
  <c r="O65" i="40"/>
  <c r="O64" i="40"/>
  <c r="O63" i="40"/>
  <c r="O62" i="40"/>
  <c r="O61" i="40"/>
  <c r="O60" i="40"/>
  <c r="O59" i="40"/>
  <c r="O58" i="40"/>
  <c r="O57" i="40"/>
  <c r="O56" i="40"/>
  <c r="O55" i="40"/>
  <c r="O54" i="40"/>
  <c r="O53" i="40"/>
  <c r="O52" i="40"/>
  <c r="O51" i="40"/>
  <c r="O50" i="40"/>
  <c r="O49" i="40"/>
  <c r="O48" i="40"/>
  <c r="O47" i="40"/>
  <c r="O46" i="40"/>
  <c r="O45" i="40"/>
  <c r="O44" i="40"/>
  <c r="O43" i="40"/>
  <c r="O42" i="40"/>
  <c r="O41" i="40"/>
  <c r="O40" i="40"/>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L80" i="40"/>
  <c r="L79" i="40"/>
  <c r="L78" i="40"/>
  <c r="L77" i="40"/>
  <c r="L76" i="40"/>
  <c r="L75" i="40"/>
  <c r="L74" i="40"/>
  <c r="L73" i="40"/>
  <c r="L72" i="40"/>
  <c r="L71" i="40"/>
  <c r="L70" i="40"/>
  <c r="L69" i="40"/>
  <c r="L68" i="40"/>
  <c r="L67" i="40"/>
  <c r="L66" i="40"/>
  <c r="L65" i="40"/>
  <c r="L64" i="40"/>
  <c r="L63" i="40"/>
  <c r="L62" i="40"/>
  <c r="L61" i="40"/>
  <c r="L60" i="40"/>
  <c r="L59" i="40"/>
  <c r="L58" i="40"/>
  <c r="L57" i="40"/>
  <c r="L56" i="40"/>
  <c r="L55" i="40"/>
  <c r="L54" i="40"/>
  <c r="L53" i="40"/>
  <c r="L52" i="40"/>
  <c r="L51" i="40"/>
  <c r="L50" i="40"/>
  <c r="L49" i="40"/>
  <c r="L48" i="40"/>
  <c r="L47"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AE79" i="131" l="1"/>
  <c r="AJ48" i="131" s="1"/>
  <c r="AA79" i="131"/>
  <c r="W79" i="131"/>
  <c r="AH48" i="131" s="1"/>
  <c r="S79" i="131"/>
  <c r="AE78" i="131"/>
  <c r="AJ47" i="131" s="1"/>
  <c r="AA78" i="131"/>
  <c r="W78" i="131"/>
  <c r="AH47" i="131" s="1"/>
  <c r="S78" i="131"/>
  <c r="AE77" i="131"/>
  <c r="AJ46" i="131" s="1"/>
  <c r="AA77" i="131"/>
  <c r="W77" i="131"/>
  <c r="AH46" i="131" s="1"/>
  <c r="S77" i="131"/>
  <c r="AE76" i="131"/>
  <c r="AJ45" i="131" s="1"/>
  <c r="AA76" i="131"/>
  <c r="W76" i="131"/>
  <c r="AH45" i="131" s="1"/>
  <c r="S76" i="131"/>
  <c r="AE75" i="131"/>
  <c r="AJ44" i="131" s="1"/>
  <c r="AA75" i="131"/>
  <c r="W75" i="131"/>
  <c r="AH44" i="131" s="1"/>
  <c r="S75" i="131"/>
  <c r="AE74" i="131"/>
  <c r="AJ43" i="131" s="1"/>
  <c r="AA74" i="131"/>
  <c r="W74" i="131"/>
  <c r="AH43" i="131" s="1"/>
  <c r="S74" i="131"/>
  <c r="AE73" i="131"/>
  <c r="AJ42" i="131" s="1"/>
  <c r="AA73" i="131"/>
  <c r="W73" i="131"/>
  <c r="AH42" i="131" s="1"/>
  <c r="S73" i="131"/>
  <c r="AE72" i="131"/>
  <c r="AJ41" i="131" s="1"/>
  <c r="AA72" i="131"/>
  <c r="W72" i="131"/>
  <c r="AH41" i="131" s="1"/>
  <c r="S72" i="131"/>
  <c r="AE71" i="131"/>
  <c r="AJ40" i="131" s="1"/>
  <c r="AA71" i="131"/>
  <c r="W71" i="131"/>
  <c r="AH40" i="131" s="1"/>
  <c r="S71" i="131"/>
  <c r="AE70" i="131"/>
  <c r="AJ39" i="131" s="1"/>
  <c r="AA70" i="131"/>
  <c r="W70" i="131"/>
  <c r="AH39" i="131" s="1"/>
  <c r="S70" i="131"/>
  <c r="AE69" i="131"/>
  <c r="AJ38" i="131" s="1"/>
  <c r="AA69" i="131"/>
  <c r="W69" i="131"/>
  <c r="AH38" i="131" s="1"/>
  <c r="S69" i="131"/>
  <c r="AE68" i="131"/>
  <c r="AJ37" i="131" s="1"/>
  <c r="AA68" i="131"/>
  <c r="W68" i="131"/>
  <c r="AH37" i="131" s="1"/>
  <c r="S68" i="131"/>
  <c r="AE67" i="131"/>
  <c r="AJ36" i="131" s="1"/>
  <c r="AA67" i="131"/>
  <c r="W67" i="131"/>
  <c r="AH36" i="131" s="1"/>
  <c r="S67" i="131"/>
  <c r="AE66" i="131"/>
  <c r="AJ35" i="131" s="1"/>
  <c r="AA66" i="131"/>
  <c r="W66" i="131"/>
  <c r="AH35" i="131" s="1"/>
  <c r="S66" i="131"/>
  <c r="AE65" i="131"/>
  <c r="AJ34" i="131" s="1"/>
  <c r="AA65" i="131"/>
  <c r="W65" i="131"/>
  <c r="AH34" i="131" s="1"/>
  <c r="S65" i="131"/>
  <c r="AE64" i="131"/>
  <c r="AJ33" i="131" s="1"/>
  <c r="AA64" i="131"/>
  <c r="W64" i="131"/>
  <c r="AH33" i="131" s="1"/>
  <c r="S64" i="131"/>
  <c r="AE63" i="131"/>
  <c r="AJ32" i="131" s="1"/>
  <c r="AA63" i="131"/>
  <c r="W63" i="131"/>
  <c r="AH32" i="131" s="1"/>
  <c r="S63" i="131"/>
  <c r="AE62" i="131"/>
  <c r="AJ31" i="131" s="1"/>
  <c r="AA62" i="131"/>
  <c r="W62" i="131"/>
  <c r="AH31" i="131" s="1"/>
  <c r="S62" i="131"/>
  <c r="AE61" i="131"/>
  <c r="AJ30" i="131" s="1"/>
  <c r="AA61" i="131"/>
  <c r="W61" i="131"/>
  <c r="AH30" i="131" s="1"/>
  <c r="S61" i="131"/>
  <c r="AE60" i="131"/>
  <c r="AJ29" i="131" s="1"/>
  <c r="AA60" i="131"/>
  <c r="W60" i="131"/>
  <c r="AH29" i="131" s="1"/>
  <c r="S60" i="131"/>
  <c r="AE59" i="131"/>
  <c r="AJ28" i="131" s="1"/>
  <c r="AA59" i="131"/>
  <c r="W59" i="131"/>
  <c r="AH28" i="131" s="1"/>
  <c r="S59" i="131"/>
  <c r="AE58" i="131"/>
  <c r="AJ27" i="131" s="1"/>
  <c r="AA58" i="131"/>
  <c r="W58" i="131"/>
  <c r="AH27" i="131" s="1"/>
  <c r="S58" i="131"/>
  <c r="AE57" i="131"/>
  <c r="AJ26" i="131" s="1"/>
  <c r="AA57" i="131"/>
  <c r="W57" i="131"/>
  <c r="AH26" i="131" s="1"/>
  <c r="S57" i="131"/>
  <c r="AE56" i="131"/>
  <c r="AJ25" i="131" s="1"/>
  <c r="AA56" i="131"/>
  <c r="W56" i="131"/>
  <c r="AH25" i="131" s="1"/>
  <c r="S56" i="131"/>
  <c r="AE55" i="131"/>
  <c r="AJ24" i="131" s="1"/>
  <c r="AA55" i="131"/>
  <c r="W55" i="131"/>
  <c r="AH24" i="131" s="1"/>
  <c r="S55" i="131"/>
  <c r="AE54" i="131"/>
  <c r="AJ23" i="131" s="1"/>
  <c r="AA54" i="131"/>
  <c r="W54" i="131"/>
  <c r="AH23" i="131" s="1"/>
  <c r="S54" i="131"/>
  <c r="AE53" i="131"/>
  <c r="AJ22" i="131" s="1"/>
  <c r="AA53" i="131"/>
  <c r="W53" i="131"/>
  <c r="AH22" i="131" s="1"/>
  <c r="S53" i="131"/>
  <c r="AE52" i="131"/>
  <c r="AJ21" i="131" s="1"/>
  <c r="AA52" i="131"/>
  <c r="W52" i="131"/>
  <c r="AH21" i="131" s="1"/>
  <c r="S52" i="131"/>
  <c r="AE51" i="131"/>
  <c r="AJ20" i="131" s="1"/>
  <c r="AA51" i="131"/>
  <c r="W51" i="131"/>
  <c r="AH20" i="131" s="1"/>
  <c r="S51" i="131"/>
  <c r="AE50" i="131"/>
  <c r="AJ19" i="131" s="1"/>
  <c r="AA50" i="131"/>
  <c r="W50" i="131"/>
  <c r="AH19" i="131" s="1"/>
  <c r="S50" i="131"/>
  <c r="AE49" i="131"/>
  <c r="AJ18" i="131" s="1"/>
  <c r="AA49" i="131"/>
  <c r="W49" i="131"/>
  <c r="AH18" i="131" s="1"/>
  <c r="S49" i="131"/>
  <c r="AE48" i="131"/>
  <c r="AJ17" i="131" s="1"/>
  <c r="AA48" i="131"/>
  <c r="W48" i="131"/>
  <c r="AH17" i="131" s="1"/>
  <c r="S48" i="131"/>
  <c r="AE47" i="131"/>
  <c r="AJ16" i="131" s="1"/>
  <c r="AA47" i="131"/>
  <c r="W47" i="131"/>
  <c r="AH16" i="131" s="1"/>
  <c r="S47" i="131"/>
  <c r="AE46" i="131"/>
  <c r="AJ15" i="131" s="1"/>
  <c r="AA46" i="131"/>
  <c r="W46" i="131"/>
  <c r="AH15" i="131" s="1"/>
  <c r="S46" i="131"/>
  <c r="AE45" i="131"/>
  <c r="AJ14" i="131" s="1"/>
  <c r="AA45" i="131"/>
  <c r="W45" i="131"/>
  <c r="AH14" i="131" s="1"/>
  <c r="S45" i="131"/>
  <c r="AE44" i="131"/>
  <c r="AJ13" i="131" s="1"/>
  <c r="AA44" i="131"/>
  <c r="W44" i="131"/>
  <c r="AH13" i="131" s="1"/>
  <c r="S44" i="131"/>
  <c r="AE43" i="131"/>
  <c r="AJ12" i="131" s="1"/>
  <c r="AA43" i="131"/>
  <c r="W43" i="131"/>
  <c r="AH12" i="131" s="1"/>
  <c r="S43" i="131"/>
  <c r="AE42" i="131"/>
  <c r="AJ11" i="131" s="1"/>
  <c r="AA42" i="131"/>
  <c r="W42" i="131"/>
  <c r="AH11" i="131" s="1"/>
  <c r="S42" i="131"/>
  <c r="AE41" i="131"/>
  <c r="AJ10" i="131" s="1"/>
  <c r="AA41" i="131"/>
  <c r="W41" i="131"/>
  <c r="AH10" i="131" s="1"/>
  <c r="S41" i="131"/>
  <c r="AE40" i="131"/>
  <c r="AJ9" i="131" s="1"/>
  <c r="AA40" i="131"/>
  <c r="W40" i="131"/>
  <c r="AH9" i="131" s="1"/>
  <c r="S40" i="131"/>
  <c r="AE39" i="131"/>
  <c r="AJ8" i="131" s="1"/>
  <c r="AA39" i="131"/>
  <c r="W39" i="131"/>
  <c r="AH8" i="131" s="1"/>
  <c r="S39" i="131"/>
  <c r="AE38" i="131"/>
  <c r="AA38" i="131"/>
  <c r="W38" i="131"/>
  <c r="S38" i="131"/>
  <c r="AE37" i="131"/>
  <c r="AA37" i="131"/>
  <c r="W37" i="131"/>
  <c r="S37" i="131"/>
  <c r="AE36" i="131"/>
  <c r="AA36" i="131"/>
  <c r="W36" i="131"/>
  <c r="S36" i="131"/>
  <c r="AE35" i="131"/>
  <c r="AA35" i="131"/>
  <c r="W35" i="131"/>
  <c r="S35" i="131"/>
  <c r="AE34" i="131"/>
  <c r="AA34" i="131"/>
  <c r="W34" i="131"/>
  <c r="S34" i="131"/>
  <c r="AE33" i="131"/>
  <c r="AA33" i="131"/>
  <c r="W33" i="131"/>
  <c r="S33" i="131"/>
  <c r="AE32" i="131"/>
  <c r="AA32" i="131"/>
  <c r="W32" i="131"/>
  <c r="S32" i="131"/>
  <c r="AE31" i="131"/>
  <c r="AA31" i="131"/>
  <c r="W31" i="131"/>
  <c r="S31" i="131"/>
  <c r="AE30" i="131"/>
  <c r="AA30" i="131"/>
  <c r="W30" i="131"/>
  <c r="S30" i="131"/>
  <c r="AE29" i="131"/>
  <c r="AA29" i="131"/>
  <c r="W29" i="131"/>
  <c r="S29" i="131"/>
  <c r="AE28" i="131"/>
  <c r="AA28" i="131"/>
  <c r="W28" i="131"/>
  <c r="S28" i="131"/>
  <c r="AE27" i="131"/>
  <c r="AA27" i="131"/>
  <c r="W27" i="131"/>
  <c r="S27" i="131"/>
  <c r="AE26" i="131"/>
  <c r="AA26" i="131"/>
  <c r="W26" i="131"/>
  <c r="S26" i="131"/>
  <c r="AE25" i="131"/>
  <c r="AA25" i="131"/>
  <c r="W25" i="131"/>
  <c r="S25" i="131"/>
  <c r="AE24" i="131"/>
  <c r="AA24" i="131"/>
  <c r="W24" i="131"/>
  <c r="S24" i="131"/>
  <c r="AE23" i="131"/>
  <c r="AA23" i="131"/>
  <c r="W23" i="131"/>
  <c r="S23" i="131"/>
  <c r="AE22" i="131"/>
  <c r="AA22" i="131"/>
  <c r="W22" i="131"/>
  <c r="S22" i="131"/>
  <c r="AE21" i="131"/>
  <c r="AA21" i="131"/>
  <c r="W21" i="131"/>
  <c r="S21" i="131"/>
  <c r="AE20" i="131"/>
  <c r="AA20" i="131"/>
  <c r="W20" i="131"/>
  <c r="S20" i="131"/>
  <c r="AE19" i="131"/>
  <c r="AA19" i="131"/>
  <c r="W19" i="131"/>
  <c r="S19" i="131"/>
  <c r="AE18" i="131"/>
  <c r="AA18" i="131"/>
  <c r="W18" i="131"/>
  <c r="S18" i="131"/>
  <c r="AE17" i="131"/>
  <c r="AA17" i="131"/>
  <c r="W17" i="131"/>
  <c r="S17" i="131"/>
  <c r="AE16" i="131"/>
  <c r="AA16" i="131"/>
  <c r="W16" i="131"/>
  <c r="S16" i="131"/>
  <c r="AE15" i="131"/>
  <c r="AA15" i="131"/>
  <c r="W15" i="131"/>
  <c r="S15" i="131"/>
  <c r="AE14" i="131"/>
  <c r="AA14" i="131"/>
  <c r="W14" i="131"/>
  <c r="S14" i="131"/>
  <c r="AE13" i="131"/>
  <c r="AA13" i="131"/>
  <c r="W13" i="131"/>
  <c r="S13" i="131"/>
  <c r="AE12" i="131"/>
  <c r="AA12" i="131"/>
  <c r="W12" i="131"/>
  <c r="S12" i="131"/>
  <c r="AE11" i="131"/>
  <c r="AA11" i="131"/>
  <c r="W11" i="131"/>
  <c r="S11" i="131"/>
  <c r="AE10" i="131"/>
  <c r="AA10" i="131"/>
  <c r="W10" i="131"/>
  <c r="S10" i="131"/>
  <c r="AE9" i="131"/>
  <c r="AA9" i="131"/>
  <c r="W9" i="131"/>
  <c r="S9" i="131"/>
  <c r="AE8" i="131"/>
  <c r="AA8" i="131"/>
  <c r="W8" i="131"/>
  <c r="S8" i="131"/>
  <c r="AE7" i="131"/>
  <c r="AA7" i="131"/>
  <c r="W7" i="131"/>
  <c r="S7" i="131"/>
  <c r="AE6" i="131"/>
  <c r="AA6" i="131"/>
  <c r="AH6" i="131"/>
  <c r="S6" i="131"/>
  <c r="P79" i="124"/>
  <c r="U48" i="124" s="1"/>
  <c r="N79" i="124"/>
  <c r="L79" i="124"/>
  <c r="S48" i="124" s="1"/>
  <c r="J79" i="124"/>
  <c r="H79" i="124"/>
  <c r="F79" i="124"/>
  <c r="L79" i="131" s="1"/>
  <c r="P78" i="124"/>
  <c r="U47" i="124" s="1"/>
  <c r="N78" i="124"/>
  <c r="L78" i="124"/>
  <c r="S47" i="124" s="1"/>
  <c r="J78" i="124"/>
  <c r="H78" i="124"/>
  <c r="F78" i="124"/>
  <c r="L78" i="131" s="1"/>
  <c r="P77" i="124"/>
  <c r="U46" i="124" s="1"/>
  <c r="N77" i="124"/>
  <c r="L77" i="124"/>
  <c r="S46" i="124" s="1"/>
  <c r="J77" i="124"/>
  <c r="H77" i="124"/>
  <c r="F77" i="124"/>
  <c r="L77" i="131" s="1"/>
  <c r="P76" i="124"/>
  <c r="U45" i="124" s="1"/>
  <c r="N76" i="124"/>
  <c r="L76" i="124"/>
  <c r="S45" i="124" s="1"/>
  <c r="J76" i="124"/>
  <c r="H76" i="124"/>
  <c r="F76" i="124"/>
  <c r="L76" i="131" s="1"/>
  <c r="P75" i="124"/>
  <c r="U44" i="124" s="1"/>
  <c r="N75" i="124"/>
  <c r="L75" i="124"/>
  <c r="S44" i="124" s="1"/>
  <c r="J75" i="124"/>
  <c r="H75" i="124"/>
  <c r="F75" i="124"/>
  <c r="L75" i="131" s="1"/>
  <c r="P74" i="124"/>
  <c r="U43" i="124" s="1"/>
  <c r="N74" i="124"/>
  <c r="L74" i="124"/>
  <c r="S43" i="124" s="1"/>
  <c r="J74" i="124"/>
  <c r="H74" i="124"/>
  <c r="F74" i="124"/>
  <c r="L74" i="131" s="1"/>
  <c r="P73" i="124"/>
  <c r="U42" i="124" s="1"/>
  <c r="N73" i="124"/>
  <c r="L73" i="124"/>
  <c r="S42" i="124" s="1"/>
  <c r="J73" i="124"/>
  <c r="H73" i="124"/>
  <c r="F73" i="124"/>
  <c r="L73" i="131" s="1"/>
  <c r="P72" i="124"/>
  <c r="U41" i="124" s="1"/>
  <c r="N72" i="124"/>
  <c r="L72" i="124"/>
  <c r="S41" i="124" s="1"/>
  <c r="J72" i="124"/>
  <c r="H72" i="124"/>
  <c r="F72" i="124"/>
  <c r="L72" i="131" s="1"/>
  <c r="P71" i="124"/>
  <c r="U40" i="124" s="1"/>
  <c r="N71" i="124"/>
  <c r="L71" i="124"/>
  <c r="S40" i="124" s="1"/>
  <c r="J71" i="124"/>
  <c r="H71" i="124"/>
  <c r="F71" i="124"/>
  <c r="L71" i="131" s="1"/>
  <c r="P70" i="124"/>
  <c r="U39" i="124" s="1"/>
  <c r="N70" i="124"/>
  <c r="L70" i="124"/>
  <c r="S39" i="124" s="1"/>
  <c r="J70" i="124"/>
  <c r="H70" i="124"/>
  <c r="F70" i="124"/>
  <c r="L70" i="131" s="1"/>
  <c r="P69" i="124"/>
  <c r="U38" i="124" s="1"/>
  <c r="N69" i="124"/>
  <c r="L69" i="124"/>
  <c r="S38" i="124" s="1"/>
  <c r="J69" i="124"/>
  <c r="H69" i="124"/>
  <c r="F69" i="124"/>
  <c r="L69" i="131" s="1"/>
  <c r="P68" i="124"/>
  <c r="U37" i="124" s="1"/>
  <c r="N68" i="124"/>
  <c r="L68" i="124"/>
  <c r="S37" i="124" s="1"/>
  <c r="J68" i="124"/>
  <c r="H68" i="124"/>
  <c r="F68" i="124"/>
  <c r="L68" i="131" s="1"/>
  <c r="P67" i="124"/>
  <c r="U36" i="124" s="1"/>
  <c r="N67" i="124"/>
  <c r="L67" i="124"/>
  <c r="S36" i="124" s="1"/>
  <c r="J67" i="124"/>
  <c r="H67" i="124"/>
  <c r="F67" i="124"/>
  <c r="L67" i="131" s="1"/>
  <c r="P66" i="124"/>
  <c r="U35" i="124" s="1"/>
  <c r="N66" i="124"/>
  <c r="L66" i="124"/>
  <c r="S35" i="124" s="1"/>
  <c r="J66" i="124"/>
  <c r="H66" i="124"/>
  <c r="F66" i="124"/>
  <c r="L66" i="131" s="1"/>
  <c r="P65" i="124"/>
  <c r="U34" i="124" s="1"/>
  <c r="N65" i="124"/>
  <c r="L65" i="124"/>
  <c r="S34" i="124" s="1"/>
  <c r="J65" i="124"/>
  <c r="H65" i="124"/>
  <c r="F65" i="124"/>
  <c r="L65" i="131" s="1"/>
  <c r="P64" i="124"/>
  <c r="U33" i="124" s="1"/>
  <c r="N64" i="124"/>
  <c r="L64" i="124"/>
  <c r="S33" i="124" s="1"/>
  <c r="J64" i="124"/>
  <c r="H64" i="124"/>
  <c r="F64" i="124"/>
  <c r="L64" i="131" s="1"/>
  <c r="P63" i="124"/>
  <c r="U32" i="124" s="1"/>
  <c r="N63" i="124"/>
  <c r="L63" i="124"/>
  <c r="S32" i="124" s="1"/>
  <c r="J63" i="124"/>
  <c r="H63" i="124"/>
  <c r="F63" i="124"/>
  <c r="L63" i="131" s="1"/>
  <c r="P62" i="124"/>
  <c r="U31" i="124" s="1"/>
  <c r="N62" i="124"/>
  <c r="L62" i="124"/>
  <c r="S31" i="124" s="1"/>
  <c r="J62" i="124"/>
  <c r="H62" i="124"/>
  <c r="F62" i="124"/>
  <c r="L62" i="131" s="1"/>
  <c r="P61" i="124"/>
  <c r="U30" i="124" s="1"/>
  <c r="N61" i="124"/>
  <c r="L61" i="124"/>
  <c r="S30" i="124" s="1"/>
  <c r="J61" i="124"/>
  <c r="H61" i="124"/>
  <c r="F61" i="124"/>
  <c r="L61" i="131" s="1"/>
  <c r="P60" i="124"/>
  <c r="U29" i="124" s="1"/>
  <c r="N60" i="124"/>
  <c r="L60" i="124"/>
  <c r="S29" i="124" s="1"/>
  <c r="J60" i="124"/>
  <c r="H60" i="124"/>
  <c r="F60" i="124"/>
  <c r="L60" i="131" s="1"/>
  <c r="P59" i="124"/>
  <c r="U28" i="124" s="1"/>
  <c r="N59" i="124"/>
  <c r="L59" i="124"/>
  <c r="S28" i="124" s="1"/>
  <c r="J59" i="124"/>
  <c r="H59" i="124"/>
  <c r="F59" i="124"/>
  <c r="L59" i="131" s="1"/>
  <c r="P58" i="124"/>
  <c r="U27" i="124" s="1"/>
  <c r="N58" i="124"/>
  <c r="L58" i="124"/>
  <c r="S27" i="124" s="1"/>
  <c r="J58" i="124"/>
  <c r="H58" i="124"/>
  <c r="F58" i="124"/>
  <c r="L58" i="131" s="1"/>
  <c r="P57" i="124"/>
  <c r="U26" i="124" s="1"/>
  <c r="N57" i="124"/>
  <c r="L57" i="124"/>
  <c r="S26" i="124" s="1"/>
  <c r="J57" i="124"/>
  <c r="H57" i="124"/>
  <c r="F57" i="124"/>
  <c r="L57" i="131" s="1"/>
  <c r="P56" i="124"/>
  <c r="U25" i="124" s="1"/>
  <c r="N56" i="124"/>
  <c r="L56" i="124"/>
  <c r="S25" i="124" s="1"/>
  <c r="J56" i="124"/>
  <c r="H56" i="124"/>
  <c r="F56" i="124"/>
  <c r="L56" i="131" s="1"/>
  <c r="P55" i="124"/>
  <c r="U24" i="124" s="1"/>
  <c r="N55" i="124"/>
  <c r="L55" i="124"/>
  <c r="S24" i="124" s="1"/>
  <c r="J55" i="124"/>
  <c r="H55" i="124"/>
  <c r="F55" i="124"/>
  <c r="L55" i="131" s="1"/>
  <c r="P54" i="124"/>
  <c r="U23" i="124" s="1"/>
  <c r="N54" i="124"/>
  <c r="L54" i="124"/>
  <c r="S23" i="124" s="1"/>
  <c r="J54" i="124"/>
  <c r="H54" i="124"/>
  <c r="F54" i="124"/>
  <c r="L54" i="131" s="1"/>
  <c r="P53" i="124"/>
  <c r="U22" i="124" s="1"/>
  <c r="N53" i="124"/>
  <c r="L53" i="124"/>
  <c r="S22" i="124" s="1"/>
  <c r="J53" i="124"/>
  <c r="H53" i="124"/>
  <c r="F53" i="124"/>
  <c r="L53" i="131" s="1"/>
  <c r="P52" i="124"/>
  <c r="U21" i="124" s="1"/>
  <c r="N52" i="124"/>
  <c r="L52" i="124"/>
  <c r="S21" i="124" s="1"/>
  <c r="J52" i="124"/>
  <c r="H52" i="124"/>
  <c r="F52" i="124"/>
  <c r="L52" i="131" s="1"/>
  <c r="P51" i="124"/>
  <c r="U20" i="124" s="1"/>
  <c r="N51" i="124"/>
  <c r="L51" i="124"/>
  <c r="S20" i="124" s="1"/>
  <c r="J51" i="124"/>
  <c r="H51" i="124"/>
  <c r="F51" i="124"/>
  <c r="L51" i="131" s="1"/>
  <c r="P50" i="124"/>
  <c r="U19" i="124" s="1"/>
  <c r="N50" i="124"/>
  <c r="L50" i="124"/>
  <c r="S19" i="124" s="1"/>
  <c r="J50" i="124"/>
  <c r="H50" i="124"/>
  <c r="F50" i="124"/>
  <c r="L50" i="131" s="1"/>
  <c r="P49" i="124"/>
  <c r="U18" i="124" s="1"/>
  <c r="N49" i="124"/>
  <c r="L49" i="124"/>
  <c r="S18" i="124" s="1"/>
  <c r="J49" i="124"/>
  <c r="H49" i="124"/>
  <c r="F49" i="124"/>
  <c r="L49" i="131" s="1"/>
  <c r="P48" i="124"/>
  <c r="U17" i="124" s="1"/>
  <c r="N48" i="124"/>
  <c r="L48" i="124"/>
  <c r="S17" i="124" s="1"/>
  <c r="J48" i="124"/>
  <c r="H48" i="124"/>
  <c r="F48" i="124"/>
  <c r="L48" i="131" s="1"/>
  <c r="P47" i="124"/>
  <c r="U16" i="124" s="1"/>
  <c r="N47" i="124"/>
  <c r="L47" i="124"/>
  <c r="S16" i="124" s="1"/>
  <c r="J47" i="124"/>
  <c r="H47" i="124"/>
  <c r="F47" i="124"/>
  <c r="L47" i="131" s="1"/>
  <c r="P46" i="124"/>
  <c r="U15" i="124" s="1"/>
  <c r="N46" i="124"/>
  <c r="L46" i="124"/>
  <c r="S15" i="124" s="1"/>
  <c r="J46" i="124"/>
  <c r="H46" i="124"/>
  <c r="F46" i="124"/>
  <c r="L46" i="131" s="1"/>
  <c r="P45" i="124"/>
  <c r="U14" i="124" s="1"/>
  <c r="N45" i="124"/>
  <c r="L45" i="124"/>
  <c r="S14" i="124" s="1"/>
  <c r="J45" i="124"/>
  <c r="H45" i="124"/>
  <c r="F45" i="124"/>
  <c r="L45" i="131" s="1"/>
  <c r="P44" i="124"/>
  <c r="U13" i="124" s="1"/>
  <c r="N44" i="124"/>
  <c r="L44" i="124"/>
  <c r="S13" i="124" s="1"/>
  <c r="J44" i="124"/>
  <c r="H44" i="124"/>
  <c r="F44" i="124"/>
  <c r="L44" i="131" s="1"/>
  <c r="P43" i="124"/>
  <c r="U12" i="124" s="1"/>
  <c r="N43" i="124"/>
  <c r="L43" i="124"/>
  <c r="S12" i="124" s="1"/>
  <c r="J43" i="124"/>
  <c r="H43" i="124"/>
  <c r="F43" i="124"/>
  <c r="L43" i="131" s="1"/>
  <c r="P42" i="124"/>
  <c r="U11" i="124" s="1"/>
  <c r="N42" i="124"/>
  <c r="L42" i="124"/>
  <c r="S11" i="124" s="1"/>
  <c r="J42" i="124"/>
  <c r="H42" i="124"/>
  <c r="F42" i="124"/>
  <c r="L42" i="131" s="1"/>
  <c r="P41" i="124"/>
  <c r="U10" i="124" s="1"/>
  <c r="N41" i="124"/>
  <c r="L41" i="124"/>
  <c r="S10" i="124" s="1"/>
  <c r="J41" i="124"/>
  <c r="H41" i="124"/>
  <c r="F41" i="124"/>
  <c r="L41" i="131" s="1"/>
  <c r="P40" i="124"/>
  <c r="U9" i="124" s="1"/>
  <c r="N40" i="124"/>
  <c r="L40" i="124"/>
  <c r="S9" i="124" s="1"/>
  <c r="J40" i="124"/>
  <c r="H40" i="124"/>
  <c r="F40" i="124"/>
  <c r="L40" i="131" s="1"/>
  <c r="P39" i="124"/>
  <c r="U8" i="124" s="1"/>
  <c r="N39" i="124"/>
  <c r="L39" i="124"/>
  <c r="S8" i="124" s="1"/>
  <c r="J39" i="124"/>
  <c r="H39" i="124"/>
  <c r="F39" i="124"/>
  <c r="L39" i="131" s="1"/>
  <c r="P38" i="124"/>
  <c r="N38" i="124"/>
  <c r="L38" i="124"/>
  <c r="J38" i="124"/>
  <c r="H38" i="124"/>
  <c r="F38" i="124"/>
  <c r="L38" i="131" s="1"/>
  <c r="P37" i="124"/>
  <c r="N37" i="124"/>
  <c r="L37" i="124"/>
  <c r="J37" i="124"/>
  <c r="H37" i="124"/>
  <c r="F37" i="124"/>
  <c r="L37" i="131" s="1"/>
  <c r="P36" i="124"/>
  <c r="N36" i="124"/>
  <c r="L36" i="124"/>
  <c r="J36" i="124"/>
  <c r="H36" i="124"/>
  <c r="F36" i="124"/>
  <c r="L36" i="131" s="1"/>
  <c r="P35" i="124"/>
  <c r="N35" i="124"/>
  <c r="L35" i="124"/>
  <c r="J35" i="124"/>
  <c r="H35" i="124"/>
  <c r="F35" i="124"/>
  <c r="L35" i="131" s="1"/>
  <c r="P34" i="124"/>
  <c r="N34" i="124"/>
  <c r="L34" i="124"/>
  <c r="J34" i="124"/>
  <c r="H34" i="124"/>
  <c r="F34" i="124"/>
  <c r="L34" i="131" s="1"/>
  <c r="P33" i="124"/>
  <c r="N33" i="124"/>
  <c r="L33" i="124"/>
  <c r="J33" i="124"/>
  <c r="H33" i="124"/>
  <c r="F33" i="124"/>
  <c r="L33" i="131" s="1"/>
  <c r="P32" i="124"/>
  <c r="N32" i="124"/>
  <c r="L32" i="124"/>
  <c r="J32" i="124"/>
  <c r="H32" i="124"/>
  <c r="F32" i="124"/>
  <c r="P31" i="124"/>
  <c r="N31" i="124"/>
  <c r="L31" i="124"/>
  <c r="J31" i="124"/>
  <c r="H31" i="124"/>
  <c r="F31" i="124"/>
  <c r="P30" i="124"/>
  <c r="N30" i="124"/>
  <c r="L30" i="124"/>
  <c r="J30" i="124"/>
  <c r="H30" i="124"/>
  <c r="F30" i="124"/>
  <c r="L30" i="131" s="1"/>
  <c r="P29" i="124"/>
  <c r="N29" i="124"/>
  <c r="L29" i="124"/>
  <c r="J29" i="124"/>
  <c r="H29" i="124"/>
  <c r="F29" i="124"/>
  <c r="L29" i="131" s="1"/>
  <c r="P28" i="124"/>
  <c r="N28" i="124"/>
  <c r="L28" i="124"/>
  <c r="J28" i="124"/>
  <c r="H28" i="124"/>
  <c r="F28" i="124"/>
  <c r="L28" i="131" s="1"/>
  <c r="P27" i="124"/>
  <c r="N27" i="124"/>
  <c r="L27" i="124"/>
  <c r="J27" i="124"/>
  <c r="H27" i="124"/>
  <c r="F27" i="124"/>
  <c r="L27" i="131" s="1"/>
  <c r="P26" i="124"/>
  <c r="N26" i="124"/>
  <c r="L26" i="124"/>
  <c r="J26" i="124"/>
  <c r="H26" i="124"/>
  <c r="F26" i="124"/>
  <c r="L26" i="131" s="1"/>
  <c r="P25" i="124"/>
  <c r="N25" i="124"/>
  <c r="L25" i="124"/>
  <c r="J25" i="124"/>
  <c r="H25" i="124"/>
  <c r="F25" i="124"/>
  <c r="L25" i="131" s="1"/>
  <c r="P24" i="124"/>
  <c r="N24" i="124"/>
  <c r="L24" i="124"/>
  <c r="J24" i="124"/>
  <c r="H24" i="124"/>
  <c r="F24" i="124"/>
  <c r="L24" i="131" s="1"/>
  <c r="P23" i="124"/>
  <c r="N23" i="124"/>
  <c r="L23" i="124"/>
  <c r="J23" i="124"/>
  <c r="H23" i="124"/>
  <c r="F23" i="124"/>
  <c r="L23" i="131" s="1"/>
  <c r="P22" i="124"/>
  <c r="N22" i="124"/>
  <c r="L22" i="124"/>
  <c r="J22" i="124"/>
  <c r="H22" i="124"/>
  <c r="F22" i="124"/>
  <c r="L22" i="131" s="1"/>
  <c r="P21" i="124"/>
  <c r="N21" i="124"/>
  <c r="L21" i="124"/>
  <c r="J21" i="124"/>
  <c r="H21" i="124"/>
  <c r="F21" i="124"/>
  <c r="L21" i="131" s="1"/>
  <c r="P20" i="124"/>
  <c r="N20" i="124"/>
  <c r="L20" i="124"/>
  <c r="J20" i="124"/>
  <c r="H20" i="124"/>
  <c r="F20" i="124"/>
  <c r="L20" i="131" s="1"/>
  <c r="P19" i="124"/>
  <c r="N19" i="124"/>
  <c r="L19" i="124"/>
  <c r="J19" i="124"/>
  <c r="H19" i="124"/>
  <c r="F19" i="124"/>
  <c r="L19" i="131" s="1"/>
  <c r="P18" i="124"/>
  <c r="N18" i="124"/>
  <c r="L18" i="124"/>
  <c r="J18" i="124"/>
  <c r="H18" i="124"/>
  <c r="F18" i="124"/>
  <c r="L18" i="131" s="1"/>
  <c r="P17" i="124"/>
  <c r="N17" i="124"/>
  <c r="L17" i="124"/>
  <c r="J17" i="124"/>
  <c r="H17" i="124"/>
  <c r="F17" i="124"/>
  <c r="L17" i="131" s="1"/>
  <c r="P16" i="124"/>
  <c r="N16" i="124"/>
  <c r="L16" i="124"/>
  <c r="J16" i="124"/>
  <c r="H16" i="124"/>
  <c r="F16" i="124"/>
  <c r="L16" i="131" s="1"/>
  <c r="P15" i="124"/>
  <c r="N15" i="124"/>
  <c r="L15" i="124"/>
  <c r="J15" i="124"/>
  <c r="H15" i="124"/>
  <c r="F15" i="124"/>
  <c r="L15" i="131" s="1"/>
  <c r="P14" i="124"/>
  <c r="N14" i="124"/>
  <c r="L14" i="124"/>
  <c r="J14" i="124"/>
  <c r="H14" i="124"/>
  <c r="F14" i="124"/>
  <c r="L14" i="131" s="1"/>
  <c r="P13" i="124"/>
  <c r="N13" i="124"/>
  <c r="L13" i="124"/>
  <c r="J13" i="124"/>
  <c r="H13" i="124"/>
  <c r="F13" i="124"/>
  <c r="L13" i="131" s="1"/>
  <c r="P12" i="124"/>
  <c r="N12" i="124"/>
  <c r="L12" i="124"/>
  <c r="J12" i="124"/>
  <c r="H12" i="124"/>
  <c r="F12" i="124"/>
  <c r="L12" i="131" s="1"/>
  <c r="P11" i="124"/>
  <c r="N11" i="124"/>
  <c r="L11" i="124"/>
  <c r="J11" i="124"/>
  <c r="H11" i="124"/>
  <c r="F11" i="124"/>
  <c r="L11" i="131" s="1"/>
  <c r="P10" i="124"/>
  <c r="N10" i="124"/>
  <c r="L10" i="124"/>
  <c r="J10" i="124"/>
  <c r="H10" i="124"/>
  <c r="F10" i="124"/>
  <c r="L10" i="131" s="1"/>
  <c r="P9" i="124"/>
  <c r="N9" i="124"/>
  <c r="L9" i="124"/>
  <c r="J9" i="124"/>
  <c r="H9" i="124"/>
  <c r="F9" i="124"/>
  <c r="L9" i="131" s="1"/>
  <c r="P8" i="124"/>
  <c r="N8" i="124"/>
  <c r="L8" i="124"/>
  <c r="J8" i="124"/>
  <c r="H8" i="124"/>
  <c r="F8" i="124"/>
  <c r="L8" i="131" s="1"/>
  <c r="P7" i="124"/>
  <c r="N7" i="124"/>
  <c r="L7" i="124"/>
  <c r="J7" i="124"/>
  <c r="H7" i="124"/>
  <c r="F7" i="124"/>
  <c r="P6" i="124"/>
  <c r="N6" i="124"/>
  <c r="L6" i="124"/>
  <c r="J6" i="124"/>
  <c r="H6" i="124"/>
  <c r="F6" i="124"/>
  <c r="AJ7" i="131" l="1"/>
  <c r="AJ6" i="131"/>
  <c r="AH7" i="131"/>
  <c r="AN6" i="131" s="1"/>
  <c r="AM6" i="131" s="1"/>
  <c r="AO6" i="131" s="1"/>
  <c r="AP6" i="131" s="1"/>
  <c r="U7" i="124"/>
  <c r="U6" i="124"/>
  <c r="S7" i="124"/>
  <c r="S6" i="124"/>
  <c r="L6" i="131"/>
  <c r="L32" i="131"/>
  <c r="L7" i="131"/>
  <c r="L31" i="131"/>
  <c r="AR31" i="131" l="1"/>
  <c r="AQ31" i="131" s="1"/>
  <c r="AS31" i="131" s="1"/>
  <c r="AT31" i="131" s="1"/>
  <c r="AR47" i="131"/>
  <c r="AQ47" i="131" s="1"/>
  <c r="AS47" i="131" s="1"/>
  <c r="AT47" i="131" s="1"/>
  <c r="AR42" i="131"/>
  <c r="AQ42" i="131" s="1"/>
  <c r="AS42" i="131" s="1"/>
  <c r="AT42" i="131" s="1"/>
  <c r="AN25" i="131"/>
  <c r="AM25" i="131" s="1"/>
  <c r="AO25" i="131" s="1"/>
  <c r="AP25" i="131" s="1"/>
  <c r="AN19" i="131"/>
  <c r="AM19" i="131" s="1"/>
  <c r="AO19" i="131" s="1"/>
  <c r="AP19" i="131" s="1"/>
  <c r="AN23" i="131"/>
  <c r="AM23" i="131" s="1"/>
  <c r="AO23" i="131" s="1"/>
  <c r="AP23" i="131" s="1"/>
  <c r="AN8" i="131"/>
  <c r="AM8" i="131" s="1"/>
  <c r="AO8" i="131" s="1"/>
  <c r="AP8" i="131" s="1"/>
  <c r="AN32" i="131"/>
  <c r="AM32" i="131" s="1"/>
  <c r="AO32" i="131" s="1"/>
  <c r="AP32" i="131" s="1"/>
  <c r="AN12" i="131"/>
  <c r="AM12" i="131" s="1"/>
  <c r="AO12" i="131" s="1"/>
  <c r="AP12" i="131" s="1"/>
  <c r="AN48" i="131"/>
  <c r="AM48" i="131" s="1"/>
  <c r="AO48" i="131" s="1"/>
  <c r="AP48" i="131" s="1"/>
  <c r="AN28" i="131"/>
  <c r="AM28" i="131" s="1"/>
  <c r="AO28" i="131" s="1"/>
  <c r="AP28" i="131" s="1"/>
  <c r="AN18" i="131"/>
  <c r="AM18" i="131" s="1"/>
  <c r="AO18" i="131" s="1"/>
  <c r="AP18" i="131" s="1"/>
  <c r="AN31" i="131"/>
  <c r="AM31" i="131" s="1"/>
  <c r="AO31" i="131" s="1"/>
  <c r="AP31" i="131" s="1"/>
  <c r="AN42" i="131"/>
  <c r="AM42" i="131" s="1"/>
  <c r="AO42" i="131" s="1"/>
  <c r="AP42" i="131" s="1"/>
  <c r="AN47" i="131"/>
  <c r="AM47" i="131" s="1"/>
  <c r="AO47" i="131" s="1"/>
  <c r="AP47" i="131" s="1"/>
  <c r="AN9" i="131"/>
  <c r="AM9" i="131" s="1"/>
  <c r="AO9" i="131" s="1"/>
  <c r="AP9" i="131" s="1"/>
  <c r="AN22" i="131"/>
  <c r="AM22" i="131" s="1"/>
  <c r="AO22" i="131" s="1"/>
  <c r="AP22" i="131" s="1"/>
  <c r="AN14" i="131"/>
  <c r="AM14" i="131" s="1"/>
  <c r="AO14" i="131" s="1"/>
  <c r="AP14" i="131" s="1"/>
  <c r="AN16" i="131"/>
  <c r="AM16" i="131" s="1"/>
  <c r="AO16" i="131" s="1"/>
  <c r="AP16" i="131" s="1"/>
  <c r="AN41" i="131"/>
  <c r="AM41" i="131" s="1"/>
  <c r="AO41" i="131" s="1"/>
  <c r="AP41" i="131" s="1"/>
  <c r="AN27" i="131"/>
  <c r="AM27" i="131" s="1"/>
  <c r="AO27" i="131" s="1"/>
  <c r="AP27" i="131" s="1"/>
  <c r="AN15" i="131"/>
  <c r="AM15" i="131" s="1"/>
  <c r="AO15" i="131" s="1"/>
  <c r="AP15" i="131" s="1"/>
  <c r="AN24" i="131"/>
  <c r="AM24" i="131" s="1"/>
  <c r="AO24" i="131" s="1"/>
  <c r="AP24" i="131" s="1"/>
  <c r="AN10" i="131"/>
  <c r="AM10" i="131" s="1"/>
  <c r="AO10" i="131" s="1"/>
  <c r="AP10" i="131" s="1"/>
  <c r="AN38" i="131"/>
  <c r="AM38" i="131" s="1"/>
  <c r="AO38" i="131" s="1"/>
  <c r="AP38" i="131" s="1"/>
  <c r="AN17" i="131"/>
  <c r="AM17" i="131" s="1"/>
  <c r="AO17" i="131" s="1"/>
  <c r="AP17" i="131" s="1"/>
  <c r="AN26" i="131"/>
  <c r="AM26" i="131" s="1"/>
  <c r="AO26" i="131" s="1"/>
  <c r="AP26" i="131" s="1"/>
  <c r="AN43" i="131"/>
  <c r="AM43" i="131" s="1"/>
  <c r="AO43" i="131" s="1"/>
  <c r="AP43" i="131" s="1"/>
  <c r="AN46" i="131"/>
  <c r="AM46" i="131" s="1"/>
  <c r="AO46" i="131" s="1"/>
  <c r="AP46" i="131" s="1"/>
  <c r="AN39" i="131"/>
  <c r="AM39" i="131" s="1"/>
  <c r="AO39" i="131" s="1"/>
  <c r="AP39" i="131" s="1"/>
  <c r="AN40" i="131"/>
  <c r="AM40" i="131" s="1"/>
  <c r="AO40" i="131" s="1"/>
  <c r="AP40" i="131" s="1"/>
  <c r="AN30" i="131"/>
  <c r="AM30" i="131" s="1"/>
  <c r="AO30" i="131" s="1"/>
  <c r="AP30" i="131" s="1"/>
  <c r="AN11" i="131"/>
  <c r="AM11" i="131" s="1"/>
  <c r="AO11" i="131" s="1"/>
  <c r="AP11" i="131" s="1"/>
  <c r="AN20" i="131"/>
  <c r="AM20" i="131" s="1"/>
  <c r="AO20" i="131" s="1"/>
  <c r="AP20" i="131" s="1"/>
  <c r="AN13" i="131"/>
  <c r="AM13" i="131" s="1"/>
  <c r="AO13" i="131" s="1"/>
  <c r="AP13" i="131" s="1"/>
  <c r="AN44" i="131"/>
  <c r="AM44" i="131" s="1"/>
  <c r="AO44" i="131" s="1"/>
  <c r="AP44" i="131" s="1"/>
  <c r="AN45" i="131"/>
  <c r="AM45" i="131" s="1"/>
  <c r="AO45" i="131" s="1"/>
  <c r="AP45" i="131" s="1"/>
  <c r="Y22" i="124"/>
  <c r="Z22" i="124" s="1"/>
  <c r="AR35" i="131"/>
  <c r="AQ35" i="131" s="1"/>
  <c r="AS35" i="131" s="1"/>
  <c r="AT35" i="131" s="1"/>
  <c r="AN21" i="131"/>
  <c r="AM21" i="131" s="1"/>
  <c r="AO21" i="131" s="1"/>
  <c r="AP21" i="131" s="1"/>
  <c r="AN33" i="131"/>
  <c r="AM33" i="131" s="1"/>
  <c r="AO33" i="131" s="1"/>
  <c r="AP33" i="131" s="1"/>
  <c r="AN34" i="131"/>
  <c r="AM34" i="131" s="1"/>
  <c r="AO34" i="131" s="1"/>
  <c r="AP34" i="131" s="1"/>
  <c r="AN35" i="131"/>
  <c r="AM35" i="131" s="1"/>
  <c r="AO35" i="131" s="1"/>
  <c r="AP35" i="131" s="1"/>
  <c r="AN36" i="131"/>
  <c r="AM36" i="131" s="1"/>
  <c r="AO36" i="131" s="1"/>
  <c r="AP36" i="131" s="1"/>
  <c r="AN29" i="131"/>
  <c r="AM29" i="131" s="1"/>
  <c r="AO29" i="131" s="1"/>
  <c r="AP29" i="131" s="1"/>
  <c r="AR41" i="131"/>
  <c r="AQ41" i="131" s="1"/>
  <c r="AS41" i="131" s="1"/>
  <c r="AT41" i="131" s="1"/>
  <c r="AR44" i="131"/>
  <c r="AQ44" i="131" s="1"/>
  <c r="AS44" i="131" s="1"/>
  <c r="AT44" i="131" s="1"/>
  <c r="AR10" i="131"/>
  <c r="AQ10" i="131" s="1"/>
  <c r="AS10" i="131" s="1"/>
  <c r="AT10" i="131" s="1"/>
  <c r="AR16" i="131"/>
  <c r="AQ16" i="131" s="1"/>
  <c r="AS16" i="131" s="1"/>
  <c r="AT16" i="131" s="1"/>
  <c r="AR34" i="131"/>
  <c r="AQ34" i="131" s="1"/>
  <c r="AS34" i="131" s="1"/>
  <c r="AT34" i="131" s="1"/>
  <c r="AR15" i="131"/>
  <c r="AQ15" i="131" s="1"/>
  <c r="AS15" i="131" s="1"/>
  <c r="AT15" i="131" s="1"/>
  <c r="AN37" i="131"/>
  <c r="AM37" i="131" s="1"/>
  <c r="AO37" i="131" s="1"/>
  <c r="AP37" i="131" s="1"/>
  <c r="AR27" i="131"/>
  <c r="AQ27" i="131" s="1"/>
  <c r="AS27" i="131" s="1"/>
  <c r="AT27" i="131" s="1"/>
  <c r="AR9" i="131"/>
  <c r="AQ9" i="131" s="1"/>
  <c r="AS9" i="131" s="1"/>
  <c r="AT9" i="131" s="1"/>
  <c r="AR48" i="131"/>
  <c r="AQ48" i="131" s="1"/>
  <c r="AS48" i="131" s="1"/>
  <c r="AT48" i="131" s="1"/>
  <c r="AR17" i="131"/>
  <c r="AQ17" i="131" s="1"/>
  <c r="AS17" i="131" s="1"/>
  <c r="AT17" i="131" s="1"/>
  <c r="AR12" i="131"/>
  <c r="AQ12" i="131" s="1"/>
  <c r="AS12" i="131" s="1"/>
  <c r="AT12" i="131" s="1"/>
  <c r="AR32" i="131"/>
  <c r="AQ32" i="131" s="1"/>
  <c r="AS32" i="131" s="1"/>
  <c r="AT32" i="131" s="1"/>
  <c r="AR36" i="131"/>
  <c r="AQ36" i="131" s="1"/>
  <c r="AS36" i="131" s="1"/>
  <c r="AT36" i="131" s="1"/>
  <c r="AR21" i="131"/>
  <c r="AQ21" i="131" s="1"/>
  <c r="AS21" i="131" s="1"/>
  <c r="AT21" i="131" s="1"/>
  <c r="AR29" i="131"/>
  <c r="AQ29" i="131" s="1"/>
  <c r="AS29" i="131" s="1"/>
  <c r="AT29" i="131" s="1"/>
  <c r="AR39" i="131"/>
  <c r="AQ39" i="131" s="1"/>
  <c r="AS39" i="131" s="1"/>
  <c r="AT39" i="131" s="1"/>
  <c r="Y33" i="124"/>
  <c r="X33" i="124" s="1"/>
  <c r="AA33" i="124" s="1"/>
  <c r="AB33" i="124" s="1"/>
  <c r="AR6" i="131"/>
  <c r="AQ6" i="131" s="1"/>
  <c r="AS6" i="131" s="1"/>
  <c r="AT6" i="131" s="1"/>
  <c r="AR30" i="131"/>
  <c r="AQ30" i="131" s="1"/>
  <c r="AS30" i="131" s="1"/>
  <c r="AT30" i="131" s="1"/>
  <c r="Y30" i="124"/>
  <c r="X30" i="124" s="1"/>
  <c r="AA30" i="124" s="1"/>
  <c r="AB30" i="124" s="1"/>
  <c r="AR38" i="131"/>
  <c r="AQ38" i="131" s="1"/>
  <c r="AS38" i="131" s="1"/>
  <c r="AT38" i="131" s="1"/>
  <c r="Y8" i="124"/>
  <c r="X8" i="124" s="1"/>
  <c r="AA8" i="124" s="1"/>
  <c r="AB8" i="124" s="1"/>
  <c r="Y27" i="124"/>
  <c r="X27" i="124" s="1"/>
  <c r="AA27" i="124" s="1"/>
  <c r="AB27" i="124" s="1"/>
  <c r="Y44" i="124"/>
  <c r="Z44" i="124" s="1"/>
  <c r="Y10" i="124"/>
  <c r="X10" i="124" s="1"/>
  <c r="AA10" i="124" s="1"/>
  <c r="AB10" i="124" s="1"/>
  <c r="Y24" i="124"/>
  <c r="X24" i="124" s="1"/>
  <c r="AA24" i="124" s="1"/>
  <c r="AB24" i="124" s="1"/>
  <c r="Y35" i="124"/>
  <c r="X35" i="124" s="1"/>
  <c r="AA35" i="124" s="1"/>
  <c r="AB35" i="124" s="1"/>
  <c r="Y13" i="124"/>
  <c r="X13" i="124" s="1"/>
  <c r="AA13" i="124" s="1"/>
  <c r="AB13" i="124" s="1"/>
  <c r="Y38" i="124"/>
  <c r="X38" i="124" s="1"/>
  <c r="AA38" i="124" s="1"/>
  <c r="AB38" i="124" s="1"/>
  <c r="Y18" i="124"/>
  <c r="X18" i="124" s="1"/>
  <c r="AA18" i="124" s="1"/>
  <c r="AB18" i="124" s="1"/>
  <c r="Y40" i="124"/>
  <c r="X40" i="124" s="1"/>
  <c r="AA40" i="124" s="1"/>
  <c r="AB40" i="124" s="1"/>
  <c r="Y43" i="124"/>
  <c r="X43" i="124" s="1"/>
  <c r="AA43" i="124" s="1"/>
  <c r="AB43" i="124" s="1"/>
  <c r="Y21" i="124"/>
  <c r="X21" i="124" s="1"/>
  <c r="AA21" i="124" s="1"/>
  <c r="AB21" i="124" s="1"/>
  <c r="Y46" i="124"/>
  <c r="Z46" i="124" s="1"/>
  <c r="Y31" i="124"/>
  <c r="X31" i="124" s="1"/>
  <c r="AA31" i="124" s="1"/>
  <c r="AB31" i="124" s="1"/>
  <c r="Y16" i="124"/>
  <c r="X16" i="124" s="1"/>
  <c r="AA16" i="124" s="1"/>
  <c r="AB16" i="124" s="1"/>
  <c r="Y34" i="124"/>
  <c r="X34" i="124" s="1"/>
  <c r="AA34" i="124" s="1"/>
  <c r="AB34" i="124" s="1"/>
  <c r="Y25" i="124"/>
  <c r="X25" i="124" s="1"/>
  <c r="AA25" i="124" s="1"/>
  <c r="AB25" i="124" s="1"/>
  <c r="Y12" i="124"/>
  <c r="Z12" i="124" s="1"/>
  <c r="Y37" i="124"/>
  <c r="X37" i="124" s="1"/>
  <c r="AA37" i="124" s="1"/>
  <c r="AB37" i="124" s="1"/>
  <c r="Y32" i="124"/>
  <c r="X32" i="124" s="1"/>
  <c r="AA32" i="124" s="1"/>
  <c r="AB32" i="124" s="1"/>
  <c r="Y42" i="124"/>
  <c r="Z42" i="124" s="1"/>
  <c r="Y41" i="124"/>
  <c r="X41" i="124" s="1"/>
  <c r="AA41" i="124" s="1"/>
  <c r="AB41" i="124" s="1"/>
  <c r="Y20" i="124"/>
  <c r="X20" i="124" s="1"/>
  <c r="AA20" i="124" s="1"/>
  <c r="AB20" i="124" s="1"/>
  <c r="Y45" i="124"/>
  <c r="Z45" i="124" s="1"/>
  <c r="Y48" i="124"/>
  <c r="Z48" i="124" s="1"/>
  <c r="Y23" i="124"/>
  <c r="X23" i="124" s="1"/>
  <c r="AA23" i="124" s="1"/>
  <c r="AB23" i="124" s="1"/>
  <c r="Y11" i="124"/>
  <c r="X11" i="124" s="1"/>
  <c r="AA11" i="124" s="1"/>
  <c r="AB11" i="124" s="1"/>
  <c r="Y28" i="124"/>
  <c r="X28" i="124" s="1"/>
  <c r="AA28" i="124" s="1"/>
  <c r="AB28" i="124" s="1"/>
  <c r="Y14" i="124"/>
  <c r="X14" i="124" s="1"/>
  <c r="AA14" i="124" s="1"/>
  <c r="AB14" i="124" s="1"/>
  <c r="Y26" i="124"/>
  <c r="X26" i="124" s="1"/>
  <c r="AA26" i="124" s="1"/>
  <c r="AB26" i="124" s="1"/>
  <c r="Y9" i="124"/>
  <c r="X9" i="124" s="1"/>
  <c r="AA9" i="124" s="1"/>
  <c r="AB9" i="124" s="1"/>
  <c r="Y15" i="124"/>
  <c r="X15" i="124" s="1"/>
  <c r="AA15" i="124" s="1"/>
  <c r="AB15" i="124" s="1"/>
  <c r="Y29" i="124"/>
  <c r="X29" i="124" s="1"/>
  <c r="AA29" i="124" s="1"/>
  <c r="AB29" i="124" s="1"/>
  <c r="Y17" i="124"/>
  <c r="Z17" i="124" s="1"/>
  <c r="Y39" i="124"/>
  <c r="Z39" i="124" s="1"/>
  <c r="Y19" i="124"/>
  <c r="X19" i="124" s="1"/>
  <c r="AA19" i="124" s="1"/>
  <c r="AB19" i="124" s="1"/>
  <c r="Y36" i="124"/>
  <c r="X36" i="124" s="1"/>
  <c r="AA36" i="124" s="1"/>
  <c r="AB36" i="124" s="1"/>
  <c r="AN7" i="131"/>
  <c r="AM7" i="131" s="1"/>
  <c r="AO7" i="131" s="1"/>
  <c r="AP7" i="131" s="1"/>
  <c r="AR7" i="131"/>
  <c r="AQ7" i="131" s="1"/>
  <c r="AS7" i="131" s="1"/>
  <c r="AT7" i="131" s="1"/>
  <c r="AR25" i="131"/>
  <c r="AQ25" i="131" s="1"/>
  <c r="AS25" i="131" s="1"/>
  <c r="AT25" i="131" s="1"/>
  <c r="AR18" i="131"/>
  <c r="AQ18" i="131" s="1"/>
  <c r="AS18" i="131" s="1"/>
  <c r="AT18" i="131" s="1"/>
  <c r="AR11" i="131"/>
  <c r="AQ11" i="131" s="1"/>
  <c r="AS11" i="131" s="1"/>
  <c r="AT11" i="131" s="1"/>
  <c r="AR43" i="131"/>
  <c r="AQ43" i="131" s="1"/>
  <c r="AS43" i="131" s="1"/>
  <c r="AT43" i="131" s="1"/>
  <c r="AR20" i="131"/>
  <c r="AQ20" i="131" s="1"/>
  <c r="AS20" i="131" s="1"/>
  <c r="AT20" i="131" s="1"/>
  <c r="AR24" i="131"/>
  <c r="AQ24" i="131" s="1"/>
  <c r="AS24" i="131" s="1"/>
  <c r="AT24" i="131" s="1"/>
  <c r="AR37" i="131"/>
  <c r="AQ37" i="131" s="1"/>
  <c r="AS37" i="131" s="1"/>
  <c r="AT37" i="131" s="1"/>
  <c r="AR14" i="131"/>
  <c r="AQ14" i="131" s="1"/>
  <c r="AS14" i="131" s="1"/>
  <c r="AT14" i="131" s="1"/>
  <c r="AR46" i="131"/>
  <c r="AQ46" i="131" s="1"/>
  <c r="AS46" i="131" s="1"/>
  <c r="AT46" i="131" s="1"/>
  <c r="AR23" i="131"/>
  <c r="AQ23" i="131" s="1"/>
  <c r="AS23" i="131" s="1"/>
  <c r="AT23" i="131" s="1"/>
  <c r="AR33" i="131"/>
  <c r="AQ33" i="131" s="1"/>
  <c r="AS33" i="131" s="1"/>
  <c r="AT33" i="131" s="1"/>
  <c r="AR26" i="131"/>
  <c r="AQ26" i="131" s="1"/>
  <c r="AS26" i="131" s="1"/>
  <c r="AT26" i="131" s="1"/>
  <c r="AR19" i="131"/>
  <c r="AQ19" i="131" s="1"/>
  <c r="AS19" i="131" s="1"/>
  <c r="AT19" i="131" s="1"/>
  <c r="AR8" i="131"/>
  <c r="AQ8" i="131" s="1"/>
  <c r="AS8" i="131" s="1"/>
  <c r="AT8" i="131" s="1"/>
  <c r="AR28" i="131"/>
  <c r="AQ28" i="131" s="1"/>
  <c r="AS28" i="131" s="1"/>
  <c r="AT28" i="131" s="1"/>
  <c r="AR13" i="131"/>
  <c r="AQ13" i="131" s="1"/>
  <c r="AS13" i="131" s="1"/>
  <c r="AT13" i="131" s="1"/>
  <c r="AR45" i="131"/>
  <c r="AQ45" i="131" s="1"/>
  <c r="AS45" i="131" s="1"/>
  <c r="AT45" i="131" s="1"/>
  <c r="AR22" i="131"/>
  <c r="AQ22" i="131" s="1"/>
  <c r="AS22" i="131" s="1"/>
  <c r="AT22" i="131" s="1"/>
  <c r="AR40" i="131"/>
  <c r="AQ40" i="131" s="1"/>
  <c r="AS40" i="131" s="1"/>
  <c r="AT40" i="131" s="1"/>
  <c r="Y47" i="124"/>
  <c r="X47" i="124" s="1"/>
  <c r="AA47" i="124" s="1"/>
  <c r="AB47" i="124" s="1"/>
  <c r="AE6" i="124"/>
  <c r="AE7" i="124"/>
  <c r="Y7" i="124"/>
  <c r="Z7" i="124" s="1"/>
  <c r="Y6" i="124"/>
  <c r="X6" i="124" s="1"/>
  <c r="AA6" i="124" s="1"/>
  <c r="AB6" i="124" s="1"/>
  <c r="AE47" i="124"/>
  <c r="AE39" i="124"/>
  <c r="AE31" i="124"/>
  <c r="AE23" i="124"/>
  <c r="AE15" i="124"/>
  <c r="AE9" i="124"/>
  <c r="AE46" i="124"/>
  <c r="AE38" i="124"/>
  <c r="AE30" i="124"/>
  <c r="AE22" i="124"/>
  <c r="AE14" i="124"/>
  <c r="AE41" i="124"/>
  <c r="AE45" i="124"/>
  <c r="AE37" i="124"/>
  <c r="AE29" i="124"/>
  <c r="AE21" i="124"/>
  <c r="AE13" i="124"/>
  <c r="AE17" i="124"/>
  <c r="AE44" i="124"/>
  <c r="AE36" i="124"/>
  <c r="AE28" i="124"/>
  <c r="AE20" i="124"/>
  <c r="AE12" i="124"/>
  <c r="AE33" i="124"/>
  <c r="AE43" i="124"/>
  <c r="AE35" i="124"/>
  <c r="AE27" i="124"/>
  <c r="AE19" i="124"/>
  <c r="AE11" i="124"/>
  <c r="AE42" i="124"/>
  <c r="AE34" i="124"/>
  <c r="AE26" i="124"/>
  <c r="AE18" i="124"/>
  <c r="AE10" i="124"/>
  <c r="AE48" i="124"/>
  <c r="AE40" i="124"/>
  <c r="AE32" i="124"/>
  <c r="AE24" i="124"/>
  <c r="AE16" i="124"/>
  <c r="AE8" i="124"/>
  <c r="AE25" i="124"/>
  <c r="Z32" i="124" l="1"/>
  <c r="AC32" i="124" s="1"/>
  <c r="Z31" i="124"/>
  <c r="AC31" i="124" s="1"/>
  <c r="Z33" i="124"/>
  <c r="AC33" i="124" s="1"/>
  <c r="Z23" i="124"/>
  <c r="AC23" i="124" s="1"/>
  <c r="Z27" i="124"/>
  <c r="AC27" i="124" s="1"/>
  <c r="X12" i="124"/>
  <c r="AA12" i="124" s="1"/>
  <c r="AB12" i="124" s="1"/>
  <c r="AC12" i="124" s="1"/>
  <c r="Z21" i="124"/>
  <c r="AC21" i="124" s="1"/>
  <c r="X45" i="124"/>
  <c r="AA45" i="124" s="1"/>
  <c r="AB45" i="124" s="1"/>
  <c r="AC45" i="124" s="1"/>
  <c r="Z26" i="124"/>
  <c r="AC26" i="124" s="1"/>
  <c r="Z14" i="124"/>
  <c r="AC14" i="124" s="1"/>
  <c r="X46" i="124"/>
  <c r="AA46" i="124" s="1"/>
  <c r="AB46" i="124" s="1"/>
  <c r="AC46" i="124" s="1"/>
  <c r="X22" i="124"/>
  <c r="AA22" i="124" s="1"/>
  <c r="AB22" i="124" s="1"/>
  <c r="AC22" i="124" s="1"/>
  <c r="X42" i="124"/>
  <c r="AA42" i="124" s="1"/>
  <c r="AB42" i="124" s="1"/>
  <c r="AC42" i="124" s="1"/>
  <c r="X44" i="124"/>
  <c r="AA44" i="124" s="1"/>
  <c r="AB44" i="124" s="1"/>
  <c r="AC44" i="124" s="1"/>
  <c r="Z20" i="124"/>
  <c r="AC20" i="124" s="1"/>
  <c r="X39" i="124"/>
  <c r="AA39" i="124" s="1"/>
  <c r="AB39" i="124" s="1"/>
  <c r="AC39" i="124" s="1"/>
  <c r="Z24" i="124"/>
  <c r="AC24" i="124" s="1"/>
  <c r="Z25" i="124"/>
  <c r="AC25" i="124" s="1"/>
  <c r="Z30" i="124"/>
  <c r="AC30" i="124" s="1"/>
  <c r="X17" i="124"/>
  <c r="AA17" i="124" s="1"/>
  <c r="AB17" i="124" s="1"/>
  <c r="AC17" i="124" s="1"/>
  <c r="Z10" i="124"/>
  <c r="AC10" i="124" s="1"/>
  <c r="Z28" i="124"/>
  <c r="AC28" i="124" s="1"/>
  <c r="Z41" i="124"/>
  <c r="AC41" i="124" s="1"/>
  <c r="Z40" i="124"/>
  <c r="AC40" i="124" s="1"/>
  <c r="X7" i="124"/>
  <c r="AA7" i="124" s="1"/>
  <c r="AB7" i="124" s="1"/>
  <c r="AC7" i="124" s="1"/>
  <c r="Z19" i="124"/>
  <c r="AC19" i="124" s="1"/>
  <c r="Z35" i="124"/>
  <c r="AC35" i="124" s="1"/>
  <c r="Z9" i="124"/>
  <c r="AC9" i="124" s="1"/>
  <c r="Z13" i="124"/>
  <c r="AC13" i="124" s="1"/>
  <c r="Z8" i="124"/>
  <c r="AC8" i="124" s="1"/>
  <c r="X48" i="124"/>
  <c r="AA48" i="124" s="1"/>
  <c r="AB48" i="124" s="1"/>
  <c r="AC48" i="124" s="1"/>
  <c r="Z36" i="124"/>
  <c r="AC36" i="124" s="1"/>
  <c r="Z18" i="124"/>
  <c r="AC18" i="124" s="1"/>
  <c r="Z16" i="124"/>
  <c r="AC16" i="124" s="1"/>
  <c r="Z29" i="124"/>
  <c r="AC29" i="124" s="1"/>
  <c r="Z15" i="124"/>
  <c r="AC15" i="124" s="1"/>
  <c r="Z34" i="124"/>
  <c r="AC34" i="124" s="1"/>
  <c r="Z38" i="124"/>
  <c r="AC38" i="124" s="1"/>
  <c r="Z11" i="124"/>
  <c r="AC11" i="124" s="1"/>
  <c r="Z37" i="124"/>
  <c r="AC37" i="124" s="1"/>
  <c r="Z43" i="124"/>
  <c r="AC43" i="124" s="1"/>
  <c r="Z47" i="124"/>
  <c r="AC47" i="124" s="1"/>
  <c r="Z6" i="124"/>
  <c r="AC6" i="124" s="1"/>
  <c r="AD16" i="124"/>
  <c r="AG16" i="124" s="1"/>
  <c r="AH16" i="124" s="1"/>
  <c r="AF16" i="124"/>
  <c r="AD48" i="124"/>
  <c r="AG48" i="124" s="1"/>
  <c r="AH48" i="124" s="1"/>
  <c r="AF48" i="124"/>
  <c r="AD29" i="124"/>
  <c r="AG29" i="124" s="1"/>
  <c r="AH29" i="124" s="1"/>
  <c r="AF29" i="124"/>
  <c r="AD38" i="124"/>
  <c r="AG38" i="124" s="1"/>
  <c r="AH38" i="124" s="1"/>
  <c r="AF38" i="124"/>
  <c r="AD24" i="124"/>
  <c r="AG24" i="124" s="1"/>
  <c r="AH24" i="124" s="1"/>
  <c r="AF24" i="124"/>
  <c r="AD42" i="124"/>
  <c r="AG42" i="124" s="1"/>
  <c r="AH42" i="124" s="1"/>
  <c r="AF42" i="124"/>
  <c r="AD35" i="124"/>
  <c r="AG35" i="124" s="1"/>
  <c r="AH35" i="124" s="1"/>
  <c r="AF35" i="124"/>
  <c r="AD20" i="124"/>
  <c r="AG20" i="124" s="1"/>
  <c r="AH20" i="124" s="1"/>
  <c r="AF20" i="124"/>
  <c r="AD17" i="124"/>
  <c r="AG17" i="124" s="1"/>
  <c r="AH17" i="124" s="1"/>
  <c r="AF17" i="124"/>
  <c r="AD37" i="124"/>
  <c r="AG37" i="124" s="1"/>
  <c r="AH37" i="124" s="1"/>
  <c r="AF37" i="124"/>
  <c r="AD14" i="124"/>
  <c r="AG14" i="124" s="1"/>
  <c r="AH14" i="124" s="1"/>
  <c r="AF14" i="124"/>
  <c r="AD46" i="124"/>
  <c r="AG46" i="124" s="1"/>
  <c r="AH46" i="124" s="1"/>
  <c r="AF46" i="124"/>
  <c r="AD23" i="124"/>
  <c r="AG23" i="124" s="1"/>
  <c r="AH23" i="124" s="1"/>
  <c r="AF23" i="124"/>
  <c r="AD27" i="124"/>
  <c r="AG27" i="124" s="1"/>
  <c r="AH27" i="124" s="1"/>
  <c r="AF27" i="124"/>
  <c r="AD12" i="124"/>
  <c r="AG12" i="124" s="1"/>
  <c r="AH12" i="124" s="1"/>
  <c r="AF12" i="124"/>
  <c r="AD47" i="124"/>
  <c r="AG47" i="124" s="1"/>
  <c r="AH47" i="124" s="1"/>
  <c r="AF47" i="124"/>
  <c r="AD10" i="124"/>
  <c r="AG10" i="124" s="1"/>
  <c r="AH10" i="124" s="1"/>
  <c r="AF10" i="124"/>
  <c r="AD25" i="124"/>
  <c r="AG25" i="124" s="1"/>
  <c r="AH25" i="124" s="1"/>
  <c r="AF25" i="124"/>
  <c r="AD32" i="124"/>
  <c r="AG32" i="124" s="1"/>
  <c r="AH32" i="124" s="1"/>
  <c r="AF32" i="124"/>
  <c r="AD18" i="124"/>
  <c r="AG18" i="124" s="1"/>
  <c r="AH18" i="124" s="1"/>
  <c r="AF18" i="124"/>
  <c r="AD11" i="124"/>
  <c r="AG11" i="124" s="1"/>
  <c r="AH11" i="124" s="1"/>
  <c r="AF11" i="124"/>
  <c r="AD43" i="124"/>
  <c r="AG43" i="124" s="1"/>
  <c r="AH43" i="124" s="1"/>
  <c r="AF43" i="124"/>
  <c r="AD28" i="124"/>
  <c r="AG28" i="124" s="1"/>
  <c r="AH28" i="124" s="1"/>
  <c r="AF28" i="124"/>
  <c r="AD13" i="124"/>
  <c r="AG13" i="124" s="1"/>
  <c r="AH13" i="124" s="1"/>
  <c r="AF13" i="124"/>
  <c r="AD45" i="124"/>
  <c r="AG45" i="124" s="1"/>
  <c r="AH45" i="124" s="1"/>
  <c r="AF45" i="124"/>
  <c r="AD22" i="124"/>
  <c r="AG22" i="124" s="1"/>
  <c r="AH22" i="124" s="1"/>
  <c r="AF22" i="124"/>
  <c r="AD9" i="124"/>
  <c r="AG9" i="124" s="1"/>
  <c r="AH9" i="124" s="1"/>
  <c r="AF9" i="124"/>
  <c r="AD31" i="124"/>
  <c r="AG31" i="124" s="1"/>
  <c r="AH31" i="124" s="1"/>
  <c r="AF31" i="124"/>
  <c r="AD34" i="124"/>
  <c r="AG34" i="124" s="1"/>
  <c r="AH34" i="124" s="1"/>
  <c r="AF34" i="124"/>
  <c r="AD44" i="124"/>
  <c r="AG44" i="124" s="1"/>
  <c r="AH44" i="124" s="1"/>
  <c r="AF44" i="124"/>
  <c r="AD15" i="124"/>
  <c r="AG15" i="124" s="1"/>
  <c r="AH15" i="124" s="1"/>
  <c r="AF15" i="124"/>
  <c r="AD8" i="124"/>
  <c r="AG8" i="124" s="1"/>
  <c r="AH8" i="124" s="1"/>
  <c r="AF8" i="124"/>
  <c r="AD40" i="124"/>
  <c r="AG40" i="124" s="1"/>
  <c r="AH40" i="124" s="1"/>
  <c r="AF40" i="124"/>
  <c r="AD26" i="124"/>
  <c r="AG26" i="124" s="1"/>
  <c r="AH26" i="124" s="1"/>
  <c r="AF26" i="124"/>
  <c r="AD19" i="124"/>
  <c r="AG19" i="124" s="1"/>
  <c r="AH19" i="124" s="1"/>
  <c r="AF19" i="124"/>
  <c r="AD33" i="124"/>
  <c r="AG33" i="124" s="1"/>
  <c r="AH33" i="124" s="1"/>
  <c r="AF33" i="124"/>
  <c r="AD36" i="124"/>
  <c r="AG36" i="124" s="1"/>
  <c r="AH36" i="124" s="1"/>
  <c r="AF36" i="124"/>
  <c r="AD21" i="124"/>
  <c r="AG21" i="124" s="1"/>
  <c r="AH21" i="124" s="1"/>
  <c r="AF21" i="124"/>
  <c r="AD41" i="124"/>
  <c r="AG41" i="124" s="1"/>
  <c r="AH41" i="124" s="1"/>
  <c r="AF41" i="124"/>
  <c r="AD30" i="124"/>
  <c r="AG30" i="124" s="1"/>
  <c r="AH30" i="124" s="1"/>
  <c r="AF30" i="124"/>
  <c r="AD7" i="124"/>
  <c r="AG7" i="124" s="1"/>
  <c r="AH7" i="124" s="1"/>
  <c r="AF7" i="124"/>
  <c r="AD39" i="124"/>
  <c r="AG39" i="124" s="1"/>
  <c r="AH39" i="124" s="1"/>
  <c r="AF39" i="124"/>
  <c r="AD6" i="124"/>
  <c r="AG6" i="124" s="1"/>
  <c r="AH6" i="124" s="1"/>
  <c r="AF6" i="124"/>
  <c r="AP9" i="124"/>
  <c r="AQ9" i="124" s="1"/>
  <c r="AT9" i="124" s="1"/>
  <c r="AP13" i="124"/>
  <c r="AQ13" i="124" s="1"/>
  <c r="AT13" i="124" s="1"/>
  <c r="AP17" i="124"/>
  <c r="AQ17" i="124" s="1"/>
  <c r="AT17" i="124" s="1"/>
  <c r="AP21" i="124"/>
  <c r="AQ21" i="124" s="1"/>
  <c r="AT21" i="124" s="1"/>
  <c r="AP25" i="124"/>
  <c r="AQ25" i="124" s="1"/>
  <c r="AT25" i="124" s="1"/>
  <c r="AP29" i="124"/>
  <c r="AQ29" i="124" s="1"/>
  <c r="AT29" i="124" s="1"/>
  <c r="AP33" i="124"/>
  <c r="AQ33" i="124" s="1"/>
  <c r="AT33" i="124" s="1"/>
  <c r="AP37" i="124"/>
  <c r="AQ37" i="124" s="1"/>
  <c r="AT37" i="124" s="1"/>
  <c r="AP48" i="124"/>
  <c r="AQ48" i="124" s="1"/>
  <c r="AT48" i="124" s="1"/>
  <c r="AP10" i="124"/>
  <c r="AQ10" i="124" s="1"/>
  <c r="AT10" i="124" s="1"/>
  <c r="AP14" i="124"/>
  <c r="AQ14" i="124" s="1"/>
  <c r="AT14" i="124" s="1"/>
  <c r="AP18" i="124"/>
  <c r="AQ18" i="124" s="1"/>
  <c r="AT18" i="124" s="1"/>
  <c r="AP22" i="124"/>
  <c r="AQ22" i="124" s="1"/>
  <c r="AT22" i="124" s="1"/>
  <c r="AP26" i="124"/>
  <c r="AQ26" i="124" s="1"/>
  <c r="AT26" i="124" s="1"/>
  <c r="AP30" i="124"/>
  <c r="AQ30" i="124" s="1"/>
  <c r="AT30" i="124" s="1"/>
  <c r="AP34" i="124"/>
  <c r="AQ34" i="124" s="1"/>
  <c r="AT34" i="124" s="1"/>
  <c r="AP38" i="124"/>
  <c r="AQ38" i="124" s="1"/>
  <c r="AT38" i="124" s="1"/>
  <c r="AP42" i="124"/>
  <c r="AQ42" i="124" s="1"/>
  <c r="AT42" i="124" s="1"/>
  <c r="AP46" i="124"/>
  <c r="AQ46" i="124" s="1"/>
  <c r="AT46" i="124" s="1"/>
  <c r="AP7" i="124"/>
  <c r="AQ7" i="124" s="1"/>
  <c r="AT7" i="124" s="1"/>
  <c r="AP11" i="124"/>
  <c r="AQ11" i="124" s="1"/>
  <c r="AT11" i="124" s="1"/>
  <c r="AP15" i="124"/>
  <c r="AQ15" i="124" s="1"/>
  <c r="AT15" i="124" s="1"/>
  <c r="AP19" i="124"/>
  <c r="AQ19" i="124" s="1"/>
  <c r="AT19" i="124" s="1"/>
  <c r="AP23" i="124"/>
  <c r="AQ23" i="124" s="1"/>
  <c r="AT23" i="124" s="1"/>
  <c r="AP27" i="124"/>
  <c r="AQ27" i="124" s="1"/>
  <c r="AT27" i="124" s="1"/>
  <c r="AP31" i="124"/>
  <c r="AQ31" i="124" s="1"/>
  <c r="AT31" i="124" s="1"/>
  <c r="AP35" i="124"/>
  <c r="AQ35" i="124" s="1"/>
  <c r="AT35" i="124" s="1"/>
  <c r="AP39" i="124"/>
  <c r="AQ39" i="124" s="1"/>
  <c r="AT39" i="124" s="1"/>
  <c r="AP43" i="124"/>
  <c r="AQ43" i="124" s="1"/>
  <c r="AT43" i="124" s="1"/>
  <c r="AP47" i="124"/>
  <c r="AQ47" i="124" s="1"/>
  <c r="AT47" i="124" s="1"/>
  <c r="AP8" i="124"/>
  <c r="AQ8" i="124" s="1"/>
  <c r="AT8" i="124" s="1"/>
  <c r="AP12" i="124"/>
  <c r="AQ12" i="124" s="1"/>
  <c r="AT12" i="124" s="1"/>
  <c r="AP16" i="124"/>
  <c r="AQ16" i="124" s="1"/>
  <c r="AT16" i="124" s="1"/>
  <c r="AP20" i="124"/>
  <c r="AQ20" i="124" s="1"/>
  <c r="AT20" i="124" s="1"/>
  <c r="AP24" i="124"/>
  <c r="AQ24" i="124" s="1"/>
  <c r="AT24" i="124" s="1"/>
  <c r="AP28" i="124"/>
  <c r="AQ28" i="124" s="1"/>
  <c r="AT28" i="124" s="1"/>
  <c r="AP32" i="124"/>
  <c r="AQ32" i="124" s="1"/>
  <c r="AT32" i="124" s="1"/>
  <c r="AP36" i="124"/>
  <c r="AQ36" i="124" s="1"/>
  <c r="AT36" i="124" s="1"/>
  <c r="AP40" i="124"/>
  <c r="AQ40" i="124" s="1"/>
  <c r="AT40" i="124" s="1"/>
  <c r="AP44" i="124"/>
  <c r="AQ44" i="124" s="1"/>
  <c r="AT44" i="124" s="1"/>
  <c r="AP6" i="124"/>
  <c r="AQ6" i="124" s="1"/>
  <c r="AT6" i="124" s="1"/>
  <c r="AP41" i="124"/>
  <c r="AQ41" i="124" s="1"/>
  <c r="AT41" i="124" s="1"/>
  <c r="AP45" i="124"/>
  <c r="AQ45" i="124" s="1"/>
  <c r="AT45" i="124" s="1"/>
  <c r="AK6" i="124"/>
  <c r="AL6" i="124" s="1"/>
  <c r="AO6" i="124" s="1"/>
  <c r="AY18" i="131"/>
  <c r="BA18" i="131" s="1"/>
  <c r="AV16" i="131"/>
  <c r="AX16" i="131" s="1"/>
  <c r="AY20" i="131"/>
  <c r="BA20" i="131" s="1"/>
  <c r="AY7" i="131"/>
  <c r="BA7" i="131" s="1"/>
  <c r="AY34" i="131"/>
  <c r="BA34" i="131" s="1"/>
  <c r="AY32" i="131"/>
  <c r="BA32" i="131" s="1"/>
  <c r="AY28" i="131"/>
  <c r="BA28" i="131" s="1"/>
  <c r="AY6" i="131"/>
  <c r="BA6" i="131" s="1"/>
  <c r="AY30" i="131"/>
  <c r="BA30" i="131" s="1"/>
  <c r="AY21" i="131"/>
  <c r="BA21" i="131" s="1"/>
  <c r="AY29" i="131"/>
  <c r="BA29" i="131" s="1"/>
  <c r="AY27" i="131"/>
  <c r="BA27" i="131" s="1"/>
  <c r="AY47" i="131"/>
  <c r="BA47" i="131" s="1"/>
  <c r="AY11" i="131"/>
  <c r="BA11" i="131" s="1"/>
  <c r="AY40" i="131"/>
  <c r="BA40" i="131" s="1"/>
  <c r="AY39" i="131"/>
  <c r="BA39" i="131" s="1"/>
  <c r="AY9" i="131"/>
  <c r="BA9" i="131" s="1"/>
  <c r="AY12" i="131"/>
  <c r="BA12" i="131" s="1"/>
  <c r="AY44" i="131"/>
  <c r="BA44" i="131" s="1"/>
  <c r="AV21" i="131"/>
  <c r="AX21" i="131" s="1"/>
  <c r="AV44" i="131"/>
  <c r="AX44" i="131" s="1"/>
  <c r="AV10" i="131"/>
  <c r="AX10" i="131" s="1"/>
  <c r="AV32" i="131"/>
  <c r="AX32" i="131" s="1"/>
  <c r="AV6" i="131"/>
  <c r="AX6" i="131" s="1"/>
  <c r="AV17" i="131"/>
  <c r="AX17" i="131" s="1"/>
  <c r="AV41" i="131"/>
  <c r="AX41" i="131" s="1"/>
  <c r="AV25" i="131"/>
  <c r="AX25" i="131" s="1"/>
  <c r="AV8" i="131"/>
  <c r="AX8" i="131" s="1"/>
  <c r="AV22" i="131"/>
  <c r="AX22" i="131" s="1"/>
  <c r="AY48" i="131"/>
  <c r="BA48" i="131" s="1"/>
  <c r="AV48" i="131"/>
  <c r="AX48" i="131" s="1"/>
  <c r="AV26" i="131"/>
  <c r="AX26" i="131" s="1"/>
  <c r="AV36" i="131"/>
  <c r="AX36" i="131" s="1"/>
  <c r="AV15" i="131"/>
  <c r="AX15" i="131" s="1"/>
  <c r="AV23" i="131"/>
  <c r="AX23" i="131" s="1"/>
  <c r="AV42" i="131"/>
  <c r="AX42" i="131" s="1"/>
  <c r="AV31" i="131"/>
  <c r="AX31" i="131" s="1"/>
  <c r="AV43" i="131"/>
  <c r="AX43" i="131" s="1"/>
  <c r="AV13" i="131"/>
  <c r="AX13" i="131" s="1"/>
  <c r="AV45" i="131"/>
  <c r="AX45" i="131" s="1"/>
  <c r="AV40" i="131"/>
  <c r="AX40" i="131" s="1"/>
  <c r="AV18" i="131"/>
  <c r="AX18" i="131" s="1"/>
  <c r="AV19" i="131"/>
  <c r="AX19" i="131" s="1"/>
  <c r="AY41" i="131"/>
  <c r="BA41" i="131" s="1"/>
  <c r="AY37" i="131"/>
  <c r="BA37" i="131" s="1"/>
  <c r="AV29" i="131"/>
  <c r="AX29" i="131" s="1"/>
  <c r="AV9" i="131"/>
  <c r="AX9" i="131" s="1"/>
  <c r="AV30" i="131"/>
  <c r="AX30" i="131" s="1"/>
  <c r="AV38" i="131"/>
  <c r="AX38" i="131" s="1"/>
  <c r="AV39" i="131"/>
  <c r="AX39" i="131" s="1"/>
  <c r="AV37" i="131"/>
  <c r="AX37" i="131" s="1"/>
  <c r="AV20" i="131"/>
  <c r="AX20" i="131" s="1"/>
  <c r="AV46" i="131"/>
  <c r="AX46" i="131" s="1"/>
  <c r="AV7" i="131"/>
  <c r="AX7" i="131" s="1"/>
  <c r="AV11" i="131"/>
  <c r="AX11" i="131" s="1"/>
  <c r="AV14" i="131"/>
  <c r="AX14" i="131" s="1"/>
  <c r="AV12" i="131"/>
  <c r="AX12" i="131" s="1"/>
  <c r="AY13" i="131"/>
  <c r="BA13" i="131" s="1"/>
  <c r="AY43" i="131"/>
  <c r="BA43" i="131" s="1"/>
  <c r="AV24" i="131"/>
  <c r="AX24" i="131" s="1"/>
  <c r="AY17" i="131"/>
  <c r="BA17" i="131" s="1"/>
  <c r="AV33" i="131"/>
  <c r="AX33" i="131" s="1"/>
  <c r="AV28" i="131"/>
  <c r="AX28" i="131" s="1"/>
  <c r="AV34" i="131"/>
  <c r="AX34" i="131" s="1"/>
  <c r="AV27" i="131"/>
  <c r="AX27" i="131" s="1"/>
  <c r="AV35" i="131"/>
  <c r="AX35" i="131" s="1"/>
  <c r="AV47" i="131"/>
  <c r="AX47" i="131" s="1"/>
  <c r="AY35" i="131"/>
  <c r="BA35" i="131" s="1"/>
  <c r="AY16" i="131"/>
  <c r="BA16" i="131" s="1"/>
  <c r="AY33" i="131"/>
  <c r="BA33" i="131" s="1"/>
  <c r="AY25" i="131"/>
  <c r="BA25" i="131" s="1"/>
  <c r="AY8" i="131"/>
  <c r="BA8" i="131" s="1"/>
  <c r="AY45" i="131"/>
  <c r="BA45" i="131" s="1"/>
  <c r="AY26" i="131"/>
  <c r="BA26" i="131" s="1"/>
  <c r="AY15" i="131"/>
  <c r="BA15" i="131" s="1"/>
  <c r="AY22" i="131"/>
  <c r="BA22" i="131" s="1"/>
  <c r="AY31" i="131"/>
  <c r="BA31" i="131" s="1"/>
  <c r="AY36" i="131"/>
  <c r="BA36" i="131" s="1"/>
  <c r="AY24" i="131"/>
  <c r="BA24" i="131" s="1"/>
  <c r="AY23" i="131"/>
  <c r="BA23" i="131" s="1"/>
  <c r="AY38" i="131"/>
  <c r="BA38" i="131" s="1"/>
  <c r="AY19" i="131"/>
  <c r="BA19" i="131" s="1"/>
  <c r="AY14" i="131"/>
  <c r="BA14" i="131" s="1"/>
  <c r="AY42" i="131"/>
  <c r="BA42" i="131" s="1"/>
  <c r="AY46" i="131"/>
  <c r="BA46" i="131" s="1"/>
  <c r="AY10" i="131"/>
  <c r="BA10" i="131" s="1"/>
  <c r="AK48" i="124"/>
  <c r="AL48" i="124" s="1"/>
  <c r="AO48" i="124" s="1"/>
  <c r="AK46" i="124"/>
  <c r="AL46" i="124" s="1"/>
  <c r="AO46" i="124" s="1"/>
  <c r="AK44" i="124"/>
  <c r="AL44" i="124" s="1"/>
  <c r="AO44" i="124" s="1"/>
  <c r="AK42" i="124"/>
  <c r="AL42" i="124" s="1"/>
  <c r="AO42" i="124" s="1"/>
  <c r="AK40" i="124"/>
  <c r="AL40" i="124" s="1"/>
  <c r="AO40" i="124" s="1"/>
  <c r="AK38" i="124"/>
  <c r="AL38" i="124" s="1"/>
  <c r="AO38" i="124" s="1"/>
  <c r="AK36" i="124"/>
  <c r="AL36" i="124" s="1"/>
  <c r="AO36" i="124" s="1"/>
  <c r="AK34" i="124"/>
  <c r="AL34" i="124" s="1"/>
  <c r="AO34" i="124" s="1"/>
  <c r="AK32" i="124"/>
  <c r="AL32" i="124" s="1"/>
  <c r="AO32" i="124" s="1"/>
  <c r="AK30" i="124"/>
  <c r="AL30" i="124" s="1"/>
  <c r="AO30" i="124" s="1"/>
  <c r="AK28" i="124"/>
  <c r="AL28" i="124" s="1"/>
  <c r="AO28" i="124" s="1"/>
  <c r="AK26" i="124"/>
  <c r="AL26" i="124" s="1"/>
  <c r="AO26" i="124" s="1"/>
  <c r="AK24" i="124"/>
  <c r="AL24" i="124" s="1"/>
  <c r="AO24" i="124" s="1"/>
  <c r="AK22" i="124"/>
  <c r="AL22" i="124" s="1"/>
  <c r="AO22" i="124" s="1"/>
  <c r="AK41" i="124"/>
  <c r="AL41" i="124" s="1"/>
  <c r="AO41" i="124" s="1"/>
  <c r="AK14" i="124"/>
  <c r="AL14" i="124" s="1"/>
  <c r="AO14" i="124" s="1"/>
  <c r="AK12" i="124"/>
  <c r="AL12" i="124" s="1"/>
  <c r="AO12" i="124" s="1"/>
  <c r="AK43" i="124"/>
  <c r="AL43" i="124" s="1"/>
  <c r="AO43" i="124" s="1"/>
  <c r="AK25" i="124"/>
  <c r="AL25" i="124" s="1"/>
  <c r="AO25" i="124" s="1"/>
  <c r="AK39" i="124"/>
  <c r="AL39" i="124" s="1"/>
  <c r="AO39" i="124" s="1"/>
  <c r="AK20" i="124"/>
  <c r="AL20" i="124" s="1"/>
  <c r="AO20" i="124" s="1"/>
  <c r="AK16" i="124"/>
  <c r="AL16" i="124" s="1"/>
  <c r="AO16" i="124" s="1"/>
  <c r="AK45" i="124"/>
  <c r="AL45" i="124" s="1"/>
  <c r="AO45" i="124" s="1"/>
  <c r="AK31" i="124"/>
  <c r="AL31" i="124" s="1"/>
  <c r="AO31" i="124" s="1"/>
  <c r="AK47" i="124"/>
  <c r="AL47" i="124" s="1"/>
  <c r="AO47" i="124" s="1"/>
  <c r="AK19" i="124"/>
  <c r="AL19" i="124" s="1"/>
  <c r="AO19" i="124" s="1"/>
  <c r="AK17" i="124"/>
  <c r="AL17" i="124" s="1"/>
  <c r="AO17" i="124" s="1"/>
  <c r="AK15" i="124"/>
  <c r="AL15" i="124" s="1"/>
  <c r="AO15" i="124" s="1"/>
  <c r="AK13" i="124"/>
  <c r="AL13" i="124" s="1"/>
  <c r="AO13" i="124" s="1"/>
  <c r="AK11" i="124"/>
  <c r="AL11" i="124" s="1"/>
  <c r="AO11" i="124" s="1"/>
  <c r="AK9" i="124"/>
  <c r="AL9" i="124" s="1"/>
  <c r="AO9" i="124" s="1"/>
  <c r="AK7" i="124"/>
  <c r="AL7" i="124" s="1"/>
  <c r="AO7" i="124" s="1"/>
  <c r="AK27" i="124"/>
  <c r="AL27" i="124" s="1"/>
  <c r="AO27" i="124" s="1"/>
  <c r="AK21" i="124"/>
  <c r="AL21" i="124" s="1"/>
  <c r="AO21" i="124" s="1"/>
  <c r="AK29" i="124"/>
  <c r="AL29" i="124" s="1"/>
  <c r="AO29" i="124" s="1"/>
  <c r="AK18" i="124"/>
  <c r="AL18" i="124" s="1"/>
  <c r="AO18" i="124" s="1"/>
  <c r="AK10" i="124"/>
  <c r="AL10" i="124" s="1"/>
  <c r="AO10" i="124" s="1"/>
  <c r="AK8" i="124"/>
  <c r="AL8" i="124" s="1"/>
  <c r="AO8" i="124" s="1"/>
  <c r="AK37" i="124"/>
  <c r="AL37" i="124" s="1"/>
  <c r="AO37" i="124" s="1"/>
  <c r="AK35" i="124"/>
  <c r="AL35" i="124" s="1"/>
  <c r="AO35" i="124" s="1"/>
  <c r="AK23" i="124"/>
  <c r="AL23" i="124" s="1"/>
  <c r="AO23" i="124" s="1"/>
  <c r="AK33" i="124"/>
  <c r="AL33" i="124" s="1"/>
  <c r="AO33" i="124" s="1"/>
  <c r="AI41" i="124" l="1"/>
  <c r="AI36" i="124"/>
  <c r="AI40" i="124"/>
  <c r="AI15" i="124"/>
  <c r="AI34" i="124"/>
  <c r="AI9" i="124"/>
  <c r="AI45" i="124"/>
  <c r="AI28" i="124"/>
  <c r="AI11" i="124"/>
  <c r="AI32" i="124"/>
  <c r="AI12" i="124"/>
  <c r="AI23" i="124"/>
  <c r="AI14" i="124"/>
  <c r="AI17" i="124"/>
  <c r="AI35" i="124"/>
  <c r="AI24" i="124"/>
  <c r="AI29" i="124"/>
  <c r="AI16" i="124"/>
  <c r="AI7" i="124"/>
  <c r="AI19" i="124"/>
  <c r="AI39" i="124"/>
  <c r="AI33" i="124"/>
  <c r="AI26" i="124"/>
  <c r="AI31" i="124"/>
  <c r="AI22" i="124"/>
  <c r="AI43" i="124"/>
  <c r="AI25" i="124"/>
  <c r="AI27" i="124"/>
  <c r="AI37" i="124"/>
  <c r="AI20" i="124"/>
  <c r="AI42" i="124"/>
  <c r="AI38" i="124"/>
  <c r="AI48" i="124"/>
  <c r="AI30" i="124"/>
  <c r="AI21" i="124"/>
  <c r="AI8" i="124"/>
  <c r="AI44" i="124"/>
  <c r="AI13" i="124"/>
  <c r="AI18" i="124"/>
  <c r="AI47" i="124"/>
  <c r="AI46" i="124"/>
  <c r="AI6" i="124"/>
  <c r="AI10" i="124"/>
  <c r="D5" i="70" l="1"/>
  <c r="M22" i="70" l="1"/>
  <c r="M21" i="70"/>
  <c r="M20" i="70"/>
  <c r="M19" i="70"/>
  <c r="M18" i="70"/>
  <c r="M17" i="70"/>
  <c r="M16" i="70"/>
  <c r="M15" i="70"/>
  <c r="M14" i="70"/>
  <c r="M13" i="70"/>
  <c r="M12" i="70"/>
  <c r="M11" i="70"/>
  <c r="M10" i="70"/>
  <c r="M9" i="70"/>
  <c r="M8" i="70"/>
  <c r="M6" i="70"/>
  <c r="M5" i="70"/>
  <c r="E4" i="59" l="1"/>
  <c r="M4" i="59" s="1"/>
  <c r="AT1336" i="70"/>
  <c r="AL1336" i="70"/>
  <c r="CB78" i="70" s="1"/>
  <c r="CF47" i="70" s="1"/>
  <c r="AJ1336" i="70"/>
  <c r="AC1336" i="70"/>
  <c r="AA1336" i="70"/>
  <c r="T1336" i="70"/>
  <c r="R1336" i="70"/>
  <c r="K1336" i="70"/>
  <c r="AT1335" i="70"/>
  <c r="AM1335" i="70"/>
  <c r="AL1335" i="70"/>
  <c r="AJ1335" i="70"/>
  <c r="AD1335" i="70"/>
  <c r="AC1335" i="70"/>
  <c r="AA1335" i="70"/>
  <c r="U1335" i="70"/>
  <c r="T1335" i="70"/>
  <c r="R1335" i="70"/>
  <c r="L1335" i="70"/>
  <c r="K1335" i="70"/>
  <c r="I1335" i="70"/>
  <c r="AT1334" i="70"/>
  <c r="AM1334" i="70"/>
  <c r="AL1334" i="70"/>
  <c r="AJ1334" i="70"/>
  <c r="AD1334" i="70"/>
  <c r="AC1334" i="70"/>
  <c r="AA1334" i="70"/>
  <c r="U1334" i="70"/>
  <c r="T1334" i="70"/>
  <c r="R1334" i="70"/>
  <c r="L1334" i="70"/>
  <c r="K1334" i="70"/>
  <c r="I1334" i="70"/>
  <c r="AT1333" i="70"/>
  <c r="AM1333" i="70"/>
  <c r="AL1333" i="70"/>
  <c r="AJ1333" i="70"/>
  <c r="AD1333" i="70"/>
  <c r="AC1333" i="70"/>
  <c r="AA1333" i="70"/>
  <c r="U1333" i="70"/>
  <c r="T1333" i="70"/>
  <c r="R1333" i="70"/>
  <c r="L1333" i="70"/>
  <c r="K1333" i="70"/>
  <c r="I1333" i="70"/>
  <c r="AT1332" i="70"/>
  <c r="AM1332" i="70"/>
  <c r="AL1332" i="70"/>
  <c r="AJ1332" i="70"/>
  <c r="AD1332" i="70"/>
  <c r="AC1332" i="70"/>
  <c r="AA1332" i="70"/>
  <c r="U1332" i="70"/>
  <c r="T1332" i="70"/>
  <c r="R1332" i="70"/>
  <c r="L1332" i="70"/>
  <c r="K1332" i="70"/>
  <c r="I1332" i="70"/>
  <c r="AT1331" i="70"/>
  <c r="AM1331" i="70"/>
  <c r="AL1331" i="70"/>
  <c r="AJ1331" i="70"/>
  <c r="AD1331" i="70"/>
  <c r="AC1331" i="70"/>
  <c r="AA1331" i="70"/>
  <c r="U1331" i="70"/>
  <c r="T1331" i="70"/>
  <c r="R1331" i="70"/>
  <c r="L1331" i="70"/>
  <c r="K1331" i="70"/>
  <c r="I1331" i="70"/>
  <c r="AT1330" i="70"/>
  <c r="AM1330" i="70"/>
  <c r="AL1330" i="70"/>
  <c r="AJ1330" i="70"/>
  <c r="AD1330" i="70"/>
  <c r="AC1330" i="70"/>
  <c r="AA1330" i="70"/>
  <c r="U1330" i="70"/>
  <c r="T1330" i="70"/>
  <c r="R1330" i="70"/>
  <c r="L1330" i="70"/>
  <c r="K1330" i="70"/>
  <c r="I1330" i="70"/>
  <c r="AT1329" i="70"/>
  <c r="AM1329" i="70"/>
  <c r="AL1329" i="70"/>
  <c r="AJ1329" i="70"/>
  <c r="AD1329" i="70"/>
  <c r="AC1329" i="70"/>
  <c r="AA1329" i="70"/>
  <c r="U1329" i="70"/>
  <c r="T1329" i="70"/>
  <c r="R1329" i="70"/>
  <c r="L1329" i="70"/>
  <c r="K1329" i="70"/>
  <c r="I1329" i="70"/>
  <c r="AT1328" i="70"/>
  <c r="AM1328" i="70"/>
  <c r="AL1328" i="70"/>
  <c r="AJ1328" i="70"/>
  <c r="AD1328" i="70"/>
  <c r="AC1328" i="70"/>
  <c r="AA1328" i="70"/>
  <c r="U1328" i="70"/>
  <c r="T1328" i="70"/>
  <c r="R1328" i="70"/>
  <c r="L1328" i="70"/>
  <c r="K1328" i="70"/>
  <c r="I1328" i="70"/>
  <c r="AT1327" i="70"/>
  <c r="AM1327" i="70"/>
  <c r="AL1327" i="70"/>
  <c r="AJ1327" i="70"/>
  <c r="AD1327" i="70"/>
  <c r="AC1327" i="70"/>
  <c r="AA1327" i="70"/>
  <c r="U1327" i="70"/>
  <c r="T1327" i="70"/>
  <c r="R1327" i="70"/>
  <c r="L1327" i="70"/>
  <c r="K1327" i="70"/>
  <c r="I1327" i="70"/>
  <c r="AT1326" i="70"/>
  <c r="AM1326" i="70"/>
  <c r="AL1326" i="70"/>
  <c r="AJ1326" i="70"/>
  <c r="AD1326" i="70"/>
  <c r="AC1326" i="70"/>
  <c r="AA1326" i="70"/>
  <c r="U1326" i="70"/>
  <c r="T1326" i="70"/>
  <c r="R1326" i="70"/>
  <c r="L1326" i="70"/>
  <c r="K1326" i="70"/>
  <c r="I1326" i="70"/>
  <c r="AT1325" i="70"/>
  <c r="AM1325" i="70"/>
  <c r="AL1325" i="70"/>
  <c r="AJ1325" i="70"/>
  <c r="AD1325" i="70"/>
  <c r="AC1325" i="70"/>
  <c r="AA1325" i="70"/>
  <c r="U1325" i="70"/>
  <c r="T1325" i="70"/>
  <c r="R1325" i="70"/>
  <c r="L1325" i="70"/>
  <c r="K1325" i="70"/>
  <c r="I1325" i="70"/>
  <c r="AT1324" i="70"/>
  <c r="AM1324" i="70"/>
  <c r="AL1324" i="70"/>
  <c r="AJ1324" i="70"/>
  <c r="AD1324" i="70"/>
  <c r="AC1324" i="70"/>
  <c r="AA1324" i="70"/>
  <c r="U1324" i="70"/>
  <c r="T1324" i="70"/>
  <c r="R1324" i="70"/>
  <c r="L1324" i="70"/>
  <c r="K1324" i="70"/>
  <c r="I1324" i="70"/>
  <c r="AT1323" i="70"/>
  <c r="AM1323" i="70"/>
  <c r="AL1323" i="70"/>
  <c r="AJ1323" i="70"/>
  <c r="AD1323" i="70"/>
  <c r="AC1323" i="70"/>
  <c r="AA1323" i="70"/>
  <c r="U1323" i="70"/>
  <c r="T1323" i="70"/>
  <c r="R1323" i="70"/>
  <c r="L1323" i="70"/>
  <c r="K1323" i="70"/>
  <c r="I1323" i="70"/>
  <c r="AT1322" i="70"/>
  <c r="AM1322" i="70"/>
  <c r="AL1322" i="70"/>
  <c r="AJ1322" i="70"/>
  <c r="AD1322" i="70"/>
  <c r="AC1322" i="70"/>
  <c r="AA1322" i="70"/>
  <c r="U1322" i="70"/>
  <c r="T1322" i="70"/>
  <c r="R1322" i="70"/>
  <c r="L1322" i="70"/>
  <c r="K1322" i="70"/>
  <c r="I1322" i="70"/>
  <c r="AT1320" i="70"/>
  <c r="AM1320" i="70"/>
  <c r="AL1320" i="70"/>
  <c r="AJ1320" i="70"/>
  <c r="AD1320" i="70"/>
  <c r="AC1320" i="70"/>
  <c r="AA1320" i="70"/>
  <c r="U1320" i="70"/>
  <c r="T1320" i="70"/>
  <c r="R1320" i="70"/>
  <c r="L1320" i="70"/>
  <c r="K1320" i="70"/>
  <c r="I1320" i="70"/>
  <c r="AT1319" i="70"/>
  <c r="AM1319" i="70"/>
  <c r="AL1319" i="70"/>
  <c r="AJ1319" i="70"/>
  <c r="AD1319" i="70"/>
  <c r="AC1319" i="70"/>
  <c r="AA1319" i="70"/>
  <c r="U1319" i="70"/>
  <c r="T1319" i="70"/>
  <c r="R1319" i="70"/>
  <c r="L1319" i="70"/>
  <c r="K1319" i="70"/>
  <c r="I1319" i="70"/>
  <c r="AT1318" i="70"/>
  <c r="AL1318" i="70"/>
  <c r="CB77" i="70" s="1"/>
  <c r="CF46" i="70" s="1"/>
  <c r="AJ1318" i="70"/>
  <c r="AC1318" i="70"/>
  <c r="T1318" i="70"/>
  <c r="R1318" i="70"/>
  <c r="K1318" i="70"/>
  <c r="AT1317" i="70"/>
  <c r="AM1317" i="70"/>
  <c r="AL1317" i="70"/>
  <c r="AJ1317" i="70"/>
  <c r="AD1317" i="70"/>
  <c r="AC1317" i="70"/>
  <c r="AA1317" i="70"/>
  <c r="U1317" i="70"/>
  <c r="T1317" i="70"/>
  <c r="R1317" i="70"/>
  <c r="L1317" i="70"/>
  <c r="K1317" i="70"/>
  <c r="I1317" i="70"/>
  <c r="AT1316" i="70"/>
  <c r="AM1316" i="70"/>
  <c r="AL1316" i="70"/>
  <c r="AJ1316" i="70"/>
  <c r="AD1316" i="70"/>
  <c r="AC1316" i="70"/>
  <c r="AA1316" i="70"/>
  <c r="U1316" i="70"/>
  <c r="T1316" i="70"/>
  <c r="R1316" i="70"/>
  <c r="L1316" i="70"/>
  <c r="K1316" i="70"/>
  <c r="I1316" i="70"/>
  <c r="AT1315" i="70"/>
  <c r="AM1315" i="70"/>
  <c r="AL1315" i="70"/>
  <c r="AJ1315" i="70"/>
  <c r="AD1315" i="70"/>
  <c r="AC1315" i="70"/>
  <c r="AA1315" i="70"/>
  <c r="U1315" i="70"/>
  <c r="T1315" i="70"/>
  <c r="R1315" i="70"/>
  <c r="L1315" i="70"/>
  <c r="K1315" i="70"/>
  <c r="I1315" i="70"/>
  <c r="AT1314" i="70"/>
  <c r="AM1314" i="70"/>
  <c r="AL1314" i="70"/>
  <c r="AJ1314" i="70"/>
  <c r="AD1314" i="70"/>
  <c r="AC1314" i="70"/>
  <c r="AA1314" i="70"/>
  <c r="U1314" i="70"/>
  <c r="T1314" i="70"/>
  <c r="R1314" i="70"/>
  <c r="L1314" i="70"/>
  <c r="K1314" i="70"/>
  <c r="I1314" i="70"/>
  <c r="AT1313" i="70"/>
  <c r="AM1313" i="70"/>
  <c r="AL1313" i="70"/>
  <c r="AJ1313" i="70"/>
  <c r="AD1313" i="70"/>
  <c r="AC1313" i="70"/>
  <c r="AA1313" i="70"/>
  <c r="U1313" i="70"/>
  <c r="T1313" i="70"/>
  <c r="R1313" i="70"/>
  <c r="L1313" i="70"/>
  <c r="K1313" i="70"/>
  <c r="I1313" i="70"/>
  <c r="AT1312" i="70"/>
  <c r="AM1312" i="70"/>
  <c r="AL1312" i="70"/>
  <c r="AJ1312" i="70"/>
  <c r="AD1312" i="70"/>
  <c r="AC1312" i="70"/>
  <c r="AA1312" i="70"/>
  <c r="U1312" i="70"/>
  <c r="T1312" i="70"/>
  <c r="R1312" i="70"/>
  <c r="L1312" i="70"/>
  <c r="K1312" i="70"/>
  <c r="I1312" i="70"/>
  <c r="AT1311" i="70"/>
  <c r="AM1311" i="70"/>
  <c r="AL1311" i="70"/>
  <c r="AJ1311" i="70"/>
  <c r="AD1311" i="70"/>
  <c r="AC1311" i="70"/>
  <c r="AA1311" i="70"/>
  <c r="U1311" i="70"/>
  <c r="T1311" i="70"/>
  <c r="R1311" i="70"/>
  <c r="L1311" i="70"/>
  <c r="K1311" i="70"/>
  <c r="I1311" i="70"/>
  <c r="AT1310" i="70"/>
  <c r="AM1310" i="70"/>
  <c r="AL1310" i="70"/>
  <c r="AJ1310" i="70"/>
  <c r="AD1310" i="70"/>
  <c r="AC1310" i="70"/>
  <c r="AA1310" i="70"/>
  <c r="U1310" i="70"/>
  <c r="T1310" i="70"/>
  <c r="R1310" i="70"/>
  <c r="L1310" i="70"/>
  <c r="K1310" i="70"/>
  <c r="I1310" i="70"/>
  <c r="AT1309" i="70"/>
  <c r="AM1309" i="70"/>
  <c r="AL1309" i="70"/>
  <c r="AJ1309" i="70"/>
  <c r="AD1309" i="70"/>
  <c r="AC1309" i="70"/>
  <c r="AA1309" i="70"/>
  <c r="U1309" i="70"/>
  <c r="T1309" i="70"/>
  <c r="R1309" i="70"/>
  <c r="L1309" i="70"/>
  <c r="K1309" i="70"/>
  <c r="I1309" i="70"/>
  <c r="AT1308" i="70"/>
  <c r="AM1308" i="70"/>
  <c r="AL1308" i="70"/>
  <c r="AJ1308" i="70"/>
  <c r="AD1308" i="70"/>
  <c r="AC1308" i="70"/>
  <c r="AA1308" i="70"/>
  <c r="U1308" i="70"/>
  <c r="T1308" i="70"/>
  <c r="R1308" i="70"/>
  <c r="L1308" i="70"/>
  <c r="K1308" i="70"/>
  <c r="I1308" i="70"/>
  <c r="AT1307" i="70"/>
  <c r="AM1307" i="70"/>
  <c r="AL1307" i="70"/>
  <c r="AJ1307" i="70"/>
  <c r="AD1307" i="70"/>
  <c r="AC1307" i="70"/>
  <c r="AA1307" i="70"/>
  <c r="U1307" i="70"/>
  <c r="T1307" i="70"/>
  <c r="R1307" i="70"/>
  <c r="L1307" i="70"/>
  <c r="K1307" i="70"/>
  <c r="I1307" i="70"/>
  <c r="AT1306" i="70"/>
  <c r="AM1306" i="70"/>
  <c r="AL1306" i="70"/>
  <c r="AJ1306" i="70"/>
  <c r="AD1306" i="70"/>
  <c r="AC1306" i="70"/>
  <c r="AA1306" i="70"/>
  <c r="U1306" i="70"/>
  <c r="T1306" i="70"/>
  <c r="R1306" i="70"/>
  <c r="L1306" i="70"/>
  <c r="K1306" i="70"/>
  <c r="I1306" i="70"/>
  <c r="AT1305" i="70"/>
  <c r="AM1305" i="70"/>
  <c r="AL1305" i="70"/>
  <c r="AJ1305" i="70"/>
  <c r="AD1305" i="70"/>
  <c r="AC1305" i="70"/>
  <c r="AA1305" i="70"/>
  <c r="U1305" i="70"/>
  <c r="T1305" i="70"/>
  <c r="R1305" i="70"/>
  <c r="L1305" i="70"/>
  <c r="K1305" i="70"/>
  <c r="I1305" i="70"/>
  <c r="AT1304" i="70"/>
  <c r="AM1304" i="70"/>
  <c r="AL1304" i="70"/>
  <c r="AJ1304" i="70"/>
  <c r="AD1304" i="70"/>
  <c r="AC1304" i="70"/>
  <c r="AA1304" i="70"/>
  <c r="U1304" i="70"/>
  <c r="T1304" i="70"/>
  <c r="R1304" i="70"/>
  <c r="L1304" i="70"/>
  <c r="K1304" i="70"/>
  <c r="I1304" i="70"/>
  <c r="AT1302" i="70"/>
  <c r="AM1302" i="70"/>
  <c r="AL1302" i="70"/>
  <c r="AJ1302" i="70"/>
  <c r="AD1302" i="70"/>
  <c r="AC1302" i="70"/>
  <c r="AA1302" i="70"/>
  <c r="U1302" i="70"/>
  <c r="T1302" i="70"/>
  <c r="R1302" i="70"/>
  <c r="L1302" i="70"/>
  <c r="K1302" i="70"/>
  <c r="I1302" i="70"/>
  <c r="AT1301" i="70"/>
  <c r="AM1301" i="70"/>
  <c r="AL1301" i="70"/>
  <c r="AJ1301" i="70"/>
  <c r="AD1301" i="70"/>
  <c r="AC1301" i="70"/>
  <c r="AA1301" i="70"/>
  <c r="U1301" i="70"/>
  <c r="T1301" i="70"/>
  <c r="R1301" i="70"/>
  <c r="L1301" i="70"/>
  <c r="K1301" i="70"/>
  <c r="I1301" i="70"/>
  <c r="AT1300" i="70"/>
  <c r="AL1300" i="70"/>
  <c r="CB76" i="70" s="1"/>
  <c r="CF45" i="70" s="1"/>
  <c r="AM1300" i="70"/>
  <c r="AC1300" i="70"/>
  <c r="AD1300" i="70"/>
  <c r="T1300" i="70"/>
  <c r="U1300" i="70"/>
  <c r="K1300" i="70"/>
  <c r="AT1299" i="70"/>
  <c r="AM1299" i="70"/>
  <c r="AL1299" i="70"/>
  <c r="AJ1299" i="70"/>
  <c r="AD1299" i="70"/>
  <c r="AC1299" i="70"/>
  <c r="AA1299" i="70"/>
  <c r="U1299" i="70"/>
  <c r="T1299" i="70"/>
  <c r="R1299" i="70"/>
  <c r="L1299" i="70"/>
  <c r="K1299" i="70"/>
  <c r="I1299" i="70"/>
  <c r="AT1298" i="70"/>
  <c r="AM1298" i="70"/>
  <c r="AL1298" i="70"/>
  <c r="AJ1298" i="70"/>
  <c r="AD1298" i="70"/>
  <c r="AC1298" i="70"/>
  <c r="AA1298" i="70"/>
  <c r="U1298" i="70"/>
  <c r="T1298" i="70"/>
  <c r="R1298" i="70"/>
  <c r="L1298" i="70"/>
  <c r="K1298" i="70"/>
  <c r="I1298" i="70"/>
  <c r="AT1297" i="70"/>
  <c r="AM1297" i="70"/>
  <c r="AL1297" i="70"/>
  <c r="AJ1297" i="70"/>
  <c r="AD1297" i="70"/>
  <c r="AC1297" i="70"/>
  <c r="AA1297" i="70"/>
  <c r="U1297" i="70"/>
  <c r="T1297" i="70"/>
  <c r="R1297" i="70"/>
  <c r="L1297" i="70"/>
  <c r="K1297" i="70"/>
  <c r="I1297" i="70"/>
  <c r="AT1296" i="70"/>
  <c r="AM1296" i="70"/>
  <c r="AL1296" i="70"/>
  <c r="AJ1296" i="70"/>
  <c r="AD1296" i="70"/>
  <c r="AC1296" i="70"/>
  <c r="AA1296" i="70"/>
  <c r="U1296" i="70"/>
  <c r="T1296" i="70"/>
  <c r="R1296" i="70"/>
  <c r="L1296" i="70"/>
  <c r="K1296" i="70"/>
  <c r="I1296" i="70"/>
  <c r="AT1295" i="70"/>
  <c r="AM1295" i="70"/>
  <c r="AL1295" i="70"/>
  <c r="AJ1295" i="70"/>
  <c r="AD1295" i="70"/>
  <c r="AC1295" i="70"/>
  <c r="AA1295" i="70"/>
  <c r="U1295" i="70"/>
  <c r="T1295" i="70"/>
  <c r="R1295" i="70"/>
  <c r="L1295" i="70"/>
  <c r="K1295" i="70"/>
  <c r="I1295" i="70"/>
  <c r="AT1294" i="70"/>
  <c r="AM1294" i="70"/>
  <c r="AL1294" i="70"/>
  <c r="AJ1294" i="70"/>
  <c r="AD1294" i="70"/>
  <c r="AC1294" i="70"/>
  <c r="AA1294" i="70"/>
  <c r="U1294" i="70"/>
  <c r="T1294" i="70"/>
  <c r="R1294" i="70"/>
  <c r="L1294" i="70"/>
  <c r="K1294" i="70"/>
  <c r="I1294" i="70"/>
  <c r="AT1293" i="70"/>
  <c r="AM1293" i="70"/>
  <c r="AL1293" i="70"/>
  <c r="AJ1293" i="70"/>
  <c r="AD1293" i="70"/>
  <c r="AC1293" i="70"/>
  <c r="AA1293" i="70"/>
  <c r="U1293" i="70"/>
  <c r="T1293" i="70"/>
  <c r="R1293" i="70"/>
  <c r="L1293" i="70"/>
  <c r="K1293" i="70"/>
  <c r="I1293" i="70"/>
  <c r="AT1292" i="70"/>
  <c r="AM1292" i="70"/>
  <c r="AL1292" i="70"/>
  <c r="AJ1292" i="70"/>
  <c r="AD1292" i="70"/>
  <c r="AC1292" i="70"/>
  <c r="AA1292" i="70"/>
  <c r="U1292" i="70"/>
  <c r="T1292" i="70"/>
  <c r="R1292" i="70"/>
  <c r="L1292" i="70"/>
  <c r="K1292" i="70"/>
  <c r="I1292" i="70"/>
  <c r="AT1291" i="70"/>
  <c r="AM1291" i="70"/>
  <c r="AL1291" i="70"/>
  <c r="AJ1291" i="70"/>
  <c r="AD1291" i="70"/>
  <c r="AC1291" i="70"/>
  <c r="AA1291" i="70"/>
  <c r="U1291" i="70"/>
  <c r="T1291" i="70"/>
  <c r="R1291" i="70"/>
  <c r="L1291" i="70"/>
  <c r="K1291" i="70"/>
  <c r="I1291" i="70"/>
  <c r="AT1290" i="70"/>
  <c r="AM1290" i="70"/>
  <c r="AL1290" i="70"/>
  <c r="AJ1290" i="70"/>
  <c r="AD1290" i="70"/>
  <c r="AC1290" i="70"/>
  <c r="AA1290" i="70"/>
  <c r="U1290" i="70"/>
  <c r="T1290" i="70"/>
  <c r="R1290" i="70"/>
  <c r="L1290" i="70"/>
  <c r="K1290" i="70"/>
  <c r="I1290" i="70"/>
  <c r="AT1289" i="70"/>
  <c r="AM1289" i="70"/>
  <c r="AL1289" i="70"/>
  <c r="AJ1289" i="70"/>
  <c r="AD1289" i="70"/>
  <c r="AC1289" i="70"/>
  <c r="AA1289" i="70"/>
  <c r="U1289" i="70"/>
  <c r="T1289" i="70"/>
  <c r="R1289" i="70"/>
  <c r="L1289" i="70"/>
  <c r="K1289" i="70"/>
  <c r="I1289" i="70"/>
  <c r="AT1288" i="70"/>
  <c r="AM1288" i="70"/>
  <c r="AL1288" i="70"/>
  <c r="AJ1288" i="70"/>
  <c r="AD1288" i="70"/>
  <c r="AC1288" i="70"/>
  <c r="AA1288" i="70"/>
  <c r="U1288" i="70"/>
  <c r="T1288" i="70"/>
  <c r="R1288" i="70"/>
  <c r="L1288" i="70"/>
  <c r="K1288" i="70"/>
  <c r="I1288" i="70"/>
  <c r="AT1287" i="70"/>
  <c r="AM1287" i="70"/>
  <c r="AL1287" i="70"/>
  <c r="AJ1287" i="70"/>
  <c r="AD1287" i="70"/>
  <c r="AC1287" i="70"/>
  <c r="AA1287" i="70"/>
  <c r="U1287" i="70"/>
  <c r="T1287" i="70"/>
  <c r="R1287" i="70"/>
  <c r="L1287" i="70"/>
  <c r="K1287" i="70"/>
  <c r="I1287" i="70"/>
  <c r="AT1286" i="70"/>
  <c r="AM1286" i="70"/>
  <c r="AL1286" i="70"/>
  <c r="AJ1286" i="70"/>
  <c r="AD1286" i="70"/>
  <c r="AC1286" i="70"/>
  <c r="AA1286" i="70"/>
  <c r="U1286" i="70"/>
  <c r="T1286" i="70"/>
  <c r="R1286" i="70"/>
  <c r="L1286" i="70"/>
  <c r="K1286" i="70"/>
  <c r="I1286" i="70"/>
  <c r="AT1284" i="70"/>
  <c r="AM1284" i="70"/>
  <c r="AL1284" i="70"/>
  <c r="AJ1284" i="70"/>
  <c r="AD1284" i="70"/>
  <c r="AC1284" i="70"/>
  <c r="AA1284" i="70"/>
  <c r="U1284" i="70"/>
  <c r="T1284" i="70"/>
  <c r="R1284" i="70"/>
  <c r="L1284" i="70"/>
  <c r="K1284" i="70"/>
  <c r="I1284" i="70"/>
  <c r="AT1283" i="70"/>
  <c r="AM1283" i="70"/>
  <c r="AL1283" i="70"/>
  <c r="AJ1283" i="70"/>
  <c r="AD1283" i="70"/>
  <c r="AC1283" i="70"/>
  <c r="AA1283" i="70"/>
  <c r="U1283" i="70"/>
  <c r="T1283" i="70"/>
  <c r="R1283" i="70"/>
  <c r="L1283" i="70"/>
  <c r="K1283" i="70"/>
  <c r="I1283" i="70"/>
  <c r="AT1282" i="70"/>
  <c r="AL1282" i="70"/>
  <c r="CB75" i="70" s="1"/>
  <c r="CF44" i="70" s="1"/>
  <c r="AM1282" i="70"/>
  <c r="AC1282" i="70"/>
  <c r="AD1282" i="70"/>
  <c r="T1282" i="70"/>
  <c r="K1282" i="70"/>
  <c r="AT1281" i="70"/>
  <c r="AM1281" i="70"/>
  <c r="AL1281" i="70"/>
  <c r="AJ1281" i="70"/>
  <c r="AD1281" i="70"/>
  <c r="AC1281" i="70"/>
  <c r="AA1281" i="70"/>
  <c r="U1281" i="70"/>
  <c r="T1281" i="70"/>
  <c r="R1281" i="70"/>
  <c r="L1281" i="70"/>
  <c r="K1281" i="70"/>
  <c r="I1281" i="70"/>
  <c r="AT1280" i="70"/>
  <c r="AM1280" i="70"/>
  <c r="AL1280" i="70"/>
  <c r="AJ1280" i="70"/>
  <c r="AD1280" i="70"/>
  <c r="AC1280" i="70"/>
  <c r="AA1280" i="70"/>
  <c r="U1280" i="70"/>
  <c r="T1280" i="70"/>
  <c r="R1280" i="70"/>
  <c r="L1280" i="70"/>
  <c r="K1280" i="70"/>
  <c r="I1280" i="70"/>
  <c r="AT1279" i="70"/>
  <c r="AM1279" i="70"/>
  <c r="AL1279" i="70"/>
  <c r="AJ1279" i="70"/>
  <c r="AD1279" i="70"/>
  <c r="AC1279" i="70"/>
  <c r="AA1279" i="70"/>
  <c r="U1279" i="70"/>
  <c r="T1279" i="70"/>
  <c r="R1279" i="70"/>
  <c r="L1279" i="70"/>
  <c r="K1279" i="70"/>
  <c r="I1279" i="70"/>
  <c r="AT1278" i="70"/>
  <c r="AM1278" i="70"/>
  <c r="AL1278" i="70"/>
  <c r="AJ1278" i="70"/>
  <c r="AD1278" i="70"/>
  <c r="AC1278" i="70"/>
  <c r="AA1278" i="70"/>
  <c r="U1278" i="70"/>
  <c r="T1278" i="70"/>
  <c r="R1278" i="70"/>
  <c r="L1278" i="70"/>
  <c r="K1278" i="70"/>
  <c r="I1278" i="70"/>
  <c r="AT1277" i="70"/>
  <c r="AM1277" i="70"/>
  <c r="AL1277" i="70"/>
  <c r="AJ1277" i="70"/>
  <c r="AD1277" i="70"/>
  <c r="AC1277" i="70"/>
  <c r="AA1277" i="70"/>
  <c r="U1277" i="70"/>
  <c r="T1277" i="70"/>
  <c r="R1277" i="70"/>
  <c r="L1277" i="70"/>
  <c r="K1277" i="70"/>
  <c r="I1277" i="70"/>
  <c r="AT1276" i="70"/>
  <c r="AM1276" i="70"/>
  <c r="AL1276" i="70"/>
  <c r="AJ1276" i="70"/>
  <c r="AD1276" i="70"/>
  <c r="AC1276" i="70"/>
  <c r="AA1276" i="70"/>
  <c r="U1276" i="70"/>
  <c r="T1276" i="70"/>
  <c r="R1276" i="70"/>
  <c r="L1276" i="70"/>
  <c r="K1276" i="70"/>
  <c r="I1276" i="70"/>
  <c r="AT1275" i="70"/>
  <c r="AM1275" i="70"/>
  <c r="AL1275" i="70"/>
  <c r="AJ1275" i="70"/>
  <c r="AD1275" i="70"/>
  <c r="AC1275" i="70"/>
  <c r="AA1275" i="70"/>
  <c r="U1275" i="70"/>
  <c r="T1275" i="70"/>
  <c r="R1275" i="70"/>
  <c r="L1275" i="70"/>
  <c r="K1275" i="70"/>
  <c r="I1275" i="70"/>
  <c r="AT1274" i="70"/>
  <c r="AM1274" i="70"/>
  <c r="AL1274" i="70"/>
  <c r="AJ1274" i="70"/>
  <c r="AD1274" i="70"/>
  <c r="AC1274" i="70"/>
  <c r="AA1274" i="70"/>
  <c r="U1274" i="70"/>
  <c r="T1274" i="70"/>
  <c r="R1274" i="70"/>
  <c r="L1274" i="70"/>
  <c r="K1274" i="70"/>
  <c r="I1274" i="70"/>
  <c r="AT1273" i="70"/>
  <c r="AM1273" i="70"/>
  <c r="AL1273" i="70"/>
  <c r="AJ1273" i="70"/>
  <c r="AD1273" i="70"/>
  <c r="AC1273" i="70"/>
  <c r="AA1273" i="70"/>
  <c r="U1273" i="70"/>
  <c r="T1273" i="70"/>
  <c r="R1273" i="70"/>
  <c r="L1273" i="70"/>
  <c r="K1273" i="70"/>
  <c r="I1273" i="70"/>
  <c r="AT1272" i="70"/>
  <c r="AM1272" i="70"/>
  <c r="AL1272" i="70"/>
  <c r="AJ1272" i="70"/>
  <c r="AD1272" i="70"/>
  <c r="AC1272" i="70"/>
  <c r="AA1272" i="70"/>
  <c r="U1272" i="70"/>
  <c r="T1272" i="70"/>
  <c r="R1272" i="70"/>
  <c r="L1272" i="70"/>
  <c r="K1272" i="70"/>
  <c r="I1272" i="70"/>
  <c r="AT1271" i="70"/>
  <c r="AM1271" i="70"/>
  <c r="AL1271" i="70"/>
  <c r="AJ1271" i="70"/>
  <c r="AD1271" i="70"/>
  <c r="AC1271" i="70"/>
  <c r="AA1271" i="70"/>
  <c r="U1271" i="70"/>
  <c r="T1271" i="70"/>
  <c r="R1271" i="70"/>
  <c r="L1271" i="70"/>
  <c r="K1271" i="70"/>
  <c r="I1271" i="70"/>
  <c r="AT1270" i="70"/>
  <c r="AM1270" i="70"/>
  <c r="AL1270" i="70"/>
  <c r="AJ1270" i="70"/>
  <c r="AD1270" i="70"/>
  <c r="AC1270" i="70"/>
  <c r="AA1270" i="70"/>
  <c r="U1270" i="70"/>
  <c r="T1270" i="70"/>
  <c r="R1270" i="70"/>
  <c r="L1270" i="70"/>
  <c r="K1270" i="70"/>
  <c r="I1270" i="70"/>
  <c r="AT1269" i="70"/>
  <c r="AM1269" i="70"/>
  <c r="AL1269" i="70"/>
  <c r="AJ1269" i="70"/>
  <c r="AD1269" i="70"/>
  <c r="AC1269" i="70"/>
  <c r="AA1269" i="70"/>
  <c r="U1269" i="70"/>
  <c r="T1269" i="70"/>
  <c r="R1269" i="70"/>
  <c r="L1269" i="70"/>
  <c r="K1269" i="70"/>
  <c r="I1269" i="70"/>
  <c r="AT1268" i="70"/>
  <c r="AM1268" i="70"/>
  <c r="AL1268" i="70"/>
  <c r="AJ1268" i="70"/>
  <c r="AD1268" i="70"/>
  <c r="AC1268" i="70"/>
  <c r="AA1268" i="70"/>
  <c r="U1268" i="70"/>
  <c r="T1268" i="70"/>
  <c r="R1268" i="70"/>
  <c r="L1268" i="70"/>
  <c r="K1268" i="70"/>
  <c r="I1268" i="70"/>
  <c r="AT1266" i="70"/>
  <c r="AM1266" i="70"/>
  <c r="AL1266" i="70"/>
  <c r="AJ1266" i="70"/>
  <c r="AD1266" i="70"/>
  <c r="AC1266" i="70"/>
  <c r="AA1266" i="70"/>
  <c r="U1266" i="70"/>
  <c r="T1266" i="70"/>
  <c r="R1266" i="70"/>
  <c r="L1266" i="70"/>
  <c r="K1266" i="70"/>
  <c r="I1266" i="70"/>
  <c r="AT1265" i="70"/>
  <c r="AM1265" i="70"/>
  <c r="AL1265" i="70"/>
  <c r="AJ1265" i="70"/>
  <c r="AD1265" i="70"/>
  <c r="AC1265" i="70"/>
  <c r="AA1265" i="70"/>
  <c r="U1265" i="70"/>
  <c r="T1265" i="70"/>
  <c r="R1265" i="70"/>
  <c r="L1265" i="70"/>
  <c r="K1265" i="70"/>
  <c r="I1265" i="70"/>
  <c r="AT1264" i="70"/>
  <c r="AL1264" i="70"/>
  <c r="CB74" i="70" s="1"/>
  <c r="CF43" i="70" s="1"/>
  <c r="AJ1264" i="70"/>
  <c r="AC1264" i="70"/>
  <c r="AA1264" i="70"/>
  <c r="T1264" i="70"/>
  <c r="R1264" i="70"/>
  <c r="K1264" i="70"/>
  <c r="AT1263" i="70"/>
  <c r="AM1263" i="70"/>
  <c r="AL1263" i="70"/>
  <c r="AJ1263" i="70"/>
  <c r="AD1263" i="70"/>
  <c r="AC1263" i="70"/>
  <c r="AA1263" i="70"/>
  <c r="U1263" i="70"/>
  <c r="T1263" i="70"/>
  <c r="R1263" i="70"/>
  <c r="L1263" i="70"/>
  <c r="K1263" i="70"/>
  <c r="I1263" i="70"/>
  <c r="AT1262" i="70"/>
  <c r="AM1262" i="70"/>
  <c r="AL1262" i="70"/>
  <c r="AJ1262" i="70"/>
  <c r="AD1262" i="70"/>
  <c r="AC1262" i="70"/>
  <c r="AA1262" i="70"/>
  <c r="U1262" i="70"/>
  <c r="T1262" i="70"/>
  <c r="R1262" i="70"/>
  <c r="L1262" i="70"/>
  <c r="K1262" i="70"/>
  <c r="I1262" i="70"/>
  <c r="AT1261" i="70"/>
  <c r="AM1261" i="70"/>
  <c r="AL1261" i="70"/>
  <c r="AJ1261" i="70"/>
  <c r="AD1261" i="70"/>
  <c r="AC1261" i="70"/>
  <c r="AA1261" i="70"/>
  <c r="U1261" i="70"/>
  <c r="T1261" i="70"/>
  <c r="R1261" i="70"/>
  <c r="L1261" i="70"/>
  <c r="K1261" i="70"/>
  <c r="I1261" i="70"/>
  <c r="AT1260" i="70"/>
  <c r="AM1260" i="70"/>
  <c r="AL1260" i="70"/>
  <c r="AJ1260" i="70"/>
  <c r="AD1260" i="70"/>
  <c r="AC1260" i="70"/>
  <c r="AA1260" i="70"/>
  <c r="U1260" i="70"/>
  <c r="T1260" i="70"/>
  <c r="R1260" i="70"/>
  <c r="L1260" i="70"/>
  <c r="K1260" i="70"/>
  <c r="I1260" i="70"/>
  <c r="AT1259" i="70"/>
  <c r="AM1259" i="70"/>
  <c r="AL1259" i="70"/>
  <c r="AJ1259" i="70"/>
  <c r="AD1259" i="70"/>
  <c r="AC1259" i="70"/>
  <c r="AA1259" i="70"/>
  <c r="U1259" i="70"/>
  <c r="T1259" i="70"/>
  <c r="R1259" i="70"/>
  <c r="L1259" i="70"/>
  <c r="K1259" i="70"/>
  <c r="I1259" i="70"/>
  <c r="AT1258" i="70"/>
  <c r="AM1258" i="70"/>
  <c r="AL1258" i="70"/>
  <c r="AJ1258" i="70"/>
  <c r="AD1258" i="70"/>
  <c r="AC1258" i="70"/>
  <c r="AA1258" i="70"/>
  <c r="U1258" i="70"/>
  <c r="T1258" i="70"/>
  <c r="R1258" i="70"/>
  <c r="L1258" i="70"/>
  <c r="K1258" i="70"/>
  <c r="I1258" i="70"/>
  <c r="AT1257" i="70"/>
  <c r="AM1257" i="70"/>
  <c r="AL1257" i="70"/>
  <c r="AJ1257" i="70"/>
  <c r="AD1257" i="70"/>
  <c r="AC1257" i="70"/>
  <c r="AA1257" i="70"/>
  <c r="U1257" i="70"/>
  <c r="T1257" i="70"/>
  <c r="R1257" i="70"/>
  <c r="L1257" i="70"/>
  <c r="K1257" i="70"/>
  <c r="I1257" i="70"/>
  <c r="AT1256" i="70"/>
  <c r="AM1256" i="70"/>
  <c r="AL1256" i="70"/>
  <c r="AJ1256" i="70"/>
  <c r="AD1256" i="70"/>
  <c r="AC1256" i="70"/>
  <c r="AA1256" i="70"/>
  <c r="U1256" i="70"/>
  <c r="T1256" i="70"/>
  <c r="R1256" i="70"/>
  <c r="L1256" i="70"/>
  <c r="K1256" i="70"/>
  <c r="I1256" i="70"/>
  <c r="AT1255" i="70"/>
  <c r="AM1255" i="70"/>
  <c r="AL1255" i="70"/>
  <c r="AJ1255" i="70"/>
  <c r="AD1255" i="70"/>
  <c r="AC1255" i="70"/>
  <c r="AA1255" i="70"/>
  <c r="U1255" i="70"/>
  <c r="T1255" i="70"/>
  <c r="R1255" i="70"/>
  <c r="L1255" i="70"/>
  <c r="K1255" i="70"/>
  <c r="I1255" i="70"/>
  <c r="AT1254" i="70"/>
  <c r="AM1254" i="70"/>
  <c r="AL1254" i="70"/>
  <c r="AJ1254" i="70"/>
  <c r="AD1254" i="70"/>
  <c r="AC1254" i="70"/>
  <c r="AA1254" i="70"/>
  <c r="U1254" i="70"/>
  <c r="T1254" i="70"/>
  <c r="R1254" i="70"/>
  <c r="L1254" i="70"/>
  <c r="K1254" i="70"/>
  <c r="I1254" i="70"/>
  <c r="AT1253" i="70"/>
  <c r="AM1253" i="70"/>
  <c r="AL1253" i="70"/>
  <c r="AJ1253" i="70"/>
  <c r="AD1253" i="70"/>
  <c r="AC1253" i="70"/>
  <c r="AA1253" i="70"/>
  <c r="U1253" i="70"/>
  <c r="T1253" i="70"/>
  <c r="R1253" i="70"/>
  <c r="L1253" i="70"/>
  <c r="K1253" i="70"/>
  <c r="I1253" i="70"/>
  <c r="AT1252" i="70"/>
  <c r="AM1252" i="70"/>
  <c r="AL1252" i="70"/>
  <c r="AJ1252" i="70"/>
  <c r="AD1252" i="70"/>
  <c r="AC1252" i="70"/>
  <c r="AA1252" i="70"/>
  <c r="U1252" i="70"/>
  <c r="T1252" i="70"/>
  <c r="R1252" i="70"/>
  <c r="L1252" i="70"/>
  <c r="K1252" i="70"/>
  <c r="I1252" i="70"/>
  <c r="AT1251" i="70"/>
  <c r="AM1251" i="70"/>
  <c r="AL1251" i="70"/>
  <c r="AJ1251" i="70"/>
  <c r="AD1251" i="70"/>
  <c r="AC1251" i="70"/>
  <c r="AA1251" i="70"/>
  <c r="U1251" i="70"/>
  <c r="T1251" i="70"/>
  <c r="R1251" i="70"/>
  <c r="L1251" i="70"/>
  <c r="K1251" i="70"/>
  <c r="I1251" i="70"/>
  <c r="AT1250" i="70"/>
  <c r="AM1250" i="70"/>
  <c r="AL1250" i="70"/>
  <c r="AJ1250" i="70"/>
  <c r="AD1250" i="70"/>
  <c r="AC1250" i="70"/>
  <c r="AA1250" i="70"/>
  <c r="U1250" i="70"/>
  <c r="T1250" i="70"/>
  <c r="R1250" i="70"/>
  <c r="L1250" i="70"/>
  <c r="K1250" i="70"/>
  <c r="I1250" i="70"/>
  <c r="AT1248" i="70"/>
  <c r="AM1248" i="70"/>
  <c r="AL1248" i="70"/>
  <c r="AJ1248" i="70"/>
  <c r="AD1248" i="70"/>
  <c r="AC1248" i="70"/>
  <c r="AA1248" i="70"/>
  <c r="U1248" i="70"/>
  <c r="T1248" i="70"/>
  <c r="R1248" i="70"/>
  <c r="L1248" i="70"/>
  <c r="K1248" i="70"/>
  <c r="I1248" i="70"/>
  <c r="AT1247" i="70"/>
  <c r="AM1247" i="70"/>
  <c r="AL1247" i="70"/>
  <c r="AJ1247" i="70"/>
  <c r="AD1247" i="70"/>
  <c r="AC1247" i="70"/>
  <c r="AA1247" i="70"/>
  <c r="U1247" i="70"/>
  <c r="T1247" i="70"/>
  <c r="R1247" i="70"/>
  <c r="L1247" i="70"/>
  <c r="K1247" i="70"/>
  <c r="I1247" i="70"/>
  <c r="AT1246" i="70"/>
  <c r="AL1246" i="70"/>
  <c r="CB73" i="70" s="1"/>
  <c r="CF42" i="70" s="1"/>
  <c r="AM1246" i="70"/>
  <c r="AC1246" i="70"/>
  <c r="AD1246" i="70"/>
  <c r="T1246" i="70"/>
  <c r="U1246" i="70"/>
  <c r="K1246" i="70"/>
  <c r="AT1245" i="70"/>
  <c r="AM1245" i="70"/>
  <c r="AL1245" i="70"/>
  <c r="AJ1245" i="70"/>
  <c r="AD1245" i="70"/>
  <c r="AC1245" i="70"/>
  <c r="AA1245" i="70"/>
  <c r="U1245" i="70"/>
  <c r="T1245" i="70"/>
  <c r="R1245" i="70"/>
  <c r="L1245" i="70"/>
  <c r="K1245" i="70"/>
  <c r="I1245" i="70"/>
  <c r="AT1244" i="70"/>
  <c r="AM1244" i="70"/>
  <c r="AL1244" i="70"/>
  <c r="AJ1244" i="70"/>
  <c r="AD1244" i="70"/>
  <c r="AC1244" i="70"/>
  <c r="AA1244" i="70"/>
  <c r="U1244" i="70"/>
  <c r="T1244" i="70"/>
  <c r="R1244" i="70"/>
  <c r="L1244" i="70"/>
  <c r="K1244" i="70"/>
  <c r="I1244" i="70"/>
  <c r="AT1243" i="70"/>
  <c r="AM1243" i="70"/>
  <c r="AL1243" i="70"/>
  <c r="AJ1243" i="70"/>
  <c r="AD1243" i="70"/>
  <c r="AC1243" i="70"/>
  <c r="AA1243" i="70"/>
  <c r="U1243" i="70"/>
  <c r="T1243" i="70"/>
  <c r="R1243" i="70"/>
  <c r="L1243" i="70"/>
  <c r="K1243" i="70"/>
  <c r="I1243" i="70"/>
  <c r="AT1242" i="70"/>
  <c r="AM1242" i="70"/>
  <c r="AL1242" i="70"/>
  <c r="AJ1242" i="70"/>
  <c r="AD1242" i="70"/>
  <c r="AC1242" i="70"/>
  <c r="AA1242" i="70"/>
  <c r="U1242" i="70"/>
  <c r="T1242" i="70"/>
  <c r="R1242" i="70"/>
  <c r="L1242" i="70"/>
  <c r="K1242" i="70"/>
  <c r="I1242" i="70"/>
  <c r="AT1241" i="70"/>
  <c r="AM1241" i="70"/>
  <c r="AL1241" i="70"/>
  <c r="AJ1241" i="70"/>
  <c r="AD1241" i="70"/>
  <c r="AC1241" i="70"/>
  <c r="AA1241" i="70"/>
  <c r="U1241" i="70"/>
  <c r="T1241" i="70"/>
  <c r="R1241" i="70"/>
  <c r="L1241" i="70"/>
  <c r="K1241" i="70"/>
  <c r="I1241" i="70"/>
  <c r="AT1240" i="70"/>
  <c r="AM1240" i="70"/>
  <c r="AL1240" i="70"/>
  <c r="AJ1240" i="70"/>
  <c r="AD1240" i="70"/>
  <c r="AC1240" i="70"/>
  <c r="AA1240" i="70"/>
  <c r="U1240" i="70"/>
  <c r="T1240" i="70"/>
  <c r="R1240" i="70"/>
  <c r="L1240" i="70"/>
  <c r="K1240" i="70"/>
  <c r="I1240" i="70"/>
  <c r="AT1239" i="70"/>
  <c r="AM1239" i="70"/>
  <c r="AL1239" i="70"/>
  <c r="AJ1239" i="70"/>
  <c r="AD1239" i="70"/>
  <c r="AC1239" i="70"/>
  <c r="AA1239" i="70"/>
  <c r="U1239" i="70"/>
  <c r="T1239" i="70"/>
  <c r="R1239" i="70"/>
  <c r="L1239" i="70"/>
  <c r="K1239" i="70"/>
  <c r="I1239" i="70"/>
  <c r="AT1238" i="70"/>
  <c r="AM1238" i="70"/>
  <c r="AL1238" i="70"/>
  <c r="AJ1238" i="70"/>
  <c r="AD1238" i="70"/>
  <c r="AC1238" i="70"/>
  <c r="AA1238" i="70"/>
  <c r="U1238" i="70"/>
  <c r="T1238" i="70"/>
  <c r="R1238" i="70"/>
  <c r="L1238" i="70"/>
  <c r="K1238" i="70"/>
  <c r="I1238" i="70"/>
  <c r="AT1237" i="70"/>
  <c r="AM1237" i="70"/>
  <c r="AL1237" i="70"/>
  <c r="AJ1237" i="70"/>
  <c r="AD1237" i="70"/>
  <c r="AC1237" i="70"/>
  <c r="AA1237" i="70"/>
  <c r="U1237" i="70"/>
  <c r="T1237" i="70"/>
  <c r="R1237" i="70"/>
  <c r="L1237" i="70"/>
  <c r="K1237" i="70"/>
  <c r="I1237" i="70"/>
  <c r="AT1236" i="70"/>
  <c r="AM1236" i="70"/>
  <c r="AL1236" i="70"/>
  <c r="AJ1236" i="70"/>
  <c r="AD1236" i="70"/>
  <c r="AC1236" i="70"/>
  <c r="AA1236" i="70"/>
  <c r="U1236" i="70"/>
  <c r="T1236" i="70"/>
  <c r="R1236" i="70"/>
  <c r="L1236" i="70"/>
  <c r="K1236" i="70"/>
  <c r="I1236" i="70"/>
  <c r="AT1235" i="70"/>
  <c r="AM1235" i="70"/>
  <c r="AL1235" i="70"/>
  <c r="AJ1235" i="70"/>
  <c r="AD1235" i="70"/>
  <c r="AC1235" i="70"/>
  <c r="AA1235" i="70"/>
  <c r="U1235" i="70"/>
  <c r="T1235" i="70"/>
  <c r="R1235" i="70"/>
  <c r="L1235" i="70"/>
  <c r="K1235" i="70"/>
  <c r="I1235" i="70"/>
  <c r="AT1234" i="70"/>
  <c r="AM1234" i="70"/>
  <c r="AL1234" i="70"/>
  <c r="AJ1234" i="70"/>
  <c r="AD1234" i="70"/>
  <c r="AC1234" i="70"/>
  <c r="AA1234" i="70"/>
  <c r="U1234" i="70"/>
  <c r="T1234" i="70"/>
  <c r="R1234" i="70"/>
  <c r="L1234" i="70"/>
  <c r="K1234" i="70"/>
  <c r="I1234" i="70"/>
  <c r="AT1233" i="70"/>
  <c r="AM1233" i="70"/>
  <c r="AL1233" i="70"/>
  <c r="AJ1233" i="70"/>
  <c r="AD1233" i="70"/>
  <c r="AC1233" i="70"/>
  <c r="AA1233" i="70"/>
  <c r="U1233" i="70"/>
  <c r="T1233" i="70"/>
  <c r="R1233" i="70"/>
  <c r="L1233" i="70"/>
  <c r="K1233" i="70"/>
  <c r="I1233" i="70"/>
  <c r="AT1232" i="70"/>
  <c r="AM1232" i="70"/>
  <c r="AL1232" i="70"/>
  <c r="AJ1232" i="70"/>
  <c r="AD1232" i="70"/>
  <c r="AC1232" i="70"/>
  <c r="AA1232" i="70"/>
  <c r="U1232" i="70"/>
  <c r="T1232" i="70"/>
  <c r="R1232" i="70"/>
  <c r="L1232" i="70"/>
  <c r="K1232" i="70"/>
  <c r="I1232" i="70"/>
  <c r="AT1230" i="70"/>
  <c r="AM1230" i="70"/>
  <c r="AL1230" i="70"/>
  <c r="AJ1230" i="70"/>
  <c r="AD1230" i="70"/>
  <c r="AC1230" i="70"/>
  <c r="AA1230" i="70"/>
  <c r="U1230" i="70"/>
  <c r="T1230" i="70"/>
  <c r="R1230" i="70"/>
  <c r="L1230" i="70"/>
  <c r="K1230" i="70"/>
  <c r="I1230" i="70"/>
  <c r="AT1229" i="70"/>
  <c r="AM1229" i="70"/>
  <c r="AL1229" i="70"/>
  <c r="AJ1229" i="70"/>
  <c r="AD1229" i="70"/>
  <c r="AC1229" i="70"/>
  <c r="AA1229" i="70"/>
  <c r="U1229" i="70"/>
  <c r="T1229" i="70"/>
  <c r="R1229" i="70"/>
  <c r="L1229" i="70"/>
  <c r="K1229" i="70"/>
  <c r="I1229" i="70"/>
  <c r="AT1228" i="70"/>
  <c r="AL1228" i="70"/>
  <c r="CB72" i="70" s="1"/>
  <c r="CF41" i="70" s="1"/>
  <c r="AJ1228" i="70"/>
  <c r="AC1228" i="70"/>
  <c r="AA1228" i="70"/>
  <c r="T1228" i="70"/>
  <c r="U1228" i="70"/>
  <c r="K1228" i="70"/>
  <c r="AT1227" i="70"/>
  <c r="AM1227" i="70"/>
  <c r="AL1227" i="70"/>
  <c r="AJ1227" i="70"/>
  <c r="AD1227" i="70"/>
  <c r="AC1227" i="70"/>
  <c r="AA1227" i="70"/>
  <c r="U1227" i="70"/>
  <c r="T1227" i="70"/>
  <c r="R1227" i="70"/>
  <c r="L1227" i="70"/>
  <c r="K1227" i="70"/>
  <c r="I1227" i="70"/>
  <c r="AT1226" i="70"/>
  <c r="AM1226" i="70"/>
  <c r="AL1226" i="70"/>
  <c r="AJ1226" i="70"/>
  <c r="AD1226" i="70"/>
  <c r="AC1226" i="70"/>
  <c r="AA1226" i="70"/>
  <c r="U1226" i="70"/>
  <c r="T1226" i="70"/>
  <c r="R1226" i="70"/>
  <c r="L1226" i="70"/>
  <c r="K1226" i="70"/>
  <c r="I1226" i="70"/>
  <c r="AT1225" i="70"/>
  <c r="AM1225" i="70"/>
  <c r="AL1225" i="70"/>
  <c r="AJ1225" i="70"/>
  <c r="AD1225" i="70"/>
  <c r="AC1225" i="70"/>
  <c r="AA1225" i="70"/>
  <c r="U1225" i="70"/>
  <c r="T1225" i="70"/>
  <c r="R1225" i="70"/>
  <c r="L1225" i="70"/>
  <c r="K1225" i="70"/>
  <c r="I1225" i="70"/>
  <c r="AT1224" i="70"/>
  <c r="AM1224" i="70"/>
  <c r="AL1224" i="70"/>
  <c r="AJ1224" i="70"/>
  <c r="AD1224" i="70"/>
  <c r="AC1224" i="70"/>
  <c r="AA1224" i="70"/>
  <c r="U1224" i="70"/>
  <c r="T1224" i="70"/>
  <c r="R1224" i="70"/>
  <c r="L1224" i="70"/>
  <c r="K1224" i="70"/>
  <c r="I1224" i="70"/>
  <c r="AT1223" i="70"/>
  <c r="AM1223" i="70"/>
  <c r="AL1223" i="70"/>
  <c r="AJ1223" i="70"/>
  <c r="AD1223" i="70"/>
  <c r="AC1223" i="70"/>
  <c r="AA1223" i="70"/>
  <c r="U1223" i="70"/>
  <c r="T1223" i="70"/>
  <c r="R1223" i="70"/>
  <c r="L1223" i="70"/>
  <c r="K1223" i="70"/>
  <c r="I1223" i="70"/>
  <c r="AT1222" i="70"/>
  <c r="AM1222" i="70"/>
  <c r="AL1222" i="70"/>
  <c r="AJ1222" i="70"/>
  <c r="AD1222" i="70"/>
  <c r="AC1222" i="70"/>
  <c r="AA1222" i="70"/>
  <c r="U1222" i="70"/>
  <c r="T1222" i="70"/>
  <c r="R1222" i="70"/>
  <c r="L1222" i="70"/>
  <c r="K1222" i="70"/>
  <c r="I1222" i="70"/>
  <c r="AT1221" i="70"/>
  <c r="AM1221" i="70"/>
  <c r="AL1221" i="70"/>
  <c r="AJ1221" i="70"/>
  <c r="AD1221" i="70"/>
  <c r="AC1221" i="70"/>
  <c r="AA1221" i="70"/>
  <c r="U1221" i="70"/>
  <c r="T1221" i="70"/>
  <c r="R1221" i="70"/>
  <c r="L1221" i="70"/>
  <c r="K1221" i="70"/>
  <c r="I1221" i="70"/>
  <c r="AT1220" i="70"/>
  <c r="AM1220" i="70"/>
  <c r="AL1220" i="70"/>
  <c r="AJ1220" i="70"/>
  <c r="AD1220" i="70"/>
  <c r="AC1220" i="70"/>
  <c r="AA1220" i="70"/>
  <c r="U1220" i="70"/>
  <c r="T1220" i="70"/>
  <c r="R1220" i="70"/>
  <c r="L1220" i="70"/>
  <c r="K1220" i="70"/>
  <c r="I1220" i="70"/>
  <c r="AT1219" i="70"/>
  <c r="AM1219" i="70"/>
  <c r="AL1219" i="70"/>
  <c r="AJ1219" i="70"/>
  <c r="AD1219" i="70"/>
  <c r="AC1219" i="70"/>
  <c r="AA1219" i="70"/>
  <c r="U1219" i="70"/>
  <c r="T1219" i="70"/>
  <c r="R1219" i="70"/>
  <c r="L1219" i="70"/>
  <c r="K1219" i="70"/>
  <c r="I1219" i="70"/>
  <c r="AT1218" i="70"/>
  <c r="AM1218" i="70"/>
  <c r="AL1218" i="70"/>
  <c r="AJ1218" i="70"/>
  <c r="AD1218" i="70"/>
  <c r="AC1218" i="70"/>
  <c r="AA1218" i="70"/>
  <c r="U1218" i="70"/>
  <c r="T1218" i="70"/>
  <c r="R1218" i="70"/>
  <c r="L1218" i="70"/>
  <c r="K1218" i="70"/>
  <c r="I1218" i="70"/>
  <c r="AT1217" i="70"/>
  <c r="AM1217" i="70"/>
  <c r="AL1217" i="70"/>
  <c r="AJ1217" i="70"/>
  <c r="AD1217" i="70"/>
  <c r="AC1217" i="70"/>
  <c r="AA1217" i="70"/>
  <c r="U1217" i="70"/>
  <c r="T1217" i="70"/>
  <c r="R1217" i="70"/>
  <c r="L1217" i="70"/>
  <c r="K1217" i="70"/>
  <c r="I1217" i="70"/>
  <c r="AT1216" i="70"/>
  <c r="AM1216" i="70"/>
  <c r="AL1216" i="70"/>
  <c r="AJ1216" i="70"/>
  <c r="AD1216" i="70"/>
  <c r="AC1216" i="70"/>
  <c r="AA1216" i="70"/>
  <c r="U1216" i="70"/>
  <c r="T1216" i="70"/>
  <c r="R1216" i="70"/>
  <c r="L1216" i="70"/>
  <c r="K1216" i="70"/>
  <c r="I1216" i="70"/>
  <c r="AT1215" i="70"/>
  <c r="AM1215" i="70"/>
  <c r="AL1215" i="70"/>
  <c r="AJ1215" i="70"/>
  <c r="AD1215" i="70"/>
  <c r="AC1215" i="70"/>
  <c r="AA1215" i="70"/>
  <c r="U1215" i="70"/>
  <c r="T1215" i="70"/>
  <c r="R1215" i="70"/>
  <c r="L1215" i="70"/>
  <c r="K1215" i="70"/>
  <c r="I1215" i="70"/>
  <c r="AT1214" i="70"/>
  <c r="AM1214" i="70"/>
  <c r="AL1214" i="70"/>
  <c r="AJ1214" i="70"/>
  <c r="AD1214" i="70"/>
  <c r="AC1214" i="70"/>
  <c r="AA1214" i="70"/>
  <c r="U1214" i="70"/>
  <c r="T1214" i="70"/>
  <c r="R1214" i="70"/>
  <c r="L1214" i="70"/>
  <c r="K1214" i="70"/>
  <c r="I1214" i="70"/>
  <c r="AT1212" i="70"/>
  <c r="AM1212" i="70"/>
  <c r="AL1212" i="70"/>
  <c r="AJ1212" i="70"/>
  <c r="AD1212" i="70"/>
  <c r="AC1212" i="70"/>
  <c r="AA1212" i="70"/>
  <c r="U1212" i="70"/>
  <c r="T1212" i="70"/>
  <c r="R1212" i="70"/>
  <c r="L1212" i="70"/>
  <c r="K1212" i="70"/>
  <c r="I1212" i="70"/>
  <c r="AT1211" i="70"/>
  <c r="AM1211" i="70"/>
  <c r="AL1211" i="70"/>
  <c r="AJ1211" i="70"/>
  <c r="AD1211" i="70"/>
  <c r="AC1211" i="70"/>
  <c r="AA1211" i="70"/>
  <c r="U1211" i="70"/>
  <c r="T1211" i="70"/>
  <c r="R1211" i="70"/>
  <c r="L1211" i="70"/>
  <c r="K1211" i="70"/>
  <c r="I1211" i="70"/>
  <c r="AT1210" i="70"/>
  <c r="AL1210" i="70"/>
  <c r="CB71" i="70" s="1"/>
  <c r="CF40" i="70" s="1"/>
  <c r="AJ1210" i="70"/>
  <c r="AC1210" i="70"/>
  <c r="AA1210" i="70"/>
  <c r="T1210" i="70"/>
  <c r="R1210" i="70"/>
  <c r="K1210" i="70"/>
  <c r="AT1209" i="70"/>
  <c r="AM1209" i="70"/>
  <c r="AL1209" i="70"/>
  <c r="AJ1209" i="70"/>
  <c r="AD1209" i="70"/>
  <c r="AC1209" i="70"/>
  <c r="AA1209" i="70"/>
  <c r="U1209" i="70"/>
  <c r="T1209" i="70"/>
  <c r="R1209" i="70"/>
  <c r="L1209" i="70"/>
  <c r="K1209" i="70"/>
  <c r="I1209" i="70"/>
  <c r="AT1208" i="70"/>
  <c r="AM1208" i="70"/>
  <c r="AL1208" i="70"/>
  <c r="AJ1208" i="70"/>
  <c r="AD1208" i="70"/>
  <c r="AC1208" i="70"/>
  <c r="AA1208" i="70"/>
  <c r="U1208" i="70"/>
  <c r="T1208" i="70"/>
  <c r="R1208" i="70"/>
  <c r="L1208" i="70"/>
  <c r="K1208" i="70"/>
  <c r="I1208" i="70"/>
  <c r="AT1207" i="70"/>
  <c r="AM1207" i="70"/>
  <c r="AL1207" i="70"/>
  <c r="AJ1207" i="70"/>
  <c r="AD1207" i="70"/>
  <c r="AC1207" i="70"/>
  <c r="AA1207" i="70"/>
  <c r="U1207" i="70"/>
  <c r="T1207" i="70"/>
  <c r="R1207" i="70"/>
  <c r="L1207" i="70"/>
  <c r="K1207" i="70"/>
  <c r="I1207" i="70"/>
  <c r="AT1206" i="70"/>
  <c r="AM1206" i="70"/>
  <c r="AL1206" i="70"/>
  <c r="AJ1206" i="70"/>
  <c r="AD1206" i="70"/>
  <c r="AC1206" i="70"/>
  <c r="AA1206" i="70"/>
  <c r="U1206" i="70"/>
  <c r="T1206" i="70"/>
  <c r="R1206" i="70"/>
  <c r="L1206" i="70"/>
  <c r="K1206" i="70"/>
  <c r="I1206" i="70"/>
  <c r="AT1205" i="70"/>
  <c r="AM1205" i="70"/>
  <c r="AL1205" i="70"/>
  <c r="AJ1205" i="70"/>
  <c r="AD1205" i="70"/>
  <c r="AC1205" i="70"/>
  <c r="AA1205" i="70"/>
  <c r="U1205" i="70"/>
  <c r="T1205" i="70"/>
  <c r="R1205" i="70"/>
  <c r="L1205" i="70"/>
  <c r="K1205" i="70"/>
  <c r="I1205" i="70"/>
  <c r="AT1204" i="70"/>
  <c r="AM1204" i="70"/>
  <c r="AL1204" i="70"/>
  <c r="AJ1204" i="70"/>
  <c r="AD1204" i="70"/>
  <c r="AC1204" i="70"/>
  <c r="AA1204" i="70"/>
  <c r="U1204" i="70"/>
  <c r="T1204" i="70"/>
  <c r="R1204" i="70"/>
  <c r="L1204" i="70"/>
  <c r="K1204" i="70"/>
  <c r="I1204" i="70"/>
  <c r="AT1203" i="70"/>
  <c r="AM1203" i="70"/>
  <c r="AL1203" i="70"/>
  <c r="AJ1203" i="70"/>
  <c r="AD1203" i="70"/>
  <c r="AC1203" i="70"/>
  <c r="AA1203" i="70"/>
  <c r="U1203" i="70"/>
  <c r="T1203" i="70"/>
  <c r="R1203" i="70"/>
  <c r="L1203" i="70"/>
  <c r="K1203" i="70"/>
  <c r="I1203" i="70"/>
  <c r="AT1202" i="70"/>
  <c r="AM1202" i="70"/>
  <c r="AL1202" i="70"/>
  <c r="AJ1202" i="70"/>
  <c r="AD1202" i="70"/>
  <c r="AC1202" i="70"/>
  <c r="AA1202" i="70"/>
  <c r="U1202" i="70"/>
  <c r="T1202" i="70"/>
  <c r="R1202" i="70"/>
  <c r="L1202" i="70"/>
  <c r="K1202" i="70"/>
  <c r="I1202" i="70"/>
  <c r="AT1201" i="70"/>
  <c r="AM1201" i="70"/>
  <c r="AL1201" i="70"/>
  <c r="AJ1201" i="70"/>
  <c r="AD1201" i="70"/>
  <c r="AC1201" i="70"/>
  <c r="AA1201" i="70"/>
  <c r="U1201" i="70"/>
  <c r="T1201" i="70"/>
  <c r="R1201" i="70"/>
  <c r="L1201" i="70"/>
  <c r="K1201" i="70"/>
  <c r="I1201" i="70"/>
  <c r="AT1200" i="70"/>
  <c r="AM1200" i="70"/>
  <c r="AL1200" i="70"/>
  <c r="AJ1200" i="70"/>
  <c r="AD1200" i="70"/>
  <c r="AC1200" i="70"/>
  <c r="AA1200" i="70"/>
  <c r="U1200" i="70"/>
  <c r="T1200" i="70"/>
  <c r="R1200" i="70"/>
  <c r="L1200" i="70"/>
  <c r="K1200" i="70"/>
  <c r="I1200" i="70"/>
  <c r="AT1199" i="70"/>
  <c r="AM1199" i="70"/>
  <c r="AL1199" i="70"/>
  <c r="AJ1199" i="70"/>
  <c r="AD1199" i="70"/>
  <c r="AC1199" i="70"/>
  <c r="AA1199" i="70"/>
  <c r="U1199" i="70"/>
  <c r="T1199" i="70"/>
  <c r="R1199" i="70"/>
  <c r="L1199" i="70"/>
  <c r="K1199" i="70"/>
  <c r="I1199" i="70"/>
  <c r="AT1198" i="70"/>
  <c r="AM1198" i="70"/>
  <c r="AL1198" i="70"/>
  <c r="AJ1198" i="70"/>
  <c r="AD1198" i="70"/>
  <c r="AC1198" i="70"/>
  <c r="AA1198" i="70"/>
  <c r="U1198" i="70"/>
  <c r="T1198" i="70"/>
  <c r="R1198" i="70"/>
  <c r="L1198" i="70"/>
  <c r="K1198" i="70"/>
  <c r="I1198" i="70"/>
  <c r="AT1197" i="70"/>
  <c r="AM1197" i="70"/>
  <c r="AL1197" i="70"/>
  <c r="AJ1197" i="70"/>
  <c r="AD1197" i="70"/>
  <c r="AC1197" i="70"/>
  <c r="AA1197" i="70"/>
  <c r="U1197" i="70"/>
  <c r="T1197" i="70"/>
  <c r="R1197" i="70"/>
  <c r="L1197" i="70"/>
  <c r="K1197" i="70"/>
  <c r="I1197" i="70"/>
  <c r="AT1194" i="70"/>
  <c r="AM1194" i="70"/>
  <c r="AL1194" i="70"/>
  <c r="AJ1194" i="70"/>
  <c r="AD1194" i="70"/>
  <c r="AC1194" i="70"/>
  <c r="AA1194" i="70"/>
  <c r="U1194" i="70"/>
  <c r="T1194" i="70"/>
  <c r="R1194" i="70"/>
  <c r="L1194" i="70"/>
  <c r="K1194" i="70"/>
  <c r="I1194" i="70"/>
  <c r="AT1193" i="70"/>
  <c r="AM1193" i="70"/>
  <c r="AL1193" i="70"/>
  <c r="AJ1193" i="70"/>
  <c r="AD1193" i="70"/>
  <c r="AC1193" i="70"/>
  <c r="AA1193" i="70"/>
  <c r="U1193" i="70"/>
  <c r="T1193" i="70"/>
  <c r="R1193" i="70"/>
  <c r="L1193" i="70"/>
  <c r="K1193" i="70"/>
  <c r="I1193" i="70"/>
  <c r="AT1192" i="70"/>
  <c r="AL1192" i="70"/>
  <c r="CB70" i="70" s="1"/>
  <c r="CF39" i="70" s="1"/>
  <c r="AJ1192" i="70"/>
  <c r="AC1192" i="70"/>
  <c r="AA1192" i="70"/>
  <c r="T1192" i="70"/>
  <c r="R1192" i="70"/>
  <c r="K1192" i="70"/>
  <c r="AT1191" i="70"/>
  <c r="AM1191" i="70"/>
  <c r="AL1191" i="70"/>
  <c r="AJ1191" i="70"/>
  <c r="AD1191" i="70"/>
  <c r="AC1191" i="70"/>
  <c r="AA1191" i="70"/>
  <c r="U1191" i="70"/>
  <c r="T1191" i="70"/>
  <c r="R1191" i="70"/>
  <c r="L1191" i="70"/>
  <c r="K1191" i="70"/>
  <c r="I1191" i="70"/>
  <c r="AT1190" i="70"/>
  <c r="AM1190" i="70"/>
  <c r="AL1190" i="70"/>
  <c r="AJ1190" i="70"/>
  <c r="AD1190" i="70"/>
  <c r="AC1190" i="70"/>
  <c r="AA1190" i="70"/>
  <c r="U1190" i="70"/>
  <c r="T1190" i="70"/>
  <c r="R1190" i="70"/>
  <c r="L1190" i="70"/>
  <c r="K1190" i="70"/>
  <c r="I1190" i="70"/>
  <c r="AT1189" i="70"/>
  <c r="AM1189" i="70"/>
  <c r="AL1189" i="70"/>
  <c r="AJ1189" i="70"/>
  <c r="AD1189" i="70"/>
  <c r="AC1189" i="70"/>
  <c r="AA1189" i="70"/>
  <c r="U1189" i="70"/>
  <c r="T1189" i="70"/>
  <c r="R1189" i="70"/>
  <c r="L1189" i="70"/>
  <c r="K1189" i="70"/>
  <c r="I1189" i="70"/>
  <c r="AT1188" i="70"/>
  <c r="AM1188" i="70"/>
  <c r="AL1188" i="70"/>
  <c r="AJ1188" i="70"/>
  <c r="AD1188" i="70"/>
  <c r="AC1188" i="70"/>
  <c r="AA1188" i="70"/>
  <c r="U1188" i="70"/>
  <c r="T1188" i="70"/>
  <c r="R1188" i="70"/>
  <c r="L1188" i="70"/>
  <c r="K1188" i="70"/>
  <c r="I1188" i="70"/>
  <c r="AT1187" i="70"/>
  <c r="AM1187" i="70"/>
  <c r="AL1187" i="70"/>
  <c r="AJ1187" i="70"/>
  <c r="AD1187" i="70"/>
  <c r="AC1187" i="70"/>
  <c r="AA1187" i="70"/>
  <c r="U1187" i="70"/>
  <c r="T1187" i="70"/>
  <c r="R1187" i="70"/>
  <c r="L1187" i="70"/>
  <c r="K1187" i="70"/>
  <c r="I1187" i="70"/>
  <c r="AT1186" i="70"/>
  <c r="AM1186" i="70"/>
  <c r="AL1186" i="70"/>
  <c r="AJ1186" i="70"/>
  <c r="AD1186" i="70"/>
  <c r="AC1186" i="70"/>
  <c r="AA1186" i="70"/>
  <c r="U1186" i="70"/>
  <c r="T1186" i="70"/>
  <c r="R1186" i="70"/>
  <c r="L1186" i="70"/>
  <c r="K1186" i="70"/>
  <c r="I1186" i="70"/>
  <c r="AT1185" i="70"/>
  <c r="AM1185" i="70"/>
  <c r="AL1185" i="70"/>
  <c r="AJ1185" i="70"/>
  <c r="AD1185" i="70"/>
  <c r="AC1185" i="70"/>
  <c r="AA1185" i="70"/>
  <c r="U1185" i="70"/>
  <c r="T1185" i="70"/>
  <c r="R1185" i="70"/>
  <c r="L1185" i="70"/>
  <c r="K1185" i="70"/>
  <c r="I1185" i="70"/>
  <c r="AT1184" i="70"/>
  <c r="AM1184" i="70"/>
  <c r="AL1184" i="70"/>
  <c r="AJ1184" i="70"/>
  <c r="AD1184" i="70"/>
  <c r="AC1184" i="70"/>
  <c r="AA1184" i="70"/>
  <c r="U1184" i="70"/>
  <c r="T1184" i="70"/>
  <c r="R1184" i="70"/>
  <c r="L1184" i="70"/>
  <c r="K1184" i="70"/>
  <c r="I1184" i="70"/>
  <c r="AT1183" i="70"/>
  <c r="AM1183" i="70"/>
  <c r="AL1183" i="70"/>
  <c r="AJ1183" i="70"/>
  <c r="AD1183" i="70"/>
  <c r="AC1183" i="70"/>
  <c r="AA1183" i="70"/>
  <c r="U1183" i="70"/>
  <c r="T1183" i="70"/>
  <c r="R1183" i="70"/>
  <c r="L1183" i="70"/>
  <c r="K1183" i="70"/>
  <c r="I1183" i="70"/>
  <c r="AT1182" i="70"/>
  <c r="AM1182" i="70"/>
  <c r="AL1182" i="70"/>
  <c r="AJ1182" i="70"/>
  <c r="AD1182" i="70"/>
  <c r="AC1182" i="70"/>
  <c r="AA1182" i="70"/>
  <c r="U1182" i="70"/>
  <c r="T1182" i="70"/>
  <c r="R1182" i="70"/>
  <c r="L1182" i="70"/>
  <c r="K1182" i="70"/>
  <c r="I1182" i="70"/>
  <c r="AT1181" i="70"/>
  <c r="AM1181" i="70"/>
  <c r="AL1181" i="70"/>
  <c r="AJ1181" i="70"/>
  <c r="AD1181" i="70"/>
  <c r="AC1181" i="70"/>
  <c r="AA1181" i="70"/>
  <c r="U1181" i="70"/>
  <c r="T1181" i="70"/>
  <c r="R1181" i="70"/>
  <c r="L1181" i="70"/>
  <c r="K1181" i="70"/>
  <c r="I1181" i="70"/>
  <c r="AT1180" i="70"/>
  <c r="AM1180" i="70"/>
  <c r="AL1180" i="70"/>
  <c r="AJ1180" i="70"/>
  <c r="AD1180" i="70"/>
  <c r="AC1180" i="70"/>
  <c r="AA1180" i="70"/>
  <c r="U1180" i="70"/>
  <c r="T1180" i="70"/>
  <c r="R1180" i="70"/>
  <c r="L1180" i="70"/>
  <c r="K1180" i="70"/>
  <c r="I1180" i="70"/>
  <c r="AT1179" i="70"/>
  <c r="AM1179" i="70"/>
  <c r="AL1179" i="70"/>
  <c r="AJ1179" i="70"/>
  <c r="AD1179" i="70"/>
  <c r="AC1179" i="70"/>
  <c r="AA1179" i="70"/>
  <c r="U1179" i="70"/>
  <c r="T1179" i="70"/>
  <c r="R1179" i="70"/>
  <c r="L1179" i="70"/>
  <c r="K1179" i="70"/>
  <c r="I1179" i="70"/>
  <c r="AT1178" i="70"/>
  <c r="AM1178" i="70"/>
  <c r="AL1178" i="70"/>
  <c r="AJ1178" i="70"/>
  <c r="AD1178" i="70"/>
  <c r="AC1178" i="70"/>
  <c r="AA1178" i="70"/>
  <c r="U1178" i="70"/>
  <c r="T1178" i="70"/>
  <c r="R1178" i="70"/>
  <c r="L1178" i="70"/>
  <c r="K1178" i="70"/>
  <c r="I1178" i="70"/>
  <c r="AT1176" i="70"/>
  <c r="AM1176" i="70"/>
  <c r="AL1176" i="70"/>
  <c r="AJ1176" i="70"/>
  <c r="AD1176" i="70"/>
  <c r="AC1176" i="70"/>
  <c r="AA1176" i="70"/>
  <c r="U1176" i="70"/>
  <c r="T1176" i="70"/>
  <c r="R1176" i="70"/>
  <c r="L1176" i="70"/>
  <c r="K1176" i="70"/>
  <c r="I1176" i="70"/>
  <c r="AT1175" i="70"/>
  <c r="AM1175" i="70"/>
  <c r="AL1175" i="70"/>
  <c r="AJ1175" i="70"/>
  <c r="AD1175" i="70"/>
  <c r="AC1175" i="70"/>
  <c r="AA1175" i="70"/>
  <c r="U1175" i="70"/>
  <c r="T1175" i="70"/>
  <c r="R1175" i="70"/>
  <c r="L1175" i="70"/>
  <c r="K1175" i="70"/>
  <c r="I1175" i="70"/>
  <c r="AT1174" i="70"/>
  <c r="AL1174" i="70"/>
  <c r="CB69" i="70" s="1"/>
  <c r="CF38" i="70" s="1"/>
  <c r="AC1174" i="70"/>
  <c r="AA1174" i="70"/>
  <c r="T1174" i="70"/>
  <c r="R1174" i="70"/>
  <c r="K1174" i="70"/>
  <c r="AT1173" i="70"/>
  <c r="AM1173" i="70"/>
  <c r="AL1173" i="70"/>
  <c r="AJ1173" i="70"/>
  <c r="AD1173" i="70"/>
  <c r="AC1173" i="70"/>
  <c r="AA1173" i="70"/>
  <c r="U1173" i="70"/>
  <c r="T1173" i="70"/>
  <c r="R1173" i="70"/>
  <c r="L1173" i="70"/>
  <c r="K1173" i="70"/>
  <c r="I1173" i="70"/>
  <c r="AT1172" i="70"/>
  <c r="AM1172" i="70"/>
  <c r="AL1172" i="70"/>
  <c r="AJ1172" i="70"/>
  <c r="AD1172" i="70"/>
  <c r="AC1172" i="70"/>
  <c r="AA1172" i="70"/>
  <c r="U1172" i="70"/>
  <c r="T1172" i="70"/>
  <c r="R1172" i="70"/>
  <c r="L1172" i="70"/>
  <c r="K1172" i="70"/>
  <c r="I1172" i="70"/>
  <c r="AT1171" i="70"/>
  <c r="AM1171" i="70"/>
  <c r="AL1171" i="70"/>
  <c r="AJ1171" i="70"/>
  <c r="AD1171" i="70"/>
  <c r="AC1171" i="70"/>
  <c r="AA1171" i="70"/>
  <c r="U1171" i="70"/>
  <c r="T1171" i="70"/>
  <c r="R1171" i="70"/>
  <c r="L1171" i="70"/>
  <c r="K1171" i="70"/>
  <c r="I1171" i="70"/>
  <c r="AT1170" i="70"/>
  <c r="AM1170" i="70"/>
  <c r="AL1170" i="70"/>
  <c r="AJ1170" i="70"/>
  <c r="AD1170" i="70"/>
  <c r="AC1170" i="70"/>
  <c r="AA1170" i="70"/>
  <c r="U1170" i="70"/>
  <c r="T1170" i="70"/>
  <c r="R1170" i="70"/>
  <c r="L1170" i="70"/>
  <c r="K1170" i="70"/>
  <c r="I1170" i="70"/>
  <c r="AT1169" i="70"/>
  <c r="AM1169" i="70"/>
  <c r="AL1169" i="70"/>
  <c r="AJ1169" i="70"/>
  <c r="AD1169" i="70"/>
  <c r="AC1169" i="70"/>
  <c r="AA1169" i="70"/>
  <c r="U1169" i="70"/>
  <c r="T1169" i="70"/>
  <c r="R1169" i="70"/>
  <c r="L1169" i="70"/>
  <c r="K1169" i="70"/>
  <c r="I1169" i="70"/>
  <c r="AT1168" i="70"/>
  <c r="AM1168" i="70"/>
  <c r="AL1168" i="70"/>
  <c r="AJ1168" i="70"/>
  <c r="AD1168" i="70"/>
  <c r="AC1168" i="70"/>
  <c r="AA1168" i="70"/>
  <c r="U1168" i="70"/>
  <c r="T1168" i="70"/>
  <c r="R1168" i="70"/>
  <c r="L1168" i="70"/>
  <c r="K1168" i="70"/>
  <c r="I1168" i="70"/>
  <c r="AT1167" i="70"/>
  <c r="AM1167" i="70"/>
  <c r="AL1167" i="70"/>
  <c r="AJ1167" i="70"/>
  <c r="AD1167" i="70"/>
  <c r="AC1167" i="70"/>
  <c r="AA1167" i="70"/>
  <c r="U1167" i="70"/>
  <c r="T1167" i="70"/>
  <c r="R1167" i="70"/>
  <c r="L1167" i="70"/>
  <c r="K1167" i="70"/>
  <c r="I1167" i="70"/>
  <c r="AT1166" i="70"/>
  <c r="AM1166" i="70"/>
  <c r="AL1166" i="70"/>
  <c r="AJ1166" i="70"/>
  <c r="AD1166" i="70"/>
  <c r="AC1166" i="70"/>
  <c r="AA1166" i="70"/>
  <c r="U1166" i="70"/>
  <c r="T1166" i="70"/>
  <c r="R1166" i="70"/>
  <c r="L1166" i="70"/>
  <c r="K1166" i="70"/>
  <c r="I1166" i="70"/>
  <c r="AT1165" i="70"/>
  <c r="AM1165" i="70"/>
  <c r="AL1165" i="70"/>
  <c r="AJ1165" i="70"/>
  <c r="AD1165" i="70"/>
  <c r="AC1165" i="70"/>
  <c r="AA1165" i="70"/>
  <c r="U1165" i="70"/>
  <c r="T1165" i="70"/>
  <c r="R1165" i="70"/>
  <c r="L1165" i="70"/>
  <c r="K1165" i="70"/>
  <c r="I1165" i="70"/>
  <c r="AT1164" i="70"/>
  <c r="AM1164" i="70"/>
  <c r="AL1164" i="70"/>
  <c r="AJ1164" i="70"/>
  <c r="AD1164" i="70"/>
  <c r="AC1164" i="70"/>
  <c r="AA1164" i="70"/>
  <c r="U1164" i="70"/>
  <c r="T1164" i="70"/>
  <c r="R1164" i="70"/>
  <c r="L1164" i="70"/>
  <c r="K1164" i="70"/>
  <c r="I1164" i="70"/>
  <c r="AT1163" i="70"/>
  <c r="AM1163" i="70"/>
  <c r="AL1163" i="70"/>
  <c r="AJ1163" i="70"/>
  <c r="AD1163" i="70"/>
  <c r="AC1163" i="70"/>
  <c r="AA1163" i="70"/>
  <c r="U1163" i="70"/>
  <c r="T1163" i="70"/>
  <c r="R1163" i="70"/>
  <c r="L1163" i="70"/>
  <c r="K1163" i="70"/>
  <c r="I1163" i="70"/>
  <c r="AT1162" i="70"/>
  <c r="AM1162" i="70"/>
  <c r="AL1162" i="70"/>
  <c r="AJ1162" i="70"/>
  <c r="AD1162" i="70"/>
  <c r="AC1162" i="70"/>
  <c r="AA1162" i="70"/>
  <c r="U1162" i="70"/>
  <c r="T1162" i="70"/>
  <c r="R1162" i="70"/>
  <c r="L1162" i="70"/>
  <c r="K1162" i="70"/>
  <c r="I1162" i="70"/>
  <c r="AT1161" i="70"/>
  <c r="AM1161" i="70"/>
  <c r="AL1161" i="70"/>
  <c r="AJ1161" i="70"/>
  <c r="AD1161" i="70"/>
  <c r="AC1161" i="70"/>
  <c r="AA1161" i="70"/>
  <c r="U1161" i="70"/>
  <c r="T1161" i="70"/>
  <c r="R1161" i="70"/>
  <c r="L1161" i="70"/>
  <c r="K1161" i="70"/>
  <c r="I1161" i="70"/>
  <c r="AT1160" i="70"/>
  <c r="AM1160" i="70"/>
  <c r="AL1160" i="70"/>
  <c r="AJ1160" i="70"/>
  <c r="AD1160" i="70"/>
  <c r="AC1160" i="70"/>
  <c r="AA1160" i="70"/>
  <c r="U1160" i="70"/>
  <c r="T1160" i="70"/>
  <c r="R1160" i="70"/>
  <c r="L1160" i="70"/>
  <c r="K1160" i="70"/>
  <c r="I1160" i="70"/>
  <c r="AT1158" i="70"/>
  <c r="AM1158" i="70"/>
  <c r="AL1158" i="70"/>
  <c r="AJ1158" i="70"/>
  <c r="AD1158" i="70"/>
  <c r="AC1158" i="70"/>
  <c r="AA1158" i="70"/>
  <c r="U1158" i="70"/>
  <c r="T1158" i="70"/>
  <c r="R1158" i="70"/>
  <c r="L1158" i="70"/>
  <c r="K1158" i="70"/>
  <c r="I1158" i="70"/>
  <c r="AT1157" i="70"/>
  <c r="AM1157" i="70"/>
  <c r="AL1157" i="70"/>
  <c r="AJ1157" i="70"/>
  <c r="AD1157" i="70"/>
  <c r="AC1157" i="70"/>
  <c r="AA1157" i="70"/>
  <c r="U1157" i="70"/>
  <c r="T1157" i="70"/>
  <c r="R1157" i="70"/>
  <c r="L1157" i="70"/>
  <c r="K1157" i="70"/>
  <c r="I1157" i="70"/>
  <c r="AT1156" i="70"/>
  <c r="AL1156" i="70"/>
  <c r="CB68" i="70" s="1"/>
  <c r="CF37" i="70" s="1"/>
  <c r="AJ1156" i="70"/>
  <c r="AC1156" i="70"/>
  <c r="AA1156" i="70"/>
  <c r="T1156" i="70"/>
  <c r="R1156" i="70"/>
  <c r="K1156" i="70"/>
  <c r="AT1155" i="70"/>
  <c r="AM1155" i="70"/>
  <c r="AL1155" i="70"/>
  <c r="AJ1155" i="70"/>
  <c r="AD1155" i="70"/>
  <c r="AC1155" i="70"/>
  <c r="AA1155" i="70"/>
  <c r="U1155" i="70"/>
  <c r="T1155" i="70"/>
  <c r="R1155" i="70"/>
  <c r="L1155" i="70"/>
  <c r="K1155" i="70"/>
  <c r="I1155" i="70"/>
  <c r="AT1154" i="70"/>
  <c r="AM1154" i="70"/>
  <c r="AL1154" i="70"/>
  <c r="AJ1154" i="70"/>
  <c r="AD1154" i="70"/>
  <c r="AC1154" i="70"/>
  <c r="AA1154" i="70"/>
  <c r="U1154" i="70"/>
  <c r="T1154" i="70"/>
  <c r="R1154" i="70"/>
  <c r="L1154" i="70"/>
  <c r="K1154" i="70"/>
  <c r="I1154" i="70"/>
  <c r="AT1153" i="70"/>
  <c r="AM1153" i="70"/>
  <c r="AL1153" i="70"/>
  <c r="AJ1153" i="70"/>
  <c r="AD1153" i="70"/>
  <c r="AC1153" i="70"/>
  <c r="AA1153" i="70"/>
  <c r="U1153" i="70"/>
  <c r="T1153" i="70"/>
  <c r="R1153" i="70"/>
  <c r="L1153" i="70"/>
  <c r="K1153" i="70"/>
  <c r="I1153" i="70"/>
  <c r="AT1152" i="70"/>
  <c r="AM1152" i="70"/>
  <c r="AL1152" i="70"/>
  <c r="AJ1152" i="70"/>
  <c r="AD1152" i="70"/>
  <c r="AC1152" i="70"/>
  <c r="AA1152" i="70"/>
  <c r="U1152" i="70"/>
  <c r="T1152" i="70"/>
  <c r="R1152" i="70"/>
  <c r="L1152" i="70"/>
  <c r="K1152" i="70"/>
  <c r="I1152" i="70"/>
  <c r="AT1151" i="70"/>
  <c r="AM1151" i="70"/>
  <c r="AL1151" i="70"/>
  <c r="AJ1151" i="70"/>
  <c r="AD1151" i="70"/>
  <c r="AC1151" i="70"/>
  <c r="AA1151" i="70"/>
  <c r="U1151" i="70"/>
  <c r="T1151" i="70"/>
  <c r="R1151" i="70"/>
  <c r="L1151" i="70"/>
  <c r="K1151" i="70"/>
  <c r="I1151" i="70"/>
  <c r="AT1150" i="70"/>
  <c r="AM1150" i="70"/>
  <c r="AL1150" i="70"/>
  <c r="AJ1150" i="70"/>
  <c r="AD1150" i="70"/>
  <c r="AC1150" i="70"/>
  <c r="AA1150" i="70"/>
  <c r="U1150" i="70"/>
  <c r="T1150" i="70"/>
  <c r="R1150" i="70"/>
  <c r="L1150" i="70"/>
  <c r="K1150" i="70"/>
  <c r="I1150" i="70"/>
  <c r="AT1149" i="70"/>
  <c r="AM1149" i="70"/>
  <c r="AL1149" i="70"/>
  <c r="AJ1149" i="70"/>
  <c r="AD1149" i="70"/>
  <c r="AC1149" i="70"/>
  <c r="AA1149" i="70"/>
  <c r="U1149" i="70"/>
  <c r="T1149" i="70"/>
  <c r="R1149" i="70"/>
  <c r="L1149" i="70"/>
  <c r="K1149" i="70"/>
  <c r="I1149" i="70"/>
  <c r="AT1148" i="70"/>
  <c r="AM1148" i="70"/>
  <c r="AL1148" i="70"/>
  <c r="AJ1148" i="70"/>
  <c r="AD1148" i="70"/>
  <c r="AC1148" i="70"/>
  <c r="AA1148" i="70"/>
  <c r="U1148" i="70"/>
  <c r="T1148" i="70"/>
  <c r="R1148" i="70"/>
  <c r="L1148" i="70"/>
  <c r="K1148" i="70"/>
  <c r="I1148" i="70"/>
  <c r="AT1147" i="70"/>
  <c r="AM1147" i="70"/>
  <c r="AL1147" i="70"/>
  <c r="AJ1147" i="70"/>
  <c r="AD1147" i="70"/>
  <c r="AC1147" i="70"/>
  <c r="AA1147" i="70"/>
  <c r="U1147" i="70"/>
  <c r="T1147" i="70"/>
  <c r="R1147" i="70"/>
  <c r="L1147" i="70"/>
  <c r="K1147" i="70"/>
  <c r="I1147" i="70"/>
  <c r="AT1146" i="70"/>
  <c r="AM1146" i="70"/>
  <c r="AL1146" i="70"/>
  <c r="AJ1146" i="70"/>
  <c r="AD1146" i="70"/>
  <c r="AC1146" i="70"/>
  <c r="AA1146" i="70"/>
  <c r="U1146" i="70"/>
  <c r="T1146" i="70"/>
  <c r="R1146" i="70"/>
  <c r="L1146" i="70"/>
  <c r="K1146" i="70"/>
  <c r="I1146" i="70"/>
  <c r="AT1145" i="70"/>
  <c r="AM1145" i="70"/>
  <c r="AL1145" i="70"/>
  <c r="AJ1145" i="70"/>
  <c r="AD1145" i="70"/>
  <c r="AC1145" i="70"/>
  <c r="AA1145" i="70"/>
  <c r="U1145" i="70"/>
  <c r="T1145" i="70"/>
  <c r="R1145" i="70"/>
  <c r="L1145" i="70"/>
  <c r="K1145" i="70"/>
  <c r="I1145" i="70"/>
  <c r="AT1144" i="70"/>
  <c r="AM1144" i="70"/>
  <c r="AL1144" i="70"/>
  <c r="AJ1144" i="70"/>
  <c r="AD1144" i="70"/>
  <c r="AC1144" i="70"/>
  <c r="AA1144" i="70"/>
  <c r="U1144" i="70"/>
  <c r="T1144" i="70"/>
  <c r="R1144" i="70"/>
  <c r="L1144" i="70"/>
  <c r="K1144" i="70"/>
  <c r="I1144" i="70"/>
  <c r="AT1143" i="70"/>
  <c r="AM1143" i="70"/>
  <c r="AL1143" i="70"/>
  <c r="AJ1143" i="70"/>
  <c r="AD1143" i="70"/>
  <c r="AC1143" i="70"/>
  <c r="AA1143" i="70"/>
  <c r="U1143" i="70"/>
  <c r="T1143" i="70"/>
  <c r="R1143" i="70"/>
  <c r="L1143" i="70"/>
  <c r="K1143" i="70"/>
  <c r="I1143" i="70"/>
  <c r="AT1142" i="70"/>
  <c r="AM1142" i="70"/>
  <c r="AL1142" i="70"/>
  <c r="AJ1142" i="70"/>
  <c r="AD1142" i="70"/>
  <c r="AC1142" i="70"/>
  <c r="AA1142" i="70"/>
  <c r="U1142" i="70"/>
  <c r="T1142" i="70"/>
  <c r="R1142" i="70"/>
  <c r="L1142" i="70"/>
  <c r="K1142" i="70"/>
  <c r="I1142" i="70"/>
  <c r="AT1140" i="70"/>
  <c r="AM1140" i="70"/>
  <c r="AL1140" i="70"/>
  <c r="AJ1140" i="70"/>
  <c r="AD1140" i="70"/>
  <c r="AC1140" i="70"/>
  <c r="AA1140" i="70"/>
  <c r="U1140" i="70"/>
  <c r="T1140" i="70"/>
  <c r="R1140" i="70"/>
  <c r="L1140" i="70"/>
  <c r="K1140" i="70"/>
  <c r="I1140" i="70"/>
  <c r="AT1139" i="70"/>
  <c r="AM1139" i="70"/>
  <c r="AL1139" i="70"/>
  <c r="AJ1139" i="70"/>
  <c r="AD1139" i="70"/>
  <c r="AC1139" i="70"/>
  <c r="AA1139" i="70"/>
  <c r="U1139" i="70"/>
  <c r="T1139" i="70"/>
  <c r="R1139" i="70"/>
  <c r="L1139" i="70"/>
  <c r="K1139" i="70"/>
  <c r="I1139" i="70"/>
  <c r="AT1138" i="70"/>
  <c r="AL1138" i="70"/>
  <c r="CB67" i="70" s="1"/>
  <c r="CF36" i="70" s="1"/>
  <c r="AJ1138" i="70"/>
  <c r="AC1138" i="70"/>
  <c r="AA1138" i="70"/>
  <c r="T1138" i="70"/>
  <c r="R1138" i="70"/>
  <c r="K1138" i="70"/>
  <c r="AT1137" i="70"/>
  <c r="AM1137" i="70"/>
  <c r="AL1137" i="70"/>
  <c r="AJ1137" i="70"/>
  <c r="AD1137" i="70"/>
  <c r="AC1137" i="70"/>
  <c r="AA1137" i="70"/>
  <c r="U1137" i="70"/>
  <c r="T1137" i="70"/>
  <c r="R1137" i="70"/>
  <c r="L1137" i="70"/>
  <c r="K1137" i="70"/>
  <c r="I1137" i="70"/>
  <c r="AT1136" i="70"/>
  <c r="AM1136" i="70"/>
  <c r="AL1136" i="70"/>
  <c r="AJ1136" i="70"/>
  <c r="AD1136" i="70"/>
  <c r="AC1136" i="70"/>
  <c r="AA1136" i="70"/>
  <c r="U1136" i="70"/>
  <c r="T1136" i="70"/>
  <c r="R1136" i="70"/>
  <c r="L1136" i="70"/>
  <c r="K1136" i="70"/>
  <c r="I1136" i="70"/>
  <c r="AT1135" i="70"/>
  <c r="AM1135" i="70"/>
  <c r="AL1135" i="70"/>
  <c r="AJ1135" i="70"/>
  <c r="AD1135" i="70"/>
  <c r="AC1135" i="70"/>
  <c r="AA1135" i="70"/>
  <c r="U1135" i="70"/>
  <c r="T1135" i="70"/>
  <c r="R1135" i="70"/>
  <c r="L1135" i="70"/>
  <c r="K1135" i="70"/>
  <c r="I1135" i="70"/>
  <c r="AT1134" i="70"/>
  <c r="AM1134" i="70"/>
  <c r="AL1134" i="70"/>
  <c r="AJ1134" i="70"/>
  <c r="AD1134" i="70"/>
  <c r="AC1134" i="70"/>
  <c r="AA1134" i="70"/>
  <c r="U1134" i="70"/>
  <c r="T1134" i="70"/>
  <c r="R1134" i="70"/>
  <c r="L1134" i="70"/>
  <c r="K1134" i="70"/>
  <c r="I1134" i="70"/>
  <c r="AT1133" i="70"/>
  <c r="AM1133" i="70"/>
  <c r="AL1133" i="70"/>
  <c r="AJ1133" i="70"/>
  <c r="AD1133" i="70"/>
  <c r="AC1133" i="70"/>
  <c r="AA1133" i="70"/>
  <c r="U1133" i="70"/>
  <c r="T1133" i="70"/>
  <c r="R1133" i="70"/>
  <c r="L1133" i="70"/>
  <c r="K1133" i="70"/>
  <c r="I1133" i="70"/>
  <c r="AT1132" i="70"/>
  <c r="AM1132" i="70"/>
  <c r="AL1132" i="70"/>
  <c r="AJ1132" i="70"/>
  <c r="AD1132" i="70"/>
  <c r="AC1132" i="70"/>
  <c r="AA1132" i="70"/>
  <c r="U1132" i="70"/>
  <c r="T1132" i="70"/>
  <c r="R1132" i="70"/>
  <c r="L1132" i="70"/>
  <c r="K1132" i="70"/>
  <c r="I1132" i="70"/>
  <c r="AT1131" i="70"/>
  <c r="AM1131" i="70"/>
  <c r="AL1131" i="70"/>
  <c r="AJ1131" i="70"/>
  <c r="AD1131" i="70"/>
  <c r="AC1131" i="70"/>
  <c r="AA1131" i="70"/>
  <c r="U1131" i="70"/>
  <c r="T1131" i="70"/>
  <c r="R1131" i="70"/>
  <c r="L1131" i="70"/>
  <c r="K1131" i="70"/>
  <c r="I1131" i="70"/>
  <c r="AT1130" i="70"/>
  <c r="AM1130" i="70"/>
  <c r="AL1130" i="70"/>
  <c r="AJ1130" i="70"/>
  <c r="AD1130" i="70"/>
  <c r="AC1130" i="70"/>
  <c r="AA1130" i="70"/>
  <c r="U1130" i="70"/>
  <c r="T1130" i="70"/>
  <c r="R1130" i="70"/>
  <c r="L1130" i="70"/>
  <c r="K1130" i="70"/>
  <c r="I1130" i="70"/>
  <c r="AT1129" i="70"/>
  <c r="AM1129" i="70"/>
  <c r="AL1129" i="70"/>
  <c r="AJ1129" i="70"/>
  <c r="AD1129" i="70"/>
  <c r="AC1129" i="70"/>
  <c r="AA1129" i="70"/>
  <c r="U1129" i="70"/>
  <c r="T1129" i="70"/>
  <c r="R1129" i="70"/>
  <c r="L1129" i="70"/>
  <c r="K1129" i="70"/>
  <c r="I1129" i="70"/>
  <c r="AT1128" i="70"/>
  <c r="AM1128" i="70"/>
  <c r="AL1128" i="70"/>
  <c r="AJ1128" i="70"/>
  <c r="AD1128" i="70"/>
  <c r="AC1128" i="70"/>
  <c r="AA1128" i="70"/>
  <c r="U1128" i="70"/>
  <c r="T1128" i="70"/>
  <c r="R1128" i="70"/>
  <c r="L1128" i="70"/>
  <c r="K1128" i="70"/>
  <c r="I1128" i="70"/>
  <c r="AT1127" i="70"/>
  <c r="AM1127" i="70"/>
  <c r="AL1127" i="70"/>
  <c r="AJ1127" i="70"/>
  <c r="AD1127" i="70"/>
  <c r="AC1127" i="70"/>
  <c r="AA1127" i="70"/>
  <c r="U1127" i="70"/>
  <c r="T1127" i="70"/>
  <c r="R1127" i="70"/>
  <c r="L1127" i="70"/>
  <c r="K1127" i="70"/>
  <c r="I1127" i="70"/>
  <c r="AT1126" i="70"/>
  <c r="AM1126" i="70"/>
  <c r="AL1126" i="70"/>
  <c r="AJ1126" i="70"/>
  <c r="AD1126" i="70"/>
  <c r="AC1126" i="70"/>
  <c r="AA1126" i="70"/>
  <c r="U1126" i="70"/>
  <c r="T1126" i="70"/>
  <c r="R1126" i="70"/>
  <c r="L1126" i="70"/>
  <c r="K1126" i="70"/>
  <c r="I1126" i="70"/>
  <c r="AT1125" i="70"/>
  <c r="AM1125" i="70"/>
  <c r="AL1125" i="70"/>
  <c r="AJ1125" i="70"/>
  <c r="AD1125" i="70"/>
  <c r="AC1125" i="70"/>
  <c r="AA1125" i="70"/>
  <c r="U1125" i="70"/>
  <c r="T1125" i="70"/>
  <c r="R1125" i="70"/>
  <c r="L1125" i="70"/>
  <c r="K1125" i="70"/>
  <c r="I1125" i="70"/>
  <c r="AT1124" i="70"/>
  <c r="AM1124" i="70"/>
  <c r="AL1124" i="70"/>
  <c r="AJ1124" i="70"/>
  <c r="AD1124" i="70"/>
  <c r="AC1124" i="70"/>
  <c r="AA1124" i="70"/>
  <c r="U1124" i="70"/>
  <c r="T1124" i="70"/>
  <c r="R1124" i="70"/>
  <c r="L1124" i="70"/>
  <c r="K1124" i="70"/>
  <c r="I1124" i="70"/>
  <c r="AT1122" i="70"/>
  <c r="AM1122" i="70"/>
  <c r="AL1122" i="70"/>
  <c r="AJ1122" i="70"/>
  <c r="AD1122" i="70"/>
  <c r="AC1122" i="70"/>
  <c r="AA1122" i="70"/>
  <c r="U1122" i="70"/>
  <c r="T1122" i="70"/>
  <c r="R1122" i="70"/>
  <c r="L1122" i="70"/>
  <c r="K1122" i="70"/>
  <c r="I1122" i="70"/>
  <c r="AT1121" i="70"/>
  <c r="AM1121" i="70"/>
  <c r="AL1121" i="70"/>
  <c r="AJ1121" i="70"/>
  <c r="AD1121" i="70"/>
  <c r="AC1121" i="70"/>
  <c r="AA1121" i="70"/>
  <c r="U1121" i="70"/>
  <c r="T1121" i="70"/>
  <c r="R1121" i="70"/>
  <c r="L1121" i="70"/>
  <c r="K1121" i="70"/>
  <c r="I1121" i="70"/>
  <c r="AT1120" i="70"/>
  <c r="AL1120" i="70"/>
  <c r="CB66" i="70" s="1"/>
  <c r="CF35" i="70" s="1"/>
  <c r="AJ1120" i="70"/>
  <c r="AC1120" i="70"/>
  <c r="AA1120" i="70"/>
  <c r="T1120" i="70"/>
  <c r="R1120" i="70"/>
  <c r="K1120" i="70"/>
  <c r="AT1119" i="70"/>
  <c r="AM1119" i="70"/>
  <c r="AL1119" i="70"/>
  <c r="AJ1119" i="70"/>
  <c r="AD1119" i="70"/>
  <c r="AC1119" i="70"/>
  <c r="AA1119" i="70"/>
  <c r="U1119" i="70"/>
  <c r="T1119" i="70"/>
  <c r="R1119" i="70"/>
  <c r="L1119" i="70"/>
  <c r="K1119" i="70"/>
  <c r="I1119" i="70"/>
  <c r="AT1118" i="70"/>
  <c r="AM1118" i="70"/>
  <c r="AL1118" i="70"/>
  <c r="AJ1118" i="70"/>
  <c r="AD1118" i="70"/>
  <c r="AC1118" i="70"/>
  <c r="AA1118" i="70"/>
  <c r="U1118" i="70"/>
  <c r="T1118" i="70"/>
  <c r="R1118" i="70"/>
  <c r="L1118" i="70"/>
  <c r="K1118" i="70"/>
  <c r="I1118" i="70"/>
  <c r="AT1117" i="70"/>
  <c r="AM1117" i="70"/>
  <c r="AL1117" i="70"/>
  <c r="AJ1117" i="70"/>
  <c r="AD1117" i="70"/>
  <c r="AC1117" i="70"/>
  <c r="AA1117" i="70"/>
  <c r="U1117" i="70"/>
  <c r="T1117" i="70"/>
  <c r="R1117" i="70"/>
  <c r="L1117" i="70"/>
  <c r="K1117" i="70"/>
  <c r="I1117" i="70"/>
  <c r="AT1116" i="70"/>
  <c r="AM1116" i="70"/>
  <c r="AL1116" i="70"/>
  <c r="AJ1116" i="70"/>
  <c r="AD1116" i="70"/>
  <c r="AC1116" i="70"/>
  <c r="AA1116" i="70"/>
  <c r="U1116" i="70"/>
  <c r="T1116" i="70"/>
  <c r="R1116" i="70"/>
  <c r="L1116" i="70"/>
  <c r="K1116" i="70"/>
  <c r="I1116" i="70"/>
  <c r="AT1115" i="70"/>
  <c r="AM1115" i="70"/>
  <c r="AL1115" i="70"/>
  <c r="AJ1115" i="70"/>
  <c r="AD1115" i="70"/>
  <c r="AC1115" i="70"/>
  <c r="AA1115" i="70"/>
  <c r="U1115" i="70"/>
  <c r="T1115" i="70"/>
  <c r="R1115" i="70"/>
  <c r="L1115" i="70"/>
  <c r="K1115" i="70"/>
  <c r="I1115" i="70"/>
  <c r="AT1114" i="70"/>
  <c r="AM1114" i="70"/>
  <c r="AL1114" i="70"/>
  <c r="AJ1114" i="70"/>
  <c r="AD1114" i="70"/>
  <c r="AC1114" i="70"/>
  <c r="AA1114" i="70"/>
  <c r="U1114" i="70"/>
  <c r="T1114" i="70"/>
  <c r="R1114" i="70"/>
  <c r="L1114" i="70"/>
  <c r="K1114" i="70"/>
  <c r="I1114" i="70"/>
  <c r="AT1113" i="70"/>
  <c r="AM1113" i="70"/>
  <c r="AL1113" i="70"/>
  <c r="AJ1113" i="70"/>
  <c r="AD1113" i="70"/>
  <c r="AC1113" i="70"/>
  <c r="AA1113" i="70"/>
  <c r="U1113" i="70"/>
  <c r="T1113" i="70"/>
  <c r="R1113" i="70"/>
  <c r="L1113" i="70"/>
  <c r="K1113" i="70"/>
  <c r="I1113" i="70"/>
  <c r="AT1112" i="70"/>
  <c r="AM1112" i="70"/>
  <c r="AL1112" i="70"/>
  <c r="AJ1112" i="70"/>
  <c r="AD1112" i="70"/>
  <c r="AC1112" i="70"/>
  <c r="AA1112" i="70"/>
  <c r="U1112" i="70"/>
  <c r="T1112" i="70"/>
  <c r="R1112" i="70"/>
  <c r="L1112" i="70"/>
  <c r="K1112" i="70"/>
  <c r="I1112" i="70"/>
  <c r="AT1111" i="70"/>
  <c r="AM1111" i="70"/>
  <c r="AL1111" i="70"/>
  <c r="AJ1111" i="70"/>
  <c r="AD1111" i="70"/>
  <c r="AC1111" i="70"/>
  <c r="AA1111" i="70"/>
  <c r="U1111" i="70"/>
  <c r="T1111" i="70"/>
  <c r="R1111" i="70"/>
  <c r="L1111" i="70"/>
  <c r="K1111" i="70"/>
  <c r="I1111" i="70"/>
  <c r="AT1110" i="70"/>
  <c r="AM1110" i="70"/>
  <c r="AL1110" i="70"/>
  <c r="AJ1110" i="70"/>
  <c r="AD1110" i="70"/>
  <c r="AC1110" i="70"/>
  <c r="AA1110" i="70"/>
  <c r="U1110" i="70"/>
  <c r="T1110" i="70"/>
  <c r="R1110" i="70"/>
  <c r="L1110" i="70"/>
  <c r="K1110" i="70"/>
  <c r="I1110" i="70"/>
  <c r="AT1109" i="70"/>
  <c r="AM1109" i="70"/>
  <c r="AL1109" i="70"/>
  <c r="AJ1109" i="70"/>
  <c r="AD1109" i="70"/>
  <c r="AC1109" i="70"/>
  <c r="AA1109" i="70"/>
  <c r="U1109" i="70"/>
  <c r="T1109" i="70"/>
  <c r="R1109" i="70"/>
  <c r="L1109" i="70"/>
  <c r="K1109" i="70"/>
  <c r="I1109" i="70"/>
  <c r="AT1108" i="70"/>
  <c r="AM1108" i="70"/>
  <c r="AL1108" i="70"/>
  <c r="AJ1108" i="70"/>
  <c r="AD1108" i="70"/>
  <c r="AC1108" i="70"/>
  <c r="AA1108" i="70"/>
  <c r="U1108" i="70"/>
  <c r="T1108" i="70"/>
  <c r="R1108" i="70"/>
  <c r="L1108" i="70"/>
  <c r="K1108" i="70"/>
  <c r="I1108" i="70"/>
  <c r="AT1107" i="70"/>
  <c r="AM1107" i="70"/>
  <c r="AL1107" i="70"/>
  <c r="AJ1107" i="70"/>
  <c r="AD1107" i="70"/>
  <c r="AC1107" i="70"/>
  <c r="AA1107" i="70"/>
  <c r="U1107" i="70"/>
  <c r="T1107" i="70"/>
  <c r="R1107" i="70"/>
  <c r="L1107" i="70"/>
  <c r="K1107" i="70"/>
  <c r="I1107" i="70"/>
  <c r="AT1106" i="70"/>
  <c r="AM1106" i="70"/>
  <c r="AL1106" i="70"/>
  <c r="AJ1106" i="70"/>
  <c r="AD1106" i="70"/>
  <c r="AC1106" i="70"/>
  <c r="AA1106" i="70"/>
  <c r="U1106" i="70"/>
  <c r="T1106" i="70"/>
  <c r="R1106" i="70"/>
  <c r="L1106" i="70"/>
  <c r="K1106" i="70"/>
  <c r="I1106" i="70"/>
  <c r="AT1104" i="70"/>
  <c r="AM1104" i="70"/>
  <c r="AL1104" i="70"/>
  <c r="AJ1104" i="70"/>
  <c r="AD1104" i="70"/>
  <c r="AC1104" i="70"/>
  <c r="AA1104" i="70"/>
  <c r="U1104" i="70"/>
  <c r="T1104" i="70"/>
  <c r="R1104" i="70"/>
  <c r="L1104" i="70"/>
  <c r="K1104" i="70"/>
  <c r="I1104" i="70"/>
  <c r="AT1103" i="70"/>
  <c r="AM1103" i="70"/>
  <c r="AL1103" i="70"/>
  <c r="AJ1103" i="70"/>
  <c r="AD1103" i="70"/>
  <c r="AC1103" i="70"/>
  <c r="AA1103" i="70"/>
  <c r="U1103" i="70"/>
  <c r="T1103" i="70"/>
  <c r="R1103" i="70"/>
  <c r="L1103" i="70"/>
  <c r="K1103" i="70"/>
  <c r="I1103" i="70"/>
  <c r="AT1102" i="70"/>
  <c r="AL1102" i="70"/>
  <c r="CB65" i="70" s="1"/>
  <c r="CF34" i="70" s="1"/>
  <c r="AC1102" i="70"/>
  <c r="T1102" i="70"/>
  <c r="K1102" i="70"/>
  <c r="AT1101" i="70"/>
  <c r="AM1101" i="70"/>
  <c r="AL1101" i="70"/>
  <c r="AJ1101" i="70"/>
  <c r="AD1101" i="70"/>
  <c r="AC1101" i="70"/>
  <c r="AA1101" i="70"/>
  <c r="U1101" i="70"/>
  <c r="T1101" i="70"/>
  <c r="R1101" i="70"/>
  <c r="L1101" i="70"/>
  <c r="K1101" i="70"/>
  <c r="I1101" i="70"/>
  <c r="AT1100" i="70"/>
  <c r="AM1100" i="70"/>
  <c r="AL1100" i="70"/>
  <c r="AJ1100" i="70"/>
  <c r="AD1100" i="70"/>
  <c r="AC1100" i="70"/>
  <c r="AA1100" i="70"/>
  <c r="U1100" i="70"/>
  <c r="T1100" i="70"/>
  <c r="R1100" i="70"/>
  <c r="L1100" i="70"/>
  <c r="K1100" i="70"/>
  <c r="I1100" i="70"/>
  <c r="AT1099" i="70"/>
  <c r="AM1099" i="70"/>
  <c r="AL1099" i="70"/>
  <c r="AJ1099" i="70"/>
  <c r="AD1099" i="70"/>
  <c r="AC1099" i="70"/>
  <c r="AA1099" i="70"/>
  <c r="U1099" i="70"/>
  <c r="T1099" i="70"/>
  <c r="R1099" i="70"/>
  <c r="L1099" i="70"/>
  <c r="K1099" i="70"/>
  <c r="I1099" i="70"/>
  <c r="AT1098" i="70"/>
  <c r="AM1098" i="70"/>
  <c r="AL1098" i="70"/>
  <c r="AJ1098" i="70"/>
  <c r="AD1098" i="70"/>
  <c r="AC1098" i="70"/>
  <c r="AA1098" i="70"/>
  <c r="U1098" i="70"/>
  <c r="T1098" i="70"/>
  <c r="R1098" i="70"/>
  <c r="L1098" i="70"/>
  <c r="K1098" i="70"/>
  <c r="I1098" i="70"/>
  <c r="AT1097" i="70"/>
  <c r="AM1097" i="70"/>
  <c r="AL1097" i="70"/>
  <c r="AJ1097" i="70"/>
  <c r="AD1097" i="70"/>
  <c r="AC1097" i="70"/>
  <c r="AA1097" i="70"/>
  <c r="U1097" i="70"/>
  <c r="T1097" i="70"/>
  <c r="R1097" i="70"/>
  <c r="L1097" i="70"/>
  <c r="K1097" i="70"/>
  <c r="I1097" i="70"/>
  <c r="AT1096" i="70"/>
  <c r="AM1096" i="70"/>
  <c r="AL1096" i="70"/>
  <c r="AJ1096" i="70"/>
  <c r="AD1096" i="70"/>
  <c r="AC1096" i="70"/>
  <c r="AA1096" i="70"/>
  <c r="U1096" i="70"/>
  <c r="T1096" i="70"/>
  <c r="R1096" i="70"/>
  <c r="L1096" i="70"/>
  <c r="K1096" i="70"/>
  <c r="I1096" i="70"/>
  <c r="AT1095" i="70"/>
  <c r="AM1095" i="70"/>
  <c r="AL1095" i="70"/>
  <c r="AJ1095" i="70"/>
  <c r="AD1095" i="70"/>
  <c r="AC1095" i="70"/>
  <c r="AA1095" i="70"/>
  <c r="U1095" i="70"/>
  <c r="T1095" i="70"/>
  <c r="R1095" i="70"/>
  <c r="L1095" i="70"/>
  <c r="K1095" i="70"/>
  <c r="I1095" i="70"/>
  <c r="AT1094" i="70"/>
  <c r="AM1094" i="70"/>
  <c r="AL1094" i="70"/>
  <c r="AJ1094" i="70"/>
  <c r="AD1094" i="70"/>
  <c r="AC1094" i="70"/>
  <c r="AA1094" i="70"/>
  <c r="U1094" i="70"/>
  <c r="T1094" i="70"/>
  <c r="R1094" i="70"/>
  <c r="L1094" i="70"/>
  <c r="K1094" i="70"/>
  <c r="I1094" i="70"/>
  <c r="AT1093" i="70"/>
  <c r="AM1093" i="70"/>
  <c r="AL1093" i="70"/>
  <c r="AJ1093" i="70"/>
  <c r="AD1093" i="70"/>
  <c r="AC1093" i="70"/>
  <c r="AA1093" i="70"/>
  <c r="U1093" i="70"/>
  <c r="T1093" i="70"/>
  <c r="R1093" i="70"/>
  <c r="L1093" i="70"/>
  <c r="K1093" i="70"/>
  <c r="I1093" i="70"/>
  <c r="AT1092" i="70"/>
  <c r="AM1092" i="70"/>
  <c r="AL1092" i="70"/>
  <c r="AJ1092" i="70"/>
  <c r="AD1092" i="70"/>
  <c r="AC1092" i="70"/>
  <c r="AA1092" i="70"/>
  <c r="U1092" i="70"/>
  <c r="T1092" i="70"/>
  <c r="R1092" i="70"/>
  <c r="L1092" i="70"/>
  <c r="K1092" i="70"/>
  <c r="I1092" i="70"/>
  <c r="AT1091" i="70"/>
  <c r="AM1091" i="70"/>
  <c r="AL1091" i="70"/>
  <c r="AJ1091" i="70"/>
  <c r="AD1091" i="70"/>
  <c r="AC1091" i="70"/>
  <c r="AA1091" i="70"/>
  <c r="U1091" i="70"/>
  <c r="T1091" i="70"/>
  <c r="R1091" i="70"/>
  <c r="L1091" i="70"/>
  <c r="K1091" i="70"/>
  <c r="I1091" i="70"/>
  <c r="AT1090" i="70"/>
  <c r="AM1090" i="70"/>
  <c r="AL1090" i="70"/>
  <c r="AJ1090" i="70"/>
  <c r="AD1090" i="70"/>
  <c r="AC1090" i="70"/>
  <c r="AA1090" i="70"/>
  <c r="U1090" i="70"/>
  <c r="T1090" i="70"/>
  <c r="R1090" i="70"/>
  <c r="L1090" i="70"/>
  <c r="K1090" i="70"/>
  <c r="I1090" i="70"/>
  <c r="AT1089" i="70"/>
  <c r="AM1089" i="70"/>
  <c r="AL1089" i="70"/>
  <c r="AJ1089" i="70"/>
  <c r="AD1089" i="70"/>
  <c r="AC1089" i="70"/>
  <c r="AA1089" i="70"/>
  <c r="U1089" i="70"/>
  <c r="T1089" i="70"/>
  <c r="R1089" i="70"/>
  <c r="L1089" i="70"/>
  <c r="K1089" i="70"/>
  <c r="I1089" i="70"/>
  <c r="AT1088" i="70"/>
  <c r="AM1088" i="70"/>
  <c r="AL1088" i="70"/>
  <c r="AJ1088" i="70"/>
  <c r="AD1088" i="70"/>
  <c r="AC1088" i="70"/>
  <c r="AA1088" i="70"/>
  <c r="U1088" i="70"/>
  <c r="T1088" i="70"/>
  <c r="R1088" i="70"/>
  <c r="L1088" i="70"/>
  <c r="K1088" i="70"/>
  <c r="I1088" i="70"/>
  <c r="AT1086" i="70"/>
  <c r="AM1086" i="70"/>
  <c r="AL1086" i="70"/>
  <c r="AJ1086" i="70"/>
  <c r="AD1086" i="70"/>
  <c r="AC1086" i="70"/>
  <c r="AA1086" i="70"/>
  <c r="U1086" i="70"/>
  <c r="T1086" i="70"/>
  <c r="R1086" i="70"/>
  <c r="L1086" i="70"/>
  <c r="K1086" i="70"/>
  <c r="I1086" i="70"/>
  <c r="AT1085" i="70"/>
  <c r="AM1085" i="70"/>
  <c r="AL1085" i="70"/>
  <c r="AJ1085" i="70"/>
  <c r="AD1085" i="70"/>
  <c r="AC1085" i="70"/>
  <c r="AA1085" i="70"/>
  <c r="U1085" i="70"/>
  <c r="T1085" i="70"/>
  <c r="R1085" i="70"/>
  <c r="L1085" i="70"/>
  <c r="K1085" i="70"/>
  <c r="I1085" i="70"/>
  <c r="AT1084" i="70"/>
  <c r="AL1084" i="70"/>
  <c r="CB64" i="70" s="1"/>
  <c r="CF33" i="70" s="1"/>
  <c r="AM1084" i="70"/>
  <c r="AC1084" i="70"/>
  <c r="AD1084" i="70"/>
  <c r="T1084" i="70"/>
  <c r="U1084" i="70"/>
  <c r="K1084" i="70"/>
  <c r="AT1083" i="70"/>
  <c r="AM1083" i="70"/>
  <c r="AL1083" i="70"/>
  <c r="AJ1083" i="70"/>
  <c r="AD1083" i="70"/>
  <c r="AC1083" i="70"/>
  <c r="AA1083" i="70"/>
  <c r="U1083" i="70"/>
  <c r="T1083" i="70"/>
  <c r="R1083" i="70"/>
  <c r="L1083" i="70"/>
  <c r="K1083" i="70"/>
  <c r="I1083" i="70"/>
  <c r="AT1082" i="70"/>
  <c r="AM1082" i="70"/>
  <c r="AL1082" i="70"/>
  <c r="AJ1082" i="70"/>
  <c r="AD1082" i="70"/>
  <c r="AC1082" i="70"/>
  <c r="AA1082" i="70"/>
  <c r="U1082" i="70"/>
  <c r="T1082" i="70"/>
  <c r="R1082" i="70"/>
  <c r="L1082" i="70"/>
  <c r="K1082" i="70"/>
  <c r="I1082" i="70"/>
  <c r="AT1081" i="70"/>
  <c r="AM1081" i="70"/>
  <c r="AL1081" i="70"/>
  <c r="AJ1081" i="70"/>
  <c r="AD1081" i="70"/>
  <c r="AC1081" i="70"/>
  <c r="AA1081" i="70"/>
  <c r="U1081" i="70"/>
  <c r="T1081" i="70"/>
  <c r="R1081" i="70"/>
  <c r="L1081" i="70"/>
  <c r="K1081" i="70"/>
  <c r="I1081" i="70"/>
  <c r="AT1080" i="70"/>
  <c r="AM1080" i="70"/>
  <c r="AL1080" i="70"/>
  <c r="AJ1080" i="70"/>
  <c r="AD1080" i="70"/>
  <c r="AC1080" i="70"/>
  <c r="AA1080" i="70"/>
  <c r="U1080" i="70"/>
  <c r="T1080" i="70"/>
  <c r="R1080" i="70"/>
  <c r="L1080" i="70"/>
  <c r="K1080" i="70"/>
  <c r="I1080" i="70"/>
  <c r="AT1079" i="70"/>
  <c r="AM1079" i="70"/>
  <c r="AL1079" i="70"/>
  <c r="AJ1079" i="70"/>
  <c r="AD1079" i="70"/>
  <c r="AC1079" i="70"/>
  <c r="AA1079" i="70"/>
  <c r="U1079" i="70"/>
  <c r="T1079" i="70"/>
  <c r="R1079" i="70"/>
  <c r="L1079" i="70"/>
  <c r="K1079" i="70"/>
  <c r="I1079" i="70"/>
  <c r="AT1078" i="70"/>
  <c r="AM1078" i="70"/>
  <c r="AL1078" i="70"/>
  <c r="AJ1078" i="70"/>
  <c r="AD1078" i="70"/>
  <c r="AC1078" i="70"/>
  <c r="AA1078" i="70"/>
  <c r="U1078" i="70"/>
  <c r="T1078" i="70"/>
  <c r="R1078" i="70"/>
  <c r="L1078" i="70"/>
  <c r="K1078" i="70"/>
  <c r="I1078" i="70"/>
  <c r="AT1077" i="70"/>
  <c r="AM1077" i="70"/>
  <c r="AL1077" i="70"/>
  <c r="AJ1077" i="70"/>
  <c r="AD1077" i="70"/>
  <c r="AC1077" i="70"/>
  <c r="AA1077" i="70"/>
  <c r="U1077" i="70"/>
  <c r="T1077" i="70"/>
  <c r="R1077" i="70"/>
  <c r="L1077" i="70"/>
  <c r="K1077" i="70"/>
  <c r="I1077" i="70"/>
  <c r="AT1076" i="70"/>
  <c r="AM1076" i="70"/>
  <c r="AL1076" i="70"/>
  <c r="AJ1076" i="70"/>
  <c r="AD1076" i="70"/>
  <c r="AC1076" i="70"/>
  <c r="AA1076" i="70"/>
  <c r="U1076" i="70"/>
  <c r="T1076" i="70"/>
  <c r="R1076" i="70"/>
  <c r="L1076" i="70"/>
  <c r="K1076" i="70"/>
  <c r="I1076" i="70"/>
  <c r="AT1075" i="70"/>
  <c r="AM1075" i="70"/>
  <c r="AL1075" i="70"/>
  <c r="AJ1075" i="70"/>
  <c r="AD1075" i="70"/>
  <c r="AC1075" i="70"/>
  <c r="AA1075" i="70"/>
  <c r="U1075" i="70"/>
  <c r="T1075" i="70"/>
  <c r="R1075" i="70"/>
  <c r="L1075" i="70"/>
  <c r="K1075" i="70"/>
  <c r="I1075" i="70"/>
  <c r="AT1074" i="70"/>
  <c r="AM1074" i="70"/>
  <c r="AL1074" i="70"/>
  <c r="AJ1074" i="70"/>
  <c r="AD1074" i="70"/>
  <c r="AC1074" i="70"/>
  <c r="AA1074" i="70"/>
  <c r="U1074" i="70"/>
  <c r="T1074" i="70"/>
  <c r="R1074" i="70"/>
  <c r="L1074" i="70"/>
  <c r="K1074" i="70"/>
  <c r="I1074" i="70"/>
  <c r="AT1073" i="70"/>
  <c r="AM1073" i="70"/>
  <c r="AL1073" i="70"/>
  <c r="AJ1073" i="70"/>
  <c r="AD1073" i="70"/>
  <c r="AC1073" i="70"/>
  <c r="AA1073" i="70"/>
  <c r="U1073" i="70"/>
  <c r="T1073" i="70"/>
  <c r="R1073" i="70"/>
  <c r="L1073" i="70"/>
  <c r="K1073" i="70"/>
  <c r="I1073" i="70"/>
  <c r="AT1072" i="70"/>
  <c r="AM1072" i="70"/>
  <c r="AL1072" i="70"/>
  <c r="AJ1072" i="70"/>
  <c r="AD1072" i="70"/>
  <c r="AC1072" i="70"/>
  <c r="AA1072" i="70"/>
  <c r="U1072" i="70"/>
  <c r="T1072" i="70"/>
  <c r="R1072" i="70"/>
  <c r="L1072" i="70"/>
  <c r="K1072" i="70"/>
  <c r="I1072" i="70"/>
  <c r="AT1071" i="70"/>
  <c r="AM1071" i="70"/>
  <c r="AL1071" i="70"/>
  <c r="AJ1071" i="70"/>
  <c r="AD1071" i="70"/>
  <c r="AC1071" i="70"/>
  <c r="AA1071" i="70"/>
  <c r="U1071" i="70"/>
  <c r="T1071" i="70"/>
  <c r="R1071" i="70"/>
  <c r="L1071" i="70"/>
  <c r="K1071" i="70"/>
  <c r="I1071" i="70"/>
  <c r="AT1070" i="70"/>
  <c r="AM1070" i="70"/>
  <c r="AL1070" i="70"/>
  <c r="AJ1070" i="70"/>
  <c r="AD1070" i="70"/>
  <c r="AC1070" i="70"/>
  <c r="AA1070" i="70"/>
  <c r="U1070" i="70"/>
  <c r="T1070" i="70"/>
  <c r="R1070" i="70"/>
  <c r="L1070" i="70"/>
  <c r="K1070" i="70"/>
  <c r="I1070" i="70"/>
  <c r="AT1068" i="70"/>
  <c r="AM1068" i="70"/>
  <c r="AL1068" i="70"/>
  <c r="AJ1068" i="70"/>
  <c r="AD1068" i="70"/>
  <c r="AC1068" i="70"/>
  <c r="AA1068" i="70"/>
  <c r="U1068" i="70"/>
  <c r="T1068" i="70"/>
  <c r="R1068" i="70"/>
  <c r="L1068" i="70"/>
  <c r="K1068" i="70"/>
  <c r="I1068" i="70"/>
  <c r="AT1067" i="70"/>
  <c r="AM1067" i="70"/>
  <c r="AL1067" i="70"/>
  <c r="AJ1067" i="70"/>
  <c r="AD1067" i="70"/>
  <c r="AC1067" i="70"/>
  <c r="AA1067" i="70"/>
  <c r="U1067" i="70"/>
  <c r="T1067" i="70"/>
  <c r="R1067" i="70"/>
  <c r="L1067" i="70"/>
  <c r="K1067" i="70"/>
  <c r="I1067" i="70"/>
  <c r="AT1066" i="70"/>
  <c r="AL1066" i="70"/>
  <c r="CB63" i="70" s="1"/>
  <c r="CF32" i="70" s="1"/>
  <c r="AJ1066" i="70"/>
  <c r="AC1066" i="70"/>
  <c r="AD1066" i="70"/>
  <c r="T1066" i="70"/>
  <c r="U1066" i="70"/>
  <c r="K1066" i="70"/>
  <c r="AT1065" i="70"/>
  <c r="AM1065" i="70"/>
  <c r="AL1065" i="70"/>
  <c r="AJ1065" i="70"/>
  <c r="AD1065" i="70"/>
  <c r="AC1065" i="70"/>
  <c r="AA1065" i="70"/>
  <c r="U1065" i="70"/>
  <c r="T1065" i="70"/>
  <c r="R1065" i="70"/>
  <c r="L1065" i="70"/>
  <c r="K1065" i="70"/>
  <c r="I1065" i="70"/>
  <c r="AT1064" i="70"/>
  <c r="AM1064" i="70"/>
  <c r="AL1064" i="70"/>
  <c r="AJ1064" i="70"/>
  <c r="AD1064" i="70"/>
  <c r="AC1064" i="70"/>
  <c r="AA1064" i="70"/>
  <c r="U1064" i="70"/>
  <c r="T1064" i="70"/>
  <c r="R1064" i="70"/>
  <c r="L1064" i="70"/>
  <c r="K1064" i="70"/>
  <c r="I1064" i="70"/>
  <c r="AT1063" i="70"/>
  <c r="AM1063" i="70"/>
  <c r="AL1063" i="70"/>
  <c r="AJ1063" i="70"/>
  <c r="AD1063" i="70"/>
  <c r="AC1063" i="70"/>
  <c r="AA1063" i="70"/>
  <c r="U1063" i="70"/>
  <c r="T1063" i="70"/>
  <c r="R1063" i="70"/>
  <c r="L1063" i="70"/>
  <c r="K1063" i="70"/>
  <c r="I1063" i="70"/>
  <c r="AT1062" i="70"/>
  <c r="AM1062" i="70"/>
  <c r="AL1062" i="70"/>
  <c r="AJ1062" i="70"/>
  <c r="AD1062" i="70"/>
  <c r="AC1062" i="70"/>
  <c r="AA1062" i="70"/>
  <c r="U1062" i="70"/>
  <c r="T1062" i="70"/>
  <c r="R1062" i="70"/>
  <c r="L1062" i="70"/>
  <c r="K1062" i="70"/>
  <c r="I1062" i="70"/>
  <c r="AT1061" i="70"/>
  <c r="AM1061" i="70"/>
  <c r="AL1061" i="70"/>
  <c r="AJ1061" i="70"/>
  <c r="AD1061" i="70"/>
  <c r="AC1061" i="70"/>
  <c r="AA1061" i="70"/>
  <c r="U1061" i="70"/>
  <c r="T1061" i="70"/>
  <c r="R1061" i="70"/>
  <c r="L1061" i="70"/>
  <c r="K1061" i="70"/>
  <c r="I1061" i="70"/>
  <c r="AT1060" i="70"/>
  <c r="AM1060" i="70"/>
  <c r="AL1060" i="70"/>
  <c r="AJ1060" i="70"/>
  <c r="AD1060" i="70"/>
  <c r="AC1060" i="70"/>
  <c r="AA1060" i="70"/>
  <c r="U1060" i="70"/>
  <c r="T1060" i="70"/>
  <c r="R1060" i="70"/>
  <c r="L1060" i="70"/>
  <c r="K1060" i="70"/>
  <c r="I1060" i="70"/>
  <c r="AT1059" i="70"/>
  <c r="AM1059" i="70"/>
  <c r="AL1059" i="70"/>
  <c r="AJ1059" i="70"/>
  <c r="AD1059" i="70"/>
  <c r="AC1059" i="70"/>
  <c r="AA1059" i="70"/>
  <c r="U1059" i="70"/>
  <c r="T1059" i="70"/>
  <c r="R1059" i="70"/>
  <c r="L1059" i="70"/>
  <c r="K1059" i="70"/>
  <c r="I1059" i="70"/>
  <c r="AT1058" i="70"/>
  <c r="AM1058" i="70"/>
  <c r="AL1058" i="70"/>
  <c r="AJ1058" i="70"/>
  <c r="AD1058" i="70"/>
  <c r="AC1058" i="70"/>
  <c r="AA1058" i="70"/>
  <c r="U1058" i="70"/>
  <c r="T1058" i="70"/>
  <c r="R1058" i="70"/>
  <c r="L1058" i="70"/>
  <c r="K1058" i="70"/>
  <c r="I1058" i="70"/>
  <c r="AT1057" i="70"/>
  <c r="AM1057" i="70"/>
  <c r="AL1057" i="70"/>
  <c r="AJ1057" i="70"/>
  <c r="AD1057" i="70"/>
  <c r="AC1057" i="70"/>
  <c r="AA1057" i="70"/>
  <c r="U1057" i="70"/>
  <c r="T1057" i="70"/>
  <c r="R1057" i="70"/>
  <c r="L1057" i="70"/>
  <c r="K1057" i="70"/>
  <c r="I1057" i="70"/>
  <c r="AT1056" i="70"/>
  <c r="AM1056" i="70"/>
  <c r="AL1056" i="70"/>
  <c r="AJ1056" i="70"/>
  <c r="AD1056" i="70"/>
  <c r="AC1056" i="70"/>
  <c r="AA1056" i="70"/>
  <c r="U1056" i="70"/>
  <c r="T1056" i="70"/>
  <c r="R1056" i="70"/>
  <c r="L1056" i="70"/>
  <c r="K1056" i="70"/>
  <c r="I1056" i="70"/>
  <c r="AT1055" i="70"/>
  <c r="AM1055" i="70"/>
  <c r="AL1055" i="70"/>
  <c r="AJ1055" i="70"/>
  <c r="AD1055" i="70"/>
  <c r="AC1055" i="70"/>
  <c r="AA1055" i="70"/>
  <c r="U1055" i="70"/>
  <c r="T1055" i="70"/>
  <c r="R1055" i="70"/>
  <c r="L1055" i="70"/>
  <c r="K1055" i="70"/>
  <c r="I1055" i="70"/>
  <c r="AT1054" i="70"/>
  <c r="AM1054" i="70"/>
  <c r="AL1054" i="70"/>
  <c r="AJ1054" i="70"/>
  <c r="AD1054" i="70"/>
  <c r="AC1054" i="70"/>
  <c r="AA1054" i="70"/>
  <c r="U1054" i="70"/>
  <c r="T1054" i="70"/>
  <c r="R1054" i="70"/>
  <c r="L1054" i="70"/>
  <c r="K1054" i="70"/>
  <c r="I1054" i="70"/>
  <c r="AT1053" i="70"/>
  <c r="AM1053" i="70"/>
  <c r="AL1053" i="70"/>
  <c r="AJ1053" i="70"/>
  <c r="AD1053" i="70"/>
  <c r="AC1053" i="70"/>
  <c r="AA1053" i="70"/>
  <c r="U1053" i="70"/>
  <c r="T1053" i="70"/>
  <c r="R1053" i="70"/>
  <c r="L1053" i="70"/>
  <c r="K1053" i="70"/>
  <c r="I1053" i="70"/>
  <c r="AT1052" i="70"/>
  <c r="AM1052" i="70"/>
  <c r="AL1052" i="70"/>
  <c r="AJ1052" i="70"/>
  <c r="AD1052" i="70"/>
  <c r="AC1052" i="70"/>
  <c r="AA1052" i="70"/>
  <c r="U1052" i="70"/>
  <c r="T1052" i="70"/>
  <c r="R1052" i="70"/>
  <c r="L1052" i="70"/>
  <c r="K1052" i="70"/>
  <c r="I1052" i="70"/>
  <c r="AT1050" i="70"/>
  <c r="AM1050" i="70"/>
  <c r="AL1050" i="70"/>
  <c r="AJ1050" i="70"/>
  <c r="AD1050" i="70"/>
  <c r="AC1050" i="70"/>
  <c r="AA1050" i="70"/>
  <c r="U1050" i="70"/>
  <c r="T1050" i="70"/>
  <c r="R1050" i="70"/>
  <c r="L1050" i="70"/>
  <c r="K1050" i="70"/>
  <c r="I1050" i="70"/>
  <c r="AT1049" i="70"/>
  <c r="AM1049" i="70"/>
  <c r="AL1049" i="70"/>
  <c r="AJ1049" i="70"/>
  <c r="AD1049" i="70"/>
  <c r="AC1049" i="70"/>
  <c r="AA1049" i="70"/>
  <c r="U1049" i="70"/>
  <c r="T1049" i="70"/>
  <c r="R1049" i="70"/>
  <c r="L1049" i="70"/>
  <c r="K1049" i="70"/>
  <c r="I1049" i="70"/>
  <c r="AT1048" i="70"/>
  <c r="AL1048" i="70"/>
  <c r="CB62" i="70" s="1"/>
  <c r="CF31" i="70" s="1"/>
  <c r="AJ1048" i="70"/>
  <c r="AC1048" i="70"/>
  <c r="AA1048" i="70"/>
  <c r="T1048" i="70"/>
  <c r="R1048" i="70"/>
  <c r="K1048" i="70"/>
  <c r="AT1047" i="70"/>
  <c r="AM1047" i="70"/>
  <c r="AL1047" i="70"/>
  <c r="AJ1047" i="70"/>
  <c r="AD1047" i="70"/>
  <c r="AC1047" i="70"/>
  <c r="AA1047" i="70"/>
  <c r="U1047" i="70"/>
  <c r="T1047" i="70"/>
  <c r="R1047" i="70"/>
  <c r="L1047" i="70"/>
  <c r="K1047" i="70"/>
  <c r="I1047" i="70"/>
  <c r="AT1046" i="70"/>
  <c r="AM1046" i="70"/>
  <c r="AL1046" i="70"/>
  <c r="AJ1046" i="70"/>
  <c r="AD1046" i="70"/>
  <c r="AC1046" i="70"/>
  <c r="AA1046" i="70"/>
  <c r="U1046" i="70"/>
  <c r="T1046" i="70"/>
  <c r="R1046" i="70"/>
  <c r="L1046" i="70"/>
  <c r="K1046" i="70"/>
  <c r="I1046" i="70"/>
  <c r="AT1045" i="70"/>
  <c r="AM1045" i="70"/>
  <c r="AL1045" i="70"/>
  <c r="AJ1045" i="70"/>
  <c r="AD1045" i="70"/>
  <c r="AC1045" i="70"/>
  <c r="AA1045" i="70"/>
  <c r="U1045" i="70"/>
  <c r="T1045" i="70"/>
  <c r="R1045" i="70"/>
  <c r="L1045" i="70"/>
  <c r="K1045" i="70"/>
  <c r="I1045" i="70"/>
  <c r="AT1044" i="70"/>
  <c r="AM1044" i="70"/>
  <c r="AL1044" i="70"/>
  <c r="AJ1044" i="70"/>
  <c r="AD1044" i="70"/>
  <c r="AC1044" i="70"/>
  <c r="AA1044" i="70"/>
  <c r="U1044" i="70"/>
  <c r="T1044" i="70"/>
  <c r="R1044" i="70"/>
  <c r="L1044" i="70"/>
  <c r="K1044" i="70"/>
  <c r="I1044" i="70"/>
  <c r="AT1043" i="70"/>
  <c r="AM1043" i="70"/>
  <c r="AL1043" i="70"/>
  <c r="AJ1043" i="70"/>
  <c r="AD1043" i="70"/>
  <c r="AC1043" i="70"/>
  <c r="AA1043" i="70"/>
  <c r="U1043" i="70"/>
  <c r="T1043" i="70"/>
  <c r="R1043" i="70"/>
  <c r="L1043" i="70"/>
  <c r="K1043" i="70"/>
  <c r="I1043" i="70"/>
  <c r="AT1042" i="70"/>
  <c r="AM1042" i="70"/>
  <c r="AL1042" i="70"/>
  <c r="AJ1042" i="70"/>
  <c r="AD1042" i="70"/>
  <c r="AC1042" i="70"/>
  <c r="AA1042" i="70"/>
  <c r="U1042" i="70"/>
  <c r="T1042" i="70"/>
  <c r="R1042" i="70"/>
  <c r="L1042" i="70"/>
  <c r="K1042" i="70"/>
  <c r="I1042" i="70"/>
  <c r="AT1041" i="70"/>
  <c r="AM1041" i="70"/>
  <c r="AL1041" i="70"/>
  <c r="AJ1041" i="70"/>
  <c r="AD1041" i="70"/>
  <c r="AC1041" i="70"/>
  <c r="AA1041" i="70"/>
  <c r="U1041" i="70"/>
  <c r="T1041" i="70"/>
  <c r="R1041" i="70"/>
  <c r="L1041" i="70"/>
  <c r="K1041" i="70"/>
  <c r="I1041" i="70"/>
  <c r="AT1040" i="70"/>
  <c r="AM1040" i="70"/>
  <c r="AL1040" i="70"/>
  <c r="AJ1040" i="70"/>
  <c r="AD1040" i="70"/>
  <c r="AC1040" i="70"/>
  <c r="AA1040" i="70"/>
  <c r="U1040" i="70"/>
  <c r="T1040" i="70"/>
  <c r="R1040" i="70"/>
  <c r="L1040" i="70"/>
  <c r="K1040" i="70"/>
  <c r="I1040" i="70"/>
  <c r="AT1039" i="70"/>
  <c r="AM1039" i="70"/>
  <c r="AL1039" i="70"/>
  <c r="AJ1039" i="70"/>
  <c r="AD1039" i="70"/>
  <c r="AC1039" i="70"/>
  <c r="AA1039" i="70"/>
  <c r="U1039" i="70"/>
  <c r="T1039" i="70"/>
  <c r="R1039" i="70"/>
  <c r="L1039" i="70"/>
  <c r="K1039" i="70"/>
  <c r="I1039" i="70"/>
  <c r="AT1038" i="70"/>
  <c r="AM1038" i="70"/>
  <c r="AL1038" i="70"/>
  <c r="AJ1038" i="70"/>
  <c r="AD1038" i="70"/>
  <c r="AC1038" i="70"/>
  <c r="AA1038" i="70"/>
  <c r="U1038" i="70"/>
  <c r="T1038" i="70"/>
  <c r="R1038" i="70"/>
  <c r="L1038" i="70"/>
  <c r="K1038" i="70"/>
  <c r="I1038" i="70"/>
  <c r="AT1037" i="70"/>
  <c r="AM1037" i="70"/>
  <c r="AL1037" i="70"/>
  <c r="AJ1037" i="70"/>
  <c r="AD1037" i="70"/>
  <c r="AC1037" i="70"/>
  <c r="AA1037" i="70"/>
  <c r="U1037" i="70"/>
  <c r="T1037" i="70"/>
  <c r="R1037" i="70"/>
  <c r="L1037" i="70"/>
  <c r="K1037" i="70"/>
  <c r="I1037" i="70"/>
  <c r="AT1036" i="70"/>
  <c r="AM1036" i="70"/>
  <c r="AL1036" i="70"/>
  <c r="AJ1036" i="70"/>
  <c r="AD1036" i="70"/>
  <c r="AC1036" i="70"/>
  <c r="AA1036" i="70"/>
  <c r="U1036" i="70"/>
  <c r="T1036" i="70"/>
  <c r="R1036" i="70"/>
  <c r="L1036" i="70"/>
  <c r="K1036" i="70"/>
  <c r="I1036" i="70"/>
  <c r="AT1035" i="70"/>
  <c r="AM1035" i="70"/>
  <c r="AL1035" i="70"/>
  <c r="AJ1035" i="70"/>
  <c r="AD1035" i="70"/>
  <c r="AC1035" i="70"/>
  <c r="AA1035" i="70"/>
  <c r="U1035" i="70"/>
  <c r="T1035" i="70"/>
  <c r="R1035" i="70"/>
  <c r="L1035" i="70"/>
  <c r="K1035" i="70"/>
  <c r="I1035" i="70"/>
  <c r="AT1034" i="70"/>
  <c r="AM1034" i="70"/>
  <c r="AL1034" i="70"/>
  <c r="AJ1034" i="70"/>
  <c r="AD1034" i="70"/>
  <c r="AC1034" i="70"/>
  <c r="AA1034" i="70"/>
  <c r="U1034" i="70"/>
  <c r="T1034" i="70"/>
  <c r="R1034" i="70"/>
  <c r="L1034" i="70"/>
  <c r="K1034" i="70"/>
  <c r="I1034" i="70"/>
  <c r="AT1032" i="70"/>
  <c r="AM1032" i="70"/>
  <c r="AL1032" i="70"/>
  <c r="AJ1032" i="70"/>
  <c r="AD1032" i="70"/>
  <c r="AC1032" i="70"/>
  <c r="AA1032" i="70"/>
  <c r="U1032" i="70"/>
  <c r="T1032" i="70"/>
  <c r="R1032" i="70"/>
  <c r="L1032" i="70"/>
  <c r="K1032" i="70"/>
  <c r="I1032" i="70"/>
  <c r="AT1031" i="70"/>
  <c r="AM1031" i="70"/>
  <c r="AL1031" i="70"/>
  <c r="AJ1031" i="70"/>
  <c r="AD1031" i="70"/>
  <c r="AC1031" i="70"/>
  <c r="AA1031" i="70"/>
  <c r="U1031" i="70"/>
  <c r="T1031" i="70"/>
  <c r="R1031" i="70"/>
  <c r="L1031" i="70"/>
  <c r="K1031" i="70"/>
  <c r="I1031" i="70"/>
  <c r="AT1030" i="70"/>
  <c r="AL1030" i="70"/>
  <c r="CB61" i="70" s="1"/>
  <c r="CF30" i="70" s="1"/>
  <c r="AC1030" i="70"/>
  <c r="T1030" i="70"/>
  <c r="K1030" i="70"/>
  <c r="AT1029" i="70"/>
  <c r="AM1029" i="70"/>
  <c r="AL1029" i="70"/>
  <c r="AJ1029" i="70"/>
  <c r="AD1029" i="70"/>
  <c r="AC1029" i="70"/>
  <c r="AA1029" i="70"/>
  <c r="U1029" i="70"/>
  <c r="T1029" i="70"/>
  <c r="R1029" i="70"/>
  <c r="L1029" i="70"/>
  <c r="K1029" i="70"/>
  <c r="I1029" i="70"/>
  <c r="AT1028" i="70"/>
  <c r="AM1028" i="70"/>
  <c r="AL1028" i="70"/>
  <c r="AJ1028" i="70"/>
  <c r="AD1028" i="70"/>
  <c r="AC1028" i="70"/>
  <c r="AA1028" i="70"/>
  <c r="U1028" i="70"/>
  <c r="T1028" i="70"/>
  <c r="R1028" i="70"/>
  <c r="L1028" i="70"/>
  <c r="K1028" i="70"/>
  <c r="I1028" i="70"/>
  <c r="AT1027" i="70"/>
  <c r="AM1027" i="70"/>
  <c r="AL1027" i="70"/>
  <c r="AJ1027" i="70"/>
  <c r="AD1027" i="70"/>
  <c r="AC1027" i="70"/>
  <c r="AA1027" i="70"/>
  <c r="U1027" i="70"/>
  <c r="T1027" i="70"/>
  <c r="R1027" i="70"/>
  <c r="L1027" i="70"/>
  <c r="K1027" i="70"/>
  <c r="I1027" i="70"/>
  <c r="AT1026" i="70"/>
  <c r="AM1026" i="70"/>
  <c r="AL1026" i="70"/>
  <c r="AJ1026" i="70"/>
  <c r="AD1026" i="70"/>
  <c r="AC1026" i="70"/>
  <c r="AA1026" i="70"/>
  <c r="U1026" i="70"/>
  <c r="T1026" i="70"/>
  <c r="R1026" i="70"/>
  <c r="L1026" i="70"/>
  <c r="K1026" i="70"/>
  <c r="I1026" i="70"/>
  <c r="AT1025" i="70"/>
  <c r="AM1025" i="70"/>
  <c r="AL1025" i="70"/>
  <c r="AJ1025" i="70"/>
  <c r="AD1025" i="70"/>
  <c r="AC1025" i="70"/>
  <c r="AA1025" i="70"/>
  <c r="U1025" i="70"/>
  <c r="T1025" i="70"/>
  <c r="R1025" i="70"/>
  <c r="L1025" i="70"/>
  <c r="K1025" i="70"/>
  <c r="I1025" i="70"/>
  <c r="AT1024" i="70"/>
  <c r="AM1024" i="70"/>
  <c r="AL1024" i="70"/>
  <c r="AJ1024" i="70"/>
  <c r="AD1024" i="70"/>
  <c r="AC1024" i="70"/>
  <c r="AA1024" i="70"/>
  <c r="U1024" i="70"/>
  <c r="T1024" i="70"/>
  <c r="R1024" i="70"/>
  <c r="L1024" i="70"/>
  <c r="K1024" i="70"/>
  <c r="I1024" i="70"/>
  <c r="AT1023" i="70"/>
  <c r="AM1023" i="70"/>
  <c r="AL1023" i="70"/>
  <c r="AJ1023" i="70"/>
  <c r="AD1023" i="70"/>
  <c r="AC1023" i="70"/>
  <c r="AA1023" i="70"/>
  <c r="U1023" i="70"/>
  <c r="T1023" i="70"/>
  <c r="R1023" i="70"/>
  <c r="L1023" i="70"/>
  <c r="K1023" i="70"/>
  <c r="I1023" i="70"/>
  <c r="AT1022" i="70"/>
  <c r="AM1022" i="70"/>
  <c r="AL1022" i="70"/>
  <c r="AJ1022" i="70"/>
  <c r="AD1022" i="70"/>
  <c r="AC1022" i="70"/>
  <c r="AA1022" i="70"/>
  <c r="U1022" i="70"/>
  <c r="T1022" i="70"/>
  <c r="R1022" i="70"/>
  <c r="L1022" i="70"/>
  <c r="K1022" i="70"/>
  <c r="I1022" i="70"/>
  <c r="AT1021" i="70"/>
  <c r="AM1021" i="70"/>
  <c r="AL1021" i="70"/>
  <c r="AJ1021" i="70"/>
  <c r="AD1021" i="70"/>
  <c r="AC1021" i="70"/>
  <c r="AA1021" i="70"/>
  <c r="U1021" i="70"/>
  <c r="T1021" i="70"/>
  <c r="R1021" i="70"/>
  <c r="L1021" i="70"/>
  <c r="K1021" i="70"/>
  <c r="I1021" i="70"/>
  <c r="AT1020" i="70"/>
  <c r="AM1020" i="70"/>
  <c r="AL1020" i="70"/>
  <c r="AJ1020" i="70"/>
  <c r="AD1020" i="70"/>
  <c r="AC1020" i="70"/>
  <c r="AA1020" i="70"/>
  <c r="U1020" i="70"/>
  <c r="T1020" i="70"/>
  <c r="R1020" i="70"/>
  <c r="L1020" i="70"/>
  <c r="K1020" i="70"/>
  <c r="I1020" i="70"/>
  <c r="AT1019" i="70"/>
  <c r="AM1019" i="70"/>
  <c r="AL1019" i="70"/>
  <c r="AJ1019" i="70"/>
  <c r="AD1019" i="70"/>
  <c r="AC1019" i="70"/>
  <c r="AA1019" i="70"/>
  <c r="U1019" i="70"/>
  <c r="T1019" i="70"/>
  <c r="R1019" i="70"/>
  <c r="L1019" i="70"/>
  <c r="K1019" i="70"/>
  <c r="I1019" i="70"/>
  <c r="AT1018" i="70"/>
  <c r="AM1018" i="70"/>
  <c r="AL1018" i="70"/>
  <c r="AJ1018" i="70"/>
  <c r="AD1018" i="70"/>
  <c r="AC1018" i="70"/>
  <c r="AA1018" i="70"/>
  <c r="U1018" i="70"/>
  <c r="T1018" i="70"/>
  <c r="R1018" i="70"/>
  <c r="L1018" i="70"/>
  <c r="K1018" i="70"/>
  <c r="I1018" i="70"/>
  <c r="AT1017" i="70"/>
  <c r="AM1017" i="70"/>
  <c r="AL1017" i="70"/>
  <c r="AJ1017" i="70"/>
  <c r="AD1017" i="70"/>
  <c r="AC1017" i="70"/>
  <c r="AA1017" i="70"/>
  <c r="U1017" i="70"/>
  <c r="T1017" i="70"/>
  <c r="R1017" i="70"/>
  <c r="L1017" i="70"/>
  <c r="K1017" i="70"/>
  <c r="I1017" i="70"/>
  <c r="AT1016" i="70"/>
  <c r="AM1016" i="70"/>
  <c r="AL1016" i="70"/>
  <c r="AJ1016" i="70"/>
  <c r="AD1016" i="70"/>
  <c r="AC1016" i="70"/>
  <c r="AA1016" i="70"/>
  <c r="U1016" i="70"/>
  <c r="T1016" i="70"/>
  <c r="R1016" i="70"/>
  <c r="L1016" i="70"/>
  <c r="K1016" i="70"/>
  <c r="I1016" i="70"/>
  <c r="AT1014" i="70"/>
  <c r="AM1014" i="70"/>
  <c r="AL1014" i="70"/>
  <c r="AJ1014" i="70"/>
  <c r="AD1014" i="70"/>
  <c r="AC1014" i="70"/>
  <c r="AA1014" i="70"/>
  <c r="U1014" i="70"/>
  <c r="T1014" i="70"/>
  <c r="R1014" i="70"/>
  <c r="L1014" i="70"/>
  <c r="K1014" i="70"/>
  <c r="I1014" i="70"/>
  <c r="AT1013" i="70"/>
  <c r="AM1013" i="70"/>
  <c r="AL1013" i="70"/>
  <c r="AJ1013" i="70"/>
  <c r="AD1013" i="70"/>
  <c r="AC1013" i="70"/>
  <c r="AA1013" i="70"/>
  <c r="U1013" i="70"/>
  <c r="T1013" i="70"/>
  <c r="R1013" i="70"/>
  <c r="L1013" i="70"/>
  <c r="K1013" i="70"/>
  <c r="I1013" i="70"/>
  <c r="AT1012" i="70"/>
  <c r="AL1012" i="70"/>
  <c r="CB60" i="70" s="1"/>
  <c r="CF29" i="70" s="1"/>
  <c r="AJ1012" i="70"/>
  <c r="AC1012" i="70"/>
  <c r="AA1012" i="70"/>
  <c r="T1012" i="70"/>
  <c r="K1012" i="70"/>
  <c r="AT1011" i="70"/>
  <c r="AM1011" i="70"/>
  <c r="AL1011" i="70"/>
  <c r="AJ1011" i="70"/>
  <c r="AD1011" i="70"/>
  <c r="AC1011" i="70"/>
  <c r="AA1011" i="70"/>
  <c r="U1011" i="70"/>
  <c r="T1011" i="70"/>
  <c r="R1011" i="70"/>
  <c r="L1011" i="70"/>
  <c r="K1011" i="70"/>
  <c r="I1011" i="70"/>
  <c r="AT1010" i="70"/>
  <c r="AM1010" i="70"/>
  <c r="AL1010" i="70"/>
  <c r="AJ1010" i="70"/>
  <c r="AD1010" i="70"/>
  <c r="AC1010" i="70"/>
  <c r="AA1010" i="70"/>
  <c r="U1010" i="70"/>
  <c r="T1010" i="70"/>
  <c r="R1010" i="70"/>
  <c r="L1010" i="70"/>
  <c r="K1010" i="70"/>
  <c r="I1010" i="70"/>
  <c r="AT1009" i="70"/>
  <c r="AM1009" i="70"/>
  <c r="AL1009" i="70"/>
  <c r="AJ1009" i="70"/>
  <c r="AD1009" i="70"/>
  <c r="AC1009" i="70"/>
  <c r="AA1009" i="70"/>
  <c r="U1009" i="70"/>
  <c r="T1009" i="70"/>
  <c r="R1009" i="70"/>
  <c r="L1009" i="70"/>
  <c r="K1009" i="70"/>
  <c r="I1009" i="70"/>
  <c r="AT1008" i="70"/>
  <c r="AM1008" i="70"/>
  <c r="AL1008" i="70"/>
  <c r="AJ1008" i="70"/>
  <c r="AD1008" i="70"/>
  <c r="AC1008" i="70"/>
  <c r="AA1008" i="70"/>
  <c r="U1008" i="70"/>
  <c r="T1008" i="70"/>
  <c r="R1008" i="70"/>
  <c r="L1008" i="70"/>
  <c r="K1008" i="70"/>
  <c r="I1008" i="70"/>
  <c r="AT1007" i="70"/>
  <c r="AM1007" i="70"/>
  <c r="AL1007" i="70"/>
  <c r="AJ1007" i="70"/>
  <c r="AD1007" i="70"/>
  <c r="AC1007" i="70"/>
  <c r="AA1007" i="70"/>
  <c r="U1007" i="70"/>
  <c r="T1007" i="70"/>
  <c r="R1007" i="70"/>
  <c r="L1007" i="70"/>
  <c r="K1007" i="70"/>
  <c r="I1007" i="70"/>
  <c r="AT1006" i="70"/>
  <c r="AM1006" i="70"/>
  <c r="AL1006" i="70"/>
  <c r="AJ1006" i="70"/>
  <c r="AD1006" i="70"/>
  <c r="AC1006" i="70"/>
  <c r="AA1006" i="70"/>
  <c r="U1006" i="70"/>
  <c r="T1006" i="70"/>
  <c r="R1006" i="70"/>
  <c r="L1006" i="70"/>
  <c r="K1006" i="70"/>
  <c r="I1006" i="70"/>
  <c r="AT1005" i="70"/>
  <c r="AM1005" i="70"/>
  <c r="AL1005" i="70"/>
  <c r="AJ1005" i="70"/>
  <c r="AD1005" i="70"/>
  <c r="AC1005" i="70"/>
  <c r="AA1005" i="70"/>
  <c r="U1005" i="70"/>
  <c r="T1005" i="70"/>
  <c r="R1005" i="70"/>
  <c r="L1005" i="70"/>
  <c r="K1005" i="70"/>
  <c r="I1005" i="70"/>
  <c r="AT1004" i="70"/>
  <c r="AM1004" i="70"/>
  <c r="AL1004" i="70"/>
  <c r="AJ1004" i="70"/>
  <c r="AD1004" i="70"/>
  <c r="AC1004" i="70"/>
  <c r="AA1004" i="70"/>
  <c r="U1004" i="70"/>
  <c r="T1004" i="70"/>
  <c r="R1004" i="70"/>
  <c r="L1004" i="70"/>
  <c r="K1004" i="70"/>
  <c r="I1004" i="70"/>
  <c r="AT1003" i="70"/>
  <c r="AM1003" i="70"/>
  <c r="AL1003" i="70"/>
  <c r="AJ1003" i="70"/>
  <c r="AD1003" i="70"/>
  <c r="AC1003" i="70"/>
  <c r="AA1003" i="70"/>
  <c r="U1003" i="70"/>
  <c r="T1003" i="70"/>
  <c r="R1003" i="70"/>
  <c r="L1003" i="70"/>
  <c r="K1003" i="70"/>
  <c r="I1003" i="70"/>
  <c r="AT1002" i="70"/>
  <c r="AM1002" i="70"/>
  <c r="AL1002" i="70"/>
  <c r="AJ1002" i="70"/>
  <c r="AD1002" i="70"/>
  <c r="AC1002" i="70"/>
  <c r="AA1002" i="70"/>
  <c r="U1002" i="70"/>
  <c r="T1002" i="70"/>
  <c r="R1002" i="70"/>
  <c r="L1002" i="70"/>
  <c r="K1002" i="70"/>
  <c r="I1002" i="70"/>
  <c r="AT1001" i="70"/>
  <c r="AM1001" i="70"/>
  <c r="AL1001" i="70"/>
  <c r="AJ1001" i="70"/>
  <c r="AD1001" i="70"/>
  <c r="AC1001" i="70"/>
  <c r="AA1001" i="70"/>
  <c r="U1001" i="70"/>
  <c r="T1001" i="70"/>
  <c r="R1001" i="70"/>
  <c r="L1001" i="70"/>
  <c r="K1001" i="70"/>
  <c r="I1001" i="70"/>
  <c r="AT1000" i="70"/>
  <c r="AM1000" i="70"/>
  <c r="AL1000" i="70"/>
  <c r="AJ1000" i="70"/>
  <c r="AD1000" i="70"/>
  <c r="AC1000" i="70"/>
  <c r="AA1000" i="70"/>
  <c r="U1000" i="70"/>
  <c r="T1000" i="70"/>
  <c r="R1000" i="70"/>
  <c r="L1000" i="70"/>
  <c r="K1000" i="70"/>
  <c r="I1000" i="70"/>
  <c r="AT999" i="70"/>
  <c r="AM999" i="70"/>
  <c r="AL999" i="70"/>
  <c r="AJ999" i="70"/>
  <c r="AD999" i="70"/>
  <c r="AC999" i="70"/>
  <c r="AA999" i="70"/>
  <c r="U999" i="70"/>
  <c r="T999" i="70"/>
  <c r="R999" i="70"/>
  <c r="L999" i="70"/>
  <c r="K999" i="70"/>
  <c r="I999" i="70"/>
  <c r="AT998" i="70"/>
  <c r="AM998" i="70"/>
  <c r="AL998" i="70"/>
  <c r="AJ998" i="70"/>
  <c r="AD998" i="70"/>
  <c r="AC998" i="70"/>
  <c r="AA998" i="70"/>
  <c r="U998" i="70"/>
  <c r="T998" i="70"/>
  <c r="R998" i="70"/>
  <c r="L998" i="70"/>
  <c r="K998" i="70"/>
  <c r="I998" i="70"/>
  <c r="AT996" i="70"/>
  <c r="AM996" i="70"/>
  <c r="AL996" i="70"/>
  <c r="AJ996" i="70"/>
  <c r="AD996" i="70"/>
  <c r="AC996" i="70"/>
  <c r="AA996" i="70"/>
  <c r="U996" i="70"/>
  <c r="T996" i="70"/>
  <c r="R996" i="70"/>
  <c r="L996" i="70"/>
  <c r="K996" i="70"/>
  <c r="I996" i="70"/>
  <c r="AT995" i="70"/>
  <c r="AS1001" i="70"/>
  <c r="AM995" i="70"/>
  <c r="AL995" i="70"/>
  <c r="AJ995" i="70"/>
  <c r="AD995" i="70"/>
  <c r="AC995" i="70"/>
  <c r="AA995" i="70"/>
  <c r="U995" i="70"/>
  <c r="T995" i="70"/>
  <c r="R995" i="70"/>
  <c r="L995" i="70"/>
  <c r="K995" i="70"/>
  <c r="I995" i="70"/>
  <c r="AT994" i="70"/>
  <c r="AL994" i="70"/>
  <c r="CB59" i="70" s="1"/>
  <c r="CF28" i="70" s="1"/>
  <c r="AJ994" i="70"/>
  <c r="AC994" i="70"/>
  <c r="T994" i="70"/>
  <c r="R994" i="70"/>
  <c r="K994" i="70"/>
  <c r="AT993" i="70"/>
  <c r="AM993" i="70"/>
  <c r="AL993" i="70"/>
  <c r="AJ993" i="70"/>
  <c r="AD993" i="70"/>
  <c r="AC993" i="70"/>
  <c r="AA993" i="70"/>
  <c r="U993" i="70"/>
  <c r="T993" i="70"/>
  <c r="R993" i="70"/>
  <c r="L993" i="70"/>
  <c r="K993" i="70"/>
  <c r="I993" i="70"/>
  <c r="AT992" i="70"/>
  <c r="AM992" i="70"/>
  <c r="AL992" i="70"/>
  <c r="AJ992" i="70"/>
  <c r="AD992" i="70"/>
  <c r="AC992" i="70"/>
  <c r="AA992" i="70"/>
  <c r="U992" i="70"/>
  <c r="T992" i="70"/>
  <c r="R992" i="70"/>
  <c r="L992" i="70"/>
  <c r="K992" i="70"/>
  <c r="I992" i="70"/>
  <c r="AT991" i="70"/>
  <c r="AM991" i="70"/>
  <c r="AL991" i="70"/>
  <c r="AJ991" i="70"/>
  <c r="AD991" i="70"/>
  <c r="AC991" i="70"/>
  <c r="AA991" i="70"/>
  <c r="U991" i="70"/>
  <c r="T991" i="70"/>
  <c r="R991" i="70"/>
  <c r="L991" i="70"/>
  <c r="K991" i="70"/>
  <c r="I991" i="70"/>
  <c r="AT990" i="70"/>
  <c r="AM990" i="70"/>
  <c r="AL990" i="70"/>
  <c r="AJ990" i="70"/>
  <c r="AD990" i="70"/>
  <c r="AC990" i="70"/>
  <c r="AA990" i="70"/>
  <c r="U990" i="70"/>
  <c r="T990" i="70"/>
  <c r="R990" i="70"/>
  <c r="L990" i="70"/>
  <c r="K990" i="70"/>
  <c r="I990" i="70"/>
  <c r="AT989" i="70"/>
  <c r="AM989" i="70"/>
  <c r="AL989" i="70"/>
  <c r="AJ989" i="70"/>
  <c r="AD989" i="70"/>
  <c r="AC989" i="70"/>
  <c r="AA989" i="70"/>
  <c r="U989" i="70"/>
  <c r="T989" i="70"/>
  <c r="R989" i="70"/>
  <c r="L989" i="70"/>
  <c r="K989" i="70"/>
  <c r="I989" i="70"/>
  <c r="AT988" i="70"/>
  <c r="AM988" i="70"/>
  <c r="AL988" i="70"/>
  <c r="AJ988" i="70"/>
  <c r="AD988" i="70"/>
  <c r="AC988" i="70"/>
  <c r="AA988" i="70"/>
  <c r="U988" i="70"/>
  <c r="T988" i="70"/>
  <c r="R988" i="70"/>
  <c r="L988" i="70"/>
  <c r="K988" i="70"/>
  <c r="I988" i="70"/>
  <c r="AT987" i="70"/>
  <c r="AM987" i="70"/>
  <c r="AL987" i="70"/>
  <c r="AJ987" i="70"/>
  <c r="AD987" i="70"/>
  <c r="AC987" i="70"/>
  <c r="AA987" i="70"/>
  <c r="U987" i="70"/>
  <c r="T987" i="70"/>
  <c r="R987" i="70"/>
  <c r="L987" i="70"/>
  <c r="K987" i="70"/>
  <c r="I987" i="70"/>
  <c r="AT986" i="70"/>
  <c r="AM986" i="70"/>
  <c r="AL986" i="70"/>
  <c r="AJ986" i="70"/>
  <c r="AD986" i="70"/>
  <c r="AC986" i="70"/>
  <c r="AA986" i="70"/>
  <c r="U986" i="70"/>
  <c r="T986" i="70"/>
  <c r="R986" i="70"/>
  <c r="L986" i="70"/>
  <c r="K986" i="70"/>
  <c r="I986" i="70"/>
  <c r="AT985" i="70"/>
  <c r="AM985" i="70"/>
  <c r="AL985" i="70"/>
  <c r="AJ985" i="70"/>
  <c r="AD985" i="70"/>
  <c r="AC985" i="70"/>
  <c r="AA985" i="70"/>
  <c r="U985" i="70"/>
  <c r="T985" i="70"/>
  <c r="R985" i="70"/>
  <c r="L985" i="70"/>
  <c r="K985" i="70"/>
  <c r="I985" i="70"/>
  <c r="AT984" i="70"/>
  <c r="AM984" i="70"/>
  <c r="AL984" i="70"/>
  <c r="AJ984" i="70"/>
  <c r="AD984" i="70"/>
  <c r="AC984" i="70"/>
  <c r="AA984" i="70"/>
  <c r="U984" i="70"/>
  <c r="T984" i="70"/>
  <c r="R984" i="70"/>
  <c r="L984" i="70"/>
  <c r="K984" i="70"/>
  <c r="I984" i="70"/>
  <c r="AT983" i="70"/>
  <c r="AM983" i="70"/>
  <c r="AL983" i="70"/>
  <c r="AJ983" i="70"/>
  <c r="AD983" i="70"/>
  <c r="AC983" i="70"/>
  <c r="AA983" i="70"/>
  <c r="U983" i="70"/>
  <c r="T983" i="70"/>
  <c r="R983" i="70"/>
  <c r="L983" i="70"/>
  <c r="K983" i="70"/>
  <c r="I983" i="70"/>
  <c r="AT982" i="70"/>
  <c r="AM982" i="70"/>
  <c r="AL982" i="70"/>
  <c r="AJ982" i="70"/>
  <c r="AD982" i="70"/>
  <c r="AC982" i="70"/>
  <c r="AA982" i="70"/>
  <c r="U982" i="70"/>
  <c r="T982" i="70"/>
  <c r="R982" i="70"/>
  <c r="L982" i="70"/>
  <c r="K982" i="70"/>
  <c r="I982" i="70"/>
  <c r="AT981" i="70"/>
  <c r="AM981" i="70"/>
  <c r="AL981" i="70"/>
  <c r="AJ981" i="70"/>
  <c r="AD981" i="70"/>
  <c r="AC981" i="70"/>
  <c r="AA981" i="70"/>
  <c r="U981" i="70"/>
  <c r="T981" i="70"/>
  <c r="R981" i="70"/>
  <c r="L981" i="70"/>
  <c r="K981" i="70"/>
  <c r="I981" i="70"/>
  <c r="AT980" i="70"/>
  <c r="AM980" i="70"/>
  <c r="AL980" i="70"/>
  <c r="AJ980" i="70"/>
  <c r="AD980" i="70"/>
  <c r="AC980" i="70"/>
  <c r="AA980" i="70"/>
  <c r="U980" i="70"/>
  <c r="T980" i="70"/>
  <c r="R980" i="70"/>
  <c r="L980" i="70"/>
  <c r="K980" i="70"/>
  <c r="I980" i="70"/>
  <c r="AT978" i="70"/>
  <c r="AM978" i="70"/>
  <c r="AL978" i="70"/>
  <c r="AJ978" i="70"/>
  <c r="AD978" i="70"/>
  <c r="AC978" i="70"/>
  <c r="AA978" i="70"/>
  <c r="U978" i="70"/>
  <c r="T978" i="70"/>
  <c r="R978" i="70"/>
  <c r="L978" i="70"/>
  <c r="K978" i="70"/>
  <c r="I978" i="70"/>
  <c r="AT977" i="70"/>
  <c r="AM977" i="70"/>
  <c r="AL977" i="70"/>
  <c r="AJ977" i="70"/>
  <c r="AD977" i="70"/>
  <c r="AC977" i="70"/>
  <c r="AA977" i="70"/>
  <c r="U977" i="70"/>
  <c r="T977" i="70"/>
  <c r="R977" i="70"/>
  <c r="L977" i="70"/>
  <c r="K977" i="70"/>
  <c r="I977" i="70"/>
  <c r="AT976" i="70"/>
  <c r="AL976" i="70"/>
  <c r="CB58" i="70" s="1"/>
  <c r="CF27" i="70" s="1"/>
  <c r="AM976" i="70"/>
  <c r="AC976" i="70"/>
  <c r="T976" i="70"/>
  <c r="U976" i="70"/>
  <c r="K976" i="70"/>
  <c r="AT975" i="70"/>
  <c r="AM975" i="70"/>
  <c r="AL975" i="70"/>
  <c r="AJ975" i="70"/>
  <c r="AD975" i="70"/>
  <c r="AC975" i="70"/>
  <c r="AA975" i="70"/>
  <c r="U975" i="70"/>
  <c r="T975" i="70"/>
  <c r="R975" i="70"/>
  <c r="L975" i="70"/>
  <c r="K975" i="70"/>
  <c r="I975" i="70"/>
  <c r="AT974" i="70"/>
  <c r="AM974" i="70"/>
  <c r="AL974" i="70"/>
  <c r="AJ974" i="70"/>
  <c r="AD974" i="70"/>
  <c r="AC974" i="70"/>
  <c r="AA974" i="70"/>
  <c r="U974" i="70"/>
  <c r="T974" i="70"/>
  <c r="R974" i="70"/>
  <c r="L974" i="70"/>
  <c r="K974" i="70"/>
  <c r="I974" i="70"/>
  <c r="AT973" i="70"/>
  <c r="AM973" i="70"/>
  <c r="AL973" i="70"/>
  <c r="AJ973" i="70"/>
  <c r="AD973" i="70"/>
  <c r="AC973" i="70"/>
  <c r="AA973" i="70"/>
  <c r="U973" i="70"/>
  <c r="T973" i="70"/>
  <c r="R973" i="70"/>
  <c r="L973" i="70"/>
  <c r="K973" i="70"/>
  <c r="I973" i="70"/>
  <c r="AT972" i="70"/>
  <c r="AM972" i="70"/>
  <c r="AL972" i="70"/>
  <c r="AJ972" i="70"/>
  <c r="AD972" i="70"/>
  <c r="AC972" i="70"/>
  <c r="AA972" i="70"/>
  <c r="U972" i="70"/>
  <c r="T972" i="70"/>
  <c r="R972" i="70"/>
  <c r="L972" i="70"/>
  <c r="K972" i="70"/>
  <c r="I972" i="70"/>
  <c r="AT971" i="70"/>
  <c r="AM971" i="70"/>
  <c r="AL971" i="70"/>
  <c r="AJ971" i="70"/>
  <c r="AD971" i="70"/>
  <c r="AC971" i="70"/>
  <c r="AA971" i="70"/>
  <c r="U971" i="70"/>
  <c r="T971" i="70"/>
  <c r="R971" i="70"/>
  <c r="L971" i="70"/>
  <c r="K971" i="70"/>
  <c r="I971" i="70"/>
  <c r="AT970" i="70"/>
  <c r="AM970" i="70"/>
  <c r="AL970" i="70"/>
  <c r="AJ970" i="70"/>
  <c r="AD970" i="70"/>
  <c r="AC970" i="70"/>
  <c r="AA970" i="70"/>
  <c r="U970" i="70"/>
  <c r="T970" i="70"/>
  <c r="R970" i="70"/>
  <c r="L970" i="70"/>
  <c r="K970" i="70"/>
  <c r="I970" i="70"/>
  <c r="AT969" i="70"/>
  <c r="AM969" i="70"/>
  <c r="AL969" i="70"/>
  <c r="AJ969" i="70"/>
  <c r="AD969" i="70"/>
  <c r="AC969" i="70"/>
  <c r="AA969" i="70"/>
  <c r="U969" i="70"/>
  <c r="T969" i="70"/>
  <c r="R969" i="70"/>
  <c r="L969" i="70"/>
  <c r="K969" i="70"/>
  <c r="I969" i="70"/>
  <c r="AT968" i="70"/>
  <c r="AM968" i="70"/>
  <c r="AL968" i="70"/>
  <c r="AJ968" i="70"/>
  <c r="AD968" i="70"/>
  <c r="AC968" i="70"/>
  <c r="AA968" i="70"/>
  <c r="U968" i="70"/>
  <c r="T968" i="70"/>
  <c r="R968" i="70"/>
  <c r="L968" i="70"/>
  <c r="K968" i="70"/>
  <c r="I968" i="70"/>
  <c r="AT967" i="70"/>
  <c r="AM967" i="70"/>
  <c r="AL967" i="70"/>
  <c r="AJ967" i="70"/>
  <c r="AD967" i="70"/>
  <c r="AC967" i="70"/>
  <c r="AA967" i="70"/>
  <c r="U967" i="70"/>
  <c r="T967" i="70"/>
  <c r="R967" i="70"/>
  <c r="L967" i="70"/>
  <c r="K967" i="70"/>
  <c r="I967" i="70"/>
  <c r="AT966" i="70"/>
  <c r="AM966" i="70"/>
  <c r="AL966" i="70"/>
  <c r="AJ966" i="70"/>
  <c r="AD966" i="70"/>
  <c r="AC966" i="70"/>
  <c r="AA966" i="70"/>
  <c r="U966" i="70"/>
  <c r="T966" i="70"/>
  <c r="R966" i="70"/>
  <c r="L966" i="70"/>
  <c r="K966" i="70"/>
  <c r="I966" i="70"/>
  <c r="AT965" i="70"/>
  <c r="AM965" i="70"/>
  <c r="AL965" i="70"/>
  <c r="AJ965" i="70"/>
  <c r="AD965" i="70"/>
  <c r="AC965" i="70"/>
  <c r="AA965" i="70"/>
  <c r="U965" i="70"/>
  <c r="T965" i="70"/>
  <c r="R965" i="70"/>
  <c r="L965" i="70"/>
  <c r="K965" i="70"/>
  <c r="I965" i="70"/>
  <c r="AT964" i="70"/>
  <c r="AM964" i="70"/>
  <c r="AL964" i="70"/>
  <c r="AJ964" i="70"/>
  <c r="AD964" i="70"/>
  <c r="AC964" i="70"/>
  <c r="AA964" i="70"/>
  <c r="U964" i="70"/>
  <c r="T964" i="70"/>
  <c r="R964" i="70"/>
  <c r="L964" i="70"/>
  <c r="K964" i="70"/>
  <c r="I964" i="70"/>
  <c r="AT963" i="70"/>
  <c r="AM963" i="70"/>
  <c r="AL963" i="70"/>
  <c r="AJ963" i="70"/>
  <c r="AD963" i="70"/>
  <c r="AC963" i="70"/>
  <c r="AA963" i="70"/>
  <c r="U963" i="70"/>
  <c r="T963" i="70"/>
  <c r="R963" i="70"/>
  <c r="L963" i="70"/>
  <c r="K963" i="70"/>
  <c r="I963" i="70"/>
  <c r="AT962" i="70"/>
  <c r="AM962" i="70"/>
  <c r="AL962" i="70"/>
  <c r="AJ962" i="70"/>
  <c r="AD962" i="70"/>
  <c r="AC962" i="70"/>
  <c r="AA962" i="70"/>
  <c r="U962" i="70"/>
  <c r="T962" i="70"/>
  <c r="R962" i="70"/>
  <c r="L962" i="70"/>
  <c r="K962" i="70"/>
  <c r="I962" i="70"/>
  <c r="AT960" i="70"/>
  <c r="AM960" i="70"/>
  <c r="AL960" i="70"/>
  <c r="AJ960" i="70"/>
  <c r="AD960" i="70"/>
  <c r="AC960" i="70"/>
  <c r="AA960" i="70"/>
  <c r="U960" i="70"/>
  <c r="T960" i="70"/>
  <c r="R960" i="70"/>
  <c r="L960" i="70"/>
  <c r="K960" i="70"/>
  <c r="I960" i="70"/>
  <c r="AT959" i="70"/>
  <c r="AM959" i="70"/>
  <c r="AL959" i="70"/>
  <c r="AJ959" i="70"/>
  <c r="AD959" i="70"/>
  <c r="AC959" i="70"/>
  <c r="AA959" i="70"/>
  <c r="U959" i="70"/>
  <c r="T959" i="70"/>
  <c r="R959" i="70"/>
  <c r="L959" i="70"/>
  <c r="K959" i="70"/>
  <c r="I959" i="70"/>
  <c r="AT958" i="70"/>
  <c r="AL958" i="70"/>
  <c r="CB57" i="70" s="1"/>
  <c r="CF26" i="70" s="1"/>
  <c r="AM958" i="70"/>
  <c r="AC958" i="70"/>
  <c r="AD958" i="70"/>
  <c r="T958" i="70"/>
  <c r="U958" i="70"/>
  <c r="K958" i="70"/>
  <c r="AT957" i="70"/>
  <c r="AM957" i="70"/>
  <c r="AL957" i="70"/>
  <c r="AJ957" i="70"/>
  <c r="AD957" i="70"/>
  <c r="AC957" i="70"/>
  <c r="AA957" i="70"/>
  <c r="U957" i="70"/>
  <c r="T957" i="70"/>
  <c r="R957" i="70"/>
  <c r="L957" i="70"/>
  <c r="K957" i="70"/>
  <c r="I957" i="70"/>
  <c r="AT956" i="70"/>
  <c r="AM956" i="70"/>
  <c r="AL956" i="70"/>
  <c r="AJ956" i="70"/>
  <c r="AD956" i="70"/>
  <c r="AC956" i="70"/>
  <c r="AA956" i="70"/>
  <c r="U956" i="70"/>
  <c r="T956" i="70"/>
  <c r="R956" i="70"/>
  <c r="L956" i="70"/>
  <c r="K956" i="70"/>
  <c r="I956" i="70"/>
  <c r="AT955" i="70"/>
  <c r="AM955" i="70"/>
  <c r="AL955" i="70"/>
  <c r="AJ955" i="70"/>
  <c r="AD955" i="70"/>
  <c r="AC955" i="70"/>
  <c r="AA955" i="70"/>
  <c r="U955" i="70"/>
  <c r="T955" i="70"/>
  <c r="R955" i="70"/>
  <c r="L955" i="70"/>
  <c r="K955" i="70"/>
  <c r="I955" i="70"/>
  <c r="AT954" i="70"/>
  <c r="AM954" i="70"/>
  <c r="AL954" i="70"/>
  <c r="AJ954" i="70"/>
  <c r="AD954" i="70"/>
  <c r="AC954" i="70"/>
  <c r="AA954" i="70"/>
  <c r="U954" i="70"/>
  <c r="T954" i="70"/>
  <c r="R954" i="70"/>
  <c r="L954" i="70"/>
  <c r="K954" i="70"/>
  <c r="I954" i="70"/>
  <c r="AT953" i="70"/>
  <c r="AM953" i="70"/>
  <c r="AL953" i="70"/>
  <c r="AJ953" i="70"/>
  <c r="AD953" i="70"/>
  <c r="AC953" i="70"/>
  <c r="AA953" i="70"/>
  <c r="U953" i="70"/>
  <c r="T953" i="70"/>
  <c r="R953" i="70"/>
  <c r="L953" i="70"/>
  <c r="K953" i="70"/>
  <c r="I953" i="70"/>
  <c r="AT952" i="70"/>
  <c r="AM952" i="70"/>
  <c r="AL952" i="70"/>
  <c r="AJ952" i="70"/>
  <c r="AD952" i="70"/>
  <c r="AC952" i="70"/>
  <c r="AA952" i="70"/>
  <c r="U952" i="70"/>
  <c r="T952" i="70"/>
  <c r="R952" i="70"/>
  <c r="L952" i="70"/>
  <c r="K952" i="70"/>
  <c r="I952" i="70"/>
  <c r="AT951" i="70"/>
  <c r="AM951" i="70"/>
  <c r="AL951" i="70"/>
  <c r="AJ951" i="70"/>
  <c r="AD951" i="70"/>
  <c r="AC951" i="70"/>
  <c r="AA951" i="70"/>
  <c r="U951" i="70"/>
  <c r="T951" i="70"/>
  <c r="R951" i="70"/>
  <c r="L951" i="70"/>
  <c r="K951" i="70"/>
  <c r="I951" i="70"/>
  <c r="AT950" i="70"/>
  <c r="AM950" i="70"/>
  <c r="AL950" i="70"/>
  <c r="AJ950" i="70"/>
  <c r="AD950" i="70"/>
  <c r="AC950" i="70"/>
  <c r="AA950" i="70"/>
  <c r="U950" i="70"/>
  <c r="T950" i="70"/>
  <c r="R950" i="70"/>
  <c r="L950" i="70"/>
  <c r="K950" i="70"/>
  <c r="I950" i="70"/>
  <c r="AT949" i="70"/>
  <c r="AM949" i="70"/>
  <c r="AL949" i="70"/>
  <c r="AJ949" i="70"/>
  <c r="AD949" i="70"/>
  <c r="AC949" i="70"/>
  <c r="AA949" i="70"/>
  <c r="U949" i="70"/>
  <c r="T949" i="70"/>
  <c r="R949" i="70"/>
  <c r="L949" i="70"/>
  <c r="K949" i="70"/>
  <c r="I949" i="70"/>
  <c r="AT948" i="70"/>
  <c r="AM948" i="70"/>
  <c r="AL948" i="70"/>
  <c r="AJ948" i="70"/>
  <c r="AD948" i="70"/>
  <c r="AC948" i="70"/>
  <c r="AA948" i="70"/>
  <c r="U948" i="70"/>
  <c r="T948" i="70"/>
  <c r="R948" i="70"/>
  <c r="L948" i="70"/>
  <c r="K948" i="70"/>
  <c r="I948" i="70"/>
  <c r="AT947" i="70"/>
  <c r="AM947" i="70"/>
  <c r="AL947" i="70"/>
  <c r="AJ947" i="70"/>
  <c r="AD947" i="70"/>
  <c r="AC947" i="70"/>
  <c r="AA947" i="70"/>
  <c r="U947" i="70"/>
  <c r="T947" i="70"/>
  <c r="R947" i="70"/>
  <c r="L947" i="70"/>
  <c r="K947" i="70"/>
  <c r="I947" i="70"/>
  <c r="AT946" i="70"/>
  <c r="AM946" i="70"/>
  <c r="AL946" i="70"/>
  <c r="AJ946" i="70"/>
  <c r="AD946" i="70"/>
  <c r="AC946" i="70"/>
  <c r="AA946" i="70"/>
  <c r="U946" i="70"/>
  <c r="T946" i="70"/>
  <c r="R946" i="70"/>
  <c r="L946" i="70"/>
  <c r="K946" i="70"/>
  <c r="I946" i="70"/>
  <c r="AT945" i="70"/>
  <c r="AM945" i="70"/>
  <c r="AL945" i="70"/>
  <c r="AJ945" i="70"/>
  <c r="AD945" i="70"/>
  <c r="AC945" i="70"/>
  <c r="AA945" i="70"/>
  <c r="U945" i="70"/>
  <c r="T945" i="70"/>
  <c r="R945" i="70"/>
  <c r="L945" i="70"/>
  <c r="K945" i="70"/>
  <c r="I945" i="70"/>
  <c r="AT944" i="70"/>
  <c r="AM944" i="70"/>
  <c r="AL944" i="70"/>
  <c r="AJ944" i="70"/>
  <c r="AD944" i="70"/>
  <c r="AC944" i="70"/>
  <c r="AA944" i="70"/>
  <c r="U944" i="70"/>
  <c r="T944" i="70"/>
  <c r="R944" i="70"/>
  <c r="L944" i="70"/>
  <c r="K944" i="70"/>
  <c r="I944" i="70"/>
  <c r="AT942" i="70"/>
  <c r="AM942" i="70"/>
  <c r="AL942" i="70"/>
  <c r="AJ942" i="70"/>
  <c r="AD942" i="70"/>
  <c r="AC942" i="70"/>
  <c r="AA942" i="70"/>
  <c r="U942" i="70"/>
  <c r="T942" i="70"/>
  <c r="R942" i="70"/>
  <c r="L942" i="70"/>
  <c r="K942" i="70"/>
  <c r="I942" i="70"/>
  <c r="AT941" i="70"/>
  <c r="AM941" i="70"/>
  <c r="AL941" i="70"/>
  <c r="AJ941" i="70"/>
  <c r="AD941" i="70"/>
  <c r="AC941" i="70"/>
  <c r="AA941" i="70"/>
  <c r="U941" i="70"/>
  <c r="T941" i="70"/>
  <c r="R941" i="70"/>
  <c r="L941" i="70"/>
  <c r="K941" i="70"/>
  <c r="I941" i="70"/>
  <c r="AT940" i="70"/>
  <c r="AL940" i="70"/>
  <c r="CB56" i="70" s="1"/>
  <c r="CF25" i="70" s="1"/>
  <c r="AM940" i="70"/>
  <c r="AC940" i="70"/>
  <c r="T940" i="70"/>
  <c r="U940" i="70"/>
  <c r="K940" i="70"/>
  <c r="AT939" i="70"/>
  <c r="AM939" i="70"/>
  <c r="AL939" i="70"/>
  <c r="AJ939" i="70"/>
  <c r="AD939" i="70"/>
  <c r="AC939" i="70"/>
  <c r="AA939" i="70"/>
  <c r="U939" i="70"/>
  <c r="T939" i="70"/>
  <c r="R939" i="70"/>
  <c r="L939" i="70"/>
  <c r="K939" i="70"/>
  <c r="I939" i="70"/>
  <c r="AT938" i="70"/>
  <c r="AM938" i="70"/>
  <c r="AL938" i="70"/>
  <c r="AJ938" i="70"/>
  <c r="AD938" i="70"/>
  <c r="AC938" i="70"/>
  <c r="AA938" i="70"/>
  <c r="U938" i="70"/>
  <c r="T938" i="70"/>
  <c r="R938" i="70"/>
  <c r="L938" i="70"/>
  <c r="K938" i="70"/>
  <c r="I938" i="70"/>
  <c r="AT937" i="70"/>
  <c r="AM937" i="70"/>
  <c r="AL937" i="70"/>
  <c r="AJ937" i="70"/>
  <c r="AD937" i="70"/>
  <c r="AC937" i="70"/>
  <c r="AA937" i="70"/>
  <c r="U937" i="70"/>
  <c r="T937" i="70"/>
  <c r="R937" i="70"/>
  <c r="L937" i="70"/>
  <c r="K937" i="70"/>
  <c r="I937" i="70"/>
  <c r="AT936" i="70"/>
  <c r="AM936" i="70"/>
  <c r="AL936" i="70"/>
  <c r="AJ936" i="70"/>
  <c r="AD936" i="70"/>
  <c r="AC936" i="70"/>
  <c r="AA936" i="70"/>
  <c r="U936" i="70"/>
  <c r="T936" i="70"/>
  <c r="R936" i="70"/>
  <c r="L936" i="70"/>
  <c r="K936" i="70"/>
  <c r="I936" i="70"/>
  <c r="AT935" i="70"/>
  <c r="AM935" i="70"/>
  <c r="AL935" i="70"/>
  <c r="AJ935" i="70"/>
  <c r="AD935" i="70"/>
  <c r="AC935" i="70"/>
  <c r="AA935" i="70"/>
  <c r="U935" i="70"/>
  <c r="T935" i="70"/>
  <c r="R935" i="70"/>
  <c r="L935" i="70"/>
  <c r="K935" i="70"/>
  <c r="I935" i="70"/>
  <c r="AT934" i="70"/>
  <c r="AM934" i="70"/>
  <c r="AL934" i="70"/>
  <c r="AJ934" i="70"/>
  <c r="AD934" i="70"/>
  <c r="AC934" i="70"/>
  <c r="AA934" i="70"/>
  <c r="U934" i="70"/>
  <c r="T934" i="70"/>
  <c r="R934" i="70"/>
  <c r="L934" i="70"/>
  <c r="K934" i="70"/>
  <c r="I934" i="70"/>
  <c r="AT933" i="70"/>
  <c r="AM933" i="70"/>
  <c r="AL933" i="70"/>
  <c r="AJ933" i="70"/>
  <c r="AD933" i="70"/>
  <c r="AC933" i="70"/>
  <c r="AA933" i="70"/>
  <c r="U933" i="70"/>
  <c r="T933" i="70"/>
  <c r="R933" i="70"/>
  <c r="L933" i="70"/>
  <c r="K933" i="70"/>
  <c r="I933" i="70"/>
  <c r="AT932" i="70"/>
  <c r="AM932" i="70"/>
  <c r="AL932" i="70"/>
  <c r="AJ932" i="70"/>
  <c r="AD932" i="70"/>
  <c r="AC932" i="70"/>
  <c r="AA932" i="70"/>
  <c r="U932" i="70"/>
  <c r="T932" i="70"/>
  <c r="R932" i="70"/>
  <c r="L932" i="70"/>
  <c r="K932" i="70"/>
  <c r="I932" i="70"/>
  <c r="AT931" i="70"/>
  <c r="AM931" i="70"/>
  <c r="AL931" i="70"/>
  <c r="AJ931" i="70"/>
  <c r="AD931" i="70"/>
  <c r="AC931" i="70"/>
  <c r="AA931" i="70"/>
  <c r="U931" i="70"/>
  <c r="T931" i="70"/>
  <c r="R931" i="70"/>
  <c r="L931" i="70"/>
  <c r="K931" i="70"/>
  <c r="I931" i="70"/>
  <c r="AT930" i="70"/>
  <c r="AM930" i="70"/>
  <c r="AL930" i="70"/>
  <c r="AJ930" i="70"/>
  <c r="AD930" i="70"/>
  <c r="AC930" i="70"/>
  <c r="AA930" i="70"/>
  <c r="U930" i="70"/>
  <c r="T930" i="70"/>
  <c r="R930" i="70"/>
  <c r="L930" i="70"/>
  <c r="K930" i="70"/>
  <c r="I930" i="70"/>
  <c r="AT929" i="70"/>
  <c r="AM929" i="70"/>
  <c r="AL929" i="70"/>
  <c r="AJ929" i="70"/>
  <c r="AD929" i="70"/>
  <c r="AC929" i="70"/>
  <c r="AA929" i="70"/>
  <c r="U929" i="70"/>
  <c r="T929" i="70"/>
  <c r="R929" i="70"/>
  <c r="L929" i="70"/>
  <c r="K929" i="70"/>
  <c r="I929" i="70"/>
  <c r="AT928" i="70"/>
  <c r="AM928" i="70"/>
  <c r="AL928" i="70"/>
  <c r="AJ928" i="70"/>
  <c r="AD928" i="70"/>
  <c r="AC928" i="70"/>
  <c r="AA928" i="70"/>
  <c r="U928" i="70"/>
  <c r="T928" i="70"/>
  <c r="R928" i="70"/>
  <c r="L928" i="70"/>
  <c r="K928" i="70"/>
  <c r="I928" i="70"/>
  <c r="AT927" i="70"/>
  <c r="AM927" i="70"/>
  <c r="AL927" i="70"/>
  <c r="AJ927" i="70"/>
  <c r="AD927" i="70"/>
  <c r="AC927" i="70"/>
  <c r="AA927" i="70"/>
  <c r="U927" i="70"/>
  <c r="T927" i="70"/>
  <c r="R927" i="70"/>
  <c r="L927" i="70"/>
  <c r="K927" i="70"/>
  <c r="I927" i="70"/>
  <c r="AT926" i="70"/>
  <c r="AM926" i="70"/>
  <c r="AL926" i="70"/>
  <c r="AJ926" i="70"/>
  <c r="AD926" i="70"/>
  <c r="AC926" i="70"/>
  <c r="AA926" i="70"/>
  <c r="U926" i="70"/>
  <c r="T926" i="70"/>
  <c r="R926" i="70"/>
  <c r="L926" i="70"/>
  <c r="K926" i="70"/>
  <c r="I926" i="70"/>
  <c r="AT924" i="70"/>
  <c r="AM924" i="70"/>
  <c r="AL924" i="70"/>
  <c r="AJ924" i="70"/>
  <c r="AD924" i="70"/>
  <c r="AC924" i="70"/>
  <c r="AA924" i="70"/>
  <c r="U924" i="70"/>
  <c r="T924" i="70"/>
  <c r="R924" i="70"/>
  <c r="L924" i="70"/>
  <c r="K924" i="70"/>
  <c r="I924" i="70"/>
  <c r="AT923" i="70"/>
  <c r="AM923" i="70"/>
  <c r="AL923" i="70"/>
  <c r="AJ923" i="70"/>
  <c r="AD923" i="70"/>
  <c r="AC923" i="70"/>
  <c r="AA923" i="70"/>
  <c r="U923" i="70"/>
  <c r="T923" i="70"/>
  <c r="R923" i="70"/>
  <c r="L923" i="70"/>
  <c r="K923" i="70"/>
  <c r="I923" i="70"/>
  <c r="AT922" i="70"/>
  <c r="AL922" i="70"/>
  <c r="CB55" i="70" s="1"/>
  <c r="CF24" i="70" s="1"/>
  <c r="AM922" i="70"/>
  <c r="AC922" i="70"/>
  <c r="AD922" i="70"/>
  <c r="T922" i="70"/>
  <c r="U922" i="70"/>
  <c r="K922" i="70"/>
  <c r="AT921" i="70"/>
  <c r="AM921" i="70"/>
  <c r="AL921" i="70"/>
  <c r="AJ921" i="70"/>
  <c r="AD921" i="70"/>
  <c r="AC921" i="70"/>
  <c r="AA921" i="70"/>
  <c r="U921" i="70"/>
  <c r="T921" i="70"/>
  <c r="R921" i="70"/>
  <c r="L921" i="70"/>
  <c r="K921" i="70"/>
  <c r="I921" i="70"/>
  <c r="AT920" i="70"/>
  <c r="AM920" i="70"/>
  <c r="AL920" i="70"/>
  <c r="AJ920" i="70"/>
  <c r="AD920" i="70"/>
  <c r="AC920" i="70"/>
  <c r="AA920" i="70"/>
  <c r="U920" i="70"/>
  <c r="T920" i="70"/>
  <c r="R920" i="70"/>
  <c r="L920" i="70"/>
  <c r="K920" i="70"/>
  <c r="I920" i="70"/>
  <c r="AT919" i="70"/>
  <c r="AM919" i="70"/>
  <c r="AL919" i="70"/>
  <c r="AJ919" i="70"/>
  <c r="AD919" i="70"/>
  <c r="AC919" i="70"/>
  <c r="AA919" i="70"/>
  <c r="U919" i="70"/>
  <c r="T919" i="70"/>
  <c r="R919" i="70"/>
  <c r="L919" i="70"/>
  <c r="K919" i="70"/>
  <c r="I919" i="70"/>
  <c r="AT918" i="70"/>
  <c r="AM918" i="70"/>
  <c r="AL918" i="70"/>
  <c r="AJ918" i="70"/>
  <c r="AD918" i="70"/>
  <c r="AC918" i="70"/>
  <c r="AA918" i="70"/>
  <c r="U918" i="70"/>
  <c r="T918" i="70"/>
  <c r="R918" i="70"/>
  <c r="L918" i="70"/>
  <c r="K918" i="70"/>
  <c r="I918" i="70"/>
  <c r="AT917" i="70"/>
  <c r="AM917" i="70"/>
  <c r="AL917" i="70"/>
  <c r="AJ917" i="70"/>
  <c r="AD917" i="70"/>
  <c r="AC917" i="70"/>
  <c r="AA917" i="70"/>
  <c r="U917" i="70"/>
  <c r="T917" i="70"/>
  <c r="R917" i="70"/>
  <c r="L917" i="70"/>
  <c r="K917" i="70"/>
  <c r="I917" i="70"/>
  <c r="AT916" i="70"/>
  <c r="AM916" i="70"/>
  <c r="AL916" i="70"/>
  <c r="AJ916" i="70"/>
  <c r="AD916" i="70"/>
  <c r="AC916" i="70"/>
  <c r="AA916" i="70"/>
  <c r="U916" i="70"/>
  <c r="T916" i="70"/>
  <c r="R916" i="70"/>
  <c r="L916" i="70"/>
  <c r="K916" i="70"/>
  <c r="I916" i="70"/>
  <c r="AT915" i="70"/>
  <c r="AM915" i="70"/>
  <c r="AL915" i="70"/>
  <c r="AJ915" i="70"/>
  <c r="AD915" i="70"/>
  <c r="AC915" i="70"/>
  <c r="AA915" i="70"/>
  <c r="U915" i="70"/>
  <c r="T915" i="70"/>
  <c r="R915" i="70"/>
  <c r="L915" i="70"/>
  <c r="K915" i="70"/>
  <c r="I915" i="70"/>
  <c r="AT914" i="70"/>
  <c r="AM914" i="70"/>
  <c r="AL914" i="70"/>
  <c r="AJ914" i="70"/>
  <c r="AD914" i="70"/>
  <c r="AC914" i="70"/>
  <c r="AA914" i="70"/>
  <c r="U914" i="70"/>
  <c r="T914" i="70"/>
  <c r="R914" i="70"/>
  <c r="L914" i="70"/>
  <c r="K914" i="70"/>
  <c r="I914" i="70"/>
  <c r="AT913" i="70"/>
  <c r="AM913" i="70"/>
  <c r="AL913" i="70"/>
  <c r="AJ913" i="70"/>
  <c r="AD913" i="70"/>
  <c r="AC913" i="70"/>
  <c r="AA913" i="70"/>
  <c r="U913" i="70"/>
  <c r="T913" i="70"/>
  <c r="R913" i="70"/>
  <c r="L913" i="70"/>
  <c r="K913" i="70"/>
  <c r="I913" i="70"/>
  <c r="AT912" i="70"/>
  <c r="AM912" i="70"/>
  <c r="AL912" i="70"/>
  <c r="AJ912" i="70"/>
  <c r="AD912" i="70"/>
  <c r="AC912" i="70"/>
  <c r="AA912" i="70"/>
  <c r="U912" i="70"/>
  <c r="T912" i="70"/>
  <c r="R912" i="70"/>
  <c r="L912" i="70"/>
  <c r="K912" i="70"/>
  <c r="I912" i="70"/>
  <c r="AT911" i="70"/>
  <c r="AM911" i="70"/>
  <c r="AL911" i="70"/>
  <c r="AJ911" i="70"/>
  <c r="AD911" i="70"/>
  <c r="AC911" i="70"/>
  <c r="AA911" i="70"/>
  <c r="U911" i="70"/>
  <c r="T911" i="70"/>
  <c r="R911" i="70"/>
  <c r="L911" i="70"/>
  <c r="K911" i="70"/>
  <c r="I911" i="70"/>
  <c r="AT910" i="70"/>
  <c r="AM910" i="70"/>
  <c r="AL910" i="70"/>
  <c r="AJ910" i="70"/>
  <c r="AD910" i="70"/>
  <c r="AC910" i="70"/>
  <c r="AA910" i="70"/>
  <c r="U910" i="70"/>
  <c r="T910" i="70"/>
  <c r="R910" i="70"/>
  <c r="L910" i="70"/>
  <c r="K910" i="70"/>
  <c r="I910" i="70"/>
  <c r="AT909" i="70"/>
  <c r="AM909" i="70"/>
  <c r="AL909" i="70"/>
  <c r="AJ909" i="70"/>
  <c r="AD909" i="70"/>
  <c r="AC909" i="70"/>
  <c r="AA909" i="70"/>
  <c r="U909" i="70"/>
  <c r="T909" i="70"/>
  <c r="R909" i="70"/>
  <c r="L909" i="70"/>
  <c r="K909" i="70"/>
  <c r="I909" i="70"/>
  <c r="AT908" i="70"/>
  <c r="AM908" i="70"/>
  <c r="AL908" i="70"/>
  <c r="AJ908" i="70"/>
  <c r="AD908" i="70"/>
  <c r="AC908" i="70"/>
  <c r="AA908" i="70"/>
  <c r="U908" i="70"/>
  <c r="T908" i="70"/>
  <c r="R908" i="70"/>
  <c r="L908" i="70"/>
  <c r="K908" i="70"/>
  <c r="I908" i="70"/>
  <c r="AT906" i="70"/>
  <c r="AM906" i="70"/>
  <c r="AL906" i="70"/>
  <c r="AJ906" i="70"/>
  <c r="AD906" i="70"/>
  <c r="AC906" i="70"/>
  <c r="AA906" i="70"/>
  <c r="U906" i="70"/>
  <c r="T906" i="70"/>
  <c r="R906" i="70"/>
  <c r="L906" i="70"/>
  <c r="K906" i="70"/>
  <c r="I906" i="70"/>
  <c r="AT905" i="70"/>
  <c r="AM905" i="70"/>
  <c r="AL905" i="70"/>
  <c r="AJ905" i="70"/>
  <c r="AD905" i="70"/>
  <c r="AC905" i="70"/>
  <c r="AA905" i="70"/>
  <c r="U905" i="70"/>
  <c r="T905" i="70"/>
  <c r="R905" i="70"/>
  <c r="L905" i="70"/>
  <c r="K905" i="70"/>
  <c r="I905" i="70"/>
  <c r="AT904" i="70"/>
  <c r="AL904" i="70"/>
  <c r="CB54" i="70" s="1"/>
  <c r="CF23" i="70" s="1"/>
  <c r="AM904" i="70"/>
  <c r="AC904" i="70"/>
  <c r="AD904" i="70"/>
  <c r="T904" i="70"/>
  <c r="U904" i="70"/>
  <c r="K904" i="70"/>
  <c r="AT903" i="70"/>
  <c r="AM903" i="70"/>
  <c r="AL903" i="70"/>
  <c r="AJ903" i="70"/>
  <c r="AD903" i="70"/>
  <c r="AC903" i="70"/>
  <c r="AA903" i="70"/>
  <c r="U903" i="70"/>
  <c r="T903" i="70"/>
  <c r="R903" i="70"/>
  <c r="L903" i="70"/>
  <c r="K903" i="70"/>
  <c r="I903" i="70"/>
  <c r="AT902" i="70"/>
  <c r="AM902" i="70"/>
  <c r="AL902" i="70"/>
  <c r="AJ902" i="70"/>
  <c r="AD902" i="70"/>
  <c r="AC902" i="70"/>
  <c r="AA902" i="70"/>
  <c r="U902" i="70"/>
  <c r="T902" i="70"/>
  <c r="R902" i="70"/>
  <c r="L902" i="70"/>
  <c r="K902" i="70"/>
  <c r="I902" i="70"/>
  <c r="AT901" i="70"/>
  <c r="AM901" i="70"/>
  <c r="AL901" i="70"/>
  <c r="AJ901" i="70"/>
  <c r="AD901" i="70"/>
  <c r="AC901" i="70"/>
  <c r="AA901" i="70"/>
  <c r="U901" i="70"/>
  <c r="T901" i="70"/>
  <c r="R901" i="70"/>
  <c r="L901" i="70"/>
  <c r="K901" i="70"/>
  <c r="I901" i="70"/>
  <c r="AT900" i="70"/>
  <c r="AM900" i="70"/>
  <c r="AL900" i="70"/>
  <c r="AJ900" i="70"/>
  <c r="AD900" i="70"/>
  <c r="AC900" i="70"/>
  <c r="AA900" i="70"/>
  <c r="U900" i="70"/>
  <c r="T900" i="70"/>
  <c r="R900" i="70"/>
  <c r="L900" i="70"/>
  <c r="K900" i="70"/>
  <c r="I900" i="70"/>
  <c r="AT899" i="70"/>
  <c r="AM899" i="70"/>
  <c r="AL899" i="70"/>
  <c r="AJ899" i="70"/>
  <c r="AD899" i="70"/>
  <c r="AC899" i="70"/>
  <c r="AA899" i="70"/>
  <c r="U899" i="70"/>
  <c r="T899" i="70"/>
  <c r="R899" i="70"/>
  <c r="L899" i="70"/>
  <c r="K899" i="70"/>
  <c r="I899" i="70"/>
  <c r="AT898" i="70"/>
  <c r="AM898" i="70"/>
  <c r="AL898" i="70"/>
  <c r="AJ898" i="70"/>
  <c r="AD898" i="70"/>
  <c r="AC898" i="70"/>
  <c r="AA898" i="70"/>
  <c r="U898" i="70"/>
  <c r="T898" i="70"/>
  <c r="R898" i="70"/>
  <c r="L898" i="70"/>
  <c r="K898" i="70"/>
  <c r="I898" i="70"/>
  <c r="AT897" i="70"/>
  <c r="AM897" i="70"/>
  <c r="AL897" i="70"/>
  <c r="AJ897" i="70"/>
  <c r="AD897" i="70"/>
  <c r="AC897" i="70"/>
  <c r="AA897" i="70"/>
  <c r="U897" i="70"/>
  <c r="T897" i="70"/>
  <c r="R897" i="70"/>
  <c r="L897" i="70"/>
  <c r="K897" i="70"/>
  <c r="I897" i="70"/>
  <c r="AT896" i="70"/>
  <c r="AM896" i="70"/>
  <c r="AL896" i="70"/>
  <c r="AJ896" i="70"/>
  <c r="AD896" i="70"/>
  <c r="AC896" i="70"/>
  <c r="AA896" i="70"/>
  <c r="U896" i="70"/>
  <c r="T896" i="70"/>
  <c r="R896" i="70"/>
  <c r="L896" i="70"/>
  <c r="K896" i="70"/>
  <c r="I896" i="70"/>
  <c r="AT895" i="70"/>
  <c r="AM895" i="70"/>
  <c r="AL895" i="70"/>
  <c r="AJ895" i="70"/>
  <c r="AD895" i="70"/>
  <c r="AC895" i="70"/>
  <c r="AA895" i="70"/>
  <c r="U895" i="70"/>
  <c r="T895" i="70"/>
  <c r="R895" i="70"/>
  <c r="L895" i="70"/>
  <c r="K895" i="70"/>
  <c r="I895" i="70"/>
  <c r="AT894" i="70"/>
  <c r="AM894" i="70"/>
  <c r="AL894" i="70"/>
  <c r="AJ894" i="70"/>
  <c r="AD894" i="70"/>
  <c r="AC894" i="70"/>
  <c r="AA894" i="70"/>
  <c r="U894" i="70"/>
  <c r="T894" i="70"/>
  <c r="R894" i="70"/>
  <c r="L894" i="70"/>
  <c r="K894" i="70"/>
  <c r="I894" i="70"/>
  <c r="AT893" i="70"/>
  <c r="AM893" i="70"/>
  <c r="AL893" i="70"/>
  <c r="AJ893" i="70"/>
  <c r="AD893" i="70"/>
  <c r="AC893" i="70"/>
  <c r="AA893" i="70"/>
  <c r="U893" i="70"/>
  <c r="T893" i="70"/>
  <c r="R893" i="70"/>
  <c r="L893" i="70"/>
  <c r="K893" i="70"/>
  <c r="I893" i="70"/>
  <c r="AT892" i="70"/>
  <c r="AM892" i="70"/>
  <c r="AL892" i="70"/>
  <c r="AJ892" i="70"/>
  <c r="AD892" i="70"/>
  <c r="AC892" i="70"/>
  <c r="AA892" i="70"/>
  <c r="U892" i="70"/>
  <c r="T892" i="70"/>
  <c r="R892" i="70"/>
  <c r="L892" i="70"/>
  <c r="K892" i="70"/>
  <c r="I892" i="70"/>
  <c r="AT891" i="70"/>
  <c r="AM891" i="70"/>
  <c r="AL891" i="70"/>
  <c r="AJ891" i="70"/>
  <c r="AD891" i="70"/>
  <c r="AC891" i="70"/>
  <c r="AA891" i="70"/>
  <c r="U891" i="70"/>
  <c r="T891" i="70"/>
  <c r="R891" i="70"/>
  <c r="L891" i="70"/>
  <c r="K891" i="70"/>
  <c r="I891" i="70"/>
  <c r="AT890" i="70"/>
  <c r="AM890" i="70"/>
  <c r="AL890" i="70"/>
  <c r="AJ890" i="70"/>
  <c r="AD890" i="70"/>
  <c r="AC890" i="70"/>
  <c r="AA890" i="70"/>
  <c r="U890" i="70"/>
  <c r="T890" i="70"/>
  <c r="R890" i="70"/>
  <c r="L890" i="70"/>
  <c r="K890" i="70"/>
  <c r="I890" i="70"/>
  <c r="AT888" i="70"/>
  <c r="AM888" i="70"/>
  <c r="AL888" i="70"/>
  <c r="AJ888" i="70"/>
  <c r="AD888" i="70"/>
  <c r="AC888" i="70"/>
  <c r="AA888" i="70"/>
  <c r="U888" i="70"/>
  <c r="T888" i="70"/>
  <c r="R888" i="70"/>
  <c r="L888" i="70"/>
  <c r="K888" i="70"/>
  <c r="I888" i="70"/>
  <c r="AT887" i="70"/>
  <c r="AM887" i="70"/>
  <c r="AL887" i="70"/>
  <c r="AJ887" i="70"/>
  <c r="AD887" i="70"/>
  <c r="AC887" i="70"/>
  <c r="AA887" i="70"/>
  <c r="U887" i="70"/>
  <c r="T887" i="70"/>
  <c r="R887" i="70"/>
  <c r="L887" i="70"/>
  <c r="K887" i="70"/>
  <c r="I887" i="70"/>
  <c r="AT886" i="70"/>
  <c r="AL886" i="70"/>
  <c r="CB53" i="70" s="1"/>
  <c r="CF22" i="70" s="1"/>
  <c r="AM886" i="70"/>
  <c r="AC886" i="70"/>
  <c r="AD886" i="70"/>
  <c r="T886" i="70"/>
  <c r="U886" i="70"/>
  <c r="K886" i="70"/>
  <c r="AT885" i="70"/>
  <c r="AM885" i="70"/>
  <c r="AL885" i="70"/>
  <c r="AJ885" i="70"/>
  <c r="AD885" i="70"/>
  <c r="AC885" i="70"/>
  <c r="AA885" i="70"/>
  <c r="U885" i="70"/>
  <c r="T885" i="70"/>
  <c r="R885" i="70"/>
  <c r="L885" i="70"/>
  <c r="K885" i="70"/>
  <c r="I885" i="70"/>
  <c r="AT884" i="70"/>
  <c r="AM884" i="70"/>
  <c r="AL884" i="70"/>
  <c r="AJ884" i="70"/>
  <c r="AD884" i="70"/>
  <c r="AC884" i="70"/>
  <c r="AA884" i="70"/>
  <c r="U884" i="70"/>
  <c r="T884" i="70"/>
  <c r="R884" i="70"/>
  <c r="L884" i="70"/>
  <c r="K884" i="70"/>
  <c r="I884" i="70"/>
  <c r="AT883" i="70"/>
  <c r="AM883" i="70"/>
  <c r="AL883" i="70"/>
  <c r="AJ883" i="70"/>
  <c r="AD883" i="70"/>
  <c r="AC883" i="70"/>
  <c r="AA883" i="70"/>
  <c r="U883" i="70"/>
  <c r="T883" i="70"/>
  <c r="R883" i="70"/>
  <c r="L883" i="70"/>
  <c r="K883" i="70"/>
  <c r="I883" i="70"/>
  <c r="AT882" i="70"/>
  <c r="AM882" i="70"/>
  <c r="AL882" i="70"/>
  <c r="AJ882" i="70"/>
  <c r="AD882" i="70"/>
  <c r="AC882" i="70"/>
  <c r="AA882" i="70"/>
  <c r="U882" i="70"/>
  <c r="T882" i="70"/>
  <c r="R882" i="70"/>
  <c r="L882" i="70"/>
  <c r="K882" i="70"/>
  <c r="I882" i="70"/>
  <c r="AT881" i="70"/>
  <c r="AM881" i="70"/>
  <c r="AL881" i="70"/>
  <c r="AJ881" i="70"/>
  <c r="AD881" i="70"/>
  <c r="AC881" i="70"/>
  <c r="AA881" i="70"/>
  <c r="U881" i="70"/>
  <c r="T881" i="70"/>
  <c r="R881" i="70"/>
  <c r="L881" i="70"/>
  <c r="K881" i="70"/>
  <c r="I881" i="70"/>
  <c r="AT880" i="70"/>
  <c r="AM880" i="70"/>
  <c r="AL880" i="70"/>
  <c r="AJ880" i="70"/>
  <c r="AD880" i="70"/>
  <c r="AC880" i="70"/>
  <c r="AA880" i="70"/>
  <c r="U880" i="70"/>
  <c r="T880" i="70"/>
  <c r="R880" i="70"/>
  <c r="L880" i="70"/>
  <c r="K880" i="70"/>
  <c r="I880" i="70"/>
  <c r="AT879" i="70"/>
  <c r="AM879" i="70"/>
  <c r="AL879" i="70"/>
  <c r="AJ879" i="70"/>
  <c r="AD879" i="70"/>
  <c r="AC879" i="70"/>
  <c r="AA879" i="70"/>
  <c r="U879" i="70"/>
  <c r="T879" i="70"/>
  <c r="R879" i="70"/>
  <c r="L879" i="70"/>
  <c r="K879" i="70"/>
  <c r="I879" i="70"/>
  <c r="AT878" i="70"/>
  <c r="AM878" i="70"/>
  <c r="AL878" i="70"/>
  <c r="AJ878" i="70"/>
  <c r="AD878" i="70"/>
  <c r="AC878" i="70"/>
  <c r="AA878" i="70"/>
  <c r="U878" i="70"/>
  <c r="T878" i="70"/>
  <c r="R878" i="70"/>
  <c r="L878" i="70"/>
  <c r="K878" i="70"/>
  <c r="I878" i="70"/>
  <c r="AT877" i="70"/>
  <c r="AM877" i="70"/>
  <c r="AL877" i="70"/>
  <c r="AJ877" i="70"/>
  <c r="AD877" i="70"/>
  <c r="AC877" i="70"/>
  <c r="AA877" i="70"/>
  <c r="U877" i="70"/>
  <c r="T877" i="70"/>
  <c r="R877" i="70"/>
  <c r="L877" i="70"/>
  <c r="K877" i="70"/>
  <c r="I877" i="70"/>
  <c r="AT876" i="70"/>
  <c r="AM876" i="70"/>
  <c r="AL876" i="70"/>
  <c r="AJ876" i="70"/>
  <c r="AD876" i="70"/>
  <c r="AC876" i="70"/>
  <c r="AA876" i="70"/>
  <c r="U876" i="70"/>
  <c r="T876" i="70"/>
  <c r="R876" i="70"/>
  <c r="L876" i="70"/>
  <c r="K876" i="70"/>
  <c r="I876" i="70"/>
  <c r="AT875" i="70"/>
  <c r="AM875" i="70"/>
  <c r="AL875" i="70"/>
  <c r="AJ875" i="70"/>
  <c r="AD875" i="70"/>
  <c r="AC875" i="70"/>
  <c r="AA875" i="70"/>
  <c r="U875" i="70"/>
  <c r="T875" i="70"/>
  <c r="R875" i="70"/>
  <c r="L875" i="70"/>
  <c r="K875" i="70"/>
  <c r="I875" i="70"/>
  <c r="AT874" i="70"/>
  <c r="AM874" i="70"/>
  <c r="AL874" i="70"/>
  <c r="AJ874" i="70"/>
  <c r="AD874" i="70"/>
  <c r="AC874" i="70"/>
  <c r="AA874" i="70"/>
  <c r="U874" i="70"/>
  <c r="T874" i="70"/>
  <c r="R874" i="70"/>
  <c r="L874" i="70"/>
  <c r="K874" i="70"/>
  <c r="I874" i="70"/>
  <c r="AT873" i="70"/>
  <c r="AM873" i="70"/>
  <c r="AL873" i="70"/>
  <c r="AJ873" i="70"/>
  <c r="AD873" i="70"/>
  <c r="AC873" i="70"/>
  <c r="AA873" i="70"/>
  <c r="U873" i="70"/>
  <c r="T873" i="70"/>
  <c r="R873" i="70"/>
  <c r="L873" i="70"/>
  <c r="K873" i="70"/>
  <c r="I873" i="70"/>
  <c r="AT872" i="70"/>
  <c r="AM872" i="70"/>
  <c r="AL872" i="70"/>
  <c r="AJ872" i="70"/>
  <c r="AD872" i="70"/>
  <c r="AC872" i="70"/>
  <c r="AA872" i="70"/>
  <c r="U872" i="70"/>
  <c r="T872" i="70"/>
  <c r="R872" i="70"/>
  <c r="L872" i="70"/>
  <c r="K872" i="70"/>
  <c r="I872" i="70"/>
  <c r="AT870" i="70"/>
  <c r="AM870" i="70"/>
  <c r="AL870" i="70"/>
  <c r="AJ870" i="70"/>
  <c r="AD870" i="70"/>
  <c r="AC870" i="70"/>
  <c r="AA870" i="70"/>
  <c r="U870" i="70"/>
  <c r="T870" i="70"/>
  <c r="R870" i="70"/>
  <c r="L870" i="70"/>
  <c r="K870" i="70"/>
  <c r="I870" i="70"/>
  <c r="AT869" i="70"/>
  <c r="AM869" i="70"/>
  <c r="AL869" i="70"/>
  <c r="AJ869" i="70"/>
  <c r="AD869" i="70"/>
  <c r="AC869" i="70"/>
  <c r="AA869" i="70"/>
  <c r="U869" i="70"/>
  <c r="T869" i="70"/>
  <c r="R869" i="70"/>
  <c r="L869" i="70"/>
  <c r="K869" i="70"/>
  <c r="I869" i="70"/>
  <c r="AT868" i="70"/>
  <c r="AL868" i="70"/>
  <c r="CB52" i="70" s="1"/>
  <c r="CF21" i="70" s="1"/>
  <c r="AM868" i="70"/>
  <c r="AC868" i="70"/>
  <c r="T868" i="70"/>
  <c r="K868" i="70"/>
  <c r="AT867" i="70"/>
  <c r="AM867" i="70"/>
  <c r="AL867" i="70"/>
  <c r="AJ867" i="70"/>
  <c r="AD867" i="70"/>
  <c r="AC867" i="70"/>
  <c r="AA867" i="70"/>
  <c r="U867" i="70"/>
  <c r="T867" i="70"/>
  <c r="R867" i="70"/>
  <c r="L867" i="70"/>
  <c r="K867" i="70"/>
  <c r="I867" i="70"/>
  <c r="AT866" i="70"/>
  <c r="AM866" i="70"/>
  <c r="AL866" i="70"/>
  <c r="AJ866" i="70"/>
  <c r="AD866" i="70"/>
  <c r="AC866" i="70"/>
  <c r="AA866" i="70"/>
  <c r="U866" i="70"/>
  <c r="T866" i="70"/>
  <c r="R866" i="70"/>
  <c r="L866" i="70"/>
  <c r="K866" i="70"/>
  <c r="I866" i="70"/>
  <c r="AT865" i="70"/>
  <c r="AM865" i="70"/>
  <c r="AL865" i="70"/>
  <c r="AJ865" i="70"/>
  <c r="AD865" i="70"/>
  <c r="AC865" i="70"/>
  <c r="AA865" i="70"/>
  <c r="U865" i="70"/>
  <c r="T865" i="70"/>
  <c r="R865" i="70"/>
  <c r="L865" i="70"/>
  <c r="K865" i="70"/>
  <c r="I865" i="70"/>
  <c r="AT864" i="70"/>
  <c r="AM864" i="70"/>
  <c r="AL864" i="70"/>
  <c r="AJ864" i="70"/>
  <c r="AD864" i="70"/>
  <c r="AC864" i="70"/>
  <c r="AA864" i="70"/>
  <c r="U864" i="70"/>
  <c r="T864" i="70"/>
  <c r="R864" i="70"/>
  <c r="L864" i="70"/>
  <c r="K864" i="70"/>
  <c r="I864" i="70"/>
  <c r="AT863" i="70"/>
  <c r="AM863" i="70"/>
  <c r="AL863" i="70"/>
  <c r="AJ863" i="70"/>
  <c r="AD863" i="70"/>
  <c r="AC863" i="70"/>
  <c r="AA863" i="70"/>
  <c r="U863" i="70"/>
  <c r="T863" i="70"/>
  <c r="R863" i="70"/>
  <c r="L863" i="70"/>
  <c r="K863" i="70"/>
  <c r="I863" i="70"/>
  <c r="AT862" i="70"/>
  <c r="AM862" i="70"/>
  <c r="AL862" i="70"/>
  <c r="AJ862" i="70"/>
  <c r="AD862" i="70"/>
  <c r="AC862" i="70"/>
  <c r="AA862" i="70"/>
  <c r="U862" i="70"/>
  <c r="T862" i="70"/>
  <c r="R862" i="70"/>
  <c r="L862" i="70"/>
  <c r="K862" i="70"/>
  <c r="I862" i="70"/>
  <c r="AT861" i="70"/>
  <c r="AM861" i="70"/>
  <c r="AL861" i="70"/>
  <c r="AJ861" i="70"/>
  <c r="AD861" i="70"/>
  <c r="AC861" i="70"/>
  <c r="AA861" i="70"/>
  <c r="U861" i="70"/>
  <c r="T861" i="70"/>
  <c r="R861" i="70"/>
  <c r="L861" i="70"/>
  <c r="K861" i="70"/>
  <c r="I861" i="70"/>
  <c r="AT860" i="70"/>
  <c r="AM860" i="70"/>
  <c r="AL860" i="70"/>
  <c r="AJ860" i="70"/>
  <c r="AD860" i="70"/>
  <c r="AC860" i="70"/>
  <c r="AA860" i="70"/>
  <c r="U860" i="70"/>
  <c r="T860" i="70"/>
  <c r="R860" i="70"/>
  <c r="L860" i="70"/>
  <c r="K860" i="70"/>
  <c r="I860" i="70"/>
  <c r="AT859" i="70"/>
  <c r="AM859" i="70"/>
  <c r="AL859" i="70"/>
  <c r="AJ859" i="70"/>
  <c r="AD859" i="70"/>
  <c r="AC859" i="70"/>
  <c r="AA859" i="70"/>
  <c r="U859" i="70"/>
  <c r="T859" i="70"/>
  <c r="R859" i="70"/>
  <c r="L859" i="70"/>
  <c r="K859" i="70"/>
  <c r="I859" i="70"/>
  <c r="AT858" i="70"/>
  <c r="AM858" i="70"/>
  <c r="AL858" i="70"/>
  <c r="AJ858" i="70"/>
  <c r="AD858" i="70"/>
  <c r="AC858" i="70"/>
  <c r="AA858" i="70"/>
  <c r="U858" i="70"/>
  <c r="T858" i="70"/>
  <c r="R858" i="70"/>
  <c r="L858" i="70"/>
  <c r="K858" i="70"/>
  <c r="I858" i="70"/>
  <c r="AT857" i="70"/>
  <c r="AM857" i="70"/>
  <c r="AL857" i="70"/>
  <c r="AJ857" i="70"/>
  <c r="AD857" i="70"/>
  <c r="AC857" i="70"/>
  <c r="AA857" i="70"/>
  <c r="U857" i="70"/>
  <c r="T857" i="70"/>
  <c r="R857" i="70"/>
  <c r="L857" i="70"/>
  <c r="K857" i="70"/>
  <c r="I857" i="70"/>
  <c r="AT856" i="70"/>
  <c r="AM856" i="70"/>
  <c r="AL856" i="70"/>
  <c r="AJ856" i="70"/>
  <c r="AD856" i="70"/>
  <c r="AC856" i="70"/>
  <c r="AA856" i="70"/>
  <c r="U856" i="70"/>
  <c r="T856" i="70"/>
  <c r="R856" i="70"/>
  <c r="L856" i="70"/>
  <c r="K856" i="70"/>
  <c r="I856" i="70"/>
  <c r="AT855" i="70"/>
  <c r="AM855" i="70"/>
  <c r="AL855" i="70"/>
  <c r="AJ855" i="70"/>
  <c r="AD855" i="70"/>
  <c r="AC855" i="70"/>
  <c r="AA855" i="70"/>
  <c r="U855" i="70"/>
  <c r="T855" i="70"/>
  <c r="R855" i="70"/>
  <c r="L855" i="70"/>
  <c r="K855" i="70"/>
  <c r="I855" i="70"/>
  <c r="AT854" i="70"/>
  <c r="AM854" i="70"/>
  <c r="AL854" i="70"/>
  <c r="AJ854" i="70"/>
  <c r="AD854" i="70"/>
  <c r="AC854" i="70"/>
  <c r="AA854" i="70"/>
  <c r="U854" i="70"/>
  <c r="T854" i="70"/>
  <c r="R854" i="70"/>
  <c r="L854" i="70"/>
  <c r="K854" i="70"/>
  <c r="I854" i="70"/>
  <c r="AT852" i="70"/>
  <c r="AM852" i="70"/>
  <c r="AL852" i="70"/>
  <c r="AJ852" i="70"/>
  <c r="AD852" i="70"/>
  <c r="AC852" i="70"/>
  <c r="AA852" i="70"/>
  <c r="U852" i="70"/>
  <c r="T852" i="70"/>
  <c r="R852" i="70"/>
  <c r="L852" i="70"/>
  <c r="K852" i="70"/>
  <c r="I852" i="70"/>
  <c r="AT851" i="70"/>
  <c r="AM851" i="70"/>
  <c r="AL851" i="70"/>
  <c r="AJ851" i="70"/>
  <c r="AD851" i="70"/>
  <c r="AC851" i="70"/>
  <c r="AA851" i="70"/>
  <c r="U851" i="70"/>
  <c r="T851" i="70"/>
  <c r="R851" i="70"/>
  <c r="L851" i="70"/>
  <c r="K851" i="70"/>
  <c r="I851" i="70"/>
  <c r="AT850" i="70"/>
  <c r="AL850" i="70"/>
  <c r="CB51" i="70" s="1"/>
  <c r="CF20" i="70" s="1"/>
  <c r="AJ850" i="70"/>
  <c r="AC850" i="70"/>
  <c r="AA850" i="70"/>
  <c r="T850" i="70"/>
  <c r="K850" i="70"/>
  <c r="AT849" i="70"/>
  <c r="AM849" i="70"/>
  <c r="AL849" i="70"/>
  <c r="AJ849" i="70"/>
  <c r="AD849" i="70"/>
  <c r="AC849" i="70"/>
  <c r="AA849" i="70"/>
  <c r="U849" i="70"/>
  <c r="T849" i="70"/>
  <c r="R849" i="70"/>
  <c r="L849" i="70"/>
  <c r="K849" i="70"/>
  <c r="I849" i="70"/>
  <c r="AT848" i="70"/>
  <c r="AM848" i="70"/>
  <c r="AL848" i="70"/>
  <c r="AJ848" i="70"/>
  <c r="AD848" i="70"/>
  <c r="AC848" i="70"/>
  <c r="AA848" i="70"/>
  <c r="U848" i="70"/>
  <c r="T848" i="70"/>
  <c r="R848" i="70"/>
  <c r="L848" i="70"/>
  <c r="K848" i="70"/>
  <c r="I848" i="70"/>
  <c r="AT847" i="70"/>
  <c r="AM847" i="70"/>
  <c r="AL847" i="70"/>
  <c r="AJ847" i="70"/>
  <c r="AD847" i="70"/>
  <c r="AC847" i="70"/>
  <c r="AA847" i="70"/>
  <c r="U847" i="70"/>
  <c r="T847" i="70"/>
  <c r="R847" i="70"/>
  <c r="L847" i="70"/>
  <c r="K847" i="70"/>
  <c r="I847" i="70"/>
  <c r="AT846" i="70"/>
  <c r="AM846" i="70"/>
  <c r="AL846" i="70"/>
  <c r="AJ846" i="70"/>
  <c r="AD846" i="70"/>
  <c r="AC846" i="70"/>
  <c r="AA846" i="70"/>
  <c r="U846" i="70"/>
  <c r="T846" i="70"/>
  <c r="R846" i="70"/>
  <c r="L846" i="70"/>
  <c r="K846" i="70"/>
  <c r="I846" i="70"/>
  <c r="AT845" i="70"/>
  <c r="AM845" i="70"/>
  <c r="AL845" i="70"/>
  <c r="AJ845" i="70"/>
  <c r="AD845" i="70"/>
  <c r="AC845" i="70"/>
  <c r="AA845" i="70"/>
  <c r="U845" i="70"/>
  <c r="T845" i="70"/>
  <c r="R845" i="70"/>
  <c r="L845" i="70"/>
  <c r="K845" i="70"/>
  <c r="I845" i="70"/>
  <c r="AT844" i="70"/>
  <c r="AM844" i="70"/>
  <c r="AL844" i="70"/>
  <c r="AJ844" i="70"/>
  <c r="AD844" i="70"/>
  <c r="AC844" i="70"/>
  <c r="AA844" i="70"/>
  <c r="U844" i="70"/>
  <c r="T844" i="70"/>
  <c r="R844" i="70"/>
  <c r="L844" i="70"/>
  <c r="K844" i="70"/>
  <c r="I844" i="70"/>
  <c r="AT843" i="70"/>
  <c r="AM843" i="70"/>
  <c r="AL843" i="70"/>
  <c r="AJ843" i="70"/>
  <c r="AD843" i="70"/>
  <c r="AC843" i="70"/>
  <c r="AA843" i="70"/>
  <c r="U843" i="70"/>
  <c r="T843" i="70"/>
  <c r="R843" i="70"/>
  <c r="L843" i="70"/>
  <c r="K843" i="70"/>
  <c r="I843" i="70"/>
  <c r="AT842" i="70"/>
  <c r="AM842" i="70"/>
  <c r="AL842" i="70"/>
  <c r="AJ842" i="70"/>
  <c r="AD842" i="70"/>
  <c r="AC842" i="70"/>
  <c r="AA842" i="70"/>
  <c r="U842" i="70"/>
  <c r="T842" i="70"/>
  <c r="R842" i="70"/>
  <c r="L842" i="70"/>
  <c r="K842" i="70"/>
  <c r="I842" i="70"/>
  <c r="AT841" i="70"/>
  <c r="AM841" i="70"/>
  <c r="AL841" i="70"/>
  <c r="AJ841" i="70"/>
  <c r="AD841" i="70"/>
  <c r="AC841" i="70"/>
  <c r="AA841" i="70"/>
  <c r="U841" i="70"/>
  <c r="T841" i="70"/>
  <c r="R841" i="70"/>
  <c r="L841" i="70"/>
  <c r="K841" i="70"/>
  <c r="I841" i="70"/>
  <c r="AT840" i="70"/>
  <c r="AM840" i="70"/>
  <c r="AL840" i="70"/>
  <c r="AJ840" i="70"/>
  <c r="AD840" i="70"/>
  <c r="AC840" i="70"/>
  <c r="AA840" i="70"/>
  <c r="U840" i="70"/>
  <c r="T840" i="70"/>
  <c r="R840" i="70"/>
  <c r="L840" i="70"/>
  <c r="K840" i="70"/>
  <c r="I840" i="70"/>
  <c r="AT839" i="70"/>
  <c r="AM839" i="70"/>
  <c r="AL839" i="70"/>
  <c r="AJ839" i="70"/>
  <c r="AD839" i="70"/>
  <c r="AC839" i="70"/>
  <c r="AA839" i="70"/>
  <c r="U839" i="70"/>
  <c r="T839" i="70"/>
  <c r="R839" i="70"/>
  <c r="L839" i="70"/>
  <c r="K839" i="70"/>
  <c r="I839" i="70"/>
  <c r="AT838" i="70"/>
  <c r="AM838" i="70"/>
  <c r="AL838" i="70"/>
  <c r="AJ838" i="70"/>
  <c r="AD838" i="70"/>
  <c r="AC838" i="70"/>
  <c r="AA838" i="70"/>
  <c r="U838" i="70"/>
  <c r="T838" i="70"/>
  <c r="R838" i="70"/>
  <c r="L838" i="70"/>
  <c r="K838" i="70"/>
  <c r="I838" i="70"/>
  <c r="AT837" i="70"/>
  <c r="AM837" i="70"/>
  <c r="AL837" i="70"/>
  <c r="AJ837" i="70"/>
  <c r="AD837" i="70"/>
  <c r="AC837" i="70"/>
  <c r="AA837" i="70"/>
  <c r="U837" i="70"/>
  <c r="T837" i="70"/>
  <c r="R837" i="70"/>
  <c r="L837" i="70"/>
  <c r="K837" i="70"/>
  <c r="I837" i="70"/>
  <c r="AT836" i="70"/>
  <c r="AM836" i="70"/>
  <c r="AL836" i="70"/>
  <c r="AJ836" i="70"/>
  <c r="AD836" i="70"/>
  <c r="AC836" i="70"/>
  <c r="AA836" i="70"/>
  <c r="U836" i="70"/>
  <c r="T836" i="70"/>
  <c r="R836" i="70"/>
  <c r="L836" i="70"/>
  <c r="K836" i="70"/>
  <c r="I836" i="70"/>
  <c r="AT834" i="70"/>
  <c r="AM834" i="70"/>
  <c r="AL834" i="70"/>
  <c r="AJ834" i="70"/>
  <c r="AD834" i="70"/>
  <c r="AC834" i="70"/>
  <c r="AA834" i="70"/>
  <c r="U834" i="70"/>
  <c r="T834" i="70"/>
  <c r="R834" i="70"/>
  <c r="L834" i="70"/>
  <c r="K834" i="70"/>
  <c r="I834" i="70"/>
  <c r="AT833" i="70"/>
  <c r="AM833" i="70"/>
  <c r="AL833" i="70"/>
  <c r="AJ833" i="70"/>
  <c r="AD833" i="70"/>
  <c r="AC833" i="70"/>
  <c r="AA833" i="70"/>
  <c r="U833" i="70"/>
  <c r="T833" i="70"/>
  <c r="R833" i="70"/>
  <c r="L833" i="70"/>
  <c r="K833" i="70"/>
  <c r="I833" i="70"/>
  <c r="AT832" i="70"/>
  <c r="AL832" i="70"/>
  <c r="CB50" i="70" s="1"/>
  <c r="CF19" i="70" s="1"/>
  <c r="AM832" i="70"/>
  <c r="AC832" i="70"/>
  <c r="AD832" i="70"/>
  <c r="T832" i="70"/>
  <c r="U832" i="70"/>
  <c r="K832" i="70"/>
  <c r="AT831" i="70"/>
  <c r="AM831" i="70"/>
  <c r="AL831" i="70"/>
  <c r="AJ831" i="70"/>
  <c r="AD831" i="70"/>
  <c r="AC831" i="70"/>
  <c r="AA831" i="70"/>
  <c r="U831" i="70"/>
  <c r="T831" i="70"/>
  <c r="R831" i="70"/>
  <c r="L831" i="70"/>
  <c r="K831" i="70"/>
  <c r="I831" i="70"/>
  <c r="AT830" i="70"/>
  <c r="AM830" i="70"/>
  <c r="AL830" i="70"/>
  <c r="AJ830" i="70"/>
  <c r="AD830" i="70"/>
  <c r="AC830" i="70"/>
  <c r="AA830" i="70"/>
  <c r="U830" i="70"/>
  <c r="T830" i="70"/>
  <c r="R830" i="70"/>
  <c r="L830" i="70"/>
  <c r="K830" i="70"/>
  <c r="I830" i="70"/>
  <c r="AT829" i="70"/>
  <c r="AM829" i="70"/>
  <c r="AL829" i="70"/>
  <c r="AJ829" i="70"/>
  <c r="AD829" i="70"/>
  <c r="AC829" i="70"/>
  <c r="AA829" i="70"/>
  <c r="U829" i="70"/>
  <c r="T829" i="70"/>
  <c r="R829" i="70"/>
  <c r="L829" i="70"/>
  <c r="K829" i="70"/>
  <c r="I829" i="70"/>
  <c r="AT828" i="70"/>
  <c r="AM828" i="70"/>
  <c r="AL828" i="70"/>
  <c r="AJ828" i="70"/>
  <c r="AD828" i="70"/>
  <c r="AC828" i="70"/>
  <c r="AA828" i="70"/>
  <c r="U828" i="70"/>
  <c r="T828" i="70"/>
  <c r="R828" i="70"/>
  <c r="L828" i="70"/>
  <c r="K828" i="70"/>
  <c r="I828" i="70"/>
  <c r="AT827" i="70"/>
  <c r="AM827" i="70"/>
  <c r="AL827" i="70"/>
  <c r="AJ827" i="70"/>
  <c r="AD827" i="70"/>
  <c r="AC827" i="70"/>
  <c r="AA827" i="70"/>
  <c r="U827" i="70"/>
  <c r="T827" i="70"/>
  <c r="R827" i="70"/>
  <c r="L827" i="70"/>
  <c r="K827" i="70"/>
  <c r="I827" i="70"/>
  <c r="AT826" i="70"/>
  <c r="AM826" i="70"/>
  <c r="AL826" i="70"/>
  <c r="AJ826" i="70"/>
  <c r="AD826" i="70"/>
  <c r="AC826" i="70"/>
  <c r="AA826" i="70"/>
  <c r="U826" i="70"/>
  <c r="T826" i="70"/>
  <c r="R826" i="70"/>
  <c r="L826" i="70"/>
  <c r="K826" i="70"/>
  <c r="I826" i="70"/>
  <c r="AT825" i="70"/>
  <c r="AM825" i="70"/>
  <c r="AL825" i="70"/>
  <c r="AJ825" i="70"/>
  <c r="AD825" i="70"/>
  <c r="AC825" i="70"/>
  <c r="AA825" i="70"/>
  <c r="U825" i="70"/>
  <c r="T825" i="70"/>
  <c r="R825" i="70"/>
  <c r="L825" i="70"/>
  <c r="K825" i="70"/>
  <c r="I825" i="70"/>
  <c r="AT824" i="70"/>
  <c r="AM824" i="70"/>
  <c r="AL824" i="70"/>
  <c r="AJ824" i="70"/>
  <c r="AD824" i="70"/>
  <c r="AC824" i="70"/>
  <c r="AA824" i="70"/>
  <c r="U824" i="70"/>
  <c r="T824" i="70"/>
  <c r="R824" i="70"/>
  <c r="L824" i="70"/>
  <c r="K824" i="70"/>
  <c r="I824" i="70"/>
  <c r="AT823" i="70"/>
  <c r="AM823" i="70"/>
  <c r="AL823" i="70"/>
  <c r="AJ823" i="70"/>
  <c r="AD823" i="70"/>
  <c r="AC823" i="70"/>
  <c r="AA823" i="70"/>
  <c r="U823" i="70"/>
  <c r="T823" i="70"/>
  <c r="R823" i="70"/>
  <c r="L823" i="70"/>
  <c r="K823" i="70"/>
  <c r="I823" i="70"/>
  <c r="AT822" i="70"/>
  <c r="AM822" i="70"/>
  <c r="AL822" i="70"/>
  <c r="AJ822" i="70"/>
  <c r="AD822" i="70"/>
  <c r="AC822" i="70"/>
  <c r="AA822" i="70"/>
  <c r="U822" i="70"/>
  <c r="T822" i="70"/>
  <c r="R822" i="70"/>
  <c r="L822" i="70"/>
  <c r="K822" i="70"/>
  <c r="I822" i="70"/>
  <c r="AT821" i="70"/>
  <c r="AM821" i="70"/>
  <c r="AL821" i="70"/>
  <c r="AJ821" i="70"/>
  <c r="AD821" i="70"/>
  <c r="AC821" i="70"/>
  <c r="AA821" i="70"/>
  <c r="U821" i="70"/>
  <c r="T821" i="70"/>
  <c r="R821" i="70"/>
  <c r="L821" i="70"/>
  <c r="K821" i="70"/>
  <c r="I821" i="70"/>
  <c r="AT820" i="70"/>
  <c r="AM820" i="70"/>
  <c r="AL820" i="70"/>
  <c r="AJ820" i="70"/>
  <c r="AD820" i="70"/>
  <c r="AC820" i="70"/>
  <c r="AA820" i="70"/>
  <c r="U820" i="70"/>
  <c r="T820" i="70"/>
  <c r="R820" i="70"/>
  <c r="L820" i="70"/>
  <c r="K820" i="70"/>
  <c r="I820" i="70"/>
  <c r="AT819" i="70"/>
  <c r="AM819" i="70"/>
  <c r="AL819" i="70"/>
  <c r="AJ819" i="70"/>
  <c r="AD819" i="70"/>
  <c r="AC819" i="70"/>
  <c r="AA819" i="70"/>
  <c r="U819" i="70"/>
  <c r="T819" i="70"/>
  <c r="R819" i="70"/>
  <c r="L819" i="70"/>
  <c r="K819" i="70"/>
  <c r="I819" i="70"/>
  <c r="AT818" i="70"/>
  <c r="AM818" i="70"/>
  <c r="AL818" i="70"/>
  <c r="AJ818" i="70"/>
  <c r="AD818" i="70"/>
  <c r="AC818" i="70"/>
  <c r="AA818" i="70"/>
  <c r="U818" i="70"/>
  <c r="T818" i="70"/>
  <c r="R818" i="70"/>
  <c r="L818" i="70"/>
  <c r="K818" i="70"/>
  <c r="I818" i="70"/>
  <c r="AT816" i="70"/>
  <c r="AM816" i="70"/>
  <c r="AL816" i="70"/>
  <c r="AJ816" i="70"/>
  <c r="AD816" i="70"/>
  <c r="AC816" i="70"/>
  <c r="AA816" i="70"/>
  <c r="U816" i="70"/>
  <c r="T816" i="70"/>
  <c r="R816" i="70"/>
  <c r="L816" i="70"/>
  <c r="K816" i="70"/>
  <c r="I816" i="70"/>
  <c r="AT815" i="70"/>
  <c r="AM815" i="70"/>
  <c r="AL815" i="70"/>
  <c r="AJ815" i="70"/>
  <c r="AD815" i="70"/>
  <c r="AC815" i="70"/>
  <c r="AA815" i="70"/>
  <c r="U815" i="70"/>
  <c r="T815" i="70"/>
  <c r="R815" i="70"/>
  <c r="L815" i="70"/>
  <c r="K815" i="70"/>
  <c r="I815" i="70"/>
  <c r="AT814" i="70"/>
  <c r="AL814" i="70"/>
  <c r="CB49" i="70" s="1"/>
  <c r="CF18" i="70" s="1"/>
  <c r="AJ814" i="70"/>
  <c r="AC814" i="70"/>
  <c r="AA814" i="70"/>
  <c r="T814" i="70"/>
  <c r="R814" i="70"/>
  <c r="K814" i="70"/>
  <c r="AT813" i="70"/>
  <c r="AM813" i="70"/>
  <c r="AL813" i="70"/>
  <c r="AJ813" i="70"/>
  <c r="AD813" i="70"/>
  <c r="AC813" i="70"/>
  <c r="AA813" i="70"/>
  <c r="U813" i="70"/>
  <c r="T813" i="70"/>
  <c r="R813" i="70"/>
  <c r="L813" i="70"/>
  <c r="K813" i="70"/>
  <c r="I813" i="70"/>
  <c r="AT812" i="70"/>
  <c r="AM812" i="70"/>
  <c r="AL812" i="70"/>
  <c r="AJ812" i="70"/>
  <c r="AD812" i="70"/>
  <c r="AC812" i="70"/>
  <c r="AA812" i="70"/>
  <c r="U812" i="70"/>
  <c r="T812" i="70"/>
  <c r="R812" i="70"/>
  <c r="L812" i="70"/>
  <c r="K812" i="70"/>
  <c r="I812" i="70"/>
  <c r="AT811" i="70"/>
  <c r="AM811" i="70"/>
  <c r="AL811" i="70"/>
  <c r="AJ811" i="70"/>
  <c r="AD811" i="70"/>
  <c r="AC811" i="70"/>
  <c r="AA811" i="70"/>
  <c r="U811" i="70"/>
  <c r="T811" i="70"/>
  <c r="R811" i="70"/>
  <c r="L811" i="70"/>
  <c r="K811" i="70"/>
  <c r="I811" i="70"/>
  <c r="AT810" i="70"/>
  <c r="AM810" i="70"/>
  <c r="AL810" i="70"/>
  <c r="AJ810" i="70"/>
  <c r="AD810" i="70"/>
  <c r="AC810" i="70"/>
  <c r="AA810" i="70"/>
  <c r="U810" i="70"/>
  <c r="T810" i="70"/>
  <c r="R810" i="70"/>
  <c r="L810" i="70"/>
  <c r="K810" i="70"/>
  <c r="I810" i="70"/>
  <c r="AT809" i="70"/>
  <c r="AM809" i="70"/>
  <c r="AL809" i="70"/>
  <c r="AJ809" i="70"/>
  <c r="AD809" i="70"/>
  <c r="AC809" i="70"/>
  <c r="AA809" i="70"/>
  <c r="U809" i="70"/>
  <c r="T809" i="70"/>
  <c r="R809" i="70"/>
  <c r="L809" i="70"/>
  <c r="K809" i="70"/>
  <c r="I809" i="70"/>
  <c r="AT808" i="70"/>
  <c r="AM808" i="70"/>
  <c r="AL808" i="70"/>
  <c r="AJ808" i="70"/>
  <c r="AD808" i="70"/>
  <c r="AC808" i="70"/>
  <c r="AA808" i="70"/>
  <c r="U808" i="70"/>
  <c r="T808" i="70"/>
  <c r="R808" i="70"/>
  <c r="L808" i="70"/>
  <c r="K808" i="70"/>
  <c r="I808" i="70"/>
  <c r="AT807" i="70"/>
  <c r="AM807" i="70"/>
  <c r="AL807" i="70"/>
  <c r="AJ807" i="70"/>
  <c r="AD807" i="70"/>
  <c r="AC807" i="70"/>
  <c r="AA807" i="70"/>
  <c r="U807" i="70"/>
  <c r="T807" i="70"/>
  <c r="R807" i="70"/>
  <c r="L807" i="70"/>
  <c r="K807" i="70"/>
  <c r="I807" i="70"/>
  <c r="AT806" i="70"/>
  <c r="AM806" i="70"/>
  <c r="AL806" i="70"/>
  <c r="AJ806" i="70"/>
  <c r="AD806" i="70"/>
  <c r="AC806" i="70"/>
  <c r="AA806" i="70"/>
  <c r="U806" i="70"/>
  <c r="T806" i="70"/>
  <c r="R806" i="70"/>
  <c r="L806" i="70"/>
  <c r="K806" i="70"/>
  <c r="I806" i="70"/>
  <c r="AT805" i="70"/>
  <c r="AM805" i="70"/>
  <c r="AL805" i="70"/>
  <c r="AJ805" i="70"/>
  <c r="AD805" i="70"/>
  <c r="AC805" i="70"/>
  <c r="AA805" i="70"/>
  <c r="U805" i="70"/>
  <c r="T805" i="70"/>
  <c r="R805" i="70"/>
  <c r="L805" i="70"/>
  <c r="K805" i="70"/>
  <c r="I805" i="70"/>
  <c r="AT804" i="70"/>
  <c r="AM804" i="70"/>
  <c r="AL804" i="70"/>
  <c r="AJ804" i="70"/>
  <c r="AD804" i="70"/>
  <c r="AC804" i="70"/>
  <c r="AA804" i="70"/>
  <c r="U804" i="70"/>
  <c r="T804" i="70"/>
  <c r="R804" i="70"/>
  <c r="L804" i="70"/>
  <c r="K804" i="70"/>
  <c r="I804" i="70"/>
  <c r="AT803" i="70"/>
  <c r="AM803" i="70"/>
  <c r="AL803" i="70"/>
  <c r="AJ803" i="70"/>
  <c r="AD803" i="70"/>
  <c r="AC803" i="70"/>
  <c r="AA803" i="70"/>
  <c r="U803" i="70"/>
  <c r="T803" i="70"/>
  <c r="R803" i="70"/>
  <c r="L803" i="70"/>
  <c r="K803" i="70"/>
  <c r="I803" i="70"/>
  <c r="AT802" i="70"/>
  <c r="AM802" i="70"/>
  <c r="AL802" i="70"/>
  <c r="AJ802" i="70"/>
  <c r="AD802" i="70"/>
  <c r="AC802" i="70"/>
  <c r="AA802" i="70"/>
  <c r="U802" i="70"/>
  <c r="T802" i="70"/>
  <c r="R802" i="70"/>
  <c r="L802" i="70"/>
  <c r="K802" i="70"/>
  <c r="I802" i="70"/>
  <c r="AT801" i="70"/>
  <c r="AM801" i="70"/>
  <c r="AL801" i="70"/>
  <c r="AJ801" i="70"/>
  <c r="AD801" i="70"/>
  <c r="AC801" i="70"/>
  <c r="AA801" i="70"/>
  <c r="U801" i="70"/>
  <c r="T801" i="70"/>
  <c r="R801" i="70"/>
  <c r="L801" i="70"/>
  <c r="K801" i="70"/>
  <c r="I801" i="70"/>
  <c r="AT800" i="70"/>
  <c r="AM800" i="70"/>
  <c r="AL800" i="70"/>
  <c r="AJ800" i="70"/>
  <c r="AD800" i="70"/>
  <c r="AC800" i="70"/>
  <c r="AA800" i="70"/>
  <c r="U800" i="70"/>
  <c r="T800" i="70"/>
  <c r="R800" i="70"/>
  <c r="L800" i="70"/>
  <c r="K800" i="70"/>
  <c r="I800" i="70"/>
  <c r="AT798" i="70"/>
  <c r="AM798" i="70"/>
  <c r="AL798" i="70"/>
  <c r="AJ798" i="70"/>
  <c r="AD798" i="70"/>
  <c r="AC798" i="70"/>
  <c r="AA798" i="70"/>
  <c r="U798" i="70"/>
  <c r="T798" i="70"/>
  <c r="R798" i="70"/>
  <c r="L798" i="70"/>
  <c r="K798" i="70"/>
  <c r="I798" i="70"/>
  <c r="AT797" i="70"/>
  <c r="AM797" i="70"/>
  <c r="AL797" i="70"/>
  <c r="AJ797" i="70"/>
  <c r="AD797" i="70"/>
  <c r="AC797" i="70"/>
  <c r="AA797" i="70"/>
  <c r="U797" i="70"/>
  <c r="T797" i="70"/>
  <c r="R797" i="70"/>
  <c r="L797" i="70"/>
  <c r="K797" i="70"/>
  <c r="I797" i="70"/>
  <c r="AT796" i="70"/>
  <c r="AL796" i="70"/>
  <c r="CB48" i="70" s="1"/>
  <c r="CF17" i="70" s="1"/>
  <c r="AM796" i="70"/>
  <c r="AC796" i="70"/>
  <c r="AA796" i="70"/>
  <c r="T796" i="70"/>
  <c r="K796" i="70"/>
  <c r="AT795" i="70"/>
  <c r="AM795" i="70"/>
  <c r="AL795" i="70"/>
  <c r="AJ795" i="70"/>
  <c r="AD795" i="70"/>
  <c r="AC795" i="70"/>
  <c r="AA795" i="70"/>
  <c r="U795" i="70"/>
  <c r="T795" i="70"/>
  <c r="R795" i="70"/>
  <c r="L795" i="70"/>
  <c r="K795" i="70"/>
  <c r="I795" i="70"/>
  <c r="AT794" i="70"/>
  <c r="AM794" i="70"/>
  <c r="AL794" i="70"/>
  <c r="AJ794" i="70"/>
  <c r="AD794" i="70"/>
  <c r="AC794" i="70"/>
  <c r="AA794" i="70"/>
  <c r="U794" i="70"/>
  <c r="T794" i="70"/>
  <c r="R794" i="70"/>
  <c r="L794" i="70"/>
  <c r="K794" i="70"/>
  <c r="I794" i="70"/>
  <c r="AT793" i="70"/>
  <c r="AM793" i="70"/>
  <c r="AL793" i="70"/>
  <c r="AJ793" i="70"/>
  <c r="AD793" i="70"/>
  <c r="AC793" i="70"/>
  <c r="AA793" i="70"/>
  <c r="U793" i="70"/>
  <c r="T793" i="70"/>
  <c r="R793" i="70"/>
  <c r="L793" i="70"/>
  <c r="K793" i="70"/>
  <c r="I793" i="70"/>
  <c r="AT792" i="70"/>
  <c r="AM792" i="70"/>
  <c r="AL792" i="70"/>
  <c r="AJ792" i="70"/>
  <c r="AD792" i="70"/>
  <c r="AC792" i="70"/>
  <c r="AA792" i="70"/>
  <c r="U792" i="70"/>
  <c r="T792" i="70"/>
  <c r="R792" i="70"/>
  <c r="L792" i="70"/>
  <c r="K792" i="70"/>
  <c r="I792" i="70"/>
  <c r="AT791" i="70"/>
  <c r="AM791" i="70"/>
  <c r="AL791" i="70"/>
  <c r="AJ791" i="70"/>
  <c r="AD791" i="70"/>
  <c r="AC791" i="70"/>
  <c r="AA791" i="70"/>
  <c r="U791" i="70"/>
  <c r="T791" i="70"/>
  <c r="R791" i="70"/>
  <c r="L791" i="70"/>
  <c r="K791" i="70"/>
  <c r="I791" i="70"/>
  <c r="AT790" i="70"/>
  <c r="AM790" i="70"/>
  <c r="AL790" i="70"/>
  <c r="AJ790" i="70"/>
  <c r="AD790" i="70"/>
  <c r="AC790" i="70"/>
  <c r="AA790" i="70"/>
  <c r="U790" i="70"/>
  <c r="T790" i="70"/>
  <c r="R790" i="70"/>
  <c r="L790" i="70"/>
  <c r="K790" i="70"/>
  <c r="I790" i="70"/>
  <c r="AT789" i="70"/>
  <c r="AM789" i="70"/>
  <c r="AL789" i="70"/>
  <c r="AJ789" i="70"/>
  <c r="AD789" i="70"/>
  <c r="AC789" i="70"/>
  <c r="AA789" i="70"/>
  <c r="U789" i="70"/>
  <c r="T789" i="70"/>
  <c r="R789" i="70"/>
  <c r="L789" i="70"/>
  <c r="K789" i="70"/>
  <c r="I789" i="70"/>
  <c r="AT788" i="70"/>
  <c r="AM788" i="70"/>
  <c r="AL788" i="70"/>
  <c r="AJ788" i="70"/>
  <c r="AD788" i="70"/>
  <c r="AC788" i="70"/>
  <c r="AA788" i="70"/>
  <c r="U788" i="70"/>
  <c r="T788" i="70"/>
  <c r="R788" i="70"/>
  <c r="L788" i="70"/>
  <c r="K788" i="70"/>
  <c r="I788" i="70"/>
  <c r="AT787" i="70"/>
  <c r="AM787" i="70"/>
  <c r="AL787" i="70"/>
  <c r="AJ787" i="70"/>
  <c r="AD787" i="70"/>
  <c r="AC787" i="70"/>
  <c r="AA787" i="70"/>
  <c r="U787" i="70"/>
  <c r="T787" i="70"/>
  <c r="R787" i="70"/>
  <c r="L787" i="70"/>
  <c r="K787" i="70"/>
  <c r="I787" i="70"/>
  <c r="AT786" i="70"/>
  <c r="AM786" i="70"/>
  <c r="AL786" i="70"/>
  <c r="AJ786" i="70"/>
  <c r="AD786" i="70"/>
  <c r="AC786" i="70"/>
  <c r="AA786" i="70"/>
  <c r="U786" i="70"/>
  <c r="T786" i="70"/>
  <c r="R786" i="70"/>
  <c r="L786" i="70"/>
  <c r="K786" i="70"/>
  <c r="I786" i="70"/>
  <c r="AT785" i="70"/>
  <c r="AM785" i="70"/>
  <c r="AL785" i="70"/>
  <c r="AJ785" i="70"/>
  <c r="AD785" i="70"/>
  <c r="AC785" i="70"/>
  <c r="AA785" i="70"/>
  <c r="U785" i="70"/>
  <c r="T785" i="70"/>
  <c r="R785" i="70"/>
  <c r="L785" i="70"/>
  <c r="K785" i="70"/>
  <c r="I785" i="70"/>
  <c r="AT784" i="70"/>
  <c r="AM784" i="70"/>
  <c r="AL784" i="70"/>
  <c r="AJ784" i="70"/>
  <c r="AD784" i="70"/>
  <c r="AC784" i="70"/>
  <c r="AA784" i="70"/>
  <c r="U784" i="70"/>
  <c r="T784" i="70"/>
  <c r="R784" i="70"/>
  <c r="L784" i="70"/>
  <c r="K784" i="70"/>
  <c r="I784" i="70"/>
  <c r="AT783" i="70"/>
  <c r="AM783" i="70"/>
  <c r="AL783" i="70"/>
  <c r="AJ783" i="70"/>
  <c r="AD783" i="70"/>
  <c r="AC783" i="70"/>
  <c r="AA783" i="70"/>
  <c r="U783" i="70"/>
  <c r="T783" i="70"/>
  <c r="R783" i="70"/>
  <c r="L783" i="70"/>
  <c r="K783" i="70"/>
  <c r="I783" i="70"/>
  <c r="AT782" i="70"/>
  <c r="AM782" i="70"/>
  <c r="AL782" i="70"/>
  <c r="AJ782" i="70"/>
  <c r="AD782" i="70"/>
  <c r="AC782" i="70"/>
  <c r="AA782" i="70"/>
  <c r="U782" i="70"/>
  <c r="T782" i="70"/>
  <c r="R782" i="70"/>
  <c r="L782" i="70"/>
  <c r="K782" i="70"/>
  <c r="I782" i="70"/>
  <c r="AT780" i="70"/>
  <c r="AM780" i="70"/>
  <c r="AL780" i="70"/>
  <c r="AJ780" i="70"/>
  <c r="AD780" i="70"/>
  <c r="AC780" i="70"/>
  <c r="AA780" i="70"/>
  <c r="U780" i="70"/>
  <c r="T780" i="70"/>
  <c r="R780" i="70"/>
  <c r="L780" i="70"/>
  <c r="K780" i="70"/>
  <c r="I780" i="70"/>
  <c r="AT779" i="70"/>
  <c r="AM779" i="70"/>
  <c r="AL779" i="70"/>
  <c r="AJ779" i="70"/>
  <c r="AD779" i="70"/>
  <c r="AC779" i="70"/>
  <c r="AA779" i="70"/>
  <c r="U779" i="70"/>
  <c r="T779" i="70"/>
  <c r="R779" i="70"/>
  <c r="L779" i="70"/>
  <c r="K779" i="70"/>
  <c r="I779" i="70"/>
  <c r="AT778" i="70"/>
  <c r="AL778" i="70"/>
  <c r="CB47" i="70" s="1"/>
  <c r="CF16" i="70" s="1"/>
  <c r="AM778" i="70"/>
  <c r="AC778" i="70"/>
  <c r="AD778" i="70"/>
  <c r="T778" i="70"/>
  <c r="U778" i="70"/>
  <c r="K778" i="70"/>
  <c r="AT777" i="70"/>
  <c r="AM777" i="70"/>
  <c r="AL777" i="70"/>
  <c r="AJ777" i="70"/>
  <c r="AD777" i="70"/>
  <c r="AC777" i="70"/>
  <c r="AA777" i="70"/>
  <c r="U777" i="70"/>
  <c r="T777" i="70"/>
  <c r="R777" i="70"/>
  <c r="L777" i="70"/>
  <c r="K777" i="70"/>
  <c r="I777" i="70"/>
  <c r="AT776" i="70"/>
  <c r="AM776" i="70"/>
  <c r="AL776" i="70"/>
  <c r="AJ776" i="70"/>
  <c r="AD776" i="70"/>
  <c r="AC776" i="70"/>
  <c r="AA776" i="70"/>
  <c r="U776" i="70"/>
  <c r="T776" i="70"/>
  <c r="R776" i="70"/>
  <c r="L776" i="70"/>
  <c r="K776" i="70"/>
  <c r="I776" i="70"/>
  <c r="AT775" i="70"/>
  <c r="AM775" i="70"/>
  <c r="AL775" i="70"/>
  <c r="AJ775" i="70"/>
  <c r="AD775" i="70"/>
  <c r="AC775" i="70"/>
  <c r="AA775" i="70"/>
  <c r="U775" i="70"/>
  <c r="T775" i="70"/>
  <c r="R775" i="70"/>
  <c r="L775" i="70"/>
  <c r="K775" i="70"/>
  <c r="I775" i="70"/>
  <c r="AT774" i="70"/>
  <c r="AM774" i="70"/>
  <c r="AL774" i="70"/>
  <c r="AJ774" i="70"/>
  <c r="AD774" i="70"/>
  <c r="AC774" i="70"/>
  <c r="AA774" i="70"/>
  <c r="U774" i="70"/>
  <c r="T774" i="70"/>
  <c r="R774" i="70"/>
  <c r="L774" i="70"/>
  <c r="K774" i="70"/>
  <c r="I774" i="70"/>
  <c r="AT773" i="70"/>
  <c r="AM773" i="70"/>
  <c r="AL773" i="70"/>
  <c r="AJ773" i="70"/>
  <c r="AD773" i="70"/>
  <c r="AC773" i="70"/>
  <c r="AA773" i="70"/>
  <c r="U773" i="70"/>
  <c r="T773" i="70"/>
  <c r="R773" i="70"/>
  <c r="L773" i="70"/>
  <c r="K773" i="70"/>
  <c r="I773" i="70"/>
  <c r="AT772" i="70"/>
  <c r="AM772" i="70"/>
  <c r="AL772" i="70"/>
  <c r="AJ772" i="70"/>
  <c r="AD772" i="70"/>
  <c r="AC772" i="70"/>
  <c r="AA772" i="70"/>
  <c r="U772" i="70"/>
  <c r="T772" i="70"/>
  <c r="R772" i="70"/>
  <c r="L772" i="70"/>
  <c r="K772" i="70"/>
  <c r="I772" i="70"/>
  <c r="AT771" i="70"/>
  <c r="AM771" i="70"/>
  <c r="AL771" i="70"/>
  <c r="AJ771" i="70"/>
  <c r="AD771" i="70"/>
  <c r="AC771" i="70"/>
  <c r="AA771" i="70"/>
  <c r="U771" i="70"/>
  <c r="T771" i="70"/>
  <c r="R771" i="70"/>
  <c r="L771" i="70"/>
  <c r="K771" i="70"/>
  <c r="I771" i="70"/>
  <c r="AT770" i="70"/>
  <c r="AM770" i="70"/>
  <c r="AL770" i="70"/>
  <c r="AJ770" i="70"/>
  <c r="AD770" i="70"/>
  <c r="AC770" i="70"/>
  <c r="AA770" i="70"/>
  <c r="U770" i="70"/>
  <c r="T770" i="70"/>
  <c r="R770" i="70"/>
  <c r="L770" i="70"/>
  <c r="K770" i="70"/>
  <c r="I770" i="70"/>
  <c r="AT769" i="70"/>
  <c r="AM769" i="70"/>
  <c r="AL769" i="70"/>
  <c r="AJ769" i="70"/>
  <c r="AD769" i="70"/>
  <c r="AC769" i="70"/>
  <c r="AA769" i="70"/>
  <c r="U769" i="70"/>
  <c r="T769" i="70"/>
  <c r="R769" i="70"/>
  <c r="L769" i="70"/>
  <c r="K769" i="70"/>
  <c r="I769" i="70"/>
  <c r="AT768" i="70"/>
  <c r="AM768" i="70"/>
  <c r="AL768" i="70"/>
  <c r="AJ768" i="70"/>
  <c r="AD768" i="70"/>
  <c r="AC768" i="70"/>
  <c r="AA768" i="70"/>
  <c r="U768" i="70"/>
  <c r="T768" i="70"/>
  <c r="R768" i="70"/>
  <c r="L768" i="70"/>
  <c r="K768" i="70"/>
  <c r="I768" i="70"/>
  <c r="AT767" i="70"/>
  <c r="AM767" i="70"/>
  <c r="AL767" i="70"/>
  <c r="AJ767" i="70"/>
  <c r="AD767" i="70"/>
  <c r="AC767" i="70"/>
  <c r="AA767" i="70"/>
  <c r="U767" i="70"/>
  <c r="T767" i="70"/>
  <c r="R767" i="70"/>
  <c r="L767" i="70"/>
  <c r="K767" i="70"/>
  <c r="I767" i="70"/>
  <c r="AT766" i="70"/>
  <c r="AM766" i="70"/>
  <c r="AL766" i="70"/>
  <c r="AJ766" i="70"/>
  <c r="AD766" i="70"/>
  <c r="AC766" i="70"/>
  <c r="AA766" i="70"/>
  <c r="U766" i="70"/>
  <c r="T766" i="70"/>
  <c r="R766" i="70"/>
  <c r="L766" i="70"/>
  <c r="K766" i="70"/>
  <c r="I766" i="70"/>
  <c r="AT765" i="70"/>
  <c r="AM765" i="70"/>
  <c r="AL765" i="70"/>
  <c r="AJ765" i="70"/>
  <c r="AD765" i="70"/>
  <c r="AC765" i="70"/>
  <c r="AA765" i="70"/>
  <c r="U765" i="70"/>
  <c r="T765" i="70"/>
  <c r="R765" i="70"/>
  <c r="L765" i="70"/>
  <c r="K765" i="70"/>
  <c r="I765" i="70"/>
  <c r="AT764" i="70"/>
  <c r="AM764" i="70"/>
  <c r="AL764" i="70"/>
  <c r="AJ764" i="70"/>
  <c r="AD764" i="70"/>
  <c r="AC764" i="70"/>
  <c r="AA764" i="70"/>
  <c r="U764" i="70"/>
  <c r="T764" i="70"/>
  <c r="R764" i="70"/>
  <c r="L764" i="70"/>
  <c r="K764" i="70"/>
  <c r="I764" i="70"/>
  <c r="AT762" i="70"/>
  <c r="AM762" i="70"/>
  <c r="AL762" i="70"/>
  <c r="AJ762" i="70"/>
  <c r="AD762" i="70"/>
  <c r="AC762" i="70"/>
  <c r="AA762" i="70"/>
  <c r="U762" i="70"/>
  <c r="T762" i="70"/>
  <c r="R762" i="70"/>
  <c r="L762" i="70"/>
  <c r="K762" i="70"/>
  <c r="I762" i="70"/>
  <c r="AT761" i="70"/>
  <c r="AM761" i="70"/>
  <c r="AL761" i="70"/>
  <c r="AJ761" i="70"/>
  <c r="AD761" i="70"/>
  <c r="AC761" i="70"/>
  <c r="AA761" i="70"/>
  <c r="U761" i="70"/>
  <c r="T761" i="70"/>
  <c r="R761" i="70"/>
  <c r="L761" i="70"/>
  <c r="K761" i="70"/>
  <c r="I761" i="70"/>
  <c r="AT760" i="70"/>
  <c r="AL760" i="70"/>
  <c r="CB46" i="70" s="1"/>
  <c r="CF15" i="70" s="1"/>
  <c r="AM760" i="70"/>
  <c r="AC760" i="70"/>
  <c r="AD760" i="70"/>
  <c r="T760" i="70"/>
  <c r="U760" i="70"/>
  <c r="K760" i="70"/>
  <c r="AT759" i="70"/>
  <c r="AM759" i="70"/>
  <c r="AL759" i="70"/>
  <c r="AJ759" i="70"/>
  <c r="AD759" i="70"/>
  <c r="AC759" i="70"/>
  <c r="AA759" i="70"/>
  <c r="U759" i="70"/>
  <c r="T759" i="70"/>
  <c r="R759" i="70"/>
  <c r="L759" i="70"/>
  <c r="K759" i="70"/>
  <c r="I759" i="70"/>
  <c r="AT758" i="70"/>
  <c r="AM758" i="70"/>
  <c r="AL758" i="70"/>
  <c r="AJ758" i="70"/>
  <c r="AD758" i="70"/>
  <c r="AC758" i="70"/>
  <c r="AA758" i="70"/>
  <c r="U758" i="70"/>
  <c r="T758" i="70"/>
  <c r="R758" i="70"/>
  <c r="L758" i="70"/>
  <c r="K758" i="70"/>
  <c r="I758" i="70"/>
  <c r="AT757" i="70"/>
  <c r="AM757" i="70"/>
  <c r="AL757" i="70"/>
  <c r="AJ757" i="70"/>
  <c r="AD757" i="70"/>
  <c r="AC757" i="70"/>
  <c r="AA757" i="70"/>
  <c r="U757" i="70"/>
  <c r="T757" i="70"/>
  <c r="R757" i="70"/>
  <c r="L757" i="70"/>
  <c r="K757" i="70"/>
  <c r="I757" i="70"/>
  <c r="AT756" i="70"/>
  <c r="AM756" i="70"/>
  <c r="AL756" i="70"/>
  <c r="AJ756" i="70"/>
  <c r="AD756" i="70"/>
  <c r="AC756" i="70"/>
  <c r="AA756" i="70"/>
  <c r="U756" i="70"/>
  <c r="T756" i="70"/>
  <c r="R756" i="70"/>
  <c r="L756" i="70"/>
  <c r="K756" i="70"/>
  <c r="I756" i="70"/>
  <c r="AT755" i="70"/>
  <c r="AM755" i="70"/>
  <c r="AL755" i="70"/>
  <c r="AJ755" i="70"/>
  <c r="AD755" i="70"/>
  <c r="AC755" i="70"/>
  <c r="AA755" i="70"/>
  <c r="U755" i="70"/>
  <c r="T755" i="70"/>
  <c r="R755" i="70"/>
  <c r="L755" i="70"/>
  <c r="K755" i="70"/>
  <c r="I755" i="70"/>
  <c r="AT754" i="70"/>
  <c r="AM754" i="70"/>
  <c r="AL754" i="70"/>
  <c r="AJ754" i="70"/>
  <c r="AD754" i="70"/>
  <c r="AC754" i="70"/>
  <c r="AA754" i="70"/>
  <c r="U754" i="70"/>
  <c r="T754" i="70"/>
  <c r="R754" i="70"/>
  <c r="L754" i="70"/>
  <c r="K754" i="70"/>
  <c r="I754" i="70"/>
  <c r="AT753" i="70"/>
  <c r="AM753" i="70"/>
  <c r="AL753" i="70"/>
  <c r="AJ753" i="70"/>
  <c r="AD753" i="70"/>
  <c r="AC753" i="70"/>
  <c r="AA753" i="70"/>
  <c r="U753" i="70"/>
  <c r="T753" i="70"/>
  <c r="R753" i="70"/>
  <c r="L753" i="70"/>
  <c r="K753" i="70"/>
  <c r="I753" i="70"/>
  <c r="AT752" i="70"/>
  <c r="AM752" i="70"/>
  <c r="AL752" i="70"/>
  <c r="AJ752" i="70"/>
  <c r="AD752" i="70"/>
  <c r="AC752" i="70"/>
  <c r="AA752" i="70"/>
  <c r="U752" i="70"/>
  <c r="T752" i="70"/>
  <c r="R752" i="70"/>
  <c r="L752" i="70"/>
  <c r="K752" i="70"/>
  <c r="I752" i="70"/>
  <c r="AT751" i="70"/>
  <c r="AM751" i="70"/>
  <c r="AL751" i="70"/>
  <c r="AJ751" i="70"/>
  <c r="AD751" i="70"/>
  <c r="AC751" i="70"/>
  <c r="AA751" i="70"/>
  <c r="U751" i="70"/>
  <c r="T751" i="70"/>
  <c r="R751" i="70"/>
  <c r="L751" i="70"/>
  <c r="K751" i="70"/>
  <c r="I751" i="70"/>
  <c r="AT750" i="70"/>
  <c r="AM750" i="70"/>
  <c r="AL750" i="70"/>
  <c r="AJ750" i="70"/>
  <c r="AD750" i="70"/>
  <c r="AC750" i="70"/>
  <c r="AA750" i="70"/>
  <c r="U750" i="70"/>
  <c r="T750" i="70"/>
  <c r="R750" i="70"/>
  <c r="L750" i="70"/>
  <c r="K750" i="70"/>
  <c r="I750" i="70"/>
  <c r="AT749" i="70"/>
  <c r="AM749" i="70"/>
  <c r="AL749" i="70"/>
  <c r="AJ749" i="70"/>
  <c r="AD749" i="70"/>
  <c r="AC749" i="70"/>
  <c r="AA749" i="70"/>
  <c r="U749" i="70"/>
  <c r="T749" i="70"/>
  <c r="R749" i="70"/>
  <c r="L749" i="70"/>
  <c r="K749" i="70"/>
  <c r="I749" i="70"/>
  <c r="AT748" i="70"/>
  <c r="AM748" i="70"/>
  <c r="AL748" i="70"/>
  <c r="AJ748" i="70"/>
  <c r="AD748" i="70"/>
  <c r="AC748" i="70"/>
  <c r="AA748" i="70"/>
  <c r="U748" i="70"/>
  <c r="T748" i="70"/>
  <c r="R748" i="70"/>
  <c r="L748" i="70"/>
  <c r="K748" i="70"/>
  <c r="I748" i="70"/>
  <c r="AT747" i="70"/>
  <c r="AM747" i="70"/>
  <c r="AL747" i="70"/>
  <c r="AJ747" i="70"/>
  <c r="AD747" i="70"/>
  <c r="AC747" i="70"/>
  <c r="AA747" i="70"/>
  <c r="U747" i="70"/>
  <c r="T747" i="70"/>
  <c r="R747" i="70"/>
  <c r="L747" i="70"/>
  <c r="K747" i="70"/>
  <c r="I747" i="70"/>
  <c r="AT746" i="70"/>
  <c r="AM746" i="70"/>
  <c r="AL746" i="70"/>
  <c r="AJ746" i="70"/>
  <c r="AD746" i="70"/>
  <c r="AC746" i="70"/>
  <c r="AA746" i="70"/>
  <c r="U746" i="70"/>
  <c r="T746" i="70"/>
  <c r="R746" i="70"/>
  <c r="L746" i="70"/>
  <c r="K746" i="70"/>
  <c r="I746" i="70"/>
  <c r="AT744" i="70"/>
  <c r="AM744" i="70"/>
  <c r="AL744" i="70"/>
  <c r="AJ744" i="70"/>
  <c r="AD744" i="70"/>
  <c r="AC744" i="70"/>
  <c r="AA744" i="70"/>
  <c r="U744" i="70"/>
  <c r="T744" i="70"/>
  <c r="R744" i="70"/>
  <c r="L744" i="70"/>
  <c r="K744" i="70"/>
  <c r="I744" i="70"/>
  <c r="AT743" i="70"/>
  <c r="AM743" i="70"/>
  <c r="AL743" i="70"/>
  <c r="AJ743" i="70"/>
  <c r="AD743" i="70"/>
  <c r="AC743" i="70"/>
  <c r="AA743" i="70"/>
  <c r="U743" i="70"/>
  <c r="T743" i="70"/>
  <c r="R743" i="70"/>
  <c r="L743" i="70"/>
  <c r="K743" i="70"/>
  <c r="I743" i="70"/>
  <c r="AT742" i="70"/>
  <c r="AL742" i="70"/>
  <c r="CB45" i="70" s="1"/>
  <c r="CF14" i="70" s="1"/>
  <c r="AJ742" i="70"/>
  <c r="AC742" i="70"/>
  <c r="AA742" i="70"/>
  <c r="T742" i="70"/>
  <c r="R742" i="70"/>
  <c r="K742" i="70"/>
  <c r="AT741" i="70"/>
  <c r="AM741" i="70"/>
  <c r="AL741" i="70"/>
  <c r="AJ741" i="70"/>
  <c r="AD741" i="70"/>
  <c r="AC741" i="70"/>
  <c r="AA741" i="70"/>
  <c r="U741" i="70"/>
  <c r="T741" i="70"/>
  <c r="R741" i="70"/>
  <c r="L741" i="70"/>
  <c r="K741" i="70"/>
  <c r="I741" i="70"/>
  <c r="AT740" i="70"/>
  <c r="AM740" i="70"/>
  <c r="AL740" i="70"/>
  <c r="AJ740" i="70"/>
  <c r="AD740" i="70"/>
  <c r="AC740" i="70"/>
  <c r="AA740" i="70"/>
  <c r="U740" i="70"/>
  <c r="T740" i="70"/>
  <c r="R740" i="70"/>
  <c r="L740" i="70"/>
  <c r="K740" i="70"/>
  <c r="I740" i="70"/>
  <c r="AT739" i="70"/>
  <c r="AM739" i="70"/>
  <c r="AL739" i="70"/>
  <c r="AJ739" i="70"/>
  <c r="AD739" i="70"/>
  <c r="AC739" i="70"/>
  <c r="AA739" i="70"/>
  <c r="U739" i="70"/>
  <c r="T739" i="70"/>
  <c r="R739" i="70"/>
  <c r="L739" i="70"/>
  <c r="K739" i="70"/>
  <c r="I739" i="70"/>
  <c r="AT738" i="70"/>
  <c r="AM738" i="70"/>
  <c r="AL738" i="70"/>
  <c r="AJ738" i="70"/>
  <c r="AD738" i="70"/>
  <c r="AC738" i="70"/>
  <c r="AA738" i="70"/>
  <c r="U738" i="70"/>
  <c r="T738" i="70"/>
  <c r="R738" i="70"/>
  <c r="L738" i="70"/>
  <c r="K738" i="70"/>
  <c r="I738" i="70"/>
  <c r="AT737" i="70"/>
  <c r="AM737" i="70"/>
  <c r="AL737" i="70"/>
  <c r="AJ737" i="70"/>
  <c r="AD737" i="70"/>
  <c r="AC737" i="70"/>
  <c r="AA737" i="70"/>
  <c r="U737" i="70"/>
  <c r="T737" i="70"/>
  <c r="R737" i="70"/>
  <c r="L737" i="70"/>
  <c r="K737" i="70"/>
  <c r="I737" i="70"/>
  <c r="AT736" i="70"/>
  <c r="AM736" i="70"/>
  <c r="AL736" i="70"/>
  <c r="AJ736" i="70"/>
  <c r="AD736" i="70"/>
  <c r="AC736" i="70"/>
  <c r="AA736" i="70"/>
  <c r="U736" i="70"/>
  <c r="T736" i="70"/>
  <c r="R736" i="70"/>
  <c r="L736" i="70"/>
  <c r="K736" i="70"/>
  <c r="I736" i="70"/>
  <c r="AT735" i="70"/>
  <c r="AM735" i="70"/>
  <c r="AL735" i="70"/>
  <c r="AJ735" i="70"/>
  <c r="AD735" i="70"/>
  <c r="AC735" i="70"/>
  <c r="AA735" i="70"/>
  <c r="U735" i="70"/>
  <c r="T735" i="70"/>
  <c r="R735" i="70"/>
  <c r="L735" i="70"/>
  <c r="K735" i="70"/>
  <c r="I735" i="70"/>
  <c r="AT734" i="70"/>
  <c r="AM734" i="70"/>
  <c r="AL734" i="70"/>
  <c r="AJ734" i="70"/>
  <c r="AD734" i="70"/>
  <c r="AC734" i="70"/>
  <c r="AA734" i="70"/>
  <c r="U734" i="70"/>
  <c r="T734" i="70"/>
  <c r="R734" i="70"/>
  <c r="L734" i="70"/>
  <c r="K734" i="70"/>
  <c r="I734" i="70"/>
  <c r="AT733" i="70"/>
  <c r="AM733" i="70"/>
  <c r="AL733" i="70"/>
  <c r="AJ733" i="70"/>
  <c r="AD733" i="70"/>
  <c r="AC733" i="70"/>
  <c r="AA733" i="70"/>
  <c r="U733" i="70"/>
  <c r="T733" i="70"/>
  <c r="R733" i="70"/>
  <c r="L733" i="70"/>
  <c r="K733" i="70"/>
  <c r="I733" i="70"/>
  <c r="AT732" i="70"/>
  <c r="AM732" i="70"/>
  <c r="AL732" i="70"/>
  <c r="AJ732" i="70"/>
  <c r="AD732" i="70"/>
  <c r="AC732" i="70"/>
  <c r="AA732" i="70"/>
  <c r="U732" i="70"/>
  <c r="T732" i="70"/>
  <c r="R732" i="70"/>
  <c r="L732" i="70"/>
  <c r="K732" i="70"/>
  <c r="I732" i="70"/>
  <c r="AT731" i="70"/>
  <c r="AM731" i="70"/>
  <c r="AL731" i="70"/>
  <c r="AJ731" i="70"/>
  <c r="AD731" i="70"/>
  <c r="AC731" i="70"/>
  <c r="AA731" i="70"/>
  <c r="U731" i="70"/>
  <c r="T731" i="70"/>
  <c r="R731" i="70"/>
  <c r="L731" i="70"/>
  <c r="K731" i="70"/>
  <c r="I731" i="70"/>
  <c r="AT730" i="70"/>
  <c r="AM730" i="70"/>
  <c r="AL730" i="70"/>
  <c r="AJ730" i="70"/>
  <c r="AD730" i="70"/>
  <c r="AC730" i="70"/>
  <c r="AA730" i="70"/>
  <c r="U730" i="70"/>
  <c r="T730" i="70"/>
  <c r="R730" i="70"/>
  <c r="L730" i="70"/>
  <c r="K730" i="70"/>
  <c r="I730" i="70"/>
  <c r="AT729" i="70"/>
  <c r="AM729" i="70"/>
  <c r="AL729" i="70"/>
  <c r="AJ729" i="70"/>
  <c r="AD729" i="70"/>
  <c r="AC729" i="70"/>
  <c r="AA729" i="70"/>
  <c r="U729" i="70"/>
  <c r="T729" i="70"/>
  <c r="R729" i="70"/>
  <c r="L729" i="70"/>
  <c r="K729" i="70"/>
  <c r="I729" i="70"/>
  <c r="AT728" i="70"/>
  <c r="AM728" i="70"/>
  <c r="AL728" i="70"/>
  <c r="AJ728" i="70"/>
  <c r="AD728" i="70"/>
  <c r="AC728" i="70"/>
  <c r="AA728" i="70"/>
  <c r="U728" i="70"/>
  <c r="T728" i="70"/>
  <c r="R728" i="70"/>
  <c r="L728" i="70"/>
  <c r="K728" i="70"/>
  <c r="I728" i="70"/>
  <c r="AT726" i="70"/>
  <c r="AM726" i="70"/>
  <c r="AL726" i="70"/>
  <c r="AJ726" i="70"/>
  <c r="AD726" i="70"/>
  <c r="AC726" i="70"/>
  <c r="AA726" i="70"/>
  <c r="U726" i="70"/>
  <c r="T726" i="70"/>
  <c r="R726" i="70"/>
  <c r="L726" i="70"/>
  <c r="K726" i="70"/>
  <c r="I726" i="70"/>
  <c r="AT725" i="70"/>
  <c r="AM725" i="70"/>
  <c r="AL725" i="70"/>
  <c r="AJ725" i="70"/>
  <c r="AD725" i="70"/>
  <c r="AC725" i="70"/>
  <c r="AA725" i="70"/>
  <c r="U725" i="70"/>
  <c r="T725" i="70"/>
  <c r="R725" i="70"/>
  <c r="L725" i="70"/>
  <c r="K725" i="70"/>
  <c r="I725" i="70"/>
  <c r="AT724" i="70"/>
  <c r="AL724" i="70"/>
  <c r="CB44" i="70" s="1"/>
  <c r="CF13" i="70" s="1"/>
  <c r="AJ724" i="70"/>
  <c r="AC724" i="70"/>
  <c r="AA724" i="70"/>
  <c r="T724" i="70"/>
  <c r="R724" i="70"/>
  <c r="K724" i="70"/>
  <c r="AT723" i="70"/>
  <c r="AM723" i="70"/>
  <c r="AL723" i="70"/>
  <c r="AJ723" i="70"/>
  <c r="AD723" i="70"/>
  <c r="AC723" i="70"/>
  <c r="AA723" i="70"/>
  <c r="U723" i="70"/>
  <c r="T723" i="70"/>
  <c r="R723" i="70"/>
  <c r="L723" i="70"/>
  <c r="K723" i="70"/>
  <c r="I723" i="70"/>
  <c r="AT722" i="70"/>
  <c r="AM722" i="70"/>
  <c r="AL722" i="70"/>
  <c r="AJ722" i="70"/>
  <c r="AD722" i="70"/>
  <c r="AC722" i="70"/>
  <c r="AA722" i="70"/>
  <c r="U722" i="70"/>
  <c r="T722" i="70"/>
  <c r="R722" i="70"/>
  <c r="L722" i="70"/>
  <c r="K722" i="70"/>
  <c r="I722" i="70"/>
  <c r="AT721" i="70"/>
  <c r="AM721" i="70"/>
  <c r="AL721" i="70"/>
  <c r="AJ721" i="70"/>
  <c r="AD721" i="70"/>
  <c r="AC721" i="70"/>
  <c r="AA721" i="70"/>
  <c r="U721" i="70"/>
  <c r="T721" i="70"/>
  <c r="R721" i="70"/>
  <c r="L721" i="70"/>
  <c r="K721" i="70"/>
  <c r="I721" i="70"/>
  <c r="AT720" i="70"/>
  <c r="AM720" i="70"/>
  <c r="AL720" i="70"/>
  <c r="AJ720" i="70"/>
  <c r="AD720" i="70"/>
  <c r="AC720" i="70"/>
  <c r="AA720" i="70"/>
  <c r="U720" i="70"/>
  <c r="T720" i="70"/>
  <c r="R720" i="70"/>
  <c r="L720" i="70"/>
  <c r="K720" i="70"/>
  <c r="I720" i="70"/>
  <c r="AT719" i="70"/>
  <c r="AM719" i="70"/>
  <c r="AL719" i="70"/>
  <c r="AJ719" i="70"/>
  <c r="AD719" i="70"/>
  <c r="AC719" i="70"/>
  <c r="AA719" i="70"/>
  <c r="U719" i="70"/>
  <c r="T719" i="70"/>
  <c r="R719" i="70"/>
  <c r="L719" i="70"/>
  <c r="K719" i="70"/>
  <c r="I719" i="70"/>
  <c r="AT718" i="70"/>
  <c r="AM718" i="70"/>
  <c r="AL718" i="70"/>
  <c r="AJ718" i="70"/>
  <c r="AD718" i="70"/>
  <c r="AC718" i="70"/>
  <c r="AA718" i="70"/>
  <c r="U718" i="70"/>
  <c r="T718" i="70"/>
  <c r="R718" i="70"/>
  <c r="L718" i="70"/>
  <c r="K718" i="70"/>
  <c r="I718" i="70"/>
  <c r="AT717" i="70"/>
  <c r="AM717" i="70"/>
  <c r="AL717" i="70"/>
  <c r="AJ717" i="70"/>
  <c r="AD717" i="70"/>
  <c r="AC717" i="70"/>
  <c r="AA717" i="70"/>
  <c r="U717" i="70"/>
  <c r="T717" i="70"/>
  <c r="R717" i="70"/>
  <c r="L717" i="70"/>
  <c r="K717" i="70"/>
  <c r="I717" i="70"/>
  <c r="AT716" i="70"/>
  <c r="AM716" i="70"/>
  <c r="AL716" i="70"/>
  <c r="AJ716" i="70"/>
  <c r="AD716" i="70"/>
  <c r="AC716" i="70"/>
  <c r="AA716" i="70"/>
  <c r="U716" i="70"/>
  <c r="T716" i="70"/>
  <c r="R716" i="70"/>
  <c r="L716" i="70"/>
  <c r="K716" i="70"/>
  <c r="I716" i="70"/>
  <c r="AT715" i="70"/>
  <c r="AM715" i="70"/>
  <c r="AL715" i="70"/>
  <c r="AJ715" i="70"/>
  <c r="AD715" i="70"/>
  <c r="AC715" i="70"/>
  <c r="AA715" i="70"/>
  <c r="U715" i="70"/>
  <c r="T715" i="70"/>
  <c r="R715" i="70"/>
  <c r="L715" i="70"/>
  <c r="K715" i="70"/>
  <c r="I715" i="70"/>
  <c r="AT714" i="70"/>
  <c r="AM714" i="70"/>
  <c r="AL714" i="70"/>
  <c r="AJ714" i="70"/>
  <c r="AD714" i="70"/>
  <c r="AC714" i="70"/>
  <c r="AA714" i="70"/>
  <c r="U714" i="70"/>
  <c r="T714" i="70"/>
  <c r="R714" i="70"/>
  <c r="L714" i="70"/>
  <c r="K714" i="70"/>
  <c r="I714" i="70"/>
  <c r="AT713" i="70"/>
  <c r="AM713" i="70"/>
  <c r="AL713" i="70"/>
  <c r="AJ713" i="70"/>
  <c r="AD713" i="70"/>
  <c r="AC713" i="70"/>
  <c r="AA713" i="70"/>
  <c r="U713" i="70"/>
  <c r="T713" i="70"/>
  <c r="R713" i="70"/>
  <c r="L713" i="70"/>
  <c r="K713" i="70"/>
  <c r="I713" i="70"/>
  <c r="AT712" i="70"/>
  <c r="AM712" i="70"/>
  <c r="AL712" i="70"/>
  <c r="AJ712" i="70"/>
  <c r="AD712" i="70"/>
  <c r="AC712" i="70"/>
  <c r="AA712" i="70"/>
  <c r="U712" i="70"/>
  <c r="T712" i="70"/>
  <c r="R712" i="70"/>
  <c r="L712" i="70"/>
  <c r="K712" i="70"/>
  <c r="I712" i="70"/>
  <c r="AT711" i="70"/>
  <c r="AM711" i="70"/>
  <c r="AL711" i="70"/>
  <c r="AJ711" i="70"/>
  <c r="AD711" i="70"/>
  <c r="AC711" i="70"/>
  <c r="AA711" i="70"/>
  <c r="U711" i="70"/>
  <c r="T711" i="70"/>
  <c r="R711" i="70"/>
  <c r="L711" i="70"/>
  <c r="K711" i="70"/>
  <c r="I711" i="70"/>
  <c r="AT710" i="70"/>
  <c r="AM710" i="70"/>
  <c r="AL710" i="70"/>
  <c r="AJ710" i="70"/>
  <c r="AD710" i="70"/>
  <c r="AC710" i="70"/>
  <c r="AA710" i="70"/>
  <c r="U710" i="70"/>
  <c r="T710" i="70"/>
  <c r="R710" i="70"/>
  <c r="L710" i="70"/>
  <c r="K710" i="70"/>
  <c r="I710" i="70"/>
  <c r="AT708" i="70"/>
  <c r="AM708" i="70"/>
  <c r="AL708" i="70"/>
  <c r="AJ708" i="70"/>
  <c r="AD708" i="70"/>
  <c r="AC708" i="70"/>
  <c r="AA708" i="70"/>
  <c r="U708" i="70"/>
  <c r="T708" i="70"/>
  <c r="R708" i="70"/>
  <c r="L708" i="70"/>
  <c r="K708" i="70"/>
  <c r="I708" i="70"/>
  <c r="AT707" i="70"/>
  <c r="AM707" i="70"/>
  <c r="AL707" i="70"/>
  <c r="AJ707" i="70"/>
  <c r="AD707" i="70"/>
  <c r="AC707" i="70"/>
  <c r="AA707" i="70"/>
  <c r="U707" i="70"/>
  <c r="T707" i="70"/>
  <c r="R707" i="70"/>
  <c r="L707" i="70"/>
  <c r="K707" i="70"/>
  <c r="I707" i="70"/>
  <c r="AT706" i="70"/>
  <c r="AL706" i="70"/>
  <c r="CB43" i="70" s="1"/>
  <c r="CF12" i="70" s="1"/>
  <c r="AJ706" i="70"/>
  <c r="AC706" i="70"/>
  <c r="AA706" i="70"/>
  <c r="T706" i="70"/>
  <c r="R706" i="70"/>
  <c r="K706" i="70"/>
  <c r="AT705" i="70"/>
  <c r="AM705" i="70"/>
  <c r="AL705" i="70"/>
  <c r="AJ705" i="70"/>
  <c r="AD705" i="70"/>
  <c r="AC705" i="70"/>
  <c r="AA705" i="70"/>
  <c r="U705" i="70"/>
  <c r="T705" i="70"/>
  <c r="R705" i="70"/>
  <c r="L705" i="70"/>
  <c r="K705" i="70"/>
  <c r="I705" i="70"/>
  <c r="AT704" i="70"/>
  <c r="AM704" i="70"/>
  <c r="AL704" i="70"/>
  <c r="AJ704" i="70"/>
  <c r="AD704" i="70"/>
  <c r="AC704" i="70"/>
  <c r="AA704" i="70"/>
  <c r="U704" i="70"/>
  <c r="T704" i="70"/>
  <c r="R704" i="70"/>
  <c r="L704" i="70"/>
  <c r="K704" i="70"/>
  <c r="I704" i="70"/>
  <c r="AT703" i="70"/>
  <c r="AM703" i="70"/>
  <c r="AL703" i="70"/>
  <c r="AJ703" i="70"/>
  <c r="AD703" i="70"/>
  <c r="AC703" i="70"/>
  <c r="AA703" i="70"/>
  <c r="U703" i="70"/>
  <c r="T703" i="70"/>
  <c r="R703" i="70"/>
  <c r="L703" i="70"/>
  <c r="K703" i="70"/>
  <c r="I703" i="70"/>
  <c r="AT702" i="70"/>
  <c r="AM702" i="70"/>
  <c r="AL702" i="70"/>
  <c r="AJ702" i="70"/>
  <c r="AD702" i="70"/>
  <c r="AC702" i="70"/>
  <c r="AA702" i="70"/>
  <c r="U702" i="70"/>
  <c r="T702" i="70"/>
  <c r="R702" i="70"/>
  <c r="L702" i="70"/>
  <c r="K702" i="70"/>
  <c r="I702" i="70"/>
  <c r="AT701" i="70"/>
  <c r="AM701" i="70"/>
  <c r="AL701" i="70"/>
  <c r="AJ701" i="70"/>
  <c r="AD701" i="70"/>
  <c r="AC701" i="70"/>
  <c r="AA701" i="70"/>
  <c r="U701" i="70"/>
  <c r="T701" i="70"/>
  <c r="R701" i="70"/>
  <c r="L701" i="70"/>
  <c r="K701" i="70"/>
  <c r="I701" i="70"/>
  <c r="AT700" i="70"/>
  <c r="AM700" i="70"/>
  <c r="AL700" i="70"/>
  <c r="AJ700" i="70"/>
  <c r="AD700" i="70"/>
  <c r="AC700" i="70"/>
  <c r="AA700" i="70"/>
  <c r="U700" i="70"/>
  <c r="T700" i="70"/>
  <c r="R700" i="70"/>
  <c r="L700" i="70"/>
  <c r="K700" i="70"/>
  <c r="I700" i="70"/>
  <c r="AT699" i="70"/>
  <c r="AM699" i="70"/>
  <c r="AL699" i="70"/>
  <c r="AJ699" i="70"/>
  <c r="AD699" i="70"/>
  <c r="AC699" i="70"/>
  <c r="AA699" i="70"/>
  <c r="U699" i="70"/>
  <c r="T699" i="70"/>
  <c r="R699" i="70"/>
  <c r="L699" i="70"/>
  <c r="K699" i="70"/>
  <c r="I699" i="70"/>
  <c r="AT698" i="70"/>
  <c r="AM698" i="70"/>
  <c r="AL698" i="70"/>
  <c r="AJ698" i="70"/>
  <c r="AD698" i="70"/>
  <c r="AC698" i="70"/>
  <c r="AA698" i="70"/>
  <c r="U698" i="70"/>
  <c r="T698" i="70"/>
  <c r="R698" i="70"/>
  <c r="L698" i="70"/>
  <c r="K698" i="70"/>
  <c r="I698" i="70"/>
  <c r="AT697" i="70"/>
  <c r="AM697" i="70"/>
  <c r="AL697" i="70"/>
  <c r="AJ697" i="70"/>
  <c r="AD697" i="70"/>
  <c r="AC697" i="70"/>
  <c r="AA697" i="70"/>
  <c r="U697" i="70"/>
  <c r="T697" i="70"/>
  <c r="R697" i="70"/>
  <c r="L697" i="70"/>
  <c r="K697" i="70"/>
  <c r="I697" i="70"/>
  <c r="AT696" i="70"/>
  <c r="AM696" i="70"/>
  <c r="AL696" i="70"/>
  <c r="AJ696" i="70"/>
  <c r="AD696" i="70"/>
  <c r="AC696" i="70"/>
  <c r="AA696" i="70"/>
  <c r="U696" i="70"/>
  <c r="T696" i="70"/>
  <c r="R696" i="70"/>
  <c r="L696" i="70"/>
  <c r="K696" i="70"/>
  <c r="I696" i="70"/>
  <c r="AT695" i="70"/>
  <c r="AM695" i="70"/>
  <c r="AL695" i="70"/>
  <c r="AJ695" i="70"/>
  <c r="AD695" i="70"/>
  <c r="AC695" i="70"/>
  <c r="AA695" i="70"/>
  <c r="U695" i="70"/>
  <c r="T695" i="70"/>
  <c r="R695" i="70"/>
  <c r="L695" i="70"/>
  <c r="K695" i="70"/>
  <c r="I695" i="70"/>
  <c r="AT694" i="70"/>
  <c r="AM694" i="70"/>
  <c r="AL694" i="70"/>
  <c r="AJ694" i="70"/>
  <c r="AD694" i="70"/>
  <c r="AC694" i="70"/>
  <c r="AA694" i="70"/>
  <c r="U694" i="70"/>
  <c r="T694" i="70"/>
  <c r="R694" i="70"/>
  <c r="L694" i="70"/>
  <c r="K694" i="70"/>
  <c r="I694" i="70"/>
  <c r="AT693" i="70"/>
  <c r="AM693" i="70"/>
  <c r="AL693" i="70"/>
  <c r="AJ693" i="70"/>
  <c r="AD693" i="70"/>
  <c r="AC693" i="70"/>
  <c r="AA693" i="70"/>
  <c r="U693" i="70"/>
  <c r="T693" i="70"/>
  <c r="R693" i="70"/>
  <c r="L693" i="70"/>
  <c r="K693" i="70"/>
  <c r="I693" i="70"/>
  <c r="AT692" i="70"/>
  <c r="AM692" i="70"/>
  <c r="AL692" i="70"/>
  <c r="AJ692" i="70"/>
  <c r="AD692" i="70"/>
  <c r="AC692" i="70"/>
  <c r="AA692" i="70"/>
  <c r="U692" i="70"/>
  <c r="T692" i="70"/>
  <c r="R692" i="70"/>
  <c r="L692" i="70"/>
  <c r="K692" i="70"/>
  <c r="I692" i="70"/>
  <c r="AT690" i="70"/>
  <c r="AM690" i="70"/>
  <c r="AL690" i="70"/>
  <c r="AJ690" i="70"/>
  <c r="AD690" i="70"/>
  <c r="AC690" i="70"/>
  <c r="AA690" i="70"/>
  <c r="U690" i="70"/>
  <c r="T690" i="70"/>
  <c r="R690" i="70"/>
  <c r="L690" i="70"/>
  <c r="K690" i="70"/>
  <c r="I690" i="70"/>
  <c r="AT689" i="70"/>
  <c r="AS695" i="70"/>
  <c r="AM689" i="70"/>
  <c r="AL689" i="70"/>
  <c r="AJ689" i="70"/>
  <c r="AD689" i="70"/>
  <c r="AC689" i="70"/>
  <c r="AA689" i="70"/>
  <c r="U689" i="70"/>
  <c r="T689" i="70"/>
  <c r="R689" i="70"/>
  <c r="L689" i="70"/>
  <c r="K689" i="70"/>
  <c r="I689" i="70"/>
  <c r="AT688" i="70"/>
  <c r="AL688" i="70"/>
  <c r="CB42" i="70" s="1"/>
  <c r="CF11" i="70" s="1"/>
  <c r="AJ688" i="70"/>
  <c r="AC688" i="70"/>
  <c r="AA688" i="70"/>
  <c r="T688" i="70"/>
  <c r="R688" i="70"/>
  <c r="K688" i="70"/>
  <c r="AT687" i="70"/>
  <c r="AM687" i="70"/>
  <c r="AL687" i="70"/>
  <c r="AJ687" i="70"/>
  <c r="AD687" i="70"/>
  <c r="AC687" i="70"/>
  <c r="AA687" i="70"/>
  <c r="U687" i="70"/>
  <c r="T687" i="70"/>
  <c r="R687" i="70"/>
  <c r="L687" i="70"/>
  <c r="K687" i="70"/>
  <c r="I687" i="70"/>
  <c r="AT686" i="70"/>
  <c r="AM686" i="70"/>
  <c r="AL686" i="70"/>
  <c r="AJ686" i="70"/>
  <c r="AD686" i="70"/>
  <c r="AC686" i="70"/>
  <c r="AA686" i="70"/>
  <c r="U686" i="70"/>
  <c r="T686" i="70"/>
  <c r="R686" i="70"/>
  <c r="L686" i="70"/>
  <c r="K686" i="70"/>
  <c r="I686" i="70"/>
  <c r="AT685" i="70"/>
  <c r="AM685" i="70"/>
  <c r="AL685" i="70"/>
  <c r="AJ685" i="70"/>
  <c r="AD685" i="70"/>
  <c r="AC685" i="70"/>
  <c r="AA685" i="70"/>
  <c r="U685" i="70"/>
  <c r="T685" i="70"/>
  <c r="R685" i="70"/>
  <c r="L685" i="70"/>
  <c r="K685" i="70"/>
  <c r="I685" i="70"/>
  <c r="AT684" i="70"/>
  <c r="AM684" i="70"/>
  <c r="AL684" i="70"/>
  <c r="AJ684" i="70"/>
  <c r="AD684" i="70"/>
  <c r="AC684" i="70"/>
  <c r="AA684" i="70"/>
  <c r="U684" i="70"/>
  <c r="T684" i="70"/>
  <c r="R684" i="70"/>
  <c r="L684" i="70"/>
  <c r="K684" i="70"/>
  <c r="I684" i="70"/>
  <c r="AT683" i="70"/>
  <c r="AM683" i="70"/>
  <c r="AL683" i="70"/>
  <c r="AJ683" i="70"/>
  <c r="AD683" i="70"/>
  <c r="AC683" i="70"/>
  <c r="AA683" i="70"/>
  <c r="U683" i="70"/>
  <c r="T683" i="70"/>
  <c r="R683" i="70"/>
  <c r="L683" i="70"/>
  <c r="K683" i="70"/>
  <c r="I683" i="70"/>
  <c r="AT682" i="70"/>
  <c r="AM682" i="70"/>
  <c r="AL682" i="70"/>
  <c r="AJ682" i="70"/>
  <c r="AD682" i="70"/>
  <c r="AC682" i="70"/>
  <c r="AA682" i="70"/>
  <c r="U682" i="70"/>
  <c r="T682" i="70"/>
  <c r="R682" i="70"/>
  <c r="L682" i="70"/>
  <c r="K682" i="70"/>
  <c r="I682" i="70"/>
  <c r="AT681" i="70"/>
  <c r="AM681" i="70"/>
  <c r="AL681" i="70"/>
  <c r="AJ681" i="70"/>
  <c r="AD681" i="70"/>
  <c r="AC681" i="70"/>
  <c r="AA681" i="70"/>
  <c r="U681" i="70"/>
  <c r="T681" i="70"/>
  <c r="R681" i="70"/>
  <c r="L681" i="70"/>
  <c r="K681" i="70"/>
  <c r="I681" i="70"/>
  <c r="AT680" i="70"/>
  <c r="AM680" i="70"/>
  <c r="AL680" i="70"/>
  <c r="AJ680" i="70"/>
  <c r="AD680" i="70"/>
  <c r="AC680" i="70"/>
  <c r="AA680" i="70"/>
  <c r="U680" i="70"/>
  <c r="T680" i="70"/>
  <c r="R680" i="70"/>
  <c r="L680" i="70"/>
  <c r="K680" i="70"/>
  <c r="I680" i="70"/>
  <c r="AT679" i="70"/>
  <c r="AM679" i="70"/>
  <c r="AL679" i="70"/>
  <c r="AJ679" i="70"/>
  <c r="AD679" i="70"/>
  <c r="AC679" i="70"/>
  <c r="AA679" i="70"/>
  <c r="U679" i="70"/>
  <c r="T679" i="70"/>
  <c r="R679" i="70"/>
  <c r="L679" i="70"/>
  <c r="K679" i="70"/>
  <c r="I679" i="70"/>
  <c r="AT678" i="70"/>
  <c r="AM678" i="70"/>
  <c r="AL678" i="70"/>
  <c r="AJ678" i="70"/>
  <c r="AD678" i="70"/>
  <c r="AC678" i="70"/>
  <c r="AA678" i="70"/>
  <c r="U678" i="70"/>
  <c r="T678" i="70"/>
  <c r="R678" i="70"/>
  <c r="L678" i="70"/>
  <c r="K678" i="70"/>
  <c r="I678" i="70"/>
  <c r="AT677" i="70"/>
  <c r="AM677" i="70"/>
  <c r="AL677" i="70"/>
  <c r="AJ677" i="70"/>
  <c r="AD677" i="70"/>
  <c r="AC677" i="70"/>
  <c r="AA677" i="70"/>
  <c r="U677" i="70"/>
  <c r="T677" i="70"/>
  <c r="R677" i="70"/>
  <c r="L677" i="70"/>
  <c r="K677" i="70"/>
  <c r="I677" i="70"/>
  <c r="AT676" i="70"/>
  <c r="AM676" i="70"/>
  <c r="AL676" i="70"/>
  <c r="AJ676" i="70"/>
  <c r="AD676" i="70"/>
  <c r="AC676" i="70"/>
  <c r="AA676" i="70"/>
  <c r="U676" i="70"/>
  <c r="T676" i="70"/>
  <c r="R676" i="70"/>
  <c r="L676" i="70"/>
  <c r="K676" i="70"/>
  <c r="I676" i="70"/>
  <c r="AT675" i="70"/>
  <c r="AM675" i="70"/>
  <c r="AL675" i="70"/>
  <c r="AJ675" i="70"/>
  <c r="AD675" i="70"/>
  <c r="AC675" i="70"/>
  <c r="AA675" i="70"/>
  <c r="U675" i="70"/>
  <c r="T675" i="70"/>
  <c r="R675" i="70"/>
  <c r="L675" i="70"/>
  <c r="K675" i="70"/>
  <c r="I675" i="70"/>
  <c r="AT674" i="70"/>
  <c r="AM674" i="70"/>
  <c r="AL674" i="70"/>
  <c r="AJ674" i="70"/>
  <c r="AD674" i="70"/>
  <c r="AC674" i="70"/>
  <c r="AA674" i="70"/>
  <c r="U674" i="70"/>
  <c r="T674" i="70"/>
  <c r="R674" i="70"/>
  <c r="L674" i="70"/>
  <c r="K674" i="70"/>
  <c r="I674" i="70"/>
  <c r="AT672" i="70"/>
  <c r="AM672" i="70"/>
  <c r="AL672" i="70"/>
  <c r="AJ672" i="70"/>
  <c r="AD672" i="70"/>
  <c r="AC672" i="70"/>
  <c r="AA672" i="70"/>
  <c r="U672" i="70"/>
  <c r="T672" i="70"/>
  <c r="R672" i="70"/>
  <c r="L672" i="70"/>
  <c r="K672" i="70"/>
  <c r="I672" i="70"/>
  <c r="AT671" i="70"/>
  <c r="AM671" i="70"/>
  <c r="AL671" i="70"/>
  <c r="AJ671" i="70"/>
  <c r="AD671" i="70"/>
  <c r="AC671" i="70"/>
  <c r="AA671" i="70"/>
  <c r="U671" i="70"/>
  <c r="T671" i="70"/>
  <c r="R671" i="70"/>
  <c r="L671" i="70"/>
  <c r="K671" i="70"/>
  <c r="I671" i="70"/>
  <c r="AT670" i="70"/>
  <c r="AL670" i="70"/>
  <c r="CB41" i="70" s="1"/>
  <c r="CF10" i="70" s="1"/>
  <c r="AM670" i="70"/>
  <c r="AC670" i="70"/>
  <c r="AD670" i="70"/>
  <c r="T670" i="70"/>
  <c r="U670" i="70"/>
  <c r="K670" i="70"/>
  <c r="AT669" i="70"/>
  <c r="AM669" i="70"/>
  <c r="AL669" i="70"/>
  <c r="AJ669" i="70"/>
  <c r="AD669" i="70"/>
  <c r="AC669" i="70"/>
  <c r="AA669" i="70"/>
  <c r="U669" i="70"/>
  <c r="T669" i="70"/>
  <c r="R669" i="70"/>
  <c r="L669" i="70"/>
  <c r="K669" i="70"/>
  <c r="I669" i="70"/>
  <c r="AT668" i="70"/>
  <c r="AM668" i="70"/>
  <c r="AL668" i="70"/>
  <c r="AJ668" i="70"/>
  <c r="AD668" i="70"/>
  <c r="AC668" i="70"/>
  <c r="AA668" i="70"/>
  <c r="U668" i="70"/>
  <c r="T668" i="70"/>
  <c r="R668" i="70"/>
  <c r="L668" i="70"/>
  <c r="K668" i="70"/>
  <c r="I668" i="70"/>
  <c r="AT667" i="70"/>
  <c r="AM667" i="70"/>
  <c r="AL667" i="70"/>
  <c r="AJ667" i="70"/>
  <c r="AD667" i="70"/>
  <c r="AC667" i="70"/>
  <c r="AA667" i="70"/>
  <c r="U667" i="70"/>
  <c r="T667" i="70"/>
  <c r="R667" i="70"/>
  <c r="L667" i="70"/>
  <c r="K667" i="70"/>
  <c r="I667" i="70"/>
  <c r="AT666" i="70"/>
  <c r="AM666" i="70"/>
  <c r="AL666" i="70"/>
  <c r="AJ666" i="70"/>
  <c r="AD666" i="70"/>
  <c r="AC666" i="70"/>
  <c r="AA666" i="70"/>
  <c r="U666" i="70"/>
  <c r="T666" i="70"/>
  <c r="R666" i="70"/>
  <c r="L666" i="70"/>
  <c r="K666" i="70"/>
  <c r="I666" i="70"/>
  <c r="AT665" i="70"/>
  <c r="AM665" i="70"/>
  <c r="AL665" i="70"/>
  <c r="AJ665" i="70"/>
  <c r="AD665" i="70"/>
  <c r="AC665" i="70"/>
  <c r="AA665" i="70"/>
  <c r="U665" i="70"/>
  <c r="T665" i="70"/>
  <c r="R665" i="70"/>
  <c r="L665" i="70"/>
  <c r="K665" i="70"/>
  <c r="I665" i="70"/>
  <c r="AT664" i="70"/>
  <c r="AM664" i="70"/>
  <c r="AL664" i="70"/>
  <c r="AJ664" i="70"/>
  <c r="AD664" i="70"/>
  <c r="AC664" i="70"/>
  <c r="AA664" i="70"/>
  <c r="U664" i="70"/>
  <c r="T664" i="70"/>
  <c r="R664" i="70"/>
  <c r="L664" i="70"/>
  <c r="K664" i="70"/>
  <c r="I664" i="70"/>
  <c r="AT663" i="70"/>
  <c r="AM663" i="70"/>
  <c r="AL663" i="70"/>
  <c r="AJ663" i="70"/>
  <c r="AD663" i="70"/>
  <c r="AC663" i="70"/>
  <c r="AA663" i="70"/>
  <c r="U663" i="70"/>
  <c r="T663" i="70"/>
  <c r="R663" i="70"/>
  <c r="L663" i="70"/>
  <c r="K663" i="70"/>
  <c r="I663" i="70"/>
  <c r="AT662" i="70"/>
  <c r="AM662" i="70"/>
  <c r="AL662" i="70"/>
  <c r="AJ662" i="70"/>
  <c r="AD662" i="70"/>
  <c r="AC662" i="70"/>
  <c r="AA662" i="70"/>
  <c r="U662" i="70"/>
  <c r="T662" i="70"/>
  <c r="R662" i="70"/>
  <c r="L662" i="70"/>
  <c r="K662" i="70"/>
  <c r="I662" i="70"/>
  <c r="AT661" i="70"/>
  <c r="AM661" i="70"/>
  <c r="AL661" i="70"/>
  <c r="AJ661" i="70"/>
  <c r="AD661" i="70"/>
  <c r="AC661" i="70"/>
  <c r="AA661" i="70"/>
  <c r="U661" i="70"/>
  <c r="T661" i="70"/>
  <c r="R661" i="70"/>
  <c r="L661" i="70"/>
  <c r="K661" i="70"/>
  <c r="I661" i="70"/>
  <c r="AT660" i="70"/>
  <c r="AM660" i="70"/>
  <c r="AL660" i="70"/>
  <c r="AJ660" i="70"/>
  <c r="AD660" i="70"/>
  <c r="AC660" i="70"/>
  <c r="AA660" i="70"/>
  <c r="U660" i="70"/>
  <c r="T660" i="70"/>
  <c r="R660" i="70"/>
  <c r="L660" i="70"/>
  <c r="K660" i="70"/>
  <c r="I660" i="70"/>
  <c r="AT659" i="70"/>
  <c r="AM659" i="70"/>
  <c r="AL659" i="70"/>
  <c r="AJ659" i="70"/>
  <c r="AD659" i="70"/>
  <c r="AC659" i="70"/>
  <c r="AA659" i="70"/>
  <c r="U659" i="70"/>
  <c r="T659" i="70"/>
  <c r="R659" i="70"/>
  <c r="L659" i="70"/>
  <c r="K659" i="70"/>
  <c r="I659" i="70"/>
  <c r="AT658" i="70"/>
  <c r="AM658" i="70"/>
  <c r="AL658" i="70"/>
  <c r="AJ658" i="70"/>
  <c r="AD658" i="70"/>
  <c r="AC658" i="70"/>
  <c r="AA658" i="70"/>
  <c r="U658" i="70"/>
  <c r="T658" i="70"/>
  <c r="R658" i="70"/>
  <c r="L658" i="70"/>
  <c r="K658" i="70"/>
  <c r="I658" i="70"/>
  <c r="AT657" i="70"/>
  <c r="AM657" i="70"/>
  <c r="AL657" i="70"/>
  <c r="AJ657" i="70"/>
  <c r="AD657" i="70"/>
  <c r="AC657" i="70"/>
  <c r="AA657" i="70"/>
  <c r="U657" i="70"/>
  <c r="T657" i="70"/>
  <c r="R657" i="70"/>
  <c r="L657" i="70"/>
  <c r="K657" i="70"/>
  <c r="I657" i="70"/>
  <c r="AT656" i="70"/>
  <c r="AM656" i="70"/>
  <c r="AL656" i="70"/>
  <c r="AJ656" i="70"/>
  <c r="AD656" i="70"/>
  <c r="AC656" i="70"/>
  <c r="AA656" i="70"/>
  <c r="U656" i="70"/>
  <c r="T656" i="70"/>
  <c r="R656" i="70"/>
  <c r="L656" i="70"/>
  <c r="K656" i="70"/>
  <c r="I656" i="70"/>
  <c r="AT654" i="70"/>
  <c r="AM654" i="70"/>
  <c r="AL654" i="70"/>
  <c r="AJ654" i="70"/>
  <c r="AD654" i="70"/>
  <c r="AC654" i="70"/>
  <c r="AA654" i="70"/>
  <c r="U654" i="70"/>
  <c r="T654" i="70"/>
  <c r="R654" i="70"/>
  <c r="L654" i="70"/>
  <c r="K654" i="70"/>
  <c r="I654" i="70"/>
  <c r="AT653" i="70"/>
  <c r="AM653" i="70"/>
  <c r="AL653" i="70"/>
  <c r="AJ653" i="70"/>
  <c r="AD653" i="70"/>
  <c r="AC653" i="70"/>
  <c r="AA653" i="70"/>
  <c r="U653" i="70"/>
  <c r="T653" i="70"/>
  <c r="R653" i="70"/>
  <c r="L653" i="70"/>
  <c r="K653" i="70"/>
  <c r="I653" i="70"/>
  <c r="AT652" i="70"/>
  <c r="AL652" i="70"/>
  <c r="CB40" i="70" s="1"/>
  <c r="CF9" i="70" s="1"/>
  <c r="AJ652" i="70"/>
  <c r="AC652" i="70"/>
  <c r="AA652" i="70"/>
  <c r="T652" i="70"/>
  <c r="R652" i="70"/>
  <c r="K652" i="70"/>
  <c r="AT651" i="70"/>
  <c r="AM651" i="70"/>
  <c r="AL651" i="70"/>
  <c r="AJ651" i="70"/>
  <c r="AD651" i="70"/>
  <c r="AC651" i="70"/>
  <c r="AA651" i="70"/>
  <c r="U651" i="70"/>
  <c r="T651" i="70"/>
  <c r="R651" i="70"/>
  <c r="L651" i="70"/>
  <c r="K651" i="70"/>
  <c r="I651" i="70"/>
  <c r="AT650" i="70"/>
  <c r="AM650" i="70"/>
  <c r="AL650" i="70"/>
  <c r="AJ650" i="70"/>
  <c r="AD650" i="70"/>
  <c r="AC650" i="70"/>
  <c r="AA650" i="70"/>
  <c r="U650" i="70"/>
  <c r="T650" i="70"/>
  <c r="R650" i="70"/>
  <c r="L650" i="70"/>
  <c r="K650" i="70"/>
  <c r="I650" i="70"/>
  <c r="AT649" i="70"/>
  <c r="AM649" i="70"/>
  <c r="AL649" i="70"/>
  <c r="AJ649" i="70"/>
  <c r="AD649" i="70"/>
  <c r="AC649" i="70"/>
  <c r="AA649" i="70"/>
  <c r="U649" i="70"/>
  <c r="T649" i="70"/>
  <c r="R649" i="70"/>
  <c r="L649" i="70"/>
  <c r="K649" i="70"/>
  <c r="I649" i="70"/>
  <c r="AT648" i="70"/>
  <c r="AM648" i="70"/>
  <c r="AL648" i="70"/>
  <c r="AJ648" i="70"/>
  <c r="AD648" i="70"/>
  <c r="AC648" i="70"/>
  <c r="AA648" i="70"/>
  <c r="U648" i="70"/>
  <c r="T648" i="70"/>
  <c r="R648" i="70"/>
  <c r="L648" i="70"/>
  <c r="K648" i="70"/>
  <c r="I648" i="70"/>
  <c r="AT647" i="70"/>
  <c r="AM647" i="70"/>
  <c r="AL647" i="70"/>
  <c r="AJ647" i="70"/>
  <c r="AD647" i="70"/>
  <c r="AC647" i="70"/>
  <c r="AA647" i="70"/>
  <c r="U647" i="70"/>
  <c r="T647" i="70"/>
  <c r="R647" i="70"/>
  <c r="L647" i="70"/>
  <c r="K647" i="70"/>
  <c r="I647" i="70"/>
  <c r="AT646" i="70"/>
  <c r="AM646" i="70"/>
  <c r="AL646" i="70"/>
  <c r="AJ646" i="70"/>
  <c r="AD646" i="70"/>
  <c r="AC646" i="70"/>
  <c r="AA646" i="70"/>
  <c r="U646" i="70"/>
  <c r="T646" i="70"/>
  <c r="R646" i="70"/>
  <c r="L646" i="70"/>
  <c r="K646" i="70"/>
  <c r="I646" i="70"/>
  <c r="AT645" i="70"/>
  <c r="AM645" i="70"/>
  <c r="AL645" i="70"/>
  <c r="AJ645" i="70"/>
  <c r="AD645" i="70"/>
  <c r="AC645" i="70"/>
  <c r="AA645" i="70"/>
  <c r="U645" i="70"/>
  <c r="T645" i="70"/>
  <c r="R645" i="70"/>
  <c r="L645" i="70"/>
  <c r="K645" i="70"/>
  <c r="I645" i="70"/>
  <c r="AT644" i="70"/>
  <c r="AM644" i="70"/>
  <c r="AL644" i="70"/>
  <c r="AJ644" i="70"/>
  <c r="AD644" i="70"/>
  <c r="AC644" i="70"/>
  <c r="AA644" i="70"/>
  <c r="U644" i="70"/>
  <c r="T644" i="70"/>
  <c r="R644" i="70"/>
  <c r="L644" i="70"/>
  <c r="K644" i="70"/>
  <c r="I644" i="70"/>
  <c r="AT643" i="70"/>
  <c r="AM643" i="70"/>
  <c r="AL643" i="70"/>
  <c r="AJ643" i="70"/>
  <c r="AD643" i="70"/>
  <c r="AC643" i="70"/>
  <c r="AA643" i="70"/>
  <c r="U643" i="70"/>
  <c r="T643" i="70"/>
  <c r="R643" i="70"/>
  <c r="L643" i="70"/>
  <c r="K643" i="70"/>
  <c r="I643" i="70"/>
  <c r="AT642" i="70"/>
  <c r="AM642" i="70"/>
  <c r="AL642" i="70"/>
  <c r="AJ642" i="70"/>
  <c r="AD642" i="70"/>
  <c r="AC642" i="70"/>
  <c r="AA642" i="70"/>
  <c r="U642" i="70"/>
  <c r="T642" i="70"/>
  <c r="R642" i="70"/>
  <c r="L642" i="70"/>
  <c r="K642" i="70"/>
  <c r="I642" i="70"/>
  <c r="AT641" i="70"/>
  <c r="AM641" i="70"/>
  <c r="AL641" i="70"/>
  <c r="AJ641" i="70"/>
  <c r="AD641" i="70"/>
  <c r="AC641" i="70"/>
  <c r="AA641" i="70"/>
  <c r="U641" i="70"/>
  <c r="T641" i="70"/>
  <c r="R641" i="70"/>
  <c r="L641" i="70"/>
  <c r="K641" i="70"/>
  <c r="I641" i="70"/>
  <c r="AT640" i="70"/>
  <c r="AM640" i="70"/>
  <c r="AL640" i="70"/>
  <c r="AJ640" i="70"/>
  <c r="AD640" i="70"/>
  <c r="AC640" i="70"/>
  <c r="AA640" i="70"/>
  <c r="U640" i="70"/>
  <c r="T640" i="70"/>
  <c r="R640" i="70"/>
  <c r="L640" i="70"/>
  <c r="K640" i="70"/>
  <c r="I640" i="70"/>
  <c r="AT639" i="70"/>
  <c r="AM639" i="70"/>
  <c r="AL639" i="70"/>
  <c r="AJ639" i="70"/>
  <c r="AD639" i="70"/>
  <c r="AC639" i="70"/>
  <c r="AA639" i="70"/>
  <c r="U639" i="70"/>
  <c r="T639" i="70"/>
  <c r="R639" i="70"/>
  <c r="L639" i="70"/>
  <c r="K639" i="70"/>
  <c r="I639" i="70"/>
  <c r="AT638" i="70"/>
  <c r="AM638" i="70"/>
  <c r="AL638" i="70"/>
  <c r="AJ638" i="70"/>
  <c r="AD638" i="70"/>
  <c r="AC638" i="70"/>
  <c r="AA638" i="70"/>
  <c r="U638" i="70"/>
  <c r="T638" i="70"/>
  <c r="R638" i="70"/>
  <c r="L638" i="70"/>
  <c r="K638" i="70"/>
  <c r="I638" i="70"/>
  <c r="AT636" i="70"/>
  <c r="AM636" i="70"/>
  <c r="AL636" i="70"/>
  <c r="AJ636" i="70"/>
  <c r="AD636" i="70"/>
  <c r="AC636" i="70"/>
  <c r="AA636" i="70"/>
  <c r="U636" i="70"/>
  <c r="T636" i="70"/>
  <c r="R636" i="70"/>
  <c r="L636" i="70"/>
  <c r="K636" i="70"/>
  <c r="I636" i="70"/>
  <c r="AT635" i="70"/>
  <c r="AM635" i="70"/>
  <c r="AL635" i="70"/>
  <c r="AJ635" i="70"/>
  <c r="AD635" i="70"/>
  <c r="AC635" i="70"/>
  <c r="AA635" i="70"/>
  <c r="U635" i="70"/>
  <c r="T635" i="70"/>
  <c r="R635" i="70"/>
  <c r="L635" i="70"/>
  <c r="K635" i="70"/>
  <c r="I635" i="70"/>
  <c r="AT634" i="70"/>
  <c r="AL634" i="70"/>
  <c r="CB39" i="70" s="1"/>
  <c r="CF8" i="70" s="1"/>
  <c r="AJ634" i="70"/>
  <c r="AC634" i="70"/>
  <c r="AA634" i="70"/>
  <c r="T634" i="70"/>
  <c r="K634" i="70"/>
  <c r="AT633" i="70"/>
  <c r="AM633" i="70"/>
  <c r="AL633" i="70"/>
  <c r="AJ633" i="70"/>
  <c r="AD633" i="70"/>
  <c r="AC633" i="70"/>
  <c r="AA633" i="70"/>
  <c r="U633" i="70"/>
  <c r="T633" i="70"/>
  <c r="R633" i="70"/>
  <c r="L633" i="70"/>
  <c r="K633" i="70"/>
  <c r="I633" i="70"/>
  <c r="AT632" i="70"/>
  <c r="AM632" i="70"/>
  <c r="AL632" i="70"/>
  <c r="AJ632" i="70"/>
  <c r="AD632" i="70"/>
  <c r="AC632" i="70"/>
  <c r="AA632" i="70"/>
  <c r="U632" i="70"/>
  <c r="T632" i="70"/>
  <c r="R632" i="70"/>
  <c r="L632" i="70"/>
  <c r="K632" i="70"/>
  <c r="I632" i="70"/>
  <c r="AT631" i="70"/>
  <c r="AM631" i="70"/>
  <c r="AL631" i="70"/>
  <c r="AJ631" i="70"/>
  <c r="AD631" i="70"/>
  <c r="AC631" i="70"/>
  <c r="AA631" i="70"/>
  <c r="U631" i="70"/>
  <c r="T631" i="70"/>
  <c r="R631" i="70"/>
  <c r="L631" i="70"/>
  <c r="K631" i="70"/>
  <c r="I631" i="70"/>
  <c r="AT630" i="70"/>
  <c r="AM630" i="70"/>
  <c r="AL630" i="70"/>
  <c r="AJ630" i="70"/>
  <c r="AD630" i="70"/>
  <c r="AC630" i="70"/>
  <c r="AA630" i="70"/>
  <c r="U630" i="70"/>
  <c r="T630" i="70"/>
  <c r="R630" i="70"/>
  <c r="L630" i="70"/>
  <c r="K630" i="70"/>
  <c r="I630" i="70"/>
  <c r="AT629" i="70"/>
  <c r="AM629" i="70"/>
  <c r="AL629" i="70"/>
  <c r="AJ629" i="70"/>
  <c r="AD629" i="70"/>
  <c r="AC629" i="70"/>
  <c r="AA629" i="70"/>
  <c r="U629" i="70"/>
  <c r="T629" i="70"/>
  <c r="R629" i="70"/>
  <c r="L629" i="70"/>
  <c r="K629" i="70"/>
  <c r="I629" i="70"/>
  <c r="AT628" i="70"/>
  <c r="AM628" i="70"/>
  <c r="AL628" i="70"/>
  <c r="AJ628" i="70"/>
  <c r="AD628" i="70"/>
  <c r="AC628" i="70"/>
  <c r="AA628" i="70"/>
  <c r="U628" i="70"/>
  <c r="T628" i="70"/>
  <c r="R628" i="70"/>
  <c r="L628" i="70"/>
  <c r="K628" i="70"/>
  <c r="I628" i="70"/>
  <c r="AT627" i="70"/>
  <c r="AM627" i="70"/>
  <c r="AL627" i="70"/>
  <c r="AJ627" i="70"/>
  <c r="AD627" i="70"/>
  <c r="AC627" i="70"/>
  <c r="AA627" i="70"/>
  <c r="U627" i="70"/>
  <c r="T627" i="70"/>
  <c r="R627" i="70"/>
  <c r="L627" i="70"/>
  <c r="K627" i="70"/>
  <c r="I627" i="70"/>
  <c r="AT626" i="70"/>
  <c r="AM626" i="70"/>
  <c r="AL626" i="70"/>
  <c r="AJ626" i="70"/>
  <c r="AD626" i="70"/>
  <c r="AC626" i="70"/>
  <c r="AA626" i="70"/>
  <c r="U626" i="70"/>
  <c r="T626" i="70"/>
  <c r="R626" i="70"/>
  <c r="L626" i="70"/>
  <c r="K626" i="70"/>
  <c r="I626" i="70"/>
  <c r="AT625" i="70"/>
  <c r="AM625" i="70"/>
  <c r="AL625" i="70"/>
  <c r="AJ625" i="70"/>
  <c r="AD625" i="70"/>
  <c r="AC625" i="70"/>
  <c r="AA625" i="70"/>
  <c r="U625" i="70"/>
  <c r="T625" i="70"/>
  <c r="R625" i="70"/>
  <c r="L625" i="70"/>
  <c r="K625" i="70"/>
  <c r="I625" i="70"/>
  <c r="AT624" i="70"/>
  <c r="AM624" i="70"/>
  <c r="AL624" i="70"/>
  <c r="AJ624" i="70"/>
  <c r="AD624" i="70"/>
  <c r="AC624" i="70"/>
  <c r="AA624" i="70"/>
  <c r="U624" i="70"/>
  <c r="T624" i="70"/>
  <c r="R624" i="70"/>
  <c r="L624" i="70"/>
  <c r="K624" i="70"/>
  <c r="I624" i="70"/>
  <c r="AT623" i="70"/>
  <c r="AM623" i="70"/>
  <c r="AL623" i="70"/>
  <c r="AJ623" i="70"/>
  <c r="AD623" i="70"/>
  <c r="AC623" i="70"/>
  <c r="AA623" i="70"/>
  <c r="U623" i="70"/>
  <c r="T623" i="70"/>
  <c r="R623" i="70"/>
  <c r="L623" i="70"/>
  <c r="K623" i="70"/>
  <c r="I623" i="70"/>
  <c r="AT622" i="70"/>
  <c r="AM622" i="70"/>
  <c r="AL622" i="70"/>
  <c r="AJ622" i="70"/>
  <c r="AD622" i="70"/>
  <c r="AC622" i="70"/>
  <c r="AA622" i="70"/>
  <c r="U622" i="70"/>
  <c r="T622" i="70"/>
  <c r="R622" i="70"/>
  <c r="L622" i="70"/>
  <c r="K622" i="70"/>
  <c r="I622" i="70"/>
  <c r="AT621" i="70"/>
  <c r="AM621" i="70"/>
  <c r="AL621" i="70"/>
  <c r="AJ621" i="70"/>
  <c r="AD621" i="70"/>
  <c r="AC621" i="70"/>
  <c r="AA621" i="70"/>
  <c r="U621" i="70"/>
  <c r="T621" i="70"/>
  <c r="R621" i="70"/>
  <c r="L621" i="70"/>
  <c r="K621" i="70"/>
  <c r="I621" i="70"/>
  <c r="AT620" i="70"/>
  <c r="AM620" i="70"/>
  <c r="AL620" i="70"/>
  <c r="AJ620" i="70"/>
  <c r="AD620" i="70"/>
  <c r="AC620" i="70"/>
  <c r="AA620" i="70"/>
  <c r="U620" i="70"/>
  <c r="T620" i="70"/>
  <c r="R620" i="70"/>
  <c r="L620" i="70"/>
  <c r="K620" i="70"/>
  <c r="I620" i="70"/>
  <c r="AT618" i="70"/>
  <c r="AM618" i="70"/>
  <c r="AL618" i="70"/>
  <c r="AJ618" i="70"/>
  <c r="AD618" i="70"/>
  <c r="AC618" i="70"/>
  <c r="AA618" i="70"/>
  <c r="U618" i="70"/>
  <c r="T618" i="70"/>
  <c r="R618" i="70"/>
  <c r="L618" i="70"/>
  <c r="K618" i="70"/>
  <c r="I618" i="70"/>
  <c r="AT617" i="70"/>
  <c r="AM617" i="70"/>
  <c r="AL617" i="70"/>
  <c r="AJ617" i="70"/>
  <c r="AD617" i="70"/>
  <c r="AC617" i="70"/>
  <c r="AA617" i="70"/>
  <c r="U617" i="70"/>
  <c r="T617" i="70"/>
  <c r="R617" i="70"/>
  <c r="L617" i="70"/>
  <c r="K617" i="70"/>
  <c r="I617" i="70"/>
  <c r="AT616" i="70"/>
  <c r="AL616" i="70"/>
  <c r="CB38" i="70" s="1"/>
  <c r="CF7" i="70" s="1"/>
  <c r="AJ616" i="70"/>
  <c r="AC616" i="70"/>
  <c r="AA616" i="70"/>
  <c r="T616" i="70"/>
  <c r="R616" i="70"/>
  <c r="K616" i="70"/>
  <c r="AT615" i="70"/>
  <c r="AM615" i="70"/>
  <c r="AL615" i="70"/>
  <c r="AJ615" i="70"/>
  <c r="AD615" i="70"/>
  <c r="AC615" i="70"/>
  <c r="AA615" i="70"/>
  <c r="U615" i="70"/>
  <c r="T615" i="70"/>
  <c r="R615" i="70"/>
  <c r="L615" i="70"/>
  <c r="K615" i="70"/>
  <c r="I615" i="70"/>
  <c r="AT614" i="70"/>
  <c r="AM614" i="70"/>
  <c r="AL614" i="70"/>
  <c r="AJ614" i="70"/>
  <c r="AD614" i="70"/>
  <c r="AC614" i="70"/>
  <c r="AA614" i="70"/>
  <c r="U614" i="70"/>
  <c r="T614" i="70"/>
  <c r="R614" i="70"/>
  <c r="L614" i="70"/>
  <c r="K614" i="70"/>
  <c r="I614" i="70"/>
  <c r="AT613" i="70"/>
  <c r="AM613" i="70"/>
  <c r="AL613" i="70"/>
  <c r="AJ613" i="70"/>
  <c r="AD613" i="70"/>
  <c r="AC613" i="70"/>
  <c r="AA613" i="70"/>
  <c r="U613" i="70"/>
  <c r="T613" i="70"/>
  <c r="R613" i="70"/>
  <c r="L613" i="70"/>
  <c r="K613" i="70"/>
  <c r="I613" i="70"/>
  <c r="AT612" i="70"/>
  <c r="AM612" i="70"/>
  <c r="AL612" i="70"/>
  <c r="AJ612" i="70"/>
  <c r="AD612" i="70"/>
  <c r="AC612" i="70"/>
  <c r="AA612" i="70"/>
  <c r="U612" i="70"/>
  <c r="T612" i="70"/>
  <c r="R612" i="70"/>
  <c r="L612" i="70"/>
  <c r="K612" i="70"/>
  <c r="I612" i="70"/>
  <c r="AT611" i="70"/>
  <c r="AM611" i="70"/>
  <c r="AL611" i="70"/>
  <c r="AJ611" i="70"/>
  <c r="AD611" i="70"/>
  <c r="AC611" i="70"/>
  <c r="AA611" i="70"/>
  <c r="U611" i="70"/>
  <c r="T611" i="70"/>
  <c r="R611" i="70"/>
  <c r="L611" i="70"/>
  <c r="K611" i="70"/>
  <c r="I611" i="70"/>
  <c r="AT610" i="70"/>
  <c r="AM610" i="70"/>
  <c r="AL610" i="70"/>
  <c r="AJ610" i="70"/>
  <c r="AD610" i="70"/>
  <c r="AC610" i="70"/>
  <c r="AA610" i="70"/>
  <c r="U610" i="70"/>
  <c r="T610" i="70"/>
  <c r="R610" i="70"/>
  <c r="L610" i="70"/>
  <c r="K610" i="70"/>
  <c r="I610" i="70"/>
  <c r="AT609" i="70"/>
  <c r="AM609" i="70"/>
  <c r="AL609" i="70"/>
  <c r="AJ609" i="70"/>
  <c r="AD609" i="70"/>
  <c r="AC609" i="70"/>
  <c r="AA609" i="70"/>
  <c r="U609" i="70"/>
  <c r="T609" i="70"/>
  <c r="R609" i="70"/>
  <c r="L609" i="70"/>
  <c r="K609" i="70"/>
  <c r="I609" i="70"/>
  <c r="AT608" i="70"/>
  <c r="AM608" i="70"/>
  <c r="AL608" i="70"/>
  <c r="AJ608" i="70"/>
  <c r="AD608" i="70"/>
  <c r="AC608" i="70"/>
  <c r="AA608" i="70"/>
  <c r="U608" i="70"/>
  <c r="T608" i="70"/>
  <c r="R608" i="70"/>
  <c r="L608" i="70"/>
  <c r="K608" i="70"/>
  <c r="I608" i="70"/>
  <c r="AT607" i="70"/>
  <c r="AM607" i="70"/>
  <c r="AL607" i="70"/>
  <c r="AJ607" i="70"/>
  <c r="AD607" i="70"/>
  <c r="AC607" i="70"/>
  <c r="AA607" i="70"/>
  <c r="U607" i="70"/>
  <c r="T607" i="70"/>
  <c r="R607" i="70"/>
  <c r="L607" i="70"/>
  <c r="K607" i="70"/>
  <c r="I607" i="70"/>
  <c r="AT606" i="70"/>
  <c r="AM606" i="70"/>
  <c r="AL606" i="70"/>
  <c r="AJ606" i="70"/>
  <c r="AD606" i="70"/>
  <c r="AC606" i="70"/>
  <c r="AA606" i="70"/>
  <c r="U606" i="70"/>
  <c r="T606" i="70"/>
  <c r="R606" i="70"/>
  <c r="L606" i="70"/>
  <c r="K606" i="70"/>
  <c r="I606" i="70"/>
  <c r="AT605" i="70"/>
  <c r="AM605" i="70"/>
  <c r="AL605" i="70"/>
  <c r="AJ605" i="70"/>
  <c r="AD605" i="70"/>
  <c r="AC605" i="70"/>
  <c r="AA605" i="70"/>
  <c r="U605" i="70"/>
  <c r="T605" i="70"/>
  <c r="R605" i="70"/>
  <c r="L605" i="70"/>
  <c r="K605" i="70"/>
  <c r="I605" i="70"/>
  <c r="AT604" i="70"/>
  <c r="AM604" i="70"/>
  <c r="AL604" i="70"/>
  <c r="AJ604" i="70"/>
  <c r="AD604" i="70"/>
  <c r="AC604" i="70"/>
  <c r="AA604" i="70"/>
  <c r="U604" i="70"/>
  <c r="T604" i="70"/>
  <c r="R604" i="70"/>
  <c r="L604" i="70"/>
  <c r="K604" i="70"/>
  <c r="I604" i="70"/>
  <c r="AT603" i="70"/>
  <c r="AM603" i="70"/>
  <c r="AL603" i="70"/>
  <c r="AJ603" i="70"/>
  <c r="AD603" i="70"/>
  <c r="AC603" i="70"/>
  <c r="AA603" i="70"/>
  <c r="U603" i="70"/>
  <c r="T603" i="70"/>
  <c r="R603" i="70"/>
  <c r="L603" i="70"/>
  <c r="K603" i="70"/>
  <c r="I603" i="70"/>
  <c r="AT602" i="70"/>
  <c r="AM602" i="70"/>
  <c r="AL602" i="70"/>
  <c r="AJ602" i="70"/>
  <c r="AD602" i="70"/>
  <c r="AC602" i="70"/>
  <c r="AA602" i="70"/>
  <c r="U602" i="70"/>
  <c r="T602" i="70"/>
  <c r="R602" i="70"/>
  <c r="L602" i="70"/>
  <c r="K602" i="70"/>
  <c r="I602" i="70"/>
  <c r="AT600" i="70"/>
  <c r="AM600" i="70"/>
  <c r="AL600" i="70"/>
  <c r="AJ600" i="70"/>
  <c r="AD600" i="70"/>
  <c r="AC600" i="70"/>
  <c r="AA600" i="70"/>
  <c r="U600" i="70"/>
  <c r="T600" i="70"/>
  <c r="R600" i="70"/>
  <c r="L600" i="70"/>
  <c r="K600" i="70"/>
  <c r="I600" i="70"/>
  <c r="AT599" i="70"/>
  <c r="AS613" i="70"/>
  <c r="AM599" i="70"/>
  <c r="AL599" i="70"/>
  <c r="AJ599" i="70"/>
  <c r="AD599" i="70"/>
  <c r="AC599" i="70"/>
  <c r="AA599" i="70"/>
  <c r="U599" i="70"/>
  <c r="T599" i="70"/>
  <c r="R599" i="70"/>
  <c r="L599" i="70"/>
  <c r="K599" i="70"/>
  <c r="I599" i="70"/>
  <c r="AT598" i="70"/>
  <c r="AL598" i="70"/>
  <c r="CB37" i="70" s="1"/>
  <c r="AM598" i="70"/>
  <c r="AC598" i="70"/>
  <c r="AD598" i="70"/>
  <c r="T598" i="70"/>
  <c r="U598" i="70"/>
  <c r="K598" i="70"/>
  <c r="AT597" i="70"/>
  <c r="AM597" i="70"/>
  <c r="AL597" i="70"/>
  <c r="AJ597" i="70"/>
  <c r="AD597" i="70"/>
  <c r="AC597" i="70"/>
  <c r="AA597" i="70"/>
  <c r="U597" i="70"/>
  <c r="T597" i="70"/>
  <c r="R597" i="70"/>
  <c r="L597" i="70"/>
  <c r="K597" i="70"/>
  <c r="I597" i="70"/>
  <c r="AT596" i="70"/>
  <c r="AM596" i="70"/>
  <c r="AL596" i="70"/>
  <c r="AJ596" i="70"/>
  <c r="AD596" i="70"/>
  <c r="AC596" i="70"/>
  <c r="AA596" i="70"/>
  <c r="U596" i="70"/>
  <c r="T596" i="70"/>
  <c r="R596" i="70"/>
  <c r="L596" i="70"/>
  <c r="K596" i="70"/>
  <c r="I596" i="70"/>
  <c r="AT595" i="70"/>
  <c r="AM595" i="70"/>
  <c r="AL595" i="70"/>
  <c r="AJ595" i="70"/>
  <c r="AD595" i="70"/>
  <c r="AC595" i="70"/>
  <c r="AA595" i="70"/>
  <c r="U595" i="70"/>
  <c r="T595" i="70"/>
  <c r="R595" i="70"/>
  <c r="L595" i="70"/>
  <c r="K595" i="70"/>
  <c r="I595" i="70"/>
  <c r="AT594" i="70"/>
  <c r="AM594" i="70"/>
  <c r="AL594" i="70"/>
  <c r="AJ594" i="70"/>
  <c r="AD594" i="70"/>
  <c r="AC594" i="70"/>
  <c r="AA594" i="70"/>
  <c r="U594" i="70"/>
  <c r="T594" i="70"/>
  <c r="R594" i="70"/>
  <c r="L594" i="70"/>
  <c r="K594" i="70"/>
  <c r="I594" i="70"/>
  <c r="AT593" i="70"/>
  <c r="AM593" i="70"/>
  <c r="AL593" i="70"/>
  <c r="AJ593" i="70"/>
  <c r="AD593" i="70"/>
  <c r="AC593" i="70"/>
  <c r="AA593" i="70"/>
  <c r="U593" i="70"/>
  <c r="T593" i="70"/>
  <c r="R593" i="70"/>
  <c r="L593" i="70"/>
  <c r="K593" i="70"/>
  <c r="I593" i="70"/>
  <c r="AT592" i="70"/>
  <c r="AM592" i="70"/>
  <c r="AL592" i="70"/>
  <c r="AJ592" i="70"/>
  <c r="AD592" i="70"/>
  <c r="AC592" i="70"/>
  <c r="AA592" i="70"/>
  <c r="U592" i="70"/>
  <c r="T592" i="70"/>
  <c r="R592" i="70"/>
  <c r="L592" i="70"/>
  <c r="K592" i="70"/>
  <c r="I592" i="70"/>
  <c r="AT591" i="70"/>
  <c r="AM591" i="70"/>
  <c r="AL591" i="70"/>
  <c r="AJ591" i="70"/>
  <c r="AD591" i="70"/>
  <c r="AC591" i="70"/>
  <c r="AA591" i="70"/>
  <c r="U591" i="70"/>
  <c r="T591" i="70"/>
  <c r="R591" i="70"/>
  <c r="L591" i="70"/>
  <c r="K591" i="70"/>
  <c r="I591" i="70"/>
  <c r="AT590" i="70"/>
  <c r="AM590" i="70"/>
  <c r="AL590" i="70"/>
  <c r="AJ590" i="70"/>
  <c r="AD590" i="70"/>
  <c r="AC590" i="70"/>
  <c r="AA590" i="70"/>
  <c r="U590" i="70"/>
  <c r="T590" i="70"/>
  <c r="R590" i="70"/>
  <c r="L590" i="70"/>
  <c r="K590" i="70"/>
  <c r="I590" i="70"/>
  <c r="AT589" i="70"/>
  <c r="AM589" i="70"/>
  <c r="AL589" i="70"/>
  <c r="AJ589" i="70"/>
  <c r="AD589" i="70"/>
  <c r="AC589" i="70"/>
  <c r="AA589" i="70"/>
  <c r="U589" i="70"/>
  <c r="T589" i="70"/>
  <c r="R589" i="70"/>
  <c r="L589" i="70"/>
  <c r="K589" i="70"/>
  <c r="I589" i="70"/>
  <c r="AT588" i="70"/>
  <c r="AM588" i="70"/>
  <c r="AL588" i="70"/>
  <c r="AJ588" i="70"/>
  <c r="AD588" i="70"/>
  <c r="AC588" i="70"/>
  <c r="AA588" i="70"/>
  <c r="U588" i="70"/>
  <c r="T588" i="70"/>
  <c r="R588" i="70"/>
  <c r="L588" i="70"/>
  <c r="K588" i="70"/>
  <c r="I588" i="70"/>
  <c r="AT587" i="70"/>
  <c r="AM587" i="70"/>
  <c r="AL587" i="70"/>
  <c r="AJ587" i="70"/>
  <c r="AD587" i="70"/>
  <c r="AC587" i="70"/>
  <c r="AA587" i="70"/>
  <c r="U587" i="70"/>
  <c r="T587" i="70"/>
  <c r="R587" i="70"/>
  <c r="L587" i="70"/>
  <c r="K587" i="70"/>
  <c r="I587" i="70"/>
  <c r="AT586" i="70"/>
  <c r="AM586" i="70"/>
  <c r="AL586" i="70"/>
  <c r="AJ586" i="70"/>
  <c r="AD586" i="70"/>
  <c r="AC586" i="70"/>
  <c r="AA586" i="70"/>
  <c r="U586" i="70"/>
  <c r="T586" i="70"/>
  <c r="R586" i="70"/>
  <c r="L586" i="70"/>
  <c r="K586" i="70"/>
  <c r="I586" i="70"/>
  <c r="AT585" i="70"/>
  <c r="AM585" i="70"/>
  <c r="AL585" i="70"/>
  <c r="AJ585" i="70"/>
  <c r="AD585" i="70"/>
  <c r="AC585" i="70"/>
  <c r="AA585" i="70"/>
  <c r="U585" i="70"/>
  <c r="T585" i="70"/>
  <c r="R585" i="70"/>
  <c r="L585" i="70"/>
  <c r="K585" i="70"/>
  <c r="I585" i="70"/>
  <c r="AT584" i="70"/>
  <c r="AM584" i="70"/>
  <c r="AL584" i="70"/>
  <c r="AJ584" i="70"/>
  <c r="AD584" i="70"/>
  <c r="AC584" i="70"/>
  <c r="AA584" i="70"/>
  <c r="U584" i="70"/>
  <c r="T584" i="70"/>
  <c r="R584" i="70"/>
  <c r="L584" i="70"/>
  <c r="K584" i="70"/>
  <c r="I584" i="70"/>
  <c r="AT582" i="70"/>
  <c r="AM582" i="70"/>
  <c r="AL582" i="70"/>
  <c r="AJ582" i="70"/>
  <c r="AD582" i="70"/>
  <c r="AC582" i="70"/>
  <c r="AA582" i="70"/>
  <c r="U582" i="70"/>
  <c r="T582" i="70"/>
  <c r="R582" i="70"/>
  <c r="L582" i="70"/>
  <c r="K582" i="70"/>
  <c r="I582" i="70"/>
  <c r="AT581" i="70"/>
  <c r="AM581" i="70"/>
  <c r="AL581" i="70"/>
  <c r="AJ581" i="70"/>
  <c r="AD581" i="70"/>
  <c r="AC581" i="70"/>
  <c r="AA581" i="70"/>
  <c r="U581" i="70"/>
  <c r="T581" i="70"/>
  <c r="R581" i="70"/>
  <c r="L581" i="70"/>
  <c r="K581" i="70"/>
  <c r="I581" i="70"/>
  <c r="AT580" i="70"/>
  <c r="AL580" i="70"/>
  <c r="CB36" i="70" s="1"/>
  <c r="AJ580" i="70"/>
  <c r="AC580" i="70"/>
  <c r="AA580" i="70"/>
  <c r="T580" i="70"/>
  <c r="R580" i="70"/>
  <c r="K580" i="70"/>
  <c r="AT579" i="70"/>
  <c r="AM579" i="70"/>
  <c r="AL579" i="70"/>
  <c r="AJ579" i="70"/>
  <c r="AD579" i="70"/>
  <c r="AC579" i="70"/>
  <c r="AA579" i="70"/>
  <c r="U579" i="70"/>
  <c r="T579" i="70"/>
  <c r="R579" i="70"/>
  <c r="L579" i="70"/>
  <c r="K579" i="70"/>
  <c r="I579" i="70"/>
  <c r="AT578" i="70"/>
  <c r="AM578" i="70"/>
  <c r="AL578" i="70"/>
  <c r="AJ578" i="70"/>
  <c r="AD578" i="70"/>
  <c r="AC578" i="70"/>
  <c r="AA578" i="70"/>
  <c r="U578" i="70"/>
  <c r="T578" i="70"/>
  <c r="R578" i="70"/>
  <c r="L578" i="70"/>
  <c r="K578" i="70"/>
  <c r="I578" i="70"/>
  <c r="AT577" i="70"/>
  <c r="AM577" i="70"/>
  <c r="AL577" i="70"/>
  <c r="AJ577" i="70"/>
  <c r="AD577" i="70"/>
  <c r="AC577" i="70"/>
  <c r="AA577" i="70"/>
  <c r="U577" i="70"/>
  <c r="T577" i="70"/>
  <c r="R577" i="70"/>
  <c r="L577" i="70"/>
  <c r="K577" i="70"/>
  <c r="I577" i="70"/>
  <c r="AT576" i="70"/>
  <c r="AM576" i="70"/>
  <c r="AL576" i="70"/>
  <c r="AJ576" i="70"/>
  <c r="AD576" i="70"/>
  <c r="AC576" i="70"/>
  <c r="AA576" i="70"/>
  <c r="U576" i="70"/>
  <c r="T576" i="70"/>
  <c r="R576" i="70"/>
  <c r="L576" i="70"/>
  <c r="K576" i="70"/>
  <c r="I576" i="70"/>
  <c r="AT575" i="70"/>
  <c r="AM575" i="70"/>
  <c r="AL575" i="70"/>
  <c r="AJ575" i="70"/>
  <c r="AD575" i="70"/>
  <c r="AC575" i="70"/>
  <c r="AA575" i="70"/>
  <c r="U575" i="70"/>
  <c r="T575" i="70"/>
  <c r="R575" i="70"/>
  <c r="L575" i="70"/>
  <c r="K575" i="70"/>
  <c r="I575" i="70"/>
  <c r="AT574" i="70"/>
  <c r="AM574" i="70"/>
  <c r="AL574" i="70"/>
  <c r="AJ574" i="70"/>
  <c r="AD574" i="70"/>
  <c r="AC574" i="70"/>
  <c r="AA574" i="70"/>
  <c r="U574" i="70"/>
  <c r="T574" i="70"/>
  <c r="R574" i="70"/>
  <c r="L574" i="70"/>
  <c r="K574" i="70"/>
  <c r="I574" i="70"/>
  <c r="AT573" i="70"/>
  <c r="AM573" i="70"/>
  <c r="AL573" i="70"/>
  <c r="AJ573" i="70"/>
  <c r="AD573" i="70"/>
  <c r="AC573" i="70"/>
  <c r="AA573" i="70"/>
  <c r="U573" i="70"/>
  <c r="T573" i="70"/>
  <c r="R573" i="70"/>
  <c r="L573" i="70"/>
  <c r="K573" i="70"/>
  <c r="I573" i="70"/>
  <c r="AT572" i="70"/>
  <c r="AM572" i="70"/>
  <c r="AL572" i="70"/>
  <c r="AJ572" i="70"/>
  <c r="AD572" i="70"/>
  <c r="AC572" i="70"/>
  <c r="AA572" i="70"/>
  <c r="U572" i="70"/>
  <c r="T572" i="70"/>
  <c r="R572" i="70"/>
  <c r="L572" i="70"/>
  <c r="K572" i="70"/>
  <c r="I572" i="70"/>
  <c r="AT571" i="70"/>
  <c r="AM571" i="70"/>
  <c r="AL571" i="70"/>
  <c r="AJ571" i="70"/>
  <c r="AD571" i="70"/>
  <c r="AC571" i="70"/>
  <c r="AA571" i="70"/>
  <c r="U571" i="70"/>
  <c r="T571" i="70"/>
  <c r="R571" i="70"/>
  <c r="L571" i="70"/>
  <c r="K571" i="70"/>
  <c r="I571" i="70"/>
  <c r="AT570" i="70"/>
  <c r="AM570" i="70"/>
  <c r="AL570" i="70"/>
  <c r="AJ570" i="70"/>
  <c r="AD570" i="70"/>
  <c r="AC570" i="70"/>
  <c r="AA570" i="70"/>
  <c r="U570" i="70"/>
  <c r="T570" i="70"/>
  <c r="R570" i="70"/>
  <c r="L570" i="70"/>
  <c r="K570" i="70"/>
  <c r="I570" i="70"/>
  <c r="AT569" i="70"/>
  <c r="AM569" i="70"/>
  <c r="AL569" i="70"/>
  <c r="AJ569" i="70"/>
  <c r="AD569" i="70"/>
  <c r="AC569" i="70"/>
  <c r="AA569" i="70"/>
  <c r="U569" i="70"/>
  <c r="T569" i="70"/>
  <c r="R569" i="70"/>
  <c r="L569" i="70"/>
  <c r="K569" i="70"/>
  <c r="I569" i="70"/>
  <c r="AT568" i="70"/>
  <c r="AM568" i="70"/>
  <c r="AL568" i="70"/>
  <c r="AJ568" i="70"/>
  <c r="AD568" i="70"/>
  <c r="AC568" i="70"/>
  <c r="AA568" i="70"/>
  <c r="U568" i="70"/>
  <c r="T568" i="70"/>
  <c r="R568" i="70"/>
  <c r="L568" i="70"/>
  <c r="K568" i="70"/>
  <c r="I568" i="70"/>
  <c r="AT567" i="70"/>
  <c r="AM567" i="70"/>
  <c r="AL567" i="70"/>
  <c r="AJ567" i="70"/>
  <c r="AD567" i="70"/>
  <c r="AC567" i="70"/>
  <c r="AA567" i="70"/>
  <c r="U567" i="70"/>
  <c r="T567" i="70"/>
  <c r="R567" i="70"/>
  <c r="L567" i="70"/>
  <c r="K567" i="70"/>
  <c r="I567" i="70"/>
  <c r="AT566" i="70"/>
  <c r="AM566" i="70"/>
  <c r="AL566" i="70"/>
  <c r="AJ566" i="70"/>
  <c r="AD566" i="70"/>
  <c r="AC566" i="70"/>
  <c r="AA566" i="70"/>
  <c r="U566" i="70"/>
  <c r="T566" i="70"/>
  <c r="R566" i="70"/>
  <c r="L566" i="70"/>
  <c r="K566" i="70"/>
  <c r="I566" i="70"/>
  <c r="AT564" i="70"/>
  <c r="AM564" i="70"/>
  <c r="AL564" i="70"/>
  <c r="AJ564" i="70"/>
  <c r="AD564" i="70"/>
  <c r="AC564" i="70"/>
  <c r="AA564" i="70"/>
  <c r="U564" i="70"/>
  <c r="T564" i="70"/>
  <c r="R564" i="70"/>
  <c r="L564" i="70"/>
  <c r="K564" i="70"/>
  <c r="I564" i="70"/>
  <c r="AT563" i="70"/>
  <c r="AM563" i="70"/>
  <c r="AL563" i="70"/>
  <c r="AJ563" i="70"/>
  <c r="AD563" i="70"/>
  <c r="AC563" i="70"/>
  <c r="AA563" i="70"/>
  <c r="U563" i="70"/>
  <c r="T563" i="70"/>
  <c r="R563" i="70"/>
  <c r="L563" i="70"/>
  <c r="K563" i="70"/>
  <c r="I563" i="70"/>
  <c r="AT562" i="70"/>
  <c r="AL562" i="70"/>
  <c r="CB35" i="70" s="1"/>
  <c r="AJ562" i="70"/>
  <c r="AC562" i="70"/>
  <c r="AA562" i="70"/>
  <c r="T562" i="70"/>
  <c r="R562" i="70"/>
  <c r="K562" i="70"/>
  <c r="AT561" i="70"/>
  <c r="AM561" i="70"/>
  <c r="AL561" i="70"/>
  <c r="AJ561" i="70"/>
  <c r="AD561" i="70"/>
  <c r="AC561" i="70"/>
  <c r="AA561" i="70"/>
  <c r="U561" i="70"/>
  <c r="T561" i="70"/>
  <c r="R561" i="70"/>
  <c r="L561" i="70"/>
  <c r="K561" i="70"/>
  <c r="I561" i="70"/>
  <c r="AT560" i="70"/>
  <c r="AM560" i="70"/>
  <c r="AL560" i="70"/>
  <c r="AJ560" i="70"/>
  <c r="AD560" i="70"/>
  <c r="AC560" i="70"/>
  <c r="AA560" i="70"/>
  <c r="U560" i="70"/>
  <c r="T560" i="70"/>
  <c r="R560" i="70"/>
  <c r="L560" i="70"/>
  <c r="K560" i="70"/>
  <c r="I560" i="70"/>
  <c r="AT559" i="70"/>
  <c r="AM559" i="70"/>
  <c r="AL559" i="70"/>
  <c r="AJ559" i="70"/>
  <c r="AD559" i="70"/>
  <c r="AC559" i="70"/>
  <c r="AA559" i="70"/>
  <c r="U559" i="70"/>
  <c r="T559" i="70"/>
  <c r="R559" i="70"/>
  <c r="L559" i="70"/>
  <c r="K559" i="70"/>
  <c r="I559" i="70"/>
  <c r="AT558" i="70"/>
  <c r="AM558" i="70"/>
  <c r="AL558" i="70"/>
  <c r="AJ558" i="70"/>
  <c r="AD558" i="70"/>
  <c r="AC558" i="70"/>
  <c r="AA558" i="70"/>
  <c r="U558" i="70"/>
  <c r="T558" i="70"/>
  <c r="R558" i="70"/>
  <c r="L558" i="70"/>
  <c r="K558" i="70"/>
  <c r="I558" i="70"/>
  <c r="AT557" i="70"/>
  <c r="AM557" i="70"/>
  <c r="AL557" i="70"/>
  <c r="AJ557" i="70"/>
  <c r="AD557" i="70"/>
  <c r="AC557" i="70"/>
  <c r="AA557" i="70"/>
  <c r="U557" i="70"/>
  <c r="T557" i="70"/>
  <c r="R557" i="70"/>
  <c r="L557" i="70"/>
  <c r="K557" i="70"/>
  <c r="I557" i="70"/>
  <c r="AT556" i="70"/>
  <c r="AM556" i="70"/>
  <c r="AL556" i="70"/>
  <c r="AJ556" i="70"/>
  <c r="AD556" i="70"/>
  <c r="AC556" i="70"/>
  <c r="AA556" i="70"/>
  <c r="U556" i="70"/>
  <c r="T556" i="70"/>
  <c r="R556" i="70"/>
  <c r="L556" i="70"/>
  <c r="K556" i="70"/>
  <c r="I556" i="70"/>
  <c r="AT555" i="70"/>
  <c r="AM555" i="70"/>
  <c r="AL555" i="70"/>
  <c r="AJ555" i="70"/>
  <c r="AD555" i="70"/>
  <c r="AC555" i="70"/>
  <c r="AA555" i="70"/>
  <c r="U555" i="70"/>
  <c r="T555" i="70"/>
  <c r="R555" i="70"/>
  <c r="L555" i="70"/>
  <c r="K555" i="70"/>
  <c r="I555" i="70"/>
  <c r="AT554" i="70"/>
  <c r="AM554" i="70"/>
  <c r="AL554" i="70"/>
  <c r="AJ554" i="70"/>
  <c r="AD554" i="70"/>
  <c r="AC554" i="70"/>
  <c r="AA554" i="70"/>
  <c r="U554" i="70"/>
  <c r="T554" i="70"/>
  <c r="R554" i="70"/>
  <c r="L554" i="70"/>
  <c r="K554" i="70"/>
  <c r="I554" i="70"/>
  <c r="AT553" i="70"/>
  <c r="AM553" i="70"/>
  <c r="AL553" i="70"/>
  <c r="AJ553" i="70"/>
  <c r="AD553" i="70"/>
  <c r="AC553" i="70"/>
  <c r="AA553" i="70"/>
  <c r="U553" i="70"/>
  <c r="T553" i="70"/>
  <c r="R553" i="70"/>
  <c r="L553" i="70"/>
  <c r="K553" i="70"/>
  <c r="I553" i="70"/>
  <c r="AT552" i="70"/>
  <c r="AM552" i="70"/>
  <c r="AL552" i="70"/>
  <c r="AJ552" i="70"/>
  <c r="AD552" i="70"/>
  <c r="AC552" i="70"/>
  <c r="AA552" i="70"/>
  <c r="U552" i="70"/>
  <c r="T552" i="70"/>
  <c r="R552" i="70"/>
  <c r="L552" i="70"/>
  <c r="K552" i="70"/>
  <c r="I552" i="70"/>
  <c r="AT551" i="70"/>
  <c r="AM551" i="70"/>
  <c r="AL551" i="70"/>
  <c r="AJ551" i="70"/>
  <c r="AD551" i="70"/>
  <c r="AC551" i="70"/>
  <c r="AA551" i="70"/>
  <c r="U551" i="70"/>
  <c r="T551" i="70"/>
  <c r="R551" i="70"/>
  <c r="L551" i="70"/>
  <c r="K551" i="70"/>
  <c r="I551" i="70"/>
  <c r="AT550" i="70"/>
  <c r="AM550" i="70"/>
  <c r="AL550" i="70"/>
  <c r="AJ550" i="70"/>
  <c r="AD550" i="70"/>
  <c r="AC550" i="70"/>
  <c r="AA550" i="70"/>
  <c r="U550" i="70"/>
  <c r="T550" i="70"/>
  <c r="R550" i="70"/>
  <c r="L550" i="70"/>
  <c r="K550" i="70"/>
  <c r="I550" i="70"/>
  <c r="AT549" i="70"/>
  <c r="AM549" i="70"/>
  <c r="AL549" i="70"/>
  <c r="AJ549" i="70"/>
  <c r="AD549" i="70"/>
  <c r="AC549" i="70"/>
  <c r="AA549" i="70"/>
  <c r="U549" i="70"/>
  <c r="T549" i="70"/>
  <c r="R549" i="70"/>
  <c r="L549" i="70"/>
  <c r="K549" i="70"/>
  <c r="I549" i="70"/>
  <c r="AT548" i="70"/>
  <c r="AM548" i="70"/>
  <c r="AL548" i="70"/>
  <c r="AJ548" i="70"/>
  <c r="AD548" i="70"/>
  <c r="AC548" i="70"/>
  <c r="AA548" i="70"/>
  <c r="U548" i="70"/>
  <c r="T548" i="70"/>
  <c r="R548" i="70"/>
  <c r="L548" i="70"/>
  <c r="K548" i="70"/>
  <c r="I548" i="70"/>
  <c r="AT546" i="70"/>
  <c r="AM546" i="70"/>
  <c r="AL546" i="70"/>
  <c r="AJ546" i="70"/>
  <c r="AD546" i="70"/>
  <c r="AC546" i="70"/>
  <c r="AA546" i="70"/>
  <c r="U546" i="70"/>
  <c r="T546" i="70"/>
  <c r="R546" i="70"/>
  <c r="L546" i="70"/>
  <c r="K546" i="70"/>
  <c r="I546" i="70"/>
  <c r="AT545" i="70"/>
  <c r="AM545" i="70"/>
  <c r="AL545" i="70"/>
  <c r="AJ545" i="70"/>
  <c r="AD545" i="70"/>
  <c r="AC545" i="70"/>
  <c r="AA545" i="70"/>
  <c r="U545" i="70"/>
  <c r="T545" i="70"/>
  <c r="R545" i="70"/>
  <c r="L545" i="70"/>
  <c r="K545" i="70"/>
  <c r="I545" i="70"/>
  <c r="AT544" i="70"/>
  <c r="AL544" i="70"/>
  <c r="CB34" i="70" s="1"/>
  <c r="AJ544" i="70"/>
  <c r="AC544" i="70"/>
  <c r="T544" i="70"/>
  <c r="R544" i="70"/>
  <c r="K544" i="70"/>
  <c r="AT543" i="70"/>
  <c r="AM543" i="70"/>
  <c r="AL543" i="70"/>
  <c r="AJ543" i="70"/>
  <c r="AD543" i="70"/>
  <c r="AC543" i="70"/>
  <c r="AA543" i="70"/>
  <c r="U543" i="70"/>
  <c r="T543" i="70"/>
  <c r="R543" i="70"/>
  <c r="L543" i="70"/>
  <c r="K543" i="70"/>
  <c r="I543" i="70"/>
  <c r="AT542" i="70"/>
  <c r="AM542" i="70"/>
  <c r="AL542" i="70"/>
  <c r="AJ542" i="70"/>
  <c r="AD542" i="70"/>
  <c r="AC542" i="70"/>
  <c r="AA542" i="70"/>
  <c r="U542" i="70"/>
  <c r="T542" i="70"/>
  <c r="R542" i="70"/>
  <c r="L542" i="70"/>
  <c r="K542" i="70"/>
  <c r="I542" i="70"/>
  <c r="AT541" i="70"/>
  <c r="AM541" i="70"/>
  <c r="AL541" i="70"/>
  <c r="AJ541" i="70"/>
  <c r="AD541" i="70"/>
  <c r="AC541" i="70"/>
  <c r="AA541" i="70"/>
  <c r="U541" i="70"/>
  <c r="T541" i="70"/>
  <c r="R541" i="70"/>
  <c r="L541" i="70"/>
  <c r="K541" i="70"/>
  <c r="I541" i="70"/>
  <c r="AT540" i="70"/>
  <c r="AM540" i="70"/>
  <c r="AL540" i="70"/>
  <c r="AJ540" i="70"/>
  <c r="AD540" i="70"/>
  <c r="AC540" i="70"/>
  <c r="AA540" i="70"/>
  <c r="U540" i="70"/>
  <c r="T540" i="70"/>
  <c r="R540" i="70"/>
  <c r="L540" i="70"/>
  <c r="K540" i="70"/>
  <c r="I540" i="70"/>
  <c r="AT539" i="70"/>
  <c r="AM539" i="70"/>
  <c r="AL539" i="70"/>
  <c r="AJ539" i="70"/>
  <c r="AD539" i="70"/>
  <c r="AC539" i="70"/>
  <c r="AA539" i="70"/>
  <c r="U539" i="70"/>
  <c r="T539" i="70"/>
  <c r="R539" i="70"/>
  <c r="L539" i="70"/>
  <c r="K539" i="70"/>
  <c r="I539" i="70"/>
  <c r="AT538" i="70"/>
  <c r="AM538" i="70"/>
  <c r="AL538" i="70"/>
  <c r="AJ538" i="70"/>
  <c r="AD538" i="70"/>
  <c r="AC538" i="70"/>
  <c r="AA538" i="70"/>
  <c r="U538" i="70"/>
  <c r="T538" i="70"/>
  <c r="R538" i="70"/>
  <c r="L538" i="70"/>
  <c r="K538" i="70"/>
  <c r="I538" i="70"/>
  <c r="AT537" i="70"/>
  <c r="AM537" i="70"/>
  <c r="AL537" i="70"/>
  <c r="AJ537" i="70"/>
  <c r="AD537" i="70"/>
  <c r="AC537" i="70"/>
  <c r="AA537" i="70"/>
  <c r="U537" i="70"/>
  <c r="T537" i="70"/>
  <c r="R537" i="70"/>
  <c r="L537" i="70"/>
  <c r="K537" i="70"/>
  <c r="I537" i="70"/>
  <c r="AT536" i="70"/>
  <c r="AM536" i="70"/>
  <c r="AL536" i="70"/>
  <c r="AJ536" i="70"/>
  <c r="AD536" i="70"/>
  <c r="AC536" i="70"/>
  <c r="AA536" i="70"/>
  <c r="U536" i="70"/>
  <c r="T536" i="70"/>
  <c r="R536" i="70"/>
  <c r="L536" i="70"/>
  <c r="K536" i="70"/>
  <c r="I536" i="70"/>
  <c r="AT535" i="70"/>
  <c r="AM535" i="70"/>
  <c r="AL535" i="70"/>
  <c r="AJ535" i="70"/>
  <c r="AD535" i="70"/>
  <c r="AC535" i="70"/>
  <c r="AA535" i="70"/>
  <c r="U535" i="70"/>
  <c r="T535" i="70"/>
  <c r="R535" i="70"/>
  <c r="L535" i="70"/>
  <c r="K535" i="70"/>
  <c r="I535" i="70"/>
  <c r="AT534" i="70"/>
  <c r="AM534" i="70"/>
  <c r="AL534" i="70"/>
  <c r="AJ534" i="70"/>
  <c r="AD534" i="70"/>
  <c r="AC534" i="70"/>
  <c r="AA534" i="70"/>
  <c r="U534" i="70"/>
  <c r="T534" i="70"/>
  <c r="R534" i="70"/>
  <c r="L534" i="70"/>
  <c r="K534" i="70"/>
  <c r="I534" i="70"/>
  <c r="AT533" i="70"/>
  <c r="AM533" i="70"/>
  <c r="AL533" i="70"/>
  <c r="AJ533" i="70"/>
  <c r="AD533" i="70"/>
  <c r="AC533" i="70"/>
  <c r="AA533" i="70"/>
  <c r="U533" i="70"/>
  <c r="T533" i="70"/>
  <c r="R533" i="70"/>
  <c r="L533" i="70"/>
  <c r="K533" i="70"/>
  <c r="I533" i="70"/>
  <c r="AT532" i="70"/>
  <c r="AM532" i="70"/>
  <c r="AL532" i="70"/>
  <c r="AJ532" i="70"/>
  <c r="AD532" i="70"/>
  <c r="AC532" i="70"/>
  <c r="AA532" i="70"/>
  <c r="U532" i="70"/>
  <c r="T532" i="70"/>
  <c r="R532" i="70"/>
  <c r="L532" i="70"/>
  <c r="K532" i="70"/>
  <c r="I532" i="70"/>
  <c r="AT531" i="70"/>
  <c r="AM531" i="70"/>
  <c r="AL531" i="70"/>
  <c r="AJ531" i="70"/>
  <c r="AD531" i="70"/>
  <c r="AC531" i="70"/>
  <c r="AA531" i="70"/>
  <c r="U531" i="70"/>
  <c r="T531" i="70"/>
  <c r="R531" i="70"/>
  <c r="L531" i="70"/>
  <c r="K531" i="70"/>
  <c r="I531" i="70"/>
  <c r="AT530" i="70"/>
  <c r="AM530" i="70"/>
  <c r="AL530" i="70"/>
  <c r="AJ530" i="70"/>
  <c r="AD530" i="70"/>
  <c r="AC530" i="70"/>
  <c r="AA530" i="70"/>
  <c r="U530" i="70"/>
  <c r="T530" i="70"/>
  <c r="R530" i="70"/>
  <c r="L530" i="70"/>
  <c r="K530" i="70"/>
  <c r="I530" i="70"/>
  <c r="AT528" i="70"/>
  <c r="AM528" i="70"/>
  <c r="AL528" i="70"/>
  <c r="AJ528" i="70"/>
  <c r="AD528" i="70"/>
  <c r="AC528" i="70"/>
  <c r="AA528" i="70"/>
  <c r="U528" i="70"/>
  <c r="T528" i="70"/>
  <c r="R528" i="70"/>
  <c r="L528" i="70"/>
  <c r="K528" i="70"/>
  <c r="I528" i="70"/>
  <c r="AT527" i="70"/>
  <c r="AM527" i="70"/>
  <c r="AL527" i="70"/>
  <c r="AJ527" i="70"/>
  <c r="AD527" i="70"/>
  <c r="AC527" i="70"/>
  <c r="AA527" i="70"/>
  <c r="U527" i="70"/>
  <c r="T527" i="70"/>
  <c r="R527" i="70"/>
  <c r="L527" i="70"/>
  <c r="K527" i="70"/>
  <c r="I527" i="70"/>
  <c r="AT526" i="70"/>
  <c r="AL526" i="70"/>
  <c r="CB33" i="70" s="1"/>
  <c r="AM526" i="70"/>
  <c r="AC526" i="70"/>
  <c r="AD526" i="70"/>
  <c r="T526" i="70"/>
  <c r="U526" i="70"/>
  <c r="K526" i="70"/>
  <c r="AT525" i="70"/>
  <c r="AM525" i="70"/>
  <c r="AL525" i="70"/>
  <c r="AJ525" i="70"/>
  <c r="AD525" i="70"/>
  <c r="AC525" i="70"/>
  <c r="AA525" i="70"/>
  <c r="U525" i="70"/>
  <c r="T525" i="70"/>
  <c r="R525" i="70"/>
  <c r="L525" i="70"/>
  <c r="K525" i="70"/>
  <c r="I525" i="70"/>
  <c r="AT524" i="70"/>
  <c r="AM524" i="70"/>
  <c r="AL524" i="70"/>
  <c r="AJ524" i="70"/>
  <c r="AD524" i="70"/>
  <c r="AC524" i="70"/>
  <c r="AA524" i="70"/>
  <c r="U524" i="70"/>
  <c r="T524" i="70"/>
  <c r="R524" i="70"/>
  <c r="L524" i="70"/>
  <c r="K524" i="70"/>
  <c r="I524" i="70"/>
  <c r="AT523" i="70"/>
  <c r="AM523" i="70"/>
  <c r="AL523" i="70"/>
  <c r="AJ523" i="70"/>
  <c r="AD523" i="70"/>
  <c r="AC523" i="70"/>
  <c r="AA523" i="70"/>
  <c r="U523" i="70"/>
  <c r="T523" i="70"/>
  <c r="R523" i="70"/>
  <c r="L523" i="70"/>
  <c r="K523" i="70"/>
  <c r="I523" i="70"/>
  <c r="AT522" i="70"/>
  <c r="AM522" i="70"/>
  <c r="AL522" i="70"/>
  <c r="AJ522" i="70"/>
  <c r="AD522" i="70"/>
  <c r="AC522" i="70"/>
  <c r="AA522" i="70"/>
  <c r="U522" i="70"/>
  <c r="T522" i="70"/>
  <c r="R522" i="70"/>
  <c r="L522" i="70"/>
  <c r="K522" i="70"/>
  <c r="I522" i="70"/>
  <c r="AT521" i="70"/>
  <c r="AM521" i="70"/>
  <c r="AL521" i="70"/>
  <c r="AJ521" i="70"/>
  <c r="AD521" i="70"/>
  <c r="AC521" i="70"/>
  <c r="AA521" i="70"/>
  <c r="U521" i="70"/>
  <c r="T521" i="70"/>
  <c r="R521" i="70"/>
  <c r="L521" i="70"/>
  <c r="K521" i="70"/>
  <c r="I521" i="70"/>
  <c r="AT520" i="70"/>
  <c r="AM520" i="70"/>
  <c r="AL520" i="70"/>
  <c r="AJ520" i="70"/>
  <c r="AD520" i="70"/>
  <c r="AC520" i="70"/>
  <c r="AA520" i="70"/>
  <c r="U520" i="70"/>
  <c r="T520" i="70"/>
  <c r="R520" i="70"/>
  <c r="L520" i="70"/>
  <c r="K520" i="70"/>
  <c r="I520" i="70"/>
  <c r="AT519" i="70"/>
  <c r="AM519" i="70"/>
  <c r="AL519" i="70"/>
  <c r="AJ519" i="70"/>
  <c r="AD519" i="70"/>
  <c r="AC519" i="70"/>
  <c r="AA519" i="70"/>
  <c r="U519" i="70"/>
  <c r="T519" i="70"/>
  <c r="R519" i="70"/>
  <c r="L519" i="70"/>
  <c r="K519" i="70"/>
  <c r="I519" i="70"/>
  <c r="AT518" i="70"/>
  <c r="AM518" i="70"/>
  <c r="AL518" i="70"/>
  <c r="AJ518" i="70"/>
  <c r="AD518" i="70"/>
  <c r="AC518" i="70"/>
  <c r="AA518" i="70"/>
  <c r="U518" i="70"/>
  <c r="T518" i="70"/>
  <c r="R518" i="70"/>
  <c r="L518" i="70"/>
  <c r="K518" i="70"/>
  <c r="I518" i="70"/>
  <c r="AT517" i="70"/>
  <c r="AM517" i="70"/>
  <c r="AL517" i="70"/>
  <c r="AJ517" i="70"/>
  <c r="AD517" i="70"/>
  <c r="AC517" i="70"/>
  <c r="AA517" i="70"/>
  <c r="U517" i="70"/>
  <c r="T517" i="70"/>
  <c r="R517" i="70"/>
  <c r="L517" i="70"/>
  <c r="K517" i="70"/>
  <c r="I517" i="70"/>
  <c r="AT516" i="70"/>
  <c r="AM516" i="70"/>
  <c r="AL516" i="70"/>
  <c r="AJ516" i="70"/>
  <c r="AD516" i="70"/>
  <c r="AC516" i="70"/>
  <c r="AA516" i="70"/>
  <c r="U516" i="70"/>
  <c r="T516" i="70"/>
  <c r="R516" i="70"/>
  <c r="L516" i="70"/>
  <c r="K516" i="70"/>
  <c r="I516" i="70"/>
  <c r="AT515" i="70"/>
  <c r="AM515" i="70"/>
  <c r="AL515" i="70"/>
  <c r="AJ515" i="70"/>
  <c r="AD515" i="70"/>
  <c r="AC515" i="70"/>
  <c r="AA515" i="70"/>
  <c r="U515" i="70"/>
  <c r="T515" i="70"/>
  <c r="R515" i="70"/>
  <c r="L515" i="70"/>
  <c r="K515" i="70"/>
  <c r="I515" i="70"/>
  <c r="AT514" i="70"/>
  <c r="AM514" i="70"/>
  <c r="AL514" i="70"/>
  <c r="AJ514" i="70"/>
  <c r="AD514" i="70"/>
  <c r="AC514" i="70"/>
  <c r="AA514" i="70"/>
  <c r="U514" i="70"/>
  <c r="T514" i="70"/>
  <c r="R514" i="70"/>
  <c r="L514" i="70"/>
  <c r="K514" i="70"/>
  <c r="I514" i="70"/>
  <c r="AT513" i="70"/>
  <c r="AM513" i="70"/>
  <c r="AL513" i="70"/>
  <c r="AJ513" i="70"/>
  <c r="AD513" i="70"/>
  <c r="AC513" i="70"/>
  <c r="AA513" i="70"/>
  <c r="U513" i="70"/>
  <c r="T513" i="70"/>
  <c r="R513" i="70"/>
  <c r="L513" i="70"/>
  <c r="K513" i="70"/>
  <c r="I513" i="70"/>
  <c r="AT512" i="70"/>
  <c r="AM512" i="70"/>
  <c r="AL512" i="70"/>
  <c r="AJ512" i="70"/>
  <c r="AD512" i="70"/>
  <c r="AC512" i="70"/>
  <c r="AA512" i="70"/>
  <c r="U512" i="70"/>
  <c r="T512" i="70"/>
  <c r="R512" i="70"/>
  <c r="L512" i="70"/>
  <c r="K512" i="70"/>
  <c r="I512" i="70"/>
  <c r="AT510" i="70"/>
  <c r="AM510" i="70"/>
  <c r="AL510" i="70"/>
  <c r="AJ510" i="70"/>
  <c r="AD510" i="70"/>
  <c r="AC510" i="70"/>
  <c r="AA510" i="70"/>
  <c r="U510" i="70"/>
  <c r="T510" i="70"/>
  <c r="R510" i="70"/>
  <c r="L510" i="70"/>
  <c r="K510" i="70"/>
  <c r="I510" i="70"/>
  <c r="AT509" i="70"/>
  <c r="AM509" i="70"/>
  <c r="AL509" i="70"/>
  <c r="AJ509" i="70"/>
  <c r="AD509" i="70"/>
  <c r="AC509" i="70"/>
  <c r="AA509" i="70"/>
  <c r="U509" i="70"/>
  <c r="T509" i="70"/>
  <c r="R509" i="70"/>
  <c r="L509" i="70"/>
  <c r="K509" i="70"/>
  <c r="I509" i="70"/>
  <c r="AT508" i="70"/>
  <c r="AL508" i="70"/>
  <c r="CB32" i="70" s="1"/>
  <c r="AC508" i="70"/>
  <c r="T508" i="70"/>
  <c r="K508" i="70"/>
  <c r="AT507" i="70"/>
  <c r="AM507" i="70"/>
  <c r="AL507" i="70"/>
  <c r="AJ507" i="70"/>
  <c r="AD507" i="70"/>
  <c r="AC507" i="70"/>
  <c r="AA507" i="70"/>
  <c r="U507" i="70"/>
  <c r="T507" i="70"/>
  <c r="R507" i="70"/>
  <c r="L507" i="70"/>
  <c r="K507" i="70"/>
  <c r="I507" i="70"/>
  <c r="AT506" i="70"/>
  <c r="AM506" i="70"/>
  <c r="AL506" i="70"/>
  <c r="AJ506" i="70"/>
  <c r="AD506" i="70"/>
  <c r="AC506" i="70"/>
  <c r="AA506" i="70"/>
  <c r="U506" i="70"/>
  <c r="T506" i="70"/>
  <c r="R506" i="70"/>
  <c r="L506" i="70"/>
  <c r="K506" i="70"/>
  <c r="I506" i="70"/>
  <c r="AT505" i="70"/>
  <c r="AM505" i="70"/>
  <c r="AL505" i="70"/>
  <c r="AJ505" i="70"/>
  <c r="AD505" i="70"/>
  <c r="AC505" i="70"/>
  <c r="AA505" i="70"/>
  <c r="U505" i="70"/>
  <c r="T505" i="70"/>
  <c r="R505" i="70"/>
  <c r="L505" i="70"/>
  <c r="K505" i="70"/>
  <c r="I505" i="70"/>
  <c r="AT504" i="70"/>
  <c r="AM504" i="70"/>
  <c r="AL504" i="70"/>
  <c r="AJ504" i="70"/>
  <c r="AD504" i="70"/>
  <c r="AC504" i="70"/>
  <c r="AA504" i="70"/>
  <c r="U504" i="70"/>
  <c r="T504" i="70"/>
  <c r="R504" i="70"/>
  <c r="L504" i="70"/>
  <c r="K504" i="70"/>
  <c r="I504" i="70"/>
  <c r="AT503" i="70"/>
  <c r="AM503" i="70"/>
  <c r="AL503" i="70"/>
  <c r="AJ503" i="70"/>
  <c r="AD503" i="70"/>
  <c r="AC503" i="70"/>
  <c r="AA503" i="70"/>
  <c r="U503" i="70"/>
  <c r="T503" i="70"/>
  <c r="R503" i="70"/>
  <c r="L503" i="70"/>
  <c r="K503" i="70"/>
  <c r="I503" i="70"/>
  <c r="AT502" i="70"/>
  <c r="AM502" i="70"/>
  <c r="AL502" i="70"/>
  <c r="AJ502" i="70"/>
  <c r="AD502" i="70"/>
  <c r="AC502" i="70"/>
  <c r="AA502" i="70"/>
  <c r="U502" i="70"/>
  <c r="T502" i="70"/>
  <c r="R502" i="70"/>
  <c r="L502" i="70"/>
  <c r="K502" i="70"/>
  <c r="I502" i="70"/>
  <c r="AT501" i="70"/>
  <c r="AM501" i="70"/>
  <c r="AL501" i="70"/>
  <c r="AJ501" i="70"/>
  <c r="AD501" i="70"/>
  <c r="AC501" i="70"/>
  <c r="AA501" i="70"/>
  <c r="U501" i="70"/>
  <c r="T501" i="70"/>
  <c r="R501" i="70"/>
  <c r="L501" i="70"/>
  <c r="K501" i="70"/>
  <c r="I501" i="70"/>
  <c r="AT500" i="70"/>
  <c r="AM500" i="70"/>
  <c r="AL500" i="70"/>
  <c r="AJ500" i="70"/>
  <c r="AD500" i="70"/>
  <c r="AC500" i="70"/>
  <c r="AA500" i="70"/>
  <c r="U500" i="70"/>
  <c r="T500" i="70"/>
  <c r="R500" i="70"/>
  <c r="L500" i="70"/>
  <c r="K500" i="70"/>
  <c r="I500" i="70"/>
  <c r="AT499" i="70"/>
  <c r="AM499" i="70"/>
  <c r="AL499" i="70"/>
  <c r="AJ499" i="70"/>
  <c r="AD499" i="70"/>
  <c r="AC499" i="70"/>
  <c r="AA499" i="70"/>
  <c r="U499" i="70"/>
  <c r="T499" i="70"/>
  <c r="R499" i="70"/>
  <c r="L499" i="70"/>
  <c r="K499" i="70"/>
  <c r="I499" i="70"/>
  <c r="AT498" i="70"/>
  <c r="AM498" i="70"/>
  <c r="AL498" i="70"/>
  <c r="AJ498" i="70"/>
  <c r="AD498" i="70"/>
  <c r="AC498" i="70"/>
  <c r="AA498" i="70"/>
  <c r="U498" i="70"/>
  <c r="T498" i="70"/>
  <c r="R498" i="70"/>
  <c r="L498" i="70"/>
  <c r="K498" i="70"/>
  <c r="I498" i="70"/>
  <c r="AT497" i="70"/>
  <c r="AM497" i="70"/>
  <c r="AL497" i="70"/>
  <c r="AJ497" i="70"/>
  <c r="AD497" i="70"/>
  <c r="AC497" i="70"/>
  <c r="AA497" i="70"/>
  <c r="U497" i="70"/>
  <c r="T497" i="70"/>
  <c r="R497" i="70"/>
  <c r="L497" i="70"/>
  <c r="K497" i="70"/>
  <c r="I497" i="70"/>
  <c r="AT496" i="70"/>
  <c r="AM496" i="70"/>
  <c r="AL496" i="70"/>
  <c r="AJ496" i="70"/>
  <c r="AD496" i="70"/>
  <c r="AC496" i="70"/>
  <c r="AA496" i="70"/>
  <c r="U496" i="70"/>
  <c r="T496" i="70"/>
  <c r="R496" i="70"/>
  <c r="L496" i="70"/>
  <c r="K496" i="70"/>
  <c r="I496" i="70"/>
  <c r="AT495" i="70"/>
  <c r="AM495" i="70"/>
  <c r="AL495" i="70"/>
  <c r="AJ495" i="70"/>
  <c r="AD495" i="70"/>
  <c r="AC495" i="70"/>
  <c r="AA495" i="70"/>
  <c r="U495" i="70"/>
  <c r="T495" i="70"/>
  <c r="R495" i="70"/>
  <c r="L495" i="70"/>
  <c r="K495" i="70"/>
  <c r="I495" i="70"/>
  <c r="AT494" i="70"/>
  <c r="AM494" i="70"/>
  <c r="AL494" i="70"/>
  <c r="AJ494" i="70"/>
  <c r="AD494" i="70"/>
  <c r="AC494" i="70"/>
  <c r="AA494" i="70"/>
  <c r="U494" i="70"/>
  <c r="T494" i="70"/>
  <c r="R494" i="70"/>
  <c r="L494" i="70"/>
  <c r="K494" i="70"/>
  <c r="I494" i="70"/>
  <c r="AT492" i="70"/>
  <c r="AM492" i="70"/>
  <c r="AL492" i="70"/>
  <c r="AJ492" i="70"/>
  <c r="AD492" i="70"/>
  <c r="AC492" i="70"/>
  <c r="AA492" i="70"/>
  <c r="U492" i="70"/>
  <c r="T492" i="70"/>
  <c r="R492" i="70"/>
  <c r="L492" i="70"/>
  <c r="K492" i="70"/>
  <c r="I492" i="70"/>
  <c r="AT491" i="70"/>
  <c r="AM491" i="70"/>
  <c r="AL491" i="70"/>
  <c r="AJ491" i="70"/>
  <c r="AD491" i="70"/>
  <c r="AC491" i="70"/>
  <c r="AA491" i="70"/>
  <c r="U491" i="70"/>
  <c r="T491" i="70"/>
  <c r="R491" i="70"/>
  <c r="L491" i="70"/>
  <c r="K491" i="70"/>
  <c r="I491" i="70"/>
  <c r="AT490" i="70"/>
  <c r="AL490" i="70"/>
  <c r="CB31" i="70" s="1"/>
  <c r="AJ490" i="70"/>
  <c r="AC490" i="70"/>
  <c r="AA490" i="70"/>
  <c r="T490" i="70"/>
  <c r="R490" i="70"/>
  <c r="K490" i="70"/>
  <c r="AT489" i="70"/>
  <c r="AM489" i="70"/>
  <c r="AL489" i="70"/>
  <c r="AJ489" i="70"/>
  <c r="AD489" i="70"/>
  <c r="AC489" i="70"/>
  <c r="AA489" i="70"/>
  <c r="U489" i="70"/>
  <c r="T489" i="70"/>
  <c r="R489" i="70"/>
  <c r="L489" i="70"/>
  <c r="K489" i="70"/>
  <c r="I489" i="70"/>
  <c r="AT488" i="70"/>
  <c r="AM488" i="70"/>
  <c r="AL488" i="70"/>
  <c r="AJ488" i="70"/>
  <c r="AD488" i="70"/>
  <c r="AC488" i="70"/>
  <c r="AA488" i="70"/>
  <c r="U488" i="70"/>
  <c r="T488" i="70"/>
  <c r="R488" i="70"/>
  <c r="L488" i="70"/>
  <c r="K488" i="70"/>
  <c r="I488" i="70"/>
  <c r="AT487" i="70"/>
  <c r="AM487" i="70"/>
  <c r="AL487" i="70"/>
  <c r="AJ487" i="70"/>
  <c r="AD487" i="70"/>
  <c r="AC487" i="70"/>
  <c r="AA487" i="70"/>
  <c r="U487" i="70"/>
  <c r="T487" i="70"/>
  <c r="R487" i="70"/>
  <c r="L487" i="70"/>
  <c r="K487" i="70"/>
  <c r="I487" i="70"/>
  <c r="AT486" i="70"/>
  <c r="AM486" i="70"/>
  <c r="AL486" i="70"/>
  <c r="AJ486" i="70"/>
  <c r="AD486" i="70"/>
  <c r="AC486" i="70"/>
  <c r="AA486" i="70"/>
  <c r="U486" i="70"/>
  <c r="T486" i="70"/>
  <c r="R486" i="70"/>
  <c r="L486" i="70"/>
  <c r="K486" i="70"/>
  <c r="I486" i="70"/>
  <c r="AT485" i="70"/>
  <c r="AM485" i="70"/>
  <c r="AL485" i="70"/>
  <c r="AJ485" i="70"/>
  <c r="AD485" i="70"/>
  <c r="AC485" i="70"/>
  <c r="AA485" i="70"/>
  <c r="U485" i="70"/>
  <c r="T485" i="70"/>
  <c r="R485" i="70"/>
  <c r="L485" i="70"/>
  <c r="K485" i="70"/>
  <c r="I485" i="70"/>
  <c r="AT484" i="70"/>
  <c r="AM484" i="70"/>
  <c r="AL484" i="70"/>
  <c r="AJ484" i="70"/>
  <c r="AD484" i="70"/>
  <c r="AC484" i="70"/>
  <c r="AA484" i="70"/>
  <c r="U484" i="70"/>
  <c r="T484" i="70"/>
  <c r="R484" i="70"/>
  <c r="L484" i="70"/>
  <c r="K484" i="70"/>
  <c r="I484" i="70"/>
  <c r="AT483" i="70"/>
  <c r="AM483" i="70"/>
  <c r="AL483" i="70"/>
  <c r="AJ483" i="70"/>
  <c r="AD483" i="70"/>
  <c r="AC483" i="70"/>
  <c r="AA483" i="70"/>
  <c r="U483" i="70"/>
  <c r="T483" i="70"/>
  <c r="R483" i="70"/>
  <c r="L483" i="70"/>
  <c r="K483" i="70"/>
  <c r="I483" i="70"/>
  <c r="AT482" i="70"/>
  <c r="AM482" i="70"/>
  <c r="AL482" i="70"/>
  <c r="AJ482" i="70"/>
  <c r="AD482" i="70"/>
  <c r="AC482" i="70"/>
  <c r="AA482" i="70"/>
  <c r="U482" i="70"/>
  <c r="T482" i="70"/>
  <c r="R482" i="70"/>
  <c r="L482" i="70"/>
  <c r="K482" i="70"/>
  <c r="I482" i="70"/>
  <c r="AT481" i="70"/>
  <c r="AM481" i="70"/>
  <c r="AL481" i="70"/>
  <c r="AJ481" i="70"/>
  <c r="AD481" i="70"/>
  <c r="AC481" i="70"/>
  <c r="AA481" i="70"/>
  <c r="U481" i="70"/>
  <c r="T481" i="70"/>
  <c r="R481" i="70"/>
  <c r="L481" i="70"/>
  <c r="K481" i="70"/>
  <c r="I481" i="70"/>
  <c r="AT480" i="70"/>
  <c r="AM480" i="70"/>
  <c r="AL480" i="70"/>
  <c r="AJ480" i="70"/>
  <c r="AD480" i="70"/>
  <c r="AC480" i="70"/>
  <c r="AA480" i="70"/>
  <c r="U480" i="70"/>
  <c r="T480" i="70"/>
  <c r="R480" i="70"/>
  <c r="L480" i="70"/>
  <c r="K480" i="70"/>
  <c r="I480" i="70"/>
  <c r="AT479" i="70"/>
  <c r="AM479" i="70"/>
  <c r="AL479" i="70"/>
  <c r="AJ479" i="70"/>
  <c r="AD479" i="70"/>
  <c r="AC479" i="70"/>
  <c r="AA479" i="70"/>
  <c r="U479" i="70"/>
  <c r="T479" i="70"/>
  <c r="R479" i="70"/>
  <c r="L479" i="70"/>
  <c r="K479" i="70"/>
  <c r="I479" i="70"/>
  <c r="AT478" i="70"/>
  <c r="AM478" i="70"/>
  <c r="AL478" i="70"/>
  <c r="AJ478" i="70"/>
  <c r="AD478" i="70"/>
  <c r="AC478" i="70"/>
  <c r="AA478" i="70"/>
  <c r="U478" i="70"/>
  <c r="T478" i="70"/>
  <c r="R478" i="70"/>
  <c r="L478" i="70"/>
  <c r="K478" i="70"/>
  <c r="I478" i="70"/>
  <c r="AT477" i="70"/>
  <c r="AM477" i="70"/>
  <c r="AL477" i="70"/>
  <c r="AJ477" i="70"/>
  <c r="AD477" i="70"/>
  <c r="AC477" i="70"/>
  <c r="AA477" i="70"/>
  <c r="U477" i="70"/>
  <c r="T477" i="70"/>
  <c r="R477" i="70"/>
  <c r="L477" i="70"/>
  <c r="K477" i="70"/>
  <c r="I477" i="70"/>
  <c r="AT476" i="70"/>
  <c r="AM476" i="70"/>
  <c r="AL476" i="70"/>
  <c r="AJ476" i="70"/>
  <c r="AD476" i="70"/>
  <c r="AC476" i="70"/>
  <c r="AA476" i="70"/>
  <c r="U476" i="70"/>
  <c r="T476" i="70"/>
  <c r="R476" i="70"/>
  <c r="L476" i="70"/>
  <c r="K476" i="70"/>
  <c r="I476" i="70"/>
  <c r="AT474" i="70"/>
  <c r="AM474" i="70"/>
  <c r="AL474" i="70"/>
  <c r="AJ474" i="70"/>
  <c r="AD474" i="70"/>
  <c r="AC474" i="70"/>
  <c r="AA474" i="70"/>
  <c r="U474" i="70"/>
  <c r="T474" i="70"/>
  <c r="R474" i="70"/>
  <c r="L474" i="70"/>
  <c r="K474" i="70"/>
  <c r="I474" i="70"/>
  <c r="AT473" i="70"/>
  <c r="AM473" i="70"/>
  <c r="AL473" i="70"/>
  <c r="AJ473" i="70"/>
  <c r="AD473" i="70"/>
  <c r="AC473" i="70"/>
  <c r="AA473" i="70"/>
  <c r="U473" i="70"/>
  <c r="T473" i="70"/>
  <c r="R473" i="70"/>
  <c r="L473" i="70"/>
  <c r="K473" i="70"/>
  <c r="I473" i="70"/>
  <c r="AT472" i="70"/>
  <c r="AL472" i="70"/>
  <c r="CB30" i="70" s="1"/>
  <c r="CF6" i="70" s="1"/>
  <c r="AJ472" i="70"/>
  <c r="AC472" i="70"/>
  <c r="AA472" i="70"/>
  <c r="T472" i="70"/>
  <c r="U472" i="70"/>
  <c r="K472" i="70"/>
  <c r="AT471" i="70"/>
  <c r="AM471" i="70"/>
  <c r="AL471" i="70"/>
  <c r="AJ471" i="70"/>
  <c r="AD471" i="70"/>
  <c r="AC471" i="70"/>
  <c r="AA471" i="70"/>
  <c r="U471" i="70"/>
  <c r="T471" i="70"/>
  <c r="R471" i="70"/>
  <c r="L471" i="70"/>
  <c r="K471" i="70"/>
  <c r="I471" i="70"/>
  <c r="AT470" i="70"/>
  <c r="AM470" i="70"/>
  <c r="AL470" i="70"/>
  <c r="AJ470" i="70"/>
  <c r="AD470" i="70"/>
  <c r="AC470" i="70"/>
  <c r="AA470" i="70"/>
  <c r="U470" i="70"/>
  <c r="T470" i="70"/>
  <c r="R470" i="70"/>
  <c r="L470" i="70"/>
  <c r="K470" i="70"/>
  <c r="I470" i="70"/>
  <c r="AT469" i="70"/>
  <c r="AM469" i="70"/>
  <c r="AL469" i="70"/>
  <c r="AJ469" i="70"/>
  <c r="AD469" i="70"/>
  <c r="AC469" i="70"/>
  <c r="AA469" i="70"/>
  <c r="U469" i="70"/>
  <c r="T469" i="70"/>
  <c r="R469" i="70"/>
  <c r="L469" i="70"/>
  <c r="K469" i="70"/>
  <c r="I469" i="70"/>
  <c r="AT468" i="70"/>
  <c r="AM468" i="70"/>
  <c r="AL468" i="70"/>
  <c r="AJ468" i="70"/>
  <c r="AD468" i="70"/>
  <c r="AC468" i="70"/>
  <c r="AA468" i="70"/>
  <c r="U468" i="70"/>
  <c r="T468" i="70"/>
  <c r="R468" i="70"/>
  <c r="L468" i="70"/>
  <c r="K468" i="70"/>
  <c r="I468" i="70"/>
  <c r="AT467" i="70"/>
  <c r="AM467" i="70"/>
  <c r="AL467" i="70"/>
  <c r="AJ467" i="70"/>
  <c r="AD467" i="70"/>
  <c r="AC467" i="70"/>
  <c r="AA467" i="70"/>
  <c r="U467" i="70"/>
  <c r="T467" i="70"/>
  <c r="R467" i="70"/>
  <c r="L467" i="70"/>
  <c r="K467" i="70"/>
  <c r="I467" i="70"/>
  <c r="AT466" i="70"/>
  <c r="AM466" i="70"/>
  <c r="AL466" i="70"/>
  <c r="AJ466" i="70"/>
  <c r="AD466" i="70"/>
  <c r="AC466" i="70"/>
  <c r="AA466" i="70"/>
  <c r="U466" i="70"/>
  <c r="T466" i="70"/>
  <c r="R466" i="70"/>
  <c r="L466" i="70"/>
  <c r="K466" i="70"/>
  <c r="I466" i="70"/>
  <c r="AT465" i="70"/>
  <c r="AM465" i="70"/>
  <c r="AL465" i="70"/>
  <c r="AJ465" i="70"/>
  <c r="AD465" i="70"/>
  <c r="AC465" i="70"/>
  <c r="AA465" i="70"/>
  <c r="U465" i="70"/>
  <c r="T465" i="70"/>
  <c r="R465" i="70"/>
  <c r="L465" i="70"/>
  <c r="K465" i="70"/>
  <c r="I465" i="70"/>
  <c r="AT464" i="70"/>
  <c r="AM464" i="70"/>
  <c r="AL464" i="70"/>
  <c r="AJ464" i="70"/>
  <c r="AD464" i="70"/>
  <c r="AC464" i="70"/>
  <c r="AA464" i="70"/>
  <c r="U464" i="70"/>
  <c r="T464" i="70"/>
  <c r="R464" i="70"/>
  <c r="L464" i="70"/>
  <c r="K464" i="70"/>
  <c r="I464" i="70"/>
  <c r="AT463" i="70"/>
  <c r="AM463" i="70"/>
  <c r="AL463" i="70"/>
  <c r="AJ463" i="70"/>
  <c r="AD463" i="70"/>
  <c r="AC463" i="70"/>
  <c r="AA463" i="70"/>
  <c r="U463" i="70"/>
  <c r="T463" i="70"/>
  <c r="R463" i="70"/>
  <c r="L463" i="70"/>
  <c r="K463" i="70"/>
  <c r="I463" i="70"/>
  <c r="AT462" i="70"/>
  <c r="AM462" i="70"/>
  <c r="AL462" i="70"/>
  <c r="AJ462" i="70"/>
  <c r="AD462" i="70"/>
  <c r="AC462" i="70"/>
  <c r="AA462" i="70"/>
  <c r="U462" i="70"/>
  <c r="T462" i="70"/>
  <c r="R462" i="70"/>
  <c r="L462" i="70"/>
  <c r="K462" i="70"/>
  <c r="I462" i="70"/>
  <c r="AT461" i="70"/>
  <c r="AM461" i="70"/>
  <c r="AL461" i="70"/>
  <c r="AJ461" i="70"/>
  <c r="AD461" i="70"/>
  <c r="AC461" i="70"/>
  <c r="AA461" i="70"/>
  <c r="U461" i="70"/>
  <c r="T461" i="70"/>
  <c r="R461" i="70"/>
  <c r="L461" i="70"/>
  <c r="K461" i="70"/>
  <c r="I461" i="70"/>
  <c r="AT460" i="70"/>
  <c r="AM460" i="70"/>
  <c r="AL460" i="70"/>
  <c r="AJ460" i="70"/>
  <c r="AD460" i="70"/>
  <c r="AC460" i="70"/>
  <c r="AA460" i="70"/>
  <c r="U460" i="70"/>
  <c r="T460" i="70"/>
  <c r="R460" i="70"/>
  <c r="L460" i="70"/>
  <c r="K460" i="70"/>
  <c r="I460" i="70"/>
  <c r="AT459" i="70"/>
  <c r="AM459" i="70"/>
  <c r="AL459" i="70"/>
  <c r="AJ459" i="70"/>
  <c r="AD459" i="70"/>
  <c r="AC459" i="70"/>
  <c r="AA459" i="70"/>
  <c r="U459" i="70"/>
  <c r="T459" i="70"/>
  <c r="R459" i="70"/>
  <c r="L459" i="70"/>
  <c r="K459" i="70"/>
  <c r="I459" i="70"/>
  <c r="AT458" i="70"/>
  <c r="AM458" i="70"/>
  <c r="AL458" i="70"/>
  <c r="AJ458" i="70"/>
  <c r="AD458" i="70"/>
  <c r="AC458" i="70"/>
  <c r="AA458" i="70"/>
  <c r="U458" i="70"/>
  <c r="T458" i="70"/>
  <c r="R458" i="70"/>
  <c r="L458" i="70"/>
  <c r="K458" i="70"/>
  <c r="I458" i="70"/>
  <c r="AT456" i="70"/>
  <c r="AM456" i="70"/>
  <c r="AL456" i="70"/>
  <c r="AJ456" i="70"/>
  <c r="AD456" i="70"/>
  <c r="AC456" i="70"/>
  <c r="AA456" i="70"/>
  <c r="U456" i="70"/>
  <c r="T456" i="70"/>
  <c r="R456" i="70"/>
  <c r="L456" i="70"/>
  <c r="K456" i="70"/>
  <c r="I456" i="70"/>
  <c r="AT455" i="70"/>
  <c r="AM455" i="70"/>
  <c r="AL455" i="70"/>
  <c r="AJ455" i="70"/>
  <c r="AD455" i="70"/>
  <c r="AC455" i="70"/>
  <c r="AA455" i="70"/>
  <c r="U455" i="70"/>
  <c r="T455" i="70"/>
  <c r="R455" i="70"/>
  <c r="L455" i="70"/>
  <c r="K455" i="70"/>
  <c r="I455" i="70"/>
  <c r="AT454" i="70"/>
  <c r="AL454" i="70"/>
  <c r="CB29" i="70" s="1"/>
  <c r="AM454" i="70"/>
  <c r="AC454" i="70"/>
  <c r="AD454" i="70"/>
  <c r="T454" i="70"/>
  <c r="U454" i="70"/>
  <c r="K454" i="70"/>
  <c r="AT453" i="70"/>
  <c r="AM453" i="70"/>
  <c r="AL453" i="70"/>
  <c r="AJ453" i="70"/>
  <c r="AD453" i="70"/>
  <c r="AC453" i="70"/>
  <c r="AA453" i="70"/>
  <c r="U453" i="70"/>
  <c r="T453" i="70"/>
  <c r="R453" i="70"/>
  <c r="L453" i="70"/>
  <c r="K453" i="70"/>
  <c r="I453" i="70"/>
  <c r="AT452" i="70"/>
  <c r="AM452" i="70"/>
  <c r="AL452" i="70"/>
  <c r="AJ452" i="70"/>
  <c r="AD452" i="70"/>
  <c r="AC452" i="70"/>
  <c r="AA452" i="70"/>
  <c r="U452" i="70"/>
  <c r="T452" i="70"/>
  <c r="R452" i="70"/>
  <c r="L452" i="70"/>
  <c r="K452" i="70"/>
  <c r="I452" i="70"/>
  <c r="AT451" i="70"/>
  <c r="AM451" i="70"/>
  <c r="AL451" i="70"/>
  <c r="AJ451" i="70"/>
  <c r="AD451" i="70"/>
  <c r="AC451" i="70"/>
  <c r="AA451" i="70"/>
  <c r="U451" i="70"/>
  <c r="T451" i="70"/>
  <c r="R451" i="70"/>
  <c r="L451" i="70"/>
  <c r="K451" i="70"/>
  <c r="I451" i="70"/>
  <c r="AT450" i="70"/>
  <c r="AM450" i="70"/>
  <c r="AL450" i="70"/>
  <c r="AJ450" i="70"/>
  <c r="AD450" i="70"/>
  <c r="AC450" i="70"/>
  <c r="AA450" i="70"/>
  <c r="U450" i="70"/>
  <c r="T450" i="70"/>
  <c r="R450" i="70"/>
  <c r="L450" i="70"/>
  <c r="K450" i="70"/>
  <c r="I450" i="70"/>
  <c r="AT449" i="70"/>
  <c r="AM449" i="70"/>
  <c r="AL449" i="70"/>
  <c r="AJ449" i="70"/>
  <c r="AD449" i="70"/>
  <c r="AC449" i="70"/>
  <c r="AA449" i="70"/>
  <c r="U449" i="70"/>
  <c r="T449" i="70"/>
  <c r="R449" i="70"/>
  <c r="L449" i="70"/>
  <c r="K449" i="70"/>
  <c r="I449" i="70"/>
  <c r="AT448" i="70"/>
  <c r="AM448" i="70"/>
  <c r="AL448" i="70"/>
  <c r="AJ448" i="70"/>
  <c r="AD448" i="70"/>
  <c r="AC448" i="70"/>
  <c r="AA448" i="70"/>
  <c r="U448" i="70"/>
  <c r="T448" i="70"/>
  <c r="R448" i="70"/>
  <c r="L448" i="70"/>
  <c r="K448" i="70"/>
  <c r="I448" i="70"/>
  <c r="AT447" i="70"/>
  <c r="AM447" i="70"/>
  <c r="AL447" i="70"/>
  <c r="AJ447" i="70"/>
  <c r="AD447" i="70"/>
  <c r="AC447" i="70"/>
  <c r="AA447" i="70"/>
  <c r="U447" i="70"/>
  <c r="T447" i="70"/>
  <c r="R447" i="70"/>
  <c r="L447" i="70"/>
  <c r="K447" i="70"/>
  <c r="I447" i="70"/>
  <c r="AT446" i="70"/>
  <c r="AM446" i="70"/>
  <c r="AL446" i="70"/>
  <c r="AJ446" i="70"/>
  <c r="AD446" i="70"/>
  <c r="AC446" i="70"/>
  <c r="AA446" i="70"/>
  <c r="U446" i="70"/>
  <c r="T446" i="70"/>
  <c r="R446" i="70"/>
  <c r="L446" i="70"/>
  <c r="K446" i="70"/>
  <c r="I446" i="70"/>
  <c r="AT445" i="70"/>
  <c r="AM445" i="70"/>
  <c r="AL445" i="70"/>
  <c r="AJ445" i="70"/>
  <c r="AD445" i="70"/>
  <c r="AC445" i="70"/>
  <c r="AA445" i="70"/>
  <c r="U445" i="70"/>
  <c r="T445" i="70"/>
  <c r="R445" i="70"/>
  <c r="L445" i="70"/>
  <c r="K445" i="70"/>
  <c r="I445" i="70"/>
  <c r="AT444" i="70"/>
  <c r="AM444" i="70"/>
  <c r="AL444" i="70"/>
  <c r="AJ444" i="70"/>
  <c r="AD444" i="70"/>
  <c r="AC444" i="70"/>
  <c r="AA444" i="70"/>
  <c r="U444" i="70"/>
  <c r="T444" i="70"/>
  <c r="R444" i="70"/>
  <c r="L444" i="70"/>
  <c r="K444" i="70"/>
  <c r="I444" i="70"/>
  <c r="AT443" i="70"/>
  <c r="AM443" i="70"/>
  <c r="AL443" i="70"/>
  <c r="AJ443" i="70"/>
  <c r="AD443" i="70"/>
  <c r="AC443" i="70"/>
  <c r="AA443" i="70"/>
  <c r="U443" i="70"/>
  <c r="T443" i="70"/>
  <c r="R443" i="70"/>
  <c r="L443" i="70"/>
  <c r="K443" i="70"/>
  <c r="I443" i="70"/>
  <c r="AT442" i="70"/>
  <c r="AM442" i="70"/>
  <c r="AL442" i="70"/>
  <c r="AJ442" i="70"/>
  <c r="AD442" i="70"/>
  <c r="AC442" i="70"/>
  <c r="AA442" i="70"/>
  <c r="U442" i="70"/>
  <c r="T442" i="70"/>
  <c r="R442" i="70"/>
  <c r="L442" i="70"/>
  <c r="K442" i="70"/>
  <c r="I442" i="70"/>
  <c r="AT441" i="70"/>
  <c r="AM441" i="70"/>
  <c r="AL441" i="70"/>
  <c r="AJ441" i="70"/>
  <c r="AD441" i="70"/>
  <c r="AC441" i="70"/>
  <c r="AA441" i="70"/>
  <c r="U441" i="70"/>
  <c r="T441" i="70"/>
  <c r="R441" i="70"/>
  <c r="L441" i="70"/>
  <c r="K441" i="70"/>
  <c r="I441" i="70"/>
  <c r="AT440" i="70"/>
  <c r="AM440" i="70"/>
  <c r="AL440" i="70"/>
  <c r="AJ440" i="70"/>
  <c r="AD440" i="70"/>
  <c r="AC440" i="70"/>
  <c r="AA440" i="70"/>
  <c r="U440" i="70"/>
  <c r="T440" i="70"/>
  <c r="R440" i="70"/>
  <c r="L440" i="70"/>
  <c r="K440" i="70"/>
  <c r="I440" i="70"/>
  <c r="AT438" i="70"/>
  <c r="AM438" i="70"/>
  <c r="AL438" i="70"/>
  <c r="AJ438" i="70"/>
  <c r="AD438" i="70"/>
  <c r="AC438" i="70"/>
  <c r="AA438" i="70"/>
  <c r="U438" i="70"/>
  <c r="T438" i="70"/>
  <c r="R438" i="70"/>
  <c r="L438" i="70"/>
  <c r="K438" i="70"/>
  <c r="I438" i="70"/>
  <c r="AT437" i="70"/>
  <c r="AM437" i="70"/>
  <c r="AL437" i="70"/>
  <c r="AJ437" i="70"/>
  <c r="AD437" i="70"/>
  <c r="AC437" i="70"/>
  <c r="AA437" i="70"/>
  <c r="U437" i="70"/>
  <c r="T437" i="70"/>
  <c r="R437" i="70"/>
  <c r="L437" i="70"/>
  <c r="K437" i="70"/>
  <c r="I437" i="70"/>
  <c r="AT436" i="70"/>
  <c r="AL436" i="70"/>
  <c r="CB28" i="70" s="1"/>
  <c r="AJ436" i="70"/>
  <c r="AC436" i="70"/>
  <c r="AA436" i="70"/>
  <c r="T436" i="70"/>
  <c r="R436" i="70"/>
  <c r="K436" i="70"/>
  <c r="AT435" i="70"/>
  <c r="AM435" i="70"/>
  <c r="AL435" i="70"/>
  <c r="AJ435" i="70"/>
  <c r="AD435" i="70"/>
  <c r="AC435" i="70"/>
  <c r="AA435" i="70"/>
  <c r="U435" i="70"/>
  <c r="T435" i="70"/>
  <c r="R435" i="70"/>
  <c r="L435" i="70"/>
  <c r="K435" i="70"/>
  <c r="I435" i="70"/>
  <c r="AT434" i="70"/>
  <c r="AM434" i="70"/>
  <c r="AL434" i="70"/>
  <c r="AJ434" i="70"/>
  <c r="AD434" i="70"/>
  <c r="AC434" i="70"/>
  <c r="AA434" i="70"/>
  <c r="U434" i="70"/>
  <c r="T434" i="70"/>
  <c r="R434" i="70"/>
  <c r="L434" i="70"/>
  <c r="K434" i="70"/>
  <c r="I434" i="70"/>
  <c r="AT433" i="70"/>
  <c r="AM433" i="70"/>
  <c r="AL433" i="70"/>
  <c r="AJ433" i="70"/>
  <c r="AD433" i="70"/>
  <c r="AC433" i="70"/>
  <c r="AA433" i="70"/>
  <c r="U433" i="70"/>
  <c r="T433" i="70"/>
  <c r="R433" i="70"/>
  <c r="L433" i="70"/>
  <c r="K433" i="70"/>
  <c r="I433" i="70"/>
  <c r="AT432" i="70"/>
  <c r="AM432" i="70"/>
  <c r="AL432" i="70"/>
  <c r="AJ432" i="70"/>
  <c r="AD432" i="70"/>
  <c r="AC432" i="70"/>
  <c r="AA432" i="70"/>
  <c r="U432" i="70"/>
  <c r="T432" i="70"/>
  <c r="R432" i="70"/>
  <c r="L432" i="70"/>
  <c r="K432" i="70"/>
  <c r="I432" i="70"/>
  <c r="AT431" i="70"/>
  <c r="AM431" i="70"/>
  <c r="AL431" i="70"/>
  <c r="AJ431" i="70"/>
  <c r="AD431" i="70"/>
  <c r="AC431" i="70"/>
  <c r="AA431" i="70"/>
  <c r="U431" i="70"/>
  <c r="T431" i="70"/>
  <c r="R431" i="70"/>
  <c r="L431" i="70"/>
  <c r="K431" i="70"/>
  <c r="I431" i="70"/>
  <c r="AT430" i="70"/>
  <c r="AM430" i="70"/>
  <c r="AL430" i="70"/>
  <c r="AJ430" i="70"/>
  <c r="AD430" i="70"/>
  <c r="AC430" i="70"/>
  <c r="AA430" i="70"/>
  <c r="U430" i="70"/>
  <c r="T430" i="70"/>
  <c r="R430" i="70"/>
  <c r="L430" i="70"/>
  <c r="K430" i="70"/>
  <c r="I430" i="70"/>
  <c r="AT429" i="70"/>
  <c r="AM429" i="70"/>
  <c r="AL429" i="70"/>
  <c r="AJ429" i="70"/>
  <c r="AD429" i="70"/>
  <c r="AC429" i="70"/>
  <c r="AA429" i="70"/>
  <c r="U429" i="70"/>
  <c r="T429" i="70"/>
  <c r="R429" i="70"/>
  <c r="L429" i="70"/>
  <c r="K429" i="70"/>
  <c r="I429" i="70"/>
  <c r="AT428" i="70"/>
  <c r="AM428" i="70"/>
  <c r="AL428" i="70"/>
  <c r="AJ428" i="70"/>
  <c r="AD428" i="70"/>
  <c r="AC428" i="70"/>
  <c r="AA428" i="70"/>
  <c r="U428" i="70"/>
  <c r="T428" i="70"/>
  <c r="R428" i="70"/>
  <c r="L428" i="70"/>
  <c r="K428" i="70"/>
  <c r="I428" i="70"/>
  <c r="AT427" i="70"/>
  <c r="AM427" i="70"/>
  <c r="AL427" i="70"/>
  <c r="AJ427" i="70"/>
  <c r="AD427" i="70"/>
  <c r="AC427" i="70"/>
  <c r="AA427" i="70"/>
  <c r="U427" i="70"/>
  <c r="T427" i="70"/>
  <c r="R427" i="70"/>
  <c r="L427" i="70"/>
  <c r="K427" i="70"/>
  <c r="I427" i="70"/>
  <c r="AT426" i="70"/>
  <c r="AM426" i="70"/>
  <c r="AL426" i="70"/>
  <c r="AJ426" i="70"/>
  <c r="AD426" i="70"/>
  <c r="AC426" i="70"/>
  <c r="AA426" i="70"/>
  <c r="U426" i="70"/>
  <c r="T426" i="70"/>
  <c r="R426" i="70"/>
  <c r="L426" i="70"/>
  <c r="K426" i="70"/>
  <c r="I426" i="70"/>
  <c r="AT425" i="70"/>
  <c r="AM425" i="70"/>
  <c r="AL425" i="70"/>
  <c r="AJ425" i="70"/>
  <c r="AD425" i="70"/>
  <c r="AC425" i="70"/>
  <c r="AA425" i="70"/>
  <c r="U425" i="70"/>
  <c r="T425" i="70"/>
  <c r="R425" i="70"/>
  <c r="L425" i="70"/>
  <c r="K425" i="70"/>
  <c r="I425" i="70"/>
  <c r="AT424" i="70"/>
  <c r="AM424" i="70"/>
  <c r="AL424" i="70"/>
  <c r="AJ424" i="70"/>
  <c r="AD424" i="70"/>
  <c r="AC424" i="70"/>
  <c r="AA424" i="70"/>
  <c r="U424" i="70"/>
  <c r="T424" i="70"/>
  <c r="R424" i="70"/>
  <c r="L424" i="70"/>
  <c r="K424" i="70"/>
  <c r="I424" i="70"/>
  <c r="AT423" i="70"/>
  <c r="AM423" i="70"/>
  <c r="AL423" i="70"/>
  <c r="AJ423" i="70"/>
  <c r="AD423" i="70"/>
  <c r="AC423" i="70"/>
  <c r="AA423" i="70"/>
  <c r="U423" i="70"/>
  <c r="T423" i="70"/>
  <c r="R423" i="70"/>
  <c r="L423" i="70"/>
  <c r="K423" i="70"/>
  <c r="I423" i="70"/>
  <c r="AT422" i="70"/>
  <c r="AM422" i="70"/>
  <c r="AL422" i="70"/>
  <c r="AJ422" i="70"/>
  <c r="AD422" i="70"/>
  <c r="AC422" i="70"/>
  <c r="AA422" i="70"/>
  <c r="U422" i="70"/>
  <c r="T422" i="70"/>
  <c r="R422" i="70"/>
  <c r="L422" i="70"/>
  <c r="K422" i="70"/>
  <c r="I422" i="70"/>
  <c r="AT420" i="70"/>
  <c r="AM420" i="70"/>
  <c r="AL420" i="70"/>
  <c r="AJ420" i="70"/>
  <c r="AD420" i="70"/>
  <c r="AC420" i="70"/>
  <c r="AA420" i="70"/>
  <c r="U420" i="70"/>
  <c r="T420" i="70"/>
  <c r="R420" i="70"/>
  <c r="L420" i="70"/>
  <c r="K420" i="70"/>
  <c r="I420" i="70"/>
  <c r="AT419" i="70"/>
  <c r="AM419" i="70"/>
  <c r="AL419" i="70"/>
  <c r="AJ419" i="70"/>
  <c r="AD419" i="70"/>
  <c r="AC419" i="70"/>
  <c r="AA419" i="70"/>
  <c r="U419" i="70"/>
  <c r="T419" i="70"/>
  <c r="R419" i="70"/>
  <c r="L419" i="70"/>
  <c r="K419" i="70"/>
  <c r="I419" i="70"/>
  <c r="AT418" i="70"/>
  <c r="AL418" i="70"/>
  <c r="CB27" i="70" s="1"/>
  <c r="AM418" i="70"/>
  <c r="AC418" i="70"/>
  <c r="AD418" i="70"/>
  <c r="T418" i="70"/>
  <c r="U418" i="70"/>
  <c r="K418" i="70"/>
  <c r="AT417" i="70"/>
  <c r="AM417" i="70"/>
  <c r="AL417" i="70"/>
  <c r="AJ417" i="70"/>
  <c r="AD417" i="70"/>
  <c r="AC417" i="70"/>
  <c r="AA417" i="70"/>
  <c r="U417" i="70"/>
  <c r="T417" i="70"/>
  <c r="R417" i="70"/>
  <c r="L417" i="70"/>
  <c r="K417" i="70"/>
  <c r="I417" i="70"/>
  <c r="AT416" i="70"/>
  <c r="AM416" i="70"/>
  <c r="AL416" i="70"/>
  <c r="AJ416" i="70"/>
  <c r="AD416" i="70"/>
  <c r="AC416" i="70"/>
  <c r="AA416" i="70"/>
  <c r="U416" i="70"/>
  <c r="T416" i="70"/>
  <c r="R416" i="70"/>
  <c r="L416" i="70"/>
  <c r="K416" i="70"/>
  <c r="I416" i="70"/>
  <c r="AT415" i="70"/>
  <c r="AM415" i="70"/>
  <c r="AL415" i="70"/>
  <c r="AJ415" i="70"/>
  <c r="AD415" i="70"/>
  <c r="AC415" i="70"/>
  <c r="AA415" i="70"/>
  <c r="U415" i="70"/>
  <c r="T415" i="70"/>
  <c r="R415" i="70"/>
  <c r="L415" i="70"/>
  <c r="K415" i="70"/>
  <c r="I415" i="70"/>
  <c r="AT414" i="70"/>
  <c r="AM414" i="70"/>
  <c r="AL414" i="70"/>
  <c r="AJ414" i="70"/>
  <c r="AD414" i="70"/>
  <c r="AC414" i="70"/>
  <c r="AA414" i="70"/>
  <c r="U414" i="70"/>
  <c r="T414" i="70"/>
  <c r="R414" i="70"/>
  <c r="L414" i="70"/>
  <c r="K414" i="70"/>
  <c r="I414" i="70"/>
  <c r="AT413" i="70"/>
  <c r="AM413" i="70"/>
  <c r="AL413" i="70"/>
  <c r="AJ413" i="70"/>
  <c r="AD413" i="70"/>
  <c r="AC413" i="70"/>
  <c r="AA413" i="70"/>
  <c r="U413" i="70"/>
  <c r="T413" i="70"/>
  <c r="R413" i="70"/>
  <c r="L413" i="70"/>
  <c r="K413" i="70"/>
  <c r="I413" i="70"/>
  <c r="AT412" i="70"/>
  <c r="AM412" i="70"/>
  <c r="AL412" i="70"/>
  <c r="AJ412" i="70"/>
  <c r="AD412" i="70"/>
  <c r="AC412" i="70"/>
  <c r="AA412" i="70"/>
  <c r="U412" i="70"/>
  <c r="T412" i="70"/>
  <c r="R412" i="70"/>
  <c r="L412" i="70"/>
  <c r="K412" i="70"/>
  <c r="I412" i="70"/>
  <c r="AT411" i="70"/>
  <c r="AM411" i="70"/>
  <c r="AL411" i="70"/>
  <c r="AJ411" i="70"/>
  <c r="AD411" i="70"/>
  <c r="AC411" i="70"/>
  <c r="AA411" i="70"/>
  <c r="U411" i="70"/>
  <c r="T411" i="70"/>
  <c r="R411" i="70"/>
  <c r="L411" i="70"/>
  <c r="K411" i="70"/>
  <c r="I411" i="70"/>
  <c r="AT410" i="70"/>
  <c r="AM410" i="70"/>
  <c r="AL410" i="70"/>
  <c r="AJ410" i="70"/>
  <c r="AD410" i="70"/>
  <c r="AC410" i="70"/>
  <c r="AA410" i="70"/>
  <c r="U410" i="70"/>
  <c r="T410" i="70"/>
  <c r="R410" i="70"/>
  <c r="L410" i="70"/>
  <c r="K410" i="70"/>
  <c r="I410" i="70"/>
  <c r="AT409" i="70"/>
  <c r="AM409" i="70"/>
  <c r="AL409" i="70"/>
  <c r="AJ409" i="70"/>
  <c r="AD409" i="70"/>
  <c r="AC409" i="70"/>
  <c r="AA409" i="70"/>
  <c r="U409" i="70"/>
  <c r="T409" i="70"/>
  <c r="R409" i="70"/>
  <c r="L409" i="70"/>
  <c r="K409" i="70"/>
  <c r="I409" i="70"/>
  <c r="AT408" i="70"/>
  <c r="AM408" i="70"/>
  <c r="AL408" i="70"/>
  <c r="AJ408" i="70"/>
  <c r="AD408" i="70"/>
  <c r="AC408" i="70"/>
  <c r="AA408" i="70"/>
  <c r="U408" i="70"/>
  <c r="T408" i="70"/>
  <c r="R408" i="70"/>
  <c r="L408" i="70"/>
  <c r="K408" i="70"/>
  <c r="I408" i="70"/>
  <c r="AT407" i="70"/>
  <c r="AM407" i="70"/>
  <c r="AL407" i="70"/>
  <c r="AJ407" i="70"/>
  <c r="AD407" i="70"/>
  <c r="AC407" i="70"/>
  <c r="AA407" i="70"/>
  <c r="U407" i="70"/>
  <c r="T407" i="70"/>
  <c r="R407" i="70"/>
  <c r="L407" i="70"/>
  <c r="K407" i="70"/>
  <c r="I407" i="70"/>
  <c r="AT406" i="70"/>
  <c r="AM406" i="70"/>
  <c r="AL406" i="70"/>
  <c r="AJ406" i="70"/>
  <c r="AD406" i="70"/>
  <c r="AC406" i="70"/>
  <c r="AA406" i="70"/>
  <c r="U406" i="70"/>
  <c r="T406" i="70"/>
  <c r="R406" i="70"/>
  <c r="L406" i="70"/>
  <c r="K406" i="70"/>
  <c r="I406" i="70"/>
  <c r="AT405" i="70"/>
  <c r="AM405" i="70"/>
  <c r="AL405" i="70"/>
  <c r="AJ405" i="70"/>
  <c r="AD405" i="70"/>
  <c r="AC405" i="70"/>
  <c r="AA405" i="70"/>
  <c r="U405" i="70"/>
  <c r="T405" i="70"/>
  <c r="R405" i="70"/>
  <c r="L405" i="70"/>
  <c r="K405" i="70"/>
  <c r="I405" i="70"/>
  <c r="AT404" i="70"/>
  <c r="AM404" i="70"/>
  <c r="AL404" i="70"/>
  <c r="AJ404" i="70"/>
  <c r="AD404" i="70"/>
  <c r="AC404" i="70"/>
  <c r="AA404" i="70"/>
  <c r="U404" i="70"/>
  <c r="T404" i="70"/>
  <c r="R404" i="70"/>
  <c r="L404" i="70"/>
  <c r="K404" i="70"/>
  <c r="I404" i="70"/>
  <c r="AT402" i="70"/>
  <c r="AM402" i="70"/>
  <c r="AL402" i="70"/>
  <c r="AJ402" i="70"/>
  <c r="AD402" i="70"/>
  <c r="AC402" i="70"/>
  <c r="AA402" i="70"/>
  <c r="U402" i="70"/>
  <c r="T402" i="70"/>
  <c r="R402" i="70"/>
  <c r="L402" i="70"/>
  <c r="K402" i="70"/>
  <c r="I402" i="70"/>
  <c r="AT401" i="70"/>
  <c r="AM401" i="70"/>
  <c r="AL401" i="70"/>
  <c r="AJ401" i="70"/>
  <c r="AD401" i="70"/>
  <c r="AC401" i="70"/>
  <c r="AA401" i="70"/>
  <c r="U401" i="70"/>
  <c r="T401" i="70"/>
  <c r="R401" i="70"/>
  <c r="L401" i="70"/>
  <c r="K401" i="70"/>
  <c r="I401" i="70"/>
  <c r="AT400" i="70"/>
  <c r="AL400" i="70"/>
  <c r="CB26" i="70" s="1"/>
  <c r="AJ400" i="70"/>
  <c r="AC400" i="70"/>
  <c r="AA400" i="70"/>
  <c r="T400" i="70"/>
  <c r="R400" i="70"/>
  <c r="K400" i="70"/>
  <c r="AT399" i="70"/>
  <c r="AM399" i="70"/>
  <c r="AL399" i="70"/>
  <c r="AJ399" i="70"/>
  <c r="AD399" i="70"/>
  <c r="AC399" i="70"/>
  <c r="AA399" i="70"/>
  <c r="U399" i="70"/>
  <c r="T399" i="70"/>
  <c r="R399" i="70"/>
  <c r="L399" i="70"/>
  <c r="K399" i="70"/>
  <c r="I399" i="70"/>
  <c r="AT398" i="70"/>
  <c r="AM398" i="70"/>
  <c r="AL398" i="70"/>
  <c r="AJ398" i="70"/>
  <c r="AD398" i="70"/>
  <c r="AC398" i="70"/>
  <c r="AA398" i="70"/>
  <c r="U398" i="70"/>
  <c r="T398" i="70"/>
  <c r="R398" i="70"/>
  <c r="L398" i="70"/>
  <c r="K398" i="70"/>
  <c r="I398" i="70"/>
  <c r="AT397" i="70"/>
  <c r="AM397" i="70"/>
  <c r="AL397" i="70"/>
  <c r="AJ397" i="70"/>
  <c r="AD397" i="70"/>
  <c r="AC397" i="70"/>
  <c r="AA397" i="70"/>
  <c r="U397" i="70"/>
  <c r="T397" i="70"/>
  <c r="R397" i="70"/>
  <c r="L397" i="70"/>
  <c r="K397" i="70"/>
  <c r="I397" i="70"/>
  <c r="AT396" i="70"/>
  <c r="AM396" i="70"/>
  <c r="AL396" i="70"/>
  <c r="AJ396" i="70"/>
  <c r="AD396" i="70"/>
  <c r="AC396" i="70"/>
  <c r="AA396" i="70"/>
  <c r="U396" i="70"/>
  <c r="T396" i="70"/>
  <c r="R396" i="70"/>
  <c r="L396" i="70"/>
  <c r="K396" i="70"/>
  <c r="I396" i="70"/>
  <c r="AT395" i="70"/>
  <c r="AM395" i="70"/>
  <c r="AL395" i="70"/>
  <c r="AJ395" i="70"/>
  <c r="AD395" i="70"/>
  <c r="AC395" i="70"/>
  <c r="AA395" i="70"/>
  <c r="U395" i="70"/>
  <c r="T395" i="70"/>
  <c r="R395" i="70"/>
  <c r="L395" i="70"/>
  <c r="K395" i="70"/>
  <c r="I395" i="70"/>
  <c r="AT394" i="70"/>
  <c r="AM394" i="70"/>
  <c r="AL394" i="70"/>
  <c r="AJ394" i="70"/>
  <c r="AD394" i="70"/>
  <c r="AC394" i="70"/>
  <c r="AA394" i="70"/>
  <c r="U394" i="70"/>
  <c r="T394" i="70"/>
  <c r="R394" i="70"/>
  <c r="L394" i="70"/>
  <c r="K394" i="70"/>
  <c r="I394" i="70"/>
  <c r="AT393" i="70"/>
  <c r="AM393" i="70"/>
  <c r="AL393" i="70"/>
  <c r="AJ393" i="70"/>
  <c r="AD393" i="70"/>
  <c r="AC393" i="70"/>
  <c r="AA393" i="70"/>
  <c r="U393" i="70"/>
  <c r="T393" i="70"/>
  <c r="R393" i="70"/>
  <c r="L393" i="70"/>
  <c r="K393" i="70"/>
  <c r="I393" i="70"/>
  <c r="AT392" i="70"/>
  <c r="AM392" i="70"/>
  <c r="AL392" i="70"/>
  <c r="AJ392" i="70"/>
  <c r="AD392" i="70"/>
  <c r="AC392" i="70"/>
  <c r="AA392" i="70"/>
  <c r="U392" i="70"/>
  <c r="T392" i="70"/>
  <c r="R392" i="70"/>
  <c r="L392" i="70"/>
  <c r="K392" i="70"/>
  <c r="I392" i="70"/>
  <c r="AT391" i="70"/>
  <c r="AM391" i="70"/>
  <c r="AL391" i="70"/>
  <c r="AJ391" i="70"/>
  <c r="AD391" i="70"/>
  <c r="AC391" i="70"/>
  <c r="AA391" i="70"/>
  <c r="U391" i="70"/>
  <c r="T391" i="70"/>
  <c r="R391" i="70"/>
  <c r="L391" i="70"/>
  <c r="K391" i="70"/>
  <c r="I391" i="70"/>
  <c r="AT390" i="70"/>
  <c r="AM390" i="70"/>
  <c r="AL390" i="70"/>
  <c r="AJ390" i="70"/>
  <c r="AD390" i="70"/>
  <c r="AC390" i="70"/>
  <c r="AA390" i="70"/>
  <c r="U390" i="70"/>
  <c r="T390" i="70"/>
  <c r="R390" i="70"/>
  <c r="L390" i="70"/>
  <c r="K390" i="70"/>
  <c r="I390" i="70"/>
  <c r="AT389" i="70"/>
  <c r="AM389" i="70"/>
  <c r="AL389" i="70"/>
  <c r="AJ389" i="70"/>
  <c r="AD389" i="70"/>
  <c r="AC389" i="70"/>
  <c r="AA389" i="70"/>
  <c r="U389" i="70"/>
  <c r="T389" i="70"/>
  <c r="R389" i="70"/>
  <c r="L389" i="70"/>
  <c r="K389" i="70"/>
  <c r="I389" i="70"/>
  <c r="AT388" i="70"/>
  <c r="AM388" i="70"/>
  <c r="AL388" i="70"/>
  <c r="AJ388" i="70"/>
  <c r="AD388" i="70"/>
  <c r="AC388" i="70"/>
  <c r="AA388" i="70"/>
  <c r="U388" i="70"/>
  <c r="T388" i="70"/>
  <c r="R388" i="70"/>
  <c r="L388" i="70"/>
  <c r="K388" i="70"/>
  <c r="I388" i="70"/>
  <c r="AT387" i="70"/>
  <c r="AM387" i="70"/>
  <c r="AL387" i="70"/>
  <c r="AJ387" i="70"/>
  <c r="AD387" i="70"/>
  <c r="AC387" i="70"/>
  <c r="AA387" i="70"/>
  <c r="U387" i="70"/>
  <c r="T387" i="70"/>
  <c r="R387" i="70"/>
  <c r="L387" i="70"/>
  <c r="K387" i="70"/>
  <c r="I387" i="70"/>
  <c r="AT386" i="70"/>
  <c r="AM386" i="70"/>
  <c r="AL386" i="70"/>
  <c r="AJ386" i="70"/>
  <c r="AD386" i="70"/>
  <c r="AC386" i="70"/>
  <c r="AA386" i="70"/>
  <c r="U386" i="70"/>
  <c r="T386" i="70"/>
  <c r="R386" i="70"/>
  <c r="L386" i="70"/>
  <c r="K386" i="70"/>
  <c r="I386" i="70"/>
  <c r="AT384" i="70"/>
  <c r="AM384" i="70"/>
  <c r="AL384" i="70"/>
  <c r="AJ384" i="70"/>
  <c r="AD384" i="70"/>
  <c r="AC384" i="70"/>
  <c r="AA384" i="70"/>
  <c r="U384" i="70"/>
  <c r="T384" i="70"/>
  <c r="R384" i="70"/>
  <c r="L384" i="70"/>
  <c r="K384" i="70"/>
  <c r="I384" i="70"/>
  <c r="AT383" i="70"/>
  <c r="AM383" i="70"/>
  <c r="AL383" i="70"/>
  <c r="AJ383" i="70"/>
  <c r="AD383" i="70"/>
  <c r="AC383" i="70"/>
  <c r="AA383" i="70"/>
  <c r="U383" i="70"/>
  <c r="T383" i="70"/>
  <c r="R383" i="70"/>
  <c r="L383" i="70"/>
  <c r="K383" i="70"/>
  <c r="I383" i="70"/>
  <c r="AT382" i="70"/>
  <c r="AL382" i="70"/>
  <c r="CB25" i="70" s="1"/>
  <c r="AJ382" i="70"/>
  <c r="AC382" i="70"/>
  <c r="AA382" i="70"/>
  <c r="T382" i="70"/>
  <c r="R382" i="70"/>
  <c r="K382" i="70"/>
  <c r="AT381" i="70"/>
  <c r="AM381" i="70"/>
  <c r="AL381" i="70"/>
  <c r="AJ381" i="70"/>
  <c r="AD381" i="70"/>
  <c r="AC381" i="70"/>
  <c r="AA381" i="70"/>
  <c r="U381" i="70"/>
  <c r="T381" i="70"/>
  <c r="R381" i="70"/>
  <c r="L381" i="70"/>
  <c r="K381" i="70"/>
  <c r="I381" i="70"/>
  <c r="AT380" i="70"/>
  <c r="AM380" i="70"/>
  <c r="AL380" i="70"/>
  <c r="AJ380" i="70"/>
  <c r="AD380" i="70"/>
  <c r="AC380" i="70"/>
  <c r="AA380" i="70"/>
  <c r="U380" i="70"/>
  <c r="T380" i="70"/>
  <c r="R380" i="70"/>
  <c r="L380" i="70"/>
  <c r="K380" i="70"/>
  <c r="I380" i="70"/>
  <c r="AT379" i="70"/>
  <c r="AM379" i="70"/>
  <c r="AL379" i="70"/>
  <c r="AJ379" i="70"/>
  <c r="AD379" i="70"/>
  <c r="AC379" i="70"/>
  <c r="AA379" i="70"/>
  <c r="U379" i="70"/>
  <c r="T379" i="70"/>
  <c r="R379" i="70"/>
  <c r="L379" i="70"/>
  <c r="K379" i="70"/>
  <c r="I379" i="70"/>
  <c r="AT378" i="70"/>
  <c r="AM378" i="70"/>
  <c r="AL378" i="70"/>
  <c r="AJ378" i="70"/>
  <c r="AD378" i="70"/>
  <c r="AC378" i="70"/>
  <c r="AA378" i="70"/>
  <c r="U378" i="70"/>
  <c r="T378" i="70"/>
  <c r="R378" i="70"/>
  <c r="L378" i="70"/>
  <c r="K378" i="70"/>
  <c r="I378" i="70"/>
  <c r="AT377" i="70"/>
  <c r="AM377" i="70"/>
  <c r="AL377" i="70"/>
  <c r="AJ377" i="70"/>
  <c r="AD377" i="70"/>
  <c r="AC377" i="70"/>
  <c r="AA377" i="70"/>
  <c r="U377" i="70"/>
  <c r="T377" i="70"/>
  <c r="R377" i="70"/>
  <c r="L377" i="70"/>
  <c r="K377" i="70"/>
  <c r="I377" i="70"/>
  <c r="AT376" i="70"/>
  <c r="AM376" i="70"/>
  <c r="AL376" i="70"/>
  <c r="AJ376" i="70"/>
  <c r="AD376" i="70"/>
  <c r="AC376" i="70"/>
  <c r="AA376" i="70"/>
  <c r="U376" i="70"/>
  <c r="T376" i="70"/>
  <c r="R376" i="70"/>
  <c r="L376" i="70"/>
  <c r="K376" i="70"/>
  <c r="I376" i="70"/>
  <c r="AT375" i="70"/>
  <c r="AM375" i="70"/>
  <c r="AL375" i="70"/>
  <c r="AJ375" i="70"/>
  <c r="AD375" i="70"/>
  <c r="AC375" i="70"/>
  <c r="AA375" i="70"/>
  <c r="U375" i="70"/>
  <c r="T375" i="70"/>
  <c r="R375" i="70"/>
  <c r="L375" i="70"/>
  <c r="K375" i="70"/>
  <c r="I375" i="70"/>
  <c r="AT374" i="70"/>
  <c r="AM374" i="70"/>
  <c r="AL374" i="70"/>
  <c r="AJ374" i="70"/>
  <c r="AD374" i="70"/>
  <c r="AC374" i="70"/>
  <c r="AA374" i="70"/>
  <c r="U374" i="70"/>
  <c r="T374" i="70"/>
  <c r="R374" i="70"/>
  <c r="L374" i="70"/>
  <c r="K374" i="70"/>
  <c r="I374" i="70"/>
  <c r="AT373" i="70"/>
  <c r="AM373" i="70"/>
  <c r="AL373" i="70"/>
  <c r="AJ373" i="70"/>
  <c r="AD373" i="70"/>
  <c r="AC373" i="70"/>
  <c r="AA373" i="70"/>
  <c r="U373" i="70"/>
  <c r="T373" i="70"/>
  <c r="R373" i="70"/>
  <c r="L373" i="70"/>
  <c r="K373" i="70"/>
  <c r="I373" i="70"/>
  <c r="AT372" i="70"/>
  <c r="AM372" i="70"/>
  <c r="AL372" i="70"/>
  <c r="AJ372" i="70"/>
  <c r="AD372" i="70"/>
  <c r="AC372" i="70"/>
  <c r="AA372" i="70"/>
  <c r="U372" i="70"/>
  <c r="T372" i="70"/>
  <c r="R372" i="70"/>
  <c r="L372" i="70"/>
  <c r="K372" i="70"/>
  <c r="I372" i="70"/>
  <c r="AT371" i="70"/>
  <c r="AM371" i="70"/>
  <c r="AL371" i="70"/>
  <c r="AJ371" i="70"/>
  <c r="AD371" i="70"/>
  <c r="AC371" i="70"/>
  <c r="AA371" i="70"/>
  <c r="U371" i="70"/>
  <c r="T371" i="70"/>
  <c r="R371" i="70"/>
  <c r="L371" i="70"/>
  <c r="K371" i="70"/>
  <c r="I371" i="70"/>
  <c r="AT370" i="70"/>
  <c r="AM370" i="70"/>
  <c r="AL370" i="70"/>
  <c r="AJ370" i="70"/>
  <c r="AD370" i="70"/>
  <c r="AC370" i="70"/>
  <c r="AA370" i="70"/>
  <c r="U370" i="70"/>
  <c r="T370" i="70"/>
  <c r="R370" i="70"/>
  <c r="L370" i="70"/>
  <c r="K370" i="70"/>
  <c r="I370" i="70"/>
  <c r="AT369" i="70"/>
  <c r="AM369" i="70"/>
  <c r="AL369" i="70"/>
  <c r="AJ369" i="70"/>
  <c r="AD369" i="70"/>
  <c r="AC369" i="70"/>
  <c r="AA369" i="70"/>
  <c r="U369" i="70"/>
  <c r="T369" i="70"/>
  <c r="R369" i="70"/>
  <c r="L369" i="70"/>
  <c r="K369" i="70"/>
  <c r="I369" i="70"/>
  <c r="AT368" i="70"/>
  <c r="AM368" i="70"/>
  <c r="AL368" i="70"/>
  <c r="AJ368" i="70"/>
  <c r="AD368" i="70"/>
  <c r="AC368" i="70"/>
  <c r="AA368" i="70"/>
  <c r="U368" i="70"/>
  <c r="T368" i="70"/>
  <c r="R368" i="70"/>
  <c r="L368" i="70"/>
  <c r="K368" i="70"/>
  <c r="I368" i="70"/>
  <c r="AT366" i="70"/>
  <c r="AM366" i="70"/>
  <c r="AL366" i="70"/>
  <c r="AJ366" i="70"/>
  <c r="AD366" i="70"/>
  <c r="AC366" i="70"/>
  <c r="AA366" i="70"/>
  <c r="U366" i="70"/>
  <c r="T366" i="70"/>
  <c r="R366" i="70"/>
  <c r="L366" i="70"/>
  <c r="K366" i="70"/>
  <c r="I366" i="70"/>
  <c r="AT365" i="70"/>
  <c r="AM365" i="70"/>
  <c r="AL365" i="70"/>
  <c r="AJ365" i="70"/>
  <c r="AD365" i="70"/>
  <c r="AC365" i="70"/>
  <c r="AA365" i="70"/>
  <c r="U365" i="70"/>
  <c r="T365" i="70"/>
  <c r="R365" i="70"/>
  <c r="L365" i="70"/>
  <c r="K365" i="70"/>
  <c r="I365" i="70"/>
  <c r="AT364" i="70"/>
  <c r="AL364" i="70"/>
  <c r="CB24" i="70" s="1"/>
  <c r="AJ364" i="70"/>
  <c r="AC364" i="70"/>
  <c r="AA364" i="70"/>
  <c r="T364" i="70"/>
  <c r="R364" i="70"/>
  <c r="K364" i="70"/>
  <c r="AT363" i="70"/>
  <c r="AM363" i="70"/>
  <c r="AL363" i="70"/>
  <c r="AJ363" i="70"/>
  <c r="AD363" i="70"/>
  <c r="AC363" i="70"/>
  <c r="AA363" i="70"/>
  <c r="U363" i="70"/>
  <c r="T363" i="70"/>
  <c r="R363" i="70"/>
  <c r="L363" i="70"/>
  <c r="K363" i="70"/>
  <c r="I363" i="70"/>
  <c r="AT362" i="70"/>
  <c r="AM362" i="70"/>
  <c r="AL362" i="70"/>
  <c r="AJ362" i="70"/>
  <c r="AD362" i="70"/>
  <c r="AC362" i="70"/>
  <c r="AA362" i="70"/>
  <c r="U362" i="70"/>
  <c r="T362" i="70"/>
  <c r="R362" i="70"/>
  <c r="L362" i="70"/>
  <c r="K362" i="70"/>
  <c r="I362" i="70"/>
  <c r="AT361" i="70"/>
  <c r="AM361" i="70"/>
  <c r="AL361" i="70"/>
  <c r="AJ361" i="70"/>
  <c r="AD361" i="70"/>
  <c r="AC361" i="70"/>
  <c r="AA361" i="70"/>
  <c r="U361" i="70"/>
  <c r="T361" i="70"/>
  <c r="R361" i="70"/>
  <c r="L361" i="70"/>
  <c r="K361" i="70"/>
  <c r="I361" i="70"/>
  <c r="AT360" i="70"/>
  <c r="AM360" i="70"/>
  <c r="AL360" i="70"/>
  <c r="AJ360" i="70"/>
  <c r="AD360" i="70"/>
  <c r="AC360" i="70"/>
  <c r="AA360" i="70"/>
  <c r="U360" i="70"/>
  <c r="T360" i="70"/>
  <c r="R360" i="70"/>
  <c r="L360" i="70"/>
  <c r="K360" i="70"/>
  <c r="I360" i="70"/>
  <c r="AT359" i="70"/>
  <c r="AM359" i="70"/>
  <c r="AL359" i="70"/>
  <c r="AJ359" i="70"/>
  <c r="AD359" i="70"/>
  <c r="AC359" i="70"/>
  <c r="AA359" i="70"/>
  <c r="U359" i="70"/>
  <c r="T359" i="70"/>
  <c r="R359" i="70"/>
  <c r="L359" i="70"/>
  <c r="K359" i="70"/>
  <c r="I359" i="70"/>
  <c r="AT358" i="70"/>
  <c r="AM358" i="70"/>
  <c r="AL358" i="70"/>
  <c r="AJ358" i="70"/>
  <c r="AD358" i="70"/>
  <c r="AC358" i="70"/>
  <c r="AA358" i="70"/>
  <c r="U358" i="70"/>
  <c r="T358" i="70"/>
  <c r="R358" i="70"/>
  <c r="L358" i="70"/>
  <c r="K358" i="70"/>
  <c r="I358" i="70"/>
  <c r="AT357" i="70"/>
  <c r="AM357" i="70"/>
  <c r="AL357" i="70"/>
  <c r="AJ357" i="70"/>
  <c r="AD357" i="70"/>
  <c r="AC357" i="70"/>
  <c r="AA357" i="70"/>
  <c r="U357" i="70"/>
  <c r="T357" i="70"/>
  <c r="R357" i="70"/>
  <c r="L357" i="70"/>
  <c r="K357" i="70"/>
  <c r="I357" i="70"/>
  <c r="AT356" i="70"/>
  <c r="AM356" i="70"/>
  <c r="AL356" i="70"/>
  <c r="AJ356" i="70"/>
  <c r="AD356" i="70"/>
  <c r="AC356" i="70"/>
  <c r="AA356" i="70"/>
  <c r="U356" i="70"/>
  <c r="T356" i="70"/>
  <c r="R356" i="70"/>
  <c r="L356" i="70"/>
  <c r="K356" i="70"/>
  <c r="I356" i="70"/>
  <c r="AT355" i="70"/>
  <c r="AM355" i="70"/>
  <c r="AL355" i="70"/>
  <c r="AJ355" i="70"/>
  <c r="AD355" i="70"/>
  <c r="AC355" i="70"/>
  <c r="AA355" i="70"/>
  <c r="U355" i="70"/>
  <c r="T355" i="70"/>
  <c r="R355" i="70"/>
  <c r="L355" i="70"/>
  <c r="K355" i="70"/>
  <c r="I355" i="70"/>
  <c r="AT354" i="70"/>
  <c r="AM354" i="70"/>
  <c r="AL354" i="70"/>
  <c r="AJ354" i="70"/>
  <c r="AD354" i="70"/>
  <c r="AC354" i="70"/>
  <c r="AA354" i="70"/>
  <c r="U354" i="70"/>
  <c r="T354" i="70"/>
  <c r="R354" i="70"/>
  <c r="L354" i="70"/>
  <c r="K354" i="70"/>
  <c r="I354" i="70"/>
  <c r="AT353" i="70"/>
  <c r="AM353" i="70"/>
  <c r="AL353" i="70"/>
  <c r="AJ353" i="70"/>
  <c r="AD353" i="70"/>
  <c r="AC353" i="70"/>
  <c r="AA353" i="70"/>
  <c r="U353" i="70"/>
  <c r="T353" i="70"/>
  <c r="R353" i="70"/>
  <c r="L353" i="70"/>
  <c r="K353" i="70"/>
  <c r="I353" i="70"/>
  <c r="AT352" i="70"/>
  <c r="AM352" i="70"/>
  <c r="AL352" i="70"/>
  <c r="AJ352" i="70"/>
  <c r="AD352" i="70"/>
  <c r="AC352" i="70"/>
  <c r="AA352" i="70"/>
  <c r="U352" i="70"/>
  <c r="T352" i="70"/>
  <c r="R352" i="70"/>
  <c r="L352" i="70"/>
  <c r="K352" i="70"/>
  <c r="I352" i="70"/>
  <c r="AT351" i="70"/>
  <c r="AM351" i="70"/>
  <c r="AL351" i="70"/>
  <c r="AJ351" i="70"/>
  <c r="AD351" i="70"/>
  <c r="AC351" i="70"/>
  <c r="AA351" i="70"/>
  <c r="U351" i="70"/>
  <c r="T351" i="70"/>
  <c r="R351" i="70"/>
  <c r="L351" i="70"/>
  <c r="K351" i="70"/>
  <c r="I351" i="70"/>
  <c r="AT350" i="70"/>
  <c r="AM350" i="70"/>
  <c r="AL350" i="70"/>
  <c r="AJ350" i="70"/>
  <c r="AD350" i="70"/>
  <c r="AC350" i="70"/>
  <c r="AA350" i="70"/>
  <c r="U350" i="70"/>
  <c r="T350" i="70"/>
  <c r="R350" i="70"/>
  <c r="L350" i="70"/>
  <c r="K350" i="70"/>
  <c r="I350" i="70"/>
  <c r="AT348" i="70"/>
  <c r="AM348" i="70"/>
  <c r="AL348" i="70"/>
  <c r="AJ348" i="70"/>
  <c r="AD348" i="70"/>
  <c r="AC348" i="70"/>
  <c r="AA348" i="70"/>
  <c r="U348" i="70"/>
  <c r="T348" i="70"/>
  <c r="R348" i="70"/>
  <c r="L348" i="70"/>
  <c r="K348" i="70"/>
  <c r="I348" i="70"/>
  <c r="AT347" i="70"/>
  <c r="AM347" i="70"/>
  <c r="AL347" i="70"/>
  <c r="AJ347" i="70"/>
  <c r="AD347" i="70"/>
  <c r="AC347" i="70"/>
  <c r="AA347" i="70"/>
  <c r="U347" i="70"/>
  <c r="T347" i="70"/>
  <c r="R347" i="70"/>
  <c r="L347" i="70"/>
  <c r="K347" i="70"/>
  <c r="I347" i="70"/>
  <c r="AT346" i="70"/>
  <c r="AL346" i="70"/>
  <c r="CB23" i="70" s="1"/>
  <c r="AM346" i="70"/>
  <c r="AC346" i="70"/>
  <c r="AD346" i="70"/>
  <c r="T346" i="70"/>
  <c r="U346" i="70"/>
  <c r="K346" i="70"/>
  <c r="AT345" i="70"/>
  <c r="AM345" i="70"/>
  <c r="AL345" i="70"/>
  <c r="AJ345" i="70"/>
  <c r="AD345" i="70"/>
  <c r="AC345" i="70"/>
  <c r="AA345" i="70"/>
  <c r="U345" i="70"/>
  <c r="T345" i="70"/>
  <c r="R345" i="70"/>
  <c r="L345" i="70"/>
  <c r="K345" i="70"/>
  <c r="I345" i="70"/>
  <c r="AT344" i="70"/>
  <c r="AM344" i="70"/>
  <c r="AL344" i="70"/>
  <c r="AJ344" i="70"/>
  <c r="AD344" i="70"/>
  <c r="AC344" i="70"/>
  <c r="AA344" i="70"/>
  <c r="U344" i="70"/>
  <c r="T344" i="70"/>
  <c r="R344" i="70"/>
  <c r="L344" i="70"/>
  <c r="K344" i="70"/>
  <c r="I344" i="70"/>
  <c r="AT343" i="70"/>
  <c r="AM343" i="70"/>
  <c r="AL343" i="70"/>
  <c r="AJ343" i="70"/>
  <c r="AD343" i="70"/>
  <c r="AC343" i="70"/>
  <c r="AA343" i="70"/>
  <c r="U343" i="70"/>
  <c r="T343" i="70"/>
  <c r="R343" i="70"/>
  <c r="L343" i="70"/>
  <c r="K343" i="70"/>
  <c r="I343" i="70"/>
  <c r="AT342" i="70"/>
  <c r="AM342" i="70"/>
  <c r="AL342" i="70"/>
  <c r="AJ342" i="70"/>
  <c r="AD342" i="70"/>
  <c r="AC342" i="70"/>
  <c r="AA342" i="70"/>
  <c r="U342" i="70"/>
  <c r="T342" i="70"/>
  <c r="R342" i="70"/>
  <c r="L342" i="70"/>
  <c r="K342" i="70"/>
  <c r="I342" i="70"/>
  <c r="AT341" i="70"/>
  <c r="AM341" i="70"/>
  <c r="AL341" i="70"/>
  <c r="AJ341" i="70"/>
  <c r="AD341" i="70"/>
  <c r="AC341" i="70"/>
  <c r="AA341" i="70"/>
  <c r="U341" i="70"/>
  <c r="T341" i="70"/>
  <c r="R341" i="70"/>
  <c r="L341" i="70"/>
  <c r="K341" i="70"/>
  <c r="I341" i="70"/>
  <c r="AT340" i="70"/>
  <c r="AM340" i="70"/>
  <c r="AL340" i="70"/>
  <c r="AJ340" i="70"/>
  <c r="AD340" i="70"/>
  <c r="AC340" i="70"/>
  <c r="AA340" i="70"/>
  <c r="U340" i="70"/>
  <c r="T340" i="70"/>
  <c r="R340" i="70"/>
  <c r="L340" i="70"/>
  <c r="K340" i="70"/>
  <c r="I340" i="70"/>
  <c r="AT339" i="70"/>
  <c r="AM339" i="70"/>
  <c r="AL339" i="70"/>
  <c r="AJ339" i="70"/>
  <c r="AD339" i="70"/>
  <c r="AC339" i="70"/>
  <c r="AA339" i="70"/>
  <c r="U339" i="70"/>
  <c r="T339" i="70"/>
  <c r="R339" i="70"/>
  <c r="L339" i="70"/>
  <c r="K339" i="70"/>
  <c r="I339" i="70"/>
  <c r="AT338" i="70"/>
  <c r="AM338" i="70"/>
  <c r="AL338" i="70"/>
  <c r="AJ338" i="70"/>
  <c r="AD338" i="70"/>
  <c r="AC338" i="70"/>
  <c r="AA338" i="70"/>
  <c r="U338" i="70"/>
  <c r="T338" i="70"/>
  <c r="R338" i="70"/>
  <c r="L338" i="70"/>
  <c r="K338" i="70"/>
  <c r="I338" i="70"/>
  <c r="AT337" i="70"/>
  <c r="AM337" i="70"/>
  <c r="AL337" i="70"/>
  <c r="AJ337" i="70"/>
  <c r="AD337" i="70"/>
  <c r="AC337" i="70"/>
  <c r="AA337" i="70"/>
  <c r="U337" i="70"/>
  <c r="T337" i="70"/>
  <c r="R337" i="70"/>
  <c r="L337" i="70"/>
  <c r="K337" i="70"/>
  <c r="I337" i="70"/>
  <c r="AT336" i="70"/>
  <c r="AM336" i="70"/>
  <c r="AL336" i="70"/>
  <c r="AJ336" i="70"/>
  <c r="AD336" i="70"/>
  <c r="AC336" i="70"/>
  <c r="AA336" i="70"/>
  <c r="U336" i="70"/>
  <c r="T336" i="70"/>
  <c r="R336" i="70"/>
  <c r="L336" i="70"/>
  <c r="K336" i="70"/>
  <c r="I336" i="70"/>
  <c r="AT335" i="70"/>
  <c r="AM335" i="70"/>
  <c r="AL335" i="70"/>
  <c r="AJ335" i="70"/>
  <c r="AD335" i="70"/>
  <c r="AC335" i="70"/>
  <c r="AA335" i="70"/>
  <c r="U335" i="70"/>
  <c r="T335" i="70"/>
  <c r="R335" i="70"/>
  <c r="L335" i="70"/>
  <c r="K335" i="70"/>
  <c r="I335" i="70"/>
  <c r="AT334" i="70"/>
  <c r="AM334" i="70"/>
  <c r="AL334" i="70"/>
  <c r="AJ334" i="70"/>
  <c r="AD334" i="70"/>
  <c r="AC334" i="70"/>
  <c r="AA334" i="70"/>
  <c r="U334" i="70"/>
  <c r="T334" i="70"/>
  <c r="R334" i="70"/>
  <c r="L334" i="70"/>
  <c r="K334" i="70"/>
  <c r="I334" i="70"/>
  <c r="AT333" i="70"/>
  <c r="AM333" i="70"/>
  <c r="AL333" i="70"/>
  <c r="AJ333" i="70"/>
  <c r="AD333" i="70"/>
  <c r="AC333" i="70"/>
  <c r="AA333" i="70"/>
  <c r="U333" i="70"/>
  <c r="T333" i="70"/>
  <c r="R333" i="70"/>
  <c r="L333" i="70"/>
  <c r="K333" i="70"/>
  <c r="I333" i="70"/>
  <c r="AT332" i="70"/>
  <c r="AM332" i="70"/>
  <c r="AL332" i="70"/>
  <c r="AJ332" i="70"/>
  <c r="AD332" i="70"/>
  <c r="AC332" i="70"/>
  <c r="AA332" i="70"/>
  <c r="U332" i="70"/>
  <c r="T332" i="70"/>
  <c r="R332" i="70"/>
  <c r="L332" i="70"/>
  <c r="K332" i="70"/>
  <c r="I332" i="70"/>
  <c r="AT330" i="70"/>
  <c r="AM330" i="70"/>
  <c r="AL330" i="70"/>
  <c r="AJ330" i="70"/>
  <c r="AD330" i="70"/>
  <c r="AC330" i="70"/>
  <c r="AA330" i="70"/>
  <c r="U330" i="70"/>
  <c r="T330" i="70"/>
  <c r="R330" i="70"/>
  <c r="L330" i="70"/>
  <c r="K330" i="70"/>
  <c r="I330" i="70"/>
  <c r="AT329" i="70"/>
  <c r="AM329" i="70"/>
  <c r="AL329" i="70"/>
  <c r="AJ329" i="70"/>
  <c r="AD329" i="70"/>
  <c r="AC329" i="70"/>
  <c r="AA329" i="70"/>
  <c r="U329" i="70"/>
  <c r="T329" i="70"/>
  <c r="R329" i="70"/>
  <c r="L329" i="70"/>
  <c r="K329" i="70"/>
  <c r="I329" i="70"/>
  <c r="AT328" i="70"/>
  <c r="AL328" i="70"/>
  <c r="CB22" i="70" s="1"/>
  <c r="AJ328" i="70"/>
  <c r="AC328" i="70"/>
  <c r="AA328" i="70"/>
  <c r="T328" i="70"/>
  <c r="R328" i="70"/>
  <c r="K328" i="70"/>
  <c r="AT327" i="70"/>
  <c r="AM327" i="70"/>
  <c r="AL327" i="70"/>
  <c r="AJ327" i="70"/>
  <c r="AD327" i="70"/>
  <c r="AC327" i="70"/>
  <c r="AA327" i="70"/>
  <c r="U327" i="70"/>
  <c r="T327" i="70"/>
  <c r="R327" i="70"/>
  <c r="L327" i="70"/>
  <c r="K327" i="70"/>
  <c r="I327" i="70"/>
  <c r="AT326" i="70"/>
  <c r="AM326" i="70"/>
  <c r="AL326" i="70"/>
  <c r="AJ326" i="70"/>
  <c r="AD326" i="70"/>
  <c r="AC326" i="70"/>
  <c r="AA326" i="70"/>
  <c r="U326" i="70"/>
  <c r="T326" i="70"/>
  <c r="R326" i="70"/>
  <c r="L326" i="70"/>
  <c r="K326" i="70"/>
  <c r="I326" i="70"/>
  <c r="AT325" i="70"/>
  <c r="AM325" i="70"/>
  <c r="AL325" i="70"/>
  <c r="AJ325" i="70"/>
  <c r="AD325" i="70"/>
  <c r="AC325" i="70"/>
  <c r="AA325" i="70"/>
  <c r="U325" i="70"/>
  <c r="T325" i="70"/>
  <c r="R325" i="70"/>
  <c r="L325" i="70"/>
  <c r="K325" i="70"/>
  <c r="I325" i="70"/>
  <c r="AT324" i="70"/>
  <c r="AM324" i="70"/>
  <c r="AL324" i="70"/>
  <c r="AJ324" i="70"/>
  <c r="AD324" i="70"/>
  <c r="AC324" i="70"/>
  <c r="AA324" i="70"/>
  <c r="U324" i="70"/>
  <c r="T324" i="70"/>
  <c r="R324" i="70"/>
  <c r="L324" i="70"/>
  <c r="K324" i="70"/>
  <c r="I324" i="70"/>
  <c r="AT323" i="70"/>
  <c r="AM323" i="70"/>
  <c r="AL323" i="70"/>
  <c r="AJ323" i="70"/>
  <c r="AD323" i="70"/>
  <c r="AC323" i="70"/>
  <c r="AA323" i="70"/>
  <c r="U323" i="70"/>
  <c r="T323" i="70"/>
  <c r="R323" i="70"/>
  <c r="L323" i="70"/>
  <c r="K323" i="70"/>
  <c r="I323" i="70"/>
  <c r="AT322" i="70"/>
  <c r="AM322" i="70"/>
  <c r="AL322" i="70"/>
  <c r="AJ322" i="70"/>
  <c r="AD322" i="70"/>
  <c r="AC322" i="70"/>
  <c r="AA322" i="70"/>
  <c r="U322" i="70"/>
  <c r="T322" i="70"/>
  <c r="R322" i="70"/>
  <c r="L322" i="70"/>
  <c r="K322" i="70"/>
  <c r="I322" i="70"/>
  <c r="AT321" i="70"/>
  <c r="AM321" i="70"/>
  <c r="AL321" i="70"/>
  <c r="AJ321" i="70"/>
  <c r="AD321" i="70"/>
  <c r="AC321" i="70"/>
  <c r="AA321" i="70"/>
  <c r="U321" i="70"/>
  <c r="T321" i="70"/>
  <c r="R321" i="70"/>
  <c r="L321" i="70"/>
  <c r="K321" i="70"/>
  <c r="I321" i="70"/>
  <c r="AT320" i="70"/>
  <c r="AM320" i="70"/>
  <c r="AL320" i="70"/>
  <c r="AJ320" i="70"/>
  <c r="AD320" i="70"/>
  <c r="AC320" i="70"/>
  <c r="AA320" i="70"/>
  <c r="U320" i="70"/>
  <c r="T320" i="70"/>
  <c r="R320" i="70"/>
  <c r="L320" i="70"/>
  <c r="K320" i="70"/>
  <c r="I320" i="70"/>
  <c r="AT319" i="70"/>
  <c r="AM319" i="70"/>
  <c r="AL319" i="70"/>
  <c r="AJ319" i="70"/>
  <c r="AD319" i="70"/>
  <c r="AC319" i="70"/>
  <c r="AA319" i="70"/>
  <c r="U319" i="70"/>
  <c r="T319" i="70"/>
  <c r="R319" i="70"/>
  <c r="L319" i="70"/>
  <c r="K319" i="70"/>
  <c r="I319" i="70"/>
  <c r="AT318" i="70"/>
  <c r="AM318" i="70"/>
  <c r="AL318" i="70"/>
  <c r="AJ318" i="70"/>
  <c r="AD318" i="70"/>
  <c r="AC318" i="70"/>
  <c r="AA318" i="70"/>
  <c r="U318" i="70"/>
  <c r="T318" i="70"/>
  <c r="R318" i="70"/>
  <c r="L318" i="70"/>
  <c r="K318" i="70"/>
  <c r="I318" i="70"/>
  <c r="AT317" i="70"/>
  <c r="AM317" i="70"/>
  <c r="AL317" i="70"/>
  <c r="AJ317" i="70"/>
  <c r="AD317" i="70"/>
  <c r="AC317" i="70"/>
  <c r="AA317" i="70"/>
  <c r="U317" i="70"/>
  <c r="T317" i="70"/>
  <c r="R317" i="70"/>
  <c r="L317" i="70"/>
  <c r="K317" i="70"/>
  <c r="I317" i="70"/>
  <c r="AT316" i="70"/>
  <c r="AM316" i="70"/>
  <c r="AL316" i="70"/>
  <c r="AJ316" i="70"/>
  <c r="AD316" i="70"/>
  <c r="AC316" i="70"/>
  <c r="AA316" i="70"/>
  <c r="U316" i="70"/>
  <c r="T316" i="70"/>
  <c r="R316" i="70"/>
  <c r="L316" i="70"/>
  <c r="K316" i="70"/>
  <c r="I316" i="70"/>
  <c r="AT315" i="70"/>
  <c r="AM315" i="70"/>
  <c r="AL315" i="70"/>
  <c r="AJ315" i="70"/>
  <c r="AD315" i="70"/>
  <c r="AC315" i="70"/>
  <c r="AA315" i="70"/>
  <c r="U315" i="70"/>
  <c r="T315" i="70"/>
  <c r="R315" i="70"/>
  <c r="L315" i="70"/>
  <c r="K315" i="70"/>
  <c r="I315" i="70"/>
  <c r="AT314" i="70"/>
  <c r="AM314" i="70"/>
  <c r="AL314" i="70"/>
  <c r="AJ314" i="70"/>
  <c r="AD314" i="70"/>
  <c r="AC314" i="70"/>
  <c r="AA314" i="70"/>
  <c r="U314" i="70"/>
  <c r="T314" i="70"/>
  <c r="R314" i="70"/>
  <c r="L314" i="70"/>
  <c r="K314" i="70"/>
  <c r="I314" i="70"/>
  <c r="AT312" i="70"/>
  <c r="AM312" i="70"/>
  <c r="AL312" i="70"/>
  <c r="AJ312" i="70"/>
  <c r="AD312" i="70"/>
  <c r="AC312" i="70"/>
  <c r="AA312" i="70"/>
  <c r="U312" i="70"/>
  <c r="T312" i="70"/>
  <c r="R312" i="70"/>
  <c r="L312" i="70"/>
  <c r="K312" i="70"/>
  <c r="I312" i="70"/>
  <c r="AT311" i="70"/>
  <c r="AM311" i="70"/>
  <c r="AL311" i="70"/>
  <c r="AJ311" i="70"/>
  <c r="AD311" i="70"/>
  <c r="AC311" i="70"/>
  <c r="AA311" i="70"/>
  <c r="U311" i="70"/>
  <c r="T311" i="70"/>
  <c r="R311" i="70"/>
  <c r="L311" i="70"/>
  <c r="K311" i="70"/>
  <c r="I311" i="70"/>
  <c r="AT310" i="70"/>
  <c r="AL310" i="70"/>
  <c r="CB21" i="70" s="1"/>
  <c r="AC310" i="70"/>
  <c r="AA310" i="70"/>
  <c r="T310" i="70"/>
  <c r="R310" i="70"/>
  <c r="K310" i="70"/>
  <c r="AT309" i="70"/>
  <c r="AM309" i="70"/>
  <c r="AL309" i="70"/>
  <c r="AJ309" i="70"/>
  <c r="AD309" i="70"/>
  <c r="AC309" i="70"/>
  <c r="AA309" i="70"/>
  <c r="U309" i="70"/>
  <c r="T309" i="70"/>
  <c r="R309" i="70"/>
  <c r="L309" i="70"/>
  <c r="K309" i="70"/>
  <c r="I309" i="70"/>
  <c r="AT308" i="70"/>
  <c r="AM308" i="70"/>
  <c r="AL308" i="70"/>
  <c r="AJ308" i="70"/>
  <c r="AD308" i="70"/>
  <c r="AC308" i="70"/>
  <c r="AA308" i="70"/>
  <c r="U308" i="70"/>
  <c r="T308" i="70"/>
  <c r="R308" i="70"/>
  <c r="L308" i="70"/>
  <c r="K308" i="70"/>
  <c r="I308" i="70"/>
  <c r="AT307" i="70"/>
  <c r="AM307" i="70"/>
  <c r="AL307" i="70"/>
  <c r="AJ307" i="70"/>
  <c r="AD307" i="70"/>
  <c r="AC307" i="70"/>
  <c r="AA307" i="70"/>
  <c r="U307" i="70"/>
  <c r="T307" i="70"/>
  <c r="R307" i="70"/>
  <c r="L307" i="70"/>
  <c r="K307" i="70"/>
  <c r="I307" i="70"/>
  <c r="AT306" i="70"/>
  <c r="AM306" i="70"/>
  <c r="AL306" i="70"/>
  <c r="AJ306" i="70"/>
  <c r="AD306" i="70"/>
  <c r="AC306" i="70"/>
  <c r="AA306" i="70"/>
  <c r="U306" i="70"/>
  <c r="T306" i="70"/>
  <c r="R306" i="70"/>
  <c r="L306" i="70"/>
  <c r="K306" i="70"/>
  <c r="I306" i="70"/>
  <c r="AT305" i="70"/>
  <c r="AM305" i="70"/>
  <c r="AL305" i="70"/>
  <c r="AJ305" i="70"/>
  <c r="AD305" i="70"/>
  <c r="AC305" i="70"/>
  <c r="AA305" i="70"/>
  <c r="U305" i="70"/>
  <c r="T305" i="70"/>
  <c r="R305" i="70"/>
  <c r="L305" i="70"/>
  <c r="K305" i="70"/>
  <c r="I305" i="70"/>
  <c r="AT304" i="70"/>
  <c r="AM304" i="70"/>
  <c r="AL304" i="70"/>
  <c r="AJ304" i="70"/>
  <c r="AD304" i="70"/>
  <c r="AC304" i="70"/>
  <c r="AA304" i="70"/>
  <c r="U304" i="70"/>
  <c r="T304" i="70"/>
  <c r="R304" i="70"/>
  <c r="L304" i="70"/>
  <c r="K304" i="70"/>
  <c r="I304" i="70"/>
  <c r="AT303" i="70"/>
  <c r="AM303" i="70"/>
  <c r="AL303" i="70"/>
  <c r="AJ303" i="70"/>
  <c r="AD303" i="70"/>
  <c r="AC303" i="70"/>
  <c r="AA303" i="70"/>
  <c r="U303" i="70"/>
  <c r="T303" i="70"/>
  <c r="R303" i="70"/>
  <c r="L303" i="70"/>
  <c r="K303" i="70"/>
  <c r="I303" i="70"/>
  <c r="AT302" i="70"/>
  <c r="AM302" i="70"/>
  <c r="AL302" i="70"/>
  <c r="AJ302" i="70"/>
  <c r="AD302" i="70"/>
  <c r="AC302" i="70"/>
  <c r="AA302" i="70"/>
  <c r="U302" i="70"/>
  <c r="T302" i="70"/>
  <c r="R302" i="70"/>
  <c r="L302" i="70"/>
  <c r="K302" i="70"/>
  <c r="I302" i="70"/>
  <c r="AT301" i="70"/>
  <c r="AM301" i="70"/>
  <c r="AL301" i="70"/>
  <c r="AJ301" i="70"/>
  <c r="AD301" i="70"/>
  <c r="AC301" i="70"/>
  <c r="AA301" i="70"/>
  <c r="U301" i="70"/>
  <c r="T301" i="70"/>
  <c r="R301" i="70"/>
  <c r="L301" i="70"/>
  <c r="K301" i="70"/>
  <c r="I301" i="70"/>
  <c r="AT300" i="70"/>
  <c r="AM300" i="70"/>
  <c r="AL300" i="70"/>
  <c r="AJ300" i="70"/>
  <c r="AD300" i="70"/>
  <c r="AC300" i="70"/>
  <c r="AA300" i="70"/>
  <c r="U300" i="70"/>
  <c r="T300" i="70"/>
  <c r="R300" i="70"/>
  <c r="L300" i="70"/>
  <c r="K300" i="70"/>
  <c r="I300" i="70"/>
  <c r="AT299" i="70"/>
  <c r="AM299" i="70"/>
  <c r="AL299" i="70"/>
  <c r="AJ299" i="70"/>
  <c r="AD299" i="70"/>
  <c r="AC299" i="70"/>
  <c r="AA299" i="70"/>
  <c r="U299" i="70"/>
  <c r="T299" i="70"/>
  <c r="R299" i="70"/>
  <c r="L299" i="70"/>
  <c r="K299" i="70"/>
  <c r="I299" i="70"/>
  <c r="AT298" i="70"/>
  <c r="AM298" i="70"/>
  <c r="AL298" i="70"/>
  <c r="AJ298" i="70"/>
  <c r="AD298" i="70"/>
  <c r="AC298" i="70"/>
  <c r="AA298" i="70"/>
  <c r="U298" i="70"/>
  <c r="T298" i="70"/>
  <c r="R298" i="70"/>
  <c r="L298" i="70"/>
  <c r="K298" i="70"/>
  <c r="I298" i="70"/>
  <c r="AT297" i="70"/>
  <c r="AM297" i="70"/>
  <c r="AL297" i="70"/>
  <c r="AJ297" i="70"/>
  <c r="AD297" i="70"/>
  <c r="AC297" i="70"/>
  <c r="AA297" i="70"/>
  <c r="U297" i="70"/>
  <c r="T297" i="70"/>
  <c r="R297" i="70"/>
  <c r="L297" i="70"/>
  <c r="K297" i="70"/>
  <c r="I297" i="70"/>
  <c r="AT296" i="70"/>
  <c r="AM296" i="70"/>
  <c r="AL296" i="70"/>
  <c r="AJ296" i="70"/>
  <c r="AD296" i="70"/>
  <c r="AC296" i="70"/>
  <c r="AA296" i="70"/>
  <c r="U296" i="70"/>
  <c r="T296" i="70"/>
  <c r="R296" i="70"/>
  <c r="L296" i="70"/>
  <c r="K296" i="70"/>
  <c r="I296" i="70"/>
  <c r="AT294" i="70"/>
  <c r="AM294" i="70"/>
  <c r="AL294" i="70"/>
  <c r="AJ294" i="70"/>
  <c r="AD294" i="70"/>
  <c r="AC294" i="70"/>
  <c r="AA294" i="70"/>
  <c r="U294" i="70"/>
  <c r="T294" i="70"/>
  <c r="R294" i="70"/>
  <c r="L294" i="70"/>
  <c r="K294" i="70"/>
  <c r="I294" i="70"/>
  <c r="AT293" i="70"/>
  <c r="AM293" i="70"/>
  <c r="AL293" i="70"/>
  <c r="AJ293" i="70"/>
  <c r="AD293" i="70"/>
  <c r="AC293" i="70"/>
  <c r="AA293" i="70"/>
  <c r="U293" i="70"/>
  <c r="T293" i="70"/>
  <c r="R293" i="70"/>
  <c r="L293" i="70"/>
  <c r="K293" i="70"/>
  <c r="I293" i="70"/>
  <c r="AT292" i="70"/>
  <c r="AL292" i="70"/>
  <c r="CB20" i="70" s="1"/>
  <c r="AC292" i="70"/>
  <c r="AA292" i="70"/>
  <c r="T292" i="70"/>
  <c r="R292" i="70"/>
  <c r="K292" i="70"/>
  <c r="AT291" i="70"/>
  <c r="AM291" i="70"/>
  <c r="AL291" i="70"/>
  <c r="AJ291" i="70"/>
  <c r="AD291" i="70"/>
  <c r="AC291" i="70"/>
  <c r="AA291" i="70"/>
  <c r="U291" i="70"/>
  <c r="T291" i="70"/>
  <c r="R291" i="70"/>
  <c r="L291" i="70"/>
  <c r="K291" i="70"/>
  <c r="I291" i="70"/>
  <c r="AT290" i="70"/>
  <c r="AM290" i="70"/>
  <c r="AL290" i="70"/>
  <c r="AJ290" i="70"/>
  <c r="AD290" i="70"/>
  <c r="AC290" i="70"/>
  <c r="AA290" i="70"/>
  <c r="U290" i="70"/>
  <c r="T290" i="70"/>
  <c r="R290" i="70"/>
  <c r="L290" i="70"/>
  <c r="K290" i="70"/>
  <c r="I290" i="70"/>
  <c r="AT289" i="70"/>
  <c r="AM289" i="70"/>
  <c r="AL289" i="70"/>
  <c r="AJ289" i="70"/>
  <c r="AD289" i="70"/>
  <c r="AC289" i="70"/>
  <c r="AA289" i="70"/>
  <c r="U289" i="70"/>
  <c r="T289" i="70"/>
  <c r="R289" i="70"/>
  <c r="L289" i="70"/>
  <c r="K289" i="70"/>
  <c r="I289" i="70"/>
  <c r="AT288" i="70"/>
  <c r="AM288" i="70"/>
  <c r="AL288" i="70"/>
  <c r="AJ288" i="70"/>
  <c r="AD288" i="70"/>
  <c r="AC288" i="70"/>
  <c r="AA288" i="70"/>
  <c r="U288" i="70"/>
  <c r="T288" i="70"/>
  <c r="R288" i="70"/>
  <c r="L288" i="70"/>
  <c r="K288" i="70"/>
  <c r="I288" i="70"/>
  <c r="AT287" i="70"/>
  <c r="AM287" i="70"/>
  <c r="AL287" i="70"/>
  <c r="AJ287" i="70"/>
  <c r="AD287" i="70"/>
  <c r="AC287" i="70"/>
  <c r="AA287" i="70"/>
  <c r="U287" i="70"/>
  <c r="T287" i="70"/>
  <c r="R287" i="70"/>
  <c r="L287" i="70"/>
  <c r="K287" i="70"/>
  <c r="I287" i="70"/>
  <c r="AT286" i="70"/>
  <c r="AM286" i="70"/>
  <c r="AL286" i="70"/>
  <c r="AJ286" i="70"/>
  <c r="AD286" i="70"/>
  <c r="AC286" i="70"/>
  <c r="AA286" i="70"/>
  <c r="U286" i="70"/>
  <c r="T286" i="70"/>
  <c r="R286" i="70"/>
  <c r="L286" i="70"/>
  <c r="K286" i="70"/>
  <c r="I286" i="70"/>
  <c r="AT285" i="70"/>
  <c r="AM285" i="70"/>
  <c r="AL285" i="70"/>
  <c r="AJ285" i="70"/>
  <c r="AD285" i="70"/>
  <c r="AC285" i="70"/>
  <c r="AA285" i="70"/>
  <c r="U285" i="70"/>
  <c r="T285" i="70"/>
  <c r="R285" i="70"/>
  <c r="L285" i="70"/>
  <c r="K285" i="70"/>
  <c r="I285" i="70"/>
  <c r="AT284" i="70"/>
  <c r="AM284" i="70"/>
  <c r="AL284" i="70"/>
  <c r="AJ284" i="70"/>
  <c r="AD284" i="70"/>
  <c r="AC284" i="70"/>
  <c r="AA284" i="70"/>
  <c r="U284" i="70"/>
  <c r="T284" i="70"/>
  <c r="R284" i="70"/>
  <c r="L284" i="70"/>
  <c r="K284" i="70"/>
  <c r="I284" i="70"/>
  <c r="AT283" i="70"/>
  <c r="AM283" i="70"/>
  <c r="AL283" i="70"/>
  <c r="AJ283" i="70"/>
  <c r="AD283" i="70"/>
  <c r="AC283" i="70"/>
  <c r="AA283" i="70"/>
  <c r="U283" i="70"/>
  <c r="T283" i="70"/>
  <c r="R283" i="70"/>
  <c r="L283" i="70"/>
  <c r="K283" i="70"/>
  <c r="I283" i="70"/>
  <c r="AT282" i="70"/>
  <c r="AM282" i="70"/>
  <c r="AL282" i="70"/>
  <c r="AJ282" i="70"/>
  <c r="AD282" i="70"/>
  <c r="AC282" i="70"/>
  <c r="AA282" i="70"/>
  <c r="U282" i="70"/>
  <c r="T282" i="70"/>
  <c r="R282" i="70"/>
  <c r="L282" i="70"/>
  <c r="K282" i="70"/>
  <c r="I282" i="70"/>
  <c r="AT281" i="70"/>
  <c r="AM281" i="70"/>
  <c r="AL281" i="70"/>
  <c r="AJ281" i="70"/>
  <c r="AD281" i="70"/>
  <c r="AC281" i="70"/>
  <c r="AA281" i="70"/>
  <c r="U281" i="70"/>
  <c r="T281" i="70"/>
  <c r="R281" i="70"/>
  <c r="L281" i="70"/>
  <c r="K281" i="70"/>
  <c r="I281" i="70"/>
  <c r="AT280" i="70"/>
  <c r="AM280" i="70"/>
  <c r="AL280" i="70"/>
  <c r="AJ280" i="70"/>
  <c r="AD280" i="70"/>
  <c r="AC280" i="70"/>
  <c r="AA280" i="70"/>
  <c r="U280" i="70"/>
  <c r="T280" i="70"/>
  <c r="R280" i="70"/>
  <c r="L280" i="70"/>
  <c r="K280" i="70"/>
  <c r="I280" i="70"/>
  <c r="AT279" i="70"/>
  <c r="AM279" i="70"/>
  <c r="AL279" i="70"/>
  <c r="AJ279" i="70"/>
  <c r="AD279" i="70"/>
  <c r="AC279" i="70"/>
  <c r="AA279" i="70"/>
  <c r="U279" i="70"/>
  <c r="T279" i="70"/>
  <c r="R279" i="70"/>
  <c r="L279" i="70"/>
  <c r="K279" i="70"/>
  <c r="I279" i="70"/>
  <c r="AT278" i="70"/>
  <c r="AM278" i="70"/>
  <c r="AL278" i="70"/>
  <c r="AJ278" i="70"/>
  <c r="AD278" i="70"/>
  <c r="AC278" i="70"/>
  <c r="AA278" i="70"/>
  <c r="U278" i="70"/>
  <c r="T278" i="70"/>
  <c r="R278" i="70"/>
  <c r="L278" i="70"/>
  <c r="K278" i="70"/>
  <c r="I278" i="70"/>
  <c r="AT276" i="70"/>
  <c r="AM276" i="70"/>
  <c r="AL276" i="70"/>
  <c r="AJ276" i="70"/>
  <c r="AD276" i="70"/>
  <c r="AC276" i="70"/>
  <c r="AA276" i="70"/>
  <c r="U276" i="70"/>
  <c r="T276" i="70"/>
  <c r="R276" i="70"/>
  <c r="L276" i="70"/>
  <c r="K276" i="70"/>
  <c r="I276" i="70"/>
  <c r="AT275" i="70"/>
  <c r="AM275" i="70"/>
  <c r="AL275" i="70"/>
  <c r="AJ275" i="70"/>
  <c r="AD275" i="70"/>
  <c r="AC275" i="70"/>
  <c r="AA275" i="70"/>
  <c r="U275" i="70"/>
  <c r="T275" i="70"/>
  <c r="R275" i="70"/>
  <c r="L275" i="70"/>
  <c r="K275" i="70"/>
  <c r="I275" i="70"/>
  <c r="AT274" i="70"/>
  <c r="AL274" i="70"/>
  <c r="CB19" i="70" s="1"/>
  <c r="AC274" i="70"/>
  <c r="AD274" i="70"/>
  <c r="T274" i="70"/>
  <c r="U274" i="70"/>
  <c r="K274" i="70"/>
  <c r="AT273" i="70"/>
  <c r="AM273" i="70"/>
  <c r="AL273" i="70"/>
  <c r="AJ273" i="70"/>
  <c r="AD273" i="70"/>
  <c r="AC273" i="70"/>
  <c r="AA273" i="70"/>
  <c r="U273" i="70"/>
  <c r="T273" i="70"/>
  <c r="R273" i="70"/>
  <c r="L273" i="70"/>
  <c r="K273" i="70"/>
  <c r="I273" i="70"/>
  <c r="AT272" i="70"/>
  <c r="AM272" i="70"/>
  <c r="AL272" i="70"/>
  <c r="AJ272" i="70"/>
  <c r="AD272" i="70"/>
  <c r="AC272" i="70"/>
  <c r="AA272" i="70"/>
  <c r="U272" i="70"/>
  <c r="T272" i="70"/>
  <c r="R272" i="70"/>
  <c r="L272" i="70"/>
  <c r="K272" i="70"/>
  <c r="I272" i="70"/>
  <c r="AT271" i="70"/>
  <c r="AM271" i="70"/>
  <c r="AL271" i="70"/>
  <c r="AJ271" i="70"/>
  <c r="AD271" i="70"/>
  <c r="AC271" i="70"/>
  <c r="AA271" i="70"/>
  <c r="U271" i="70"/>
  <c r="T271" i="70"/>
  <c r="R271" i="70"/>
  <c r="L271" i="70"/>
  <c r="K271" i="70"/>
  <c r="I271" i="70"/>
  <c r="AT270" i="70"/>
  <c r="AM270" i="70"/>
  <c r="AL270" i="70"/>
  <c r="AJ270" i="70"/>
  <c r="AD270" i="70"/>
  <c r="AC270" i="70"/>
  <c r="AA270" i="70"/>
  <c r="U270" i="70"/>
  <c r="T270" i="70"/>
  <c r="R270" i="70"/>
  <c r="L270" i="70"/>
  <c r="K270" i="70"/>
  <c r="I270" i="70"/>
  <c r="AT269" i="70"/>
  <c r="AM269" i="70"/>
  <c r="AL269" i="70"/>
  <c r="AJ269" i="70"/>
  <c r="AD269" i="70"/>
  <c r="AC269" i="70"/>
  <c r="AA269" i="70"/>
  <c r="U269" i="70"/>
  <c r="T269" i="70"/>
  <c r="R269" i="70"/>
  <c r="L269" i="70"/>
  <c r="K269" i="70"/>
  <c r="I269" i="70"/>
  <c r="AT268" i="70"/>
  <c r="AM268" i="70"/>
  <c r="AL268" i="70"/>
  <c r="AJ268" i="70"/>
  <c r="AD268" i="70"/>
  <c r="AC268" i="70"/>
  <c r="AA268" i="70"/>
  <c r="U268" i="70"/>
  <c r="T268" i="70"/>
  <c r="R268" i="70"/>
  <c r="L268" i="70"/>
  <c r="K268" i="70"/>
  <c r="I268" i="70"/>
  <c r="AT267" i="70"/>
  <c r="AM267" i="70"/>
  <c r="AL267" i="70"/>
  <c r="AJ267" i="70"/>
  <c r="AD267" i="70"/>
  <c r="AC267" i="70"/>
  <c r="AA267" i="70"/>
  <c r="U267" i="70"/>
  <c r="T267" i="70"/>
  <c r="R267" i="70"/>
  <c r="L267" i="70"/>
  <c r="K267" i="70"/>
  <c r="I267" i="70"/>
  <c r="AT266" i="70"/>
  <c r="AM266" i="70"/>
  <c r="AL266" i="70"/>
  <c r="AJ266" i="70"/>
  <c r="AD266" i="70"/>
  <c r="AC266" i="70"/>
  <c r="AA266" i="70"/>
  <c r="U266" i="70"/>
  <c r="T266" i="70"/>
  <c r="R266" i="70"/>
  <c r="L266" i="70"/>
  <c r="K266" i="70"/>
  <c r="I266" i="70"/>
  <c r="AT265" i="70"/>
  <c r="AM265" i="70"/>
  <c r="AL265" i="70"/>
  <c r="AJ265" i="70"/>
  <c r="AD265" i="70"/>
  <c r="AC265" i="70"/>
  <c r="AA265" i="70"/>
  <c r="U265" i="70"/>
  <c r="T265" i="70"/>
  <c r="R265" i="70"/>
  <c r="L265" i="70"/>
  <c r="K265" i="70"/>
  <c r="I265" i="70"/>
  <c r="AT264" i="70"/>
  <c r="AM264" i="70"/>
  <c r="AL264" i="70"/>
  <c r="AJ264" i="70"/>
  <c r="AD264" i="70"/>
  <c r="AC264" i="70"/>
  <c r="AA264" i="70"/>
  <c r="U264" i="70"/>
  <c r="T264" i="70"/>
  <c r="R264" i="70"/>
  <c r="L264" i="70"/>
  <c r="K264" i="70"/>
  <c r="I264" i="70"/>
  <c r="AT263" i="70"/>
  <c r="AM263" i="70"/>
  <c r="AL263" i="70"/>
  <c r="AJ263" i="70"/>
  <c r="AD263" i="70"/>
  <c r="AC263" i="70"/>
  <c r="AA263" i="70"/>
  <c r="U263" i="70"/>
  <c r="T263" i="70"/>
  <c r="R263" i="70"/>
  <c r="L263" i="70"/>
  <c r="K263" i="70"/>
  <c r="I263" i="70"/>
  <c r="AT262" i="70"/>
  <c r="AM262" i="70"/>
  <c r="AL262" i="70"/>
  <c r="AJ262" i="70"/>
  <c r="AD262" i="70"/>
  <c r="AC262" i="70"/>
  <c r="AA262" i="70"/>
  <c r="U262" i="70"/>
  <c r="T262" i="70"/>
  <c r="R262" i="70"/>
  <c r="L262" i="70"/>
  <c r="K262" i="70"/>
  <c r="I262" i="70"/>
  <c r="AT261" i="70"/>
  <c r="AM261" i="70"/>
  <c r="AL261" i="70"/>
  <c r="AJ261" i="70"/>
  <c r="AD261" i="70"/>
  <c r="AC261" i="70"/>
  <c r="AA261" i="70"/>
  <c r="U261" i="70"/>
  <c r="T261" i="70"/>
  <c r="R261" i="70"/>
  <c r="L261" i="70"/>
  <c r="K261" i="70"/>
  <c r="I261" i="70"/>
  <c r="AT260" i="70"/>
  <c r="AM260" i="70"/>
  <c r="AL260" i="70"/>
  <c r="AJ260" i="70"/>
  <c r="AD260" i="70"/>
  <c r="AC260" i="70"/>
  <c r="AA260" i="70"/>
  <c r="U260" i="70"/>
  <c r="T260" i="70"/>
  <c r="R260" i="70"/>
  <c r="L260" i="70"/>
  <c r="K260" i="70"/>
  <c r="I260" i="70"/>
  <c r="AT258" i="70"/>
  <c r="AM258" i="70"/>
  <c r="AL258" i="70"/>
  <c r="AJ258" i="70"/>
  <c r="AD258" i="70"/>
  <c r="AC258" i="70"/>
  <c r="AA258" i="70"/>
  <c r="U258" i="70"/>
  <c r="T258" i="70"/>
  <c r="R258" i="70"/>
  <c r="L258" i="70"/>
  <c r="K258" i="70"/>
  <c r="I258" i="70"/>
  <c r="AT257" i="70"/>
  <c r="AM257" i="70"/>
  <c r="AL257" i="70"/>
  <c r="AJ257" i="70"/>
  <c r="AD257" i="70"/>
  <c r="AC257" i="70"/>
  <c r="AA257" i="70"/>
  <c r="U257" i="70"/>
  <c r="T257" i="70"/>
  <c r="R257" i="70"/>
  <c r="L257" i="70"/>
  <c r="K257" i="70"/>
  <c r="I257" i="70"/>
  <c r="AT256" i="70"/>
  <c r="AL256" i="70"/>
  <c r="CB18" i="70" s="1"/>
  <c r="AJ256" i="70"/>
  <c r="AC256" i="70"/>
  <c r="AA256" i="70"/>
  <c r="T256" i="70"/>
  <c r="R256" i="70"/>
  <c r="K256" i="70"/>
  <c r="AT255" i="70"/>
  <c r="AM255" i="70"/>
  <c r="AL255" i="70"/>
  <c r="AJ255" i="70"/>
  <c r="AD255" i="70"/>
  <c r="AC255" i="70"/>
  <c r="AA255" i="70"/>
  <c r="U255" i="70"/>
  <c r="T255" i="70"/>
  <c r="R255" i="70"/>
  <c r="L255" i="70"/>
  <c r="K255" i="70"/>
  <c r="I255" i="70"/>
  <c r="AT254" i="70"/>
  <c r="AM254" i="70"/>
  <c r="AL254" i="70"/>
  <c r="AJ254" i="70"/>
  <c r="AD254" i="70"/>
  <c r="AC254" i="70"/>
  <c r="AA254" i="70"/>
  <c r="U254" i="70"/>
  <c r="T254" i="70"/>
  <c r="R254" i="70"/>
  <c r="L254" i="70"/>
  <c r="K254" i="70"/>
  <c r="I254" i="70"/>
  <c r="AT253" i="70"/>
  <c r="AM253" i="70"/>
  <c r="AL253" i="70"/>
  <c r="AJ253" i="70"/>
  <c r="AD253" i="70"/>
  <c r="AC253" i="70"/>
  <c r="AA253" i="70"/>
  <c r="U253" i="70"/>
  <c r="T253" i="70"/>
  <c r="R253" i="70"/>
  <c r="L253" i="70"/>
  <c r="K253" i="70"/>
  <c r="I253" i="70"/>
  <c r="AT252" i="70"/>
  <c r="AM252" i="70"/>
  <c r="AL252" i="70"/>
  <c r="AJ252" i="70"/>
  <c r="AD252" i="70"/>
  <c r="AC252" i="70"/>
  <c r="AA252" i="70"/>
  <c r="U252" i="70"/>
  <c r="T252" i="70"/>
  <c r="R252" i="70"/>
  <c r="L252" i="70"/>
  <c r="K252" i="70"/>
  <c r="I252" i="70"/>
  <c r="AT251" i="70"/>
  <c r="AM251" i="70"/>
  <c r="AL251" i="70"/>
  <c r="AJ251" i="70"/>
  <c r="AD251" i="70"/>
  <c r="AC251" i="70"/>
  <c r="AA251" i="70"/>
  <c r="U251" i="70"/>
  <c r="T251" i="70"/>
  <c r="R251" i="70"/>
  <c r="L251" i="70"/>
  <c r="K251" i="70"/>
  <c r="I251" i="70"/>
  <c r="AT250" i="70"/>
  <c r="AM250" i="70"/>
  <c r="AL250" i="70"/>
  <c r="AJ250" i="70"/>
  <c r="AD250" i="70"/>
  <c r="AC250" i="70"/>
  <c r="AA250" i="70"/>
  <c r="U250" i="70"/>
  <c r="T250" i="70"/>
  <c r="R250" i="70"/>
  <c r="L250" i="70"/>
  <c r="K250" i="70"/>
  <c r="I250" i="70"/>
  <c r="AT249" i="70"/>
  <c r="AM249" i="70"/>
  <c r="AL249" i="70"/>
  <c r="AJ249" i="70"/>
  <c r="AD249" i="70"/>
  <c r="AC249" i="70"/>
  <c r="AA249" i="70"/>
  <c r="U249" i="70"/>
  <c r="T249" i="70"/>
  <c r="R249" i="70"/>
  <c r="L249" i="70"/>
  <c r="K249" i="70"/>
  <c r="I249" i="70"/>
  <c r="AT248" i="70"/>
  <c r="AM248" i="70"/>
  <c r="AL248" i="70"/>
  <c r="AJ248" i="70"/>
  <c r="AD248" i="70"/>
  <c r="AC248" i="70"/>
  <c r="AA248" i="70"/>
  <c r="U248" i="70"/>
  <c r="T248" i="70"/>
  <c r="R248" i="70"/>
  <c r="L248" i="70"/>
  <c r="K248" i="70"/>
  <c r="I248" i="70"/>
  <c r="AT247" i="70"/>
  <c r="AM247" i="70"/>
  <c r="AL247" i="70"/>
  <c r="AJ247" i="70"/>
  <c r="AD247" i="70"/>
  <c r="AC247" i="70"/>
  <c r="AA247" i="70"/>
  <c r="U247" i="70"/>
  <c r="T247" i="70"/>
  <c r="R247" i="70"/>
  <c r="L247" i="70"/>
  <c r="K247" i="70"/>
  <c r="I247" i="70"/>
  <c r="AT246" i="70"/>
  <c r="AM246" i="70"/>
  <c r="AL246" i="70"/>
  <c r="AJ246" i="70"/>
  <c r="AD246" i="70"/>
  <c r="AC246" i="70"/>
  <c r="AA246" i="70"/>
  <c r="U246" i="70"/>
  <c r="T246" i="70"/>
  <c r="R246" i="70"/>
  <c r="L246" i="70"/>
  <c r="K246" i="70"/>
  <c r="I246" i="70"/>
  <c r="AT245" i="70"/>
  <c r="AM245" i="70"/>
  <c r="AL245" i="70"/>
  <c r="AJ245" i="70"/>
  <c r="AD245" i="70"/>
  <c r="AC245" i="70"/>
  <c r="AA245" i="70"/>
  <c r="U245" i="70"/>
  <c r="T245" i="70"/>
  <c r="R245" i="70"/>
  <c r="L245" i="70"/>
  <c r="K245" i="70"/>
  <c r="I245" i="70"/>
  <c r="AT244" i="70"/>
  <c r="AM244" i="70"/>
  <c r="AL244" i="70"/>
  <c r="AJ244" i="70"/>
  <c r="AD244" i="70"/>
  <c r="AC244" i="70"/>
  <c r="AA244" i="70"/>
  <c r="U244" i="70"/>
  <c r="T244" i="70"/>
  <c r="R244" i="70"/>
  <c r="L244" i="70"/>
  <c r="K244" i="70"/>
  <c r="I244" i="70"/>
  <c r="AT243" i="70"/>
  <c r="AM243" i="70"/>
  <c r="AL243" i="70"/>
  <c r="AJ243" i="70"/>
  <c r="AD243" i="70"/>
  <c r="AC243" i="70"/>
  <c r="AA243" i="70"/>
  <c r="U243" i="70"/>
  <c r="T243" i="70"/>
  <c r="R243" i="70"/>
  <c r="L243" i="70"/>
  <c r="K243" i="70"/>
  <c r="I243" i="70"/>
  <c r="AT242" i="70"/>
  <c r="AM242" i="70"/>
  <c r="AL242" i="70"/>
  <c r="AJ242" i="70"/>
  <c r="AD242" i="70"/>
  <c r="AC242" i="70"/>
  <c r="AA242" i="70"/>
  <c r="U242" i="70"/>
  <c r="T242" i="70"/>
  <c r="R242" i="70"/>
  <c r="L242" i="70"/>
  <c r="K242" i="70"/>
  <c r="I242" i="70"/>
  <c r="AT240" i="70"/>
  <c r="AM240" i="70"/>
  <c r="AL240" i="70"/>
  <c r="AJ240" i="70"/>
  <c r="AD240" i="70"/>
  <c r="AC240" i="70"/>
  <c r="AA240" i="70"/>
  <c r="U240" i="70"/>
  <c r="T240" i="70"/>
  <c r="R240" i="70"/>
  <c r="L240" i="70"/>
  <c r="K240" i="70"/>
  <c r="I240" i="70"/>
  <c r="AT239" i="70"/>
  <c r="AM239" i="70"/>
  <c r="AL239" i="70"/>
  <c r="AJ239" i="70"/>
  <c r="AD239" i="70"/>
  <c r="AC239" i="70"/>
  <c r="AA239" i="70"/>
  <c r="U239" i="70"/>
  <c r="T239" i="70"/>
  <c r="R239" i="70"/>
  <c r="L239" i="70"/>
  <c r="K239" i="70"/>
  <c r="I239" i="70"/>
  <c r="AT238" i="70"/>
  <c r="AL238" i="70"/>
  <c r="CB17" i="70" s="1"/>
  <c r="AC238" i="70"/>
  <c r="AA238" i="70"/>
  <c r="T238" i="70"/>
  <c r="R238" i="70"/>
  <c r="K238" i="70"/>
  <c r="AT237" i="70"/>
  <c r="AM237" i="70"/>
  <c r="AL237" i="70"/>
  <c r="AJ237" i="70"/>
  <c r="AD237" i="70"/>
  <c r="AC237" i="70"/>
  <c r="AA237" i="70"/>
  <c r="U237" i="70"/>
  <c r="T237" i="70"/>
  <c r="R237" i="70"/>
  <c r="L237" i="70"/>
  <c r="K237" i="70"/>
  <c r="I237" i="70"/>
  <c r="AT236" i="70"/>
  <c r="AM236" i="70"/>
  <c r="AL236" i="70"/>
  <c r="AJ236" i="70"/>
  <c r="AD236" i="70"/>
  <c r="AC236" i="70"/>
  <c r="AA236" i="70"/>
  <c r="U236" i="70"/>
  <c r="T236" i="70"/>
  <c r="R236" i="70"/>
  <c r="L236" i="70"/>
  <c r="K236" i="70"/>
  <c r="I236" i="70"/>
  <c r="AT235" i="70"/>
  <c r="AM235" i="70"/>
  <c r="AL235" i="70"/>
  <c r="AJ235" i="70"/>
  <c r="AD235" i="70"/>
  <c r="AC235" i="70"/>
  <c r="AA235" i="70"/>
  <c r="U235" i="70"/>
  <c r="T235" i="70"/>
  <c r="R235" i="70"/>
  <c r="L235" i="70"/>
  <c r="K235" i="70"/>
  <c r="I235" i="70"/>
  <c r="AT234" i="70"/>
  <c r="AM234" i="70"/>
  <c r="AL234" i="70"/>
  <c r="AJ234" i="70"/>
  <c r="AD234" i="70"/>
  <c r="AC234" i="70"/>
  <c r="AA234" i="70"/>
  <c r="U234" i="70"/>
  <c r="T234" i="70"/>
  <c r="R234" i="70"/>
  <c r="L234" i="70"/>
  <c r="K234" i="70"/>
  <c r="I234" i="70"/>
  <c r="AT233" i="70"/>
  <c r="AM233" i="70"/>
  <c r="AL233" i="70"/>
  <c r="AJ233" i="70"/>
  <c r="AD233" i="70"/>
  <c r="AC233" i="70"/>
  <c r="AA233" i="70"/>
  <c r="U233" i="70"/>
  <c r="T233" i="70"/>
  <c r="R233" i="70"/>
  <c r="L233" i="70"/>
  <c r="K233" i="70"/>
  <c r="I233" i="70"/>
  <c r="AT232" i="70"/>
  <c r="AM232" i="70"/>
  <c r="AL232" i="70"/>
  <c r="AJ232" i="70"/>
  <c r="AD232" i="70"/>
  <c r="AC232" i="70"/>
  <c r="AA232" i="70"/>
  <c r="U232" i="70"/>
  <c r="T232" i="70"/>
  <c r="R232" i="70"/>
  <c r="L232" i="70"/>
  <c r="K232" i="70"/>
  <c r="I232" i="70"/>
  <c r="AT231" i="70"/>
  <c r="AM231" i="70"/>
  <c r="AL231" i="70"/>
  <c r="AJ231" i="70"/>
  <c r="AD231" i="70"/>
  <c r="AC231" i="70"/>
  <c r="AA231" i="70"/>
  <c r="U231" i="70"/>
  <c r="T231" i="70"/>
  <c r="R231" i="70"/>
  <c r="L231" i="70"/>
  <c r="K231" i="70"/>
  <c r="I231" i="70"/>
  <c r="AT230" i="70"/>
  <c r="AM230" i="70"/>
  <c r="AL230" i="70"/>
  <c r="AJ230" i="70"/>
  <c r="AD230" i="70"/>
  <c r="AC230" i="70"/>
  <c r="AA230" i="70"/>
  <c r="U230" i="70"/>
  <c r="T230" i="70"/>
  <c r="R230" i="70"/>
  <c r="L230" i="70"/>
  <c r="K230" i="70"/>
  <c r="I230" i="70"/>
  <c r="AT229" i="70"/>
  <c r="AM229" i="70"/>
  <c r="AL229" i="70"/>
  <c r="AJ229" i="70"/>
  <c r="AD229" i="70"/>
  <c r="AC229" i="70"/>
  <c r="AA229" i="70"/>
  <c r="U229" i="70"/>
  <c r="T229" i="70"/>
  <c r="R229" i="70"/>
  <c r="L229" i="70"/>
  <c r="K229" i="70"/>
  <c r="I229" i="70"/>
  <c r="AT228" i="70"/>
  <c r="AM228" i="70"/>
  <c r="AL228" i="70"/>
  <c r="AJ228" i="70"/>
  <c r="AD228" i="70"/>
  <c r="AC228" i="70"/>
  <c r="AA228" i="70"/>
  <c r="U228" i="70"/>
  <c r="T228" i="70"/>
  <c r="R228" i="70"/>
  <c r="L228" i="70"/>
  <c r="K228" i="70"/>
  <c r="I228" i="70"/>
  <c r="AT227" i="70"/>
  <c r="AM227" i="70"/>
  <c r="AL227" i="70"/>
  <c r="AJ227" i="70"/>
  <c r="AD227" i="70"/>
  <c r="AC227" i="70"/>
  <c r="AA227" i="70"/>
  <c r="U227" i="70"/>
  <c r="T227" i="70"/>
  <c r="R227" i="70"/>
  <c r="L227" i="70"/>
  <c r="K227" i="70"/>
  <c r="I227" i="70"/>
  <c r="AT226" i="70"/>
  <c r="AM226" i="70"/>
  <c r="AL226" i="70"/>
  <c r="AJ226" i="70"/>
  <c r="AD226" i="70"/>
  <c r="AC226" i="70"/>
  <c r="AA226" i="70"/>
  <c r="U226" i="70"/>
  <c r="T226" i="70"/>
  <c r="R226" i="70"/>
  <c r="L226" i="70"/>
  <c r="K226" i="70"/>
  <c r="I226" i="70"/>
  <c r="AT225" i="70"/>
  <c r="AM225" i="70"/>
  <c r="AL225" i="70"/>
  <c r="AJ225" i="70"/>
  <c r="AD225" i="70"/>
  <c r="AC225" i="70"/>
  <c r="AA225" i="70"/>
  <c r="U225" i="70"/>
  <c r="T225" i="70"/>
  <c r="R225" i="70"/>
  <c r="L225" i="70"/>
  <c r="K225" i="70"/>
  <c r="I225" i="70"/>
  <c r="AT224" i="70"/>
  <c r="AM224" i="70"/>
  <c r="AL224" i="70"/>
  <c r="AJ224" i="70"/>
  <c r="AD224" i="70"/>
  <c r="AC224" i="70"/>
  <c r="AA224" i="70"/>
  <c r="U224" i="70"/>
  <c r="T224" i="70"/>
  <c r="R224" i="70"/>
  <c r="L224" i="70"/>
  <c r="K224" i="70"/>
  <c r="I224" i="70"/>
  <c r="AT222" i="70"/>
  <c r="AM222" i="70"/>
  <c r="AL222" i="70"/>
  <c r="AJ222" i="70"/>
  <c r="AD222" i="70"/>
  <c r="AC222" i="70"/>
  <c r="AA222" i="70"/>
  <c r="U222" i="70"/>
  <c r="T222" i="70"/>
  <c r="R222" i="70"/>
  <c r="L222" i="70"/>
  <c r="K222" i="70"/>
  <c r="I222" i="70"/>
  <c r="AT221" i="70"/>
  <c r="AM221" i="70"/>
  <c r="AL221" i="70"/>
  <c r="AJ221" i="70"/>
  <c r="AD221" i="70"/>
  <c r="AC221" i="70"/>
  <c r="AA221" i="70"/>
  <c r="U221" i="70"/>
  <c r="T221" i="70"/>
  <c r="R221" i="70"/>
  <c r="L221" i="70"/>
  <c r="K221" i="70"/>
  <c r="I221" i="70"/>
  <c r="AT220" i="70"/>
  <c r="AL220" i="70"/>
  <c r="CB16" i="70" s="1"/>
  <c r="AJ220" i="70"/>
  <c r="AC220" i="70"/>
  <c r="AA220" i="70"/>
  <c r="T220" i="70"/>
  <c r="R220" i="70"/>
  <c r="K220" i="70"/>
  <c r="AT219" i="70"/>
  <c r="AM219" i="70"/>
  <c r="AL219" i="70"/>
  <c r="AJ219" i="70"/>
  <c r="AD219" i="70"/>
  <c r="AC219" i="70"/>
  <c r="AA219" i="70"/>
  <c r="U219" i="70"/>
  <c r="T219" i="70"/>
  <c r="R219" i="70"/>
  <c r="L219" i="70"/>
  <c r="K219" i="70"/>
  <c r="I219" i="70"/>
  <c r="AT218" i="70"/>
  <c r="AM218" i="70"/>
  <c r="AL218" i="70"/>
  <c r="AJ218" i="70"/>
  <c r="AD218" i="70"/>
  <c r="AC218" i="70"/>
  <c r="AA218" i="70"/>
  <c r="U218" i="70"/>
  <c r="T218" i="70"/>
  <c r="R218" i="70"/>
  <c r="L218" i="70"/>
  <c r="K218" i="70"/>
  <c r="I218" i="70"/>
  <c r="AT217" i="70"/>
  <c r="AM217" i="70"/>
  <c r="AL217" i="70"/>
  <c r="AJ217" i="70"/>
  <c r="AD217" i="70"/>
  <c r="AC217" i="70"/>
  <c r="AA217" i="70"/>
  <c r="U217" i="70"/>
  <c r="T217" i="70"/>
  <c r="R217" i="70"/>
  <c r="L217" i="70"/>
  <c r="K217" i="70"/>
  <c r="I217" i="70"/>
  <c r="AT216" i="70"/>
  <c r="AM216" i="70"/>
  <c r="AL216" i="70"/>
  <c r="AJ216" i="70"/>
  <c r="AD216" i="70"/>
  <c r="AC216" i="70"/>
  <c r="AA216" i="70"/>
  <c r="U216" i="70"/>
  <c r="T216" i="70"/>
  <c r="R216" i="70"/>
  <c r="L216" i="70"/>
  <c r="K216" i="70"/>
  <c r="I216" i="70"/>
  <c r="AT215" i="70"/>
  <c r="AM215" i="70"/>
  <c r="AL215" i="70"/>
  <c r="AJ215" i="70"/>
  <c r="AD215" i="70"/>
  <c r="AC215" i="70"/>
  <c r="AA215" i="70"/>
  <c r="U215" i="70"/>
  <c r="T215" i="70"/>
  <c r="R215" i="70"/>
  <c r="L215" i="70"/>
  <c r="K215" i="70"/>
  <c r="I215" i="70"/>
  <c r="AT214" i="70"/>
  <c r="AM214" i="70"/>
  <c r="AL214" i="70"/>
  <c r="AJ214" i="70"/>
  <c r="AD214" i="70"/>
  <c r="AC214" i="70"/>
  <c r="AA214" i="70"/>
  <c r="U214" i="70"/>
  <c r="T214" i="70"/>
  <c r="R214" i="70"/>
  <c r="L214" i="70"/>
  <c r="K214" i="70"/>
  <c r="I214" i="70"/>
  <c r="AT213" i="70"/>
  <c r="AM213" i="70"/>
  <c r="AL213" i="70"/>
  <c r="AJ213" i="70"/>
  <c r="AD213" i="70"/>
  <c r="AC213" i="70"/>
  <c r="AA213" i="70"/>
  <c r="U213" i="70"/>
  <c r="T213" i="70"/>
  <c r="R213" i="70"/>
  <c r="L213" i="70"/>
  <c r="K213" i="70"/>
  <c r="I213" i="70"/>
  <c r="AT212" i="70"/>
  <c r="AM212" i="70"/>
  <c r="AL212" i="70"/>
  <c r="AJ212" i="70"/>
  <c r="AD212" i="70"/>
  <c r="AC212" i="70"/>
  <c r="AA212" i="70"/>
  <c r="U212" i="70"/>
  <c r="T212" i="70"/>
  <c r="R212" i="70"/>
  <c r="L212" i="70"/>
  <c r="K212" i="70"/>
  <c r="I212" i="70"/>
  <c r="AT211" i="70"/>
  <c r="AM211" i="70"/>
  <c r="AL211" i="70"/>
  <c r="AJ211" i="70"/>
  <c r="AD211" i="70"/>
  <c r="AC211" i="70"/>
  <c r="AA211" i="70"/>
  <c r="U211" i="70"/>
  <c r="T211" i="70"/>
  <c r="R211" i="70"/>
  <c r="L211" i="70"/>
  <c r="K211" i="70"/>
  <c r="I211" i="70"/>
  <c r="AT210" i="70"/>
  <c r="AM210" i="70"/>
  <c r="AL210" i="70"/>
  <c r="AJ210" i="70"/>
  <c r="AD210" i="70"/>
  <c r="AC210" i="70"/>
  <c r="AA210" i="70"/>
  <c r="U210" i="70"/>
  <c r="T210" i="70"/>
  <c r="R210" i="70"/>
  <c r="L210" i="70"/>
  <c r="K210" i="70"/>
  <c r="I210" i="70"/>
  <c r="AT209" i="70"/>
  <c r="AM209" i="70"/>
  <c r="AL209" i="70"/>
  <c r="AJ209" i="70"/>
  <c r="AD209" i="70"/>
  <c r="AC209" i="70"/>
  <c r="AA209" i="70"/>
  <c r="U209" i="70"/>
  <c r="T209" i="70"/>
  <c r="R209" i="70"/>
  <c r="L209" i="70"/>
  <c r="K209" i="70"/>
  <c r="I209" i="70"/>
  <c r="AT208" i="70"/>
  <c r="AM208" i="70"/>
  <c r="AL208" i="70"/>
  <c r="AJ208" i="70"/>
  <c r="AD208" i="70"/>
  <c r="AC208" i="70"/>
  <c r="AA208" i="70"/>
  <c r="U208" i="70"/>
  <c r="T208" i="70"/>
  <c r="R208" i="70"/>
  <c r="L208" i="70"/>
  <c r="K208" i="70"/>
  <c r="I208" i="70"/>
  <c r="AT207" i="70"/>
  <c r="AM207" i="70"/>
  <c r="AL207" i="70"/>
  <c r="AJ207" i="70"/>
  <c r="AD207" i="70"/>
  <c r="AC207" i="70"/>
  <c r="AA207" i="70"/>
  <c r="U207" i="70"/>
  <c r="T207" i="70"/>
  <c r="R207" i="70"/>
  <c r="L207" i="70"/>
  <c r="K207" i="70"/>
  <c r="I207" i="70"/>
  <c r="AT206" i="70"/>
  <c r="AM206" i="70"/>
  <c r="AL206" i="70"/>
  <c r="AJ206" i="70"/>
  <c r="AD206" i="70"/>
  <c r="AC206" i="70"/>
  <c r="AA206" i="70"/>
  <c r="U206" i="70"/>
  <c r="T206" i="70"/>
  <c r="R206" i="70"/>
  <c r="L206" i="70"/>
  <c r="K206" i="70"/>
  <c r="I206" i="70"/>
  <c r="AT204" i="70"/>
  <c r="AM204" i="70"/>
  <c r="AL204" i="70"/>
  <c r="AJ204" i="70"/>
  <c r="AD204" i="70"/>
  <c r="AC204" i="70"/>
  <c r="AA204" i="70"/>
  <c r="U204" i="70"/>
  <c r="T204" i="70"/>
  <c r="R204" i="70"/>
  <c r="L204" i="70"/>
  <c r="K204" i="70"/>
  <c r="I204" i="70"/>
  <c r="AT203" i="70"/>
  <c r="AM203" i="70"/>
  <c r="AL203" i="70"/>
  <c r="AJ203" i="70"/>
  <c r="AD203" i="70"/>
  <c r="AC203" i="70"/>
  <c r="AA203" i="70"/>
  <c r="U203" i="70"/>
  <c r="T203" i="70"/>
  <c r="R203" i="70"/>
  <c r="L203" i="70"/>
  <c r="K203" i="70"/>
  <c r="I203" i="70"/>
  <c r="AT202" i="70"/>
  <c r="AL202" i="70"/>
  <c r="CB15" i="70" s="1"/>
  <c r="AC202" i="70"/>
  <c r="AD202" i="70"/>
  <c r="T202" i="70"/>
  <c r="U202" i="70"/>
  <c r="K202" i="70"/>
  <c r="AT201" i="70"/>
  <c r="AM201" i="70"/>
  <c r="AL201" i="70"/>
  <c r="AJ201" i="70"/>
  <c r="AD201" i="70"/>
  <c r="AC201" i="70"/>
  <c r="AA201" i="70"/>
  <c r="U201" i="70"/>
  <c r="T201" i="70"/>
  <c r="R201" i="70"/>
  <c r="L201" i="70"/>
  <c r="K201" i="70"/>
  <c r="I201" i="70"/>
  <c r="AT200" i="70"/>
  <c r="AM200" i="70"/>
  <c r="AL200" i="70"/>
  <c r="AJ200" i="70"/>
  <c r="AD200" i="70"/>
  <c r="AC200" i="70"/>
  <c r="AA200" i="70"/>
  <c r="U200" i="70"/>
  <c r="T200" i="70"/>
  <c r="R200" i="70"/>
  <c r="L200" i="70"/>
  <c r="K200" i="70"/>
  <c r="I200" i="70"/>
  <c r="AT199" i="70"/>
  <c r="AM199" i="70"/>
  <c r="AL199" i="70"/>
  <c r="AJ199" i="70"/>
  <c r="AD199" i="70"/>
  <c r="AC199" i="70"/>
  <c r="AA199" i="70"/>
  <c r="U199" i="70"/>
  <c r="T199" i="70"/>
  <c r="R199" i="70"/>
  <c r="L199" i="70"/>
  <c r="K199" i="70"/>
  <c r="I199" i="70"/>
  <c r="AT198" i="70"/>
  <c r="AM198" i="70"/>
  <c r="AL198" i="70"/>
  <c r="AJ198" i="70"/>
  <c r="AD198" i="70"/>
  <c r="AC198" i="70"/>
  <c r="AA198" i="70"/>
  <c r="U198" i="70"/>
  <c r="T198" i="70"/>
  <c r="R198" i="70"/>
  <c r="L198" i="70"/>
  <c r="K198" i="70"/>
  <c r="I198" i="70"/>
  <c r="AT197" i="70"/>
  <c r="AM197" i="70"/>
  <c r="AL197" i="70"/>
  <c r="AJ197" i="70"/>
  <c r="AD197" i="70"/>
  <c r="AC197" i="70"/>
  <c r="AA197" i="70"/>
  <c r="U197" i="70"/>
  <c r="T197" i="70"/>
  <c r="R197" i="70"/>
  <c r="L197" i="70"/>
  <c r="K197" i="70"/>
  <c r="I197" i="70"/>
  <c r="AT196" i="70"/>
  <c r="AM196" i="70"/>
  <c r="AL196" i="70"/>
  <c r="AJ196" i="70"/>
  <c r="AD196" i="70"/>
  <c r="AC196" i="70"/>
  <c r="AA196" i="70"/>
  <c r="U196" i="70"/>
  <c r="T196" i="70"/>
  <c r="R196" i="70"/>
  <c r="L196" i="70"/>
  <c r="K196" i="70"/>
  <c r="I196" i="70"/>
  <c r="AT195" i="70"/>
  <c r="AM195" i="70"/>
  <c r="AL195" i="70"/>
  <c r="AJ195" i="70"/>
  <c r="AD195" i="70"/>
  <c r="AC195" i="70"/>
  <c r="AA195" i="70"/>
  <c r="U195" i="70"/>
  <c r="T195" i="70"/>
  <c r="R195" i="70"/>
  <c r="L195" i="70"/>
  <c r="K195" i="70"/>
  <c r="I195" i="70"/>
  <c r="AT194" i="70"/>
  <c r="AM194" i="70"/>
  <c r="AL194" i="70"/>
  <c r="AJ194" i="70"/>
  <c r="AD194" i="70"/>
  <c r="AC194" i="70"/>
  <c r="AA194" i="70"/>
  <c r="U194" i="70"/>
  <c r="T194" i="70"/>
  <c r="R194" i="70"/>
  <c r="L194" i="70"/>
  <c r="K194" i="70"/>
  <c r="I194" i="70"/>
  <c r="AT193" i="70"/>
  <c r="AM193" i="70"/>
  <c r="AL193" i="70"/>
  <c r="AJ193" i="70"/>
  <c r="AD193" i="70"/>
  <c r="AC193" i="70"/>
  <c r="AA193" i="70"/>
  <c r="U193" i="70"/>
  <c r="T193" i="70"/>
  <c r="R193" i="70"/>
  <c r="L193" i="70"/>
  <c r="K193" i="70"/>
  <c r="I193" i="70"/>
  <c r="AT192" i="70"/>
  <c r="AM192" i="70"/>
  <c r="AL192" i="70"/>
  <c r="AJ192" i="70"/>
  <c r="AD192" i="70"/>
  <c r="AC192" i="70"/>
  <c r="AA192" i="70"/>
  <c r="U192" i="70"/>
  <c r="T192" i="70"/>
  <c r="R192" i="70"/>
  <c r="L192" i="70"/>
  <c r="K192" i="70"/>
  <c r="I192" i="70"/>
  <c r="AT191" i="70"/>
  <c r="AM191" i="70"/>
  <c r="AL191" i="70"/>
  <c r="AJ191" i="70"/>
  <c r="AD191" i="70"/>
  <c r="AC191" i="70"/>
  <c r="AA191" i="70"/>
  <c r="U191" i="70"/>
  <c r="T191" i="70"/>
  <c r="R191" i="70"/>
  <c r="L191" i="70"/>
  <c r="K191" i="70"/>
  <c r="I191" i="70"/>
  <c r="AT190" i="70"/>
  <c r="AM190" i="70"/>
  <c r="AL190" i="70"/>
  <c r="AJ190" i="70"/>
  <c r="AD190" i="70"/>
  <c r="AC190" i="70"/>
  <c r="AA190" i="70"/>
  <c r="U190" i="70"/>
  <c r="T190" i="70"/>
  <c r="R190" i="70"/>
  <c r="L190" i="70"/>
  <c r="K190" i="70"/>
  <c r="I190" i="70"/>
  <c r="AT189" i="70"/>
  <c r="AM189" i="70"/>
  <c r="AL189" i="70"/>
  <c r="AJ189" i="70"/>
  <c r="AD189" i="70"/>
  <c r="AC189" i="70"/>
  <c r="AA189" i="70"/>
  <c r="U189" i="70"/>
  <c r="T189" i="70"/>
  <c r="R189" i="70"/>
  <c r="L189" i="70"/>
  <c r="K189" i="70"/>
  <c r="I189" i="70"/>
  <c r="AT188" i="70"/>
  <c r="AM188" i="70"/>
  <c r="AL188" i="70"/>
  <c r="AJ188" i="70"/>
  <c r="AD188" i="70"/>
  <c r="AC188" i="70"/>
  <c r="AA188" i="70"/>
  <c r="U188" i="70"/>
  <c r="T188" i="70"/>
  <c r="R188" i="70"/>
  <c r="L188" i="70"/>
  <c r="K188" i="70"/>
  <c r="I188" i="70"/>
  <c r="AT186" i="70"/>
  <c r="AM186" i="70"/>
  <c r="AL186" i="70"/>
  <c r="AJ186" i="70"/>
  <c r="AD186" i="70"/>
  <c r="AC186" i="70"/>
  <c r="AA186" i="70"/>
  <c r="U186" i="70"/>
  <c r="T186" i="70"/>
  <c r="R186" i="70"/>
  <c r="L186" i="70"/>
  <c r="K186" i="70"/>
  <c r="I186" i="70"/>
  <c r="AT185" i="70"/>
  <c r="AM185" i="70"/>
  <c r="AL185" i="70"/>
  <c r="AJ185" i="70"/>
  <c r="AD185" i="70"/>
  <c r="AC185" i="70"/>
  <c r="AA185" i="70"/>
  <c r="U185" i="70"/>
  <c r="T185" i="70"/>
  <c r="R185" i="70"/>
  <c r="L185" i="70"/>
  <c r="K185" i="70"/>
  <c r="I185" i="70"/>
  <c r="AT184" i="70"/>
  <c r="AL184" i="70"/>
  <c r="CB14" i="70" s="1"/>
  <c r="AC184" i="70"/>
  <c r="T184" i="70"/>
  <c r="K184" i="70"/>
  <c r="AT183" i="70"/>
  <c r="AM183" i="70"/>
  <c r="AL183" i="70"/>
  <c r="AJ183" i="70"/>
  <c r="AD183" i="70"/>
  <c r="AC183" i="70"/>
  <c r="AA183" i="70"/>
  <c r="U183" i="70"/>
  <c r="T183" i="70"/>
  <c r="R183" i="70"/>
  <c r="L183" i="70"/>
  <c r="K183" i="70"/>
  <c r="I183" i="70"/>
  <c r="AT182" i="70"/>
  <c r="AM182" i="70"/>
  <c r="AL182" i="70"/>
  <c r="AJ182" i="70"/>
  <c r="AD182" i="70"/>
  <c r="AC182" i="70"/>
  <c r="AA182" i="70"/>
  <c r="U182" i="70"/>
  <c r="T182" i="70"/>
  <c r="R182" i="70"/>
  <c r="L182" i="70"/>
  <c r="K182" i="70"/>
  <c r="I182" i="70"/>
  <c r="AT181" i="70"/>
  <c r="AM181" i="70"/>
  <c r="AL181" i="70"/>
  <c r="AJ181" i="70"/>
  <c r="AD181" i="70"/>
  <c r="AC181" i="70"/>
  <c r="AA181" i="70"/>
  <c r="U181" i="70"/>
  <c r="T181" i="70"/>
  <c r="R181" i="70"/>
  <c r="L181" i="70"/>
  <c r="K181" i="70"/>
  <c r="I181" i="70"/>
  <c r="AT180" i="70"/>
  <c r="AM180" i="70"/>
  <c r="AL180" i="70"/>
  <c r="AJ180" i="70"/>
  <c r="AD180" i="70"/>
  <c r="AC180" i="70"/>
  <c r="AA180" i="70"/>
  <c r="U180" i="70"/>
  <c r="T180" i="70"/>
  <c r="R180" i="70"/>
  <c r="L180" i="70"/>
  <c r="K180" i="70"/>
  <c r="I180" i="70"/>
  <c r="AT179" i="70"/>
  <c r="AM179" i="70"/>
  <c r="AL179" i="70"/>
  <c r="AJ179" i="70"/>
  <c r="AD179" i="70"/>
  <c r="AC179" i="70"/>
  <c r="AA179" i="70"/>
  <c r="U179" i="70"/>
  <c r="T179" i="70"/>
  <c r="R179" i="70"/>
  <c r="L179" i="70"/>
  <c r="K179" i="70"/>
  <c r="I179" i="70"/>
  <c r="AT178" i="70"/>
  <c r="AM178" i="70"/>
  <c r="AL178" i="70"/>
  <c r="AJ178" i="70"/>
  <c r="AD178" i="70"/>
  <c r="AC178" i="70"/>
  <c r="AA178" i="70"/>
  <c r="U178" i="70"/>
  <c r="T178" i="70"/>
  <c r="R178" i="70"/>
  <c r="L178" i="70"/>
  <c r="K178" i="70"/>
  <c r="I178" i="70"/>
  <c r="AT177" i="70"/>
  <c r="AM177" i="70"/>
  <c r="AL177" i="70"/>
  <c r="AJ177" i="70"/>
  <c r="AD177" i="70"/>
  <c r="AC177" i="70"/>
  <c r="AA177" i="70"/>
  <c r="U177" i="70"/>
  <c r="T177" i="70"/>
  <c r="R177" i="70"/>
  <c r="L177" i="70"/>
  <c r="K177" i="70"/>
  <c r="I177" i="70"/>
  <c r="AT176" i="70"/>
  <c r="AM176" i="70"/>
  <c r="AL176" i="70"/>
  <c r="AJ176" i="70"/>
  <c r="AD176" i="70"/>
  <c r="AC176" i="70"/>
  <c r="AA176" i="70"/>
  <c r="U176" i="70"/>
  <c r="T176" i="70"/>
  <c r="R176" i="70"/>
  <c r="L176" i="70"/>
  <c r="K176" i="70"/>
  <c r="I176" i="70"/>
  <c r="AT175" i="70"/>
  <c r="AM175" i="70"/>
  <c r="AL175" i="70"/>
  <c r="AJ175" i="70"/>
  <c r="AD175" i="70"/>
  <c r="AC175" i="70"/>
  <c r="AA175" i="70"/>
  <c r="U175" i="70"/>
  <c r="T175" i="70"/>
  <c r="R175" i="70"/>
  <c r="L175" i="70"/>
  <c r="K175" i="70"/>
  <c r="I175" i="70"/>
  <c r="AT174" i="70"/>
  <c r="AM174" i="70"/>
  <c r="AL174" i="70"/>
  <c r="AJ174" i="70"/>
  <c r="AD174" i="70"/>
  <c r="AC174" i="70"/>
  <c r="AA174" i="70"/>
  <c r="U174" i="70"/>
  <c r="T174" i="70"/>
  <c r="R174" i="70"/>
  <c r="L174" i="70"/>
  <c r="K174" i="70"/>
  <c r="I174" i="70"/>
  <c r="AT173" i="70"/>
  <c r="AM173" i="70"/>
  <c r="AL173" i="70"/>
  <c r="AJ173" i="70"/>
  <c r="AD173" i="70"/>
  <c r="AC173" i="70"/>
  <c r="AA173" i="70"/>
  <c r="U173" i="70"/>
  <c r="T173" i="70"/>
  <c r="R173" i="70"/>
  <c r="L173" i="70"/>
  <c r="K173" i="70"/>
  <c r="I173" i="70"/>
  <c r="AT172" i="70"/>
  <c r="AM172" i="70"/>
  <c r="AL172" i="70"/>
  <c r="AJ172" i="70"/>
  <c r="AD172" i="70"/>
  <c r="AC172" i="70"/>
  <c r="AA172" i="70"/>
  <c r="U172" i="70"/>
  <c r="T172" i="70"/>
  <c r="R172" i="70"/>
  <c r="L172" i="70"/>
  <c r="K172" i="70"/>
  <c r="I172" i="70"/>
  <c r="AT171" i="70"/>
  <c r="AM171" i="70"/>
  <c r="AL171" i="70"/>
  <c r="AJ171" i="70"/>
  <c r="AD171" i="70"/>
  <c r="AC171" i="70"/>
  <c r="AA171" i="70"/>
  <c r="U171" i="70"/>
  <c r="T171" i="70"/>
  <c r="R171" i="70"/>
  <c r="L171" i="70"/>
  <c r="K171" i="70"/>
  <c r="I171" i="70"/>
  <c r="AT170" i="70"/>
  <c r="AM170" i="70"/>
  <c r="AL170" i="70"/>
  <c r="AJ170" i="70"/>
  <c r="AD170" i="70"/>
  <c r="AC170" i="70"/>
  <c r="AA170" i="70"/>
  <c r="U170" i="70"/>
  <c r="T170" i="70"/>
  <c r="R170" i="70"/>
  <c r="L170" i="70"/>
  <c r="K170" i="70"/>
  <c r="I170" i="70"/>
  <c r="AT168" i="70"/>
  <c r="AM168" i="70"/>
  <c r="AL168" i="70"/>
  <c r="AJ168" i="70"/>
  <c r="AD168" i="70"/>
  <c r="AC168" i="70"/>
  <c r="AA168" i="70"/>
  <c r="U168" i="70"/>
  <c r="T168" i="70"/>
  <c r="R168" i="70"/>
  <c r="L168" i="70"/>
  <c r="K168" i="70"/>
  <c r="I168" i="70"/>
  <c r="AT167" i="70"/>
  <c r="AM167" i="70"/>
  <c r="AL167" i="70"/>
  <c r="AJ167" i="70"/>
  <c r="AD167" i="70"/>
  <c r="AC167" i="70"/>
  <c r="AA167" i="70"/>
  <c r="U167" i="70"/>
  <c r="T167" i="70"/>
  <c r="R167" i="70"/>
  <c r="L167" i="70"/>
  <c r="K167" i="70"/>
  <c r="I167" i="70"/>
  <c r="AT166" i="70"/>
  <c r="AL166" i="70"/>
  <c r="CB13" i="70" s="1"/>
  <c r="AJ166" i="70"/>
  <c r="AC166" i="70"/>
  <c r="AA166" i="70"/>
  <c r="T166" i="70"/>
  <c r="R166" i="70"/>
  <c r="K166" i="70"/>
  <c r="AT165" i="70"/>
  <c r="AM165" i="70"/>
  <c r="AL165" i="70"/>
  <c r="AJ165" i="70"/>
  <c r="AD165" i="70"/>
  <c r="AC165" i="70"/>
  <c r="AA165" i="70"/>
  <c r="U165" i="70"/>
  <c r="T165" i="70"/>
  <c r="R165" i="70"/>
  <c r="L165" i="70"/>
  <c r="K165" i="70"/>
  <c r="I165" i="70"/>
  <c r="AT164" i="70"/>
  <c r="AM164" i="70"/>
  <c r="AL164" i="70"/>
  <c r="AJ164" i="70"/>
  <c r="AD164" i="70"/>
  <c r="AC164" i="70"/>
  <c r="AA164" i="70"/>
  <c r="U164" i="70"/>
  <c r="T164" i="70"/>
  <c r="R164" i="70"/>
  <c r="L164" i="70"/>
  <c r="K164" i="70"/>
  <c r="I164" i="70"/>
  <c r="AT163" i="70"/>
  <c r="AM163" i="70"/>
  <c r="AL163" i="70"/>
  <c r="AJ163" i="70"/>
  <c r="AD163" i="70"/>
  <c r="AC163" i="70"/>
  <c r="AA163" i="70"/>
  <c r="U163" i="70"/>
  <c r="T163" i="70"/>
  <c r="R163" i="70"/>
  <c r="L163" i="70"/>
  <c r="K163" i="70"/>
  <c r="I163" i="70"/>
  <c r="AT162" i="70"/>
  <c r="AM162" i="70"/>
  <c r="AL162" i="70"/>
  <c r="AJ162" i="70"/>
  <c r="AD162" i="70"/>
  <c r="AC162" i="70"/>
  <c r="AA162" i="70"/>
  <c r="U162" i="70"/>
  <c r="T162" i="70"/>
  <c r="R162" i="70"/>
  <c r="L162" i="70"/>
  <c r="K162" i="70"/>
  <c r="I162" i="70"/>
  <c r="AT161" i="70"/>
  <c r="AM161" i="70"/>
  <c r="AL161" i="70"/>
  <c r="AJ161" i="70"/>
  <c r="AD161" i="70"/>
  <c r="AC161" i="70"/>
  <c r="AA161" i="70"/>
  <c r="U161" i="70"/>
  <c r="T161" i="70"/>
  <c r="R161" i="70"/>
  <c r="L161" i="70"/>
  <c r="K161" i="70"/>
  <c r="I161" i="70"/>
  <c r="AT160" i="70"/>
  <c r="AM160" i="70"/>
  <c r="AL160" i="70"/>
  <c r="AJ160" i="70"/>
  <c r="AD160" i="70"/>
  <c r="AC160" i="70"/>
  <c r="AA160" i="70"/>
  <c r="U160" i="70"/>
  <c r="T160" i="70"/>
  <c r="R160" i="70"/>
  <c r="L160" i="70"/>
  <c r="K160" i="70"/>
  <c r="I160" i="70"/>
  <c r="AT159" i="70"/>
  <c r="AM159" i="70"/>
  <c r="AL159" i="70"/>
  <c r="AJ159" i="70"/>
  <c r="AD159" i="70"/>
  <c r="AC159" i="70"/>
  <c r="AA159" i="70"/>
  <c r="U159" i="70"/>
  <c r="T159" i="70"/>
  <c r="R159" i="70"/>
  <c r="L159" i="70"/>
  <c r="K159" i="70"/>
  <c r="I159" i="70"/>
  <c r="AT158" i="70"/>
  <c r="AM158" i="70"/>
  <c r="AL158" i="70"/>
  <c r="AJ158" i="70"/>
  <c r="AD158" i="70"/>
  <c r="AC158" i="70"/>
  <c r="AA158" i="70"/>
  <c r="U158" i="70"/>
  <c r="T158" i="70"/>
  <c r="R158" i="70"/>
  <c r="L158" i="70"/>
  <c r="K158" i="70"/>
  <c r="I158" i="70"/>
  <c r="AT157" i="70"/>
  <c r="AM157" i="70"/>
  <c r="AL157" i="70"/>
  <c r="AJ157" i="70"/>
  <c r="AD157" i="70"/>
  <c r="AC157" i="70"/>
  <c r="AA157" i="70"/>
  <c r="U157" i="70"/>
  <c r="T157" i="70"/>
  <c r="R157" i="70"/>
  <c r="L157" i="70"/>
  <c r="K157" i="70"/>
  <c r="I157" i="70"/>
  <c r="AT156" i="70"/>
  <c r="AM156" i="70"/>
  <c r="AL156" i="70"/>
  <c r="AJ156" i="70"/>
  <c r="AD156" i="70"/>
  <c r="AC156" i="70"/>
  <c r="AA156" i="70"/>
  <c r="U156" i="70"/>
  <c r="T156" i="70"/>
  <c r="R156" i="70"/>
  <c r="L156" i="70"/>
  <c r="K156" i="70"/>
  <c r="I156" i="70"/>
  <c r="AT155" i="70"/>
  <c r="AM155" i="70"/>
  <c r="AL155" i="70"/>
  <c r="AJ155" i="70"/>
  <c r="AD155" i="70"/>
  <c r="AC155" i="70"/>
  <c r="AA155" i="70"/>
  <c r="U155" i="70"/>
  <c r="T155" i="70"/>
  <c r="R155" i="70"/>
  <c r="L155" i="70"/>
  <c r="K155" i="70"/>
  <c r="I155" i="70"/>
  <c r="AT154" i="70"/>
  <c r="AM154" i="70"/>
  <c r="AL154" i="70"/>
  <c r="AJ154" i="70"/>
  <c r="AD154" i="70"/>
  <c r="AC154" i="70"/>
  <c r="AA154" i="70"/>
  <c r="U154" i="70"/>
  <c r="T154" i="70"/>
  <c r="R154" i="70"/>
  <c r="L154" i="70"/>
  <c r="K154" i="70"/>
  <c r="I154" i="70"/>
  <c r="AT153" i="70"/>
  <c r="AM153" i="70"/>
  <c r="AL153" i="70"/>
  <c r="AJ153" i="70"/>
  <c r="AD153" i="70"/>
  <c r="AC153" i="70"/>
  <c r="AA153" i="70"/>
  <c r="U153" i="70"/>
  <c r="T153" i="70"/>
  <c r="R153" i="70"/>
  <c r="L153" i="70"/>
  <c r="K153" i="70"/>
  <c r="I153" i="70"/>
  <c r="AT152" i="70"/>
  <c r="AM152" i="70"/>
  <c r="AL152" i="70"/>
  <c r="AJ152" i="70"/>
  <c r="AD152" i="70"/>
  <c r="AC152" i="70"/>
  <c r="AA152" i="70"/>
  <c r="U152" i="70"/>
  <c r="T152" i="70"/>
  <c r="R152" i="70"/>
  <c r="L152" i="70"/>
  <c r="K152" i="70"/>
  <c r="I152" i="70"/>
  <c r="AT150" i="70"/>
  <c r="AM150" i="70"/>
  <c r="AL150" i="70"/>
  <c r="AJ150" i="70"/>
  <c r="AD150" i="70"/>
  <c r="AC150" i="70"/>
  <c r="AA150" i="70"/>
  <c r="U150" i="70"/>
  <c r="T150" i="70"/>
  <c r="R150" i="70"/>
  <c r="L150" i="70"/>
  <c r="K150" i="70"/>
  <c r="I150" i="70"/>
  <c r="AT149" i="70"/>
  <c r="AM149" i="70"/>
  <c r="AL149" i="70"/>
  <c r="AJ149" i="70"/>
  <c r="AD149" i="70"/>
  <c r="AC149" i="70"/>
  <c r="AA149" i="70"/>
  <c r="U149" i="70"/>
  <c r="T149" i="70"/>
  <c r="R149" i="70"/>
  <c r="L149" i="70"/>
  <c r="K149" i="70"/>
  <c r="I149" i="70"/>
  <c r="AT148" i="70"/>
  <c r="AL148" i="70"/>
  <c r="CB12" i="70" s="1"/>
  <c r="AJ148" i="70"/>
  <c r="AC148" i="70"/>
  <c r="AA148" i="70"/>
  <c r="T148" i="70"/>
  <c r="R148" i="70"/>
  <c r="K148" i="70"/>
  <c r="AT147" i="70"/>
  <c r="AM147" i="70"/>
  <c r="AL147" i="70"/>
  <c r="AJ147" i="70"/>
  <c r="AD147" i="70"/>
  <c r="AC147" i="70"/>
  <c r="AA147" i="70"/>
  <c r="U147" i="70"/>
  <c r="T147" i="70"/>
  <c r="R147" i="70"/>
  <c r="L147" i="70"/>
  <c r="K147" i="70"/>
  <c r="I147" i="70"/>
  <c r="AT146" i="70"/>
  <c r="AM146" i="70"/>
  <c r="AL146" i="70"/>
  <c r="AJ146" i="70"/>
  <c r="AD146" i="70"/>
  <c r="AC146" i="70"/>
  <c r="AA146" i="70"/>
  <c r="U146" i="70"/>
  <c r="T146" i="70"/>
  <c r="R146" i="70"/>
  <c r="L146" i="70"/>
  <c r="K146" i="70"/>
  <c r="I146" i="70"/>
  <c r="AT145" i="70"/>
  <c r="AM145" i="70"/>
  <c r="AL145" i="70"/>
  <c r="AJ145" i="70"/>
  <c r="AD145" i="70"/>
  <c r="AC145" i="70"/>
  <c r="AA145" i="70"/>
  <c r="U145" i="70"/>
  <c r="T145" i="70"/>
  <c r="R145" i="70"/>
  <c r="L145" i="70"/>
  <c r="K145" i="70"/>
  <c r="I145" i="70"/>
  <c r="AT144" i="70"/>
  <c r="AM144" i="70"/>
  <c r="AL144" i="70"/>
  <c r="AJ144" i="70"/>
  <c r="AD144" i="70"/>
  <c r="AC144" i="70"/>
  <c r="AA144" i="70"/>
  <c r="U144" i="70"/>
  <c r="T144" i="70"/>
  <c r="R144" i="70"/>
  <c r="L144" i="70"/>
  <c r="K144" i="70"/>
  <c r="I144" i="70"/>
  <c r="AT143" i="70"/>
  <c r="AM143" i="70"/>
  <c r="AL143" i="70"/>
  <c r="AJ143" i="70"/>
  <c r="AD143" i="70"/>
  <c r="AC143" i="70"/>
  <c r="AA143" i="70"/>
  <c r="U143" i="70"/>
  <c r="T143" i="70"/>
  <c r="R143" i="70"/>
  <c r="L143" i="70"/>
  <c r="K143" i="70"/>
  <c r="I143" i="70"/>
  <c r="AT142" i="70"/>
  <c r="AM142" i="70"/>
  <c r="AL142" i="70"/>
  <c r="AJ142" i="70"/>
  <c r="AD142" i="70"/>
  <c r="AC142" i="70"/>
  <c r="AA142" i="70"/>
  <c r="U142" i="70"/>
  <c r="T142" i="70"/>
  <c r="R142" i="70"/>
  <c r="L142" i="70"/>
  <c r="K142" i="70"/>
  <c r="I142" i="70"/>
  <c r="AT141" i="70"/>
  <c r="AM141" i="70"/>
  <c r="AL141" i="70"/>
  <c r="AJ141" i="70"/>
  <c r="AD141" i="70"/>
  <c r="AC141" i="70"/>
  <c r="AA141" i="70"/>
  <c r="U141" i="70"/>
  <c r="T141" i="70"/>
  <c r="R141" i="70"/>
  <c r="L141" i="70"/>
  <c r="K141" i="70"/>
  <c r="I141" i="70"/>
  <c r="AT140" i="70"/>
  <c r="AM140" i="70"/>
  <c r="AL140" i="70"/>
  <c r="AJ140" i="70"/>
  <c r="AD140" i="70"/>
  <c r="AC140" i="70"/>
  <c r="AA140" i="70"/>
  <c r="U140" i="70"/>
  <c r="T140" i="70"/>
  <c r="R140" i="70"/>
  <c r="L140" i="70"/>
  <c r="K140" i="70"/>
  <c r="I140" i="70"/>
  <c r="AT139" i="70"/>
  <c r="AM139" i="70"/>
  <c r="AL139" i="70"/>
  <c r="AJ139" i="70"/>
  <c r="AD139" i="70"/>
  <c r="AC139" i="70"/>
  <c r="AA139" i="70"/>
  <c r="U139" i="70"/>
  <c r="T139" i="70"/>
  <c r="R139" i="70"/>
  <c r="L139" i="70"/>
  <c r="K139" i="70"/>
  <c r="I139" i="70"/>
  <c r="AT138" i="70"/>
  <c r="AM138" i="70"/>
  <c r="AL138" i="70"/>
  <c r="AJ138" i="70"/>
  <c r="AD138" i="70"/>
  <c r="AC138" i="70"/>
  <c r="AA138" i="70"/>
  <c r="U138" i="70"/>
  <c r="T138" i="70"/>
  <c r="R138" i="70"/>
  <c r="L138" i="70"/>
  <c r="K138" i="70"/>
  <c r="I138" i="70"/>
  <c r="AT137" i="70"/>
  <c r="AM137" i="70"/>
  <c r="AL137" i="70"/>
  <c r="AJ137" i="70"/>
  <c r="AD137" i="70"/>
  <c r="AC137" i="70"/>
  <c r="AA137" i="70"/>
  <c r="U137" i="70"/>
  <c r="T137" i="70"/>
  <c r="R137" i="70"/>
  <c r="L137" i="70"/>
  <c r="K137" i="70"/>
  <c r="I137" i="70"/>
  <c r="AT136" i="70"/>
  <c r="AM136" i="70"/>
  <c r="AL136" i="70"/>
  <c r="AJ136" i="70"/>
  <c r="AD136" i="70"/>
  <c r="AC136" i="70"/>
  <c r="AA136" i="70"/>
  <c r="U136" i="70"/>
  <c r="T136" i="70"/>
  <c r="R136" i="70"/>
  <c r="L136" i="70"/>
  <c r="K136" i="70"/>
  <c r="I136" i="70"/>
  <c r="AT135" i="70"/>
  <c r="AM135" i="70"/>
  <c r="AL135" i="70"/>
  <c r="AJ135" i="70"/>
  <c r="AD135" i="70"/>
  <c r="AC135" i="70"/>
  <c r="AA135" i="70"/>
  <c r="U135" i="70"/>
  <c r="T135" i="70"/>
  <c r="R135" i="70"/>
  <c r="L135" i="70"/>
  <c r="K135" i="70"/>
  <c r="I135" i="70"/>
  <c r="AT134" i="70"/>
  <c r="AM134" i="70"/>
  <c r="AL134" i="70"/>
  <c r="AJ134" i="70"/>
  <c r="AD134" i="70"/>
  <c r="AC134" i="70"/>
  <c r="AA134" i="70"/>
  <c r="U134" i="70"/>
  <c r="T134" i="70"/>
  <c r="R134" i="70"/>
  <c r="L134" i="70"/>
  <c r="K134" i="70"/>
  <c r="I134" i="70"/>
  <c r="AT132" i="70"/>
  <c r="AM132" i="70"/>
  <c r="AL132" i="70"/>
  <c r="AJ132" i="70"/>
  <c r="AD132" i="70"/>
  <c r="AC132" i="70"/>
  <c r="AA132" i="70"/>
  <c r="U132" i="70"/>
  <c r="T132" i="70"/>
  <c r="R132" i="70"/>
  <c r="L132" i="70"/>
  <c r="K132" i="70"/>
  <c r="I132" i="70"/>
  <c r="AT131" i="70"/>
  <c r="AM131" i="70"/>
  <c r="AL131" i="70"/>
  <c r="AJ131" i="70"/>
  <c r="AD131" i="70"/>
  <c r="AC131" i="70"/>
  <c r="AA131" i="70"/>
  <c r="U131" i="70"/>
  <c r="T131" i="70"/>
  <c r="R131" i="70"/>
  <c r="L131" i="70"/>
  <c r="K131" i="70"/>
  <c r="I131" i="70"/>
  <c r="AT130" i="70"/>
  <c r="AL130" i="70"/>
  <c r="CB11" i="70" s="1"/>
  <c r="AC130" i="70"/>
  <c r="AA130" i="70"/>
  <c r="T130" i="70"/>
  <c r="R130" i="70"/>
  <c r="K130" i="70"/>
  <c r="AT129" i="70"/>
  <c r="AM129" i="70"/>
  <c r="AL129" i="70"/>
  <c r="AJ129" i="70"/>
  <c r="AD129" i="70"/>
  <c r="AC129" i="70"/>
  <c r="AA129" i="70"/>
  <c r="U129" i="70"/>
  <c r="T129" i="70"/>
  <c r="R129" i="70"/>
  <c r="L129" i="70"/>
  <c r="K129" i="70"/>
  <c r="I129" i="70"/>
  <c r="AT128" i="70"/>
  <c r="AM128" i="70"/>
  <c r="AL128" i="70"/>
  <c r="AJ128" i="70"/>
  <c r="AD128" i="70"/>
  <c r="AC128" i="70"/>
  <c r="AA128" i="70"/>
  <c r="U128" i="70"/>
  <c r="T128" i="70"/>
  <c r="R128" i="70"/>
  <c r="L128" i="70"/>
  <c r="K128" i="70"/>
  <c r="I128" i="70"/>
  <c r="AT127" i="70"/>
  <c r="AM127" i="70"/>
  <c r="AL127" i="70"/>
  <c r="AJ127" i="70"/>
  <c r="AD127" i="70"/>
  <c r="AC127" i="70"/>
  <c r="AA127" i="70"/>
  <c r="U127" i="70"/>
  <c r="T127" i="70"/>
  <c r="R127" i="70"/>
  <c r="L127" i="70"/>
  <c r="K127" i="70"/>
  <c r="I127" i="70"/>
  <c r="AT126" i="70"/>
  <c r="AM126" i="70"/>
  <c r="AL126" i="70"/>
  <c r="AJ126" i="70"/>
  <c r="AD126" i="70"/>
  <c r="AC126" i="70"/>
  <c r="AA126" i="70"/>
  <c r="U126" i="70"/>
  <c r="T126" i="70"/>
  <c r="R126" i="70"/>
  <c r="L126" i="70"/>
  <c r="K126" i="70"/>
  <c r="I126" i="70"/>
  <c r="AT125" i="70"/>
  <c r="AM125" i="70"/>
  <c r="AL125" i="70"/>
  <c r="AJ125" i="70"/>
  <c r="AD125" i="70"/>
  <c r="AC125" i="70"/>
  <c r="AA125" i="70"/>
  <c r="U125" i="70"/>
  <c r="T125" i="70"/>
  <c r="R125" i="70"/>
  <c r="L125" i="70"/>
  <c r="K125" i="70"/>
  <c r="I125" i="70"/>
  <c r="AT124" i="70"/>
  <c r="AM124" i="70"/>
  <c r="AL124" i="70"/>
  <c r="AJ124" i="70"/>
  <c r="AD124" i="70"/>
  <c r="AC124" i="70"/>
  <c r="AA124" i="70"/>
  <c r="U124" i="70"/>
  <c r="T124" i="70"/>
  <c r="R124" i="70"/>
  <c r="L124" i="70"/>
  <c r="K124" i="70"/>
  <c r="I124" i="70"/>
  <c r="AT123" i="70"/>
  <c r="AM123" i="70"/>
  <c r="AL123" i="70"/>
  <c r="AJ123" i="70"/>
  <c r="AD123" i="70"/>
  <c r="AC123" i="70"/>
  <c r="AA123" i="70"/>
  <c r="U123" i="70"/>
  <c r="T123" i="70"/>
  <c r="R123" i="70"/>
  <c r="L123" i="70"/>
  <c r="K123" i="70"/>
  <c r="I123" i="70"/>
  <c r="AT122" i="70"/>
  <c r="AM122" i="70"/>
  <c r="AL122" i="70"/>
  <c r="AJ122" i="70"/>
  <c r="AD122" i="70"/>
  <c r="AC122" i="70"/>
  <c r="AA122" i="70"/>
  <c r="U122" i="70"/>
  <c r="T122" i="70"/>
  <c r="R122" i="70"/>
  <c r="L122" i="70"/>
  <c r="K122" i="70"/>
  <c r="I122" i="70"/>
  <c r="AT121" i="70"/>
  <c r="AM121" i="70"/>
  <c r="AL121" i="70"/>
  <c r="AJ121" i="70"/>
  <c r="AD121" i="70"/>
  <c r="AC121" i="70"/>
  <c r="AA121" i="70"/>
  <c r="U121" i="70"/>
  <c r="T121" i="70"/>
  <c r="R121" i="70"/>
  <c r="L121" i="70"/>
  <c r="K121" i="70"/>
  <c r="I121" i="70"/>
  <c r="AT120" i="70"/>
  <c r="AM120" i="70"/>
  <c r="AL120" i="70"/>
  <c r="AJ120" i="70"/>
  <c r="AD120" i="70"/>
  <c r="AC120" i="70"/>
  <c r="AA120" i="70"/>
  <c r="U120" i="70"/>
  <c r="T120" i="70"/>
  <c r="R120" i="70"/>
  <c r="L120" i="70"/>
  <c r="K120" i="70"/>
  <c r="I120" i="70"/>
  <c r="AT119" i="70"/>
  <c r="AM119" i="70"/>
  <c r="AL119" i="70"/>
  <c r="AJ119" i="70"/>
  <c r="AD119" i="70"/>
  <c r="AC119" i="70"/>
  <c r="AA119" i="70"/>
  <c r="U119" i="70"/>
  <c r="T119" i="70"/>
  <c r="R119" i="70"/>
  <c r="L119" i="70"/>
  <c r="K119" i="70"/>
  <c r="I119" i="70"/>
  <c r="AT118" i="70"/>
  <c r="AM118" i="70"/>
  <c r="AL118" i="70"/>
  <c r="AJ118" i="70"/>
  <c r="AD118" i="70"/>
  <c r="AC118" i="70"/>
  <c r="AA118" i="70"/>
  <c r="U118" i="70"/>
  <c r="T118" i="70"/>
  <c r="R118" i="70"/>
  <c r="L118" i="70"/>
  <c r="K118" i="70"/>
  <c r="I118" i="70"/>
  <c r="AT117" i="70"/>
  <c r="AM117" i="70"/>
  <c r="AL117" i="70"/>
  <c r="AJ117" i="70"/>
  <c r="AD117" i="70"/>
  <c r="AC117" i="70"/>
  <c r="AA117" i="70"/>
  <c r="U117" i="70"/>
  <c r="T117" i="70"/>
  <c r="R117" i="70"/>
  <c r="L117" i="70"/>
  <c r="K117" i="70"/>
  <c r="I117" i="70"/>
  <c r="AT116" i="70"/>
  <c r="AM116" i="70"/>
  <c r="AL116" i="70"/>
  <c r="AJ116" i="70"/>
  <c r="AD116" i="70"/>
  <c r="AC116" i="70"/>
  <c r="AA116" i="70"/>
  <c r="U116" i="70"/>
  <c r="T116" i="70"/>
  <c r="R116" i="70"/>
  <c r="L116" i="70"/>
  <c r="K116" i="70"/>
  <c r="I116" i="70"/>
  <c r="AT114" i="70"/>
  <c r="AM114" i="70"/>
  <c r="AL114" i="70"/>
  <c r="AJ114" i="70"/>
  <c r="AD114" i="70"/>
  <c r="AC114" i="70"/>
  <c r="AA114" i="70"/>
  <c r="U114" i="70"/>
  <c r="T114" i="70"/>
  <c r="R114" i="70"/>
  <c r="L114" i="70"/>
  <c r="K114" i="70"/>
  <c r="I114" i="70"/>
  <c r="AT113" i="70"/>
  <c r="AM113" i="70"/>
  <c r="AL113" i="70"/>
  <c r="AJ113" i="70"/>
  <c r="AD113" i="70"/>
  <c r="AC113" i="70"/>
  <c r="AA113" i="70"/>
  <c r="U113" i="70"/>
  <c r="T113" i="70"/>
  <c r="R113" i="70"/>
  <c r="L113" i="70"/>
  <c r="K113" i="70"/>
  <c r="I113" i="70"/>
  <c r="AT112" i="70"/>
  <c r="AL112" i="70"/>
  <c r="CB10" i="70" s="1"/>
  <c r="AJ112" i="70"/>
  <c r="AC112" i="70"/>
  <c r="AA112" i="70"/>
  <c r="T112" i="70"/>
  <c r="K112" i="70"/>
  <c r="AT111" i="70"/>
  <c r="AM111" i="70"/>
  <c r="AL111" i="70"/>
  <c r="AJ111" i="70"/>
  <c r="AD111" i="70"/>
  <c r="AC111" i="70"/>
  <c r="AA111" i="70"/>
  <c r="U111" i="70"/>
  <c r="T111" i="70"/>
  <c r="R111" i="70"/>
  <c r="L111" i="70"/>
  <c r="K111" i="70"/>
  <c r="I111" i="70"/>
  <c r="AT110" i="70"/>
  <c r="AM110" i="70"/>
  <c r="AL110" i="70"/>
  <c r="AJ110" i="70"/>
  <c r="AD110" i="70"/>
  <c r="AC110" i="70"/>
  <c r="AA110" i="70"/>
  <c r="U110" i="70"/>
  <c r="T110" i="70"/>
  <c r="R110" i="70"/>
  <c r="L110" i="70"/>
  <c r="K110" i="70"/>
  <c r="I110" i="70"/>
  <c r="AT109" i="70"/>
  <c r="AM109" i="70"/>
  <c r="AL109" i="70"/>
  <c r="AJ109" i="70"/>
  <c r="AD109" i="70"/>
  <c r="AC109" i="70"/>
  <c r="AA109" i="70"/>
  <c r="U109" i="70"/>
  <c r="T109" i="70"/>
  <c r="R109" i="70"/>
  <c r="L109" i="70"/>
  <c r="K109" i="70"/>
  <c r="I109" i="70"/>
  <c r="AT108" i="70"/>
  <c r="AM108" i="70"/>
  <c r="AL108" i="70"/>
  <c r="AJ108" i="70"/>
  <c r="AD108" i="70"/>
  <c r="AC108" i="70"/>
  <c r="AA108" i="70"/>
  <c r="U108" i="70"/>
  <c r="T108" i="70"/>
  <c r="R108" i="70"/>
  <c r="L108" i="70"/>
  <c r="K108" i="70"/>
  <c r="I108" i="70"/>
  <c r="AT107" i="70"/>
  <c r="AM107" i="70"/>
  <c r="AL107" i="70"/>
  <c r="AJ107" i="70"/>
  <c r="AD107" i="70"/>
  <c r="AC107" i="70"/>
  <c r="AA107" i="70"/>
  <c r="U107" i="70"/>
  <c r="T107" i="70"/>
  <c r="R107" i="70"/>
  <c r="L107" i="70"/>
  <c r="K107" i="70"/>
  <c r="I107" i="70"/>
  <c r="AT106" i="70"/>
  <c r="AM106" i="70"/>
  <c r="AL106" i="70"/>
  <c r="AJ106" i="70"/>
  <c r="AD106" i="70"/>
  <c r="AC106" i="70"/>
  <c r="AA106" i="70"/>
  <c r="U106" i="70"/>
  <c r="T106" i="70"/>
  <c r="R106" i="70"/>
  <c r="L106" i="70"/>
  <c r="K106" i="70"/>
  <c r="I106" i="70"/>
  <c r="AT105" i="70"/>
  <c r="AM105" i="70"/>
  <c r="AL105" i="70"/>
  <c r="AJ105" i="70"/>
  <c r="AD105" i="70"/>
  <c r="AC105" i="70"/>
  <c r="AA105" i="70"/>
  <c r="U105" i="70"/>
  <c r="T105" i="70"/>
  <c r="R105" i="70"/>
  <c r="L105" i="70"/>
  <c r="K105" i="70"/>
  <c r="I105" i="70"/>
  <c r="AT104" i="70"/>
  <c r="AM104" i="70"/>
  <c r="AL104" i="70"/>
  <c r="AJ104" i="70"/>
  <c r="AD104" i="70"/>
  <c r="AC104" i="70"/>
  <c r="AA104" i="70"/>
  <c r="U104" i="70"/>
  <c r="T104" i="70"/>
  <c r="R104" i="70"/>
  <c r="L104" i="70"/>
  <c r="K104" i="70"/>
  <c r="I104" i="70"/>
  <c r="AT103" i="70"/>
  <c r="AM103" i="70"/>
  <c r="AL103" i="70"/>
  <c r="AJ103" i="70"/>
  <c r="AD103" i="70"/>
  <c r="AC103" i="70"/>
  <c r="AA103" i="70"/>
  <c r="U103" i="70"/>
  <c r="T103" i="70"/>
  <c r="R103" i="70"/>
  <c r="L103" i="70"/>
  <c r="K103" i="70"/>
  <c r="I103" i="70"/>
  <c r="AT102" i="70"/>
  <c r="AM102" i="70"/>
  <c r="AL102" i="70"/>
  <c r="AJ102" i="70"/>
  <c r="AD102" i="70"/>
  <c r="AC102" i="70"/>
  <c r="AA102" i="70"/>
  <c r="U102" i="70"/>
  <c r="T102" i="70"/>
  <c r="R102" i="70"/>
  <c r="L102" i="70"/>
  <c r="K102" i="70"/>
  <c r="I102" i="70"/>
  <c r="AT101" i="70"/>
  <c r="AM101" i="70"/>
  <c r="AL101" i="70"/>
  <c r="AJ101" i="70"/>
  <c r="AD101" i="70"/>
  <c r="AC101" i="70"/>
  <c r="AA101" i="70"/>
  <c r="U101" i="70"/>
  <c r="T101" i="70"/>
  <c r="R101" i="70"/>
  <c r="L101" i="70"/>
  <c r="K101" i="70"/>
  <c r="I101" i="70"/>
  <c r="AT100" i="70"/>
  <c r="AM100" i="70"/>
  <c r="AL100" i="70"/>
  <c r="AJ100" i="70"/>
  <c r="AD100" i="70"/>
  <c r="AC100" i="70"/>
  <c r="AA100" i="70"/>
  <c r="U100" i="70"/>
  <c r="T100" i="70"/>
  <c r="R100" i="70"/>
  <c r="L100" i="70"/>
  <c r="K100" i="70"/>
  <c r="I100" i="70"/>
  <c r="AT99" i="70"/>
  <c r="AM99" i="70"/>
  <c r="AL99" i="70"/>
  <c r="AJ99" i="70"/>
  <c r="AD99" i="70"/>
  <c r="AC99" i="70"/>
  <c r="AA99" i="70"/>
  <c r="U99" i="70"/>
  <c r="T99" i="70"/>
  <c r="R99" i="70"/>
  <c r="L99" i="70"/>
  <c r="K99" i="70"/>
  <c r="I99" i="70"/>
  <c r="AT98" i="70"/>
  <c r="AM98" i="70"/>
  <c r="AL98" i="70"/>
  <c r="AJ98" i="70"/>
  <c r="AD98" i="70"/>
  <c r="AC98" i="70"/>
  <c r="AA98" i="70"/>
  <c r="U98" i="70"/>
  <c r="T98" i="70"/>
  <c r="R98" i="70"/>
  <c r="L98" i="70"/>
  <c r="K98" i="70"/>
  <c r="I98" i="70"/>
  <c r="AT96" i="70"/>
  <c r="AM96" i="70"/>
  <c r="AL96" i="70"/>
  <c r="AJ96" i="70"/>
  <c r="AD96" i="70"/>
  <c r="AC96" i="70"/>
  <c r="AA96" i="70"/>
  <c r="U96" i="70"/>
  <c r="T96" i="70"/>
  <c r="R96" i="70"/>
  <c r="L96" i="70"/>
  <c r="K96" i="70"/>
  <c r="I96" i="70"/>
  <c r="AT95" i="70"/>
  <c r="AM95" i="70"/>
  <c r="AL95" i="70"/>
  <c r="AJ95" i="70"/>
  <c r="AD95" i="70"/>
  <c r="AC95" i="70"/>
  <c r="AA95" i="70"/>
  <c r="U95" i="70"/>
  <c r="T95" i="70"/>
  <c r="R95" i="70"/>
  <c r="L95" i="70"/>
  <c r="K95" i="70"/>
  <c r="I95" i="70"/>
  <c r="AT94" i="70"/>
  <c r="AL94" i="70"/>
  <c r="CB9" i="70" s="1"/>
  <c r="AM94" i="70"/>
  <c r="AC94" i="70"/>
  <c r="AD94" i="70"/>
  <c r="T94" i="70"/>
  <c r="U94" i="70"/>
  <c r="K94" i="70"/>
  <c r="AT93" i="70"/>
  <c r="AM93" i="70"/>
  <c r="AL93" i="70"/>
  <c r="AJ93" i="70"/>
  <c r="AD93" i="70"/>
  <c r="AC93" i="70"/>
  <c r="AA93" i="70"/>
  <c r="U93" i="70"/>
  <c r="T93" i="70"/>
  <c r="R93" i="70"/>
  <c r="L93" i="70"/>
  <c r="K93" i="70"/>
  <c r="I93" i="70"/>
  <c r="AT92" i="70"/>
  <c r="AM92" i="70"/>
  <c r="AL92" i="70"/>
  <c r="AJ92" i="70"/>
  <c r="AD92" i="70"/>
  <c r="AC92" i="70"/>
  <c r="AA92" i="70"/>
  <c r="U92" i="70"/>
  <c r="T92" i="70"/>
  <c r="R92" i="70"/>
  <c r="L92" i="70"/>
  <c r="K92" i="70"/>
  <c r="I92" i="70"/>
  <c r="AT91" i="70"/>
  <c r="AM91" i="70"/>
  <c r="AL91" i="70"/>
  <c r="AJ91" i="70"/>
  <c r="AD91" i="70"/>
  <c r="AC91" i="70"/>
  <c r="AA91" i="70"/>
  <c r="U91" i="70"/>
  <c r="T91" i="70"/>
  <c r="R91" i="70"/>
  <c r="L91" i="70"/>
  <c r="K91" i="70"/>
  <c r="I91" i="70"/>
  <c r="AT90" i="70"/>
  <c r="AM90" i="70"/>
  <c r="AL90" i="70"/>
  <c r="AJ90" i="70"/>
  <c r="AD90" i="70"/>
  <c r="AC90" i="70"/>
  <c r="AA90" i="70"/>
  <c r="U90" i="70"/>
  <c r="T90" i="70"/>
  <c r="R90" i="70"/>
  <c r="L90" i="70"/>
  <c r="K90" i="70"/>
  <c r="I90" i="70"/>
  <c r="AT89" i="70"/>
  <c r="AM89" i="70"/>
  <c r="AL89" i="70"/>
  <c r="AJ89" i="70"/>
  <c r="AD89" i="70"/>
  <c r="AC89" i="70"/>
  <c r="AA89" i="70"/>
  <c r="U89" i="70"/>
  <c r="T89" i="70"/>
  <c r="R89" i="70"/>
  <c r="L89" i="70"/>
  <c r="K89" i="70"/>
  <c r="I89" i="70"/>
  <c r="AT88" i="70"/>
  <c r="AM88" i="70"/>
  <c r="AL88" i="70"/>
  <c r="AJ88" i="70"/>
  <c r="AD88" i="70"/>
  <c r="AC88" i="70"/>
  <c r="AA88" i="70"/>
  <c r="U88" i="70"/>
  <c r="T88" i="70"/>
  <c r="R88" i="70"/>
  <c r="L88" i="70"/>
  <c r="K88" i="70"/>
  <c r="I88" i="70"/>
  <c r="AT87" i="70"/>
  <c r="AM87" i="70"/>
  <c r="AL87" i="70"/>
  <c r="AJ87" i="70"/>
  <c r="AD87" i="70"/>
  <c r="AC87" i="70"/>
  <c r="AA87" i="70"/>
  <c r="U87" i="70"/>
  <c r="T87" i="70"/>
  <c r="R87" i="70"/>
  <c r="L87" i="70"/>
  <c r="K87" i="70"/>
  <c r="I87" i="70"/>
  <c r="AT86" i="70"/>
  <c r="AM86" i="70"/>
  <c r="AL86" i="70"/>
  <c r="AJ86" i="70"/>
  <c r="AD86" i="70"/>
  <c r="AC86" i="70"/>
  <c r="AA86" i="70"/>
  <c r="U86" i="70"/>
  <c r="T86" i="70"/>
  <c r="R86" i="70"/>
  <c r="L86" i="70"/>
  <c r="K86" i="70"/>
  <c r="I86" i="70"/>
  <c r="AT85" i="70"/>
  <c r="AM85" i="70"/>
  <c r="AL85" i="70"/>
  <c r="AJ85" i="70"/>
  <c r="AD85" i="70"/>
  <c r="AC85" i="70"/>
  <c r="AA85" i="70"/>
  <c r="U85" i="70"/>
  <c r="T85" i="70"/>
  <c r="R85" i="70"/>
  <c r="L85" i="70"/>
  <c r="K85" i="70"/>
  <c r="I85" i="70"/>
  <c r="AT84" i="70"/>
  <c r="AM84" i="70"/>
  <c r="AL84" i="70"/>
  <c r="AJ84" i="70"/>
  <c r="AD84" i="70"/>
  <c r="AC84" i="70"/>
  <c r="AA84" i="70"/>
  <c r="U84" i="70"/>
  <c r="T84" i="70"/>
  <c r="R84" i="70"/>
  <c r="L84" i="70"/>
  <c r="K84" i="70"/>
  <c r="I84" i="70"/>
  <c r="AT83" i="70"/>
  <c r="AM83" i="70"/>
  <c r="AL83" i="70"/>
  <c r="AJ83" i="70"/>
  <c r="AD83" i="70"/>
  <c r="AC83" i="70"/>
  <c r="AA83" i="70"/>
  <c r="U83" i="70"/>
  <c r="T83" i="70"/>
  <c r="R83" i="70"/>
  <c r="L83" i="70"/>
  <c r="K83" i="70"/>
  <c r="I83" i="70"/>
  <c r="AT82" i="70"/>
  <c r="AM82" i="70"/>
  <c r="AL82" i="70"/>
  <c r="AJ82" i="70"/>
  <c r="AD82" i="70"/>
  <c r="AC82" i="70"/>
  <c r="AA82" i="70"/>
  <c r="U82" i="70"/>
  <c r="T82" i="70"/>
  <c r="R82" i="70"/>
  <c r="L82" i="70"/>
  <c r="K82" i="70"/>
  <c r="I82" i="70"/>
  <c r="AT81" i="70"/>
  <c r="AM81" i="70"/>
  <c r="AL81" i="70"/>
  <c r="AJ81" i="70"/>
  <c r="AD81" i="70"/>
  <c r="AC81" i="70"/>
  <c r="AA81" i="70"/>
  <c r="U81" i="70"/>
  <c r="T81" i="70"/>
  <c r="R81" i="70"/>
  <c r="L81" i="70"/>
  <c r="K81" i="70"/>
  <c r="I81" i="70"/>
  <c r="AT80" i="70"/>
  <c r="AM80" i="70"/>
  <c r="AL80" i="70"/>
  <c r="AJ80" i="70"/>
  <c r="AD80" i="70"/>
  <c r="AC80" i="70"/>
  <c r="AA80" i="70"/>
  <c r="U80" i="70"/>
  <c r="T80" i="70"/>
  <c r="R80" i="70"/>
  <c r="L80" i="70"/>
  <c r="K80" i="70"/>
  <c r="I80" i="70"/>
  <c r="AT78" i="70"/>
  <c r="AM78" i="70"/>
  <c r="AL78" i="70"/>
  <c r="AJ78" i="70"/>
  <c r="AD78" i="70"/>
  <c r="AC78" i="70"/>
  <c r="AA78" i="70"/>
  <c r="U78" i="70"/>
  <c r="T78" i="70"/>
  <c r="R78" i="70"/>
  <c r="L78" i="70"/>
  <c r="K78" i="70"/>
  <c r="I78" i="70"/>
  <c r="AT77" i="70"/>
  <c r="AM77" i="70"/>
  <c r="AL77" i="70"/>
  <c r="AJ77" i="70"/>
  <c r="AD77" i="70"/>
  <c r="AC77" i="70"/>
  <c r="AA77" i="70"/>
  <c r="U77" i="70"/>
  <c r="T77" i="70"/>
  <c r="R77" i="70"/>
  <c r="L77" i="70"/>
  <c r="K77" i="70"/>
  <c r="I77" i="70"/>
  <c r="AT76" i="70"/>
  <c r="AL76" i="70"/>
  <c r="CB8" i="70" s="1"/>
  <c r="AM76" i="70"/>
  <c r="AC76" i="70"/>
  <c r="AD76" i="70"/>
  <c r="T76" i="70"/>
  <c r="U76" i="70"/>
  <c r="K76" i="70"/>
  <c r="AT75" i="70"/>
  <c r="AM75" i="70"/>
  <c r="AL75" i="70"/>
  <c r="AJ75" i="70"/>
  <c r="AD75" i="70"/>
  <c r="AC75" i="70"/>
  <c r="AA75" i="70"/>
  <c r="U75" i="70"/>
  <c r="T75" i="70"/>
  <c r="R75" i="70"/>
  <c r="L75" i="70"/>
  <c r="K75" i="70"/>
  <c r="I75" i="70"/>
  <c r="AT74" i="70"/>
  <c r="AM74" i="70"/>
  <c r="AL74" i="70"/>
  <c r="AJ74" i="70"/>
  <c r="AD74" i="70"/>
  <c r="AC74" i="70"/>
  <c r="AA74" i="70"/>
  <c r="U74" i="70"/>
  <c r="T74" i="70"/>
  <c r="R74" i="70"/>
  <c r="L74" i="70"/>
  <c r="K74" i="70"/>
  <c r="I74" i="70"/>
  <c r="AT73" i="70"/>
  <c r="AM73" i="70"/>
  <c r="AL73" i="70"/>
  <c r="AJ73" i="70"/>
  <c r="AD73" i="70"/>
  <c r="AC73" i="70"/>
  <c r="AA73" i="70"/>
  <c r="U73" i="70"/>
  <c r="T73" i="70"/>
  <c r="R73" i="70"/>
  <c r="L73" i="70"/>
  <c r="K73" i="70"/>
  <c r="I73" i="70"/>
  <c r="AT72" i="70"/>
  <c r="AM72" i="70"/>
  <c r="AL72" i="70"/>
  <c r="AJ72" i="70"/>
  <c r="AD72" i="70"/>
  <c r="AC72" i="70"/>
  <c r="AA72" i="70"/>
  <c r="U72" i="70"/>
  <c r="T72" i="70"/>
  <c r="R72" i="70"/>
  <c r="L72" i="70"/>
  <c r="K72" i="70"/>
  <c r="I72" i="70"/>
  <c r="AT71" i="70"/>
  <c r="AM71" i="70"/>
  <c r="AL71" i="70"/>
  <c r="AJ71" i="70"/>
  <c r="AD71" i="70"/>
  <c r="AC71" i="70"/>
  <c r="AA71" i="70"/>
  <c r="U71" i="70"/>
  <c r="T71" i="70"/>
  <c r="R71" i="70"/>
  <c r="L71" i="70"/>
  <c r="K71" i="70"/>
  <c r="I71" i="70"/>
  <c r="AT70" i="70"/>
  <c r="AM70" i="70"/>
  <c r="AL70" i="70"/>
  <c r="AJ70" i="70"/>
  <c r="AD70" i="70"/>
  <c r="AC70" i="70"/>
  <c r="AA70" i="70"/>
  <c r="U70" i="70"/>
  <c r="T70" i="70"/>
  <c r="R70" i="70"/>
  <c r="L70" i="70"/>
  <c r="K70" i="70"/>
  <c r="I70" i="70"/>
  <c r="AT69" i="70"/>
  <c r="AM69" i="70"/>
  <c r="AL69" i="70"/>
  <c r="AJ69" i="70"/>
  <c r="AD69" i="70"/>
  <c r="AC69" i="70"/>
  <c r="AA69" i="70"/>
  <c r="U69" i="70"/>
  <c r="T69" i="70"/>
  <c r="R69" i="70"/>
  <c r="L69" i="70"/>
  <c r="K69" i="70"/>
  <c r="I69" i="70"/>
  <c r="AT68" i="70"/>
  <c r="AM68" i="70"/>
  <c r="AL68" i="70"/>
  <c r="AJ68" i="70"/>
  <c r="AD68" i="70"/>
  <c r="AC68" i="70"/>
  <c r="AA68" i="70"/>
  <c r="U68" i="70"/>
  <c r="T68" i="70"/>
  <c r="R68" i="70"/>
  <c r="L68" i="70"/>
  <c r="K68" i="70"/>
  <c r="I68" i="70"/>
  <c r="AT67" i="70"/>
  <c r="AM67" i="70"/>
  <c r="AL67" i="70"/>
  <c r="AJ67" i="70"/>
  <c r="AD67" i="70"/>
  <c r="AC67" i="70"/>
  <c r="AA67" i="70"/>
  <c r="U67" i="70"/>
  <c r="T67" i="70"/>
  <c r="R67" i="70"/>
  <c r="L67" i="70"/>
  <c r="K67" i="70"/>
  <c r="I67" i="70"/>
  <c r="AT66" i="70"/>
  <c r="AM66" i="70"/>
  <c r="AL66" i="70"/>
  <c r="AJ66" i="70"/>
  <c r="AD66" i="70"/>
  <c r="AC66" i="70"/>
  <c r="AA66" i="70"/>
  <c r="U66" i="70"/>
  <c r="T66" i="70"/>
  <c r="R66" i="70"/>
  <c r="L66" i="70"/>
  <c r="K66" i="70"/>
  <c r="I66" i="70"/>
  <c r="AT65" i="70"/>
  <c r="AM65" i="70"/>
  <c r="AL65" i="70"/>
  <c r="AJ65" i="70"/>
  <c r="AD65" i="70"/>
  <c r="AC65" i="70"/>
  <c r="AA65" i="70"/>
  <c r="U65" i="70"/>
  <c r="T65" i="70"/>
  <c r="R65" i="70"/>
  <c r="L65" i="70"/>
  <c r="K65" i="70"/>
  <c r="I65" i="70"/>
  <c r="AT64" i="70"/>
  <c r="AM64" i="70"/>
  <c r="AL64" i="70"/>
  <c r="AJ64" i="70"/>
  <c r="AD64" i="70"/>
  <c r="AC64" i="70"/>
  <c r="AA64" i="70"/>
  <c r="U64" i="70"/>
  <c r="T64" i="70"/>
  <c r="R64" i="70"/>
  <c r="L64" i="70"/>
  <c r="K64" i="70"/>
  <c r="I64" i="70"/>
  <c r="AT63" i="70"/>
  <c r="AM63" i="70"/>
  <c r="AL63" i="70"/>
  <c r="AJ63" i="70"/>
  <c r="AD63" i="70"/>
  <c r="AC63" i="70"/>
  <c r="AA63" i="70"/>
  <c r="U63" i="70"/>
  <c r="T63" i="70"/>
  <c r="R63" i="70"/>
  <c r="L63" i="70"/>
  <c r="K63" i="70"/>
  <c r="I63" i="70"/>
  <c r="AT62" i="70"/>
  <c r="AM62" i="70"/>
  <c r="AL62" i="70"/>
  <c r="AJ62" i="70"/>
  <c r="AD62" i="70"/>
  <c r="AC62" i="70"/>
  <c r="AA62" i="70"/>
  <c r="U62" i="70"/>
  <c r="T62" i="70"/>
  <c r="R62" i="70"/>
  <c r="L62" i="70"/>
  <c r="K62" i="70"/>
  <c r="I62" i="70"/>
  <c r="AT60" i="70"/>
  <c r="AM60" i="70"/>
  <c r="AL60" i="70"/>
  <c r="AJ60" i="70"/>
  <c r="AD60" i="70"/>
  <c r="AC60" i="70"/>
  <c r="AA60" i="70"/>
  <c r="U60" i="70"/>
  <c r="T60" i="70"/>
  <c r="R60" i="70"/>
  <c r="L60" i="70"/>
  <c r="K60" i="70"/>
  <c r="I60" i="70"/>
  <c r="AT59" i="70"/>
  <c r="AM59" i="70"/>
  <c r="AL59" i="70"/>
  <c r="AJ59" i="70"/>
  <c r="AD59" i="70"/>
  <c r="AC59" i="70"/>
  <c r="AA59" i="70"/>
  <c r="U59" i="70"/>
  <c r="T59" i="70"/>
  <c r="R59" i="70"/>
  <c r="L59" i="70"/>
  <c r="K59" i="70"/>
  <c r="I59" i="70"/>
  <c r="AT58" i="70"/>
  <c r="AL58" i="70"/>
  <c r="CB7" i="70" s="1"/>
  <c r="AJ58" i="70"/>
  <c r="AC58" i="70"/>
  <c r="AA58" i="70"/>
  <c r="T58" i="70"/>
  <c r="R58" i="70"/>
  <c r="K58" i="70"/>
  <c r="AT57" i="70"/>
  <c r="AM57" i="70"/>
  <c r="AL57" i="70"/>
  <c r="AJ57" i="70"/>
  <c r="AD57" i="70"/>
  <c r="AC57" i="70"/>
  <c r="AA57" i="70"/>
  <c r="U57" i="70"/>
  <c r="T57" i="70"/>
  <c r="R57" i="70"/>
  <c r="L57" i="70"/>
  <c r="K57" i="70"/>
  <c r="I57" i="70"/>
  <c r="AT56" i="70"/>
  <c r="AM56" i="70"/>
  <c r="AL56" i="70"/>
  <c r="AJ56" i="70"/>
  <c r="AD56" i="70"/>
  <c r="AC56" i="70"/>
  <c r="AA56" i="70"/>
  <c r="U56" i="70"/>
  <c r="T56" i="70"/>
  <c r="R56" i="70"/>
  <c r="L56" i="70"/>
  <c r="K56" i="70"/>
  <c r="I56" i="70"/>
  <c r="AT55" i="70"/>
  <c r="AM55" i="70"/>
  <c r="AL55" i="70"/>
  <c r="AJ55" i="70"/>
  <c r="AD55" i="70"/>
  <c r="AC55" i="70"/>
  <c r="AA55" i="70"/>
  <c r="U55" i="70"/>
  <c r="T55" i="70"/>
  <c r="R55" i="70"/>
  <c r="L55" i="70"/>
  <c r="K55" i="70"/>
  <c r="I55" i="70"/>
  <c r="AT54" i="70"/>
  <c r="AM54" i="70"/>
  <c r="AL54" i="70"/>
  <c r="AJ54" i="70"/>
  <c r="AD54" i="70"/>
  <c r="AC54" i="70"/>
  <c r="AA54" i="70"/>
  <c r="U54" i="70"/>
  <c r="T54" i="70"/>
  <c r="R54" i="70"/>
  <c r="L54" i="70"/>
  <c r="K54" i="70"/>
  <c r="I54" i="70"/>
  <c r="AT53" i="70"/>
  <c r="AM53" i="70"/>
  <c r="AL53" i="70"/>
  <c r="AJ53" i="70"/>
  <c r="AD53" i="70"/>
  <c r="AC53" i="70"/>
  <c r="AA53" i="70"/>
  <c r="U53" i="70"/>
  <c r="T53" i="70"/>
  <c r="R53" i="70"/>
  <c r="L53" i="70"/>
  <c r="K53" i="70"/>
  <c r="I53" i="70"/>
  <c r="AT52" i="70"/>
  <c r="AM52" i="70"/>
  <c r="AL52" i="70"/>
  <c r="AJ52" i="70"/>
  <c r="AD52" i="70"/>
  <c r="AC52" i="70"/>
  <c r="AA52" i="70"/>
  <c r="U52" i="70"/>
  <c r="T52" i="70"/>
  <c r="R52" i="70"/>
  <c r="L52" i="70"/>
  <c r="K52" i="70"/>
  <c r="I52" i="70"/>
  <c r="AT51" i="70"/>
  <c r="AM51" i="70"/>
  <c r="AL51" i="70"/>
  <c r="AJ51" i="70"/>
  <c r="AD51" i="70"/>
  <c r="AC51" i="70"/>
  <c r="AA51" i="70"/>
  <c r="U51" i="70"/>
  <c r="T51" i="70"/>
  <c r="R51" i="70"/>
  <c r="L51" i="70"/>
  <c r="K51" i="70"/>
  <c r="I51" i="70"/>
  <c r="AT50" i="70"/>
  <c r="AM50" i="70"/>
  <c r="AL50" i="70"/>
  <c r="AJ50" i="70"/>
  <c r="AD50" i="70"/>
  <c r="AC50" i="70"/>
  <c r="AA50" i="70"/>
  <c r="U50" i="70"/>
  <c r="T50" i="70"/>
  <c r="R50" i="70"/>
  <c r="L50" i="70"/>
  <c r="K50" i="70"/>
  <c r="I50" i="70"/>
  <c r="AT49" i="70"/>
  <c r="AM49" i="70"/>
  <c r="AL49" i="70"/>
  <c r="AJ49" i="70"/>
  <c r="AD49" i="70"/>
  <c r="AC49" i="70"/>
  <c r="AA49" i="70"/>
  <c r="U49" i="70"/>
  <c r="T49" i="70"/>
  <c r="R49" i="70"/>
  <c r="L49" i="70"/>
  <c r="K49" i="70"/>
  <c r="I49" i="70"/>
  <c r="AT48" i="70"/>
  <c r="AM48" i="70"/>
  <c r="AL48" i="70"/>
  <c r="AJ48" i="70"/>
  <c r="AD48" i="70"/>
  <c r="AC48" i="70"/>
  <c r="AA48" i="70"/>
  <c r="U48" i="70"/>
  <c r="T48" i="70"/>
  <c r="R48" i="70"/>
  <c r="L48" i="70"/>
  <c r="K48" i="70"/>
  <c r="I48" i="70"/>
  <c r="AT47" i="70"/>
  <c r="AM47" i="70"/>
  <c r="AL47" i="70"/>
  <c r="AJ47" i="70"/>
  <c r="AD47" i="70"/>
  <c r="AC47" i="70"/>
  <c r="AA47" i="70"/>
  <c r="U47" i="70"/>
  <c r="T47" i="70"/>
  <c r="R47" i="70"/>
  <c r="L47" i="70"/>
  <c r="K47" i="70"/>
  <c r="I47" i="70"/>
  <c r="AT46" i="70"/>
  <c r="AM46" i="70"/>
  <c r="AL46" i="70"/>
  <c r="AJ46" i="70"/>
  <c r="AD46" i="70"/>
  <c r="AC46" i="70"/>
  <c r="AA46" i="70"/>
  <c r="U46" i="70"/>
  <c r="T46" i="70"/>
  <c r="R46" i="70"/>
  <c r="L46" i="70"/>
  <c r="K46" i="70"/>
  <c r="I46" i="70"/>
  <c r="AT45" i="70"/>
  <c r="AM45" i="70"/>
  <c r="AL45" i="70"/>
  <c r="AJ45" i="70"/>
  <c r="AD45" i="70"/>
  <c r="AC45" i="70"/>
  <c r="AA45" i="70"/>
  <c r="U45" i="70"/>
  <c r="T45" i="70"/>
  <c r="R45" i="70"/>
  <c r="L45" i="70"/>
  <c r="K45" i="70"/>
  <c r="I45" i="70"/>
  <c r="AT44" i="70"/>
  <c r="AM44" i="70"/>
  <c r="AL44" i="70"/>
  <c r="AJ44" i="70"/>
  <c r="AD44" i="70"/>
  <c r="AC44" i="70"/>
  <c r="AA44" i="70"/>
  <c r="U44" i="70"/>
  <c r="T44" i="70"/>
  <c r="R44" i="70"/>
  <c r="L44" i="70"/>
  <c r="K44" i="70"/>
  <c r="I44" i="70"/>
  <c r="AT42" i="70"/>
  <c r="AM42" i="70"/>
  <c r="AL42" i="70"/>
  <c r="AJ42" i="70"/>
  <c r="AD42" i="70"/>
  <c r="AC42" i="70"/>
  <c r="AA42" i="70"/>
  <c r="U42" i="70"/>
  <c r="T42" i="70"/>
  <c r="R42" i="70"/>
  <c r="L42" i="70"/>
  <c r="K42" i="70"/>
  <c r="I42" i="70"/>
  <c r="AT41" i="70"/>
  <c r="AM41" i="70"/>
  <c r="AL41" i="70"/>
  <c r="AJ41" i="70"/>
  <c r="AD41" i="70"/>
  <c r="AC41" i="70"/>
  <c r="AA41" i="70"/>
  <c r="U41" i="70"/>
  <c r="T41" i="70"/>
  <c r="R41" i="70"/>
  <c r="L41" i="70"/>
  <c r="K41" i="70"/>
  <c r="I41" i="70"/>
  <c r="AT40" i="70"/>
  <c r="AL40" i="70"/>
  <c r="CB6" i="70" s="1"/>
  <c r="AJ40" i="70"/>
  <c r="AC40" i="70"/>
  <c r="AA40" i="70"/>
  <c r="T40" i="70"/>
  <c r="R40" i="70"/>
  <c r="K40" i="70"/>
  <c r="AT39" i="70"/>
  <c r="AM39" i="70"/>
  <c r="AL39" i="70"/>
  <c r="AJ39" i="70"/>
  <c r="AD39" i="70"/>
  <c r="AC39" i="70"/>
  <c r="AA39" i="70"/>
  <c r="U39" i="70"/>
  <c r="T39" i="70"/>
  <c r="R39" i="70"/>
  <c r="L39" i="70"/>
  <c r="K39" i="70"/>
  <c r="I39" i="70"/>
  <c r="AT38" i="70"/>
  <c r="AM38" i="70"/>
  <c r="AL38" i="70"/>
  <c r="AJ38" i="70"/>
  <c r="AD38" i="70"/>
  <c r="AC38" i="70"/>
  <c r="AA38" i="70"/>
  <c r="U38" i="70"/>
  <c r="T38" i="70"/>
  <c r="R38" i="70"/>
  <c r="L38" i="70"/>
  <c r="K38" i="70"/>
  <c r="I38" i="70"/>
  <c r="AT37" i="70"/>
  <c r="AM37" i="70"/>
  <c r="AL37" i="70"/>
  <c r="AJ37" i="70"/>
  <c r="AD37" i="70"/>
  <c r="AC37" i="70"/>
  <c r="AA37" i="70"/>
  <c r="U37" i="70"/>
  <c r="T37" i="70"/>
  <c r="R37" i="70"/>
  <c r="L37" i="70"/>
  <c r="K37" i="70"/>
  <c r="I37" i="70"/>
  <c r="AT36" i="70"/>
  <c r="AM36" i="70"/>
  <c r="AL36" i="70"/>
  <c r="AJ36" i="70"/>
  <c r="AD36" i="70"/>
  <c r="AC36" i="70"/>
  <c r="AA36" i="70"/>
  <c r="U36" i="70"/>
  <c r="T36" i="70"/>
  <c r="R36" i="70"/>
  <c r="L36" i="70"/>
  <c r="K36" i="70"/>
  <c r="I36" i="70"/>
  <c r="AT35" i="70"/>
  <c r="AM35" i="70"/>
  <c r="AL35" i="70"/>
  <c r="AJ35" i="70"/>
  <c r="AD35" i="70"/>
  <c r="AC35" i="70"/>
  <c r="AA35" i="70"/>
  <c r="U35" i="70"/>
  <c r="T35" i="70"/>
  <c r="R35" i="70"/>
  <c r="L35" i="70"/>
  <c r="K35" i="70"/>
  <c r="I35" i="70"/>
  <c r="AT34" i="70"/>
  <c r="AM34" i="70"/>
  <c r="AL34" i="70"/>
  <c r="AJ34" i="70"/>
  <c r="AD34" i="70"/>
  <c r="AC34" i="70"/>
  <c r="AA34" i="70"/>
  <c r="U34" i="70"/>
  <c r="T34" i="70"/>
  <c r="R34" i="70"/>
  <c r="L34" i="70"/>
  <c r="K34" i="70"/>
  <c r="I34" i="70"/>
  <c r="AT33" i="70"/>
  <c r="AM33" i="70"/>
  <c r="AL33" i="70"/>
  <c r="AJ33" i="70"/>
  <c r="AD33" i="70"/>
  <c r="AC33" i="70"/>
  <c r="AA33" i="70"/>
  <c r="U33" i="70"/>
  <c r="T33" i="70"/>
  <c r="R33" i="70"/>
  <c r="L33" i="70"/>
  <c r="K33" i="70"/>
  <c r="I33" i="70"/>
  <c r="AT32" i="70"/>
  <c r="AM32" i="70"/>
  <c r="AL32" i="70"/>
  <c r="AJ32" i="70"/>
  <c r="AD32" i="70"/>
  <c r="AC32" i="70"/>
  <c r="AA32" i="70"/>
  <c r="U32" i="70"/>
  <c r="T32" i="70"/>
  <c r="R32" i="70"/>
  <c r="L32" i="70"/>
  <c r="K32" i="70"/>
  <c r="I32" i="70"/>
  <c r="AT31" i="70"/>
  <c r="AM31" i="70"/>
  <c r="AL31" i="70"/>
  <c r="AJ31" i="70"/>
  <c r="AD31" i="70"/>
  <c r="AC31" i="70"/>
  <c r="AA31" i="70"/>
  <c r="U31" i="70"/>
  <c r="T31" i="70"/>
  <c r="R31" i="70"/>
  <c r="L31" i="70"/>
  <c r="K31" i="70"/>
  <c r="I31" i="70"/>
  <c r="AT30" i="70"/>
  <c r="AM30" i="70"/>
  <c r="AL30" i="70"/>
  <c r="AJ30" i="70"/>
  <c r="AD30" i="70"/>
  <c r="AC30" i="70"/>
  <c r="AA30" i="70"/>
  <c r="U30" i="70"/>
  <c r="T30" i="70"/>
  <c r="R30" i="70"/>
  <c r="L30" i="70"/>
  <c r="K30" i="70"/>
  <c r="I30" i="70"/>
  <c r="AT29" i="70"/>
  <c r="AM29" i="70"/>
  <c r="AL29" i="70"/>
  <c r="AJ29" i="70"/>
  <c r="AD29" i="70"/>
  <c r="AC29" i="70"/>
  <c r="AA29" i="70"/>
  <c r="U29" i="70"/>
  <c r="T29" i="70"/>
  <c r="R29" i="70"/>
  <c r="L29" i="70"/>
  <c r="K29" i="70"/>
  <c r="I29" i="70"/>
  <c r="AT28" i="70"/>
  <c r="AM28" i="70"/>
  <c r="AL28" i="70"/>
  <c r="AJ28" i="70"/>
  <c r="AD28" i="70"/>
  <c r="AC28" i="70"/>
  <c r="AA28" i="70"/>
  <c r="U28" i="70"/>
  <c r="T28" i="70"/>
  <c r="R28" i="70"/>
  <c r="L28" i="70"/>
  <c r="K28" i="70"/>
  <c r="I28" i="70"/>
  <c r="AT27" i="70"/>
  <c r="AM27" i="70"/>
  <c r="AL27" i="70"/>
  <c r="AJ27" i="70"/>
  <c r="AD27" i="70"/>
  <c r="AC27" i="70"/>
  <c r="AA27" i="70"/>
  <c r="U27" i="70"/>
  <c r="T27" i="70"/>
  <c r="R27" i="70"/>
  <c r="L27" i="70"/>
  <c r="K27" i="70"/>
  <c r="I27" i="70"/>
  <c r="AT26" i="70"/>
  <c r="AM26" i="70"/>
  <c r="AL26" i="70"/>
  <c r="AJ26" i="70"/>
  <c r="AD26" i="70"/>
  <c r="AC26" i="70"/>
  <c r="AA26" i="70"/>
  <c r="U26" i="70"/>
  <c r="T26" i="70"/>
  <c r="R26" i="70"/>
  <c r="L26" i="70"/>
  <c r="K26" i="70"/>
  <c r="I26" i="70"/>
  <c r="AT24" i="70"/>
  <c r="AM24" i="70"/>
  <c r="AL24" i="70"/>
  <c r="AJ24" i="70"/>
  <c r="AD24" i="70"/>
  <c r="AC24" i="70"/>
  <c r="AA24" i="70"/>
  <c r="U24" i="70"/>
  <c r="T24" i="70"/>
  <c r="R24" i="70"/>
  <c r="L24" i="70"/>
  <c r="K24" i="70"/>
  <c r="I24" i="70"/>
  <c r="AT23" i="70"/>
  <c r="AM23" i="70"/>
  <c r="AL23" i="70"/>
  <c r="AJ23" i="70"/>
  <c r="AD23" i="70"/>
  <c r="AC23" i="70"/>
  <c r="AA23" i="70"/>
  <c r="U23" i="70"/>
  <c r="T23" i="70"/>
  <c r="R23" i="70"/>
  <c r="L23" i="70"/>
  <c r="K23" i="70"/>
  <c r="I23" i="70"/>
  <c r="AT22" i="70"/>
  <c r="AW22" i="70" s="1"/>
  <c r="AL22" i="70"/>
  <c r="CB5" i="70" s="1"/>
  <c r="CF5" i="70" s="1"/>
  <c r="AJ22" i="70"/>
  <c r="AC22" i="70"/>
  <c r="AA22" i="70"/>
  <c r="T22" i="70"/>
  <c r="R22" i="70"/>
  <c r="K22" i="70"/>
  <c r="AT21" i="70"/>
  <c r="AW21" i="70" s="1"/>
  <c r="AR21" i="70"/>
  <c r="AM21" i="70"/>
  <c r="AL21" i="70"/>
  <c r="AJ21" i="70"/>
  <c r="AD21" i="70"/>
  <c r="AC21" i="70"/>
  <c r="AA21" i="70"/>
  <c r="U21" i="70"/>
  <c r="T21" i="70"/>
  <c r="R21" i="70"/>
  <c r="L21" i="70"/>
  <c r="K21" i="70"/>
  <c r="I21" i="70"/>
  <c r="AT20" i="70"/>
  <c r="AW20" i="70" s="1"/>
  <c r="AR20" i="70"/>
  <c r="AM20" i="70"/>
  <c r="AL20" i="70"/>
  <c r="AJ20" i="70"/>
  <c r="AD20" i="70"/>
  <c r="AC20" i="70"/>
  <c r="AA20" i="70"/>
  <c r="U20" i="70"/>
  <c r="T20" i="70"/>
  <c r="R20" i="70"/>
  <c r="L20" i="70"/>
  <c r="K20" i="70"/>
  <c r="I20" i="70"/>
  <c r="AT19" i="70"/>
  <c r="AW19" i="70" s="1"/>
  <c r="AR19" i="70"/>
  <c r="AM19" i="70"/>
  <c r="AJ19" i="70"/>
  <c r="AD19" i="70"/>
  <c r="AC19" i="70"/>
  <c r="AA19" i="70"/>
  <c r="U19" i="70"/>
  <c r="T19" i="70"/>
  <c r="R19" i="70"/>
  <c r="L19" i="70"/>
  <c r="K19" i="70"/>
  <c r="I19" i="70"/>
  <c r="AT18" i="70"/>
  <c r="AW18" i="70" s="1"/>
  <c r="AR18" i="70"/>
  <c r="AM18" i="70"/>
  <c r="AL18" i="70"/>
  <c r="AJ18" i="70"/>
  <c r="AD18" i="70"/>
  <c r="AC18" i="70"/>
  <c r="AA18" i="70"/>
  <c r="U18" i="70"/>
  <c r="T18" i="70"/>
  <c r="R18" i="70"/>
  <c r="L18" i="70"/>
  <c r="K18" i="70"/>
  <c r="I18" i="70"/>
  <c r="AT17" i="70"/>
  <c r="AW17" i="70" s="1"/>
  <c r="AR17" i="70"/>
  <c r="AM17" i="70"/>
  <c r="AL17" i="70"/>
  <c r="AJ17" i="70"/>
  <c r="AD17" i="70"/>
  <c r="AC17" i="70"/>
  <c r="AA17" i="70"/>
  <c r="U17" i="70"/>
  <c r="T17" i="70"/>
  <c r="R17" i="70"/>
  <c r="L17" i="70"/>
  <c r="K17" i="70"/>
  <c r="I17" i="70"/>
  <c r="AT16" i="70"/>
  <c r="AW16" i="70" s="1"/>
  <c r="AR16" i="70"/>
  <c r="AM16" i="70"/>
  <c r="AL16" i="70"/>
  <c r="AJ16" i="70"/>
  <c r="AD16" i="70"/>
  <c r="AC16" i="70"/>
  <c r="AA16" i="70"/>
  <c r="U16" i="70"/>
  <c r="T16" i="70"/>
  <c r="R16" i="70"/>
  <c r="L16" i="70"/>
  <c r="K16" i="70"/>
  <c r="I16" i="70"/>
  <c r="AT15" i="70"/>
  <c r="AW15" i="70" s="1"/>
  <c r="AR15" i="70"/>
  <c r="AM15" i="70"/>
  <c r="AL15" i="70"/>
  <c r="AJ15" i="70"/>
  <c r="AD15" i="70"/>
  <c r="AC15" i="70"/>
  <c r="AA15" i="70"/>
  <c r="U15" i="70"/>
  <c r="T15" i="70"/>
  <c r="R15" i="70"/>
  <c r="L15" i="70"/>
  <c r="K15" i="70"/>
  <c r="I15" i="70"/>
  <c r="AT14" i="70"/>
  <c r="AW14" i="70" s="1"/>
  <c r="AR14" i="70"/>
  <c r="AM14" i="70"/>
  <c r="AL14" i="70"/>
  <c r="AJ14" i="70"/>
  <c r="AD14" i="70"/>
  <c r="AC14" i="70"/>
  <c r="AA14" i="70"/>
  <c r="U14" i="70"/>
  <c r="T14" i="70"/>
  <c r="R14" i="70"/>
  <c r="L14" i="70"/>
  <c r="K14" i="70"/>
  <c r="I14" i="70"/>
  <c r="AT13" i="70"/>
  <c r="AW13" i="70" s="1"/>
  <c r="AR13" i="70"/>
  <c r="AM13" i="70"/>
  <c r="AL13" i="70"/>
  <c r="AJ13" i="70"/>
  <c r="AD13" i="70"/>
  <c r="AC13" i="70"/>
  <c r="AA13" i="70"/>
  <c r="U13" i="70"/>
  <c r="T13" i="70"/>
  <c r="R13" i="70"/>
  <c r="L13" i="70"/>
  <c r="K13" i="70"/>
  <c r="I13" i="70"/>
  <c r="AT12" i="70"/>
  <c r="AW12" i="70" s="1"/>
  <c r="AR12" i="70"/>
  <c r="AM12" i="70"/>
  <c r="AL12" i="70"/>
  <c r="AJ12" i="70"/>
  <c r="AD12" i="70"/>
  <c r="AC12" i="70"/>
  <c r="AA12" i="70"/>
  <c r="U12" i="70"/>
  <c r="T12" i="70"/>
  <c r="R12" i="70"/>
  <c r="L12" i="70"/>
  <c r="K12" i="70"/>
  <c r="I12" i="70"/>
  <c r="AT11" i="70"/>
  <c r="AW11" i="70" s="1"/>
  <c r="AR11" i="70"/>
  <c r="AM11" i="70"/>
  <c r="AL11" i="70"/>
  <c r="AJ11" i="70"/>
  <c r="AD11" i="70"/>
  <c r="AC11" i="70"/>
  <c r="AA11" i="70"/>
  <c r="U11" i="70"/>
  <c r="T11" i="70"/>
  <c r="R11" i="70"/>
  <c r="L11" i="70"/>
  <c r="K11" i="70"/>
  <c r="I11" i="70"/>
  <c r="AT10" i="70"/>
  <c r="AW10" i="70" s="1"/>
  <c r="AR10" i="70"/>
  <c r="AM10" i="70"/>
  <c r="AL10" i="70"/>
  <c r="AJ10" i="70"/>
  <c r="AD10" i="70"/>
  <c r="AC10" i="70"/>
  <c r="AA10" i="70"/>
  <c r="U10" i="70"/>
  <c r="T10" i="70"/>
  <c r="R10" i="70"/>
  <c r="L10" i="70"/>
  <c r="K10" i="70"/>
  <c r="I10" i="70"/>
  <c r="AT9" i="70"/>
  <c r="AW9" i="70" s="1"/>
  <c r="AR9" i="70"/>
  <c r="AM9" i="70"/>
  <c r="AL9" i="70"/>
  <c r="AJ9" i="70"/>
  <c r="AD9" i="70"/>
  <c r="AC9" i="70"/>
  <c r="AA9" i="70"/>
  <c r="U9" i="70"/>
  <c r="T9" i="70"/>
  <c r="R9" i="70"/>
  <c r="L9" i="70"/>
  <c r="K9" i="70"/>
  <c r="I9" i="70"/>
  <c r="AT8" i="70"/>
  <c r="AW8" i="70" s="1"/>
  <c r="AR8" i="70"/>
  <c r="AM8" i="70"/>
  <c r="AL8" i="70"/>
  <c r="AJ8" i="70"/>
  <c r="AD8" i="70"/>
  <c r="AC8" i="70"/>
  <c r="AA8" i="70"/>
  <c r="U8" i="70"/>
  <c r="T8" i="70"/>
  <c r="R8" i="70"/>
  <c r="L8" i="70"/>
  <c r="K8" i="70"/>
  <c r="I8" i="70"/>
  <c r="AT6" i="70"/>
  <c r="AW6" i="70" s="1"/>
  <c r="AR6" i="70"/>
  <c r="AM6" i="70"/>
  <c r="AL6" i="70"/>
  <c r="AJ6" i="70"/>
  <c r="AD6" i="70"/>
  <c r="AC6" i="70"/>
  <c r="AA6" i="70"/>
  <c r="U6" i="70"/>
  <c r="T6" i="70"/>
  <c r="R6" i="70"/>
  <c r="L6" i="70"/>
  <c r="K6" i="70"/>
  <c r="AT5" i="70"/>
  <c r="AW5" i="70" s="1"/>
  <c r="AR5" i="70"/>
  <c r="AM5" i="70"/>
  <c r="AL5" i="70"/>
  <c r="AJ5" i="70"/>
  <c r="AD5" i="70"/>
  <c r="AC5" i="70"/>
  <c r="AA5" i="70"/>
  <c r="U5" i="70"/>
  <c r="T5" i="70"/>
  <c r="R5" i="70"/>
  <c r="L5" i="70"/>
  <c r="K5" i="70"/>
  <c r="I5" i="70"/>
  <c r="AA300" i="53"/>
  <c r="Y300" i="53"/>
  <c r="V300" i="53"/>
  <c r="S300" i="53"/>
  <c r="P300" i="53"/>
  <c r="M300" i="53"/>
  <c r="J300" i="53"/>
  <c r="G300" i="53"/>
  <c r="AA299" i="53"/>
  <c r="Y299" i="53"/>
  <c r="V299" i="53"/>
  <c r="S299" i="53"/>
  <c r="P299" i="53"/>
  <c r="M299" i="53"/>
  <c r="J299" i="53"/>
  <c r="G299" i="53"/>
  <c r="AA298" i="53"/>
  <c r="Y298" i="53"/>
  <c r="V298" i="53"/>
  <c r="S298" i="53"/>
  <c r="P298" i="53"/>
  <c r="M298" i="53"/>
  <c r="J298" i="53"/>
  <c r="G298" i="53"/>
  <c r="AA297" i="53"/>
  <c r="Y297" i="53"/>
  <c r="V297" i="53"/>
  <c r="S297" i="53"/>
  <c r="P297" i="53"/>
  <c r="M297" i="53"/>
  <c r="J297" i="53"/>
  <c r="G297" i="53"/>
  <c r="AA296" i="53"/>
  <c r="Y296" i="53"/>
  <c r="V296" i="53"/>
  <c r="S296" i="53"/>
  <c r="P296" i="53"/>
  <c r="M296" i="53"/>
  <c r="J296" i="53"/>
  <c r="G296" i="53"/>
  <c r="AA295" i="53"/>
  <c r="Y295" i="53"/>
  <c r="V295" i="53"/>
  <c r="S295" i="53"/>
  <c r="P295" i="53"/>
  <c r="M295" i="53"/>
  <c r="J295" i="53"/>
  <c r="G295" i="53"/>
  <c r="AA294" i="53"/>
  <c r="Y294" i="53"/>
  <c r="V294" i="53"/>
  <c r="S294" i="53"/>
  <c r="P294" i="53"/>
  <c r="M294" i="53"/>
  <c r="J294" i="53"/>
  <c r="G294" i="53"/>
  <c r="AA293" i="53"/>
  <c r="Y293" i="53"/>
  <c r="V293" i="53"/>
  <c r="S293" i="53"/>
  <c r="P293" i="53"/>
  <c r="M293" i="53"/>
  <c r="J293" i="53"/>
  <c r="G293" i="53"/>
  <c r="AA292" i="53"/>
  <c r="Y292" i="53"/>
  <c r="V292" i="53"/>
  <c r="S292" i="53"/>
  <c r="P292" i="53"/>
  <c r="M292" i="53"/>
  <c r="J292" i="53"/>
  <c r="G292" i="53"/>
  <c r="AA291" i="53"/>
  <c r="Y291" i="53"/>
  <c r="V291" i="53"/>
  <c r="S291" i="53"/>
  <c r="P291" i="53"/>
  <c r="M291" i="53"/>
  <c r="J291" i="53"/>
  <c r="G291" i="53"/>
  <c r="AA290" i="53"/>
  <c r="Y290" i="53"/>
  <c r="V290" i="53"/>
  <c r="S290" i="53"/>
  <c r="P290" i="53"/>
  <c r="M290" i="53"/>
  <c r="J290" i="53"/>
  <c r="G290" i="53"/>
  <c r="AA289" i="53"/>
  <c r="Y289" i="53"/>
  <c r="V289" i="53"/>
  <c r="S289" i="53"/>
  <c r="P289" i="53"/>
  <c r="M289" i="53"/>
  <c r="J289" i="53"/>
  <c r="G289" i="53"/>
  <c r="AA288" i="53"/>
  <c r="Y288" i="53"/>
  <c r="V288" i="53"/>
  <c r="S288" i="53"/>
  <c r="P288" i="53"/>
  <c r="M288" i="53"/>
  <c r="J288" i="53"/>
  <c r="G288" i="53"/>
  <c r="AA287" i="53"/>
  <c r="Y287" i="53"/>
  <c r="V287" i="53"/>
  <c r="S287" i="53"/>
  <c r="P287" i="53"/>
  <c r="M287" i="53"/>
  <c r="J287" i="53"/>
  <c r="G287" i="53"/>
  <c r="AA286" i="53"/>
  <c r="Y286" i="53"/>
  <c r="V286" i="53"/>
  <c r="S286" i="53"/>
  <c r="P286" i="53"/>
  <c r="M286" i="53"/>
  <c r="J286" i="53"/>
  <c r="G286" i="53"/>
  <c r="AA285" i="53"/>
  <c r="Y285" i="53"/>
  <c r="V285" i="53"/>
  <c r="S285" i="53"/>
  <c r="P285" i="53"/>
  <c r="M285" i="53"/>
  <c r="J285" i="53"/>
  <c r="G285" i="53"/>
  <c r="AA284" i="53"/>
  <c r="Y284" i="53"/>
  <c r="V284" i="53"/>
  <c r="S284" i="53"/>
  <c r="P284" i="53"/>
  <c r="M284" i="53"/>
  <c r="J284" i="53"/>
  <c r="G284" i="53"/>
  <c r="AA283" i="53"/>
  <c r="Y283" i="53"/>
  <c r="V283" i="53"/>
  <c r="S283" i="53"/>
  <c r="P283" i="53"/>
  <c r="M283" i="53"/>
  <c r="J283" i="53"/>
  <c r="G283" i="53"/>
  <c r="AA282" i="53"/>
  <c r="Y282" i="53"/>
  <c r="V282" i="53"/>
  <c r="S282" i="53"/>
  <c r="P282" i="53"/>
  <c r="M282" i="53"/>
  <c r="J282" i="53"/>
  <c r="G282" i="53"/>
  <c r="AA281" i="53"/>
  <c r="Y281" i="53"/>
  <c r="V281" i="53"/>
  <c r="S281" i="53"/>
  <c r="P281" i="53"/>
  <c r="M281" i="53"/>
  <c r="J281" i="53"/>
  <c r="G281" i="53"/>
  <c r="AA280" i="53"/>
  <c r="Y280" i="53"/>
  <c r="V280" i="53"/>
  <c r="S280" i="53"/>
  <c r="P280" i="53"/>
  <c r="M280" i="53"/>
  <c r="J280" i="53"/>
  <c r="G280" i="53"/>
  <c r="AA279" i="53"/>
  <c r="Y279" i="53"/>
  <c r="V279" i="53"/>
  <c r="S279" i="53"/>
  <c r="P279" i="53"/>
  <c r="M279" i="53"/>
  <c r="J279" i="53"/>
  <c r="G279" i="53"/>
  <c r="AA278" i="53"/>
  <c r="Y278" i="53"/>
  <c r="V278" i="53"/>
  <c r="S278" i="53"/>
  <c r="P278" i="53"/>
  <c r="M278" i="53"/>
  <c r="J278" i="53"/>
  <c r="G278" i="53"/>
  <c r="AA277" i="53"/>
  <c r="Y277" i="53"/>
  <c r="V277" i="53"/>
  <c r="S277" i="53"/>
  <c r="P277" i="53"/>
  <c r="M277" i="53"/>
  <c r="J277" i="53"/>
  <c r="G277" i="53"/>
  <c r="AA276" i="53"/>
  <c r="Y276" i="53"/>
  <c r="V276" i="53"/>
  <c r="S276" i="53"/>
  <c r="P276" i="53"/>
  <c r="M276" i="53"/>
  <c r="J276" i="53"/>
  <c r="G276" i="53"/>
  <c r="AA275" i="53"/>
  <c r="Y275" i="53"/>
  <c r="V275" i="53"/>
  <c r="S275" i="53"/>
  <c r="P275" i="53"/>
  <c r="M275" i="53"/>
  <c r="J275" i="53"/>
  <c r="G275" i="53"/>
  <c r="AA274" i="53"/>
  <c r="Y274" i="53"/>
  <c r="V274" i="53"/>
  <c r="S274" i="53"/>
  <c r="P274" i="53"/>
  <c r="M274" i="53"/>
  <c r="J274" i="53"/>
  <c r="G274" i="53"/>
  <c r="AA273" i="53"/>
  <c r="Y273" i="53"/>
  <c r="V273" i="53"/>
  <c r="S273" i="53"/>
  <c r="P273" i="53"/>
  <c r="M273" i="53"/>
  <c r="J273" i="53"/>
  <c r="G273" i="53"/>
  <c r="AA272" i="53"/>
  <c r="Y272" i="53"/>
  <c r="V272" i="53"/>
  <c r="S272" i="53"/>
  <c r="P272" i="53"/>
  <c r="M272" i="53"/>
  <c r="J272" i="53"/>
  <c r="G272" i="53"/>
  <c r="AA271" i="53"/>
  <c r="Y271" i="53"/>
  <c r="V271" i="53"/>
  <c r="S271" i="53"/>
  <c r="P271" i="53"/>
  <c r="M271" i="53"/>
  <c r="J271" i="53"/>
  <c r="G271" i="53"/>
  <c r="AA270" i="53"/>
  <c r="Y270" i="53"/>
  <c r="V270" i="53"/>
  <c r="S270" i="53"/>
  <c r="P270" i="53"/>
  <c r="M270" i="53"/>
  <c r="J270" i="53"/>
  <c r="G270" i="53"/>
  <c r="AA269" i="53"/>
  <c r="Y269" i="53"/>
  <c r="V269" i="53"/>
  <c r="S269" i="53"/>
  <c r="P269" i="53"/>
  <c r="M269" i="53"/>
  <c r="J269" i="53"/>
  <c r="G269" i="53"/>
  <c r="AA268" i="53"/>
  <c r="Y268" i="53"/>
  <c r="V268" i="53"/>
  <c r="S268" i="53"/>
  <c r="P268" i="53"/>
  <c r="M268" i="53"/>
  <c r="J268" i="53"/>
  <c r="G268" i="53"/>
  <c r="AA267" i="53"/>
  <c r="Y267" i="53"/>
  <c r="V267" i="53"/>
  <c r="S267" i="53"/>
  <c r="P267" i="53"/>
  <c r="M267" i="53"/>
  <c r="J267" i="53"/>
  <c r="G267" i="53"/>
  <c r="AA266" i="53"/>
  <c r="Y266" i="53"/>
  <c r="V266" i="53"/>
  <c r="S266" i="53"/>
  <c r="P266" i="53"/>
  <c r="M266" i="53"/>
  <c r="J266" i="53"/>
  <c r="G266" i="53"/>
  <c r="AA265" i="53"/>
  <c r="Y265" i="53"/>
  <c r="V265" i="53"/>
  <c r="S265" i="53"/>
  <c r="P265" i="53"/>
  <c r="M265" i="53"/>
  <c r="J265" i="53"/>
  <c r="G265" i="53"/>
  <c r="AA264" i="53"/>
  <c r="Y264" i="53"/>
  <c r="V264" i="53"/>
  <c r="S264" i="53"/>
  <c r="P264" i="53"/>
  <c r="M264" i="53"/>
  <c r="J264" i="53"/>
  <c r="G264" i="53"/>
  <c r="AA263" i="53"/>
  <c r="Y263" i="53"/>
  <c r="V263" i="53"/>
  <c r="S263" i="53"/>
  <c r="P263" i="53"/>
  <c r="M263" i="53"/>
  <c r="J263" i="53"/>
  <c r="G263" i="53"/>
  <c r="AA262" i="53"/>
  <c r="Y262" i="53"/>
  <c r="V262" i="53"/>
  <c r="S262" i="53"/>
  <c r="P262" i="53"/>
  <c r="M262" i="53"/>
  <c r="J262" i="53"/>
  <c r="G262" i="53"/>
  <c r="AA261" i="53"/>
  <c r="Y261" i="53"/>
  <c r="V261" i="53"/>
  <c r="S261" i="53"/>
  <c r="P261" i="53"/>
  <c r="M261" i="53"/>
  <c r="J261" i="53"/>
  <c r="G261" i="53"/>
  <c r="AA260" i="53"/>
  <c r="Y260" i="53"/>
  <c r="V260" i="53"/>
  <c r="S260" i="53"/>
  <c r="P260" i="53"/>
  <c r="M260" i="53"/>
  <c r="J260" i="53"/>
  <c r="G260" i="53"/>
  <c r="AA259" i="53"/>
  <c r="Y259" i="53"/>
  <c r="V259" i="53"/>
  <c r="S259" i="53"/>
  <c r="P259" i="53"/>
  <c r="M259" i="53"/>
  <c r="J259" i="53"/>
  <c r="G259" i="53"/>
  <c r="AA258" i="53"/>
  <c r="Y258" i="53"/>
  <c r="V258" i="53"/>
  <c r="S258" i="53"/>
  <c r="P258" i="53"/>
  <c r="M258" i="53"/>
  <c r="J258" i="53"/>
  <c r="G258" i="53"/>
  <c r="AA257" i="53"/>
  <c r="Y257" i="53"/>
  <c r="V257" i="53"/>
  <c r="S257" i="53"/>
  <c r="P257" i="53"/>
  <c r="M257" i="53"/>
  <c r="J257" i="53"/>
  <c r="G257" i="53"/>
  <c r="AA256" i="53"/>
  <c r="Y256" i="53"/>
  <c r="V256" i="53"/>
  <c r="S256" i="53"/>
  <c r="P256" i="53"/>
  <c r="M256" i="53"/>
  <c r="J256" i="53"/>
  <c r="G256" i="53"/>
  <c r="AA255" i="53"/>
  <c r="Y255" i="53"/>
  <c r="V255" i="53"/>
  <c r="S255" i="53"/>
  <c r="P255" i="53"/>
  <c r="M255" i="53"/>
  <c r="J255" i="53"/>
  <c r="G255" i="53"/>
  <c r="AA254" i="53"/>
  <c r="Y254" i="53"/>
  <c r="V254" i="53"/>
  <c r="S254" i="53"/>
  <c r="P254" i="53"/>
  <c r="M254" i="53"/>
  <c r="J254" i="53"/>
  <c r="G254" i="53"/>
  <c r="AA253" i="53"/>
  <c r="Y253" i="53"/>
  <c r="V253" i="53"/>
  <c r="S253" i="53"/>
  <c r="P253" i="53"/>
  <c r="M253" i="53"/>
  <c r="J253" i="53"/>
  <c r="G253" i="53"/>
  <c r="AA252" i="53"/>
  <c r="Y252" i="53"/>
  <c r="V252" i="53"/>
  <c r="S252" i="53"/>
  <c r="P252" i="53"/>
  <c r="M252" i="53"/>
  <c r="J252" i="53"/>
  <c r="G252" i="53"/>
  <c r="AA251" i="53"/>
  <c r="Y251" i="53"/>
  <c r="V251" i="53"/>
  <c r="S251" i="53"/>
  <c r="P251" i="53"/>
  <c r="M251" i="53"/>
  <c r="J251" i="53"/>
  <c r="G251" i="53"/>
  <c r="AA250" i="53"/>
  <c r="Y250" i="53"/>
  <c r="V250" i="53"/>
  <c r="S250" i="53"/>
  <c r="P250" i="53"/>
  <c r="M250" i="53"/>
  <c r="J250" i="53"/>
  <c r="G250" i="53"/>
  <c r="AA249" i="53"/>
  <c r="Y249" i="53"/>
  <c r="V249" i="53"/>
  <c r="S249" i="53"/>
  <c r="P249" i="53"/>
  <c r="M249" i="53"/>
  <c r="J249" i="53"/>
  <c r="G249" i="53"/>
  <c r="AA248" i="53"/>
  <c r="Y248" i="53"/>
  <c r="V248" i="53"/>
  <c r="S248" i="53"/>
  <c r="P248" i="53"/>
  <c r="M248" i="53"/>
  <c r="J248" i="53"/>
  <c r="G248" i="53"/>
  <c r="AA247" i="53"/>
  <c r="Y247" i="53"/>
  <c r="V247" i="53"/>
  <c r="S247" i="53"/>
  <c r="P247" i="53"/>
  <c r="M247" i="53"/>
  <c r="J247" i="53"/>
  <c r="G247" i="53"/>
  <c r="AA246" i="53"/>
  <c r="Y246" i="53"/>
  <c r="V246" i="53"/>
  <c r="S246" i="53"/>
  <c r="P246" i="53"/>
  <c r="M246" i="53"/>
  <c r="J246" i="53"/>
  <c r="G246" i="53"/>
  <c r="AA245" i="53"/>
  <c r="Y245" i="53"/>
  <c r="V245" i="53"/>
  <c r="S245" i="53"/>
  <c r="P245" i="53"/>
  <c r="M245" i="53"/>
  <c r="J245" i="53"/>
  <c r="G245" i="53"/>
  <c r="AA244" i="53"/>
  <c r="Y244" i="53"/>
  <c r="V244" i="53"/>
  <c r="S244" i="53"/>
  <c r="P244" i="53"/>
  <c r="M244" i="53"/>
  <c r="J244" i="53"/>
  <c r="G244" i="53"/>
  <c r="AA243" i="53"/>
  <c r="Y243" i="53"/>
  <c r="V243" i="53"/>
  <c r="S243" i="53"/>
  <c r="P243" i="53"/>
  <c r="M243" i="53"/>
  <c r="J243" i="53"/>
  <c r="G243" i="53"/>
  <c r="AA242" i="53"/>
  <c r="Y242" i="53"/>
  <c r="V242" i="53"/>
  <c r="S242" i="53"/>
  <c r="P242" i="53"/>
  <c r="M242" i="53"/>
  <c r="J242" i="53"/>
  <c r="G242" i="53"/>
  <c r="AA241" i="53"/>
  <c r="Y241" i="53"/>
  <c r="V241" i="53"/>
  <c r="S241" i="53"/>
  <c r="P241" i="53"/>
  <c r="M241" i="53"/>
  <c r="J241" i="53"/>
  <c r="G241" i="53"/>
  <c r="AA240" i="53"/>
  <c r="Y240" i="53"/>
  <c r="V240" i="53"/>
  <c r="S240" i="53"/>
  <c r="P240" i="53"/>
  <c r="M240" i="53"/>
  <c r="J240" i="53"/>
  <c r="G240" i="53"/>
  <c r="AA239" i="53"/>
  <c r="Y239" i="53"/>
  <c r="V239" i="53"/>
  <c r="S239" i="53"/>
  <c r="P239" i="53"/>
  <c r="M239" i="53"/>
  <c r="J239" i="53"/>
  <c r="G239" i="53"/>
  <c r="AA238" i="53"/>
  <c r="Y238" i="53"/>
  <c r="V238" i="53"/>
  <c r="S238" i="53"/>
  <c r="P238" i="53"/>
  <c r="M238" i="53"/>
  <c r="J238" i="53"/>
  <c r="G238" i="53"/>
  <c r="AA237" i="53"/>
  <c r="Y237" i="53"/>
  <c r="V237" i="53"/>
  <c r="S237" i="53"/>
  <c r="P237" i="53"/>
  <c r="M237" i="53"/>
  <c r="J237" i="53"/>
  <c r="G237" i="53"/>
  <c r="AA236" i="53"/>
  <c r="Y236" i="53"/>
  <c r="V236" i="53"/>
  <c r="S236" i="53"/>
  <c r="P236" i="53"/>
  <c r="M236" i="53"/>
  <c r="J236" i="53"/>
  <c r="G236" i="53"/>
  <c r="AA235" i="53"/>
  <c r="Y235" i="53"/>
  <c r="V235" i="53"/>
  <c r="S235" i="53"/>
  <c r="P235" i="53"/>
  <c r="M235" i="53"/>
  <c r="J235" i="53"/>
  <c r="G235" i="53"/>
  <c r="AA234" i="53"/>
  <c r="Y234" i="53"/>
  <c r="V234" i="53"/>
  <c r="S234" i="53"/>
  <c r="P234" i="53"/>
  <c r="M234" i="53"/>
  <c r="J234" i="53"/>
  <c r="G234" i="53"/>
  <c r="AA233" i="53"/>
  <c r="Y233" i="53"/>
  <c r="V233" i="53"/>
  <c r="S233" i="53"/>
  <c r="P233" i="53"/>
  <c r="M233" i="53"/>
  <c r="J233" i="53"/>
  <c r="G233" i="53"/>
  <c r="AA232" i="53"/>
  <c r="Y232" i="53"/>
  <c r="V232" i="53"/>
  <c r="S232" i="53"/>
  <c r="P232" i="53"/>
  <c r="M232" i="53"/>
  <c r="J232" i="53"/>
  <c r="G232" i="53"/>
  <c r="AA231" i="53"/>
  <c r="Y231" i="53"/>
  <c r="V231" i="53"/>
  <c r="S231" i="53"/>
  <c r="P231" i="53"/>
  <c r="M231" i="53"/>
  <c r="J231" i="53"/>
  <c r="G231" i="53"/>
  <c r="AA230" i="53"/>
  <c r="Y230" i="53"/>
  <c r="V230" i="53"/>
  <c r="S230" i="53"/>
  <c r="P230" i="53"/>
  <c r="M230" i="53"/>
  <c r="J230" i="53"/>
  <c r="G230" i="53"/>
  <c r="AA229" i="53"/>
  <c r="Y229" i="53"/>
  <c r="V229" i="53"/>
  <c r="S229" i="53"/>
  <c r="P229" i="53"/>
  <c r="M229" i="53"/>
  <c r="J229" i="53"/>
  <c r="G229" i="53"/>
  <c r="AA228" i="53"/>
  <c r="Y228" i="53"/>
  <c r="V228" i="53"/>
  <c r="S228" i="53"/>
  <c r="P228" i="53"/>
  <c r="M228" i="53"/>
  <c r="J228" i="53"/>
  <c r="G228" i="53"/>
  <c r="AA227" i="53"/>
  <c r="Y227" i="53"/>
  <c r="V227" i="53"/>
  <c r="S227" i="53"/>
  <c r="P227" i="53"/>
  <c r="M227" i="53"/>
  <c r="J227" i="53"/>
  <c r="G227" i="53"/>
  <c r="AA226" i="53"/>
  <c r="Y226" i="53"/>
  <c r="V226" i="53"/>
  <c r="S226" i="53"/>
  <c r="P226" i="53"/>
  <c r="M226" i="53"/>
  <c r="J226" i="53"/>
  <c r="G226" i="53"/>
  <c r="AA225" i="53"/>
  <c r="Y225" i="53"/>
  <c r="V225" i="53"/>
  <c r="S225" i="53"/>
  <c r="P225" i="53"/>
  <c r="M225" i="53"/>
  <c r="J225" i="53"/>
  <c r="G225" i="53"/>
  <c r="AA224" i="53"/>
  <c r="Y224" i="53"/>
  <c r="V224" i="53"/>
  <c r="S224" i="53"/>
  <c r="P224" i="53"/>
  <c r="M224" i="53"/>
  <c r="J224" i="53"/>
  <c r="G224" i="53"/>
  <c r="AA223" i="53"/>
  <c r="Y223" i="53"/>
  <c r="V223" i="53"/>
  <c r="S223" i="53"/>
  <c r="P223" i="53"/>
  <c r="M223" i="53"/>
  <c r="J223" i="53"/>
  <c r="G223" i="53"/>
  <c r="AA222" i="53"/>
  <c r="Y222" i="53"/>
  <c r="V222" i="53"/>
  <c r="S222" i="53"/>
  <c r="P222" i="53"/>
  <c r="M222" i="53"/>
  <c r="J222" i="53"/>
  <c r="G222" i="53"/>
  <c r="AA221" i="53"/>
  <c r="Y221" i="53"/>
  <c r="V221" i="53"/>
  <c r="S221" i="53"/>
  <c r="P221" i="53"/>
  <c r="M221" i="53"/>
  <c r="J221" i="53"/>
  <c r="G221" i="53"/>
  <c r="AA220" i="53"/>
  <c r="Y220" i="53"/>
  <c r="V220" i="53"/>
  <c r="S220" i="53"/>
  <c r="P220" i="53"/>
  <c r="M220" i="53"/>
  <c r="J220" i="53"/>
  <c r="G220" i="53"/>
  <c r="AA219" i="53"/>
  <c r="Y219" i="53"/>
  <c r="V219" i="53"/>
  <c r="S219" i="53"/>
  <c r="P219" i="53"/>
  <c r="M219" i="53"/>
  <c r="J219" i="53"/>
  <c r="G219" i="53"/>
  <c r="AA218" i="53"/>
  <c r="Y218" i="53"/>
  <c r="V218" i="53"/>
  <c r="S218" i="53"/>
  <c r="P218" i="53"/>
  <c r="M218" i="53"/>
  <c r="J218" i="53"/>
  <c r="G218" i="53"/>
  <c r="AA217" i="53"/>
  <c r="Y217" i="53"/>
  <c r="V217" i="53"/>
  <c r="S217" i="53"/>
  <c r="P217" i="53"/>
  <c r="M217" i="53"/>
  <c r="J217" i="53"/>
  <c r="G217" i="53"/>
  <c r="AA216" i="53"/>
  <c r="Y216" i="53"/>
  <c r="V216" i="53"/>
  <c r="S216" i="53"/>
  <c r="P216" i="53"/>
  <c r="M216" i="53"/>
  <c r="J216" i="53"/>
  <c r="G216" i="53"/>
  <c r="AA215" i="53"/>
  <c r="Y215" i="53"/>
  <c r="V215" i="53"/>
  <c r="S215" i="53"/>
  <c r="P215" i="53"/>
  <c r="M215" i="53"/>
  <c r="J215" i="53"/>
  <c r="G215" i="53"/>
  <c r="AA214" i="53"/>
  <c r="Y214" i="53"/>
  <c r="V214" i="53"/>
  <c r="S214" i="53"/>
  <c r="P214" i="53"/>
  <c r="M214" i="53"/>
  <c r="J214" i="53"/>
  <c r="G214" i="53"/>
  <c r="AA213" i="53"/>
  <c r="Y213" i="53"/>
  <c r="V213" i="53"/>
  <c r="S213" i="53"/>
  <c r="P213" i="53"/>
  <c r="M213" i="53"/>
  <c r="J213" i="53"/>
  <c r="G213" i="53"/>
  <c r="AA212" i="53"/>
  <c r="Y212" i="53"/>
  <c r="V212" i="53"/>
  <c r="S212" i="53"/>
  <c r="P212" i="53"/>
  <c r="M212" i="53"/>
  <c r="J212" i="53"/>
  <c r="G212" i="53"/>
  <c r="AA211" i="53"/>
  <c r="Y211" i="53"/>
  <c r="V211" i="53"/>
  <c r="S211" i="53"/>
  <c r="P211" i="53"/>
  <c r="M211" i="53"/>
  <c r="J211" i="53"/>
  <c r="G211" i="53"/>
  <c r="AA210" i="53"/>
  <c r="Y210" i="53"/>
  <c r="V210" i="53"/>
  <c r="S210" i="53"/>
  <c r="P210" i="53"/>
  <c r="M210" i="53"/>
  <c r="J210" i="53"/>
  <c r="G210" i="53"/>
  <c r="AA209" i="53"/>
  <c r="Y209" i="53"/>
  <c r="V209" i="53"/>
  <c r="S209" i="53"/>
  <c r="P209" i="53"/>
  <c r="M209" i="53"/>
  <c r="J209" i="53"/>
  <c r="G209" i="53"/>
  <c r="AA208" i="53"/>
  <c r="Y208" i="53"/>
  <c r="V208" i="53"/>
  <c r="S208" i="53"/>
  <c r="P208" i="53"/>
  <c r="M208" i="53"/>
  <c r="J208" i="53"/>
  <c r="G208" i="53"/>
  <c r="AA207" i="53"/>
  <c r="Y207" i="53"/>
  <c r="V207" i="53"/>
  <c r="S207" i="53"/>
  <c r="P207" i="53"/>
  <c r="M207" i="53"/>
  <c r="J207" i="53"/>
  <c r="G207" i="53"/>
  <c r="AA206" i="53"/>
  <c r="Y206" i="53"/>
  <c r="V206" i="53"/>
  <c r="S206" i="53"/>
  <c r="P206" i="53"/>
  <c r="M206" i="53"/>
  <c r="J206" i="53"/>
  <c r="G206" i="53"/>
  <c r="AA205" i="53"/>
  <c r="Y205" i="53"/>
  <c r="V205" i="53"/>
  <c r="S205" i="53"/>
  <c r="P205" i="53"/>
  <c r="M205" i="53"/>
  <c r="J205" i="53"/>
  <c r="G205" i="53"/>
  <c r="AA204" i="53"/>
  <c r="Y204" i="53"/>
  <c r="V204" i="53"/>
  <c r="S204" i="53"/>
  <c r="P204" i="53"/>
  <c r="M204" i="53"/>
  <c r="J204" i="53"/>
  <c r="G204" i="53"/>
  <c r="AA203" i="53"/>
  <c r="Y203" i="53"/>
  <c r="V203" i="53"/>
  <c r="S203" i="53"/>
  <c r="P203" i="53"/>
  <c r="M203" i="53"/>
  <c r="J203" i="53"/>
  <c r="G203" i="53"/>
  <c r="AA202" i="53"/>
  <c r="Y202" i="53"/>
  <c r="V202" i="53"/>
  <c r="S202" i="53"/>
  <c r="P202" i="53"/>
  <c r="M202" i="53"/>
  <c r="J202" i="53"/>
  <c r="G202" i="53"/>
  <c r="AA201" i="53"/>
  <c r="Y201" i="53"/>
  <c r="V201" i="53"/>
  <c r="S201" i="53"/>
  <c r="P201" i="53"/>
  <c r="M201" i="53"/>
  <c r="J201" i="53"/>
  <c r="G201" i="53"/>
  <c r="AA200" i="53"/>
  <c r="Y200" i="53"/>
  <c r="V200" i="53"/>
  <c r="S200" i="53"/>
  <c r="P200" i="53"/>
  <c r="M200" i="53"/>
  <c r="J200" i="53"/>
  <c r="G200" i="53"/>
  <c r="AA199" i="53"/>
  <c r="Y199" i="53"/>
  <c r="V199" i="53"/>
  <c r="S199" i="53"/>
  <c r="P199" i="53"/>
  <c r="M199" i="53"/>
  <c r="J199" i="53"/>
  <c r="G199" i="53"/>
  <c r="AA198" i="53"/>
  <c r="Y198" i="53"/>
  <c r="V198" i="53"/>
  <c r="S198" i="53"/>
  <c r="P198" i="53"/>
  <c r="M198" i="53"/>
  <c r="J198" i="53"/>
  <c r="G198" i="53"/>
  <c r="AA197" i="53"/>
  <c r="Y197" i="53"/>
  <c r="V197" i="53"/>
  <c r="S197" i="53"/>
  <c r="P197" i="53"/>
  <c r="M197" i="53"/>
  <c r="J197" i="53"/>
  <c r="G197" i="53"/>
  <c r="AA196" i="53"/>
  <c r="Y196" i="53"/>
  <c r="V196" i="53"/>
  <c r="S196" i="53"/>
  <c r="P196" i="53"/>
  <c r="M196" i="53"/>
  <c r="J196" i="53"/>
  <c r="G196" i="53"/>
  <c r="AA195" i="53"/>
  <c r="Y195" i="53"/>
  <c r="V195" i="53"/>
  <c r="S195" i="53"/>
  <c r="P195" i="53"/>
  <c r="M195" i="53"/>
  <c r="J195" i="53"/>
  <c r="G195" i="53"/>
  <c r="AA194" i="53"/>
  <c r="Y194" i="53"/>
  <c r="V194" i="53"/>
  <c r="S194" i="53"/>
  <c r="P194" i="53"/>
  <c r="M194" i="53"/>
  <c r="J194" i="53"/>
  <c r="G194" i="53"/>
  <c r="AA193" i="53"/>
  <c r="Y193" i="53"/>
  <c r="V193" i="53"/>
  <c r="S193" i="53"/>
  <c r="P193" i="53"/>
  <c r="M193" i="53"/>
  <c r="J193" i="53"/>
  <c r="G193" i="53"/>
  <c r="AA192" i="53"/>
  <c r="Y192" i="53"/>
  <c r="V192" i="53"/>
  <c r="S192" i="53"/>
  <c r="P192" i="53"/>
  <c r="M192" i="53"/>
  <c r="J192" i="53"/>
  <c r="G192" i="53"/>
  <c r="AA191" i="53"/>
  <c r="Y191" i="53"/>
  <c r="V191" i="53"/>
  <c r="S191" i="53"/>
  <c r="P191" i="53"/>
  <c r="M191" i="53"/>
  <c r="J191" i="53"/>
  <c r="G191" i="53"/>
  <c r="AA190" i="53"/>
  <c r="Y190" i="53"/>
  <c r="V190" i="53"/>
  <c r="S190" i="53"/>
  <c r="P190" i="53"/>
  <c r="M190" i="53"/>
  <c r="J190" i="53"/>
  <c r="G190" i="53"/>
  <c r="AA189" i="53"/>
  <c r="Y189" i="53"/>
  <c r="V189" i="53"/>
  <c r="S189" i="53"/>
  <c r="P189" i="53"/>
  <c r="M189" i="53"/>
  <c r="J189" i="53"/>
  <c r="G189" i="53"/>
  <c r="AA188" i="53"/>
  <c r="Y188" i="53"/>
  <c r="V188" i="53"/>
  <c r="S188" i="53"/>
  <c r="P188" i="53"/>
  <c r="M188" i="53"/>
  <c r="J188" i="53"/>
  <c r="G188" i="53"/>
  <c r="AA187" i="53"/>
  <c r="Y187" i="53"/>
  <c r="V187" i="53"/>
  <c r="S187" i="53"/>
  <c r="P187" i="53"/>
  <c r="M187" i="53"/>
  <c r="J187" i="53"/>
  <c r="G187" i="53"/>
  <c r="AA186" i="53"/>
  <c r="Y186" i="53"/>
  <c r="V186" i="53"/>
  <c r="S186" i="53"/>
  <c r="P186" i="53"/>
  <c r="M186" i="53"/>
  <c r="J186" i="53"/>
  <c r="G186" i="53"/>
  <c r="AA185" i="53"/>
  <c r="Y185" i="53"/>
  <c r="V185" i="53"/>
  <c r="S185" i="53"/>
  <c r="P185" i="53"/>
  <c r="M185" i="53"/>
  <c r="J185" i="53"/>
  <c r="G185" i="53"/>
  <c r="AA184" i="53"/>
  <c r="Y184" i="53"/>
  <c r="V184" i="53"/>
  <c r="S184" i="53"/>
  <c r="P184" i="53"/>
  <c r="M184" i="53"/>
  <c r="J184" i="53"/>
  <c r="G184" i="53"/>
  <c r="AA183" i="53"/>
  <c r="Y183" i="53"/>
  <c r="V183" i="53"/>
  <c r="S183" i="53"/>
  <c r="P183" i="53"/>
  <c r="M183" i="53"/>
  <c r="J183" i="53"/>
  <c r="G183" i="53"/>
  <c r="AA182" i="53"/>
  <c r="Y182" i="53"/>
  <c r="V182" i="53"/>
  <c r="S182" i="53"/>
  <c r="P182" i="53"/>
  <c r="M182" i="53"/>
  <c r="J182" i="53"/>
  <c r="G182" i="53"/>
  <c r="AA181" i="53"/>
  <c r="Y181" i="53"/>
  <c r="V181" i="53"/>
  <c r="S181" i="53"/>
  <c r="P181" i="53"/>
  <c r="M181" i="53"/>
  <c r="J181" i="53"/>
  <c r="G181" i="53"/>
  <c r="AA180" i="53"/>
  <c r="Y180" i="53"/>
  <c r="V180" i="53"/>
  <c r="S180" i="53"/>
  <c r="P180" i="53"/>
  <c r="M180" i="53"/>
  <c r="J180" i="53"/>
  <c r="G180" i="53"/>
  <c r="AA179" i="53"/>
  <c r="Y179" i="53"/>
  <c r="V179" i="53"/>
  <c r="S179" i="53"/>
  <c r="P179" i="53"/>
  <c r="M179" i="53"/>
  <c r="J179" i="53"/>
  <c r="G179" i="53"/>
  <c r="AA178" i="53"/>
  <c r="Y178" i="53"/>
  <c r="V178" i="53"/>
  <c r="S178" i="53"/>
  <c r="P178" i="53"/>
  <c r="M178" i="53"/>
  <c r="J178" i="53"/>
  <c r="G178" i="53"/>
  <c r="AA177" i="53"/>
  <c r="Y177" i="53"/>
  <c r="V177" i="53"/>
  <c r="S177" i="53"/>
  <c r="P177" i="53"/>
  <c r="M177" i="53"/>
  <c r="J177" i="53"/>
  <c r="G177" i="53"/>
  <c r="AA176" i="53"/>
  <c r="Y176" i="53"/>
  <c r="V176" i="53"/>
  <c r="S176" i="53"/>
  <c r="P176" i="53"/>
  <c r="M176" i="53"/>
  <c r="J176" i="53"/>
  <c r="G176" i="53"/>
  <c r="AA175" i="53"/>
  <c r="Y175" i="53"/>
  <c r="V175" i="53"/>
  <c r="S175" i="53"/>
  <c r="P175" i="53"/>
  <c r="M175" i="53"/>
  <c r="J175" i="53"/>
  <c r="G175" i="53"/>
  <c r="AA174" i="53"/>
  <c r="Y174" i="53"/>
  <c r="V174" i="53"/>
  <c r="S174" i="53"/>
  <c r="P174" i="53"/>
  <c r="M174" i="53"/>
  <c r="J174" i="53"/>
  <c r="G174" i="53"/>
  <c r="AA173" i="53"/>
  <c r="Y173" i="53"/>
  <c r="V173" i="53"/>
  <c r="S173" i="53"/>
  <c r="P173" i="53"/>
  <c r="M173" i="53"/>
  <c r="J173" i="53"/>
  <c r="G173" i="53"/>
  <c r="AA172" i="53"/>
  <c r="Y172" i="53"/>
  <c r="V172" i="53"/>
  <c r="S172" i="53"/>
  <c r="P172" i="53"/>
  <c r="M172" i="53"/>
  <c r="J172" i="53"/>
  <c r="G172" i="53"/>
  <c r="AA171" i="53"/>
  <c r="Y171" i="53"/>
  <c r="V171" i="53"/>
  <c r="S171" i="53"/>
  <c r="P171" i="53"/>
  <c r="M171" i="53"/>
  <c r="J171" i="53"/>
  <c r="G171" i="53"/>
  <c r="AA170" i="53"/>
  <c r="Y170" i="53"/>
  <c r="V170" i="53"/>
  <c r="S170" i="53"/>
  <c r="P170" i="53"/>
  <c r="M170" i="53"/>
  <c r="J170" i="53"/>
  <c r="G170" i="53"/>
  <c r="AA169" i="53"/>
  <c r="Y169" i="53"/>
  <c r="V169" i="53"/>
  <c r="S169" i="53"/>
  <c r="P169" i="53"/>
  <c r="M169" i="53"/>
  <c r="J169" i="53"/>
  <c r="G169" i="53"/>
  <c r="AA168" i="53"/>
  <c r="Y168" i="53"/>
  <c r="V168" i="53"/>
  <c r="S168" i="53"/>
  <c r="P168" i="53"/>
  <c r="M168" i="53"/>
  <c r="J168" i="53"/>
  <c r="G168" i="53"/>
  <c r="AA167" i="53"/>
  <c r="Y167" i="53"/>
  <c r="V167" i="53"/>
  <c r="S167" i="53"/>
  <c r="P167" i="53"/>
  <c r="M167" i="53"/>
  <c r="J167" i="53"/>
  <c r="G167" i="53"/>
  <c r="AA166" i="53"/>
  <c r="Y166" i="53"/>
  <c r="V166" i="53"/>
  <c r="S166" i="53"/>
  <c r="P166" i="53"/>
  <c r="M166" i="53"/>
  <c r="J166" i="53"/>
  <c r="G166" i="53"/>
  <c r="AA165" i="53"/>
  <c r="Y165" i="53"/>
  <c r="V165" i="53"/>
  <c r="S165" i="53"/>
  <c r="P165" i="53"/>
  <c r="M165" i="53"/>
  <c r="J165" i="53"/>
  <c r="G165" i="53"/>
  <c r="AA164" i="53"/>
  <c r="Y164" i="53"/>
  <c r="V164" i="53"/>
  <c r="S164" i="53"/>
  <c r="P164" i="53"/>
  <c r="M164" i="53"/>
  <c r="J164" i="53"/>
  <c r="G164" i="53"/>
  <c r="AA163" i="53"/>
  <c r="Y163" i="53"/>
  <c r="V163" i="53"/>
  <c r="S163" i="53"/>
  <c r="P163" i="53"/>
  <c r="M163" i="53"/>
  <c r="J163" i="53"/>
  <c r="G163" i="53"/>
  <c r="AA162" i="53"/>
  <c r="Y162" i="53"/>
  <c r="V162" i="53"/>
  <c r="S162" i="53"/>
  <c r="P162" i="53"/>
  <c r="M162" i="53"/>
  <c r="J162" i="53"/>
  <c r="G162" i="53"/>
  <c r="AA161" i="53"/>
  <c r="Y161" i="53"/>
  <c r="V161" i="53"/>
  <c r="S161" i="53"/>
  <c r="P161" i="53"/>
  <c r="M161" i="53"/>
  <c r="J161" i="53"/>
  <c r="G161" i="53"/>
  <c r="AA160" i="53"/>
  <c r="Y160" i="53"/>
  <c r="V160" i="53"/>
  <c r="S160" i="53"/>
  <c r="P160" i="53"/>
  <c r="M160" i="53"/>
  <c r="J160" i="53"/>
  <c r="G160" i="53"/>
  <c r="AA159" i="53"/>
  <c r="Y159" i="53"/>
  <c r="V159" i="53"/>
  <c r="S159" i="53"/>
  <c r="P159" i="53"/>
  <c r="M159" i="53"/>
  <c r="J159" i="53"/>
  <c r="G159" i="53"/>
  <c r="AA158" i="53"/>
  <c r="Y158" i="53"/>
  <c r="V158" i="53"/>
  <c r="S158" i="53"/>
  <c r="P158" i="53"/>
  <c r="M158" i="53"/>
  <c r="J158" i="53"/>
  <c r="G158" i="53"/>
  <c r="AA157" i="53"/>
  <c r="Y157" i="53"/>
  <c r="V157" i="53"/>
  <c r="S157" i="53"/>
  <c r="P157" i="53"/>
  <c r="M157" i="53"/>
  <c r="J157" i="53"/>
  <c r="G157" i="53"/>
  <c r="AA156" i="53"/>
  <c r="Y156" i="53"/>
  <c r="V156" i="53"/>
  <c r="S156" i="53"/>
  <c r="P156" i="53"/>
  <c r="M156" i="53"/>
  <c r="J156" i="53"/>
  <c r="G156" i="53"/>
  <c r="AA155" i="53"/>
  <c r="Y155" i="53"/>
  <c r="V155" i="53"/>
  <c r="S155" i="53"/>
  <c r="P155" i="53"/>
  <c r="M155" i="53"/>
  <c r="J155" i="53"/>
  <c r="G155" i="53"/>
  <c r="AA154" i="53"/>
  <c r="Y154" i="53"/>
  <c r="V154" i="53"/>
  <c r="S154" i="53"/>
  <c r="P154" i="53"/>
  <c r="M154" i="53"/>
  <c r="J154" i="53"/>
  <c r="G154" i="53"/>
  <c r="AA153" i="53"/>
  <c r="Y153" i="53"/>
  <c r="V153" i="53"/>
  <c r="S153" i="53"/>
  <c r="P153" i="53"/>
  <c r="M153" i="53"/>
  <c r="J153" i="53"/>
  <c r="G153" i="53"/>
  <c r="AA152" i="53"/>
  <c r="Y152" i="53"/>
  <c r="V152" i="53"/>
  <c r="S152" i="53"/>
  <c r="P152" i="53"/>
  <c r="M152" i="53"/>
  <c r="J152" i="53"/>
  <c r="G152" i="53"/>
  <c r="AA151" i="53"/>
  <c r="Y151" i="53"/>
  <c r="V151" i="53"/>
  <c r="S151" i="53"/>
  <c r="P151" i="53"/>
  <c r="M151" i="53"/>
  <c r="J151" i="53"/>
  <c r="G151" i="53"/>
  <c r="AA150" i="53"/>
  <c r="Y150" i="53"/>
  <c r="V150" i="53"/>
  <c r="S150" i="53"/>
  <c r="P150" i="53"/>
  <c r="M150" i="53"/>
  <c r="J150" i="53"/>
  <c r="G150" i="53"/>
  <c r="AA149" i="53"/>
  <c r="Y149" i="53"/>
  <c r="V149" i="53"/>
  <c r="S149" i="53"/>
  <c r="P149" i="53"/>
  <c r="M149" i="53"/>
  <c r="J149" i="53"/>
  <c r="G149" i="53"/>
  <c r="AA148" i="53"/>
  <c r="Y148" i="53"/>
  <c r="V148" i="53"/>
  <c r="S148" i="53"/>
  <c r="P148" i="53"/>
  <c r="M148" i="53"/>
  <c r="J148" i="53"/>
  <c r="G148" i="53"/>
  <c r="AA147" i="53"/>
  <c r="Y147" i="53"/>
  <c r="V147" i="53"/>
  <c r="S147" i="53"/>
  <c r="P147" i="53"/>
  <c r="M147" i="53"/>
  <c r="J147" i="53"/>
  <c r="G147" i="53"/>
  <c r="AA146" i="53"/>
  <c r="Y146" i="53"/>
  <c r="V146" i="53"/>
  <c r="S146" i="53"/>
  <c r="P146" i="53"/>
  <c r="M146" i="53"/>
  <c r="J146" i="53"/>
  <c r="G146" i="53"/>
  <c r="AA145" i="53"/>
  <c r="Y145" i="53"/>
  <c r="V145" i="53"/>
  <c r="S145" i="53"/>
  <c r="P145" i="53"/>
  <c r="M145" i="53"/>
  <c r="J145" i="53"/>
  <c r="G145" i="53"/>
  <c r="AA144" i="53"/>
  <c r="Y144" i="53"/>
  <c r="V144" i="53"/>
  <c r="S144" i="53"/>
  <c r="P144" i="53"/>
  <c r="M144" i="53"/>
  <c r="J144" i="53"/>
  <c r="G144" i="53"/>
  <c r="AA143" i="53"/>
  <c r="Y143" i="53"/>
  <c r="V143" i="53"/>
  <c r="S143" i="53"/>
  <c r="P143" i="53"/>
  <c r="M143" i="53"/>
  <c r="J143" i="53"/>
  <c r="G143" i="53"/>
  <c r="AA142" i="53"/>
  <c r="Y142" i="53"/>
  <c r="V142" i="53"/>
  <c r="S142" i="53"/>
  <c r="P142" i="53"/>
  <c r="M142" i="53"/>
  <c r="J142" i="53"/>
  <c r="G142" i="53"/>
  <c r="AA141" i="53"/>
  <c r="Y141" i="53"/>
  <c r="V141" i="53"/>
  <c r="S141" i="53"/>
  <c r="P141" i="53"/>
  <c r="M141" i="53"/>
  <c r="J141" i="53"/>
  <c r="G141" i="53"/>
  <c r="AA140" i="53"/>
  <c r="Y140" i="53"/>
  <c r="V140" i="53"/>
  <c r="S140" i="53"/>
  <c r="P140" i="53"/>
  <c r="M140" i="53"/>
  <c r="J140" i="53"/>
  <c r="G140" i="53"/>
  <c r="AA139" i="53"/>
  <c r="Y139" i="53"/>
  <c r="V139" i="53"/>
  <c r="S139" i="53"/>
  <c r="P139" i="53"/>
  <c r="M139" i="53"/>
  <c r="J139" i="53"/>
  <c r="G139" i="53"/>
  <c r="AA138" i="53"/>
  <c r="Y138" i="53"/>
  <c r="V138" i="53"/>
  <c r="S138" i="53"/>
  <c r="P138" i="53"/>
  <c r="M138" i="53"/>
  <c r="J138" i="53"/>
  <c r="G138" i="53"/>
  <c r="AA137" i="53"/>
  <c r="Y137" i="53"/>
  <c r="V137" i="53"/>
  <c r="S137" i="53"/>
  <c r="P137" i="53"/>
  <c r="M137" i="53"/>
  <c r="J137" i="53"/>
  <c r="G137" i="53"/>
  <c r="AA136" i="53"/>
  <c r="Y136" i="53"/>
  <c r="V136" i="53"/>
  <c r="S136" i="53"/>
  <c r="P136" i="53"/>
  <c r="M136" i="53"/>
  <c r="J136" i="53"/>
  <c r="G136" i="53"/>
  <c r="AA135" i="53"/>
  <c r="Y135" i="53"/>
  <c r="V135" i="53"/>
  <c r="S135" i="53"/>
  <c r="P135" i="53"/>
  <c r="M135" i="53"/>
  <c r="J135" i="53"/>
  <c r="G135" i="53"/>
  <c r="AA134" i="53"/>
  <c r="Y134" i="53"/>
  <c r="V134" i="53"/>
  <c r="S134" i="53"/>
  <c r="P134" i="53"/>
  <c r="M134" i="53"/>
  <c r="J134" i="53"/>
  <c r="G134" i="53"/>
  <c r="AA133" i="53"/>
  <c r="Y133" i="53"/>
  <c r="V133" i="53"/>
  <c r="S133" i="53"/>
  <c r="P133" i="53"/>
  <c r="M133" i="53"/>
  <c r="J133" i="53"/>
  <c r="G133" i="53"/>
  <c r="AA132" i="53"/>
  <c r="Y132" i="53"/>
  <c r="V132" i="53"/>
  <c r="S132" i="53"/>
  <c r="P132" i="53"/>
  <c r="M132" i="53"/>
  <c r="J132" i="53"/>
  <c r="G132" i="53"/>
  <c r="AA131" i="53"/>
  <c r="Y131" i="53"/>
  <c r="V131" i="53"/>
  <c r="S131" i="53"/>
  <c r="P131" i="53"/>
  <c r="M131" i="53"/>
  <c r="J131" i="53"/>
  <c r="G131" i="53"/>
  <c r="AA130" i="53"/>
  <c r="Y130" i="53"/>
  <c r="V130" i="53"/>
  <c r="S130" i="53"/>
  <c r="P130" i="53"/>
  <c r="M130" i="53"/>
  <c r="J130" i="53"/>
  <c r="G130" i="53"/>
  <c r="AA129" i="53"/>
  <c r="Y129" i="53"/>
  <c r="V129" i="53"/>
  <c r="S129" i="53"/>
  <c r="P129" i="53"/>
  <c r="M129" i="53"/>
  <c r="J129" i="53"/>
  <c r="G129" i="53"/>
  <c r="AA128" i="53"/>
  <c r="Y128" i="53"/>
  <c r="V128" i="53"/>
  <c r="S128" i="53"/>
  <c r="P128" i="53"/>
  <c r="M128" i="53"/>
  <c r="J128" i="53"/>
  <c r="G128" i="53"/>
  <c r="AA127" i="53"/>
  <c r="Y127" i="53"/>
  <c r="V127" i="53"/>
  <c r="S127" i="53"/>
  <c r="P127" i="53"/>
  <c r="M127" i="53"/>
  <c r="J127" i="53"/>
  <c r="G127" i="53"/>
  <c r="AA126" i="53"/>
  <c r="Y126" i="53"/>
  <c r="V126" i="53"/>
  <c r="S126" i="53"/>
  <c r="P126" i="53"/>
  <c r="M126" i="53"/>
  <c r="J126" i="53"/>
  <c r="G126" i="53"/>
  <c r="AA125" i="53"/>
  <c r="Y125" i="53"/>
  <c r="V125" i="53"/>
  <c r="S125" i="53"/>
  <c r="P125" i="53"/>
  <c r="M125" i="53"/>
  <c r="J125" i="53"/>
  <c r="G125" i="53"/>
  <c r="AA124" i="53"/>
  <c r="Y124" i="53"/>
  <c r="V124" i="53"/>
  <c r="S124" i="53"/>
  <c r="P124" i="53"/>
  <c r="M124" i="53"/>
  <c r="J124" i="53"/>
  <c r="G124" i="53"/>
  <c r="AA123" i="53"/>
  <c r="Y123" i="53"/>
  <c r="V123" i="53"/>
  <c r="S123" i="53"/>
  <c r="P123" i="53"/>
  <c r="M123" i="53"/>
  <c r="J123" i="53"/>
  <c r="G123" i="53"/>
  <c r="AA122" i="53"/>
  <c r="Y122" i="53"/>
  <c r="V122" i="53"/>
  <c r="S122" i="53"/>
  <c r="P122" i="53"/>
  <c r="M122" i="53"/>
  <c r="J122" i="53"/>
  <c r="G122" i="53"/>
  <c r="AA121" i="53"/>
  <c r="Y121" i="53"/>
  <c r="V121" i="53"/>
  <c r="S121" i="53"/>
  <c r="P121" i="53"/>
  <c r="M121" i="53"/>
  <c r="J121" i="53"/>
  <c r="G121" i="53"/>
  <c r="AA120" i="53"/>
  <c r="Y120" i="53"/>
  <c r="V120" i="53"/>
  <c r="S120" i="53"/>
  <c r="P120" i="53"/>
  <c r="M120" i="53"/>
  <c r="J120" i="53"/>
  <c r="G120" i="53"/>
  <c r="AA119" i="53"/>
  <c r="Y119" i="53"/>
  <c r="V119" i="53"/>
  <c r="S119" i="53"/>
  <c r="P119" i="53"/>
  <c r="M119" i="53"/>
  <c r="J119" i="53"/>
  <c r="G119" i="53"/>
  <c r="AA118" i="53"/>
  <c r="Y118" i="53"/>
  <c r="V118" i="53"/>
  <c r="S118" i="53"/>
  <c r="P118" i="53"/>
  <c r="M118" i="53"/>
  <c r="J118" i="53"/>
  <c r="G118" i="53"/>
  <c r="AA117" i="53"/>
  <c r="Y117" i="53"/>
  <c r="V117" i="53"/>
  <c r="S117" i="53"/>
  <c r="P117" i="53"/>
  <c r="M117" i="53"/>
  <c r="J117" i="53"/>
  <c r="G117" i="53"/>
  <c r="AA116" i="53"/>
  <c r="Y116" i="53"/>
  <c r="V116" i="53"/>
  <c r="S116" i="53"/>
  <c r="P116" i="53"/>
  <c r="M116" i="53"/>
  <c r="J116" i="53"/>
  <c r="G116" i="53"/>
  <c r="AA115" i="53"/>
  <c r="Y115" i="53"/>
  <c r="V115" i="53"/>
  <c r="S115" i="53"/>
  <c r="P115" i="53"/>
  <c r="M115" i="53"/>
  <c r="J115" i="53"/>
  <c r="G115" i="53"/>
  <c r="AA114" i="53"/>
  <c r="Y114" i="53"/>
  <c r="V114" i="53"/>
  <c r="S114" i="53"/>
  <c r="P114" i="53"/>
  <c r="M114" i="53"/>
  <c r="J114" i="53"/>
  <c r="G114" i="53"/>
  <c r="AA113" i="53"/>
  <c r="Y113" i="53"/>
  <c r="V113" i="53"/>
  <c r="S113" i="53"/>
  <c r="P113" i="53"/>
  <c r="M113" i="53"/>
  <c r="J113" i="53"/>
  <c r="G113" i="53"/>
  <c r="AA112" i="53"/>
  <c r="Y112" i="53"/>
  <c r="V112" i="53"/>
  <c r="S112" i="53"/>
  <c r="P112" i="53"/>
  <c r="M112" i="53"/>
  <c r="J112" i="53"/>
  <c r="G112" i="53"/>
  <c r="AA111" i="53"/>
  <c r="Y111" i="53"/>
  <c r="V111" i="53"/>
  <c r="S111" i="53"/>
  <c r="P111" i="53"/>
  <c r="M111" i="53"/>
  <c r="J111" i="53"/>
  <c r="G111" i="53"/>
  <c r="AA110" i="53"/>
  <c r="Y110" i="53"/>
  <c r="V110" i="53"/>
  <c r="S110" i="53"/>
  <c r="P110" i="53"/>
  <c r="M110" i="53"/>
  <c r="J110" i="53"/>
  <c r="G110" i="53"/>
  <c r="AA109" i="53"/>
  <c r="Y109" i="53"/>
  <c r="V109" i="53"/>
  <c r="S109" i="53"/>
  <c r="P109" i="53"/>
  <c r="M109" i="53"/>
  <c r="J109" i="53"/>
  <c r="G109" i="53"/>
  <c r="AA108" i="53"/>
  <c r="Y108" i="53"/>
  <c r="V108" i="53"/>
  <c r="S108" i="53"/>
  <c r="P108" i="53"/>
  <c r="M108" i="53"/>
  <c r="J108" i="53"/>
  <c r="G108" i="53"/>
  <c r="AA107" i="53"/>
  <c r="Y107" i="53"/>
  <c r="V107" i="53"/>
  <c r="S107" i="53"/>
  <c r="P107" i="53"/>
  <c r="M107" i="53"/>
  <c r="J107" i="53"/>
  <c r="G107" i="53"/>
  <c r="AA106" i="53"/>
  <c r="Y106" i="53"/>
  <c r="V106" i="53"/>
  <c r="S106" i="53"/>
  <c r="P106" i="53"/>
  <c r="M106" i="53"/>
  <c r="J106" i="53"/>
  <c r="G106" i="53"/>
  <c r="AA105" i="53"/>
  <c r="Y105" i="53"/>
  <c r="V105" i="53"/>
  <c r="S105" i="53"/>
  <c r="P105" i="53"/>
  <c r="M105" i="53"/>
  <c r="J105" i="53"/>
  <c r="G105" i="53"/>
  <c r="AA104" i="53"/>
  <c r="Y104" i="53"/>
  <c r="V104" i="53"/>
  <c r="S104" i="53"/>
  <c r="P104" i="53"/>
  <c r="M104" i="53"/>
  <c r="J104" i="53"/>
  <c r="G104" i="53"/>
  <c r="AA103" i="53"/>
  <c r="Y103" i="53"/>
  <c r="V103" i="53"/>
  <c r="S103" i="53"/>
  <c r="P103" i="53"/>
  <c r="M103" i="53"/>
  <c r="J103" i="53"/>
  <c r="G103" i="53"/>
  <c r="AA102" i="53"/>
  <c r="Y102" i="53"/>
  <c r="V102" i="53"/>
  <c r="S102" i="53"/>
  <c r="P102" i="53"/>
  <c r="M102" i="53"/>
  <c r="J102" i="53"/>
  <c r="G102" i="53"/>
  <c r="AA101" i="53"/>
  <c r="Y101" i="53"/>
  <c r="V101" i="53"/>
  <c r="S101" i="53"/>
  <c r="P101" i="53"/>
  <c r="M101" i="53"/>
  <c r="J101" i="53"/>
  <c r="G101" i="53"/>
  <c r="AA100" i="53"/>
  <c r="Y100" i="53"/>
  <c r="V100" i="53"/>
  <c r="S100" i="53"/>
  <c r="P100" i="53"/>
  <c r="M100" i="53"/>
  <c r="J100" i="53"/>
  <c r="G100" i="53"/>
  <c r="AA99" i="53"/>
  <c r="Y99" i="53"/>
  <c r="V99" i="53"/>
  <c r="S99" i="53"/>
  <c r="P99" i="53"/>
  <c r="M99" i="53"/>
  <c r="J99" i="53"/>
  <c r="G99" i="53"/>
  <c r="AA98" i="53"/>
  <c r="Y98" i="53"/>
  <c r="V98" i="53"/>
  <c r="S98" i="53"/>
  <c r="P98" i="53"/>
  <c r="M98" i="53"/>
  <c r="J98" i="53"/>
  <c r="G98" i="53"/>
  <c r="AA97" i="53"/>
  <c r="Y97" i="53"/>
  <c r="V97" i="53"/>
  <c r="S97" i="53"/>
  <c r="P97" i="53"/>
  <c r="M97" i="53"/>
  <c r="J97" i="53"/>
  <c r="G97" i="53"/>
  <c r="AA96" i="53"/>
  <c r="Y96" i="53"/>
  <c r="V96" i="53"/>
  <c r="S96" i="53"/>
  <c r="P96" i="53"/>
  <c r="M96" i="53"/>
  <c r="J96" i="53"/>
  <c r="G96" i="53"/>
  <c r="AA95" i="53"/>
  <c r="Y95" i="53"/>
  <c r="V95" i="53"/>
  <c r="S95" i="53"/>
  <c r="P95" i="53"/>
  <c r="M95" i="53"/>
  <c r="J95" i="53"/>
  <c r="G95" i="53"/>
  <c r="AA94" i="53"/>
  <c r="Y94" i="53"/>
  <c r="V94" i="53"/>
  <c r="S94" i="53"/>
  <c r="P94" i="53"/>
  <c r="M94" i="53"/>
  <c r="J94" i="53"/>
  <c r="G94" i="53"/>
  <c r="AA93" i="53"/>
  <c r="Y93" i="53"/>
  <c r="V93" i="53"/>
  <c r="S93" i="53"/>
  <c r="P93" i="53"/>
  <c r="M93" i="53"/>
  <c r="J93" i="53"/>
  <c r="G93" i="53"/>
  <c r="AA92" i="53"/>
  <c r="Y92" i="53"/>
  <c r="V92" i="53"/>
  <c r="S92" i="53"/>
  <c r="P92" i="53"/>
  <c r="M92" i="53"/>
  <c r="J92" i="53"/>
  <c r="G92" i="53"/>
  <c r="AA91" i="53"/>
  <c r="Y91" i="53"/>
  <c r="V91" i="53"/>
  <c r="S91" i="53"/>
  <c r="P91" i="53"/>
  <c r="M91" i="53"/>
  <c r="J91" i="53"/>
  <c r="G91" i="53"/>
  <c r="AA90" i="53"/>
  <c r="Y90" i="53"/>
  <c r="V90" i="53"/>
  <c r="S90" i="53"/>
  <c r="P90" i="53"/>
  <c r="M90" i="53"/>
  <c r="J90" i="53"/>
  <c r="G90" i="53"/>
  <c r="AA89" i="53"/>
  <c r="Y89" i="53"/>
  <c r="V89" i="53"/>
  <c r="S89" i="53"/>
  <c r="P89" i="53"/>
  <c r="M89" i="53"/>
  <c r="J89" i="53"/>
  <c r="G89" i="53"/>
  <c r="AA88" i="53"/>
  <c r="Y88" i="53"/>
  <c r="V88" i="53"/>
  <c r="S88" i="53"/>
  <c r="P88" i="53"/>
  <c r="M88" i="53"/>
  <c r="J88" i="53"/>
  <c r="G88" i="53"/>
  <c r="AA87" i="53"/>
  <c r="Y87" i="53"/>
  <c r="V87" i="53"/>
  <c r="S87" i="53"/>
  <c r="P87" i="53"/>
  <c r="M87" i="53"/>
  <c r="J87" i="53"/>
  <c r="G87" i="53"/>
  <c r="AA86" i="53"/>
  <c r="Y86" i="53"/>
  <c r="V86" i="53"/>
  <c r="S86" i="53"/>
  <c r="P86" i="53"/>
  <c r="M86" i="53"/>
  <c r="J86" i="53"/>
  <c r="G86" i="53"/>
  <c r="AA85" i="53"/>
  <c r="Y85" i="53"/>
  <c r="V85" i="53"/>
  <c r="S85" i="53"/>
  <c r="P85" i="53"/>
  <c r="M85" i="53"/>
  <c r="J85" i="53"/>
  <c r="G85" i="53"/>
  <c r="AA84" i="53"/>
  <c r="Y84" i="53"/>
  <c r="V84" i="53"/>
  <c r="S84" i="53"/>
  <c r="P84" i="53"/>
  <c r="M84" i="53"/>
  <c r="J84" i="53"/>
  <c r="G84" i="53"/>
  <c r="AA83" i="53"/>
  <c r="Y83" i="53"/>
  <c r="V83" i="53"/>
  <c r="S83" i="53"/>
  <c r="P83" i="53"/>
  <c r="M83" i="53"/>
  <c r="J83" i="53"/>
  <c r="G83" i="53"/>
  <c r="AA82" i="53"/>
  <c r="Y82" i="53"/>
  <c r="V82" i="53"/>
  <c r="S82" i="53"/>
  <c r="P82" i="53"/>
  <c r="M82" i="53"/>
  <c r="J82" i="53"/>
  <c r="G82" i="53"/>
  <c r="AA81" i="53"/>
  <c r="Y81" i="53"/>
  <c r="V81" i="53"/>
  <c r="S81" i="53"/>
  <c r="P81" i="53"/>
  <c r="M81" i="53"/>
  <c r="J81" i="53"/>
  <c r="G81" i="53"/>
  <c r="AA80" i="53"/>
  <c r="Y80" i="53"/>
  <c r="V80" i="53"/>
  <c r="S80" i="53"/>
  <c r="P80" i="53"/>
  <c r="M80" i="53"/>
  <c r="J80" i="53"/>
  <c r="G80" i="53"/>
  <c r="AA79" i="53"/>
  <c r="Y79" i="53"/>
  <c r="V79" i="53"/>
  <c r="S79" i="53"/>
  <c r="P79" i="53"/>
  <c r="M79" i="53"/>
  <c r="J79" i="53"/>
  <c r="G79" i="53"/>
  <c r="AA78" i="53"/>
  <c r="Y78" i="53"/>
  <c r="V78" i="53"/>
  <c r="S78" i="53"/>
  <c r="P78" i="53"/>
  <c r="M78" i="53"/>
  <c r="J78" i="53"/>
  <c r="G78" i="53"/>
  <c r="AA77" i="53"/>
  <c r="Y77" i="53"/>
  <c r="V77" i="53"/>
  <c r="S77" i="53"/>
  <c r="P77" i="53"/>
  <c r="M77" i="53"/>
  <c r="J77" i="53"/>
  <c r="G77" i="53"/>
  <c r="AA76" i="53"/>
  <c r="Y76" i="53"/>
  <c r="V76" i="53"/>
  <c r="S76" i="53"/>
  <c r="P76" i="53"/>
  <c r="M76" i="53"/>
  <c r="J76" i="53"/>
  <c r="G76" i="53"/>
  <c r="AA75" i="53"/>
  <c r="Y75" i="53"/>
  <c r="V75" i="53"/>
  <c r="S75" i="53"/>
  <c r="P75" i="53"/>
  <c r="M75" i="53"/>
  <c r="J75" i="53"/>
  <c r="G75" i="53"/>
  <c r="AA74" i="53"/>
  <c r="Y74" i="53"/>
  <c r="V74" i="53"/>
  <c r="S74" i="53"/>
  <c r="P74" i="53"/>
  <c r="M74" i="53"/>
  <c r="J74" i="53"/>
  <c r="G74" i="53"/>
  <c r="AA73" i="53"/>
  <c r="Y73" i="53"/>
  <c r="V73" i="53"/>
  <c r="S73" i="53"/>
  <c r="P73" i="53"/>
  <c r="M73" i="53"/>
  <c r="J73" i="53"/>
  <c r="G73" i="53"/>
  <c r="AA72" i="53"/>
  <c r="Y72" i="53"/>
  <c r="V72" i="53"/>
  <c r="S72" i="53"/>
  <c r="P72" i="53"/>
  <c r="M72" i="53"/>
  <c r="J72" i="53"/>
  <c r="G72" i="53"/>
  <c r="AA71" i="53"/>
  <c r="Y71" i="53"/>
  <c r="V71" i="53"/>
  <c r="S71" i="53"/>
  <c r="P71" i="53"/>
  <c r="M71" i="53"/>
  <c r="J71" i="53"/>
  <c r="G71" i="53"/>
  <c r="AA70" i="53"/>
  <c r="Y70" i="53"/>
  <c r="V70" i="53"/>
  <c r="S70" i="53"/>
  <c r="P70" i="53"/>
  <c r="M70" i="53"/>
  <c r="J70" i="53"/>
  <c r="G70" i="53"/>
  <c r="AA69" i="53"/>
  <c r="Y69" i="53"/>
  <c r="V69" i="53"/>
  <c r="S69" i="53"/>
  <c r="P69" i="53"/>
  <c r="M69" i="53"/>
  <c r="J69" i="53"/>
  <c r="G69" i="53"/>
  <c r="AA68" i="53"/>
  <c r="Y68" i="53"/>
  <c r="V68" i="53"/>
  <c r="S68" i="53"/>
  <c r="P68" i="53"/>
  <c r="M68" i="53"/>
  <c r="J68" i="53"/>
  <c r="G68" i="53"/>
  <c r="AA67" i="53"/>
  <c r="Y67" i="53"/>
  <c r="V67" i="53"/>
  <c r="S67" i="53"/>
  <c r="P67" i="53"/>
  <c r="M67" i="53"/>
  <c r="J67" i="53"/>
  <c r="G67" i="53"/>
  <c r="AA66" i="53"/>
  <c r="Y66" i="53"/>
  <c r="V66" i="53"/>
  <c r="S66" i="53"/>
  <c r="P66" i="53"/>
  <c r="M66" i="53"/>
  <c r="J66" i="53"/>
  <c r="G66" i="53"/>
  <c r="AA65" i="53"/>
  <c r="Y65" i="53"/>
  <c r="V65" i="53"/>
  <c r="S65" i="53"/>
  <c r="P65" i="53"/>
  <c r="M65" i="53"/>
  <c r="J65" i="53"/>
  <c r="G65" i="53"/>
  <c r="AA64" i="53"/>
  <c r="Y64" i="53"/>
  <c r="V64" i="53"/>
  <c r="S64" i="53"/>
  <c r="P64" i="53"/>
  <c r="M64" i="53"/>
  <c r="J64" i="53"/>
  <c r="G64" i="53"/>
  <c r="AA63" i="53"/>
  <c r="Y63" i="53"/>
  <c r="V63" i="53"/>
  <c r="S63" i="53"/>
  <c r="P63" i="53"/>
  <c r="M63" i="53"/>
  <c r="J63" i="53"/>
  <c r="G63" i="53"/>
  <c r="AA62" i="53"/>
  <c r="Y62" i="53"/>
  <c r="V62" i="53"/>
  <c r="S62" i="53"/>
  <c r="P62" i="53"/>
  <c r="M62" i="53"/>
  <c r="J62" i="53"/>
  <c r="G62" i="53"/>
  <c r="AA61" i="53"/>
  <c r="Y61" i="53"/>
  <c r="V61" i="53"/>
  <c r="S61" i="53"/>
  <c r="P61" i="53"/>
  <c r="M61" i="53"/>
  <c r="J61" i="53"/>
  <c r="G61" i="53"/>
  <c r="AA60" i="53"/>
  <c r="Y60" i="53"/>
  <c r="V60" i="53"/>
  <c r="S60" i="53"/>
  <c r="P60" i="53"/>
  <c r="M60" i="53"/>
  <c r="J60" i="53"/>
  <c r="G60" i="53"/>
  <c r="AA59" i="53"/>
  <c r="Y59" i="53"/>
  <c r="V59" i="53"/>
  <c r="S59" i="53"/>
  <c r="P59" i="53"/>
  <c r="M59" i="53"/>
  <c r="J59" i="53"/>
  <c r="G59" i="53"/>
  <c r="AA58" i="53"/>
  <c r="Y58" i="53"/>
  <c r="V58" i="53"/>
  <c r="S58" i="53"/>
  <c r="P58" i="53"/>
  <c r="M58" i="53"/>
  <c r="J58" i="53"/>
  <c r="G58" i="53"/>
  <c r="AA57" i="53"/>
  <c r="Y57" i="53"/>
  <c r="V57" i="53"/>
  <c r="S57" i="53"/>
  <c r="P57" i="53"/>
  <c r="M57" i="53"/>
  <c r="J57" i="53"/>
  <c r="G57" i="53"/>
  <c r="AA56" i="53"/>
  <c r="Y56" i="53"/>
  <c r="V56" i="53"/>
  <c r="S56" i="53"/>
  <c r="P56" i="53"/>
  <c r="M56" i="53"/>
  <c r="J56" i="53"/>
  <c r="G56" i="53"/>
  <c r="AA55" i="53"/>
  <c r="Y55" i="53"/>
  <c r="V55" i="53"/>
  <c r="S55" i="53"/>
  <c r="P55" i="53"/>
  <c r="M55" i="53"/>
  <c r="J55" i="53"/>
  <c r="G55" i="53"/>
  <c r="AA54" i="53"/>
  <c r="Y54" i="53"/>
  <c r="V54" i="53"/>
  <c r="S54" i="53"/>
  <c r="P54" i="53"/>
  <c r="M54" i="53"/>
  <c r="J54" i="53"/>
  <c r="G54" i="53"/>
  <c r="AA53" i="53"/>
  <c r="Y53" i="53"/>
  <c r="V53" i="53"/>
  <c r="S53" i="53"/>
  <c r="P53" i="53"/>
  <c r="M53" i="53"/>
  <c r="J53" i="53"/>
  <c r="G53" i="53"/>
  <c r="AA52" i="53"/>
  <c r="Y52" i="53"/>
  <c r="V52" i="53"/>
  <c r="S52" i="53"/>
  <c r="P52" i="53"/>
  <c r="M52" i="53"/>
  <c r="J52" i="53"/>
  <c r="G52" i="53"/>
  <c r="AA51" i="53"/>
  <c r="Y51" i="53"/>
  <c r="V51" i="53"/>
  <c r="S51" i="53"/>
  <c r="P51" i="53"/>
  <c r="M51" i="53"/>
  <c r="J51" i="53"/>
  <c r="G51" i="53"/>
  <c r="AA50" i="53"/>
  <c r="Y50" i="53"/>
  <c r="V50" i="53"/>
  <c r="S50" i="53"/>
  <c r="P50" i="53"/>
  <c r="M50" i="53"/>
  <c r="J50" i="53"/>
  <c r="G50" i="53"/>
  <c r="AA49" i="53"/>
  <c r="Y49" i="53"/>
  <c r="V49" i="53"/>
  <c r="S49" i="53"/>
  <c r="P49" i="53"/>
  <c r="M49" i="53"/>
  <c r="J49" i="53"/>
  <c r="G49" i="53"/>
  <c r="AA48" i="53"/>
  <c r="Y48" i="53"/>
  <c r="V48" i="53"/>
  <c r="S48" i="53"/>
  <c r="P48" i="53"/>
  <c r="M48" i="53"/>
  <c r="J48" i="53"/>
  <c r="G48" i="53"/>
  <c r="AA47" i="53"/>
  <c r="Y47" i="53"/>
  <c r="V47" i="53"/>
  <c r="S47" i="53"/>
  <c r="P47" i="53"/>
  <c r="M47" i="53"/>
  <c r="J47" i="53"/>
  <c r="G47" i="53"/>
  <c r="AA46" i="53"/>
  <c r="Y46" i="53"/>
  <c r="V46" i="53"/>
  <c r="S46" i="53"/>
  <c r="P46" i="53"/>
  <c r="M46" i="53"/>
  <c r="J46" i="53"/>
  <c r="G46" i="53"/>
  <c r="AA45" i="53"/>
  <c r="Y45" i="53"/>
  <c r="V45" i="53"/>
  <c r="S45" i="53"/>
  <c r="P45" i="53"/>
  <c r="M45" i="53"/>
  <c r="J45" i="53"/>
  <c r="G45" i="53"/>
  <c r="AA44" i="53"/>
  <c r="Y44" i="53"/>
  <c r="V44" i="53"/>
  <c r="S44" i="53"/>
  <c r="P44" i="53"/>
  <c r="M44" i="53"/>
  <c r="J44" i="53"/>
  <c r="G44" i="53"/>
  <c r="AA43" i="53"/>
  <c r="Y43" i="53"/>
  <c r="V43" i="53"/>
  <c r="S43" i="53"/>
  <c r="P43" i="53"/>
  <c r="M43" i="53"/>
  <c r="J43" i="53"/>
  <c r="G43" i="53"/>
  <c r="AA42" i="53"/>
  <c r="Y42" i="53"/>
  <c r="V42" i="53"/>
  <c r="S42" i="53"/>
  <c r="P42" i="53"/>
  <c r="M42" i="53"/>
  <c r="J42" i="53"/>
  <c r="G42" i="53"/>
  <c r="AA41" i="53"/>
  <c r="Y41" i="53"/>
  <c r="V41" i="53"/>
  <c r="S41" i="53"/>
  <c r="P41" i="53"/>
  <c r="M41" i="53"/>
  <c r="J41" i="53"/>
  <c r="G41" i="53"/>
  <c r="AA40" i="53"/>
  <c r="Y40" i="53"/>
  <c r="V40" i="53"/>
  <c r="S40" i="53"/>
  <c r="P40" i="53"/>
  <c r="M40" i="53"/>
  <c r="J40" i="53"/>
  <c r="G40" i="53"/>
  <c r="AA39" i="53"/>
  <c r="Y39" i="53"/>
  <c r="V39" i="53"/>
  <c r="S39" i="53"/>
  <c r="P39" i="53"/>
  <c r="M39" i="53"/>
  <c r="J39" i="53"/>
  <c r="G39" i="53"/>
  <c r="AA38" i="53"/>
  <c r="Y38" i="53"/>
  <c r="V38" i="53"/>
  <c r="S38" i="53"/>
  <c r="P38" i="53"/>
  <c r="M38" i="53"/>
  <c r="J38" i="53"/>
  <c r="G38" i="53"/>
  <c r="AA37" i="53"/>
  <c r="Y37" i="53"/>
  <c r="V37" i="53"/>
  <c r="S37" i="53"/>
  <c r="P37" i="53"/>
  <c r="M37" i="53"/>
  <c r="J37" i="53"/>
  <c r="G37" i="53"/>
  <c r="AA36" i="53"/>
  <c r="Y36" i="53"/>
  <c r="V36" i="53"/>
  <c r="S36" i="53"/>
  <c r="P36" i="53"/>
  <c r="M36" i="53"/>
  <c r="J36" i="53"/>
  <c r="G36" i="53"/>
  <c r="AA35" i="53"/>
  <c r="Y35" i="53"/>
  <c r="V35" i="53"/>
  <c r="S35" i="53"/>
  <c r="P35" i="53"/>
  <c r="M35" i="53"/>
  <c r="J35" i="53"/>
  <c r="G35" i="53"/>
  <c r="AA34" i="53"/>
  <c r="Y34" i="53"/>
  <c r="V34" i="53"/>
  <c r="S34" i="53"/>
  <c r="P34" i="53"/>
  <c r="M34" i="53"/>
  <c r="J34" i="53"/>
  <c r="G34" i="53"/>
  <c r="AA33" i="53"/>
  <c r="Y33" i="53"/>
  <c r="V33" i="53"/>
  <c r="S33" i="53"/>
  <c r="P33" i="53"/>
  <c r="M33" i="53"/>
  <c r="J33" i="53"/>
  <c r="G33" i="53"/>
  <c r="AA32" i="53"/>
  <c r="Y32" i="53"/>
  <c r="V32" i="53"/>
  <c r="S32" i="53"/>
  <c r="P32" i="53"/>
  <c r="M32" i="53"/>
  <c r="J32" i="53"/>
  <c r="G32" i="53"/>
  <c r="AA31" i="53"/>
  <c r="Y31" i="53"/>
  <c r="V31" i="53"/>
  <c r="S31" i="53"/>
  <c r="P31" i="53"/>
  <c r="M31" i="53"/>
  <c r="J31" i="53"/>
  <c r="G31" i="53"/>
  <c r="AA30" i="53"/>
  <c r="Y30" i="53"/>
  <c r="V30" i="53"/>
  <c r="S30" i="53"/>
  <c r="P30" i="53"/>
  <c r="M30" i="53"/>
  <c r="J30" i="53"/>
  <c r="G30" i="53"/>
  <c r="AA29" i="53"/>
  <c r="Y29" i="53"/>
  <c r="V29" i="53"/>
  <c r="S29" i="53"/>
  <c r="P29" i="53"/>
  <c r="M29" i="53"/>
  <c r="J29" i="53"/>
  <c r="G29" i="53"/>
  <c r="AA28" i="53"/>
  <c r="Y28" i="53"/>
  <c r="V28" i="53"/>
  <c r="S28" i="53"/>
  <c r="P28" i="53"/>
  <c r="M28" i="53"/>
  <c r="J28" i="53"/>
  <c r="G28" i="53"/>
  <c r="AA27" i="53"/>
  <c r="Y27" i="53"/>
  <c r="V27" i="53"/>
  <c r="S27" i="53"/>
  <c r="P27" i="53"/>
  <c r="M27" i="53"/>
  <c r="J27" i="53"/>
  <c r="G27" i="53"/>
  <c r="AA26" i="53"/>
  <c r="Y26" i="53"/>
  <c r="V26" i="53"/>
  <c r="S26" i="53"/>
  <c r="P26" i="53"/>
  <c r="M26" i="53"/>
  <c r="J26" i="53"/>
  <c r="G26" i="53"/>
  <c r="AA25" i="53"/>
  <c r="Y25" i="53"/>
  <c r="V25" i="53"/>
  <c r="S25" i="53"/>
  <c r="P25" i="53"/>
  <c r="M25" i="53"/>
  <c r="J25" i="53"/>
  <c r="G25" i="53"/>
  <c r="AA24" i="53"/>
  <c r="Y24" i="53"/>
  <c r="V24" i="53"/>
  <c r="S24" i="53"/>
  <c r="P24" i="53"/>
  <c r="M24" i="53"/>
  <c r="J24" i="53"/>
  <c r="G24" i="53"/>
  <c r="AA23" i="53"/>
  <c r="Y23" i="53"/>
  <c r="V23" i="53"/>
  <c r="S23" i="53"/>
  <c r="P23" i="53"/>
  <c r="M23" i="53"/>
  <c r="J23" i="53"/>
  <c r="G23" i="53"/>
  <c r="AA22" i="53"/>
  <c r="Y22" i="53"/>
  <c r="V22" i="53"/>
  <c r="S22" i="53"/>
  <c r="P22" i="53"/>
  <c r="M22" i="53"/>
  <c r="J22" i="53"/>
  <c r="G22" i="53"/>
  <c r="AA21" i="53"/>
  <c r="Y21" i="53"/>
  <c r="V21" i="53"/>
  <c r="S21" i="53"/>
  <c r="P21" i="53"/>
  <c r="M21" i="53"/>
  <c r="J21" i="53"/>
  <c r="G21" i="53"/>
  <c r="AA20" i="53"/>
  <c r="Y20" i="53"/>
  <c r="V20" i="53"/>
  <c r="S20" i="53"/>
  <c r="P20" i="53"/>
  <c r="M20" i="53"/>
  <c r="J20" i="53"/>
  <c r="G20" i="53"/>
  <c r="AA19" i="53"/>
  <c r="Y19" i="53"/>
  <c r="V19" i="53"/>
  <c r="S19" i="53"/>
  <c r="P19" i="53"/>
  <c r="M19" i="53"/>
  <c r="J19" i="53"/>
  <c r="G19" i="53"/>
  <c r="AA18" i="53"/>
  <c r="Y18" i="53"/>
  <c r="V18" i="53"/>
  <c r="S18" i="53"/>
  <c r="P18" i="53"/>
  <c r="M18" i="53"/>
  <c r="J18" i="53"/>
  <c r="G18" i="53"/>
  <c r="AA17" i="53"/>
  <c r="Y17" i="53"/>
  <c r="V17" i="53"/>
  <c r="S17" i="53"/>
  <c r="P17" i="53"/>
  <c r="M17" i="53"/>
  <c r="J17" i="53"/>
  <c r="G17" i="53"/>
  <c r="AA16" i="53"/>
  <c r="Y16" i="53"/>
  <c r="V16" i="53"/>
  <c r="S16" i="53"/>
  <c r="P16" i="53"/>
  <c r="M16" i="53"/>
  <c r="J16" i="53"/>
  <c r="G16" i="53"/>
  <c r="AA15" i="53"/>
  <c r="Y15" i="53"/>
  <c r="V15" i="53"/>
  <c r="S15" i="53"/>
  <c r="P15" i="53"/>
  <c r="M15" i="53"/>
  <c r="J15" i="53"/>
  <c r="G15" i="53"/>
  <c r="AA14" i="53"/>
  <c r="Y14" i="53"/>
  <c r="V14" i="53"/>
  <c r="S14" i="53"/>
  <c r="P14" i="53"/>
  <c r="M14" i="53"/>
  <c r="J14" i="53"/>
  <c r="G14" i="53"/>
  <c r="AA13" i="53"/>
  <c r="Y13" i="53"/>
  <c r="V13" i="53"/>
  <c r="S13" i="53"/>
  <c r="P13" i="53"/>
  <c r="M13" i="53"/>
  <c r="J13" i="53"/>
  <c r="G13" i="53"/>
  <c r="AA12" i="53"/>
  <c r="Y12" i="53"/>
  <c r="V12" i="53"/>
  <c r="S12" i="53"/>
  <c r="P12" i="53"/>
  <c r="M12" i="53"/>
  <c r="J12" i="53"/>
  <c r="G12" i="53"/>
  <c r="AA11" i="53"/>
  <c r="Y11" i="53"/>
  <c r="V11" i="53"/>
  <c r="S11" i="53"/>
  <c r="P11" i="53"/>
  <c r="M11" i="53"/>
  <c r="J11" i="53"/>
  <c r="G11" i="53"/>
  <c r="AA10" i="53"/>
  <c r="Y10" i="53"/>
  <c r="V10" i="53"/>
  <c r="S10" i="53"/>
  <c r="P10" i="53"/>
  <c r="M10" i="53"/>
  <c r="J10" i="53"/>
  <c r="G10" i="53"/>
  <c r="AA9" i="53"/>
  <c r="Y9" i="53"/>
  <c r="V9" i="53"/>
  <c r="S9" i="53"/>
  <c r="P9" i="53"/>
  <c r="M9" i="53"/>
  <c r="J9" i="53"/>
  <c r="G9" i="53"/>
  <c r="AA8" i="53"/>
  <c r="Y8" i="53"/>
  <c r="V8" i="53"/>
  <c r="S8" i="53"/>
  <c r="P8" i="53"/>
  <c r="M8" i="53"/>
  <c r="J8" i="53"/>
  <c r="G8" i="53"/>
  <c r="AA7" i="53"/>
  <c r="Y7" i="53"/>
  <c r="V7" i="53"/>
  <c r="S7" i="53"/>
  <c r="P7" i="53"/>
  <c r="M7" i="53"/>
  <c r="J7" i="53"/>
  <c r="G7" i="53"/>
  <c r="AA6" i="53"/>
  <c r="Y6" i="53"/>
  <c r="V6" i="53"/>
  <c r="S6" i="53"/>
  <c r="P6" i="53"/>
  <c r="M6" i="53"/>
  <c r="J6" i="53"/>
  <c r="G6" i="53"/>
  <c r="AA5" i="53"/>
  <c r="Y5" i="53"/>
  <c r="V5" i="53"/>
  <c r="S5" i="53"/>
  <c r="P5" i="53"/>
  <c r="M5" i="53"/>
  <c r="J5" i="53"/>
  <c r="G5" i="53"/>
  <c r="Z78" i="36"/>
  <c r="Y78" i="36"/>
  <c r="BL78" i="70" s="1"/>
  <c r="X78" i="36"/>
  <c r="U78" i="36"/>
  <c r="R78" i="36"/>
  <c r="O78" i="36"/>
  <c r="L78" i="36"/>
  <c r="I78" i="36"/>
  <c r="F78" i="36"/>
  <c r="Z77" i="36"/>
  <c r="Y77" i="36"/>
  <c r="BL77" i="70" s="1"/>
  <c r="X77" i="36"/>
  <c r="U77" i="36"/>
  <c r="R77" i="36"/>
  <c r="O77" i="36"/>
  <c r="L77" i="36"/>
  <c r="I77" i="36"/>
  <c r="F77" i="36"/>
  <c r="Z76" i="36"/>
  <c r="Y76" i="36"/>
  <c r="BL76" i="70" s="1"/>
  <c r="X76" i="36"/>
  <c r="U76" i="36"/>
  <c r="R76" i="36"/>
  <c r="O76" i="36"/>
  <c r="L76" i="36"/>
  <c r="I76" i="36"/>
  <c r="F76" i="36"/>
  <c r="Z75" i="36"/>
  <c r="Y75" i="36"/>
  <c r="BL75" i="70" s="1"/>
  <c r="X75" i="36"/>
  <c r="U75" i="36"/>
  <c r="R75" i="36"/>
  <c r="O75" i="36"/>
  <c r="L75" i="36"/>
  <c r="I75" i="36"/>
  <c r="F75" i="36"/>
  <c r="Z74" i="36"/>
  <c r="Y74" i="36"/>
  <c r="BL74" i="70" s="1"/>
  <c r="X74" i="36"/>
  <c r="U74" i="36"/>
  <c r="R74" i="36"/>
  <c r="O74" i="36"/>
  <c r="L74" i="36"/>
  <c r="I74" i="36"/>
  <c r="F74" i="36"/>
  <c r="Z73" i="36"/>
  <c r="Y73" i="36"/>
  <c r="BL73" i="70" s="1"/>
  <c r="X73" i="36"/>
  <c r="U73" i="36"/>
  <c r="R73" i="36"/>
  <c r="O73" i="36"/>
  <c r="L73" i="36"/>
  <c r="I73" i="36"/>
  <c r="F73" i="36"/>
  <c r="Z72" i="36"/>
  <c r="Y72" i="36"/>
  <c r="BL72" i="70" s="1"/>
  <c r="X72" i="36"/>
  <c r="U72" i="36"/>
  <c r="R72" i="36"/>
  <c r="O72" i="36"/>
  <c r="L72" i="36"/>
  <c r="I72" i="36"/>
  <c r="F72" i="36"/>
  <c r="Z71" i="36"/>
  <c r="Y71" i="36"/>
  <c r="BL71" i="70" s="1"/>
  <c r="X71" i="36"/>
  <c r="U71" i="36"/>
  <c r="R71" i="36"/>
  <c r="O71" i="36"/>
  <c r="L71" i="36"/>
  <c r="I71" i="36"/>
  <c r="F71" i="36"/>
  <c r="Z70" i="36"/>
  <c r="Y70" i="36"/>
  <c r="BL70" i="70" s="1"/>
  <c r="X70" i="36"/>
  <c r="U70" i="36"/>
  <c r="R70" i="36"/>
  <c r="O70" i="36"/>
  <c r="L70" i="36"/>
  <c r="I70" i="36"/>
  <c r="F70" i="36"/>
  <c r="Z69" i="36"/>
  <c r="Y69" i="36"/>
  <c r="BL69" i="70" s="1"/>
  <c r="X69" i="36"/>
  <c r="U69" i="36"/>
  <c r="R69" i="36"/>
  <c r="O69" i="36"/>
  <c r="L69" i="36"/>
  <c r="I69" i="36"/>
  <c r="F69" i="36"/>
  <c r="Z68" i="36"/>
  <c r="Y68" i="36"/>
  <c r="BL68" i="70" s="1"/>
  <c r="X68" i="36"/>
  <c r="U68" i="36"/>
  <c r="R68" i="36"/>
  <c r="O68" i="36"/>
  <c r="L68" i="36"/>
  <c r="I68" i="36"/>
  <c r="F68" i="36"/>
  <c r="Z67" i="36"/>
  <c r="Y67" i="36"/>
  <c r="BL67" i="70" s="1"/>
  <c r="X67" i="36"/>
  <c r="U67" i="36"/>
  <c r="R67" i="36"/>
  <c r="O67" i="36"/>
  <c r="L67" i="36"/>
  <c r="I67" i="36"/>
  <c r="F67" i="36"/>
  <c r="Z66" i="36"/>
  <c r="Y66" i="36"/>
  <c r="BL66" i="70" s="1"/>
  <c r="X66" i="36"/>
  <c r="U66" i="36"/>
  <c r="R66" i="36"/>
  <c r="O66" i="36"/>
  <c r="L66" i="36"/>
  <c r="I66" i="36"/>
  <c r="F66" i="36"/>
  <c r="Z65" i="36"/>
  <c r="Y65" i="36"/>
  <c r="BL65" i="70" s="1"/>
  <c r="X65" i="36"/>
  <c r="U65" i="36"/>
  <c r="R65" i="36"/>
  <c r="O65" i="36"/>
  <c r="L65" i="36"/>
  <c r="I65" i="36"/>
  <c r="F65" i="36"/>
  <c r="Z64" i="36"/>
  <c r="Y64" i="36"/>
  <c r="BL64" i="70" s="1"/>
  <c r="X64" i="36"/>
  <c r="U64" i="36"/>
  <c r="R64" i="36"/>
  <c r="O64" i="36"/>
  <c r="L64" i="36"/>
  <c r="I64" i="36"/>
  <c r="F64" i="36"/>
  <c r="Z63" i="36"/>
  <c r="Y63" i="36"/>
  <c r="BL63" i="70" s="1"/>
  <c r="X63" i="36"/>
  <c r="U63" i="36"/>
  <c r="R63" i="36"/>
  <c r="O63" i="36"/>
  <c r="L63" i="36"/>
  <c r="I63" i="36"/>
  <c r="F63" i="36"/>
  <c r="Z62" i="36"/>
  <c r="Y62" i="36"/>
  <c r="BL62" i="70" s="1"/>
  <c r="X62" i="36"/>
  <c r="U62" i="36"/>
  <c r="R62" i="36"/>
  <c r="O62" i="36"/>
  <c r="L62" i="36"/>
  <c r="I62" i="36"/>
  <c r="F62" i="36"/>
  <c r="Z61" i="36"/>
  <c r="Y61" i="36"/>
  <c r="BL61" i="70" s="1"/>
  <c r="X61" i="36"/>
  <c r="U61" i="36"/>
  <c r="R61" i="36"/>
  <c r="O61" i="36"/>
  <c r="L61" i="36"/>
  <c r="I61" i="36"/>
  <c r="F61" i="36"/>
  <c r="Z60" i="36"/>
  <c r="Y60" i="36"/>
  <c r="BL60" i="70" s="1"/>
  <c r="X60" i="36"/>
  <c r="U60" i="36"/>
  <c r="R60" i="36"/>
  <c r="O60" i="36"/>
  <c r="L60" i="36"/>
  <c r="I60" i="36"/>
  <c r="F60" i="36"/>
  <c r="Z59" i="36"/>
  <c r="Y59" i="36"/>
  <c r="BL59" i="70" s="1"/>
  <c r="X59" i="36"/>
  <c r="U59" i="36"/>
  <c r="R59" i="36"/>
  <c r="O59" i="36"/>
  <c r="L59" i="36"/>
  <c r="I59" i="36"/>
  <c r="F59" i="36"/>
  <c r="Z58" i="36"/>
  <c r="Y58" i="36"/>
  <c r="BL58" i="70" s="1"/>
  <c r="X58" i="36"/>
  <c r="U58" i="36"/>
  <c r="R58" i="36"/>
  <c r="O58" i="36"/>
  <c r="L58" i="36"/>
  <c r="I58" i="36"/>
  <c r="F58" i="36"/>
  <c r="Z57" i="36"/>
  <c r="Y57" i="36"/>
  <c r="BL57" i="70" s="1"/>
  <c r="X57" i="36"/>
  <c r="U57" i="36"/>
  <c r="R57" i="36"/>
  <c r="O57" i="36"/>
  <c r="L57" i="36"/>
  <c r="I57" i="36"/>
  <c r="F57" i="36"/>
  <c r="Z56" i="36"/>
  <c r="Y56" i="36"/>
  <c r="BL56" i="70" s="1"/>
  <c r="X56" i="36"/>
  <c r="U56" i="36"/>
  <c r="R56" i="36"/>
  <c r="O56" i="36"/>
  <c r="L56" i="36"/>
  <c r="I56" i="36"/>
  <c r="F56" i="36"/>
  <c r="Z55" i="36"/>
  <c r="Y55" i="36"/>
  <c r="BL55" i="70" s="1"/>
  <c r="X55" i="36"/>
  <c r="U55" i="36"/>
  <c r="R55" i="36"/>
  <c r="O55" i="36"/>
  <c r="L55" i="36"/>
  <c r="I55" i="36"/>
  <c r="F55" i="36"/>
  <c r="Z54" i="36"/>
  <c r="Y54" i="36"/>
  <c r="BL54" i="70" s="1"/>
  <c r="X54" i="36"/>
  <c r="U54" i="36"/>
  <c r="R54" i="36"/>
  <c r="O54" i="36"/>
  <c r="L54" i="36"/>
  <c r="I54" i="36"/>
  <c r="F54" i="36"/>
  <c r="Z53" i="36"/>
  <c r="Y53" i="36"/>
  <c r="BL53" i="70" s="1"/>
  <c r="X53" i="36"/>
  <c r="U53" i="36"/>
  <c r="R53" i="36"/>
  <c r="O53" i="36"/>
  <c r="L53" i="36"/>
  <c r="I53" i="36"/>
  <c r="F53" i="36"/>
  <c r="Z52" i="36"/>
  <c r="Y52" i="36"/>
  <c r="BL52" i="70" s="1"/>
  <c r="X52" i="36"/>
  <c r="U52" i="36"/>
  <c r="R52" i="36"/>
  <c r="O52" i="36"/>
  <c r="L52" i="36"/>
  <c r="I52" i="36"/>
  <c r="F52" i="36"/>
  <c r="Z51" i="36"/>
  <c r="Y51" i="36"/>
  <c r="BL51" i="70" s="1"/>
  <c r="X51" i="36"/>
  <c r="U51" i="36"/>
  <c r="R51" i="36"/>
  <c r="O51" i="36"/>
  <c r="L51" i="36"/>
  <c r="I51" i="36"/>
  <c r="F51" i="36"/>
  <c r="Z50" i="36"/>
  <c r="Y50" i="36"/>
  <c r="BL50" i="70" s="1"/>
  <c r="X50" i="36"/>
  <c r="U50" i="36"/>
  <c r="R50" i="36"/>
  <c r="O50" i="36"/>
  <c r="L50" i="36"/>
  <c r="I50" i="36"/>
  <c r="F50" i="36"/>
  <c r="Z49" i="36"/>
  <c r="Y49" i="36"/>
  <c r="BL49" i="70" s="1"/>
  <c r="X49" i="36"/>
  <c r="U49" i="36"/>
  <c r="R49" i="36"/>
  <c r="O49" i="36"/>
  <c r="L49" i="36"/>
  <c r="I49" i="36"/>
  <c r="F49" i="36"/>
  <c r="Z48" i="36"/>
  <c r="Y48" i="36"/>
  <c r="BL48" i="70" s="1"/>
  <c r="X48" i="36"/>
  <c r="U48" i="36"/>
  <c r="R48" i="36"/>
  <c r="O48" i="36"/>
  <c r="L48" i="36"/>
  <c r="I48" i="36"/>
  <c r="F48" i="36"/>
  <c r="Z47" i="36"/>
  <c r="Y47" i="36"/>
  <c r="BL47" i="70" s="1"/>
  <c r="X47" i="36"/>
  <c r="U47" i="36"/>
  <c r="R47" i="36"/>
  <c r="O47" i="36"/>
  <c r="L47" i="36"/>
  <c r="I47" i="36"/>
  <c r="F47" i="36"/>
  <c r="Z46" i="36"/>
  <c r="Y46" i="36"/>
  <c r="BL46" i="70" s="1"/>
  <c r="X46" i="36"/>
  <c r="U46" i="36"/>
  <c r="R46" i="36"/>
  <c r="O46" i="36"/>
  <c r="L46" i="36"/>
  <c r="I46" i="36"/>
  <c r="F46" i="36"/>
  <c r="Z45" i="36"/>
  <c r="Y45" i="36"/>
  <c r="BL45" i="70" s="1"/>
  <c r="X45" i="36"/>
  <c r="U45" i="36"/>
  <c r="R45" i="36"/>
  <c r="O45" i="36"/>
  <c r="L45" i="36"/>
  <c r="I45" i="36"/>
  <c r="F45" i="36"/>
  <c r="Z44" i="36"/>
  <c r="Y44" i="36"/>
  <c r="BL44" i="70" s="1"/>
  <c r="X44" i="36"/>
  <c r="U44" i="36"/>
  <c r="R44" i="36"/>
  <c r="O44" i="36"/>
  <c r="L44" i="36"/>
  <c r="I44" i="36"/>
  <c r="F44" i="36"/>
  <c r="Z43" i="36"/>
  <c r="Y43" i="36"/>
  <c r="BL43" i="70" s="1"/>
  <c r="X43" i="36"/>
  <c r="U43" i="36"/>
  <c r="R43" i="36"/>
  <c r="O43" i="36"/>
  <c r="L43" i="36"/>
  <c r="I43" i="36"/>
  <c r="F43" i="36"/>
  <c r="Z42" i="36"/>
  <c r="Y42" i="36"/>
  <c r="BL42" i="70" s="1"/>
  <c r="X42" i="36"/>
  <c r="U42" i="36"/>
  <c r="R42" i="36"/>
  <c r="O42" i="36"/>
  <c r="L42" i="36"/>
  <c r="I42" i="36"/>
  <c r="F42" i="36"/>
  <c r="Z41" i="36"/>
  <c r="Y41" i="36"/>
  <c r="BL41" i="70" s="1"/>
  <c r="X41" i="36"/>
  <c r="U41" i="36"/>
  <c r="R41" i="36"/>
  <c r="O41" i="36"/>
  <c r="L41" i="36"/>
  <c r="I41" i="36"/>
  <c r="F41" i="36"/>
  <c r="Z40" i="36"/>
  <c r="Y40" i="36"/>
  <c r="BL40" i="70" s="1"/>
  <c r="X40" i="36"/>
  <c r="U40" i="36"/>
  <c r="R40" i="36"/>
  <c r="O40" i="36"/>
  <c r="L40" i="36"/>
  <c r="I40" i="36"/>
  <c r="F40" i="36"/>
  <c r="Z39" i="36"/>
  <c r="Y39" i="36"/>
  <c r="BL39" i="70" s="1"/>
  <c r="X39" i="36"/>
  <c r="U39" i="36"/>
  <c r="R39" i="36"/>
  <c r="O39" i="36"/>
  <c r="L39" i="36"/>
  <c r="I39" i="36"/>
  <c r="F39" i="36"/>
  <c r="Z38" i="36"/>
  <c r="Y38" i="36"/>
  <c r="BL38" i="70" s="1"/>
  <c r="X38" i="36"/>
  <c r="U38" i="36"/>
  <c r="R38" i="36"/>
  <c r="O38" i="36"/>
  <c r="L38" i="36"/>
  <c r="I38" i="36"/>
  <c r="F38" i="36"/>
  <c r="Z37" i="36"/>
  <c r="Y37" i="36"/>
  <c r="BL37" i="70" s="1"/>
  <c r="X37" i="36"/>
  <c r="U37" i="36"/>
  <c r="R37" i="36"/>
  <c r="O37" i="36"/>
  <c r="L37" i="36"/>
  <c r="I37" i="36"/>
  <c r="F37" i="36"/>
  <c r="Z36" i="36"/>
  <c r="Y36" i="36"/>
  <c r="BL36" i="70" s="1"/>
  <c r="X36" i="36"/>
  <c r="U36" i="36"/>
  <c r="R36" i="36"/>
  <c r="O36" i="36"/>
  <c r="L36" i="36"/>
  <c r="I36" i="36"/>
  <c r="F36" i="36"/>
  <c r="Z35" i="36"/>
  <c r="Y35" i="36"/>
  <c r="BL35" i="70" s="1"/>
  <c r="X35" i="36"/>
  <c r="U35" i="36"/>
  <c r="R35" i="36"/>
  <c r="O35" i="36"/>
  <c r="L35" i="36"/>
  <c r="I35" i="36"/>
  <c r="F35" i="36"/>
  <c r="Z34" i="36"/>
  <c r="Y34" i="36"/>
  <c r="BL34" i="70" s="1"/>
  <c r="X34" i="36"/>
  <c r="U34" i="36"/>
  <c r="R34" i="36"/>
  <c r="O34" i="36"/>
  <c r="L34" i="36"/>
  <c r="I34" i="36"/>
  <c r="F34" i="36"/>
  <c r="Z33" i="36"/>
  <c r="Y33" i="36"/>
  <c r="BL33" i="70" s="1"/>
  <c r="X33" i="36"/>
  <c r="U33" i="36"/>
  <c r="R33" i="36"/>
  <c r="O33" i="36"/>
  <c r="L33" i="36"/>
  <c r="I33" i="36"/>
  <c r="F33" i="36"/>
  <c r="Z32" i="36"/>
  <c r="Y32" i="36"/>
  <c r="BL32" i="70" s="1"/>
  <c r="X32" i="36"/>
  <c r="U32" i="36"/>
  <c r="R32" i="36"/>
  <c r="O32" i="36"/>
  <c r="L32" i="36"/>
  <c r="I32" i="36"/>
  <c r="F32" i="36"/>
  <c r="Z31" i="36"/>
  <c r="Y31" i="36"/>
  <c r="X31" i="36"/>
  <c r="U31" i="36"/>
  <c r="R31" i="36"/>
  <c r="O31" i="36"/>
  <c r="L31" i="36"/>
  <c r="I31" i="36"/>
  <c r="F31" i="36"/>
  <c r="Z30" i="36"/>
  <c r="Y30" i="36"/>
  <c r="X30" i="36"/>
  <c r="U30" i="36"/>
  <c r="R30" i="36"/>
  <c r="O30" i="36"/>
  <c r="L30" i="36"/>
  <c r="I30" i="36"/>
  <c r="F30" i="36"/>
  <c r="Z29" i="36"/>
  <c r="Y29" i="36"/>
  <c r="BL29" i="70" s="1"/>
  <c r="X29" i="36"/>
  <c r="U29" i="36"/>
  <c r="R29" i="36"/>
  <c r="O29" i="36"/>
  <c r="L29" i="36"/>
  <c r="I29" i="36"/>
  <c r="F29" i="36"/>
  <c r="Z28" i="36"/>
  <c r="Y28" i="36"/>
  <c r="BL28" i="70" s="1"/>
  <c r="X28" i="36"/>
  <c r="U28" i="36"/>
  <c r="R28" i="36"/>
  <c r="O28" i="36"/>
  <c r="L28" i="36"/>
  <c r="I28" i="36"/>
  <c r="F28" i="36"/>
  <c r="Z27" i="36"/>
  <c r="Y27" i="36"/>
  <c r="BL27" i="70" s="1"/>
  <c r="X27" i="36"/>
  <c r="U27" i="36"/>
  <c r="R27" i="36"/>
  <c r="O27" i="36"/>
  <c r="L27" i="36"/>
  <c r="I27" i="36"/>
  <c r="F27" i="36"/>
  <c r="Z26" i="36"/>
  <c r="Y26" i="36"/>
  <c r="BL26" i="70" s="1"/>
  <c r="X26" i="36"/>
  <c r="U26" i="36"/>
  <c r="R26" i="36"/>
  <c r="O26" i="36"/>
  <c r="L26" i="36"/>
  <c r="I26" i="36"/>
  <c r="F26" i="36"/>
  <c r="Z25" i="36"/>
  <c r="Y25" i="36"/>
  <c r="BL25" i="70" s="1"/>
  <c r="X25" i="36"/>
  <c r="U25" i="36"/>
  <c r="R25" i="36"/>
  <c r="O25" i="36"/>
  <c r="L25" i="36"/>
  <c r="I25" i="36"/>
  <c r="F25" i="36"/>
  <c r="Z24" i="36"/>
  <c r="Y24" i="36"/>
  <c r="BL24" i="70" s="1"/>
  <c r="X24" i="36"/>
  <c r="U24" i="36"/>
  <c r="R24" i="36"/>
  <c r="O24" i="36"/>
  <c r="L24" i="36"/>
  <c r="I24" i="36"/>
  <c r="F24" i="36"/>
  <c r="Z23" i="36"/>
  <c r="Y23" i="36"/>
  <c r="BL23" i="70" s="1"/>
  <c r="X23" i="36"/>
  <c r="U23" i="36"/>
  <c r="R23" i="36"/>
  <c r="O23" i="36"/>
  <c r="L23" i="36"/>
  <c r="I23" i="36"/>
  <c r="F23" i="36"/>
  <c r="Z22" i="36"/>
  <c r="Y22" i="36"/>
  <c r="BL22" i="70" s="1"/>
  <c r="X22" i="36"/>
  <c r="U22" i="36"/>
  <c r="R22" i="36"/>
  <c r="O22" i="36"/>
  <c r="L22" i="36"/>
  <c r="I22" i="36"/>
  <c r="F22" i="36"/>
  <c r="Z21" i="36"/>
  <c r="Y21" i="36"/>
  <c r="BL21" i="70" s="1"/>
  <c r="X21" i="36"/>
  <c r="U21" i="36"/>
  <c r="R21" i="36"/>
  <c r="O21" i="36"/>
  <c r="L21" i="36"/>
  <c r="I21" i="36"/>
  <c r="F21" i="36"/>
  <c r="Z20" i="36"/>
  <c r="Y20" i="36"/>
  <c r="BL20" i="70" s="1"/>
  <c r="X20" i="36"/>
  <c r="U20" i="36"/>
  <c r="R20" i="36"/>
  <c r="O20" i="36"/>
  <c r="L20" i="36"/>
  <c r="I20" i="36"/>
  <c r="F20" i="36"/>
  <c r="Z19" i="36"/>
  <c r="Y19" i="36"/>
  <c r="BL19" i="70" s="1"/>
  <c r="X19" i="36"/>
  <c r="U19" i="36"/>
  <c r="R19" i="36"/>
  <c r="O19" i="36"/>
  <c r="L19" i="36"/>
  <c r="I19" i="36"/>
  <c r="F19" i="36"/>
  <c r="Z18" i="36"/>
  <c r="Y18" i="36"/>
  <c r="BL18" i="70" s="1"/>
  <c r="X18" i="36"/>
  <c r="U18" i="36"/>
  <c r="R18" i="36"/>
  <c r="O18" i="36"/>
  <c r="L18" i="36"/>
  <c r="I18" i="36"/>
  <c r="F18" i="36"/>
  <c r="Z17" i="36"/>
  <c r="Y17" i="36"/>
  <c r="BL17" i="70" s="1"/>
  <c r="X17" i="36"/>
  <c r="U17" i="36"/>
  <c r="R17" i="36"/>
  <c r="O17" i="36"/>
  <c r="L17" i="36"/>
  <c r="I17" i="36"/>
  <c r="F17" i="36"/>
  <c r="Z16" i="36"/>
  <c r="Y16" i="36"/>
  <c r="BL16" i="70" s="1"/>
  <c r="X16" i="36"/>
  <c r="U16" i="36"/>
  <c r="R16" i="36"/>
  <c r="O16" i="36"/>
  <c r="L16" i="36"/>
  <c r="I16" i="36"/>
  <c r="F16" i="36"/>
  <c r="Z15" i="36"/>
  <c r="Y15" i="36"/>
  <c r="BL15" i="70" s="1"/>
  <c r="X15" i="36"/>
  <c r="U15" i="36"/>
  <c r="R15" i="36"/>
  <c r="O15" i="36"/>
  <c r="L15" i="36"/>
  <c r="I15" i="36"/>
  <c r="F15" i="36"/>
  <c r="Z14" i="36"/>
  <c r="Y14" i="36"/>
  <c r="BL14" i="70" s="1"/>
  <c r="X14" i="36"/>
  <c r="U14" i="36"/>
  <c r="R14" i="36"/>
  <c r="O14" i="36"/>
  <c r="L14" i="36"/>
  <c r="I14" i="36"/>
  <c r="F14" i="36"/>
  <c r="Z13" i="36"/>
  <c r="Y13" i="36"/>
  <c r="BL13" i="70" s="1"/>
  <c r="X13" i="36"/>
  <c r="U13" i="36"/>
  <c r="R13" i="36"/>
  <c r="O13" i="36"/>
  <c r="L13" i="36"/>
  <c r="I13" i="36"/>
  <c r="F13" i="36"/>
  <c r="Z12" i="36"/>
  <c r="Y12" i="36"/>
  <c r="BL12" i="70" s="1"/>
  <c r="X12" i="36"/>
  <c r="U12" i="36"/>
  <c r="R12" i="36"/>
  <c r="O12" i="36"/>
  <c r="L12" i="36"/>
  <c r="I12" i="36"/>
  <c r="F12" i="36"/>
  <c r="Z11" i="36"/>
  <c r="Y11" i="36"/>
  <c r="BL11" i="70" s="1"/>
  <c r="X11" i="36"/>
  <c r="U11" i="36"/>
  <c r="R11" i="36"/>
  <c r="O11" i="36"/>
  <c r="L11" i="36"/>
  <c r="I11" i="36"/>
  <c r="F11" i="36"/>
  <c r="Z10" i="36"/>
  <c r="Y10" i="36"/>
  <c r="BL10" i="70" s="1"/>
  <c r="X10" i="36"/>
  <c r="U10" i="36"/>
  <c r="R10" i="36"/>
  <c r="O10" i="36"/>
  <c r="L10" i="36"/>
  <c r="I10" i="36"/>
  <c r="F10" i="36"/>
  <c r="Z9" i="36"/>
  <c r="Y9" i="36"/>
  <c r="BL9" i="70" s="1"/>
  <c r="X9" i="36"/>
  <c r="U9" i="36"/>
  <c r="R9" i="36"/>
  <c r="O9" i="36"/>
  <c r="L9" i="36"/>
  <c r="I9" i="36"/>
  <c r="Z8" i="36"/>
  <c r="Y8" i="36"/>
  <c r="BL8" i="70" s="1"/>
  <c r="X8" i="36"/>
  <c r="U8" i="36"/>
  <c r="R8" i="36"/>
  <c r="O8" i="36"/>
  <c r="L8" i="36"/>
  <c r="I8" i="36"/>
  <c r="Z7" i="36"/>
  <c r="Y7" i="36"/>
  <c r="BL7" i="70" s="1"/>
  <c r="X7" i="36"/>
  <c r="U7" i="36"/>
  <c r="R7" i="36"/>
  <c r="O7" i="36"/>
  <c r="L7" i="36"/>
  <c r="I7" i="36"/>
  <c r="Z6" i="36"/>
  <c r="Y6" i="36"/>
  <c r="X6" i="36"/>
  <c r="U6" i="36"/>
  <c r="R6" i="36"/>
  <c r="O6" i="36"/>
  <c r="L6" i="36"/>
  <c r="I6" i="36"/>
  <c r="Z5" i="36"/>
  <c r="E24" i="59"/>
  <c r="M24" i="59" s="1"/>
  <c r="E23" i="59"/>
  <c r="M23" i="59" s="1"/>
  <c r="E22" i="59"/>
  <c r="M22" i="59" s="1"/>
  <c r="E21" i="59"/>
  <c r="M21" i="59" s="1"/>
  <c r="E20" i="59"/>
  <c r="M20" i="59" s="1"/>
  <c r="E19" i="59"/>
  <c r="M19" i="59" s="1"/>
  <c r="E18" i="59"/>
  <c r="M18" i="59" s="1"/>
  <c r="E17" i="59"/>
  <c r="M17" i="59" s="1"/>
  <c r="E16" i="59"/>
  <c r="M16" i="59" s="1"/>
  <c r="E15" i="59"/>
  <c r="M15" i="59" s="1"/>
  <c r="E14" i="59"/>
  <c r="M14" i="59" s="1"/>
  <c r="E13" i="59"/>
  <c r="M13" i="59" s="1"/>
  <c r="E12" i="59"/>
  <c r="M12" i="59" s="1"/>
  <c r="E11" i="59"/>
  <c r="M11" i="59" s="1"/>
  <c r="E10" i="59"/>
  <c r="M10" i="59" s="1"/>
  <c r="E9" i="59"/>
  <c r="M9" i="59" s="1"/>
  <c r="E8" i="59"/>
  <c r="M8" i="59" s="1"/>
  <c r="E7" i="59"/>
  <c r="M7" i="59" s="1"/>
  <c r="E6" i="59"/>
  <c r="M6" i="59" s="1"/>
  <c r="E5" i="59"/>
  <c r="M5" i="59" s="1"/>
  <c r="CJ47" i="70" l="1"/>
  <c r="CJ41" i="70"/>
  <c r="CJ35" i="70"/>
  <c r="CJ29" i="70"/>
  <c r="CJ23" i="70"/>
  <c r="CJ46" i="70"/>
  <c r="CJ40" i="70"/>
  <c r="CJ34" i="70"/>
  <c r="CJ28" i="70"/>
  <c r="CJ22" i="70"/>
  <c r="CJ16" i="70"/>
  <c r="CJ10" i="70"/>
  <c r="CJ15" i="70"/>
  <c r="CJ17" i="70"/>
  <c r="CJ45" i="70"/>
  <c r="CJ39" i="70"/>
  <c r="CJ33" i="70"/>
  <c r="CJ27" i="70"/>
  <c r="CJ21" i="70"/>
  <c r="CJ9" i="70"/>
  <c r="CJ11" i="70"/>
  <c r="CJ44" i="70"/>
  <c r="CJ38" i="70"/>
  <c r="CJ32" i="70"/>
  <c r="CJ26" i="70"/>
  <c r="CJ20" i="70"/>
  <c r="CJ14" i="70"/>
  <c r="CJ8" i="70"/>
  <c r="CJ43" i="70"/>
  <c r="CJ37" i="70"/>
  <c r="CJ31" i="70"/>
  <c r="CJ25" i="70"/>
  <c r="CJ19" i="70"/>
  <c r="CJ13" i="70"/>
  <c r="CJ7" i="70"/>
  <c r="CJ12" i="70"/>
  <c r="CJ42" i="70"/>
  <c r="CJ36" i="70"/>
  <c r="CJ30" i="70"/>
  <c r="CJ24" i="70"/>
  <c r="CJ18" i="70"/>
  <c r="CJ6" i="70"/>
  <c r="AN295" i="70"/>
  <c r="V295" i="70"/>
  <c r="AW295" i="70"/>
  <c r="AE295" i="70"/>
  <c r="M295" i="70"/>
  <c r="AN160" i="70"/>
  <c r="AN152" i="70"/>
  <c r="AN159" i="70"/>
  <c r="AN151" i="70"/>
  <c r="AN165" i="70"/>
  <c r="AN157" i="70"/>
  <c r="AN149" i="70"/>
  <c r="AN166" i="70"/>
  <c r="AN154" i="70"/>
  <c r="AN164" i="70"/>
  <c r="AN153" i="70"/>
  <c r="AN162" i="70"/>
  <c r="AN163" i="70"/>
  <c r="AN161" i="70"/>
  <c r="AN158" i="70"/>
  <c r="AN156" i="70"/>
  <c r="AN150" i="70"/>
  <c r="AN155" i="70"/>
  <c r="AE164" i="70"/>
  <c r="AE156" i="70"/>
  <c r="AE163" i="70"/>
  <c r="AE155" i="70"/>
  <c r="AE161" i="70"/>
  <c r="AE153" i="70"/>
  <c r="AE165" i="70"/>
  <c r="AE151" i="70"/>
  <c r="AE160" i="70"/>
  <c r="AE149" i="70"/>
  <c r="AE158" i="70"/>
  <c r="AE157" i="70"/>
  <c r="AE166" i="70"/>
  <c r="AE152" i="70"/>
  <c r="AE154" i="70"/>
  <c r="AE150" i="70"/>
  <c r="V166" i="70"/>
  <c r="V158" i="70"/>
  <c r="V150" i="70"/>
  <c r="V165" i="70"/>
  <c r="V157" i="70"/>
  <c r="V149" i="70"/>
  <c r="AE162" i="70"/>
  <c r="V163" i="70"/>
  <c r="V155" i="70"/>
  <c r="V153" i="70"/>
  <c r="V164" i="70"/>
  <c r="V152" i="70"/>
  <c r="V162" i="70"/>
  <c r="V151" i="70"/>
  <c r="V161" i="70"/>
  <c r="V160" i="70"/>
  <c r="AE159" i="70"/>
  <c r="V159" i="70"/>
  <c r="V156" i="70"/>
  <c r="M151" i="70"/>
  <c r="V154" i="70"/>
  <c r="AW151" i="70"/>
  <c r="AN304" i="70"/>
  <c r="AN296" i="70"/>
  <c r="AN303" i="70"/>
  <c r="AN309" i="70"/>
  <c r="AN301" i="70"/>
  <c r="AN293" i="70"/>
  <c r="AN307" i="70"/>
  <c r="AN294" i="70"/>
  <c r="AN306" i="70"/>
  <c r="AN302" i="70"/>
  <c r="AN310" i="70"/>
  <c r="AN308" i="70"/>
  <c r="AN305" i="70"/>
  <c r="AN300" i="70"/>
  <c r="AN299" i="70"/>
  <c r="AN297" i="70"/>
  <c r="AN298" i="70"/>
  <c r="AE308" i="70"/>
  <c r="AE300" i="70"/>
  <c r="AE307" i="70"/>
  <c r="AE299" i="70"/>
  <c r="AE305" i="70"/>
  <c r="AE297" i="70"/>
  <c r="AE304" i="70"/>
  <c r="AE293" i="70"/>
  <c r="AE303" i="70"/>
  <c r="AE302" i="70"/>
  <c r="AE301" i="70"/>
  <c r="AE298" i="70"/>
  <c r="AE310" i="70"/>
  <c r="AE296" i="70"/>
  <c r="AE306" i="70"/>
  <c r="AE294" i="70"/>
  <c r="V303" i="70"/>
  <c r="AE309" i="70"/>
  <c r="V308" i="70"/>
  <c r="V299" i="70"/>
  <c r="V305" i="70"/>
  <c r="V296" i="70"/>
  <c r="V304" i="70"/>
  <c r="V294" i="70"/>
  <c r="V302" i="70"/>
  <c r="V293" i="70"/>
  <c r="V310" i="70"/>
  <c r="V301" i="70"/>
  <c r="V309" i="70"/>
  <c r="V307" i="70"/>
  <c r="V306" i="70"/>
  <c r="V300" i="70"/>
  <c r="V298" i="70"/>
  <c r="V297" i="70"/>
  <c r="AN448" i="70"/>
  <c r="AN440" i="70"/>
  <c r="AN447" i="70"/>
  <c r="AN439" i="70"/>
  <c r="AN453" i="70"/>
  <c r="AN445" i="70"/>
  <c r="AN437" i="70"/>
  <c r="AN449" i="70"/>
  <c r="AN446" i="70"/>
  <c r="AN443" i="70"/>
  <c r="AN454" i="70"/>
  <c r="AN452" i="70"/>
  <c r="AN451" i="70"/>
  <c r="AN450" i="70"/>
  <c r="AN444" i="70"/>
  <c r="AN442" i="70"/>
  <c r="AE452" i="70"/>
  <c r="AE444" i="70"/>
  <c r="AN438" i="70"/>
  <c r="AE450" i="70"/>
  <c r="AE442" i="70"/>
  <c r="AE451" i="70"/>
  <c r="AE440" i="70"/>
  <c r="AE449" i="70"/>
  <c r="AE439" i="70"/>
  <c r="AE448" i="70"/>
  <c r="AE438" i="70"/>
  <c r="AN441" i="70"/>
  <c r="AE447" i="70"/>
  <c r="AE437" i="70"/>
  <c r="AE445" i="70"/>
  <c r="AE454" i="70"/>
  <c r="AE453" i="70"/>
  <c r="V450" i="70"/>
  <c r="V442" i="70"/>
  <c r="AE446" i="70"/>
  <c r="V449" i="70"/>
  <c r="V441" i="70"/>
  <c r="AE441" i="70"/>
  <c r="V447" i="70"/>
  <c r="V439" i="70"/>
  <c r="AE443" i="70"/>
  <c r="V448" i="70"/>
  <c r="V446" i="70"/>
  <c r="V445" i="70"/>
  <c r="V444" i="70"/>
  <c r="V454" i="70"/>
  <c r="V443" i="70"/>
  <c r="V453" i="70"/>
  <c r="V440" i="70"/>
  <c r="V452" i="70"/>
  <c r="V438" i="70"/>
  <c r="V451" i="70"/>
  <c r="V437" i="70"/>
  <c r="M439" i="70"/>
  <c r="AW439" i="70"/>
  <c r="AN592" i="70"/>
  <c r="AN584" i="70"/>
  <c r="AN591" i="70"/>
  <c r="AN583" i="70"/>
  <c r="AN597" i="70"/>
  <c r="AN589" i="70"/>
  <c r="AN581" i="70"/>
  <c r="AN588" i="70"/>
  <c r="AN587" i="70"/>
  <c r="AN596" i="70"/>
  <c r="AN585" i="70"/>
  <c r="AN598" i="70"/>
  <c r="AN595" i="70"/>
  <c r="AN594" i="70"/>
  <c r="AN593" i="70"/>
  <c r="AN590" i="70"/>
  <c r="AE597" i="70"/>
  <c r="AE589" i="70"/>
  <c r="AE581" i="70"/>
  <c r="AN586" i="70"/>
  <c r="AE596" i="70"/>
  <c r="AE588" i="70"/>
  <c r="AE594" i="70"/>
  <c r="AE586" i="70"/>
  <c r="AE592" i="70"/>
  <c r="AE591" i="70"/>
  <c r="AE590" i="70"/>
  <c r="AE587" i="70"/>
  <c r="AE585" i="70"/>
  <c r="AN582" i="70"/>
  <c r="AE598" i="70"/>
  <c r="AE584" i="70"/>
  <c r="AE595" i="70"/>
  <c r="AE583" i="70"/>
  <c r="AE593" i="70"/>
  <c r="AE582" i="70"/>
  <c r="V594" i="70"/>
  <c r="V586" i="70"/>
  <c r="V593" i="70"/>
  <c r="V585" i="70"/>
  <c r="V591" i="70"/>
  <c r="V583" i="70"/>
  <c r="V589" i="70"/>
  <c r="V588" i="70"/>
  <c r="V598" i="70"/>
  <c r="V587" i="70"/>
  <c r="V597" i="70"/>
  <c r="V584" i="70"/>
  <c r="V596" i="70"/>
  <c r="V582" i="70"/>
  <c r="V595" i="70"/>
  <c r="V581" i="70"/>
  <c r="V592" i="70"/>
  <c r="V590" i="70"/>
  <c r="M583" i="70"/>
  <c r="AW583" i="70"/>
  <c r="AN738" i="70"/>
  <c r="AN730" i="70"/>
  <c r="AN737" i="70"/>
  <c r="AN729" i="70"/>
  <c r="AN736" i="70"/>
  <c r="AN728" i="70"/>
  <c r="AN735" i="70"/>
  <c r="AN727" i="70"/>
  <c r="AN741" i="70"/>
  <c r="AN733" i="70"/>
  <c r="AN725" i="70"/>
  <c r="AN726" i="70"/>
  <c r="AN742" i="70"/>
  <c r="AN739" i="70"/>
  <c r="AN734" i="70"/>
  <c r="AN731" i="70"/>
  <c r="AE741" i="70"/>
  <c r="AE733" i="70"/>
  <c r="AE725" i="70"/>
  <c r="AN740" i="70"/>
  <c r="AE740" i="70"/>
  <c r="AE732" i="70"/>
  <c r="AE738" i="70"/>
  <c r="AE730" i="70"/>
  <c r="AE734" i="70"/>
  <c r="AE731" i="70"/>
  <c r="AE729" i="70"/>
  <c r="AE742" i="70"/>
  <c r="AE728" i="70"/>
  <c r="AE739" i="70"/>
  <c r="AE727" i="70"/>
  <c r="AE737" i="70"/>
  <c r="AE726" i="70"/>
  <c r="AE736" i="70"/>
  <c r="AN732" i="70"/>
  <c r="V738" i="70"/>
  <c r="V730" i="70"/>
  <c r="V737" i="70"/>
  <c r="V729" i="70"/>
  <c r="V735" i="70"/>
  <c r="V727" i="70"/>
  <c r="V742" i="70"/>
  <c r="V731" i="70"/>
  <c r="V741" i="70"/>
  <c r="V728" i="70"/>
  <c r="V740" i="70"/>
  <c r="V726" i="70"/>
  <c r="V739" i="70"/>
  <c r="V725" i="70"/>
  <c r="AE735" i="70"/>
  <c r="V736" i="70"/>
  <c r="V734" i="70"/>
  <c r="V733" i="70"/>
  <c r="M727" i="70"/>
  <c r="V732" i="70"/>
  <c r="AW727" i="70"/>
  <c r="AN882" i="70"/>
  <c r="AN874" i="70"/>
  <c r="AN881" i="70"/>
  <c r="AN873" i="70"/>
  <c r="AN880" i="70"/>
  <c r="AN872" i="70"/>
  <c r="AN879" i="70"/>
  <c r="AN871" i="70"/>
  <c r="AN885" i="70"/>
  <c r="AN877" i="70"/>
  <c r="AN869" i="70"/>
  <c r="AN876" i="70"/>
  <c r="AN870" i="70"/>
  <c r="AN886" i="70"/>
  <c r="AN884" i="70"/>
  <c r="AN878" i="70"/>
  <c r="AN883" i="70"/>
  <c r="AN875" i="70"/>
  <c r="AE885" i="70"/>
  <c r="AE877" i="70"/>
  <c r="AE869" i="70"/>
  <c r="AE884" i="70"/>
  <c r="AE876" i="70"/>
  <c r="AE882" i="70"/>
  <c r="AE874" i="70"/>
  <c r="AE873" i="70"/>
  <c r="AE886" i="70"/>
  <c r="AE872" i="70"/>
  <c r="AE883" i="70"/>
  <c r="AE871" i="70"/>
  <c r="AE881" i="70"/>
  <c r="AE870" i="70"/>
  <c r="AE880" i="70"/>
  <c r="AE879" i="70"/>
  <c r="AE878" i="70"/>
  <c r="V886" i="70"/>
  <c r="V878" i="70"/>
  <c r="V870" i="70"/>
  <c r="V884" i="70"/>
  <c r="V876" i="70"/>
  <c r="AE875" i="70"/>
  <c r="V882" i="70"/>
  <c r="V874" i="70"/>
  <c r="V881" i="70"/>
  <c r="V873" i="70"/>
  <c r="V879" i="70"/>
  <c r="V871" i="70"/>
  <c r="V877" i="70"/>
  <c r="V875" i="70"/>
  <c r="V872" i="70"/>
  <c r="V869" i="70"/>
  <c r="V885" i="70"/>
  <c r="V883" i="70"/>
  <c r="V880" i="70"/>
  <c r="M871" i="70"/>
  <c r="AW871" i="70"/>
  <c r="AN1023" i="70"/>
  <c r="AN1015" i="70"/>
  <c r="AN1030" i="70"/>
  <c r="AN1022" i="70"/>
  <c r="AN1014" i="70"/>
  <c r="AN1028" i="70"/>
  <c r="AN1020" i="70"/>
  <c r="AN1029" i="70"/>
  <c r="AN1017" i="70"/>
  <c r="AN1027" i="70"/>
  <c r="AN1016" i="70"/>
  <c r="AN1026" i="70"/>
  <c r="AN1013" i="70"/>
  <c r="AN1025" i="70"/>
  <c r="AN1021" i="70"/>
  <c r="AN1024" i="70"/>
  <c r="AN1018" i="70"/>
  <c r="AN1019" i="70"/>
  <c r="AE1029" i="70"/>
  <c r="AE1021" i="70"/>
  <c r="AE1013" i="70"/>
  <c r="AE1028" i="70"/>
  <c r="AE1020" i="70"/>
  <c r="AE1026" i="70"/>
  <c r="AE1018" i="70"/>
  <c r="AE1027" i="70"/>
  <c r="AE1015" i="70"/>
  <c r="AE1025" i="70"/>
  <c r="AE1014" i="70"/>
  <c r="AE1024" i="70"/>
  <c r="AE1023" i="70"/>
  <c r="V1026" i="70"/>
  <c r="V1018" i="70"/>
  <c r="AE1022" i="70"/>
  <c r="AE1019" i="70"/>
  <c r="AE1017" i="70"/>
  <c r="V1023" i="70"/>
  <c r="V1015" i="70"/>
  <c r="AE1016" i="70"/>
  <c r="V1021" i="70"/>
  <c r="V1029" i="70"/>
  <c r="V1019" i="70"/>
  <c r="V1027" i="70"/>
  <c r="V1016" i="70"/>
  <c r="V1025" i="70"/>
  <c r="V1014" i="70"/>
  <c r="AE1030" i="70"/>
  <c r="V1022" i="70"/>
  <c r="V1013" i="70"/>
  <c r="V1030" i="70"/>
  <c r="V1028" i="70"/>
  <c r="V1024" i="70"/>
  <c r="V1020" i="70"/>
  <c r="M1015" i="70"/>
  <c r="V1017" i="70"/>
  <c r="AW1015" i="70"/>
  <c r="AN1167" i="70"/>
  <c r="AN1159" i="70"/>
  <c r="AN1174" i="70"/>
  <c r="AN1166" i="70"/>
  <c r="AN1158" i="70"/>
  <c r="AN1172" i="70"/>
  <c r="AN1164" i="70"/>
  <c r="AN1171" i="70"/>
  <c r="AN1160" i="70"/>
  <c r="AN1170" i="70"/>
  <c r="AN1157" i="70"/>
  <c r="AN1169" i="70"/>
  <c r="AN1168" i="70"/>
  <c r="AN1165" i="70"/>
  <c r="AN1163" i="70"/>
  <c r="AN1162" i="70"/>
  <c r="AN1173" i="70"/>
  <c r="AE1169" i="70"/>
  <c r="AE1161" i="70"/>
  <c r="AE1168" i="70"/>
  <c r="AE1160" i="70"/>
  <c r="AE1167" i="70"/>
  <c r="AE1159" i="70"/>
  <c r="AE1174" i="70"/>
  <c r="AE1166" i="70"/>
  <c r="AE1158" i="70"/>
  <c r="AE1173" i="70"/>
  <c r="AE1165" i="70"/>
  <c r="AE1157" i="70"/>
  <c r="AE1172" i="70"/>
  <c r="AE1164" i="70"/>
  <c r="AE1170" i="70"/>
  <c r="AE1162" i="70"/>
  <c r="AN1161" i="70"/>
  <c r="AE1171" i="70"/>
  <c r="AE1163" i="70"/>
  <c r="V1170" i="70"/>
  <c r="V1162" i="70"/>
  <c r="V1169" i="70"/>
  <c r="V1161" i="70"/>
  <c r="V1167" i="70"/>
  <c r="V1159" i="70"/>
  <c r="V1168" i="70"/>
  <c r="V1165" i="70"/>
  <c r="V1174" i="70"/>
  <c r="V1163" i="70"/>
  <c r="V1173" i="70"/>
  <c r="V1160" i="70"/>
  <c r="V1171" i="70"/>
  <c r="V1157" i="70"/>
  <c r="V1164" i="70"/>
  <c r="V1158" i="70"/>
  <c r="V1172" i="70"/>
  <c r="M1159" i="70"/>
  <c r="V1166" i="70"/>
  <c r="AW1159" i="70"/>
  <c r="AN1318" i="70"/>
  <c r="AN1310" i="70"/>
  <c r="AN1302" i="70"/>
  <c r="AN1317" i="70"/>
  <c r="AN1309" i="70"/>
  <c r="AN1301" i="70"/>
  <c r="AN1315" i="70"/>
  <c r="AN1307" i="70"/>
  <c r="AN1305" i="70"/>
  <c r="AN1316" i="70"/>
  <c r="AN1304" i="70"/>
  <c r="AN1313" i="70"/>
  <c r="AN1306" i="70"/>
  <c r="AN1303" i="70"/>
  <c r="AN1314" i="70"/>
  <c r="AN1312" i="70"/>
  <c r="AN1311" i="70"/>
  <c r="AN1308" i="70"/>
  <c r="AE1312" i="70"/>
  <c r="AE1304" i="70"/>
  <c r="AE1318" i="70"/>
  <c r="AE1310" i="70"/>
  <c r="AE1316" i="70"/>
  <c r="AE1306" i="70"/>
  <c r="AE1315" i="70"/>
  <c r="AE1305" i="70"/>
  <c r="AE1314" i="70"/>
  <c r="AE1303" i="70"/>
  <c r="AE1313" i="70"/>
  <c r="AE1302" i="70"/>
  <c r="AE1311" i="70"/>
  <c r="AE1301" i="70"/>
  <c r="AE1309" i="70"/>
  <c r="AE1317" i="70"/>
  <c r="AE1307" i="70"/>
  <c r="AE1308" i="70"/>
  <c r="V1314" i="70"/>
  <c r="V1306" i="70"/>
  <c r="V1313" i="70"/>
  <c r="V1305" i="70"/>
  <c r="V1311" i="70"/>
  <c r="V1303" i="70"/>
  <c r="V1309" i="70"/>
  <c r="V1318" i="70"/>
  <c r="V1307" i="70"/>
  <c r="V1316" i="70"/>
  <c r="V1302" i="70"/>
  <c r="V1315" i="70"/>
  <c r="V1301" i="70"/>
  <c r="V1310" i="70"/>
  <c r="V1317" i="70"/>
  <c r="V1312" i="70"/>
  <c r="V1308" i="70"/>
  <c r="V1304" i="70"/>
  <c r="M1303" i="70"/>
  <c r="AW1303" i="70"/>
  <c r="AW49" i="70"/>
  <c r="AW57" i="70"/>
  <c r="AW58" i="70"/>
  <c r="AW67" i="70"/>
  <c r="AW75" i="70"/>
  <c r="AW76" i="70"/>
  <c r="AW85" i="70"/>
  <c r="AW93" i="70"/>
  <c r="AW94" i="70"/>
  <c r="AW103" i="70"/>
  <c r="AW111" i="70"/>
  <c r="AW118" i="70"/>
  <c r="AW126" i="70"/>
  <c r="AW132" i="70"/>
  <c r="AW141" i="70"/>
  <c r="AW150" i="70"/>
  <c r="AW159" i="70"/>
  <c r="AW168" i="70"/>
  <c r="AW177" i="70"/>
  <c r="AW185" i="70"/>
  <c r="AW194" i="70"/>
  <c r="AW209" i="70"/>
  <c r="AW217" i="70"/>
  <c r="AW227" i="70"/>
  <c r="AW235" i="70"/>
  <c r="AW242" i="70"/>
  <c r="AW250" i="70"/>
  <c r="AW260" i="70"/>
  <c r="AW268" i="70"/>
  <c r="AW274" i="70"/>
  <c r="AW283" i="70"/>
  <c r="AW291" i="70"/>
  <c r="AW298" i="70"/>
  <c r="AW306" i="70"/>
  <c r="AW312" i="70"/>
  <c r="AW321" i="70"/>
  <c r="AW330" i="70"/>
  <c r="AW339" i="70"/>
  <c r="AW348" i="70"/>
  <c r="AW357" i="70"/>
  <c r="AW366" i="70"/>
  <c r="AW375" i="70"/>
  <c r="AW384" i="70"/>
  <c r="AW393" i="70"/>
  <c r="AW402" i="70"/>
  <c r="AW411" i="70"/>
  <c r="AW420" i="70"/>
  <c r="AW429" i="70"/>
  <c r="AW438" i="70"/>
  <c r="AW447" i="70"/>
  <c r="AW492" i="70"/>
  <c r="AW501" i="70"/>
  <c r="AW509" i="70"/>
  <c r="AW518" i="70"/>
  <c r="AW527" i="70"/>
  <c r="AW536" i="70"/>
  <c r="AW551" i="70"/>
  <c r="AW559" i="70"/>
  <c r="AW569" i="70"/>
  <c r="AW577" i="70"/>
  <c r="AW587" i="70"/>
  <c r="AW595" i="70"/>
  <c r="AW599" i="70"/>
  <c r="AW608" i="70"/>
  <c r="AW617" i="70"/>
  <c r="AW626" i="70"/>
  <c r="AN184" i="70"/>
  <c r="AN176" i="70"/>
  <c r="AN168" i="70"/>
  <c r="AN183" i="70"/>
  <c r="AN175" i="70"/>
  <c r="AN167" i="70"/>
  <c r="AN181" i="70"/>
  <c r="AN173" i="70"/>
  <c r="AN179" i="70"/>
  <c r="AN178" i="70"/>
  <c r="AN174" i="70"/>
  <c r="AN170" i="70"/>
  <c r="AN169" i="70"/>
  <c r="AN182" i="70"/>
  <c r="AN180" i="70"/>
  <c r="AN177" i="70"/>
  <c r="AN171" i="70"/>
  <c r="AN172" i="70"/>
  <c r="AE180" i="70"/>
  <c r="AE172" i="70"/>
  <c r="AE179" i="70"/>
  <c r="AE171" i="70"/>
  <c r="AE177" i="70"/>
  <c r="AE169" i="70"/>
  <c r="AE176" i="70"/>
  <c r="AE174" i="70"/>
  <c r="AE183" i="70"/>
  <c r="AE170" i="70"/>
  <c r="AE182" i="70"/>
  <c r="AE168" i="70"/>
  <c r="AE178" i="70"/>
  <c r="AE184" i="70"/>
  <c r="AE181" i="70"/>
  <c r="AE175" i="70"/>
  <c r="V182" i="70"/>
  <c r="V174" i="70"/>
  <c r="AE173" i="70"/>
  <c r="V181" i="70"/>
  <c r="V173" i="70"/>
  <c r="AE167" i="70"/>
  <c r="V179" i="70"/>
  <c r="V171" i="70"/>
  <c r="M169" i="70"/>
  <c r="V178" i="70"/>
  <c r="V167" i="70"/>
  <c r="V177" i="70"/>
  <c r="V176" i="70"/>
  <c r="V175" i="70"/>
  <c r="V172" i="70"/>
  <c r="V184" i="70"/>
  <c r="V170" i="70"/>
  <c r="V183" i="70"/>
  <c r="V169" i="70"/>
  <c r="V180" i="70"/>
  <c r="V168" i="70"/>
  <c r="AW169" i="70"/>
  <c r="AN328" i="70"/>
  <c r="AN320" i="70"/>
  <c r="AN312" i="70"/>
  <c r="AN327" i="70"/>
  <c r="AN319" i="70"/>
  <c r="AN311" i="70"/>
  <c r="AN325" i="70"/>
  <c r="AN317" i="70"/>
  <c r="AN321" i="70"/>
  <c r="AN318" i="70"/>
  <c r="AN315" i="70"/>
  <c r="AN313" i="70"/>
  <c r="AN326" i="70"/>
  <c r="AN324" i="70"/>
  <c r="AN323" i="70"/>
  <c r="AN322" i="70"/>
  <c r="AN314" i="70"/>
  <c r="AN316" i="70"/>
  <c r="AE324" i="70"/>
  <c r="AE316" i="70"/>
  <c r="AE323" i="70"/>
  <c r="AE315" i="70"/>
  <c r="AE321" i="70"/>
  <c r="AE313" i="70"/>
  <c r="AE318" i="70"/>
  <c r="AE328" i="70"/>
  <c r="AE317" i="70"/>
  <c r="AE327" i="70"/>
  <c r="AE314" i="70"/>
  <c r="AE326" i="70"/>
  <c r="AE312" i="70"/>
  <c r="AE325" i="70"/>
  <c r="AE311" i="70"/>
  <c r="AE322" i="70"/>
  <c r="V321" i="70"/>
  <c r="V313" i="70"/>
  <c r="AE319" i="70"/>
  <c r="V327" i="70"/>
  <c r="V319" i="70"/>
  <c r="V311" i="70"/>
  <c r="V318" i="70"/>
  <c r="V328" i="70"/>
  <c r="V326" i="70"/>
  <c r="V325" i="70"/>
  <c r="V315" i="70"/>
  <c r="V324" i="70"/>
  <c r="V314" i="70"/>
  <c r="V323" i="70"/>
  <c r="V312" i="70"/>
  <c r="V322" i="70"/>
  <c r="M313" i="70"/>
  <c r="V316" i="70"/>
  <c r="AE320" i="70"/>
  <c r="V320" i="70"/>
  <c r="V317" i="70"/>
  <c r="AW313" i="70"/>
  <c r="AN616" i="70"/>
  <c r="AN608" i="70"/>
  <c r="AN600" i="70"/>
  <c r="AN615" i="70"/>
  <c r="AN607" i="70"/>
  <c r="AN599" i="70"/>
  <c r="AN613" i="70"/>
  <c r="AN605" i="70"/>
  <c r="AN614" i="70"/>
  <c r="AN602" i="70"/>
  <c r="AN612" i="70"/>
  <c r="AN601" i="70"/>
  <c r="AN610" i="70"/>
  <c r="AN611" i="70"/>
  <c r="AN609" i="70"/>
  <c r="AE613" i="70"/>
  <c r="AE605" i="70"/>
  <c r="AN606" i="70"/>
  <c r="AE612" i="70"/>
  <c r="AE604" i="70"/>
  <c r="AN603" i="70"/>
  <c r="AE610" i="70"/>
  <c r="AE602" i="70"/>
  <c r="AE606" i="70"/>
  <c r="AE616" i="70"/>
  <c r="AE603" i="70"/>
  <c r="AE615" i="70"/>
  <c r="AE601" i="70"/>
  <c r="AE614" i="70"/>
  <c r="AE600" i="70"/>
  <c r="AN604" i="70"/>
  <c r="AE611" i="70"/>
  <c r="AE599" i="70"/>
  <c r="AE609" i="70"/>
  <c r="AE608" i="70"/>
  <c r="AE607" i="70"/>
  <c r="V610" i="70"/>
  <c r="V602" i="70"/>
  <c r="V609" i="70"/>
  <c r="V601" i="70"/>
  <c r="V615" i="70"/>
  <c r="V607" i="70"/>
  <c r="V599" i="70"/>
  <c r="V614" i="70"/>
  <c r="V603" i="70"/>
  <c r="V613" i="70"/>
  <c r="V600" i="70"/>
  <c r="V612" i="70"/>
  <c r="V611" i="70"/>
  <c r="V608" i="70"/>
  <c r="V606" i="70"/>
  <c r="V605" i="70"/>
  <c r="M601" i="70"/>
  <c r="V616" i="70"/>
  <c r="V604" i="70"/>
  <c r="AW601" i="70"/>
  <c r="AN754" i="70"/>
  <c r="AN746" i="70"/>
  <c r="AN753" i="70"/>
  <c r="AN745" i="70"/>
  <c r="AN760" i="70"/>
  <c r="AN752" i="70"/>
  <c r="AN744" i="70"/>
  <c r="AN759" i="70"/>
  <c r="AN751" i="70"/>
  <c r="AN743" i="70"/>
  <c r="AN757" i="70"/>
  <c r="AN749" i="70"/>
  <c r="AN748" i="70"/>
  <c r="AN758" i="70"/>
  <c r="AN756" i="70"/>
  <c r="AN750" i="70"/>
  <c r="AN755" i="70"/>
  <c r="AN747" i="70"/>
  <c r="AE757" i="70"/>
  <c r="AE749" i="70"/>
  <c r="AE756" i="70"/>
  <c r="AE748" i="70"/>
  <c r="AE754" i="70"/>
  <c r="AE746" i="70"/>
  <c r="AE759" i="70"/>
  <c r="AE745" i="70"/>
  <c r="AE758" i="70"/>
  <c r="AE744" i="70"/>
  <c r="AE755" i="70"/>
  <c r="AE743" i="70"/>
  <c r="AE753" i="70"/>
  <c r="AE752" i="70"/>
  <c r="AE751" i="70"/>
  <c r="AE750" i="70"/>
  <c r="AE760" i="70"/>
  <c r="V754" i="70"/>
  <c r="V746" i="70"/>
  <c r="AE747" i="70"/>
  <c r="V753" i="70"/>
  <c r="V745" i="70"/>
  <c r="V759" i="70"/>
  <c r="V751" i="70"/>
  <c r="V743" i="70"/>
  <c r="V756" i="70"/>
  <c r="V755" i="70"/>
  <c r="V752" i="70"/>
  <c r="V750" i="70"/>
  <c r="V749" i="70"/>
  <c r="V760" i="70"/>
  <c r="V748" i="70"/>
  <c r="V758" i="70"/>
  <c r="V747" i="70"/>
  <c r="M745" i="70"/>
  <c r="V757" i="70"/>
  <c r="V744" i="70"/>
  <c r="AW745" i="70"/>
  <c r="AN898" i="70"/>
  <c r="AN890" i="70"/>
  <c r="AN897" i="70"/>
  <c r="AN889" i="70"/>
  <c r="AN904" i="70"/>
  <c r="AN896" i="70"/>
  <c r="AN888" i="70"/>
  <c r="AN903" i="70"/>
  <c r="AN895" i="70"/>
  <c r="AN887" i="70"/>
  <c r="AN901" i="70"/>
  <c r="AN893" i="70"/>
  <c r="AN899" i="70"/>
  <c r="AN892" i="70"/>
  <c r="AN900" i="70"/>
  <c r="AN891" i="70"/>
  <c r="AE901" i="70"/>
  <c r="AE893" i="70"/>
  <c r="AE900" i="70"/>
  <c r="AE892" i="70"/>
  <c r="AN894" i="70"/>
  <c r="AE898" i="70"/>
  <c r="AE890" i="70"/>
  <c r="AE899" i="70"/>
  <c r="AE887" i="70"/>
  <c r="AE897" i="70"/>
  <c r="AE896" i="70"/>
  <c r="AE895" i="70"/>
  <c r="AN902" i="70"/>
  <c r="AE894" i="70"/>
  <c r="AE904" i="70"/>
  <c r="AE891" i="70"/>
  <c r="AE903" i="70"/>
  <c r="AE889" i="70"/>
  <c r="V903" i="70"/>
  <c r="V895" i="70"/>
  <c r="V904" i="70"/>
  <c r="V894" i="70"/>
  <c r="AE902" i="70"/>
  <c r="AE888" i="70"/>
  <c r="V901" i="70"/>
  <c r="V892" i="70"/>
  <c r="V899" i="70"/>
  <c r="V890" i="70"/>
  <c r="V898" i="70"/>
  <c r="V889" i="70"/>
  <c r="V896" i="70"/>
  <c r="V887" i="70"/>
  <c r="V900" i="70"/>
  <c r="V897" i="70"/>
  <c r="V893" i="70"/>
  <c r="V891" i="70"/>
  <c r="V888" i="70"/>
  <c r="M889" i="70"/>
  <c r="V902" i="70"/>
  <c r="AW889" i="70"/>
  <c r="AN1047" i="70"/>
  <c r="AN1039" i="70"/>
  <c r="AN1031" i="70"/>
  <c r="AN1046" i="70"/>
  <c r="AN1038" i="70"/>
  <c r="AN1044" i="70"/>
  <c r="AN1036" i="70"/>
  <c r="AN1042" i="70"/>
  <c r="AN1041" i="70"/>
  <c r="AN1040" i="70"/>
  <c r="AN1037" i="70"/>
  <c r="AN1048" i="70"/>
  <c r="AN1034" i="70"/>
  <c r="AN1045" i="70"/>
  <c r="AN1035" i="70"/>
  <c r="AN1032" i="70"/>
  <c r="AN1043" i="70"/>
  <c r="AN1033" i="70"/>
  <c r="AE1045" i="70"/>
  <c r="AE1037" i="70"/>
  <c r="AE1044" i="70"/>
  <c r="AE1036" i="70"/>
  <c r="AE1042" i="70"/>
  <c r="AE1034" i="70"/>
  <c r="AE1040" i="70"/>
  <c r="AE1039" i="70"/>
  <c r="AE1038" i="70"/>
  <c r="AE1048" i="70"/>
  <c r="AE1035" i="70"/>
  <c r="V1042" i="70"/>
  <c r="V1034" i="70"/>
  <c r="AE1047" i="70"/>
  <c r="AE1033" i="70"/>
  <c r="AE1046" i="70"/>
  <c r="AE1032" i="70"/>
  <c r="AE1043" i="70"/>
  <c r="AE1031" i="70"/>
  <c r="V1047" i="70"/>
  <c r="V1039" i="70"/>
  <c r="V1031" i="70"/>
  <c r="V1043" i="70"/>
  <c r="V1032" i="70"/>
  <c r="V1040" i="70"/>
  <c r="V1048" i="70"/>
  <c r="V1037" i="70"/>
  <c r="V1046" i="70"/>
  <c r="V1036" i="70"/>
  <c r="V1044" i="70"/>
  <c r="V1033" i="70"/>
  <c r="V1041" i="70"/>
  <c r="AE1041" i="70"/>
  <c r="V1038" i="70"/>
  <c r="V1035" i="70"/>
  <c r="M1033" i="70"/>
  <c r="V1045" i="70"/>
  <c r="AW1033" i="70"/>
  <c r="AN1191" i="70"/>
  <c r="AN1183" i="70"/>
  <c r="AN1175" i="70"/>
  <c r="AN1190" i="70"/>
  <c r="AN1182" i="70"/>
  <c r="AN1188" i="70"/>
  <c r="AN1180" i="70"/>
  <c r="AN1185" i="70"/>
  <c r="AN1184" i="70"/>
  <c r="AN1181" i="70"/>
  <c r="AN1179" i="70"/>
  <c r="AN1192" i="70"/>
  <c r="AN1178" i="70"/>
  <c r="AN1189" i="70"/>
  <c r="AN1177" i="70"/>
  <c r="AN1187" i="70"/>
  <c r="AN1176" i="70"/>
  <c r="AN1186" i="70"/>
  <c r="AE1185" i="70"/>
  <c r="AE1177" i="70"/>
  <c r="AE1192" i="70"/>
  <c r="AE1184" i="70"/>
  <c r="AE1176" i="70"/>
  <c r="AE1191" i="70"/>
  <c r="AE1183" i="70"/>
  <c r="AE1175" i="70"/>
  <c r="AE1190" i="70"/>
  <c r="AE1182" i="70"/>
  <c r="AE1189" i="70"/>
  <c r="AE1181" i="70"/>
  <c r="AE1188" i="70"/>
  <c r="AE1180" i="70"/>
  <c r="AE1186" i="70"/>
  <c r="AE1178" i="70"/>
  <c r="AE1179" i="70"/>
  <c r="V1186" i="70"/>
  <c r="V1178" i="70"/>
  <c r="V1185" i="70"/>
  <c r="V1177" i="70"/>
  <c r="V1191" i="70"/>
  <c r="V1183" i="70"/>
  <c r="V1175" i="70"/>
  <c r="V1181" i="70"/>
  <c r="V1190" i="70"/>
  <c r="V1179" i="70"/>
  <c r="V1188" i="70"/>
  <c r="V1187" i="70"/>
  <c r="AE1187" i="70"/>
  <c r="V1182" i="70"/>
  <c r="V1192" i="70"/>
  <c r="V1189" i="70"/>
  <c r="V1184" i="70"/>
  <c r="V1180" i="70"/>
  <c r="V1176" i="70"/>
  <c r="M1177" i="70"/>
  <c r="AW1177" i="70"/>
  <c r="AN1334" i="70"/>
  <c r="AN1326" i="70"/>
  <c r="AN1333" i="70"/>
  <c r="AN1325" i="70"/>
  <c r="AN1331" i="70"/>
  <c r="AN1323" i="70"/>
  <c r="AN1330" i="70"/>
  <c r="AN1319" i="70"/>
  <c r="AN1329" i="70"/>
  <c r="AN1327" i="70"/>
  <c r="AN1324" i="70"/>
  <c r="AN1322" i="70"/>
  <c r="AN1321" i="70"/>
  <c r="AN1320" i="70"/>
  <c r="AN1336" i="70"/>
  <c r="AN1335" i="70"/>
  <c r="AN1332" i="70"/>
  <c r="AE1336" i="70"/>
  <c r="AE1328" i="70"/>
  <c r="AE1320" i="70"/>
  <c r="AE1334" i="70"/>
  <c r="AE1326" i="70"/>
  <c r="AE1327" i="70"/>
  <c r="AE1325" i="70"/>
  <c r="AN1328" i="70"/>
  <c r="AE1335" i="70"/>
  <c r="AE1324" i="70"/>
  <c r="AE1333" i="70"/>
  <c r="AE1323" i="70"/>
  <c r="AE1332" i="70"/>
  <c r="AE1322" i="70"/>
  <c r="AE1331" i="70"/>
  <c r="AE1321" i="70"/>
  <c r="AE1329" i="70"/>
  <c r="V1330" i="70"/>
  <c r="V1322" i="70"/>
  <c r="V1329" i="70"/>
  <c r="V1321" i="70"/>
  <c r="AE1330" i="70"/>
  <c r="V1335" i="70"/>
  <c r="V1327" i="70"/>
  <c r="V1319" i="70"/>
  <c r="V1334" i="70"/>
  <c r="V1323" i="70"/>
  <c r="V1332" i="70"/>
  <c r="V1328" i="70"/>
  <c r="AE1319" i="70"/>
  <c r="V1326" i="70"/>
  <c r="V1336" i="70"/>
  <c r="V1324" i="70"/>
  <c r="V1333" i="70"/>
  <c r="V1331" i="70"/>
  <c r="V1325" i="70"/>
  <c r="V1320" i="70"/>
  <c r="M1321" i="70"/>
  <c r="AW1321" i="70"/>
  <c r="AW46" i="70"/>
  <c r="AW54" i="70"/>
  <c r="AW64" i="70"/>
  <c r="AW72" i="70"/>
  <c r="AW82" i="70"/>
  <c r="AW90" i="70"/>
  <c r="AW100" i="70"/>
  <c r="AW108" i="70"/>
  <c r="AW114" i="70"/>
  <c r="AW123" i="70"/>
  <c r="AW138" i="70"/>
  <c r="AW146" i="70"/>
  <c r="AW156" i="70"/>
  <c r="AW164" i="70"/>
  <c r="AW174" i="70"/>
  <c r="AW182" i="70"/>
  <c r="AW191" i="70"/>
  <c r="AW199" i="70"/>
  <c r="AW206" i="70"/>
  <c r="AW214" i="70"/>
  <c r="AW224" i="70"/>
  <c r="AW232" i="70"/>
  <c r="AW238" i="70"/>
  <c r="AW247" i="70"/>
  <c r="AW255" i="70"/>
  <c r="AW256" i="70"/>
  <c r="AW265" i="70"/>
  <c r="AW273" i="70"/>
  <c r="AW280" i="70"/>
  <c r="AW288" i="70"/>
  <c r="AW294" i="70"/>
  <c r="AW303" i="70"/>
  <c r="AW318" i="70"/>
  <c r="AW326" i="70"/>
  <c r="AW336" i="70"/>
  <c r="AW344" i="70"/>
  <c r="AW354" i="70"/>
  <c r="AW362" i="70"/>
  <c r="AW372" i="70"/>
  <c r="AW380" i="70"/>
  <c r="AW390" i="70"/>
  <c r="AW398" i="70"/>
  <c r="AW408" i="70"/>
  <c r="AW416" i="70"/>
  <c r="AW426" i="70"/>
  <c r="AW434" i="70"/>
  <c r="AW444" i="70"/>
  <c r="AW452" i="70"/>
  <c r="AW498" i="70"/>
  <c r="AW506" i="70"/>
  <c r="AW515" i="70"/>
  <c r="AW523" i="70"/>
  <c r="AW533" i="70"/>
  <c r="AW541" i="70"/>
  <c r="AW548" i="70"/>
  <c r="AW556" i="70"/>
  <c r="AW566" i="70"/>
  <c r="AW574" i="70"/>
  <c r="AW584" i="70"/>
  <c r="AW592" i="70"/>
  <c r="AW605" i="70"/>
  <c r="AW613" i="70"/>
  <c r="AW623" i="70"/>
  <c r="AW631" i="70"/>
  <c r="AW638" i="70"/>
  <c r="AW646" i="70"/>
  <c r="AW656" i="70"/>
  <c r="AN200" i="70"/>
  <c r="AN192" i="70"/>
  <c r="AN199" i="70"/>
  <c r="AN191" i="70"/>
  <c r="AN197" i="70"/>
  <c r="AN189" i="70"/>
  <c r="AN193" i="70"/>
  <c r="AN190" i="70"/>
  <c r="AN201" i="70"/>
  <c r="AN187" i="70"/>
  <c r="AN188" i="70"/>
  <c r="AN186" i="70"/>
  <c r="AN185" i="70"/>
  <c r="AN202" i="70"/>
  <c r="AN198" i="70"/>
  <c r="AN196" i="70"/>
  <c r="AN194" i="70"/>
  <c r="AN195" i="70"/>
  <c r="AE196" i="70"/>
  <c r="AE188" i="70"/>
  <c r="AE195" i="70"/>
  <c r="AE187" i="70"/>
  <c r="AE201" i="70"/>
  <c r="AE193" i="70"/>
  <c r="AE185" i="70"/>
  <c r="AE202" i="70"/>
  <c r="AE190" i="70"/>
  <c r="AE199" i="70"/>
  <c r="AE186" i="70"/>
  <c r="AE197" i="70"/>
  <c r="AE194" i="70"/>
  <c r="AE191" i="70"/>
  <c r="AE189" i="70"/>
  <c r="V198" i="70"/>
  <c r="V190" i="70"/>
  <c r="V197" i="70"/>
  <c r="V189" i="70"/>
  <c r="AE200" i="70"/>
  <c r="AE198" i="70"/>
  <c r="V195" i="70"/>
  <c r="V187" i="70"/>
  <c r="V192" i="70"/>
  <c r="V202" i="70"/>
  <c r="V191" i="70"/>
  <c r="V201" i="70"/>
  <c r="V188" i="70"/>
  <c r="V200" i="70"/>
  <c r="V186" i="70"/>
  <c r="AE192" i="70"/>
  <c r="V199" i="70"/>
  <c r="V185" i="70"/>
  <c r="V196" i="70"/>
  <c r="M187" i="70"/>
  <c r="V194" i="70"/>
  <c r="V193" i="70"/>
  <c r="AW187" i="70"/>
  <c r="AN344" i="70"/>
  <c r="AN336" i="70"/>
  <c r="AN343" i="70"/>
  <c r="AN335" i="70"/>
  <c r="AN341" i="70"/>
  <c r="AN333" i="70"/>
  <c r="AN346" i="70"/>
  <c r="AN332" i="70"/>
  <c r="AN345" i="70"/>
  <c r="AN331" i="70"/>
  <c r="AN340" i="70"/>
  <c r="AN329" i="70"/>
  <c r="AN334" i="70"/>
  <c r="AN330" i="70"/>
  <c r="AN342" i="70"/>
  <c r="AN339" i="70"/>
  <c r="AE340" i="70"/>
  <c r="AN337" i="70"/>
  <c r="AE346" i="70"/>
  <c r="AE338" i="70"/>
  <c r="AN338" i="70"/>
  <c r="AE342" i="70"/>
  <c r="AE332" i="70"/>
  <c r="AE341" i="70"/>
  <c r="AE331" i="70"/>
  <c r="AE337" i="70"/>
  <c r="AE329" i="70"/>
  <c r="AE345" i="70"/>
  <c r="AE330" i="70"/>
  <c r="AE344" i="70"/>
  <c r="AE343" i="70"/>
  <c r="AE339" i="70"/>
  <c r="AE336" i="70"/>
  <c r="AE335" i="70"/>
  <c r="V345" i="70"/>
  <c r="V337" i="70"/>
  <c r="V329" i="70"/>
  <c r="AE333" i="70"/>
  <c r="V343" i="70"/>
  <c r="V335" i="70"/>
  <c r="V340" i="70"/>
  <c r="V330" i="70"/>
  <c r="V339" i="70"/>
  <c r="V338" i="70"/>
  <c r="V336" i="70"/>
  <c r="V346" i="70"/>
  <c r="V334" i="70"/>
  <c r="V344" i="70"/>
  <c r="V333" i="70"/>
  <c r="AE334" i="70"/>
  <c r="V342" i="70"/>
  <c r="V332" i="70"/>
  <c r="M331" i="70"/>
  <c r="V341" i="70"/>
  <c r="V331" i="70"/>
  <c r="AW331" i="70"/>
  <c r="AN632" i="70"/>
  <c r="AN624" i="70"/>
  <c r="AN631" i="70"/>
  <c r="AN623" i="70"/>
  <c r="AN629" i="70"/>
  <c r="AN621" i="70"/>
  <c r="AN627" i="70"/>
  <c r="AN626" i="70"/>
  <c r="AN622" i="70"/>
  <c r="AN619" i="70"/>
  <c r="AN618" i="70"/>
  <c r="AN634" i="70"/>
  <c r="AN617" i="70"/>
  <c r="AN633" i="70"/>
  <c r="AN630" i="70"/>
  <c r="AE629" i="70"/>
  <c r="AE621" i="70"/>
  <c r="AN628" i="70"/>
  <c r="AE628" i="70"/>
  <c r="AE620" i="70"/>
  <c r="AN620" i="70"/>
  <c r="AE634" i="70"/>
  <c r="AE626" i="70"/>
  <c r="AE618" i="70"/>
  <c r="AE631" i="70"/>
  <c r="AE617" i="70"/>
  <c r="AE630" i="70"/>
  <c r="AE627" i="70"/>
  <c r="AN625" i="70"/>
  <c r="AE625" i="70"/>
  <c r="AE624" i="70"/>
  <c r="AE623" i="70"/>
  <c r="AE633" i="70"/>
  <c r="AE622" i="70"/>
  <c r="V634" i="70"/>
  <c r="V626" i="70"/>
  <c r="V618" i="70"/>
  <c r="V633" i="70"/>
  <c r="V625" i="70"/>
  <c r="V617" i="70"/>
  <c r="AE619" i="70"/>
  <c r="V631" i="70"/>
  <c r="V623" i="70"/>
  <c r="V628" i="70"/>
  <c r="V627" i="70"/>
  <c r="V624" i="70"/>
  <c r="V622" i="70"/>
  <c r="V621" i="70"/>
  <c r="AE632" i="70"/>
  <c r="V632" i="70"/>
  <c r="V620" i="70"/>
  <c r="V630" i="70"/>
  <c r="V619" i="70"/>
  <c r="V629" i="70"/>
  <c r="M619" i="70"/>
  <c r="AW619" i="70"/>
  <c r="AN778" i="70"/>
  <c r="AN770" i="70"/>
  <c r="AN762" i="70"/>
  <c r="AN777" i="70"/>
  <c r="AN769" i="70"/>
  <c r="AN761" i="70"/>
  <c r="AN776" i="70"/>
  <c r="AN768" i="70"/>
  <c r="AN775" i="70"/>
  <c r="AN767" i="70"/>
  <c r="AN773" i="70"/>
  <c r="AN765" i="70"/>
  <c r="AN771" i="70"/>
  <c r="AN764" i="70"/>
  <c r="AN772" i="70"/>
  <c r="AN774" i="70"/>
  <c r="AN766" i="70"/>
  <c r="AN763" i="70"/>
  <c r="AE773" i="70"/>
  <c r="AE765" i="70"/>
  <c r="AE772" i="70"/>
  <c r="AE764" i="70"/>
  <c r="AE778" i="70"/>
  <c r="AE770" i="70"/>
  <c r="AE762" i="70"/>
  <c r="AE771" i="70"/>
  <c r="AE769" i="70"/>
  <c r="AE768" i="70"/>
  <c r="AE767" i="70"/>
  <c r="AE777" i="70"/>
  <c r="AE766" i="70"/>
  <c r="AE776" i="70"/>
  <c r="AE763" i="70"/>
  <c r="AE775" i="70"/>
  <c r="AE761" i="70"/>
  <c r="AE774" i="70"/>
  <c r="V778" i="70"/>
  <c r="V770" i="70"/>
  <c r="V762" i="70"/>
  <c r="V777" i="70"/>
  <c r="V769" i="70"/>
  <c r="V761" i="70"/>
  <c r="V775" i="70"/>
  <c r="V767" i="70"/>
  <c r="V768" i="70"/>
  <c r="V766" i="70"/>
  <c r="V765" i="70"/>
  <c r="V776" i="70"/>
  <c r="V764" i="70"/>
  <c r="V774" i="70"/>
  <c r="V763" i="70"/>
  <c r="V773" i="70"/>
  <c r="V772" i="70"/>
  <c r="V771" i="70"/>
  <c r="M763" i="70"/>
  <c r="AW763" i="70"/>
  <c r="AN919" i="70"/>
  <c r="AN916" i="70"/>
  <c r="AN914" i="70"/>
  <c r="AN906" i="70"/>
  <c r="AN913" i="70"/>
  <c r="AN905" i="70"/>
  <c r="AN922" i="70"/>
  <c r="AN912" i="70"/>
  <c r="AN921" i="70"/>
  <c r="AN911" i="70"/>
  <c r="AN918" i="70"/>
  <c r="AN909" i="70"/>
  <c r="AN920" i="70"/>
  <c r="AN915" i="70"/>
  <c r="AN908" i="70"/>
  <c r="AN907" i="70"/>
  <c r="AN917" i="70"/>
  <c r="AE917" i="70"/>
  <c r="AE909" i="70"/>
  <c r="AN910" i="70"/>
  <c r="AE916" i="70"/>
  <c r="AE908" i="70"/>
  <c r="AE922" i="70"/>
  <c r="AE914" i="70"/>
  <c r="AE906" i="70"/>
  <c r="AE912" i="70"/>
  <c r="AE911" i="70"/>
  <c r="AE921" i="70"/>
  <c r="AE910" i="70"/>
  <c r="AE920" i="70"/>
  <c r="AE907" i="70"/>
  <c r="V922" i="70"/>
  <c r="V914" i="70"/>
  <c r="V906" i="70"/>
  <c r="AE919" i="70"/>
  <c r="AE905" i="70"/>
  <c r="AE918" i="70"/>
  <c r="AE915" i="70"/>
  <c r="V919" i="70"/>
  <c r="V911" i="70"/>
  <c r="AE913" i="70"/>
  <c r="V915" i="70"/>
  <c r="V912" i="70"/>
  <c r="V920" i="70"/>
  <c r="V909" i="70"/>
  <c r="V918" i="70"/>
  <c r="V908" i="70"/>
  <c r="V916" i="70"/>
  <c r="V905" i="70"/>
  <c r="V921" i="70"/>
  <c r="V917" i="70"/>
  <c r="V913" i="70"/>
  <c r="V910" i="70"/>
  <c r="V907" i="70"/>
  <c r="M907" i="70"/>
  <c r="AW907" i="70"/>
  <c r="AN1063" i="70"/>
  <c r="AN1055" i="70"/>
  <c r="AN1062" i="70"/>
  <c r="AN1054" i="70"/>
  <c r="AN1060" i="70"/>
  <c r="AN1052" i="70"/>
  <c r="AN1056" i="70"/>
  <c r="AN1066" i="70"/>
  <c r="AN1053" i="70"/>
  <c r="AN1065" i="70"/>
  <c r="AN1051" i="70"/>
  <c r="AN1064" i="70"/>
  <c r="AN1050" i="70"/>
  <c r="AN1059" i="70"/>
  <c r="AN1061" i="70"/>
  <c r="AN1058" i="70"/>
  <c r="AN1049" i="70"/>
  <c r="AE1061" i="70"/>
  <c r="AE1053" i="70"/>
  <c r="AE1060" i="70"/>
  <c r="AE1052" i="70"/>
  <c r="AN1057" i="70"/>
  <c r="AE1066" i="70"/>
  <c r="AE1058" i="70"/>
  <c r="AE1050" i="70"/>
  <c r="AE1065" i="70"/>
  <c r="AE1054" i="70"/>
  <c r="AE1064" i="70"/>
  <c r="AE1051" i="70"/>
  <c r="AE1063" i="70"/>
  <c r="AE1049" i="70"/>
  <c r="AE1062" i="70"/>
  <c r="V1066" i="70"/>
  <c r="V1058" i="70"/>
  <c r="V1050" i="70"/>
  <c r="AE1059" i="70"/>
  <c r="AE1057" i="70"/>
  <c r="AE1056" i="70"/>
  <c r="V1063" i="70"/>
  <c r="V1055" i="70"/>
  <c r="V1064" i="70"/>
  <c r="V1053" i="70"/>
  <c r="V1061" i="70"/>
  <c r="V1051" i="70"/>
  <c r="V1059" i="70"/>
  <c r="AE1055" i="70"/>
  <c r="V1057" i="70"/>
  <c r="V1065" i="70"/>
  <c r="V1054" i="70"/>
  <c r="V1062" i="70"/>
  <c r="V1060" i="70"/>
  <c r="V1056" i="70"/>
  <c r="V1052" i="70"/>
  <c r="V1049" i="70"/>
  <c r="M1051" i="70"/>
  <c r="AW1051" i="70"/>
  <c r="AN1207" i="70"/>
  <c r="AN1199" i="70"/>
  <c r="AN1206" i="70"/>
  <c r="AN1198" i="70"/>
  <c r="AN1204" i="70"/>
  <c r="AN1196" i="70"/>
  <c r="AN1210" i="70"/>
  <c r="AN1197" i="70"/>
  <c r="AN1209" i="70"/>
  <c r="AN1195" i="70"/>
  <c r="AN1208" i="70"/>
  <c r="AN1194" i="70"/>
  <c r="AN1205" i="70"/>
  <c r="AN1193" i="70"/>
  <c r="AN1203" i="70"/>
  <c r="AN1202" i="70"/>
  <c r="AN1201" i="70"/>
  <c r="AE1209" i="70"/>
  <c r="AE1201" i="70"/>
  <c r="AE1193" i="70"/>
  <c r="AE1208" i="70"/>
  <c r="AE1200" i="70"/>
  <c r="AE1207" i="70"/>
  <c r="AE1199" i="70"/>
  <c r="AE1206" i="70"/>
  <c r="AE1198" i="70"/>
  <c r="AE1205" i="70"/>
  <c r="AE1197" i="70"/>
  <c r="AN1200" i="70"/>
  <c r="AE1204" i="70"/>
  <c r="AE1196" i="70"/>
  <c r="AE1210" i="70"/>
  <c r="AE1202" i="70"/>
  <c r="AE1194" i="70"/>
  <c r="V1210" i="70"/>
  <c r="V1202" i="70"/>
  <c r="V1194" i="70"/>
  <c r="V1209" i="70"/>
  <c r="V1201" i="70"/>
  <c r="V1193" i="70"/>
  <c r="AE1203" i="70"/>
  <c r="AE1195" i="70"/>
  <c r="V1207" i="70"/>
  <c r="V1199" i="70"/>
  <c r="V1206" i="70"/>
  <c r="V1195" i="70"/>
  <c r="V1204" i="70"/>
  <c r="V1200" i="70"/>
  <c r="V1198" i="70"/>
  <c r="V1208" i="70"/>
  <c r="V1196" i="70"/>
  <c r="V1197" i="70"/>
  <c r="V1205" i="70"/>
  <c r="M1195" i="70"/>
  <c r="V1203" i="70"/>
  <c r="AW1196" i="70"/>
  <c r="AW1195" i="70"/>
  <c r="AW42" i="70"/>
  <c r="AW51" i="70"/>
  <c r="AW60" i="70"/>
  <c r="AW69" i="70"/>
  <c r="AW78" i="70"/>
  <c r="AW87" i="70"/>
  <c r="AW96" i="70"/>
  <c r="AW105" i="70"/>
  <c r="AW120" i="70"/>
  <c r="AW128" i="70"/>
  <c r="AW135" i="70"/>
  <c r="AW143" i="70"/>
  <c r="AW153" i="70"/>
  <c r="AW161" i="70"/>
  <c r="AW171" i="70"/>
  <c r="AW179" i="70"/>
  <c r="AW188" i="70"/>
  <c r="AW196" i="70"/>
  <c r="AW202" i="70"/>
  <c r="AW211" i="70"/>
  <c r="AW219" i="70"/>
  <c r="AW220" i="70"/>
  <c r="AW229" i="70"/>
  <c r="AW237" i="70"/>
  <c r="AW244" i="70"/>
  <c r="AW252" i="70"/>
  <c r="AW262" i="70"/>
  <c r="AW270" i="70"/>
  <c r="AW276" i="70"/>
  <c r="AW285" i="70"/>
  <c r="AW300" i="70"/>
  <c r="AW308" i="70"/>
  <c r="AW315" i="70"/>
  <c r="AW323" i="70"/>
  <c r="AW333" i="70"/>
  <c r="AW341" i="70"/>
  <c r="AW351" i="70"/>
  <c r="AW359" i="70"/>
  <c r="AW369" i="70"/>
  <c r="AW377" i="70"/>
  <c r="AW387" i="70"/>
  <c r="AW395" i="70"/>
  <c r="AW405" i="70"/>
  <c r="AW413" i="70"/>
  <c r="AW423" i="70"/>
  <c r="AW431" i="70"/>
  <c r="AW441" i="70"/>
  <c r="AW449" i="70"/>
  <c r="AW495" i="70"/>
  <c r="AW503" i="70"/>
  <c r="AW512" i="70"/>
  <c r="AW520" i="70"/>
  <c r="AW530" i="70"/>
  <c r="AW538" i="70"/>
  <c r="AW544" i="70"/>
  <c r="AW553" i="70"/>
  <c r="AW561" i="70"/>
  <c r="AW562" i="70"/>
  <c r="AW571" i="70"/>
  <c r="AW579" i="70"/>
  <c r="AW580" i="70"/>
  <c r="AW589" i="70"/>
  <c r="AW597" i="70"/>
  <c r="AW598" i="70"/>
  <c r="AW602" i="70"/>
  <c r="AW610" i="70"/>
  <c r="AW620" i="70"/>
  <c r="AW628" i="70"/>
  <c r="AW634" i="70"/>
  <c r="AN216" i="70"/>
  <c r="AN208" i="70"/>
  <c r="AN215" i="70"/>
  <c r="AN207" i="70"/>
  <c r="AN213" i="70"/>
  <c r="AN205" i="70"/>
  <c r="AN218" i="70"/>
  <c r="AN204" i="70"/>
  <c r="AN217" i="70"/>
  <c r="AN203" i="70"/>
  <c r="AN212" i="70"/>
  <c r="AN210" i="70"/>
  <c r="AN209" i="70"/>
  <c r="AN206" i="70"/>
  <c r="AN220" i="70"/>
  <c r="AN219" i="70"/>
  <c r="AN211" i="70"/>
  <c r="AE220" i="70"/>
  <c r="AE212" i="70"/>
  <c r="AE204" i="70"/>
  <c r="AE219" i="70"/>
  <c r="AE211" i="70"/>
  <c r="AE203" i="70"/>
  <c r="AE217" i="70"/>
  <c r="AE209" i="70"/>
  <c r="AE215" i="70"/>
  <c r="AE213" i="70"/>
  <c r="AN214" i="70"/>
  <c r="AE208" i="70"/>
  <c r="AE207" i="70"/>
  <c r="AE216" i="70"/>
  <c r="AE205" i="70"/>
  <c r="V217" i="70"/>
  <c r="V209" i="70"/>
  <c r="AE218" i="70"/>
  <c r="AE214" i="70"/>
  <c r="AE210" i="70"/>
  <c r="V214" i="70"/>
  <c r="V206" i="70"/>
  <c r="AE206" i="70"/>
  <c r="V213" i="70"/>
  <c r="V205" i="70"/>
  <c r="M205" i="70"/>
  <c r="V220" i="70"/>
  <c r="V212" i="70"/>
  <c r="V219" i="70"/>
  <c r="V211" i="70"/>
  <c r="V203" i="70"/>
  <c r="V204" i="70"/>
  <c r="V218" i="70"/>
  <c r="V216" i="70"/>
  <c r="V215" i="70"/>
  <c r="V210" i="70"/>
  <c r="V208" i="70"/>
  <c r="V207" i="70"/>
  <c r="AW205" i="70"/>
  <c r="AN360" i="70"/>
  <c r="AN352" i="70"/>
  <c r="AN359" i="70"/>
  <c r="AN351" i="70"/>
  <c r="AN357" i="70"/>
  <c r="AN349" i="70"/>
  <c r="AN358" i="70"/>
  <c r="AN356" i="70"/>
  <c r="AN354" i="70"/>
  <c r="AN353" i="70"/>
  <c r="AN350" i="70"/>
  <c r="AN348" i="70"/>
  <c r="AN364" i="70"/>
  <c r="AN347" i="70"/>
  <c r="AN363" i="70"/>
  <c r="AN362" i="70"/>
  <c r="AE364" i="70"/>
  <c r="AE356" i="70"/>
  <c r="AE348" i="70"/>
  <c r="AN355" i="70"/>
  <c r="AE362" i="70"/>
  <c r="AE354" i="70"/>
  <c r="AN361" i="70"/>
  <c r="AE363" i="70"/>
  <c r="AE352" i="70"/>
  <c r="AE361" i="70"/>
  <c r="AE351" i="70"/>
  <c r="AE359" i="70"/>
  <c r="AE349" i="70"/>
  <c r="AE360" i="70"/>
  <c r="AE358" i="70"/>
  <c r="AE357" i="70"/>
  <c r="AE355" i="70"/>
  <c r="AE353" i="70"/>
  <c r="V361" i="70"/>
  <c r="V353" i="70"/>
  <c r="AE347" i="70"/>
  <c r="V359" i="70"/>
  <c r="V351" i="70"/>
  <c r="V362" i="70"/>
  <c r="V350" i="70"/>
  <c r="V360" i="70"/>
  <c r="V349" i="70"/>
  <c r="V358" i="70"/>
  <c r="V348" i="70"/>
  <c r="V357" i="70"/>
  <c r="V347" i="70"/>
  <c r="V356" i="70"/>
  <c r="M349" i="70"/>
  <c r="AE350" i="70"/>
  <c r="V355" i="70"/>
  <c r="V364" i="70"/>
  <c r="V354" i="70"/>
  <c r="V363" i="70"/>
  <c r="V352" i="70"/>
  <c r="AW349" i="70"/>
  <c r="AN504" i="70"/>
  <c r="AN496" i="70"/>
  <c r="AN503" i="70"/>
  <c r="AN495" i="70"/>
  <c r="AN501" i="70"/>
  <c r="AN493" i="70"/>
  <c r="AN499" i="70"/>
  <c r="AN498" i="70"/>
  <c r="AN507" i="70"/>
  <c r="AN494" i="70"/>
  <c r="AN497" i="70"/>
  <c r="AN492" i="70"/>
  <c r="AN491" i="70"/>
  <c r="AN508" i="70"/>
  <c r="AN506" i="70"/>
  <c r="AE501" i="70"/>
  <c r="AE493" i="70"/>
  <c r="AN505" i="70"/>
  <c r="AE508" i="70"/>
  <c r="AE500" i="70"/>
  <c r="AE492" i="70"/>
  <c r="AN500" i="70"/>
  <c r="AE506" i="70"/>
  <c r="AE498" i="70"/>
  <c r="AE503" i="70"/>
  <c r="AN502" i="70"/>
  <c r="AE502" i="70"/>
  <c r="AE499" i="70"/>
  <c r="AE497" i="70"/>
  <c r="AE496" i="70"/>
  <c r="AE507" i="70"/>
  <c r="AE505" i="70"/>
  <c r="AE494" i="70"/>
  <c r="AE504" i="70"/>
  <c r="AE495" i="70"/>
  <c r="AE491" i="70"/>
  <c r="V506" i="70"/>
  <c r="V498" i="70"/>
  <c r="V505" i="70"/>
  <c r="V497" i="70"/>
  <c r="V503" i="70"/>
  <c r="V495" i="70"/>
  <c r="V500" i="70"/>
  <c r="V499" i="70"/>
  <c r="V496" i="70"/>
  <c r="V508" i="70"/>
  <c r="V494" i="70"/>
  <c r="V507" i="70"/>
  <c r="V493" i="70"/>
  <c r="M493" i="70"/>
  <c r="V504" i="70"/>
  <c r="V492" i="70"/>
  <c r="V502" i="70"/>
  <c r="V491" i="70"/>
  <c r="V501" i="70"/>
  <c r="AW493" i="70"/>
  <c r="AN648" i="70"/>
  <c r="AN640" i="70"/>
  <c r="AN647" i="70"/>
  <c r="AN639" i="70"/>
  <c r="AN645" i="70"/>
  <c r="AN637" i="70"/>
  <c r="AN652" i="70"/>
  <c r="AN641" i="70"/>
  <c r="AN651" i="70"/>
  <c r="AN638" i="70"/>
  <c r="AN649" i="70"/>
  <c r="AN635" i="70"/>
  <c r="AN642" i="70"/>
  <c r="AN636" i="70"/>
  <c r="AN650" i="70"/>
  <c r="AE645" i="70"/>
  <c r="AE637" i="70"/>
  <c r="AN646" i="70"/>
  <c r="AE652" i="70"/>
  <c r="AE644" i="70"/>
  <c r="AE636" i="70"/>
  <c r="AN643" i="70"/>
  <c r="AE650" i="70"/>
  <c r="AE642" i="70"/>
  <c r="AE643" i="70"/>
  <c r="AE641" i="70"/>
  <c r="AN644" i="70"/>
  <c r="AE640" i="70"/>
  <c r="AE651" i="70"/>
  <c r="AE639" i="70"/>
  <c r="AE649" i="70"/>
  <c r="AE638" i="70"/>
  <c r="AE648" i="70"/>
  <c r="AE635" i="70"/>
  <c r="AE647" i="70"/>
  <c r="V650" i="70"/>
  <c r="V642" i="70"/>
  <c r="AE646" i="70"/>
  <c r="V649" i="70"/>
  <c r="V641" i="70"/>
  <c r="V647" i="70"/>
  <c r="V639" i="70"/>
  <c r="V640" i="70"/>
  <c r="V652" i="70"/>
  <c r="V638" i="70"/>
  <c r="V651" i="70"/>
  <c r="V637" i="70"/>
  <c r="V648" i="70"/>
  <c r="V636" i="70"/>
  <c r="V646" i="70"/>
  <c r="V635" i="70"/>
  <c r="M637" i="70"/>
  <c r="V645" i="70"/>
  <c r="V644" i="70"/>
  <c r="V643" i="70"/>
  <c r="AW637" i="70"/>
  <c r="AN794" i="70"/>
  <c r="AN786" i="70"/>
  <c r="AN793" i="70"/>
  <c r="AN785" i="70"/>
  <c r="AN792" i="70"/>
  <c r="AN784" i="70"/>
  <c r="AN791" i="70"/>
  <c r="AN783" i="70"/>
  <c r="AN789" i="70"/>
  <c r="AN781" i="70"/>
  <c r="AN790" i="70"/>
  <c r="AN787" i="70"/>
  <c r="AN780" i="70"/>
  <c r="AN779" i="70"/>
  <c r="AN795" i="70"/>
  <c r="AE789" i="70"/>
  <c r="AE781" i="70"/>
  <c r="AN796" i="70"/>
  <c r="AE796" i="70"/>
  <c r="AE788" i="70"/>
  <c r="AE780" i="70"/>
  <c r="AN782" i="70"/>
  <c r="AE794" i="70"/>
  <c r="AE786" i="70"/>
  <c r="AE784" i="70"/>
  <c r="AE795" i="70"/>
  <c r="AE783" i="70"/>
  <c r="AE793" i="70"/>
  <c r="AE782" i="70"/>
  <c r="AE792" i="70"/>
  <c r="AE779" i="70"/>
  <c r="AE791" i="70"/>
  <c r="AE790" i="70"/>
  <c r="AN788" i="70"/>
  <c r="AE787" i="70"/>
  <c r="AE785" i="70"/>
  <c r="V794" i="70"/>
  <c r="V786" i="70"/>
  <c r="V793" i="70"/>
  <c r="V785" i="70"/>
  <c r="V791" i="70"/>
  <c r="V783" i="70"/>
  <c r="V795" i="70"/>
  <c r="V781" i="70"/>
  <c r="V792" i="70"/>
  <c r="V780" i="70"/>
  <c r="V790" i="70"/>
  <c r="V779" i="70"/>
  <c r="V789" i="70"/>
  <c r="V788" i="70"/>
  <c r="M781" i="70"/>
  <c r="V787" i="70"/>
  <c r="V784" i="70"/>
  <c r="V782" i="70"/>
  <c r="V796" i="70"/>
  <c r="AW781" i="70"/>
  <c r="AN935" i="70"/>
  <c r="AN927" i="70"/>
  <c r="AN940" i="70"/>
  <c r="AN932" i="70"/>
  <c r="AN924" i="70"/>
  <c r="AN936" i="70"/>
  <c r="AN925" i="70"/>
  <c r="AN934" i="70"/>
  <c r="AN923" i="70"/>
  <c r="AN933" i="70"/>
  <c r="AN931" i="70"/>
  <c r="AN939" i="70"/>
  <c r="AN929" i="70"/>
  <c r="AN937" i="70"/>
  <c r="AN930" i="70"/>
  <c r="AN926" i="70"/>
  <c r="AN938" i="70"/>
  <c r="AN928" i="70"/>
  <c r="AE933" i="70"/>
  <c r="AE925" i="70"/>
  <c r="AE940" i="70"/>
  <c r="AE932" i="70"/>
  <c r="AE924" i="70"/>
  <c r="AE938" i="70"/>
  <c r="AE930" i="70"/>
  <c r="AE937" i="70"/>
  <c r="AE926" i="70"/>
  <c r="AE936" i="70"/>
  <c r="AE923" i="70"/>
  <c r="AE935" i="70"/>
  <c r="AE934" i="70"/>
  <c r="V938" i="70"/>
  <c r="V930" i="70"/>
  <c r="AE931" i="70"/>
  <c r="AE929" i="70"/>
  <c r="AE928" i="70"/>
  <c r="V935" i="70"/>
  <c r="V927" i="70"/>
  <c r="V936" i="70"/>
  <c r="V925" i="70"/>
  <c r="V933" i="70"/>
  <c r="V923" i="70"/>
  <c r="V931" i="70"/>
  <c r="V940" i="70"/>
  <c r="V929" i="70"/>
  <c r="AE927" i="70"/>
  <c r="V937" i="70"/>
  <c r="V926" i="70"/>
  <c r="V928" i="70"/>
  <c r="V924" i="70"/>
  <c r="AE939" i="70"/>
  <c r="M925" i="70"/>
  <c r="V939" i="70"/>
  <c r="V934" i="70"/>
  <c r="V932" i="70"/>
  <c r="AW925" i="70"/>
  <c r="AN1079" i="70"/>
  <c r="AN1071" i="70"/>
  <c r="AN1078" i="70"/>
  <c r="AN1070" i="70"/>
  <c r="AN1084" i="70"/>
  <c r="AN1076" i="70"/>
  <c r="AN1068" i="70"/>
  <c r="AN1081" i="70"/>
  <c r="AN1067" i="70"/>
  <c r="AN1080" i="70"/>
  <c r="AN1077" i="70"/>
  <c r="AN1075" i="70"/>
  <c r="AN1073" i="70"/>
  <c r="AN1082" i="70"/>
  <c r="AN1072" i="70"/>
  <c r="AN1083" i="70"/>
  <c r="AE1077" i="70"/>
  <c r="AE1069" i="70"/>
  <c r="AN1074" i="70"/>
  <c r="AE1084" i="70"/>
  <c r="AE1076" i="70"/>
  <c r="AE1068" i="70"/>
  <c r="AE1082" i="70"/>
  <c r="AE1074" i="70"/>
  <c r="AE1079" i="70"/>
  <c r="AE1078" i="70"/>
  <c r="AN1069" i="70"/>
  <c r="AE1075" i="70"/>
  <c r="AE1073" i="70"/>
  <c r="V1082" i="70"/>
  <c r="V1074" i="70"/>
  <c r="AE1072" i="70"/>
  <c r="AE1083" i="70"/>
  <c r="AE1071" i="70"/>
  <c r="AE1081" i="70"/>
  <c r="AE1070" i="70"/>
  <c r="V1079" i="70"/>
  <c r="V1071" i="70"/>
  <c r="V1075" i="70"/>
  <c r="V1083" i="70"/>
  <c r="V1072" i="70"/>
  <c r="AE1080" i="70"/>
  <c r="AE1067" i="70"/>
  <c r="V1080" i="70"/>
  <c r="V1069" i="70"/>
  <c r="V1078" i="70"/>
  <c r="V1068" i="70"/>
  <c r="V1076" i="70"/>
  <c r="V1070" i="70"/>
  <c r="V1067" i="70"/>
  <c r="V1084" i="70"/>
  <c r="M1069" i="70"/>
  <c r="V1081" i="70"/>
  <c r="V1077" i="70"/>
  <c r="V1073" i="70"/>
  <c r="AW1069" i="70"/>
  <c r="AN1223" i="70"/>
  <c r="AN1215" i="70"/>
  <c r="AN1222" i="70"/>
  <c r="AN1214" i="70"/>
  <c r="AN1228" i="70"/>
  <c r="AN1220" i="70"/>
  <c r="AN1212" i="70"/>
  <c r="AN1224" i="70"/>
  <c r="AN1221" i="70"/>
  <c r="AN1219" i="70"/>
  <c r="AN1218" i="70"/>
  <c r="AN1217" i="70"/>
  <c r="AN1227" i="70"/>
  <c r="AN1216" i="70"/>
  <c r="AN1226" i="70"/>
  <c r="AN1213" i="70"/>
  <c r="AN1211" i="70"/>
  <c r="AE1225" i="70"/>
  <c r="AE1217" i="70"/>
  <c r="AE1224" i="70"/>
  <c r="AE1216" i="70"/>
  <c r="AE1223" i="70"/>
  <c r="AE1215" i="70"/>
  <c r="AE1222" i="70"/>
  <c r="AE1214" i="70"/>
  <c r="AN1225" i="70"/>
  <c r="AE1221" i="70"/>
  <c r="AE1213" i="70"/>
  <c r="AE1228" i="70"/>
  <c r="AE1220" i="70"/>
  <c r="AE1212" i="70"/>
  <c r="AE1226" i="70"/>
  <c r="AE1218" i="70"/>
  <c r="AE1227" i="70"/>
  <c r="AE1219" i="70"/>
  <c r="V1226" i="70"/>
  <c r="V1218" i="70"/>
  <c r="AE1211" i="70"/>
  <c r="V1225" i="70"/>
  <c r="V1217" i="70"/>
  <c r="V1223" i="70"/>
  <c r="V1215" i="70"/>
  <c r="V1220" i="70"/>
  <c r="V1216" i="70"/>
  <c r="V1227" i="70"/>
  <c r="V1213" i="70"/>
  <c r="V1224" i="70"/>
  <c r="V1212" i="70"/>
  <c r="V1221" i="70"/>
  <c r="V1228" i="70"/>
  <c r="V1222" i="70"/>
  <c r="V1219" i="70"/>
  <c r="V1214" i="70"/>
  <c r="M1213" i="70"/>
  <c r="V1211" i="70"/>
  <c r="AW1213" i="70"/>
  <c r="AW48" i="70"/>
  <c r="AW56" i="70"/>
  <c r="AW66" i="70"/>
  <c r="AW74" i="70"/>
  <c r="AW84" i="70"/>
  <c r="AW92" i="70"/>
  <c r="AW102" i="70"/>
  <c r="AW110" i="70"/>
  <c r="AW117" i="70"/>
  <c r="AW125" i="70"/>
  <c r="AW131" i="70"/>
  <c r="AW140" i="70"/>
  <c r="AW149" i="70"/>
  <c r="AW158" i="70"/>
  <c r="AW167" i="70"/>
  <c r="AW176" i="70"/>
  <c r="AW184" i="70"/>
  <c r="AW193" i="70"/>
  <c r="AW201" i="70"/>
  <c r="AW208" i="70"/>
  <c r="AW216" i="70"/>
  <c r="AW226" i="70"/>
  <c r="AW234" i="70"/>
  <c r="AW240" i="70"/>
  <c r="AW249" i="70"/>
  <c r="AW258" i="70"/>
  <c r="AW267" i="70"/>
  <c r="AW282" i="70"/>
  <c r="AW290" i="70"/>
  <c r="AW297" i="70"/>
  <c r="AW305" i="70"/>
  <c r="AW311" i="70"/>
  <c r="AW320" i="70"/>
  <c r="AW329" i="70"/>
  <c r="AW338" i="70"/>
  <c r="AW347" i="70"/>
  <c r="AW356" i="70"/>
  <c r="AW365" i="70"/>
  <c r="AW374" i="70"/>
  <c r="AW383" i="70"/>
  <c r="AW392" i="70"/>
  <c r="AW401" i="70"/>
  <c r="AW410" i="70"/>
  <c r="AW419" i="70"/>
  <c r="AW428" i="70"/>
  <c r="AW437" i="70"/>
  <c r="AW446" i="70"/>
  <c r="AW491" i="70"/>
  <c r="AW500" i="70"/>
  <c r="AW508" i="70"/>
  <c r="AW517" i="70"/>
  <c r="AW525" i="70"/>
  <c r="AW526" i="70"/>
  <c r="AW535" i="70"/>
  <c r="AW543" i="70"/>
  <c r="AW550" i="70"/>
  <c r="AW558" i="70"/>
  <c r="AW568" i="70"/>
  <c r="AW576" i="70"/>
  <c r="AW586" i="70"/>
  <c r="AW594" i="70"/>
  <c r="AW607" i="70"/>
  <c r="AW615" i="70"/>
  <c r="AW616" i="70"/>
  <c r="AW625" i="70"/>
  <c r="AN56" i="70"/>
  <c r="AN48" i="70"/>
  <c r="AN53" i="70"/>
  <c r="AN45" i="70"/>
  <c r="AN58" i="70"/>
  <c r="AN47" i="70"/>
  <c r="AN55" i="70"/>
  <c r="AN44" i="70"/>
  <c r="AN46" i="70"/>
  <c r="AN43" i="70"/>
  <c r="AN57" i="70"/>
  <c r="AN42" i="70"/>
  <c r="AN54" i="70"/>
  <c r="AN41" i="70"/>
  <c r="AN52" i="70"/>
  <c r="AN51" i="70"/>
  <c r="AN49" i="70"/>
  <c r="AN50" i="70"/>
  <c r="AE52" i="70"/>
  <c r="AE44" i="70"/>
  <c r="AE51" i="70"/>
  <c r="AE43" i="70"/>
  <c r="AE57" i="70"/>
  <c r="AE49" i="70"/>
  <c r="AE41" i="70"/>
  <c r="AE48" i="70"/>
  <c r="AE58" i="70"/>
  <c r="AE46" i="70"/>
  <c r="AE55" i="70"/>
  <c r="AE42" i="70"/>
  <c r="AE54" i="70"/>
  <c r="AE50" i="70"/>
  <c r="AE53" i="70"/>
  <c r="AE47" i="70"/>
  <c r="AE45" i="70"/>
  <c r="V54" i="70"/>
  <c r="V46" i="70"/>
  <c r="V53" i="70"/>
  <c r="V45" i="70"/>
  <c r="V51" i="70"/>
  <c r="V43" i="70"/>
  <c r="AE56" i="70"/>
  <c r="V50" i="70"/>
  <c r="V49" i="70"/>
  <c r="V48" i="70"/>
  <c r="M43" i="70"/>
  <c r="V58" i="70"/>
  <c r="V47" i="70"/>
  <c r="V57" i="70"/>
  <c r="V44" i="70"/>
  <c r="V56" i="70"/>
  <c r="V42" i="70"/>
  <c r="V55" i="70"/>
  <c r="V41" i="70"/>
  <c r="V52" i="70"/>
  <c r="AW43" i="70"/>
  <c r="AN72" i="70"/>
  <c r="AN64" i="70"/>
  <c r="AN69" i="70"/>
  <c r="AN61" i="70"/>
  <c r="AN68" i="70"/>
  <c r="AN76" i="70"/>
  <c r="AN66" i="70"/>
  <c r="AN74" i="70"/>
  <c r="AN60" i="70"/>
  <c r="AN73" i="70"/>
  <c r="AN59" i="70"/>
  <c r="AN71" i="70"/>
  <c r="AN70" i="70"/>
  <c r="AN67" i="70"/>
  <c r="AN65" i="70"/>
  <c r="AN75" i="70"/>
  <c r="AN62" i="70"/>
  <c r="AE76" i="70"/>
  <c r="AE68" i="70"/>
  <c r="AE60" i="70"/>
  <c r="AE75" i="70"/>
  <c r="AE67" i="70"/>
  <c r="AE59" i="70"/>
  <c r="AE73" i="70"/>
  <c r="AE65" i="70"/>
  <c r="AE74" i="70"/>
  <c r="AE62" i="70"/>
  <c r="AE71" i="70"/>
  <c r="AN63" i="70"/>
  <c r="AE69" i="70"/>
  <c r="AE66" i="70"/>
  <c r="AE63" i="70"/>
  <c r="AE72" i="70"/>
  <c r="V70" i="70"/>
  <c r="V62" i="70"/>
  <c r="AE70" i="70"/>
  <c r="V69" i="70"/>
  <c r="V61" i="70"/>
  <c r="M61" i="70"/>
  <c r="AE64" i="70"/>
  <c r="AE61" i="70"/>
  <c r="V75" i="70"/>
  <c r="V67" i="70"/>
  <c r="V59" i="70"/>
  <c r="V76" i="70"/>
  <c r="V64" i="70"/>
  <c r="V74" i="70"/>
  <c r="V63" i="70"/>
  <c r="V73" i="70"/>
  <c r="V60" i="70"/>
  <c r="V72" i="70"/>
  <c r="V71" i="70"/>
  <c r="V68" i="70"/>
  <c r="V66" i="70"/>
  <c r="V65" i="70"/>
  <c r="AW61" i="70"/>
  <c r="AN88" i="70"/>
  <c r="AN80" i="70"/>
  <c r="AN93" i="70"/>
  <c r="AN85" i="70"/>
  <c r="AN77" i="70"/>
  <c r="AN91" i="70"/>
  <c r="AN90" i="70"/>
  <c r="AN79" i="70"/>
  <c r="AN87" i="70"/>
  <c r="AN89" i="70"/>
  <c r="AN86" i="70"/>
  <c r="AN84" i="70"/>
  <c r="AN83" i="70"/>
  <c r="AN82" i="70"/>
  <c r="AN81" i="70"/>
  <c r="AN92" i="70"/>
  <c r="AE92" i="70"/>
  <c r="AE84" i="70"/>
  <c r="AE91" i="70"/>
  <c r="AE83" i="70"/>
  <c r="AN94" i="70"/>
  <c r="AN78" i="70"/>
  <c r="AE89" i="70"/>
  <c r="AE81" i="70"/>
  <c r="AE87" i="70"/>
  <c r="AE85" i="70"/>
  <c r="AE94" i="70"/>
  <c r="AE80" i="70"/>
  <c r="AE93" i="70"/>
  <c r="AE79" i="70"/>
  <c r="AE88" i="70"/>
  <c r="AE77" i="70"/>
  <c r="AE86" i="70"/>
  <c r="AE82" i="70"/>
  <c r="AE78" i="70"/>
  <c r="V94" i="70"/>
  <c r="V86" i="70"/>
  <c r="V78" i="70"/>
  <c r="M79" i="70"/>
  <c r="V93" i="70"/>
  <c r="V85" i="70"/>
  <c r="V77" i="70"/>
  <c r="V91" i="70"/>
  <c r="V83" i="70"/>
  <c r="V89" i="70"/>
  <c r="V88" i="70"/>
  <c r="V87" i="70"/>
  <c r="V84" i="70"/>
  <c r="V82" i="70"/>
  <c r="V81" i="70"/>
  <c r="V92" i="70"/>
  <c r="V80" i="70"/>
  <c r="AE90" i="70"/>
  <c r="V90" i="70"/>
  <c r="V79" i="70"/>
  <c r="AW79" i="70"/>
  <c r="AN232" i="70"/>
  <c r="AN224" i="70"/>
  <c r="AN231" i="70"/>
  <c r="AN223" i="70"/>
  <c r="AN237" i="70"/>
  <c r="AN229" i="70"/>
  <c r="AN221" i="70"/>
  <c r="AN230" i="70"/>
  <c r="AN228" i="70"/>
  <c r="AN238" i="70"/>
  <c r="AN226" i="70"/>
  <c r="AN233" i="70"/>
  <c r="AN227" i="70"/>
  <c r="AN225" i="70"/>
  <c r="AN222" i="70"/>
  <c r="AN236" i="70"/>
  <c r="AN234" i="70"/>
  <c r="AE236" i="70"/>
  <c r="AE228" i="70"/>
  <c r="AE235" i="70"/>
  <c r="AE227" i="70"/>
  <c r="AN235" i="70"/>
  <c r="AE233" i="70"/>
  <c r="AE225" i="70"/>
  <c r="AE229" i="70"/>
  <c r="AE238" i="70"/>
  <c r="AE224" i="70"/>
  <c r="AE234" i="70"/>
  <c r="AE222" i="70"/>
  <c r="AE232" i="70"/>
  <c r="AE221" i="70"/>
  <c r="AE230" i="70"/>
  <c r="AE223" i="70"/>
  <c r="V233" i="70"/>
  <c r="V225" i="70"/>
  <c r="V238" i="70"/>
  <c r="V230" i="70"/>
  <c r="V222" i="70"/>
  <c r="M223" i="70"/>
  <c r="V237" i="70"/>
  <c r="V229" i="70"/>
  <c r="V221" i="70"/>
  <c r="AE237" i="70"/>
  <c r="V236" i="70"/>
  <c r="V228" i="70"/>
  <c r="AE231" i="70"/>
  <c r="V235" i="70"/>
  <c r="V227" i="70"/>
  <c r="V224" i="70"/>
  <c r="V223" i="70"/>
  <c r="AE226" i="70"/>
  <c r="V234" i="70"/>
  <c r="V232" i="70"/>
  <c r="V231" i="70"/>
  <c r="V226" i="70"/>
  <c r="AW223" i="70"/>
  <c r="AN376" i="70"/>
  <c r="AN368" i="70"/>
  <c r="AN375" i="70"/>
  <c r="AN367" i="70"/>
  <c r="AN381" i="70"/>
  <c r="AN373" i="70"/>
  <c r="AN365" i="70"/>
  <c r="AN371" i="70"/>
  <c r="AN382" i="70"/>
  <c r="AN370" i="70"/>
  <c r="AN379" i="70"/>
  <c r="AN366" i="70"/>
  <c r="AN374" i="70"/>
  <c r="AN372" i="70"/>
  <c r="AN369" i="70"/>
  <c r="AN380" i="70"/>
  <c r="AE380" i="70"/>
  <c r="AE372" i="70"/>
  <c r="AN377" i="70"/>
  <c r="AE378" i="70"/>
  <c r="AE370" i="70"/>
  <c r="AE374" i="70"/>
  <c r="AE373" i="70"/>
  <c r="AE381" i="70"/>
  <c r="AE369" i="70"/>
  <c r="AE379" i="70"/>
  <c r="AE365" i="70"/>
  <c r="AE377" i="70"/>
  <c r="AN378" i="70"/>
  <c r="AE376" i="70"/>
  <c r="AE375" i="70"/>
  <c r="AE371" i="70"/>
  <c r="AE368" i="70"/>
  <c r="V377" i="70"/>
  <c r="V369" i="70"/>
  <c r="AE382" i="70"/>
  <c r="AE366" i="70"/>
  <c r="V375" i="70"/>
  <c r="V367" i="70"/>
  <c r="V382" i="70"/>
  <c r="V372" i="70"/>
  <c r="V381" i="70"/>
  <c r="V371" i="70"/>
  <c r="V380" i="70"/>
  <c r="V370" i="70"/>
  <c r="V379" i="70"/>
  <c r="V368" i="70"/>
  <c r="M367" i="70"/>
  <c r="AE367" i="70"/>
  <c r="V378" i="70"/>
  <c r="V366" i="70"/>
  <c r="V376" i="70"/>
  <c r="V365" i="70"/>
  <c r="V374" i="70"/>
  <c r="V373" i="70"/>
  <c r="AW367" i="70"/>
  <c r="AN520" i="70"/>
  <c r="AN512" i="70"/>
  <c r="AN519" i="70"/>
  <c r="AN511" i="70"/>
  <c r="AN525" i="70"/>
  <c r="AN517" i="70"/>
  <c r="AN509" i="70"/>
  <c r="AN524" i="70"/>
  <c r="AN513" i="70"/>
  <c r="AN523" i="70"/>
  <c r="AN510" i="70"/>
  <c r="AN521" i="70"/>
  <c r="AN516" i="70"/>
  <c r="AN515" i="70"/>
  <c r="AN514" i="70"/>
  <c r="AE525" i="70"/>
  <c r="AE517" i="70"/>
  <c r="AE509" i="70"/>
  <c r="AN526" i="70"/>
  <c r="AE524" i="70"/>
  <c r="AE516" i="70"/>
  <c r="AN518" i="70"/>
  <c r="AE522" i="70"/>
  <c r="AE514" i="70"/>
  <c r="AN522" i="70"/>
  <c r="AE515" i="70"/>
  <c r="AE513" i="70"/>
  <c r="AE526" i="70"/>
  <c r="AE512" i="70"/>
  <c r="AE523" i="70"/>
  <c r="AE511" i="70"/>
  <c r="AE521" i="70"/>
  <c r="AE510" i="70"/>
  <c r="AE520" i="70"/>
  <c r="AE519" i="70"/>
  <c r="V522" i="70"/>
  <c r="V514" i="70"/>
  <c r="V521" i="70"/>
  <c r="V513" i="70"/>
  <c r="AE518" i="70"/>
  <c r="V519" i="70"/>
  <c r="V511" i="70"/>
  <c r="V525" i="70"/>
  <c r="V512" i="70"/>
  <c r="V524" i="70"/>
  <c r="V510" i="70"/>
  <c r="V523" i="70"/>
  <c r="V509" i="70"/>
  <c r="V520" i="70"/>
  <c r="M511" i="70"/>
  <c r="V518" i="70"/>
  <c r="V517" i="70"/>
  <c r="V516" i="70"/>
  <c r="V526" i="70"/>
  <c r="V515" i="70"/>
  <c r="AW511" i="70"/>
  <c r="AN664" i="70"/>
  <c r="AN656" i="70"/>
  <c r="AN663" i="70"/>
  <c r="AN655" i="70"/>
  <c r="AN669" i="70"/>
  <c r="AN661" i="70"/>
  <c r="AN653" i="70"/>
  <c r="AN666" i="70"/>
  <c r="AN665" i="70"/>
  <c r="AN660" i="70"/>
  <c r="AN659" i="70"/>
  <c r="AN658" i="70"/>
  <c r="AN657" i="70"/>
  <c r="AN654" i="70"/>
  <c r="AN670" i="70"/>
  <c r="AE669" i="70"/>
  <c r="AE661" i="70"/>
  <c r="AE653" i="70"/>
  <c r="AN668" i="70"/>
  <c r="AE668" i="70"/>
  <c r="AE660" i="70"/>
  <c r="AN662" i="70"/>
  <c r="AE666" i="70"/>
  <c r="AE658" i="70"/>
  <c r="AE670" i="70"/>
  <c r="AE656" i="70"/>
  <c r="AN667" i="70"/>
  <c r="AE667" i="70"/>
  <c r="AE655" i="70"/>
  <c r="AE665" i="70"/>
  <c r="AE654" i="70"/>
  <c r="AE664" i="70"/>
  <c r="AE663" i="70"/>
  <c r="AE662" i="70"/>
  <c r="AE659" i="70"/>
  <c r="AE657" i="70"/>
  <c r="V666" i="70"/>
  <c r="V658" i="70"/>
  <c r="V665" i="70"/>
  <c r="V657" i="70"/>
  <c r="V663" i="70"/>
  <c r="V655" i="70"/>
  <c r="V667" i="70"/>
  <c r="V653" i="70"/>
  <c r="V664" i="70"/>
  <c r="V662" i="70"/>
  <c r="V661" i="70"/>
  <c r="M655" i="70"/>
  <c r="V660" i="70"/>
  <c r="V670" i="70"/>
  <c r="V659" i="70"/>
  <c r="V669" i="70"/>
  <c r="V656" i="70"/>
  <c r="V668" i="70"/>
  <c r="V654" i="70"/>
  <c r="AW655" i="70"/>
  <c r="AN810" i="70"/>
  <c r="AN802" i="70"/>
  <c r="AN809" i="70"/>
  <c r="AN801" i="70"/>
  <c r="AN808" i="70"/>
  <c r="AN800" i="70"/>
  <c r="AN807" i="70"/>
  <c r="AN799" i="70"/>
  <c r="AN813" i="70"/>
  <c r="AN805" i="70"/>
  <c r="AN797" i="70"/>
  <c r="AN812" i="70"/>
  <c r="AN806" i="70"/>
  <c r="AN803" i="70"/>
  <c r="AN798" i="70"/>
  <c r="AN814" i="70"/>
  <c r="AN811" i="70"/>
  <c r="AN804" i="70"/>
  <c r="AE813" i="70"/>
  <c r="AE805" i="70"/>
  <c r="AE797" i="70"/>
  <c r="AE812" i="70"/>
  <c r="AE804" i="70"/>
  <c r="AE810" i="70"/>
  <c r="AE802" i="70"/>
  <c r="AE809" i="70"/>
  <c r="AE798" i="70"/>
  <c r="AE808" i="70"/>
  <c r="AE807" i="70"/>
  <c r="AE806" i="70"/>
  <c r="AE803" i="70"/>
  <c r="AE801" i="70"/>
  <c r="AE814" i="70"/>
  <c r="AE800" i="70"/>
  <c r="AE811" i="70"/>
  <c r="AE799" i="70"/>
  <c r="V810" i="70"/>
  <c r="V802" i="70"/>
  <c r="V809" i="70"/>
  <c r="V801" i="70"/>
  <c r="V807" i="70"/>
  <c r="V799" i="70"/>
  <c r="V806" i="70"/>
  <c r="V805" i="70"/>
  <c r="V804" i="70"/>
  <c r="V814" i="70"/>
  <c r="V803" i="70"/>
  <c r="M799" i="70"/>
  <c r="V813" i="70"/>
  <c r="V800" i="70"/>
  <c r="V812" i="70"/>
  <c r="V798" i="70"/>
  <c r="V811" i="70"/>
  <c r="V797" i="70"/>
  <c r="V808" i="70"/>
  <c r="AW799" i="70"/>
  <c r="AN951" i="70"/>
  <c r="AN943" i="70"/>
  <c r="AN956" i="70"/>
  <c r="AN948" i="70"/>
  <c r="AN957" i="70"/>
  <c r="AN946" i="70"/>
  <c r="AN955" i="70"/>
  <c r="AN945" i="70"/>
  <c r="AN954" i="70"/>
  <c r="AN944" i="70"/>
  <c r="AN953" i="70"/>
  <c r="AN942" i="70"/>
  <c r="AN950" i="70"/>
  <c r="AN949" i="70"/>
  <c r="AN941" i="70"/>
  <c r="AN952" i="70"/>
  <c r="AN958" i="70"/>
  <c r="AN947" i="70"/>
  <c r="AE957" i="70"/>
  <c r="AE949" i="70"/>
  <c r="AE941" i="70"/>
  <c r="AE956" i="70"/>
  <c r="AE948" i="70"/>
  <c r="AE954" i="70"/>
  <c r="AE946" i="70"/>
  <c r="AE951" i="70"/>
  <c r="AE950" i="70"/>
  <c r="AE947" i="70"/>
  <c r="AE945" i="70"/>
  <c r="V954" i="70"/>
  <c r="V946" i="70"/>
  <c r="AE958" i="70"/>
  <c r="AE944" i="70"/>
  <c r="AE955" i="70"/>
  <c r="AE943" i="70"/>
  <c r="AE953" i="70"/>
  <c r="AE942" i="70"/>
  <c r="V951" i="70"/>
  <c r="V943" i="70"/>
  <c r="V957" i="70"/>
  <c r="V947" i="70"/>
  <c r="V955" i="70"/>
  <c r="V944" i="70"/>
  <c r="V952" i="70"/>
  <c r="V941" i="70"/>
  <c r="AE952" i="70"/>
  <c r="V950" i="70"/>
  <c r="V958" i="70"/>
  <c r="V948" i="70"/>
  <c r="V956" i="70"/>
  <c r="V953" i="70"/>
  <c r="V949" i="70"/>
  <c r="V945" i="70"/>
  <c r="M943" i="70"/>
  <c r="V942" i="70"/>
  <c r="AW943" i="70"/>
  <c r="AN1095" i="70"/>
  <c r="AN1087" i="70"/>
  <c r="AN1102" i="70"/>
  <c r="AN1094" i="70"/>
  <c r="AN1086" i="70"/>
  <c r="AN1100" i="70"/>
  <c r="AN1092" i="70"/>
  <c r="AN1093" i="70"/>
  <c r="AN1091" i="70"/>
  <c r="AN1090" i="70"/>
  <c r="AN1101" i="70"/>
  <c r="AN1089" i="70"/>
  <c r="AN1098" i="70"/>
  <c r="AN1085" i="70"/>
  <c r="AN1097" i="70"/>
  <c r="AN1096" i="70"/>
  <c r="AE1097" i="70"/>
  <c r="AE1095" i="70"/>
  <c r="AE1087" i="70"/>
  <c r="AN1099" i="70"/>
  <c r="AN1088" i="70"/>
  <c r="AE1101" i="70"/>
  <c r="AE1093" i="70"/>
  <c r="AE1085" i="70"/>
  <c r="AE1100" i="70"/>
  <c r="AE1092" i="70"/>
  <c r="AE1098" i="70"/>
  <c r="AE1090" i="70"/>
  <c r="AE1094" i="70"/>
  <c r="AE1091" i="70"/>
  <c r="AE1089" i="70"/>
  <c r="AE1088" i="70"/>
  <c r="V1098" i="70"/>
  <c r="V1090" i="70"/>
  <c r="AE1086" i="70"/>
  <c r="AE1102" i="70"/>
  <c r="AE1099" i="70"/>
  <c r="V1095" i="70"/>
  <c r="V1087" i="70"/>
  <c r="V1096" i="70"/>
  <c r="V1085" i="70"/>
  <c r="AE1096" i="70"/>
  <c r="V1093" i="70"/>
  <c r="V1101" i="70"/>
  <c r="V1091" i="70"/>
  <c r="V1100" i="70"/>
  <c r="V1089" i="70"/>
  <c r="V1097" i="70"/>
  <c r="V1086" i="70"/>
  <c r="V1099" i="70"/>
  <c r="V1094" i="70"/>
  <c r="V1092" i="70"/>
  <c r="V1088" i="70"/>
  <c r="M1087" i="70"/>
  <c r="V1102" i="70"/>
  <c r="AW1087" i="70"/>
  <c r="AN1239" i="70"/>
  <c r="AN1231" i="70"/>
  <c r="AN1246" i="70"/>
  <c r="AN1238" i="70"/>
  <c r="AN1230" i="70"/>
  <c r="AN1244" i="70"/>
  <c r="AN1236" i="70"/>
  <c r="AN1235" i="70"/>
  <c r="AN1234" i="70"/>
  <c r="AN1245" i="70"/>
  <c r="AN1233" i="70"/>
  <c r="AN1243" i="70"/>
  <c r="AN1232" i="70"/>
  <c r="AN1242" i="70"/>
  <c r="AN1229" i="70"/>
  <c r="AN1241" i="70"/>
  <c r="AN1240" i="70"/>
  <c r="AN1237" i="70"/>
  <c r="AE1241" i="70"/>
  <c r="AE1233" i="70"/>
  <c r="AE1240" i="70"/>
  <c r="AE1232" i="70"/>
  <c r="AE1239" i="70"/>
  <c r="AE1231" i="70"/>
  <c r="AE1246" i="70"/>
  <c r="AE1238" i="70"/>
  <c r="AE1230" i="70"/>
  <c r="AE1245" i="70"/>
  <c r="AE1237" i="70"/>
  <c r="AE1229" i="70"/>
  <c r="AE1244" i="70"/>
  <c r="AE1236" i="70"/>
  <c r="AE1242" i="70"/>
  <c r="AE1234" i="70"/>
  <c r="AE1243" i="70"/>
  <c r="AE1235" i="70"/>
  <c r="V1242" i="70"/>
  <c r="V1234" i="70"/>
  <c r="V1241" i="70"/>
  <c r="V1233" i="70"/>
  <c r="V1239" i="70"/>
  <c r="V1231" i="70"/>
  <c r="V1245" i="70"/>
  <c r="V1232" i="70"/>
  <c r="V1243" i="70"/>
  <c r="V1229" i="70"/>
  <c r="V1238" i="70"/>
  <c r="V1237" i="70"/>
  <c r="V1246" i="70"/>
  <c r="V1235" i="70"/>
  <c r="V1230" i="70"/>
  <c r="M1231" i="70"/>
  <c r="V1244" i="70"/>
  <c r="V1240" i="70"/>
  <c r="V1236" i="70"/>
  <c r="AW1231" i="70"/>
  <c r="AW45" i="70"/>
  <c r="AW53" i="70"/>
  <c r="AW63" i="70"/>
  <c r="AW71" i="70"/>
  <c r="AW81" i="70"/>
  <c r="AW89" i="70"/>
  <c r="AW99" i="70"/>
  <c r="AW107" i="70"/>
  <c r="AW113" i="70"/>
  <c r="AW122" i="70"/>
  <c r="AW137" i="70"/>
  <c r="AW145" i="70"/>
  <c r="AW155" i="70"/>
  <c r="AW163" i="70"/>
  <c r="AW173" i="70"/>
  <c r="AW181" i="70"/>
  <c r="AW190" i="70"/>
  <c r="AW198" i="70"/>
  <c r="AW204" i="70"/>
  <c r="AW213" i="70"/>
  <c r="AW222" i="70"/>
  <c r="AW231" i="70"/>
  <c r="AW246" i="70"/>
  <c r="AW254" i="70"/>
  <c r="AW264" i="70"/>
  <c r="AW272" i="70"/>
  <c r="AW279" i="70"/>
  <c r="AW287" i="70"/>
  <c r="AW293" i="70"/>
  <c r="AW302" i="70"/>
  <c r="AW317" i="70"/>
  <c r="AW325" i="70"/>
  <c r="AW335" i="70"/>
  <c r="AW343" i="70"/>
  <c r="AW353" i="70"/>
  <c r="AW361" i="70"/>
  <c r="AW371" i="70"/>
  <c r="AW379" i="70"/>
  <c r="AW389" i="70"/>
  <c r="AW397" i="70"/>
  <c r="AW407" i="70"/>
  <c r="AW415" i="70"/>
  <c r="AW425" i="70"/>
  <c r="AW433" i="70"/>
  <c r="AW443" i="70"/>
  <c r="AW451" i="70"/>
  <c r="AW497" i="70"/>
  <c r="AW505" i="70"/>
  <c r="AW514" i="70"/>
  <c r="AW522" i="70"/>
  <c r="AW532" i="70"/>
  <c r="AW540" i="70"/>
  <c r="AW546" i="70"/>
  <c r="AW555" i="70"/>
  <c r="AW564" i="70"/>
  <c r="AW573" i="70"/>
  <c r="AW582" i="70"/>
  <c r="AW591" i="70"/>
  <c r="AW604" i="70"/>
  <c r="AW612" i="70"/>
  <c r="AW622" i="70"/>
  <c r="AW630" i="70"/>
  <c r="AW636" i="70"/>
  <c r="AN112" i="70"/>
  <c r="AN104" i="70"/>
  <c r="AN96" i="70"/>
  <c r="AN111" i="70"/>
  <c r="AN103" i="70"/>
  <c r="AN109" i="70"/>
  <c r="AN101" i="70"/>
  <c r="AN102" i="70"/>
  <c r="AN100" i="70"/>
  <c r="AN110" i="70"/>
  <c r="AN98" i="70"/>
  <c r="AN107" i="70"/>
  <c r="AN106" i="70"/>
  <c r="AN105" i="70"/>
  <c r="AN99" i="70"/>
  <c r="AN97" i="70"/>
  <c r="AN95" i="70"/>
  <c r="AN108" i="70"/>
  <c r="AE108" i="70"/>
  <c r="AE100" i="70"/>
  <c r="AE107" i="70"/>
  <c r="AE99" i="70"/>
  <c r="AE105" i="70"/>
  <c r="AE97" i="70"/>
  <c r="AE112" i="70"/>
  <c r="AE101" i="70"/>
  <c r="AE110" i="70"/>
  <c r="AE96" i="70"/>
  <c r="AE106" i="70"/>
  <c r="AE104" i="70"/>
  <c r="AE102" i="70"/>
  <c r="AE111" i="70"/>
  <c r="AE109" i="70"/>
  <c r="V110" i="70"/>
  <c r="V102" i="70"/>
  <c r="AE103" i="70"/>
  <c r="V109" i="70"/>
  <c r="V101" i="70"/>
  <c r="AE98" i="70"/>
  <c r="AE95" i="70"/>
  <c r="V107" i="70"/>
  <c r="V99" i="70"/>
  <c r="V103" i="70"/>
  <c r="V100" i="70"/>
  <c r="M97" i="70"/>
  <c r="V112" i="70"/>
  <c r="V98" i="70"/>
  <c r="V111" i="70"/>
  <c r="V97" i="70"/>
  <c r="V108" i="70"/>
  <c r="V96" i="70"/>
  <c r="V106" i="70"/>
  <c r="V95" i="70"/>
  <c r="V105" i="70"/>
  <c r="V104" i="70"/>
  <c r="AW97" i="70"/>
  <c r="AN256" i="70"/>
  <c r="AN248" i="70"/>
  <c r="AN240" i="70"/>
  <c r="AN255" i="70"/>
  <c r="AN247" i="70"/>
  <c r="AN239" i="70"/>
  <c r="AN253" i="70"/>
  <c r="AN245" i="70"/>
  <c r="AN243" i="70"/>
  <c r="AN254" i="70"/>
  <c r="AN242" i="70"/>
  <c r="AN251" i="70"/>
  <c r="AN250" i="70"/>
  <c r="AN249" i="70"/>
  <c r="AN246" i="70"/>
  <c r="AN244" i="70"/>
  <c r="AN241" i="70"/>
  <c r="AN252" i="70"/>
  <c r="AE252" i="70"/>
  <c r="AE244" i="70"/>
  <c r="AE251" i="70"/>
  <c r="AE243" i="70"/>
  <c r="AE249" i="70"/>
  <c r="AE241" i="70"/>
  <c r="AE254" i="70"/>
  <c r="AE240" i="70"/>
  <c r="AE250" i="70"/>
  <c r="AE247" i="70"/>
  <c r="AE246" i="70"/>
  <c r="AE255" i="70"/>
  <c r="AE242" i="70"/>
  <c r="AE256" i="70"/>
  <c r="V249" i="70"/>
  <c r="V241" i="70"/>
  <c r="AE253" i="70"/>
  <c r="AE248" i="70"/>
  <c r="AE245" i="70"/>
  <c r="V254" i="70"/>
  <c r="V246" i="70"/>
  <c r="AE239" i="70"/>
  <c r="V253" i="70"/>
  <c r="V245" i="70"/>
  <c r="V252" i="70"/>
  <c r="V244" i="70"/>
  <c r="V251" i="70"/>
  <c r="V243" i="70"/>
  <c r="V247" i="70"/>
  <c r="V242" i="70"/>
  <c r="V240" i="70"/>
  <c r="V239" i="70"/>
  <c r="V256" i="70"/>
  <c r="M241" i="70"/>
  <c r="V255" i="70"/>
  <c r="V250" i="70"/>
  <c r="V248" i="70"/>
  <c r="AW241" i="70"/>
  <c r="AN400" i="70"/>
  <c r="AN392" i="70"/>
  <c r="AN384" i="70"/>
  <c r="AN399" i="70"/>
  <c r="AN391" i="70"/>
  <c r="AN383" i="70"/>
  <c r="AN397" i="70"/>
  <c r="AN389" i="70"/>
  <c r="AN396" i="70"/>
  <c r="AN385" i="70"/>
  <c r="AN395" i="70"/>
  <c r="AN393" i="70"/>
  <c r="AN394" i="70"/>
  <c r="AN390" i="70"/>
  <c r="AN388" i="70"/>
  <c r="AN387" i="70"/>
  <c r="AN386" i="70"/>
  <c r="AE396" i="70"/>
  <c r="AE388" i="70"/>
  <c r="AN398" i="70"/>
  <c r="AE394" i="70"/>
  <c r="AE386" i="70"/>
  <c r="AE395" i="70"/>
  <c r="AE384" i="70"/>
  <c r="AE393" i="70"/>
  <c r="AE383" i="70"/>
  <c r="AE391" i="70"/>
  <c r="AE398" i="70"/>
  <c r="AE397" i="70"/>
  <c r="AE392" i="70"/>
  <c r="AE390" i="70"/>
  <c r="AE389" i="70"/>
  <c r="AE387" i="70"/>
  <c r="V393" i="70"/>
  <c r="V385" i="70"/>
  <c r="AE399" i="70"/>
  <c r="V399" i="70"/>
  <c r="V391" i="70"/>
  <c r="V383" i="70"/>
  <c r="V394" i="70"/>
  <c r="V392" i="70"/>
  <c r="AE400" i="70"/>
  <c r="V390" i="70"/>
  <c r="AE385" i="70"/>
  <c r="V400" i="70"/>
  <c r="V389" i="70"/>
  <c r="V398" i="70"/>
  <c r="V388" i="70"/>
  <c r="V397" i="70"/>
  <c r="V387" i="70"/>
  <c r="V396" i="70"/>
  <c r="V386" i="70"/>
  <c r="V384" i="70"/>
  <c r="V395" i="70"/>
  <c r="M385" i="70"/>
  <c r="AW385" i="70"/>
  <c r="AN544" i="70"/>
  <c r="AN536" i="70"/>
  <c r="AN528" i="70"/>
  <c r="AN543" i="70"/>
  <c r="AN535" i="70"/>
  <c r="AN527" i="70"/>
  <c r="AN541" i="70"/>
  <c r="AN533" i="70"/>
  <c r="AN538" i="70"/>
  <c r="AN537" i="70"/>
  <c r="AN532" i="70"/>
  <c r="AN539" i="70"/>
  <c r="AN534" i="70"/>
  <c r="AN531" i="70"/>
  <c r="AN530" i="70"/>
  <c r="AN529" i="70"/>
  <c r="AE541" i="70"/>
  <c r="AE533" i="70"/>
  <c r="AE540" i="70"/>
  <c r="AE532" i="70"/>
  <c r="AN540" i="70"/>
  <c r="AE538" i="70"/>
  <c r="AE530" i="70"/>
  <c r="AE542" i="70"/>
  <c r="AE528" i="70"/>
  <c r="AE539" i="70"/>
  <c r="AE527" i="70"/>
  <c r="AE537" i="70"/>
  <c r="AE536" i="70"/>
  <c r="AE535" i="70"/>
  <c r="AE534" i="70"/>
  <c r="AE544" i="70"/>
  <c r="AE531" i="70"/>
  <c r="AN542" i="70"/>
  <c r="V538" i="70"/>
  <c r="V530" i="70"/>
  <c r="AE543" i="70"/>
  <c r="V537" i="70"/>
  <c r="V529" i="70"/>
  <c r="V543" i="70"/>
  <c r="V535" i="70"/>
  <c r="V527" i="70"/>
  <c r="V539" i="70"/>
  <c r="V536" i="70"/>
  <c r="V534" i="70"/>
  <c r="V533" i="70"/>
  <c r="V544" i="70"/>
  <c r="V532" i="70"/>
  <c r="V542" i="70"/>
  <c r="V531" i="70"/>
  <c r="AE529" i="70"/>
  <c r="V541" i="70"/>
  <c r="V528" i="70"/>
  <c r="M529" i="70"/>
  <c r="V540" i="70"/>
  <c r="AW529" i="70"/>
  <c r="AN688" i="70"/>
  <c r="AN680" i="70"/>
  <c r="AN672" i="70"/>
  <c r="AN687" i="70"/>
  <c r="AN679" i="70"/>
  <c r="AN671" i="70"/>
  <c r="AN685" i="70"/>
  <c r="AN677" i="70"/>
  <c r="AN684" i="70"/>
  <c r="AN682" i="70"/>
  <c r="AN678" i="70"/>
  <c r="AN676" i="70"/>
  <c r="AN686" i="70"/>
  <c r="AN674" i="70"/>
  <c r="AN683" i="70"/>
  <c r="AN681" i="70"/>
  <c r="AN675" i="70"/>
  <c r="AN673" i="70"/>
  <c r="AE685" i="70"/>
  <c r="AE677" i="70"/>
  <c r="AE684" i="70"/>
  <c r="AE676" i="70"/>
  <c r="AE682" i="70"/>
  <c r="AE674" i="70"/>
  <c r="AE681" i="70"/>
  <c r="AE680" i="70"/>
  <c r="AE679" i="70"/>
  <c r="AE678" i="70"/>
  <c r="AE688" i="70"/>
  <c r="AE675" i="70"/>
  <c r="AE687" i="70"/>
  <c r="AE673" i="70"/>
  <c r="AE686" i="70"/>
  <c r="AE672" i="70"/>
  <c r="AE683" i="70"/>
  <c r="AE671" i="70"/>
  <c r="V682" i="70"/>
  <c r="V674" i="70"/>
  <c r="V681" i="70"/>
  <c r="V673" i="70"/>
  <c r="V687" i="70"/>
  <c r="V679" i="70"/>
  <c r="V671" i="70"/>
  <c r="V678" i="70"/>
  <c r="V677" i="70"/>
  <c r="V688" i="70"/>
  <c r="V676" i="70"/>
  <c r="V686" i="70"/>
  <c r="V675" i="70"/>
  <c r="V685" i="70"/>
  <c r="V672" i="70"/>
  <c r="V684" i="70"/>
  <c r="V683" i="70"/>
  <c r="V680" i="70"/>
  <c r="M673" i="70"/>
  <c r="AW673" i="70"/>
  <c r="AN826" i="70"/>
  <c r="AN818" i="70"/>
  <c r="AN825" i="70"/>
  <c r="AN817" i="70"/>
  <c r="AN832" i="70"/>
  <c r="AN824" i="70"/>
  <c r="AN816" i="70"/>
  <c r="AN831" i="70"/>
  <c r="AN823" i="70"/>
  <c r="AN815" i="70"/>
  <c r="AN829" i="70"/>
  <c r="AN821" i="70"/>
  <c r="AN828" i="70"/>
  <c r="AN822" i="70"/>
  <c r="AN820" i="70"/>
  <c r="AN830" i="70"/>
  <c r="AN827" i="70"/>
  <c r="AN819" i="70"/>
  <c r="AE829" i="70"/>
  <c r="AE821" i="70"/>
  <c r="AE828" i="70"/>
  <c r="AE820" i="70"/>
  <c r="AE826" i="70"/>
  <c r="AE818" i="70"/>
  <c r="AE823" i="70"/>
  <c r="AE822" i="70"/>
  <c r="AE832" i="70"/>
  <c r="AE819" i="70"/>
  <c r="AE831" i="70"/>
  <c r="AE817" i="70"/>
  <c r="AE830" i="70"/>
  <c r="AE816" i="70"/>
  <c r="AE827" i="70"/>
  <c r="AE815" i="70"/>
  <c r="AE825" i="70"/>
  <c r="V826" i="70"/>
  <c r="V818" i="70"/>
  <c r="V825" i="70"/>
  <c r="V817" i="70"/>
  <c r="AE824" i="70"/>
  <c r="V831" i="70"/>
  <c r="V823" i="70"/>
  <c r="V815" i="70"/>
  <c r="V832" i="70"/>
  <c r="V820" i="70"/>
  <c r="V830" i="70"/>
  <c r="V819" i="70"/>
  <c r="V829" i="70"/>
  <c r="V816" i="70"/>
  <c r="V828" i="70"/>
  <c r="V827" i="70"/>
  <c r="V824" i="70"/>
  <c r="V822" i="70"/>
  <c r="M817" i="70"/>
  <c r="V821" i="70"/>
  <c r="AW817" i="70"/>
  <c r="AN975" i="70"/>
  <c r="AN967" i="70"/>
  <c r="AN959" i="70"/>
  <c r="AN972" i="70"/>
  <c r="AN964" i="70"/>
  <c r="AN968" i="70"/>
  <c r="AN966" i="70"/>
  <c r="AN976" i="70"/>
  <c r="AN965" i="70"/>
  <c r="AN974" i="70"/>
  <c r="AN963" i="70"/>
  <c r="AN971" i="70"/>
  <c r="AN961" i="70"/>
  <c r="AN970" i="70"/>
  <c r="AN962" i="70"/>
  <c r="AN960" i="70"/>
  <c r="AE973" i="70"/>
  <c r="AE965" i="70"/>
  <c r="AE972" i="70"/>
  <c r="AE964" i="70"/>
  <c r="AN969" i="70"/>
  <c r="AE970" i="70"/>
  <c r="AE962" i="70"/>
  <c r="AE976" i="70"/>
  <c r="AE963" i="70"/>
  <c r="AE975" i="70"/>
  <c r="AE961" i="70"/>
  <c r="AE974" i="70"/>
  <c r="AE960" i="70"/>
  <c r="AN973" i="70"/>
  <c r="AE971" i="70"/>
  <c r="AE959" i="70"/>
  <c r="V970" i="70"/>
  <c r="V962" i="70"/>
  <c r="AE969" i="70"/>
  <c r="AE968" i="70"/>
  <c r="AE967" i="70"/>
  <c r="V975" i="70"/>
  <c r="V967" i="70"/>
  <c r="V959" i="70"/>
  <c r="V968" i="70"/>
  <c r="V976" i="70"/>
  <c r="V965" i="70"/>
  <c r="AE966" i="70"/>
  <c r="V973" i="70"/>
  <c r="V963" i="70"/>
  <c r="V972" i="70"/>
  <c r="V961" i="70"/>
  <c r="V969" i="70"/>
  <c r="V974" i="70"/>
  <c r="V971" i="70"/>
  <c r="V966" i="70"/>
  <c r="V964" i="70"/>
  <c r="M961" i="70"/>
  <c r="V960" i="70"/>
  <c r="AW961" i="70"/>
  <c r="AN1119" i="70"/>
  <c r="AN1111" i="70"/>
  <c r="AN1103" i="70"/>
  <c r="AN1118" i="70"/>
  <c r="AN1110" i="70"/>
  <c r="AN1116" i="70"/>
  <c r="AN1108" i="70"/>
  <c r="AN1120" i="70"/>
  <c r="AN1106" i="70"/>
  <c r="AN1117" i="70"/>
  <c r="AN1105" i="70"/>
  <c r="AN1115" i="70"/>
  <c r="AN1104" i="70"/>
  <c r="AN1114" i="70"/>
  <c r="AN1112" i="70"/>
  <c r="AN1113" i="70"/>
  <c r="AN1107" i="70"/>
  <c r="AE1113" i="70"/>
  <c r="AE1105" i="70"/>
  <c r="AN1109" i="70"/>
  <c r="AE1119" i="70"/>
  <c r="AE1111" i="70"/>
  <c r="AE1103" i="70"/>
  <c r="AE1117" i="70"/>
  <c r="AE1109" i="70"/>
  <c r="AE1116" i="70"/>
  <c r="AE1108" i="70"/>
  <c r="AE1114" i="70"/>
  <c r="AE1106" i="70"/>
  <c r="AE1115" i="70"/>
  <c r="AE1112" i="70"/>
  <c r="AE1110" i="70"/>
  <c r="AE1107" i="70"/>
  <c r="V1114" i="70"/>
  <c r="V1106" i="70"/>
  <c r="AE1104" i="70"/>
  <c r="AE1120" i="70"/>
  <c r="V1119" i="70"/>
  <c r="V1111" i="70"/>
  <c r="V1103" i="70"/>
  <c r="V1117" i="70"/>
  <c r="V1107" i="70"/>
  <c r="AE1118" i="70"/>
  <c r="V1115" i="70"/>
  <c r="V1104" i="70"/>
  <c r="V1112" i="70"/>
  <c r="V1110" i="70"/>
  <c r="V1118" i="70"/>
  <c r="V1108" i="70"/>
  <c r="V1120" i="70"/>
  <c r="V1116" i="70"/>
  <c r="V1113" i="70"/>
  <c r="V1109" i="70"/>
  <c r="V1105" i="70"/>
  <c r="M1105" i="70"/>
  <c r="AW1105" i="70"/>
  <c r="AN1262" i="70"/>
  <c r="AN1254" i="70"/>
  <c r="AN1259" i="70"/>
  <c r="AN1256" i="70"/>
  <c r="AN1247" i="70"/>
  <c r="AN1255" i="70"/>
  <c r="AN1263" i="70"/>
  <c r="AN1252" i="70"/>
  <c r="AN1264" i="70"/>
  <c r="AN1249" i="70"/>
  <c r="AN1261" i="70"/>
  <c r="AN1248" i="70"/>
  <c r="AN1260" i="70"/>
  <c r="AN1258" i="70"/>
  <c r="AN1257" i="70"/>
  <c r="AN1253" i="70"/>
  <c r="AN1251" i="70"/>
  <c r="AN1250" i="70"/>
  <c r="AE1257" i="70"/>
  <c r="AE1249" i="70"/>
  <c r="AE1264" i="70"/>
  <c r="AE1256" i="70"/>
  <c r="AE1248" i="70"/>
  <c r="AE1263" i="70"/>
  <c r="AE1255" i="70"/>
  <c r="AE1247" i="70"/>
  <c r="AE1262" i="70"/>
  <c r="AE1254" i="70"/>
  <c r="AE1261" i="70"/>
  <c r="AE1253" i="70"/>
  <c r="AE1260" i="70"/>
  <c r="AE1252" i="70"/>
  <c r="AE1258" i="70"/>
  <c r="AE1250" i="70"/>
  <c r="V1258" i="70"/>
  <c r="V1250" i="70"/>
  <c r="V1257" i="70"/>
  <c r="V1249" i="70"/>
  <c r="AE1259" i="70"/>
  <c r="V1263" i="70"/>
  <c r="V1255" i="70"/>
  <c r="V1247" i="70"/>
  <c r="V1259" i="70"/>
  <c r="V1254" i="70"/>
  <c r="V1264" i="70"/>
  <c r="V1252" i="70"/>
  <c r="V1262" i="70"/>
  <c r="V1251" i="70"/>
  <c r="V1260" i="70"/>
  <c r="AE1251" i="70"/>
  <c r="V1261" i="70"/>
  <c r="V1256" i="70"/>
  <c r="V1253" i="70"/>
  <c r="V1248" i="70"/>
  <c r="M1249" i="70"/>
  <c r="AW1249" i="70"/>
  <c r="AW41" i="70"/>
  <c r="AW50" i="70"/>
  <c r="AW59" i="70"/>
  <c r="AW68" i="70"/>
  <c r="AW77" i="70"/>
  <c r="AW86" i="70"/>
  <c r="AW95" i="70"/>
  <c r="AW104" i="70"/>
  <c r="AW119" i="70"/>
  <c r="AW127" i="70"/>
  <c r="AW134" i="70"/>
  <c r="AW142" i="70"/>
  <c r="AW152" i="70"/>
  <c r="AW160" i="70"/>
  <c r="AW170" i="70"/>
  <c r="AW178" i="70"/>
  <c r="AW186" i="70"/>
  <c r="AW195" i="70"/>
  <c r="AW210" i="70"/>
  <c r="AW218" i="70"/>
  <c r="AW228" i="70"/>
  <c r="AW236" i="70"/>
  <c r="AW243" i="70"/>
  <c r="AW251" i="70"/>
  <c r="AW261" i="70"/>
  <c r="AW269" i="70"/>
  <c r="AW275" i="70"/>
  <c r="AW284" i="70"/>
  <c r="AW299" i="70"/>
  <c r="AW307" i="70"/>
  <c r="AW314" i="70"/>
  <c r="AW322" i="70"/>
  <c r="AW332" i="70"/>
  <c r="AW340" i="70"/>
  <c r="AW350" i="70"/>
  <c r="AW358" i="70"/>
  <c r="AW368" i="70"/>
  <c r="AW376" i="70"/>
  <c r="AW386" i="70"/>
  <c r="AW394" i="70"/>
  <c r="AW404" i="70"/>
  <c r="AW412" i="70"/>
  <c r="AW422" i="70"/>
  <c r="AW430" i="70"/>
  <c r="AW440" i="70"/>
  <c r="AW448" i="70"/>
  <c r="AW494" i="70"/>
  <c r="AW502" i="70"/>
  <c r="AW510" i="70"/>
  <c r="AW519" i="70"/>
  <c r="AW528" i="70"/>
  <c r="AW537" i="70"/>
  <c r="AW552" i="70"/>
  <c r="AW560" i="70"/>
  <c r="AW570" i="70"/>
  <c r="AW578" i="70"/>
  <c r="AW588" i="70"/>
  <c r="AW596" i="70"/>
  <c r="AW600" i="70"/>
  <c r="AW609" i="70"/>
  <c r="AW618" i="70"/>
  <c r="AW627" i="70"/>
  <c r="AN128" i="70"/>
  <c r="AN120" i="70"/>
  <c r="AN127" i="70"/>
  <c r="AN119" i="70"/>
  <c r="AN125" i="70"/>
  <c r="AN117" i="70"/>
  <c r="AN129" i="70"/>
  <c r="AN115" i="70"/>
  <c r="AN126" i="70"/>
  <c r="AN114" i="70"/>
  <c r="AN123" i="70"/>
  <c r="AN130" i="70"/>
  <c r="AN124" i="70"/>
  <c r="AN122" i="70"/>
  <c r="AN121" i="70"/>
  <c r="AN118" i="70"/>
  <c r="AN116" i="70"/>
  <c r="AE124" i="70"/>
  <c r="AE116" i="70"/>
  <c r="AN113" i="70"/>
  <c r="AE123" i="70"/>
  <c r="AE115" i="70"/>
  <c r="AE129" i="70"/>
  <c r="AE121" i="70"/>
  <c r="AE113" i="70"/>
  <c r="AE126" i="70"/>
  <c r="AE122" i="70"/>
  <c r="AE119" i="70"/>
  <c r="AE130" i="70"/>
  <c r="AE118" i="70"/>
  <c r="AE127" i="70"/>
  <c r="AE114" i="70"/>
  <c r="AE120" i="70"/>
  <c r="AE117" i="70"/>
  <c r="V126" i="70"/>
  <c r="V118" i="70"/>
  <c r="V125" i="70"/>
  <c r="V117" i="70"/>
  <c r="AE128" i="70"/>
  <c r="V123" i="70"/>
  <c r="V115" i="70"/>
  <c r="V128" i="70"/>
  <c r="V114" i="70"/>
  <c r="M115" i="70"/>
  <c r="V127" i="70"/>
  <c r="V113" i="70"/>
  <c r="V124" i="70"/>
  <c r="V122" i="70"/>
  <c r="V121" i="70"/>
  <c r="V120" i="70"/>
  <c r="AE125" i="70"/>
  <c r="V130" i="70"/>
  <c r="V119" i="70"/>
  <c r="V129" i="70"/>
  <c r="V116" i="70"/>
  <c r="AW115" i="70"/>
  <c r="AN272" i="70"/>
  <c r="AN264" i="70"/>
  <c r="AN271" i="70"/>
  <c r="AN263" i="70"/>
  <c r="AN269" i="70"/>
  <c r="AN261" i="70"/>
  <c r="AN268" i="70"/>
  <c r="AN257" i="70"/>
  <c r="AN267" i="70"/>
  <c r="AN265" i="70"/>
  <c r="AN273" i="70"/>
  <c r="AN270" i="70"/>
  <c r="AN266" i="70"/>
  <c r="AN262" i="70"/>
  <c r="AN260" i="70"/>
  <c r="AN259" i="70"/>
  <c r="AN274" i="70"/>
  <c r="AE268" i="70"/>
  <c r="AE260" i="70"/>
  <c r="AE267" i="70"/>
  <c r="AE259" i="70"/>
  <c r="AN258" i="70"/>
  <c r="AE273" i="70"/>
  <c r="AE265" i="70"/>
  <c r="AE257" i="70"/>
  <c r="AE266" i="70"/>
  <c r="AE263" i="70"/>
  <c r="AE272" i="70"/>
  <c r="AE261" i="70"/>
  <c r="AE271" i="70"/>
  <c r="AE258" i="70"/>
  <c r="AE269" i="70"/>
  <c r="V273" i="70"/>
  <c r="V265" i="70"/>
  <c r="V257" i="70"/>
  <c r="V270" i="70"/>
  <c r="V262" i="70"/>
  <c r="AE274" i="70"/>
  <c r="V269" i="70"/>
  <c r="V261" i="70"/>
  <c r="AE270" i="70"/>
  <c r="V268" i="70"/>
  <c r="V260" i="70"/>
  <c r="AE264" i="70"/>
  <c r="V267" i="70"/>
  <c r="V259" i="70"/>
  <c r="V266" i="70"/>
  <c r="V264" i="70"/>
  <c r="AE262" i="70"/>
  <c r="V263" i="70"/>
  <c r="V258" i="70"/>
  <c r="M259" i="70"/>
  <c r="V274" i="70"/>
  <c r="V272" i="70"/>
  <c r="V271" i="70"/>
  <c r="AW259" i="70"/>
  <c r="AN416" i="70"/>
  <c r="AN408" i="70"/>
  <c r="AN415" i="70"/>
  <c r="AN407" i="70"/>
  <c r="AN413" i="70"/>
  <c r="AN405" i="70"/>
  <c r="AN410" i="70"/>
  <c r="AN409" i="70"/>
  <c r="AN418" i="70"/>
  <c r="AN404" i="70"/>
  <c r="AN414" i="70"/>
  <c r="AN412" i="70"/>
  <c r="AN411" i="70"/>
  <c r="AN406" i="70"/>
  <c r="AN403" i="70"/>
  <c r="AN402" i="70"/>
  <c r="AE412" i="70"/>
  <c r="AE404" i="70"/>
  <c r="AN417" i="70"/>
  <c r="AE418" i="70"/>
  <c r="AE410" i="70"/>
  <c r="AE402" i="70"/>
  <c r="AE416" i="70"/>
  <c r="AE406" i="70"/>
  <c r="AE415" i="70"/>
  <c r="AE405" i="70"/>
  <c r="AN401" i="70"/>
  <c r="AE413" i="70"/>
  <c r="AE401" i="70"/>
  <c r="AE414" i="70"/>
  <c r="AE411" i="70"/>
  <c r="AE409" i="70"/>
  <c r="AE408" i="70"/>
  <c r="AE407" i="70"/>
  <c r="AE403" i="70"/>
  <c r="V417" i="70"/>
  <c r="V409" i="70"/>
  <c r="V401" i="70"/>
  <c r="AE417" i="70"/>
  <c r="V415" i="70"/>
  <c r="V407" i="70"/>
  <c r="V414" i="70"/>
  <c r="V404" i="70"/>
  <c r="V413" i="70"/>
  <c r="V403" i="70"/>
  <c r="V412" i="70"/>
  <c r="V402" i="70"/>
  <c r="V411" i="70"/>
  <c r="V410" i="70"/>
  <c r="V408" i="70"/>
  <c r="V418" i="70"/>
  <c r="V406" i="70"/>
  <c r="V416" i="70"/>
  <c r="V405" i="70"/>
  <c r="M403" i="70"/>
  <c r="AW403" i="70"/>
  <c r="AN560" i="70"/>
  <c r="AN552" i="70"/>
  <c r="AN559" i="70"/>
  <c r="AN551" i="70"/>
  <c r="AN557" i="70"/>
  <c r="AN549" i="70"/>
  <c r="AN550" i="70"/>
  <c r="AN562" i="70"/>
  <c r="AN548" i="70"/>
  <c r="AN558" i="70"/>
  <c r="AN546" i="70"/>
  <c r="AN556" i="70"/>
  <c r="AN555" i="70"/>
  <c r="AN554" i="70"/>
  <c r="AN553" i="70"/>
  <c r="AN547" i="70"/>
  <c r="AE557" i="70"/>
  <c r="AE549" i="70"/>
  <c r="AN545" i="70"/>
  <c r="AE556" i="70"/>
  <c r="AE548" i="70"/>
  <c r="AN561" i="70"/>
  <c r="AE562" i="70"/>
  <c r="AE554" i="70"/>
  <c r="AE546" i="70"/>
  <c r="AE553" i="70"/>
  <c r="AE552" i="70"/>
  <c r="AE551" i="70"/>
  <c r="AE561" i="70"/>
  <c r="AE550" i="70"/>
  <c r="AE560" i="70"/>
  <c r="AE547" i="70"/>
  <c r="AE559" i="70"/>
  <c r="AE545" i="70"/>
  <c r="AE558" i="70"/>
  <c r="AE555" i="70"/>
  <c r="V562" i="70"/>
  <c r="V554" i="70"/>
  <c r="V546" i="70"/>
  <c r="V561" i="70"/>
  <c r="V553" i="70"/>
  <c r="V545" i="70"/>
  <c r="V559" i="70"/>
  <c r="V551" i="70"/>
  <c r="V550" i="70"/>
  <c r="V549" i="70"/>
  <c r="V560" i="70"/>
  <c r="V548" i="70"/>
  <c r="V558" i="70"/>
  <c r="V547" i="70"/>
  <c r="V557" i="70"/>
  <c r="V556" i="70"/>
  <c r="V555" i="70"/>
  <c r="M547" i="70"/>
  <c r="V552" i="70"/>
  <c r="AW547" i="70"/>
  <c r="AN704" i="70"/>
  <c r="AN696" i="70"/>
  <c r="AN703" i="70"/>
  <c r="AN695" i="70"/>
  <c r="AN701" i="70"/>
  <c r="AN693" i="70"/>
  <c r="AN698" i="70"/>
  <c r="AN694" i="70"/>
  <c r="AN705" i="70"/>
  <c r="AN691" i="70"/>
  <c r="AN702" i="70"/>
  <c r="AN690" i="70"/>
  <c r="AN699" i="70"/>
  <c r="AN706" i="70"/>
  <c r="AN700" i="70"/>
  <c r="AE701" i="70"/>
  <c r="AE693" i="70"/>
  <c r="AN697" i="70"/>
  <c r="AE700" i="70"/>
  <c r="AE692" i="70"/>
  <c r="AN689" i="70"/>
  <c r="AE706" i="70"/>
  <c r="AE698" i="70"/>
  <c r="AE690" i="70"/>
  <c r="AN692" i="70"/>
  <c r="AE695" i="70"/>
  <c r="AE705" i="70"/>
  <c r="AE694" i="70"/>
  <c r="AE704" i="70"/>
  <c r="AE691" i="70"/>
  <c r="AE703" i="70"/>
  <c r="AE689" i="70"/>
  <c r="AE702" i="70"/>
  <c r="AE699" i="70"/>
  <c r="AE697" i="70"/>
  <c r="AE696" i="70"/>
  <c r="V706" i="70"/>
  <c r="V698" i="70"/>
  <c r="V690" i="70"/>
  <c r="V705" i="70"/>
  <c r="V697" i="70"/>
  <c r="V689" i="70"/>
  <c r="V703" i="70"/>
  <c r="V695" i="70"/>
  <c r="V704" i="70"/>
  <c r="V692" i="70"/>
  <c r="V702" i="70"/>
  <c r="V691" i="70"/>
  <c r="V701" i="70"/>
  <c r="V700" i="70"/>
  <c r="V699" i="70"/>
  <c r="V696" i="70"/>
  <c r="V694" i="70"/>
  <c r="M691" i="70"/>
  <c r="V693" i="70"/>
  <c r="AW691" i="70"/>
  <c r="AN850" i="70"/>
  <c r="AN842" i="70"/>
  <c r="AN834" i="70"/>
  <c r="AN849" i="70"/>
  <c r="AN841" i="70"/>
  <c r="AN833" i="70"/>
  <c r="AN848" i="70"/>
  <c r="AN840" i="70"/>
  <c r="AN847" i="70"/>
  <c r="AN839" i="70"/>
  <c r="AN845" i="70"/>
  <c r="AN837" i="70"/>
  <c r="AN835" i="70"/>
  <c r="AN844" i="70"/>
  <c r="AN843" i="70"/>
  <c r="AN836" i="70"/>
  <c r="AE845" i="70"/>
  <c r="AE837" i="70"/>
  <c r="AE844" i="70"/>
  <c r="AE836" i="70"/>
  <c r="AN838" i="70"/>
  <c r="AE850" i="70"/>
  <c r="AE842" i="70"/>
  <c r="AE834" i="70"/>
  <c r="AE848" i="70"/>
  <c r="AE835" i="70"/>
  <c r="AE847" i="70"/>
  <c r="AE833" i="70"/>
  <c r="AE846" i="70"/>
  <c r="AE843" i="70"/>
  <c r="AE841" i="70"/>
  <c r="AN846" i="70"/>
  <c r="AE840" i="70"/>
  <c r="AE839" i="70"/>
  <c r="V850" i="70"/>
  <c r="V842" i="70"/>
  <c r="V834" i="70"/>
  <c r="AE849" i="70"/>
  <c r="V849" i="70"/>
  <c r="V841" i="70"/>
  <c r="V833" i="70"/>
  <c r="V847" i="70"/>
  <c r="V839" i="70"/>
  <c r="V845" i="70"/>
  <c r="V844" i="70"/>
  <c r="V843" i="70"/>
  <c r="AE838" i="70"/>
  <c r="V840" i="70"/>
  <c r="V838" i="70"/>
  <c r="V837" i="70"/>
  <c r="V848" i="70"/>
  <c r="V836" i="70"/>
  <c r="V846" i="70"/>
  <c r="V835" i="70"/>
  <c r="M835" i="70"/>
  <c r="AW835" i="70"/>
  <c r="AN991" i="70"/>
  <c r="AN983" i="70"/>
  <c r="AN990" i="70"/>
  <c r="AN982" i="70"/>
  <c r="AN988" i="70"/>
  <c r="AN980" i="70"/>
  <c r="AN992" i="70"/>
  <c r="AN978" i="70"/>
  <c r="AN989" i="70"/>
  <c r="AN977" i="70"/>
  <c r="AN987" i="70"/>
  <c r="AN986" i="70"/>
  <c r="AN984" i="70"/>
  <c r="AN979" i="70"/>
  <c r="AN994" i="70"/>
  <c r="AN993" i="70"/>
  <c r="AN981" i="70"/>
  <c r="AE989" i="70"/>
  <c r="AE981" i="70"/>
  <c r="AN985" i="70"/>
  <c r="AE988" i="70"/>
  <c r="AE980" i="70"/>
  <c r="AE994" i="70"/>
  <c r="AE986" i="70"/>
  <c r="AE978" i="70"/>
  <c r="AE990" i="70"/>
  <c r="AE987" i="70"/>
  <c r="AE985" i="70"/>
  <c r="AE984" i="70"/>
  <c r="V994" i="70"/>
  <c r="V986" i="70"/>
  <c r="V978" i="70"/>
  <c r="AE983" i="70"/>
  <c r="AE993" i="70"/>
  <c r="AE982" i="70"/>
  <c r="AE992" i="70"/>
  <c r="AE979" i="70"/>
  <c r="V991" i="70"/>
  <c r="V983" i="70"/>
  <c r="V989" i="70"/>
  <c r="V979" i="70"/>
  <c r="AE991" i="70"/>
  <c r="V987" i="70"/>
  <c r="AE977" i="70"/>
  <c r="V984" i="70"/>
  <c r="V993" i="70"/>
  <c r="V982" i="70"/>
  <c r="V990" i="70"/>
  <c r="V980" i="70"/>
  <c r="V985" i="70"/>
  <c r="V981" i="70"/>
  <c r="V977" i="70"/>
  <c r="V992" i="70"/>
  <c r="M979" i="70"/>
  <c r="V988" i="70"/>
  <c r="AW979" i="70"/>
  <c r="AN1135" i="70"/>
  <c r="AN1127" i="70"/>
  <c r="AN1134" i="70"/>
  <c r="AN1126" i="70"/>
  <c r="AN1132" i="70"/>
  <c r="AN1124" i="70"/>
  <c r="AN1131" i="70"/>
  <c r="AN1130" i="70"/>
  <c r="AN1129" i="70"/>
  <c r="AN1128" i="70"/>
  <c r="AN1137" i="70"/>
  <c r="AN1123" i="70"/>
  <c r="AN1138" i="70"/>
  <c r="AN1133" i="70"/>
  <c r="AN1125" i="70"/>
  <c r="AN1121" i="70"/>
  <c r="AN1136" i="70"/>
  <c r="AE1137" i="70"/>
  <c r="AE1129" i="70"/>
  <c r="AE1121" i="70"/>
  <c r="AN1122" i="70"/>
  <c r="AE1135" i="70"/>
  <c r="AE1127" i="70"/>
  <c r="AE1133" i="70"/>
  <c r="AE1125" i="70"/>
  <c r="AE1132" i="70"/>
  <c r="AE1124" i="70"/>
  <c r="AE1138" i="70"/>
  <c r="AE1130" i="70"/>
  <c r="AE1122" i="70"/>
  <c r="AE1136" i="70"/>
  <c r="AE1134" i="70"/>
  <c r="AE1131" i="70"/>
  <c r="AE1128" i="70"/>
  <c r="V1138" i="70"/>
  <c r="V1130" i="70"/>
  <c r="V1122" i="70"/>
  <c r="AE1126" i="70"/>
  <c r="V1137" i="70"/>
  <c r="V1129" i="70"/>
  <c r="V1121" i="70"/>
  <c r="AE1123" i="70"/>
  <c r="V1135" i="70"/>
  <c r="V1127" i="70"/>
  <c r="V1131" i="70"/>
  <c r="V1126" i="70"/>
  <c r="V1136" i="70"/>
  <c r="V1124" i="70"/>
  <c r="V1134" i="70"/>
  <c r="V1123" i="70"/>
  <c r="V1132" i="70"/>
  <c r="V1128" i="70"/>
  <c r="V1125" i="70"/>
  <c r="V1133" i="70"/>
  <c r="M1123" i="70"/>
  <c r="AW1123" i="70"/>
  <c r="AN1278" i="70"/>
  <c r="AN1270" i="70"/>
  <c r="AN1277" i="70"/>
  <c r="AN1269" i="70"/>
  <c r="AN1275" i="70"/>
  <c r="AN1267" i="70"/>
  <c r="AN1280" i="70"/>
  <c r="AN1266" i="70"/>
  <c r="AN1279" i="70"/>
  <c r="AN1265" i="70"/>
  <c r="AN1274" i="70"/>
  <c r="AN1282" i="70"/>
  <c r="AN1281" i="70"/>
  <c r="AN1276" i="70"/>
  <c r="AN1273" i="70"/>
  <c r="AN1272" i="70"/>
  <c r="AN1271" i="70"/>
  <c r="AE1281" i="70"/>
  <c r="AE1273" i="70"/>
  <c r="AE1265" i="70"/>
  <c r="AE1280" i="70"/>
  <c r="AE1272" i="70"/>
  <c r="AE1279" i="70"/>
  <c r="AE1271" i="70"/>
  <c r="AN1268" i="70"/>
  <c r="AE1278" i="70"/>
  <c r="AE1270" i="70"/>
  <c r="AE1277" i="70"/>
  <c r="AE1269" i="70"/>
  <c r="AE1276" i="70"/>
  <c r="AE1268" i="70"/>
  <c r="AE1282" i="70"/>
  <c r="AE1274" i="70"/>
  <c r="AE1266" i="70"/>
  <c r="V1282" i="70"/>
  <c r="V1274" i="70"/>
  <c r="V1266" i="70"/>
  <c r="AE1275" i="70"/>
  <c r="V1281" i="70"/>
  <c r="V1273" i="70"/>
  <c r="V1265" i="70"/>
  <c r="AE1267" i="70"/>
  <c r="V1279" i="70"/>
  <c r="V1271" i="70"/>
  <c r="V1270" i="70"/>
  <c r="V1280" i="70"/>
  <c r="V1268" i="70"/>
  <c r="V1277" i="70"/>
  <c r="V1276" i="70"/>
  <c r="V1272" i="70"/>
  <c r="V1267" i="70"/>
  <c r="V1278" i="70"/>
  <c r="V1275" i="70"/>
  <c r="M1267" i="70"/>
  <c r="V1269" i="70"/>
  <c r="AW1267" i="70"/>
  <c r="AW47" i="70"/>
  <c r="AW55" i="70"/>
  <c r="AW65" i="70"/>
  <c r="AW73" i="70"/>
  <c r="AW83" i="70"/>
  <c r="AW91" i="70"/>
  <c r="AW101" i="70"/>
  <c r="AW109" i="70"/>
  <c r="AW116" i="70"/>
  <c r="AW124" i="70"/>
  <c r="AW130" i="70"/>
  <c r="AW139" i="70"/>
  <c r="AW147" i="70"/>
  <c r="AW148" i="70"/>
  <c r="AW157" i="70"/>
  <c r="AW165" i="70"/>
  <c r="AW166" i="70"/>
  <c r="AW175" i="70"/>
  <c r="AW183" i="70"/>
  <c r="AW192" i="70"/>
  <c r="AW200" i="70"/>
  <c r="AW207" i="70"/>
  <c r="AW215" i="70"/>
  <c r="AW225" i="70"/>
  <c r="AW233" i="70"/>
  <c r="AW239" i="70"/>
  <c r="AW248" i="70"/>
  <c r="AW257" i="70"/>
  <c r="AW266" i="70"/>
  <c r="AW281" i="70"/>
  <c r="AW289" i="70"/>
  <c r="AW296" i="70"/>
  <c r="AW304" i="70"/>
  <c r="AW310" i="70"/>
  <c r="AW319" i="70"/>
  <c r="AW327" i="70"/>
  <c r="AW328" i="70"/>
  <c r="AW337" i="70"/>
  <c r="AW345" i="70"/>
  <c r="AW346" i="70"/>
  <c r="AW355" i="70"/>
  <c r="AW363" i="70"/>
  <c r="AW364" i="70"/>
  <c r="AW373" i="70"/>
  <c r="AW381" i="70"/>
  <c r="AW382" i="70"/>
  <c r="AW391" i="70"/>
  <c r="AW399" i="70"/>
  <c r="AW400" i="70"/>
  <c r="AW409" i="70"/>
  <c r="AW417" i="70"/>
  <c r="AW418" i="70"/>
  <c r="AW427" i="70"/>
  <c r="AW435" i="70"/>
  <c r="AW436" i="70"/>
  <c r="AW445" i="70"/>
  <c r="AW453" i="70"/>
  <c r="AW454" i="70"/>
  <c r="AW499" i="70"/>
  <c r="AW507" i="70"/>
  <c r="AW516" i="70"/>
  <c r="AW524" i="70"/>
  <c r="AW534" i="70"/>
  <c r="AW542" i="70"/>
  <c r="AW549" i="70"/>
  <c r="AW557" i="70"/>
  <c r="AW567" i="70"/>
  <c r="AW575" i="70"/>
  <c r="AW585" i="70"/>
  <c r="AW593" i="70"/>
  <c r="AW606" i="70"/>
  <c r="AW614" i="70"/>
  <c r="AW624" i="70"/>
  <c r="AW632" i="70"/>
  <c r="AW639" i="70"/>
  <c r="AN144" i="70"/>
  <c r="AN136" i="70"/>
  <c r="AN143" i="70"/>
  <c r="AN135" i="70"/>
  <c r="AN141" i="70"/>
  <c r="AN133" i="70"/>
  <c r="AN140" i="70"/>
  <c r="AN139" i="70"/>
  <c r="AN148" i="70"/>
  <c r="AN137" i="70"/>
  <c r="AN147" i="70"/>
  <c r="AN146" i="70"/>
  <c r="AN145" i="70"/>
  <c r="AN142" i="70"/>
  <c r="AN138" i="70"/>
  <c r="AN134" i="70"/>
  <c r="AN131" i="70"/>
  <c r="AN132" i="70"/>
  <c r="AE148" i="70"/>
  <c r="AE140" i="70"/>
  <c r="AE132" i="70"/>
  <c r="AE147" i="70"/>
  <c r="AE139" i="70"/>
  <c r="AE131" i="70"/>
  <c r="AE145" i="70"/>
  <c r="AE137" i="70"/>
  <c r="AE138" i="70"/>
  <c r="AE135" i="70"/>
  <c r="AE144" i="70"/>
  <c r="AE133" i="70"/>
  <c r="AE143" i="70"/>
  <c r="AE141" i="70"/>
  <c r="AE146" i="70"/>
  <c r="AE142" i="70"/>
  <c r="V142" i="70"/>
  <c r="V134" i="70"/>
  <c r="AE136" i="70"/>
  <c r="V141" i="70"/>
  <c r="V133" i="70"/>
  <c r="AE134" i="70"/>
  <c r="V147" i="70"/>
  <c r="V139" i="70"/>
  <c r="V131" i="70"/>
  <c r="V140" i="70"/>
  <c r="V138" i="70"/>
  <c r="V137" i="70"/>
  <c r="V148" i="70"/>
  <c r="V136" i="70"/>
  <c r="V146" i="70"/>
  <c r="V135" i="70"/>
  <c r="V145" i="70"/>
  <c r="V132" i="70"/>
  <c r="V144" i="70"/>
  <c r="V143" i="70"/>
  <c r="M133" i="70"/>
  <c r="AW133" i="70"/>
  <c r="AN288" i="70"/>
  <c r="AN280" i="70"/>
  <c r="AN287" i="70"/>
  <c r="AN279" i="70"/>
  <c r="AN285" i="70"/>
  <c r="AN277" i="70"/>
  <c r="AN282" i="70"/>
  <c r="AN292" i="70"/>
  <c r="AN281" i="70"/>
  <c r="AN290" i="70"/>
  <c r="AN276" i="70"/>
  <c r="AN291" i="70"/>
  <c r="AN289" i="70"/>
  <c r="AN286" i="70"/>
  <c r="AN284" i="70"/>
  <c r="AN283" i="70"/>
  <c r="AN278" i="70"/>
  <c r="AE292" i="70"/>
  <c r="AE284" i="70"/>
  <c r="AE276" i="70"/>
  <c r="AN275" i="70"/>
  <c r="AE291" i="70"/>
  <c r="AE283" i="70"/>
  <c r="AE275" i="70"/>
  <c r="AE289" i="70"/>
  <c r="AE281" i="70"/>
  <c r="AE279" i="70"/>
  <c r="AE290" i="70"/>
  <c r="AE288" i="70"/>
  <c r="AE277" i="70"/>
  <c r="AE287" i="70"/>
  <c r="AE286" i="70"/>
  <c r="AE285" i="70"/>
  <c r="AE280" i="70"/>
  <c r="V287" i="70"/>
  <c r="V290" i="70"/>
  <c r="V281" i="70"/>
  <c r="AE282" i="70"/>
  <c r="AE278" i="70"/>
  <c r="V286" i="70"/>
  <c r="V278" i="70"/>
  <c r="V285" i="70"/>
  <c r="V277" i="70"/>
  <c r="V284" i="70"/>
  <c r="V276" i="70"/>
  <c r="V292" i="70"/>
  <c r="V283" i="70"/>
  <c r="V275" i="70"/>
  <c r="V289" i="70"/>
  <c r="V288" i="70"/>
  <c r="V282" i="70"/>
  <c r="M277" i="70"/>
  <c r="V280" i="70"/>
  <c r="V279" i="70"/>
  <c r="V291" i="70"/>
  <c r="AW277" i="70"/>
  <c r="AN432" i="70"/>
  <c r="AN424" i="70"/>
  <c r="AN431" i="70"/>
  <c r="AN423" i="70"/>
  <c r="AN429" i="70"/>
  <c r="AN421" i="70"/>
  <c r="AN435" i="70"/>
  <c r="AN422" i="70"/>
  <c r="AN434" i="70"/>
  <c r="AN420" i="70"/>
  <c r="AN430" i="70"/>
  <c r="AN436" i="70"/>
  <c r="AN433" i="70"/>
  <c r="AN428" i="70"/>
  <c r="AN427" i="70"/>
  <c r="AN426" i="70"/>
  <c r="AN425" i="70"/>
  <c r="AE436" i="70"/>
  <c r="AE428" i="70"/>
  <c r="AE420" i="70"/>
  <c r="AE434" i="70"/>
  <c r="AE426" i="70"/>
  <c r="AE430" i="70"/>
  <c r="AE429" i="70"/>
  <c r="AE427" i="70"/>
  <c r="AE425" i="70"/>
  <c r="AN419" i="70"/>
  <c r="AE433" i="70"/>
  <c r="AE423" i="70"/>
  <c r="AE435" i="70"/>
  <c r="AE432" i="70"/>
  <c r="AE431" i="70"/>
  <c r="AE424" i="70"/>
  <c r="AE422" i="70"/>
  <c r="AE421" i="70"/>
  <c r="V433" i="70"/>
  <c r="V425" i="70"/>
  <c r="V431" i="70"/>
  <c r="V423" i="70"/>
  <c r="V436" i="70"/>
  <c r="V426" i="70"/>
  <c r="AE419" i="70"/>
  <c r="V435" i="70"/>
  <c r="V424" i="70"/>
  <c r="V434" i="70"/>
  <c r="V422" i="70"/>
  <c r="V432" i="70"/>
  <c r="V421" i="70"/>
  <c r="V430" i="70"/>
  <c r="V420" i="70"/>
  <c r="V429" i="70"/>
  <c r="V419" i="70"/>
  <c r="V428" i="70"/>
  <c r="V427" i="70"/>
  <c r="M421" i="70"/>
  <c r="AW421" i="70"/>
  <c r="AN576" i="70"/>
  <c r="AN568" i="70"/>
  <c r="AN575" i="70"/>
  <c r="AN567" i="70"/>
  <c r="AN573" i="70"/>
  <c r="AN565" i="70"/>
  <c r="AN577" i="70"/>
  <c r="AN563" i="70"/>
  <c r="AN574" i="70"/>
  <c r="AN571" i="70"/>
  <c r="AN579" i="70"/>
  <c r="AN578" i="70"/>
  <c r="AN572" i="70"/>
  <c r="AN570" i="70"/>
  <c r="AN569" i="70"/>
  <c r="AE573" i="70"/>
  <c r="AE565" i="70"/>
  <c r="AN566" i="70"/>
  <c r="AE580" i="70"/>
  <c r="AE572" i="70"/>
  <c r="AE564" i="70"/>
  <c r="AN580" i="70"/>
  <c r="AE578" i="70"/>
  <c r="AE570" i="70"/>
  <c r="AE579" i="70"/>
  <c r="AE567" i="70"/>
  <c r="AE577" i="70"/>
  <c r="AE566" i="70"/>
  <c r="AE576" i="70"/>
  <c r="AE563" i="70"/>
  <c r="AE575" i="70"/>
  <c r="AE574" i="70"/>
  <c r="AE571" i="70"/>
  <c r="AN564" i="70"/>
  <c r="AE569" i="70"/>
  <c r="AE568" i="70"/>
  <c r="V578" i="70"/>
  <c r="V570" i="70"/>
  <c r="V577" i="70"/>
  <c r="V569" i="70"/>
  <c r="V575" i="70"/>
  <c r="V567" i="70"/>
  <c r="V576" i="70"/>
  <c r="V564" i="70"/>
  <c r="V574" i="70"/>
  <c r="V563" i="70"/>
  <c r="V573" i="70"/>
  <c r="V572" i="70"/>
  <c r="V571" i="70"/>
  <c r="V568" i="70"/>
  <c r="V580" i="70"/>
  <c r="V566" i="70"/>
  <c r="V579" i="70"/>
  <c r="M565" i="70"/>
  <c r="V565" i="70"/>
  <c r="AW565" i="70"/>
  <c r="AN722" i="70"/>
  <c r="AN721" i="70"/>
  <c r="AN720" i="70"/>
  <c r="AN712" i="70"/>
  <c r="AN719" i="70"/>
  <c r="AN711" i="70"/>
  <c r="AN717" i="70"/>
  <c r="AN709" i="70"/>
  <c r="AN710" i="70"/>
  <c r="AN723" i="70"/>
  <c r="AN707" i="70"/>
  <c r="AN716" i="70"/>
  <c r="AN715" i="70"/>
  <c r="AN713" i="70"/>
  <c r="AN718" i="70"/>
  <c r="AN714" i="70"/>
  <c r="AN708" i="70"/>
  <c r="AE717" i="70"/>
  <c r="AE709" i="70"/>
  <c r="AE724" i="70"/>
  <c r="AE716" i="70"/>
  <c r="AE708" i="70"/>
  <c r="AN724" i="70"/>
  <c r="AE722" i="70"/>
  <c r="AE714" i="70"/>
  <c r="AE720" i="70"/>
  <c r="AE707" i="70"/>
  <c r="AE719" i="70"/>
  <c r="AE718" i="70"/>
  <c r="AE715" i="70"/>
  <c r="AE713" i="70"/>
  <c r="AE712" i="70"/>
  <c r="AE723" i="70"/>
  <c r="AE711" i="70"/>
  <c r="AE710" i="70"/>
  <c r="V722" i="70"/>
  <c r="V714" i="70"/>
  <c r="V721" i="70"/>
  <c r="V713" i="70"/>
  <c r="AE721" i="70"/>
  <c r="V719" i="70"/>
  <c r="V711" i="70"/>
  <c r="V717" i="70"/>
  <c r="V716" i="70"/>
  <c r="V715" i="70"/>
  <c r="V712" i="70"/>
  <c r="V724" i="70"/>
  <c r="V710" i="70"/>
  <c r="V723" i="70"/>
  <c r="V709" i="70"/>
  <c r="V720" i="70"/>
  <c r="V708" i="70"/>
  <c r="M709" i="70"/>
  <c r="V718" i="70"/>
  <c r="V707" i="70"/>
  <c r="AW709" i="70"/>
  <c r="AN866" i="70"/>
  <c r="AN858" i="70"/>
  <c r="AN865" i="70"/>
  <c r="AN857" i="70"/>
  <c r="AN864" i="70"/>
  <c r="AN856" i="70"/>
  <c r="AN863" i="70"/>
  <c r="AN855" i="70"/>
  <c r="AN861" i="70"/>
  <c r="AN853" i="70"/>
  <c r="AN854" i="70"/>
  <c r="AN851" i="70"/>
  <c r="AN867" i="70"/>
  <c r="AN862" i="70"/>
  <c r="AN859" i="70"/>
  <c r="AN868" i="70"/>
  <c r="AN860" i="70"/>
  <c r="AE861" i="70"/>
  <c r="AE853" i="70"/>
  <c r="AN852" i="70"/>
  <c r="AE868" i="70"/>
  <c r="AE860" i="70"/>
  <c r="AE852" i="70"/>
  <c r="AE866" i="70"/>
  <c r="AE858" i="70"/>
  <c r="AE862" i="70"/>
  <c r="AE859" i="70"/>
  <c r="AE857" i="70"/>
  <c r="AE856" i="70"/>
  <c r="AE867" i="70"/>
  <c r="AE855" i="70"/>
  <c r="AE865" i="70"/>
  <c r="AE854" i="70"/>
  <c r="AE864" i="70"/>
  <c r="AE851" i="70"/>
  <c r="V868" i="70"/>
  <c r="V860" i="70"/>
  <c r="AE863" i="70"/>
  <c r="V866" i="70"/>
  <c r="V858" i="70"/>
  <c r="V865" i="70"/>
  <c r="V857" i="70"/>
  <c r="V863" i="70"/>
  <c r="V855" i="70"/>
  <c r="V859" i="70"/>
  <c r="V856" i="70"/>
  <c r="V854" i="70"/>
  <c r="V853" i="70"/>
  <c r="V867" i="70"/>
  <c r="V852" i="70"/>
  <c r="V864" i="70"/>
  <c r="V851" i="70"/>
  <c r="V862" i="70"/>
  <c r="V861" i="70"/>
  <c r="M853" i="70"/>
  <c r="AW853" i="70"/>
  <c r="AN1007" i="70"/>
  <c r="AN999" i="70"/>
  <c r="AN1006" i="70"/>
  <c r="AN998" i="70"/>
  <c r="AN1012" i="70"/>
  <c r="AN1004" i="70"/>
  <c r="AN996" i="70"/>
  <c r="AN1003" i="70"/>
  <c r="AN1002" i="70"/>
  <c r="AN1001" i="70"/>
  <c r="AN1011" i="70"/>
  <c r="AN1000" i="70"/>
  <c r="AN1009" i="70"/>
  <c r="AN995" i="70"/>
  <c r="AN1010" i="70"/>
  <c r="AN1005" i="70"/>
  <c r="AN1008" i="70"/>
  <c r="AN997" i="70"/>
  <c r="AE1005" i="70"/>
  <c r="AE997" i="70"/>
  <c r="AE1012" i="70"/>
  <c r="AE1004" i="70"/>
  <c r="AE996" i="70"/>
  <c r="AE1010" i="70"/>
  <c r="AE1002" i="70"/>
  <c r="AE1001" i="70"/>
  <c r="AE1000" i="70"/>
  <c r="AE1011" i="70"/>
  <c r="AE999" i="70"/>
  <c r="AE1009" i="70"/>
  <c r="AE998" i="70"/>
  <c r="V1010" i="70"/>
  <c r="V1002" i="70"/>
  <c r="AE1008" i="70"/>
  <c r="AE995" i="70"/>
  <c r="AE1007" i="70"/>
  <c r="AE1006" i="70"/>
  <c r="V1007" i="70"/>
  <c r="V999" i="70"/>
  <c r="V1011" i="70"/>
  <c r="V1000" i="70"/>
  <c r="AE1003" i="70"/>
  <c r="V1008" i="70"/>
  <c r="V997" i="70"/>
  <c r="V1005" i="70"/>
  <c r="V995" i="70"/>
  <c r="V1004" i="70"/>
  <c r="V1012" i="70"/>
  <c r="V1001" i="70"/>
  <c r="V1009" i="70"/>
  <c r="V1006" i="70"/>
  <c r="V1003" i="70"/>
  <c r="V998" i="70"/>
  <c r="V996" i="70"/>
  <c r="M997" i="70"/>
  <c r="AW997" i="70"/>
  <c r="AN1151" i="70"/>
  <c r="AN1143" i="70"/>
  <c r="AN1150" i="70"/>
  <c r="AN1142" i="70"/>
  <c r="AN1156" i="70"/>
  <c r="AN1148" i="70"/>
  <c r="AN1140" i="70"/>
  <c r="AN1145" i="70"/>
  <c r="AN1155" i="70"/>
  <c r="AN1144" i="70"/>
  <c r="AN1154" i="70"/>
  <c r="AN1141" i="70"/>
  <c r="AN1153" i="70"/>
  <c r="AN1139" i="70"/>
  <c r="AN1149" i="70"/>
  <c r="AN1147" i="70"/>
  <c r="AN1152" i="70"/>
  <c r="AE1153" i="70"/>
  <c r="AE1145" i="70"/>
  <c r="AE1152" i="70"/>
  <c r="AE1151" i="70"/>
  <c r="AE1143" i="70"/>
  <c r="AE1150" i="70"/>
  <c r="AE1149" i="70"/>
  <c r="AE1141" i="70"/>
  <c r="AE1156" i="70"/>
  <c r="AE1148" i="70"/>
  <c r="AE1140" i="70"/>
  <c r="AN1146" i="70"/>
  <c r="AE1154" i="70"/>
  <c r="AE1146" i="70"/>
  <c r="AE1155" i="70"/>
  <c r="V1154" i="70"/>
  <c r="V1146" i="70"/>
  <c r="AE1147" i="70"/>
  <c r="V1153" i="70"/>
  <c r="V1145" i="70"/>
  <c r="AE1144" i="70"/>
  <c r="AE1142" i="70"/>
  <c r="V1151" i="70"/>
  <c r="V1143" i="70"/>
  <c r="AE1139" i="70"/>
  <c r="V1156" i="70"/>
  <c r="V1142" i="70"/>
  <c r="V1152" i="70"/>
  <c r="V1140" i="70"/>
  <c r="V1149" i="70"/>
  <c r="V1148" i="70"/>
  <c r="V1144" i="70"/>
  <c r="V1155" i="70"/>
  <c r="V1150" i="70"/>
  <c r="V1147" i="70"/>
  <c r="V1141" i="70"/>
  <c r="V1139" i="70"/>
  <c r="M1141" i="70"/>
  <c r="AW1141" i="70"/>
  <c r="AN1294" i="70"/>
  <c r="AN1286" i="70"/>
  <c r="AN1293" i="70"/>
  <c r="AN1285" i="70"/>
  <c r="AN1299" i="70"/>
  <c r="AN1291" i="70"/>
  <c r="AN1283" i="70"/>
  <c r="AN1292" i="70"/>
  <c r="AN1290" i="70"/>
  <c r="AN1300" i="70"/>
  <c r="AN1288" i="70"/>
  <c r="AN1284" i="70"/>
  <c r="AN1298" i="70"/>
  <c r="AN1297" i="70"/>
  <c r="AN1296" i="70"/>
  <c r="AN1295" i="70"/>
  <c r="AN1289" i="70"/>
  <c r="AN1287" i="70"/>
  <c r="AE1297" i="70"/>
  <c r="AE1289" i="70"/>
  <c r="AE1296" i="70"/>
  <c r="AE1288" i="70"/>
  <c r="AE1295" i="70"/>
  <c r="AE1287" i="70"/>
  <c r="AE1294" i="70"/>
  <c r="AE1286" i="70"/>
  <c r="AE1293" i="70"/>
  <c r="AE1285" i="70"/>
  <c r="AE1300" i="70"/>
  <c r="AE1292" i="70"/>
  <c r="AE1284" i="70"/>
  <c r="AE1298" i="70"/>
  <c r="AE1290" i="70"/>
  <c r="AE1299" i="70"/>
  <c r="AE1291" i="70"/>
  <c r="AE1283" i="70"/>
  <c r="V1298" i="70"/>
  <c r="V1290" i="70"/>
  <c r="V1297" i="70"/>
  <c r="V1289" i="70"/>
  <c r="V1295" i="70"/>
  <c r="V1287" i="70"/>
  <c r="V1296" i="70"/>
  <c r="V1284" i="70"/>
  <c r="V1293" i="70"/>
  <c r="V1291" i="70"/>
  <c r="V1288" i="70"/>
  <c r="V1299" i="70"/>
  <c r="V1285" i="70"/>
  <c r="V1300" i="70"/>
  <c r="V1294" i="70"/>
  <c r="V1292" i="70"/>
  <c r="V1286" i="70"/>
  <c r="V1283" i="70"/>
  <c r="M1285" i="70"/>
  <c r="AW1285" i="70"/>
  <c r="AW44" i="70"/>
  <c r="AW52" i="70"/>
  <c r="AW62" i="70"/>
  <c r="AW70" i="70"/>
  <c r="AW80" i="70"/>
  <c r="AW88" i="70"/>
  <c r="AW98" i="70"/>
  <c r="AW106" i="70"/>
  <c r="AW112" i="70"/>
  <c r="AW121" i="70"/>
  <c r="AW129" i="70"/>
  <c r="AW136" i="70"/>
  <c r="AW144" i="70"/>
  <c r="AW154" i="70"/>
  <c r="AW162" i="70"/>
  <c r="AW172" i="70"/>
  <c r="AW180" i="70"/>
  <c r="AW189" i="70"/>
  <c r="AW197" i="70"/>
  <c r="AW203" i="70"/>
  <c r="AW212" i="70"/>
  <c r="AW221" i="70"/>
  <c r="AW230" i="70"/>
  <c r="AW245" i="70"/>
  <c r="AW253" i="70"/>
  <c r="AW263" i="70"/>
  <c r="AW271" i="70"/>
  <c r="AW278" i="70"/>
  <c r="AW286" i="70"/>
  <c r="AW292" i="70"/>
  <c r="AW301" i="70"/>
  <c r="AW309" i="70"/>
  <c r="AW316" i="70"/>
  <c r="AW324" i="70"/>
  <c r="AW334" i="70"/>
  <c r="AW342" i="70"/>
  <c r="AW352" i="70"/>
  <c r="AW360" i="70"/>
  <c r="AW370" i="70"/>
  <c r="AW378" i="70"/>
  <c r="AW388" i="70"/>
  <c r="AW396" i="70"/>
  <c r="AW406" i="70"/>
  <c r="AW414" i="70"/>
  <c r="AW424" i="70"/>
  <c r="AW432" i="70"/>
  <c r="AW442" i="70"/>
  <c r="AW450" i="70"/>
  <c r="AW496" i="70"/>
  <c r="AW504" i="70"/>
  <c r="AW513" i="70"/>
  <c r="AW521" i="70"/>
  <c r="AW531" i="70"/>
  <c r="AW539" i="70"/>
  <c r="AW545" i="70"/>
  <c r="AW554" i="70"/>
  <c r="AW563" i="70"/>
  <c r="AW572" i="70"/>
  <c r="AW581" i="70"/>
  <c r="AW590" i="70"/>
  <c r="AW603" i="70"/>
  <c r="AW611" i="70"/>
  <c r="AW621" i="70"/>
  <c r="AW641" i="70"/>
  <c r="AW649" i="70"/>
  <c r="AW659" i="70"/>
  <c r="AW667" i="70"/>
  <c r="AW677" i="70"/>
  <c r="AW685" i="70"/>
  <c r="AW689" i="70"/>
  <c r="AW698" i="70"/>
  <c r="AW707" i="70"/>
  <c r="AW716" i="70"/>
  <c r="AW725" i="70"/>
  <c r="AW734" i="70"/>
  <c r="AW743" i="70"/>
  <c r="AW752" i="70"/>
  <c r="AW761" i="70"/>
  <c r="AW770" i="70"/>
  <c r="AW779" i="70"/>
  <c r="AW788" i="70"/>
  <c r="AW803" i="70"/>
  <c r="AW811" i="70"/>
  <c r="AW821" i="70"/>
  <c r="AW829" i="70"/>
  <c r="AW839" i="70"/>
  <c r="AW847" i="70"/>
  <c r="AW854" i="70"/>
  <c r="AW862" i="70"/>
  <c r="AW874" i="70"/>
  <c r="AW882" i="70"/>
  <c r="AW892" i="70"/>
  <c r="AW900" i="70"/>
  <c r="AW910" i="70"/>
  <c r="AW918" i="70"/>
  <c r="AW928" i="70"/>
  <c r="AW936" i="70"/>
  <c r="AW942" i="70"/>
  <c r="AW951" i="70"/>
  <c r="AW960" i="70"/>
  <c r="AW969" i="70"/>
  <c r="AW984" i="70"/>
  <c r="AW992" i="70"/>
  <c r="AW1002" i="70"/>
  <c r="AW1010" i="70"/>
  <c r="AW1017" i="70"/>
  <c r="AW1025" i="70"/>
  <c r="AW1034" i="70"/>
  <c r="AW1042" i="70"/>
  <c r="AW1052" i="70"/>
  <c r="AW1060" i="70"/>
  <c r="AW1070" i="70"/>
  <c r="AW1078" i="70"/>
  <c r="AW1088" i="70"/>
  <c r="AW1096" i="70"/>
  <c r="AW1104" i="70"/>
  <c r="AW1113" i="70"/>
  <c r="AW1122" i="70"/>
  <c r="AW1131" i="70"/>
  <c r="AW1140" i="70"/>
  <c r="AW1149" i="70"/>
  <c r="AW1158" i="70"/>
  <c r="AW1167" i="70"/>
  <c r="AW1182" i="70"/>
  <c r="AW1190" i="70"/>
  <c r="AW1201" i="70"/>
  <c r="AW1209" i="70"/>
  <c r="AW1210" i="70"/>
  <c r="AW1219" i="70"/>
  <c r="AW1227" i="70"/>
  <c r="AW1228" i="70"/>
  <c r="AW1237" i="70"/>
  <c r="AW1245" i="70"/>
  <c r="AW1246" i="70"/>
  <c r="AW1255" i="70"/>
  <c r="AW1263" i="70"/>
  <c r="AW1264" i="70"/>
  <c r="AW1273" i="70"/>
  <c r="AW1281" i="70"/>
  <c r="AW1288" i="70"/>
  <c r="AW1296" i="70"/>
  <c r="AW1306" i="70"/>
  <c r="AW1314" i="70"/>
  <c r="AW1320" i="70"/>
  <c r="AW1329" i="70"/>
  <c r="AW664" i="70"/>
  <c r="AW674" i="70"/>
  <c r="AW682" i="70"/>
  <c r="AW695" i="70"/>
  <c r="AW703" i="70"/>
  <c r="AW713" i="70"/>
  <c r="AW721" i="70"/>
  <c r="AW731" i="70"/>
  <c r="AW739" i="70"/>
  <c r="AW749" i="70"/>
  <c r="AW757" i="70"/>
  <c r="AW767" i="70"/>
  <c r="AW775" i="70"/>
  <c r="AW785" i="70"/>
  <c r="AW793" i="70"/>
  <c r="AW800" i="70"/>
  <c r="AW808" i="70"/>
  <c r="AW818" i="70"/>
  <c r="AW826" i="70"/>
  <c r="AW836" i="70"/>
  <c r="AW844" i="70"/>
  <c r="AW850" i="70"/>
  <c r="AW859" i="70"/>
  <c r="AW867" i="70"/>
  <c r="AW870" i="70"/>
  <c r="AW879" i="70"/>
  <c r="AW888" i="70"/>
  <c r="AW897" i="70"/>
  <c r="AW906" i="70"/>
  <c r="AW915" i="70"/>
  <c r="AW924" i="70"/>
  <c r="AW933" i="70"/>
  <c r="AW948" i="70"/>
  <c r="AW956" i="70"/>
  <c r="AW966" i="70"/>
  <c r="AW974" i="70"/>
  <c r="AW981" i="70"/>
  <c r="AW989" i="70"/>
  <c r="AW999" i="70"/>
  <c r="AW1007" i="70"/>
  <c r="AW1013" i="70"/>
  <c r="AW1022" i="70"/>
  <c r="AW1030" i="70"/>
  <c r="AW1039" i="70"/>
  <c r="AW1047" i="70"/>
  <c r="AW1048" i="70"/>
  <c r="AW1057" i="70"/>
  <c r="AW1065" i="70"/>
  <c r="AW1066" i="70"/>
  <c r="AW1075" i="70"/>
  <c r="AW1083" i="70"/>
  <c r="AW1084" i="70"/>
  <c r="AW1093" i="70"/>
  <c r="AW1101" i="70"/>
  <c r="AW1110" i="70"/>
  <c r="AW1118" i="70"/>
  <c r="AW1128" i="70"/>
  <c r="AW1136" i="70"/>
  <c r="AW1146" i="70"/>
  <c r="AW1154" i="70"/>
  <c r="AW1164" i="70"/>
  <c r="AW1172" i="70"/>
  <c r="AW1179" i="70"/>
  <c r="AW1187" i="70"/>
  <c r="AW1198" i="70"/>
  <c r="AW1206" i="70"/>
  <c r="AW1216" i="70"/>
  <c r="AW1224" i="70"/>
  <c r="AW1234" i="70"/>
  <c r="AW1242" i="70"/>
  <c r="AW1252" i="70"/>
  <c r="AW1260" i="70"/>
  <c r="AW1270" i="70"/>
  <c r="AW1278" i="70"/>
  <c r="AW1284" i="70"/>
  <c r="AW1293" i="70"/>
  <c r="AW1302" i="70"/>
  <c r="AW1311" i="70"/>
  <c r="AW1326" i="70"/>
  <c r="AW1334" i="70"/>
  <c r="AW643" i="70"/>
  <c r="AW651" i="70"/>
  <c r="AW652" i="70"/>
  <c r="AW661" i="70"/>
  <c r="AW669" i="70"/>
  <c r="AW670" i="70"/>
  <c r="AW679" i="70"/>
  <c r="AW687" i="70"/>
  <c r="AW688" i="70"/>
  <c r="AW692" i="70"/>
  <c r="AW700" i="70"/>
  <c r="AW710" i="70"/>
  <c r="AW718" i="70"/>
  <c r="AW728" i="70"/>
  <c r="AW736" i="70"/>
  <c r="AW746" i="70"/>
  <c r="AW754" i="70"/>
  <c r="AW764" i="70"/>
  <c r="AW772" i="70"/>
  <c r="AW782" i="70"/>
  <c r="AW790" i="70"/>
  <c r="AW796" i="70"/>
  <c r="AW805" i="70"/>
  <c r="AW813" i="70"/>
  <c r="AW814" i="70"/>
  <c r="AW823" i="70"/>
  <c r="AW831" i="70"/>
  <c r="AW832" i="70"/>
  <c r="AW841" i="70"/>
  <c r="AW849" i="70"/>
  <c r="AW856" i="70"/>
  <c r="AW864" i="70"/>
  <c r="AW876" i="70"/>
  <c r="AW884" i="70"/>
  <c r="AW894" i="70"/>
  <c r="AW902" i="70"/>
  <c r="AW912" i="70"/>
  <c r="AW920" i="70"/>
  <c r="AW930" i="70"/>
  <c r="AW938" i="70"/>
  <c r="AW945" i="70"/>
  <c r="AW953" i="70"/>
  <c r="AW963" i="70"/>
  <c r="AW971" i="70"/>
  <c r="AW977" i="70"/>
  <c r="AW986" i="70"/>
  <c r="AW995" i="70"/>
  <c r="AW1004" i="70"/>
  <c r="AW1019" i="70"/>
  <c r="AW1027" i="70"/>
  <c r="AW1036" i="70"/>
  <c r="AW1044" i="70"/>
  <c r="AW1054" i="70"/>
  <c r="AW1062" i="70"/>
  <c r="AW1072" i="70"/>
  <c r="AW1080" i="70"/>
  <c r="AW1090" i="70"/>
  <c r="AW1098" i="70"/>
  <c r="AW1107" i="70"/>
  <c r="AW1115" i="70"/>
  <c r="AW1125" i="70"/>
  <c r="AW1133" i="70"/>
  <c r="AW1143" i="70"/>
  <c r="AW1151" i="70"/>
  <c r="AW1161" i="70"/>
  <c r="AW1169" i="70"/>
  <c r="AW1175" i="70"/>
  <c r="AW1184" i="70"/>
  <c r="AW1193" i="70"/>
  <c r="AW1203" i="70"/>
  <c r="AW1212" i="70"/>
  <c r="AW1221" i="70"/>
  <c r="AW1230" i="70"/>
  <c r="AW1239" i="70"/>
  <c r="AW1248" i="70"/>
  <c r="AW1257" i="70"/>
  <c r="AW1266" i="70"/>
  <c r="AW1275" i="70"/>
  <c r="AW1290" i="70"/>
  <c r="AW1298" i="70"/>
  <c r="AW1308" i="70"/>
  <c r="AW1316" i="70"/>
  <c r="AW1323" i="70"/>
  <c r="AW1331" i="70"/>
  <c r="AW633" i="70"/>
  <c r="AW640" i="70"/>
  <c r="AW648" i="70"/>
  <c r="AW658" i="70"/>
  <c r="AW666" i="70"/>
  <c r="AW676" i="70"/>
  <c r="AW684" i="70"/>
  <c r="AW697" i="70"/>
  <c r="AW705" i="70"/>
  <c r="AW706" i="70"/>
  <c r="AW715" i="70"/>
  <c r="AW723" i="70"/>
  <c r="AW724" i="70"/>
  <c r="AW733" i="70"/>
  <c r="AW741" i="70"/>
  <c r="AW742" i="70"/>
  <c r="AW751" i="70"/>
  <c r="AW759" i="70"/>
  <c r="AW760" i="70"/>
  <c r="AW769" i="70"/>
  <c r="AW777" i="70"/>
  <c r="AW778" i="70"/>
  <c r="AW787" i="70"/>
  <c r="AW795" i="70"/>
  <c r="AW802" i="70"/>
  <c r="AW810" i="70"/>
  <c r="AW820" i="70"/>
  <c r="AW828" i="70"/>
  <c r="AW838" i="70"/>
  <c r="AW846" i="70"/>
  <c r="AW852" i="70"/>
  <c r="AW861" i="70"/>
  <c r="AW873" i="70"/>
  <c r="AW881" i="70"/>
  <c r="AW891" i="70"/>
  <c r="AW899" i="70"/>
  <c r="AW909" i="70"/>
  <c r="AW917" i="70"/>
  <c r="AW927" i="70"/>
  <c r="AW935" i="70"/>
  <c r="AW941" i="70"/>
  <c r="AW950" i="70"/>
  <c r="AW959" i="70"/>
  <c r="AW968" i="70"/>
  <c r="AW983" i="70"/>
  <c r="AW991" i="70"/>
  <c r="AW1001" i="70"/>
  <c r="AW1009" i="70"/>
  <c r="AW1016" i="70"/>
  <c r="AW1024" i="70"/>
  <c r="AW1032" i="70"/>
  <c r="AW1041" i="70"/>
  <c r="AW1050" i="70"/>
  <c r="AW1059" i="70"/>
  <c r="AW1068" i="70"/>
  <c r="AW1077" i="70"/>
  <c r="AW1086" i="70"/>
  <c r="AW1095" i="70"/>
  <c r="AW1103" i="70"/>
  <c r="AW1112" i="70"/>
  <c r="AW1121" i="70"/>
  <c r="AW1130" i="70"/>
  <c r="AW1139" i="70"/>
  <c r="AW1148" i="70"/>
  <c r="AW1157" i="70"/>
  <c r="AW1166" i="70"/>
  <c r="AW1181" i="70"/>
  <c r="AW1189" i="70"/>
  <c r="AW1200" i="70"/>
  <c r="AW1208" i="70"/>
  <c r="AW1218" i="70"/>
  <c r="AW1226" i="70"/>
  <c r="AW1236" i="70"/>
  <c r="AW1244" i="70"/>
  <c r="AW1254" i="70"/>
  <c r="AW1262" i="70"/>
  <c r="AW1272" i="70"/>
  <c r="AW1280" i="70"/>
  <c r="AW1287" i="70"/>
  <c r="AW1295" i="70"/>
  <c r="AW1305" i="70"/>
  <c r="AW1313" i="70"/>
  <c r="AW1319" i="70"/>
  <c r="AW1328" i="70"/>
  <c r="AW645" i="70"/>
  <c r="AW654" i="70"/>
  <c r="AW663" i="70"/>
  <c r="AW672" i="70"/>
  <c r="AW681" i="70"/>
  <c r="AW694" i="70"/>
  <c r="AW702" i="70"/>
  <c r="AW712" i="70"/>
  <c r="AW720" i="70"/>
  <c r="AW730" i="70"/>
  <c r="AW738" i="70"/>
  <c r="AW748" i="70"/>
  <c r="AW756" i="70"/>
  <c r="AW766" i="70"/>
  <c r="AW774" i="70"/>
  <c r="AW784" i="70"/>
  <c r="AW792" i="70"/>
  <c r="AW798" i="70"/>
  <c r="AW807" i="70"/>
  <c r="AW816" i="70"/>
  <c r="AW825" i="70"/>
  <c r="AW834" i="70"/>
  <c r="AW843" i="70"/>
  <c r="AW858" i="70"/>
  <c r="AW866" i="70"/>
  <c r="AW869" i="70"/>
  <c r="AW878" i="70"/>
  <c r="AW887" i="70"/>
  <c r="AW896" i="70"/>
  <c r="AW905" i="70"/>
  <c r="AW914" i="70"/>
  <c r="AW923" i="70"/>
  <c r="AW932" i="70"/>
  <c r="AW947" i="70"/>
  <c r="AW955" i="70"/>
  <c r="AW965" i="70"/>
  <c r="AW973" i="70"/>
  <c r="AW980" i="70"/>
  <c r="AW988" i="70"/>
  <c r="AW994" i="70"/>
  <c r="AW998" i="70"/>
  <c r="AW1006" i="70"/>
  <c r="AW1012" i="70"/>
  <c r="AW1021" i="70"/>
  <c r="AW1029" i="70"/>
  <c r="AW1038" i="70"/>
  <c r="AW1046" i="70"/>
  <c r="AW1056" i="70"/>
  <c r="AW1064" i="70"/>
  <c r="AW1074" i="70"/>
  <c r="AW1082" i="70"/>
  <c r="AW1092" i="70"/>
  <c r="AW1100" i="70"/>
  <c r="AW1109" i="70"/>
  <c r="AW1117" i="70"/>
  <c r="AW1127" i="70"/>
  <c r="AW1135" i="70"/>
  <c r="AW1145" i="70"/>
  <c r="AW1153" i="70"/>
  <c r="AW1163" i="70"/>
  <c r="AW1171" i="70"/>
  <c r="AW1178" i="70"/>
  <c r="AW1186" i="70"/>
  <c r="AW1197" i="70"/>
  <c r="AW1205" i="70"/>
  <c r="AW1215" i="70"/>
  <c r="AW1223" i="70"/>
  <c r="AW1233" i="70"/>
  <c r="AW1241" i="70"/>
  <c r="AW1251" i="70"/>
  <c r="AW1259" i="70"/>
  <c r="AW1269" i="70"/>
  <c r="AW1277" i="70"/>
  <c r="AW1283" i="70"/>
  <c r="AW1292" i="70"/>
  <c r="AW1301" i="70"/>
  <c r="AW1310" i="70"/>
  <c r="AW1325" i="70"/>
  <c r="AW1333" i="70"/>
  <c r="AW642" i="70"/>
  <c r="AW650" i="70"/>
  <c r="AW660" i="70"/>
  <c r="AW668" i="70"/>
  <c r="AW678" i="70"/>
  <c r="AW686" i="70"/>
  <c r="AW690" i="70"/>
  <c r="AW699" i="70"/>
  <c r="AW708" i="70"/>
  <c r="AW717" i="70"/>
  <c r="AW726" i="70"/>
  <c r="AW735" i="70"/>
  <c r="AW744" i="70"/>
  <c r="AW753" i="70"/>
  <c r="AW762" i="70"/>
  <c r="AW771" i="70"/>
  <c r="AW780" i="70"/>
  <c r="AW789" i="70"/>
  <c r="AW804" i="70"/>
  <c r="AW812" i="70"/>
  <c r="AW822" i="70"/>
  <c r="AW830" i="70"/>
  <c r="AW840" i="70"/>
  <c r="AW848" i="70"/>
  <c r="AW855" i="70"/>
  <c r="AW863" i="70"/>
  <c r="AW875" i="70"/>
  <c r="AW883" i="70"/>
  <c r="AW893" i="70"/>
  <c r="AW901" i="70"/>
  <c r="AW911" i="70"/>
  <c r="AW919" i="70"/>
  <c r="AW929" i="70"/>
  <c r="AW937" i="70"/>
  <c r="AW944" i="70"/>
  <c r="AW952" i="70"/>
  <c r="AW962" i="70"/>
  <c r="AW970" i="70"/>
  <c r="AW976" i="70"/>
  <c r="AW985" i="70"/>
  <c r="AW993" i="70"/>
  <c r="AW1003" i="70"/>
  <c r="AW1011" i="70"/>
  <c r="AW1018" i="70"/>
  <c r="AW1026" i="70"/>
  <c r="AW1035" i="70"/>
  <c r="AW1043" i="70"/>
  <c r="AW1053" i="70"/>
  <c r="AW1061" i="70"/>
  <c r="AW1071" i="70"/>
  <c r="AW1079" i="70"/>
  <c r="AW1089" i="70"/>
  <c r="AW1097" i="70"/>
  <c r="AW1106" i="70"/>
  <c r="AW1114" i="70"/>
  <c r="AW1124" i="70"/>
  <c r="AW1132" i="70"/>
  <c r="AW1142" i="70"/>
  <c r="AW1150" i="70"/>
  <c r="AW1160" i="70"/>
  <c r="AW1168" i="70"/>
  <c r="AW1174" i="70"/>
  <c r="AW1183" i="70"/>
  <c r="AW1191" i="70"/>
  <c r="AW1192" i="70"/>
  <c r="AW1202" i="70"/>
  <c r="AW1211" i="70"/>
  <c r="AW1220" i="70"/>
  <c r="AW1229" i="70"/>
  <c r="AW1238" i="70"/>
  <c r="AW1247" i="70"/>
  <c r="AW1256" i="70"/>
  <c r="AW1265" i="70"/>
  <c r="AW1274" i="70"/>
  <c r="AW1289" i="70"/>
  <c r="AW1297" i="70"/>
  <c r="AW1307" i="70"/>
  <c r="AW1315" i="70"/>
  <c r="AW1322" i="70"/>
  <c r="AW1330" i="70"/>
  <c r="AW647" i="70"/>
  <c r="AW657" i="70"/>
  <c r="AW665" i="70"/>
  <c r="AW675" i="70"/>
  <c r="AW683" i="70"/>
  <c r="AW696" i="70"/>
  <c r="AW704" i="70"/>
  <c r="AW714" i="70"/>
  <c r="AW722" i="70"/>
  <c r="AW732" i="70"/>
  <c r="AW740" i="70"/>
  <c r="AW750" i="70"/>
  <c r="AW758" i="70"/>
  <c r="AW768" i="70"/>
  <c r="AW776" i="70"/>
  <c r="AW786" i="70"/>
  <c r="AW794" i="70"/>
  <c r="AW801" i="70"/>
  <c r="AW809" i="70"/>
  <c r="AW819" i="70"/>
  <c r="AW827" i="70"/>
  <c r="AW837" i="70"/>
  <c r="AW845" i="70"/>
  <c r="AW851" i="70"/>
  <c r="AW860" i="70"/>
  <c r="AW872" i="70"/>
  <c r="AW880" i="70"/>
  <c r="AW890" i="70"/>
  <c r="AW898" i="70"/>
  <c r="AW908" i="70"/>
  <c r="AW916" i="70"/>
  <c r="AW926" i="70"/>
  <c r="AW934" i="70"/>
  <c r="AW940" i="70"/>
  <c r="AW949" i="70"/>
  <c r="AW957" i="70"/>
  <c r="AW958" i="70"/>
  <c r="AW967" i="70"/>
  <c r="AW975" i="70"/>
  <c r="AW982" i="70"/>
  <c r="AW990" i="70"/>
  <c r="AW1000" i="70"/>
  <c r="AW1008" i="70"/>
  <c r="AW1014" i="70"/>
  <c r="AW1023" i="70"/>
  <c r="AW1031" i="70"/>
  <c r="AW1040" i="70"/>
  <c r="AW1049" i="70"/>
  <c r="AW1058" i="70"/>
  <c r="AW1067" i="70"/>
  <c r="AW1076" i="70"/>
  <c r="AW1085" i="70"/>
  <c r="AW1094" i="70"/>
  <c r="AW1102" i="70"/>
  <c r="AW1111" i="70"/>
  <c r="AW1119" i="70"/>
  <c r="AW1120" i="70"/>
  <c r="AW1129" i="70"/>
  <c r="AW1137" i="70"/>
  <c r="AW1138" i="70"/>
  <c r="AW1147" i="70"/>
  <c r="AW1155" i="70"/>
  <c r="AW1156" i="70"/>
  <c r="AW1165" i="70"/>
  <c r="AW1173" i="70"/>
  <c r="AW1180" i="70"/>
  <c r="AW1188" i="70"/>
  <c r="AW1199" i="70"/>
  <c r="AW1207" i="70"/>
  <c r="AW1217" i="70"/>
  <c r="AW1225" i="70"/>
  <c r="AW1235" i="70"/>
  <c r="AW1243" i="70"/>
  <c r="AW1253" i="70"/>
  <c r="AW1261" i="70"/>
  <c r="AW1271" i="70"/>
  <c r="AW1279" i="70"/>
  <c r="AW1286" i="70"/>
  <c r="AW1294" i="70"/>
  <c r="AW1304" i="70"/>
  <c r="AW1312" i="70"/>
  <c r="AW1318" i="70"/>
  <c r="AW1327" i="70"/>
  <c r="AW1335" i="70"/>
  <c r="AW1336" i="70"/>
  <c r="AW629" i="70"/>
  <c r="AW635" i="70"/>
  <c r="AW644" i="70"/>
  <c r="AW653" i="70"/>
  <c r="AW662" i="70"/>
  <c r="AW671" i="70"/>
  <c r="AW680" i="70"/>
  <c r="AW693" i="70"/>
  <c r="AW701" i="70"/>
  <c r="AW711" i="70"/>
  <c r="AW719" i="70"/>
  <c r="AW729" i="70"/>
  <c r="AW737" i="70"/>
  <c r="AW747" i="70"/>
  <c r="AW755" i="70"/>
  <c r="AW765" i="70"/>
  <c r="AW773" i="70"/>
  <c r="AW783" i="70"/>
  <c r="AW791" i="70"/>
  <c r="AW797" i="70"/>
  <c r="AW806" i="70"/>
  <c r="AW815" i="70"/>
  <c r="AW824" i="70"/>
  <c r="AW833" i="70"/>
  <c r="AW842" i="70"/>
  <c r="AW857" i="70"/>
  <c r="AW865" i="70"/>
  <c r="AW868" i="70"/>
  <c r="AW877" i="70"/>
  <c r="AW885" i="70"/>
  <c r="AW886" i="70"/>
  <c r="AW895" i="70"/>
  <c r="AW903" i="70"/>
  <c r="AW904" i="70"/>
  <c r="AW913" i="70"/>
  <c r="AW921" i="70"/>
  <c r="AW922" i="70"/>
  <c r="AW931" i="70"/>
  <c r="AW939" i="70"/>
  <c r="AW946" i="70"/>
  <c r="AW954" i="70"/>
  <c r="AW964" i="70"/>
  <c r="AW972" i="70"/>
  <c r="AW978" i="70"/>
  <c r="AW987" i="70"/>
  <c r="AW996" i="70"/>
  <c r="AW1005" i="70"/>
  <c r="AW1020" i="70"/>
  <c r="AW1028" i="70"/>
  <c r="AW1037" i="70"/>
  <c r="AW1045" i="70"/>
  <c r="AW1055" i="70"/>
  <c r="AW1063" i="70"/>
  <c r="AW1073" i="70"/>
  <c r="AW1081" i="70"/>
  <c r="AW1091" i="70"/>
  <c r="AW1099" i="70"/>
  <c r="AW1108" i="70"/>
  <c r="AW1116" i="70"/>
  <c r="AW1126" i="70"/>
  <c r="AW1134" i="70"/>
  <c r="AW1144" i="70"/>
  <c r="AW1152" i="70"/>
  <c r="AW1162" i="70"/>
  <c r="AW1170" i="70"/>
  <c r="AW1176" i="70"/>
  <c r="AW1185" i="70"/>
  <c r="AW1194" i="70"/>
  <c r="AW1204" i="70"/>
  <c r="AW1214" i="70"/>
  <c r="AW1222" i="70"/>
  <c r="AW1232" i="70"/>
  <c r="AW1240" i="70"/>
  <c r="AW1250" i="70"/>
  <c r="AW1258" i="70"/>
  <c r="AW1268" i="70"/>
  <c r="AW1276" i="70"/>
  <c r="AW1282" i="70"/>
  <c r="AW1291" i="70"/>
  <c r="AW1299" i="70"/>
  <c r="AW1300" i="70"/>
  <c r="AW1309" i="70"/>
  <c r="AW1317" i="70"/>
  <c r="AW1324" i="70"/>
  <c r="AW1332" i="70"/>
  <c r="M1196" i="70"/>
  <c r="AT1354" i="70"/>
  <c r="AT1353" i="70"/>
  <c r="AR1353" i="70"/>
  <c r="AT1352" i="70"/>
  <c r="AR1352" i="70"/>
  <c r="AT1351" i="70"/>
  <c r="AR1351" i="70"/>
  <c r="AT1350" i="70"/>
  <c r="AR1350" i="70"/>
  <c r="AT1349" i="70"/>
  <c r="AR1349" i="70"/>
  <c r="AT1348" i="70"/>
  <c r="AR1348" i="70"/>
  <c r="AT1347" i="70"/>
  <c r="AR1347" i="70"/>
  <c r="AT1346" i="70"/>
  <c r="AR1346" i="70"/>
  <c r="AT1345" i="70"/>
  <c r="AR1345" i="70"/>
  <c r="AT1344" i="70"/>
  <c r="AR1344" i="70"/>
  <c r="AT1343" i="70"/>
  <c r="AR1343" i="70"/>
  <c r="AT1342" i="70"/>
  <c r="AR1342" i="70"/>
  <c r="AT1341" i="70"/>
  <c r="AR1341" i="70"/>
  <c r="AT1340" i="70"/>
  <c r="AR1340" i="70"/>
  <c r="AT1338" i="70"/>
  <c r="AR1338" i="70"/>
  <c r="AT1337" i="70"/>
  <c r="AR1337" i="70"/>
  <c r="AA304" i="53"/>
  <c r="AA303" i="53"/>
  <c r="AA302" i="53"/>
  <c r="AA301" i="53"/>
  <c r="Y79" i="36"/>
  <c r="Z79" i="36"/>
  <c r="BL30" i="70"/>
  <c r="AW465" i="70" s="1"/>
  <c r="BL31" i="70"/>
  <c r="AW489" i="70" s="1"/>
  <c r="AA5" i="36"/>
  <c r="BL6" i="70"/>
  <c r="D347" i="70"/>
  <c r="M362" i="70"/>
  <c r="M354" i="70"/>
  <c r="M361" i="70"/>
  <c r="M353" i="70"/>
  <c r="M358" i="70"/>
  <c r="M350" i="70"/>
  <c r="M357" i="70"/>
  <c r="M348" i="70"/>
  <c r="M351" i="70"/>
  <c r="M363" i="70"/>
  <c r="M364" i="70"/>
  <c r="M359" i="70"/>
  <c r="M355" i="70"/>
  <c r="M352" i="70"/>
  <c r="M360" i="70"/>
  <c r="M356" i="70"/>
  <c r="M347" i="70"/>
  <c r="D923" i="70"/>
  <c r="M935" i="70"/>
  <c r="M934" i="70"/>
  <c r="M939" i="70"/>
  <c r="M931" i="70"/>
  <c r="M938" i="70"/>
  <c r="M937" i="70"/>
  <c r="M926" i="70"/>
  <c r="M923" i="70"/>
  <c r="M936" i="70"/>
  <c r="M924" i="70"/>
  <c r="M930" i="70"/>
  <c r="M929" i="70"/>
  <c r="M932" i="70"/>
  <c r="M927" i="70"/>
  <c r="M928" i="70"/>
  <c r="M940" i="70"/>
  <c r="M933" i="70"/>
  <c r="D1211" i="70"/>
  <c r="M1223" i="70"/>
  <c r="M1215" i="70"/>
  <c r="M1222" i="70"/>
  <c r="M1214" i="70"/>
  <c r="M1227" i="70"/>
  <c r="M1219" i="70"/>
  <c r="M1226" i="70"/>
  <c r="M1218" i="70"/>
  <c r="M1225" i="70"/>
  <c r="M1211" i="70"/>
  <c r="M1224" i="70"/>
  <c r="M1217" i="70"/>
  <c r="M1216" i="70"/>
  <c r="M1220" i="70"/>
  <c r="M1212" i="70"/>
  <c r="M1228" i="70"/>
  <c r="M1221" i="70"/>
  <c r="D221" i="70"/>
  <c r="M236" i="70"/>
  <c r="M228" i="70"/>
  <c r="M235" i="70"/>
  <c r="M227" i="70"/>
  <c r="M232" i="70"/>
  <c r="M224" i="70"/>
  <c r="M231" i="70"/>
  <c r="M222" i="70"/>
  <c r="M225" i="70"/>
  <c r="M237" i="70"/>
  <c r="M238" i="70"/>
  <c r="M233" i="70"/>
  <c r="M221" i="70"/>
  <c r="M226" i="70"/>
  <c r="M234" i="70"/>
  <c r="M230" i="70"/>
  <c r="M229" i="70"/>
  <c r="D653" i="70"/>
  <c r="M664" i="70"/>
  <c r="M656" i="70"/>
  <c r="M663" i="70"/>
  <c r="M654" i="70"/>
  <c r="M668" i="70"/>
  <c r="M660" i="70"/>
  <c r="M667" i="70"/>
  <c r="M659" i="70"/>
  <c r="M669" i="70"/>
  <c r="M665" i="70"/>
  <c r="M662" i="70"/>
  <c r="M666" i="70"/>
  <c r="M661" i="70"/>
  <c r="M670" i="70"/>
  <c r="M658" i="70"/>
  <c r="M657" i="70"/>
  <c r="M653" i="70"/>
  <c r="D797" i="70"/>
  <c r="M808" i="70"/>
  <c r="M800" i="70"/>
  <c r="M807" i="70"/>
  <c r="M798" i="70"/>
  <c r="M812" i="70"/>
  <c r="M804" i="70"/>
  <c r="M811" i="70"/>
  <c r="M803" i="70"/>
  <c r="M813" i="70"/>
  <c r="M809" i="70"/>
  <c r="M797" i="70"/>
  <c r="M806" i="70"/>
  <c r="M810" i="70"/>
  <c r="M805" i="70"/>
  <c r="M814" i="70"/>
  <c r="M802" i="70"/>
  <c r="M801" i="70"/>
  <c r="D941" i="70"/>
  <c r="M953" i="70"/>
  <c r="M945" i="70"/>
  <c r="M952" i="70"/>
  <c r="M944" i="70"/>
  <c r="M957" i="70"/>
  <c r="M949" i="70"/>
  <c r="M956" i="70"/>
  <c r="M948" i="70"/>
  <c r="M955" i="70"/>
  <c r="M954" i="70"/>
  <c r="M947" i="70"/>
  <c r="M946" i="70"/>
  <c r="M958" i="70"/>
  <c r="M950" i="70"/>
  <c r="M951" i="70"/>
  <c r="M942" i="70"/>
  <c r="M941" i="70"/>
  <c r="D1085" i="70"/>
  <c r="M1097" i="70"/>
  <c r="M1089" i="70"/>
  <c r="M1096" i="70"/>
  <c r="M1088" i="70"/>
  <c r="M1101" i="70"/>
  <c r="M1093" i="70"/>
  <c r="M1100" i="70"/>
  <c r="M1092" i="70"/>
  <c r="M1099" i="70"/>
  <c r="M1098" i="70"/>
  <c r="M1091" i="70"/>
  <c r="M1090" i="70"/>
  <c r="M1085" i="70"/>
  <c r="M1095" i="70"/>
  <c r="M1102" i="70"/>
  <c r="M1094" i="70"/>
  <c r="M1086" i="70"/>
  <c r="D95" i="70"/>
  <c r="M109" i="70"/>
  <c r="M101" i="70"/>
  <c r="M107" i="70"/>
  <c r="M106" i="70"/>
  <c r="M108" i="70"/>
  <c r="M100" i="70"/>
  <c r="M99" i="70"/>
  <c r="M105" i="70"/>
  <c r="M96" i="70"/>
  <c r="M103" i="70"/>
  <c r="M102" i="70"/>
  <c r="M98" i="70"/>
  <c r="M112" i="70"/>
  <c r="M104" i="70"/>
  <c r="M111" i="70"/>
  <c r="M110" i="70"/>
  <c r="M95" i="70"/>
  <c r="D239" i="70"/>
  <c r="M254" i="70"/>
  <c r="M246" i="70"/>
  <c r="M253" i="70"/>
  <c r="M245" i="70"/>
  <c r="M250" i="70"/>
  <c r="M242" i="70"/>
  <c r="M249" i="70"/>
  <c r="M240" i="70"/>
  <c r="M243" i="70"/>
  <c r="M255" i="70"/>
  <c r="M256" i="70"/>
  <c r="M251" i="70"/>
  <c r="M247" i="70"/>
  <c r="M248" i="70"/>
  <c r="M239" i="70"/>
  <c r="M244" i="70"/>
  <c r="M252" i="70"/>
  <c r="D383" i="70"/>
  <c r="M398" i="70"/>
  <c r="M390" i="70"/>
  <c r="M397" i="70"/>
  <c r="M389" i="70"/>
  <c r="M394" i="70"/>
  <c r="M386" i="70"/>
  <c r="M393" i="70"/>
  <c r="M384" i="70"/>
  <c r="M387" i="70"/>
  <c r="M399" i="70"/>
  <c r="M400" i="70"/>
  <c r="M395" i="70"/>
  <c r="M391" i="70"/>
  <c r="M388" i="70"/>
  <c r="M396" i="70"/>
  <c r="M392" i="70"/>
  <c r="M383" i="70"/>
  <c r="D527" i="70"/>
  <c r="M541" i="70"/>
  <c r="M533" i="70"/>
  <c r="M539" i="70"/>
  <c r="M538" i="70"/>
  <c r="M540" i="70"/>
  <c r="M532" i="70"/>
  <c r="M531" i="70"/>
  <c r="M537" i="70"/>
  <c r="M528" i="70"/>
  <c r="M543" i="70"/>
  <c r="M542" i="70"/>
  <c r="M544" i="70"/>
  <c r="M536" i="70"/>
  <c r="M527" i="70"/>
  <c r="M535" i="70"/>
  <c r="M534" i="70"/>
  <c r="M530" i="70"/>
  <c r="D671" i="70"/>
  <c r="M682" i="70"/>
  <c r="M674" i="70"/>
  <c r="M681" i="70"/>
  <c r="M672" i="70"/>
  <c r="M686" i="70"/>
  <c r="M678" i="70"/>
  <c r="M685" i="70"/>
  <c r="M677" i="70"/>
  <c r="M687" i="70"/>
  <c r="M684" i="70"/>
  <c r="M683" i="70"/>
  <c r="M679" i="70"/>
  <c r="M675" i="70"/>
  <c r="M676" i="70"/>
  <c r="M671" i="70"/>
  <c r="M688" i="70"/>
  <c r="M680" i="70"/>
  <c r="D815" i="70"/>
  <c r="M826" i="70"/>
  <c r="M818" i="70"/>
  <c r="M825" i="70"/>
  <c r="M816" i="70"/>
  <c r="M830" i="70"/>
  <c r="M822" i="70"/>
  <c r="M829" i="70"/>
  <c r="M821" i="70"/>
  <c r="M831" i="70"/>
  <c r="M828" i="70"/>
  <c r="M815" i="70"/>
  <c r="M827" i="70"/>
  <c r="M823" i="70"/>
  <c r="M819" i="70"/>
  <c r="M824" i="70"/>
  <c r="M820" i="70"/>
  <c r="M832" i="70"/>
  <c r="D959" i="70"/>
  <c r="M971" i="70"/>
  <c r="M963" i="70"/>
  <c r="M970" i="70"/>
  <c r="M962" i="70"/>
  <c r="M975" i="70"/>
  <c r="M967" i="70"/>
  <c r="M974" i="70"/>
  <c r="M966" i="70"/>
  <c r="M973" i="70"/>
  <c r="M972" i="70"/>
  <c r="M965" i="70"/>
  <c r="M964" i="70"/>
  <c r="M968" i="70"/>
  <c r="M960" i="70"/>
  <c r="M959" i="70"/>
  <c r="M976" i="70"/>
  <c r="M969" i="70"/>
  <c r="D1103" i="70"/>
  <c r="M1115" i="70"/>
  <c r="M1107" i="70"/>
  <c r="M1114" i="70"/>
  <c r="M1106" i="70"/>
  <c r="M1119" i="70"/>
  <c r="M1111" i="70"/>
  <c r="M1118" i="70"/>
  <c r="M1110" i="70"/>
  <c r="M1117" i="70"/>
  <c r="M1116" i="70"/>
  <c r="M1109" i="70"/>
  <c r="M1108" i="70"/>
  <c r="M1112" i="70"/>
  <c r="M1104" i="70"/>
  <c r="M1103" i="70"/>
  <c r="M1113" i="70"/>
  <c r="M1120" i="70"/>
  <c r="D1247" i="70"/>
  <c r="M1259" i="70"/>
  <c r="M1251" i="70"/>
  <c r="M1258" i="70"/>
  <c r="M1250" i="70"/>
  <c r="M1263" i="70"/>
  <c r="M1255" i="70"/>
  <c r="M1262" i="70"/>
  <c r="M1254" i="70"/>
  <c r="M1261" i="70"/>
  <c r="M1260" i="70"/>
  <c r="M1253" i="70"/>
  <c r="M1252" i="70"/>
  <c r="M1256" i="70"/>
  <c r="M1248" i="70"/>
  <c r="M1257" i="70"/>
  <c r="M1247" i="70"/>
  <c r="M1264" i="70"/>
  <c r="D635" i="70"/>
  <c r="M646" i="70"/>
  <c r="M638" i="70"/>
  <c r="M635" i="70"/>
  <c r="M645" i="70"/>
  <c r="M636" i="70"/>
  <c r="M650" i="70"/>
  <c r="M642" i="70"/>
  <c r="M649" i="70"/>
  <c r="M641" i="70"/>
  <c r="M651" i="70"/>
  <c r="M648" i="70"/>
  <c r="M647" i="70"/>
  <c r="M643" i="70"/>
  <c r="M639" i="70"/>
  <c r="M652" i="70"/>
  <c r="M644" i="70"/>
  <c r="M640" i="70"/>
  <c r="D779" i="70"/>
  <c r="M790" i="70"/>
  <c r="M782" i="70"/>
  <c r="M779" i="70"/>
  <c r="M789" i="70"/>
  <c r="M780" i="70"/>
  <c r="M794" i="70"/>
  <c r="M786" i="70"/>
  <c r="M793" i="70"/>
  <c r="M785" i="70"/>
  <c r="M795" i="70"/>
  <c r="M792" i="70"/>
  <c r="M791" i="70"/>
  <c r="M787" i="70"/>
  <c r="M783" i="70"/>
  <c r="M784" i="70"/>
  <c r="M796" i="70"/>
  <c r="M788" i="70"/>
  <c r="D77" i="70"/>
  <c r="M91" i="70"/>
  <c r="M83" i="70"/>
  <c r="M89" i="70"/>
  <c r="M81" i="70"/>
  <c r="M90" i="70"/>
  <c r="M82" i="70"/>
  <c r="M87" i="70"/>
  <c r="M78" i="70"/>
  <c r="M85" i="70"/>
  <c r="M84" i="70"/>
  <c r="M80" i="70"/>
  <c r="M94" i="70"/>
  <c r="M86" i="70"/>
  <c r="M93" i="70"/>
  <c r="M92" i="70"/>
  <c r="M88" i="70"/>
  <c r="M77" i="70"/>
  <c r="D365" i="70"/>
  <c r="M380" i="70"/>
  <c r="M372" i="70"/>
  <c r="M379" i="70"/>
  <c r="M371" i="70"/>
  <c r="M376" i="70"/>
  <c r="M368" i="70"/>
  <c r="M375" i="70"/>
  <c r="M366" i="70"/>
  <c r="M369" i="70"/>
  <c r="M381" i="70"/>
  <c r="M382" i="70"/>
  <c r="M377" i="70"/>
  <c r="M374" i="70"/>
  <c r="M373" i="70"/>
  <c r="M365" i="70"/>
  <c r="M370" i="70"/>
  <c r="M378" i="70"/>
  <c r="D509" i="70"/>
  <c r="M523" i="70"/>
  <c r="M515" i="70"/>
  <c r="M521" i="70"/>
  <c r="M513" i="70"/>
  <c r="M522" i="70"/>
  <c r="M514" i="70"/>
  <c r="M519" i="70"/>
  <c r="M510" i="70"/>
  <c r="M525" i="70"/>
  <c r="M509" i="70"/>
  <c r="M524" i="70"/>
  <c r="M512" i="70"/>
  <c r="M526" i="70"/>
  <c r="M518" i="70"/>
  <c r="M517" i="70"/>
  <c r="M516" i="70"/>
  <c r="M520" i="70"/>
  <c r="D1229" i="70"/>
  <c r="M1241" i="70"/>
  <c r="M1233" i="70"/>
  <c r="M1240" i="70"/>
  <c r="M1232" i="70"/>
  <c r="M1245" i="70"/>
  <c r="M1237" i="70"/>
  <c r="M1244" i="70"/>
  <c r="M1236" i="70"/>
  <c r="M1243" i="70"/>
  <c r="M1242" i="70"/>
  <c r="M1235" i="70"/>
  <c r="M1234" i="70"/>
  <c r="M1239" i="70"/>
  <c r="M1246" i="70"/>
  <c r="M1238" i="70"/>
  <c r="M1229" i="70"/>
  <c r="M1230" i="70"/>
  <c r="D113" i="70"/>
  <c r="M129" i="70"/>
  <c r="M121" i="70"/>
  <c r="M128" i="70"/>
  <c r="M120" i="70"/>
  <c r="M125" i="70"/>
  <c r="M117" i="70"/>
  <c r="M124" i="70"/>
  <c r="M116" i="70"/>
  <c r="M118" i="70"/>
  <c r="M114" i="70"/>
  <c r="M130" i="70"/>
  <c r="M126" i="70"/>
  <c r="M113" i="70"/>
  <c r="M119" i="70"/>
  <c r="M127" i="70"/>
  <c r="M123" i="70"/>
  <c r="M122" i="70"/>
  <c r="D257" i="70"/>
  <c r="M272" i="70"/>
  <c r="M264" i="70"/>
  <c r="M271" i="70"/>
  <c r="M263" i="70"/>
  <c r="M268" i="70"/>
  <c r="M260" i="70"/>
  <c r="M267" i="70"/>
  <c r="M258" i="70"/>
  <c r="M261" i="70"/>
  <c r="M273" i="70"/>
  <c r="M274" i="70"/>
  <c r="M270" i="70"/>
  <c r="M269" i="70"/>
  <c r="M257" i="70"/>
  <c r="M262" i="70"/>
  <c r="M266" i="70"/>
  <c r="M265" i="70"/>
  <c r="D401" i="70"/>
  <c r="M416" i="70"/>
  <c r="M408" i="70"/>
  <c r="M415" i="70"/>
  <c r="M407" i="70"/>
  <c r="M412" i="70"/>
  <c r="M404" i="70"/>
  <c r="M411" i="70"/>
  <c r="M402" i="70"/>
  <c r="M405" i="70"/>
  <c r="M414" i="70"/>
  <c r="M418" i="70"/>
  <c r="M417" i="70"/>
  <c r="M413" i="70"/>
  <c r="M401" i="70"/>
  <c r="M410" i="70"/>
  <c r="M409" i="70"/>
  <c r="M406" i="70"/>
  <c r="D545" i="70"/>
  <c r="M559" i="70"/>
  <c r="M551" i="70"/>
  <c r="M558" i="70"/>
  <c r="M550" i="70"/>
  <c r="M555" i="70"/>
  <c r="M546" i="70"/>
  <c r="M562" i="70"/>
  <c r="M554" i="70"/>
  <c r="M545" i="70"/>
  <c r="M548" i="70"/>
  <c r="M560" i="70"/>
  <c r="M561" i="70"/>
  <c r="M556" i="70"/>
  <c r="M552" i="70"/>
  <c r="M553" i="70"/>
  <c r="M549" i="70"/>
  <c r="M557" i="70"/>
  <c r="D689" i="70"/>
  <c r="M700" i="70"/>
  <c r="M692" i="70"/>
  <c r="M699" i="70"/>
  <c r="M690" i="70"/>
  <c r="M704" i="70"/>
  <c r="M696" i="70"/>
  <c r="M703" i="70"/>
  <c r="M695" i="70"/>
  <c r="M689" i="70"/>
  <c r="M705" i="70"/>
  <c r="M701" i="70"/>
  <c r="M698" i="70"/>
  <c r="M702" i="70"/>
  <c r="M697" i="70"/>
  <c r="M706" i="70"/>
  <c r="M694" i="70"/>
  <c r="M693" i="70"/>
  <c r="D833" i="70"/>
  <c r="M844" i="70"/>
  <c r="M836" i="70"/>
  <c r="M843" i="70"/>
  <c r="M834" i="70"/>
  <c r="M848" i="70"/>
  <c r="M840" i="70"/>
  <c r="M847" i="70"/>
  <c r="M839" i="70"/>
  <c r="M833" i="70"/>
  <c r="M849" i="70"/>
  <c r="M845" i="70"/>
  <c r="M846" i="70"/>
  <c r="M841" i="70"/>
  <c r="M850" i="70"/>
  <c r="M838" i="70"/>
  <c r="M837" i="70"/>
  <c r="M842" i="70"/>
  <c r="D977" i="70"/>
  <c r="M989" i="70"/>
  <c r="M981" i="70"/>
  <c r="M988" i="70"/>
  <c r="M980" i="70"/>
  <c r="M993" i="70"/>
  <c r="M985" i="70"/>
  <c r="M992" i="70"/>
  <c r="M984" i="70"/>
  <c r="M991" i="70"/>
  <c r="M990" i="70"/>
  <c r="M983" i="70"/>
  <c r="M982" i="70"/>
  <c r="M977" i="70"/>
  <c r="M994" i="70"/>
  <c r="M986" i="70"/>
  <c r="M978" i="70"/>
  <c r="M987" i="70"/>
  <c r="D1121" i="70"/>
  <c r="M1133" i="70"/>
  <c r="M1125" i="70"/>
  <c r="M1132" i="70"/>
  <c r="M1124" i="70"/>
  <c r="M1137" i="70"/>
  <c r="M1129" i="70"/>
  <c r="M1136" i="70"/>
  <c r="M1128" i="70"/>
  <c r="M1135" i="70"/>
  <c r="M1134" i="70"/>
  <c r="M1127" i="70"/>
  <c r="M1126" i="70"/>
  <c r="M1121" i="70"/>
  <c r="M1138" i="70"/>
  <c r="M1130" i="70"/>
  <c r="M1122" i="70"/>
  <c r="M1131" i="70"/>
  <c r="D1265" i="70"/>
  <c r="M1277" i="70"/>
  <c r="M1269" i="70"/>
  <c r="M1276" i="70"/>
  <c r="M1268" i="70"/>
  <c r="M1281" i="70"/>
  <c r="M1273" i="70"/>
  <c r="M1280" i="70"/>
  <c r="M1272" i="70"/>
  <c r="M1279" i="70"/>
  <c r="M1278" i="70"/>
  <c r="M1271" i="70"/>
  <c r="M1270" i="70"/>
  <c r="M1265" i="70"/>
  <c r="M1282" i="70"/>
  <c r="M1275" i="70"/>
  <c r="M1274" i="70"/>
  <c r="M1266" i="70"/>
  <c r="D203" i="70"/>
  <c r="M218" i="70"/>
  <c r="M210" i="70"/>
  <c r="M217" i="70"/>
  <c r="M209" i="70"/>
  <c r="M214" i="70"/>
  <c r="M206" i="70"/>
  <c r="M213" i="70"/>
  <c r="M204" i="70"/>
  <c r="M207" i="70"/>
  <c r="M216" i="70"/>
  <c r="M220" i="70"/>
  <c r="M219" i="70"/>
  <c r="M215" i="70"/>
  <c r="M211" i="70"/>
  <c r="M203" i="70"/>
  <c r="M212" i="70"/>
  <c r="M208" i="70"/>
  <c r="D131" i="70"/>
  <c r="M146" i="70"/>
  <c r="M138" i="70"/>
  <c r="M145" i="70"/>
  <c r="M137" i="70"/>
  <c r="M142" i="70"/>
  <c r="M134" i="70"/>
  <c r="M141" i="70"/>
  <c r="M132" i="70"/>
  <c r="M135" i="70"/>
  <c r="M147" i="70"/>
  <c r="M144" i="70"/>
  <c r="M148" i="70"/>
  <c r="M131" i="70"/>
  <c r="M143" i="70"/>
  <c r="M139" i="70"/>
  <c r="M140" i="70"/>
  <c r="M136" i="70"/>
  <c r="D275" i="70"/>
  <c r="M290" i="70"/>
  <c r="M282" i="70"/>
  <c r="M289" i="70"/>
  <c r="M281" i="70"/>
  <c r="M286" i="70"/>
  <c r="M278" i="70"/>
  <c r="M285" i="70"/>
  <c r="M276" i="70"/>
  <c r="M279" i="70"/>
  <c r="M291" i="70"/>
  <c r="M292" i="70"/>
  <c r="M287" i="70"/>
  <c r="M283" i="70"/>
  <c r="M280" i="70"/>
  <c r="M284" i="70"/>
  <c r="M288" i="70"/>
  <c r="M275" i="70"/>
  <c r="D563" i="70"/>
  <c r="M574" i="70"/>
  <c r="M566" i="70"/>
  <c r="M573" i="70"/>
  <c r="M564" i="70"/>
  <c r="M578" i="70"/>
  <c r="M570" i="70"/>
  <c r="M563" i="70"/>
  <c r="M577" i="70"/>
  <c r="M569" i="70"/>
  <c r="M579" i="70"/>
  <c r="M572" i="70"/>
  <c r="M576" i="70"/>
  <c r="M575" i="70"/>
  <c r="M571" i="70"/>
  <c r="M567" i="70"/>
  <c r="M568" i="70"/>
  <c r="M580" i="70"/>
  <c r="D1283" i="70"/>
  <c r="M1295" i="70"/>
  <c r="M1287" i="70"/>
  <c r="M1294" i="70"/>
  <c r="M1286" i="70"/>
  <c r="M1299" i="70"/>
  <c r="M1291" i="70"/>
  <c r="M1298" i="70"/>
  <c r="M1290" i="70"/>
  <c r="M1297" i="70"/>
  <c r="M1296" i="70"/>
  <c r="M1289" i="70"/>
  <c r="M1283" i="70"/>
  <c r="M1288" i="70"/>
  <c r="M1292" i="70"/>
  <c r="M1284" i="70"/>
  <c r="M1300" i="70"/>
  <c r="M1293" i="70"/>
  <c r="D1067" i="70"/>
  <c r="M1079" i="70"/>
  <c r="M1071" i="70"/>
  <c r="M1078" i="70"/>
  <c r="M1070" i="70"/>
  <c r="M1083" i="70"/>
  <c r="M1075" i="70"/>
  <c r="M1082" i="70"/>
  <c r="M1074" i="70"/>
  <c r="M1081" i="70"/>
  <c r="M1067" i="70"/>
  <c r="M1080" i="70"/>
  <c r="M1073" i="70"/>
  <c r="M1072" i="70"/>
  <c r="M1076" i="70"/>
  <c r="M1068" i="70"/>
  <c r="M1084" i="70"/>
  <c r="M1077" i="70"/>
  <c r="D59" i="70"/>
  <c r="M73" i="70"/>
  <c r="M65" i="70"/>
  <c r="M71" i="70"/>
  <c r="M63" i="70"/>
  <c r="M62" i="70"/>
  <c r="M72" i="70"/>
  <c r="M64" i="70"/>
  <c r="M69" i="70"/>
  <c r="M60" i="70"/>
  <c r="M67" i="70"/>
  <c r="M66" i="70"/>
  <c r="M76" i="70"/>
  <c r="M68" i="70"/>
  <c r="M75" i="70"/>
  <c r="M74" i="70"/>
  <c r="M70" i="70"/>
  <c r="M59" i="70"/>
  <c r="D851" i="70"/>
  <c r="M862" i="70"/>
  <c r="M854" i="70"/>
  <c r="M861" i="70"/>
  <c r="M852" i="70"/>
  <c r="M866" i="70"/>
  <c r="M858" i="70"/>
  <c r="M851" i="70"/>
  <c r="M865" i="70"/>
  <c r="M857" i="70"/>
  <c r="M867" i="70"/>
  <c r="M863" i="70"/>
  <c r="M860" i="70"/>
  <c r="M864" i="70"/>
  <c r="M859" i="70"/>
  <c r="M855" i="70"/>
  <c r="M856" i="70"/>
  <c r="M868" i="70"/>
  <c r="D149" i="70"/>
  <c r="M164" i="70"/>
  <c r="M156" i="70"/>
  <c r="M163" i="70"/>
  <c r="M155" i="70"/>
  <c r="M160" i="70"/>
  <c r="M152" i="70"/>
  <c r="M159" i="70"/>
  <c r="M150" i="70"/>
  <c r="M153" i="70"/>
  <c r="M165" i="70"/>
  <c r="M149" i="70"/>
  <c r="M166" i="70"/>
  <c r="M161" i="70"/>
  <c r="M154" i="70"/>
  <c r="M158" i="70"/>
  <c r="M157" i="70"/>
  <c r="M162" i="70"/>
  <c r="D293" i="70"/>
  <c r="M308" i="70"/>
  <c r="M300" i="70"/>
  <c r="M307" i="70"/>
  <c r="M299" i="70"/>
  <c r="M304" i="70"/>
  <c r="M296" i="70"/>
  <c r="M303" i="70"/>
  <c r="M294" i="70"/>
  <c r="M297" i="70"/>
  <c r="M293" i="70"/>
  <c r="M310" i="70"/>
  <c r="M309" i="70"/>
  <c r="M305" i="70"/>
  <c r="M306" i="70"/>
  <c r="M302" i="70"/>
  <c r="M301" i="70"/>
  <c r="M298" i="70"/>
  <c r="D437" i="70"/>
  <c r="M452" i="70"/>
  <c r="M451" i="70"/>
  <c r="M448" i="70"/>
  <c r="M447" i="70"/>
  <c r="M443" i="70"/>
  <c r="M453" i="70"/>
  <c r="M441" i="70"/>
  <c r="M437" i="70"/>
  <c r="M454" i="70"/>
  <c r="M442" i="70"/>
  <c r="M449" i="70"/>
  <c r="M438" i="70"/>
  <c r="M444" i="70"/>
  <c r="M450" i="70"/>
  <c r="M446" i="70"/>
  <c r="M445" i="70"/>
  <c r="M440" i="70"/>
  <c r="D581" i="70"/>
  <c r="M592" i="70"/>
  <c r="M584" i="70"/>
  <c r="M591" i="70"/>
  <c r="M582" i="70"/>
  <c r="M596" i="70"/>
  <c r="M588" i="70"/>
  <c r="M595" i="70"/>
  <c r="M587" i="70"/>
  <c r="M597" i="70"/>
  <c r="M581" i="70"/>
  <c r="M593" i="70"/>
  <c r="M594" i="70"/>
  <c r="M589" i="70"/>
  <c r="M598" i="70"/>
  <c r="M586" i="70"/>
  <c r="M585" i="70"/>
  <c r="M590" i="70"/>
  <c r="D725" i="70"/>
  <c r="M736" i="70"/>
  <c r="M728" i="70"/>
  <c r="M735" i="70"/>
  <c r="M726" i="70"/>
  <c r="M740" i="70"/>
  <c r="M732" i="70"/>
  <c r="M739" i="70"/>
  <c r="M731" i="70"/>
  <c r="M741" i="70"/>
  <c r="M737" i="70"/>
  <c r="M738" i="70"/>
  <c r="M733" i="70"/>
  <c r="M725" i="70"/>
  <c r="M742" i="70"/>
  <c r="M730" i="70"/>
  <c r="M729" i="70"/>
  <c r="M734" i="70"/>
  <c r="D869" i="70"/>
  <c r="M880" i="70"/>
  <c r="M872" i="70"/>
  <c r="M879" i="70"/>
  <c r="M870" i="70"/>
  <c r="M884" i="70"/>
  <c r="M876" i="70"/>
  <c r="M883" i="70"/>
  <c r="M875" i="70"/>
  <c r="M885" i="70"/>
  <c r="M869" i="70"/>
  <c r="M882" i="70"/>
  <c r="M881" i="70"/>
  <c r="M877" i="70"/>
  <c r="M874" i="70"/>
  <c r="M873" i="70"/>
  <c r="M886" i="70"/>
  <c r="M878" i="70"/>
  <c r="D1013" i="70"/>
  <c r="M1025" i="70"/>
  <c r="M1017" i="70"/>
  <c r="M1024" i="70"/>
  <c r="M1016" i="70"/>
  <c r="M1029" i="70"/>
  <c r="M1021" i="70"/>
  <c r="M1028" i="70"/>
  <c r="M1020" i="70"/>
  <c r="M1027" i="70"/>
  <c r="M1026" i="70"/>
  <c r="M1019" i="70"/>
  <c r="M1018" i="70"/>
  <c r="M1023" i="70"/>
  <c r="M1030" i="70"/>
  <c r="M1022" i="70"/>
  <c r="M1013" i="70"/>
  <c r="M1014" i="70"/>
  <c r="D1157" i="70"/>
  <c r="M1169" i="70"/>
  <c r="M1161" i="70"/>
  <c r="M1168" i="70"/>
  <c r="M1160" i="70"/>
  <c r="M1173" i="70"/>
  <c r="M1165" i="70"/>
  <c r="M1172" i="70"/>
  <c r="M1164" i="70"/>
  <c r="M1171" i="70"/>
  <c r="M1170" i="70"/>
  <c r="M1163" i="70"/>
  <c r="M1162" i="70"/>
  <c r="M1157" i="70"/>
  <c r="M1167" i="70"/>
  <c r="M1174" i="70"/>
  <c r="M1166" i="70"/>
  <c r="M1158" i="70"/>
  <c r="D1301" i="70"/>
  <c r="M1313" i="70"/>
  <c r="M1305" i="70"/>
  <c r="M1312" i="70"/>
  <c r="M1304" i="70"/>
  <c r="M1317" i="70"/>
  <c r="M1309" i="70"/>
  <c r="M1316" i="70"/>
  <c r="M1308" i="70"/>
  <c r="M1315" i="70"/>
  <c r="M1314" i="70"/>
  <c r="M1307" i="70"/>
  <c r="M1306" i="70"/>
  <c r="M1318" i="70"/>
  <c r="M1311" i="70"/>
  <c r="M1310" i="70"/>
  <c r="M1301" i="70"/>
  <c r="M1302" i="70"/>
  <c r="D41" i="70"/>
  <c r="M56" i="70"/>
  <c r="M48" i="70"/>
  <c r="M46" i="70"/>
  <c r="M55" i="70"/>
  <c r="M47" i="70"/>
  <c r="M54" i="70"/>
  <c r="M52" i="70"/>
  <c r="M44" i="70"/>
  <c r="M49" i="70"/>
  <c r="M45" i="70"/>
  <c r="M42" i="70"/>
  <c r="M51" i="70"/>
  <c r="M41" i="70"/>
  <c r="M58" i="70"/>
  <c r="M50" i="70"/>
  <c r="M57" i="70"/>
  <c r="M53" i="70"/>
  <c r="D995" i="70"/>
  <c r="M1007" i="70"/>
  <c r="M999" i="70"/>
  <c r="M1006" i="70"/>
  <c r="M998" i="70"/>
  <c r="M1011" i="70"/>
  <c r="M1003" i="70"/>
  <c r="M1010" i="70"/>
  <c r="M1002" i="70"/>
  <c r="M1009" i="70"/>
  <c r="M1008" i="70"/>
  <c r="M1001" i="70"/>
  <c r="M995" i="70"/>
  <c r="M1000" i="70"/>
  <c r="M1004" i="70"/>
  <c r="M996" i="70"/>
  <c r="M1012" i="70"/>
  <c r="M1005" i="70"/>
  <c r="D167" i="70"/>
  <c r="M182" i="70"/>
  <c r="M174" i="70"/>
  <c r="M181" i="70"/>
  <c r="M173" i="70"/>
  <c r="M178" i="70"/>
  <c r="M170" i="70"/>
  <c r="M177" i="70"/>
  <c r="M168" i="70"/>
  <c r="M171" i="70"/>
  <c r="M183" i="70"/>
  <c r="M184" i="70"/>
  <c r="M167" i="70"/>
  <c r="M179" i="70"/>
  <c r="M175" i="70"/>
  <c r="M180" i="70"/>
  <c r="M176" i="70"/>
  <c r="M172" i="70"/>
  <c r="D311" i="70"/>
  <c r="M326" i="70"/>
  <c r="M318" i="70"/>
  <c r="M325" i="70"/>
  <c r="M317" i="70"/>
  <c r="M322" i="70"/>
  <c r="M314" i="70"/>
  <c r="M321" i="70"/>
  <c r="M312" i="70"/>
  <c r="M315" i="70"/>
  <c r="M327" i="70"/>
  <c r="M324" i="70"/>
  <c r="M328" i="70"/>
  <c r="M311" i="70"/>
  <c r="M323" i="70"/>
  <c r="M319" i="70"/>
  <c r="M316" i="70"/>
  <c r="M320" i="70"/>
  <c r="D599" i="70"/>
  <c r="M610" i="70"/>
  <c r="M602" i="70"/>
  <c r="M609" i="70"/>
  <c r="M600" i="70"/>
  <c r="M614" i="70"/>
  <c r="M606" i="70"/>
  <c r="M613" i="70"/>
  <c r="M605" i="70"/>
  <c r="M615" i="70"/>
  <c r="M612" i="70"/>
  <c r="M611" i="70"/>
  <c r="M607" i="70"/>
  <c r="M603" i="70"/>
  <c r="M599" i="70"/>
  <c r="M608" i="70"/>
  <c r="M604" i="70"/>
  <c r="M616" i="70"/>
  <c r="D743" i="70"/>
  <c r="M754" i="70"/>
  <c r="M746" i="70"/>
  <c r="M753" i="70"/>
  <c r="M744" i="70"/>
  <c r="M758" i="70"/>
  <c r="M750" i="70"/>
  <c r="M757" i="70"/>
  <c r="M749" i="70"/>
  <c r="M759" i="70"/>
  <c r="M752" i="70"/>
  <c r="M743" i="70"/>
  <c r="M756" i="70"/>
  <c r="M755" i="70"/>
  <c r="M751" i="70"/>
  <c r="M747" i="70"/>
  <c r="M748" i="70"/>
  <c r="M760" i="70"/>
  <c r="D887" i="70"/>
  <c r="M898" i="70"/>
  <c r="M890" i="70"/>
  <c r="M897" i="70"/>
  <c r="M888" i="70"/>
  <c r="M902" i="70"/>
  <c r="M894" i="70"/>
  <c r="M901" i="70"/>
  <c r="M893" i="70"/>
  <c r="M903" i="70"/>
  <c r="M899" i="70"/>
  <c r="M900" i="70"/>
  <c r="M895" i="70"/>
  <c r="M891" i="70"/>
  <c r="M904" i="70"/>
  <c r="M896" i="70"/>
  <c r="M892" i="70"/>
  <c r="M887" i="70"/>
  <c r="D1031" i="70"/>
  <c r="M1043" i="70"/>
  <c r="M1035" i="70"/>
  <c r="M1042" i="70"/>
  <c r="M1034" i="70"/>
  <c r="M1047" i="70"/>
  <c r="M1039" i="70"/>
  <c r="M1046" i="70"/>
  <c r="M1038" i="70"/>
  <c r="M1045" i="70"/>
  <c r="M1044" i="70"/>
  <c r="M1037" i="70"/>
  <c r="M1036" i="70"/>
  <c r="M1040" i="70"/>
  <c r="M1032" i="70"/>
  <c r="M1031" i="70"/>
  <c r="M1048" i="70"/>
  <c r="M1041" i="70"/>
  <c r="D1175" i="70"/>
  <c r="M1187" i="70"/>
  <c r="M1179" i="70"/>
  <c r="M1186" i="70"/>
  <c r="M1178" i="70"/>
  <c r="M1191" i="70"/>
  <c r="M1183" i="70"/>
  <c r="M1190" i="70"/>
  <c r="M1182" i="70"/>
  <c r="M1189" i="70"/>
  <c r="M1188" i="70"/>
  <c r="M1181" i="70"/>
  <c r="M1180" i="70"/>
  <c r="M1184" i="70"/>
  <c r="M1176" i="70"/>
  <c r="M1185" i="70"/>
  <c r="M1175" i="70"/>
  <c r="M1192" i="70"/>
  <c r="D1319" i="70"/>
  <c r="M1331" i="70"/>
  <c r="M1323" i="70"/>
  <c r="M1330" i="70"/>
  <c r="M1322" i="70"/>
  <c r="M1335" i="70"/>
  <c r="M1327" i="70"/>
  <c r="M1334" i="70"/>
  <c r="M1326" i="70"/>
  <c r="M1333" i="70"/>
  <c r="M1332" i="70"/>
  <c r="M1325" i="70"/>
  <c r="M1324" i="70"/>
  <c r="M1328" i="70"/>
  <c r="M1320" i="70"/>
  <c r="M1329" i="70"/>
  <c r="M1336" i="70"/>
  <c r="M1319" i="70"/>
  <c r="D491" i="70"/>
  <c r="M505" i="70"/>
  <c r="M497" i="70"/>
  <c r="M503" i="70"/>
  <c r="M495" i="70"/>
  <c r="M504" i="70"/>
  <c r="M496" i="70"/>
  <c r="M501" i="70"/>
  <c r="M492" i="70"/>
  <c r="M507" i="70"/>
  <c r="M498" i="70"/>
  <c r="M491" i="70"/>
  <c r="M494" i="70"/>
  <c r="M508" i="70"/>
  <c r="M500" i="70"/>
  <c r="M499" i="70"/>
  <c r="M506" i="70"/>
  <c r="M502" i="70"/>
  <c r="D419" i="70"/>
  <c r="M434" i="70"/>
  <c r="M426" i="70"/>
  <c r="M433" i="70"/>
  <c r="M425" i="70"/>
  <c r="M430" i="70"/>
  <c r="M422" i="70"/>
  <c r="M429" i="70"/>
  <c r="M420" i="70"/>
  <c r="M423" i="70"/>
  <c r="M435" i="70"/>
  <c r="M436" i="70"/>
  <c r="M431" i="70"/>
  <c r="M427" i="70"/>
  <c r="M419" i="70"/>
  <c r="M428" i="70"/>
  <c r="M424" i="70"/>
  <c r="M432" i="70"/>
  <c r="D707" i="70"/>
  <c r="M718" i="70"/>
  <c r="M710" i="70"/>
  <c r="M717" i="70"/>
  <c r="M708" i="70"/>
  <c r="M722" i="70"/>
  <c r="M714" i="70"/>
  <c r="M707" i="70"/>
  <c r="M721" i="70"/>
  <c r="M713" i="70"/>
  <c r="M723" i="70"/>
  <c r="M720" i="70"/>
  <c r="M719" i="70"/>
  <c r="M715" i="70"/>
  <c r="M711" i="70"/>
  <c r="M716" i="70"/>
  <c r="M712" i="70"/>
  <c r="M724" i="70"/>
  <c r="D1139" i="70"/>
  <c r="M1151" i="70"/>
  <c r="M1143" i="70"/>
  <c r="M1150" i="70"/>
  <c r="M1142" i="70"/>
  <c r="M1155" i="70"/>
  <c r="M1147" i="70"/>
  <c r="M1154" i="70"/>
  <c r="M1146" i="70"/>
  <c r="M1153" i="70"/>
  <c r="M1152" i="70"/>
  <c r="M1145" i="70"/>
  <c r="M1139" i="70"/>
  <c r="M1144" i="70"/>
  <c r="M1148" i="70"/>
  <c r="M1140" i="70"/>
  <c r="M1156" i="70"/>
  <c r="M1149" i="70"/>
  <c r="D185" i="70"/>
  <c r="M200" i="70"/>
  <c r="M192" i="70"/>
  <c r="M199" i="70"/>
  <c r="M191" i="70"/>
  <c r="M196" i="70"/>
  <c r="M188" i="70"/>
  <c r="M195" i="70"/>
  <c r="M186" i="70"/>
  <c r="M189" i="70"/>
  <c r="M185" i="70"/>
  <c r="M201" i="70"/>
  <c r="M202" i="70"/>
  <c r="M197" i="70"/>
  <c r="M190" i="70"/>
  <c r="M194" i="70"/>
  <c r="M193" i="70"/>
  <c r="M198" i="70"/>
  <c r="D329" i="70"/>
  <c r="M344" i="70"/>
  <c r="M336" i="70"/>
  <c r="M343" i="70"/>
  <c r="M335" i="70"/>
  <c r="M340" i="70"/>
  <c r="M332" i="70"/>
  <c r="M339" i="70"/>
  <c r="M330" i="70"/>
  <c r="M333" i="70"/>
  <c r="M329" i="70"/>
  <c r="M345" i="70"/>
  <c r="M346" i="70"/>
  <c r="M341" i="70"/>
  <c r="M338" i="70"/>
  <c r="M337" i="70"/>
  <c r="M334" i="70"/>
  <c r="M342" i="70"/>
  <c r="D617" i="70"/>
  <c r="M628" i="70"/>
  <c r="M620" i="70"/>
  <c r="M627" i="70"/>
  <c r="M618" i="70"/>
  <c r="M617" i="70"/>
  <c r="M632" i="70"/>
  <c r="M624" i="70"/>
  <c r="M631" i="70"/>
  <c r="M623" i="70"/>
  <c r="M633" i="70"/>
  <c r="M629" i="70"/>
  <c r="M630" i="70"/>
  <c r="M625" i="70"/>
  <c r="M634" i="70"/>
  <c r="M622" i="70"/>
  <c r="M621" i="70"/>
  <c r="M626" i="70"/>
  <c r="D761" i="70"/>
  <c r="M772" i="70"/>
  <c r="M764" i="70"/>
  <c r="M771" i="70"/>
  <c r="M762" i="70"/>
  <c r="M761" i="70"/>
  <c r="M776" i="70"/>
  <c r="M768" i="70"/>
  <c r="M775" i="70"/>
  <c r="M767" i="70"/>
  <c r="M777" i="70"/>
  <c r="M773" i="70"/>
  <c r="M774" i="70"/>
  <c r="M769" i="70"/>
  <c r="M778" i="70"/>
  <c r="M770" i="70"/>
  <c r="M766" i="70"/>
  <c r="M765" i="70"/>
  <c r="D905" i="70"/>
  <c r="M916" i="70"/>
  <c r="M908" i="70"/>
  <c r="M915" i="70"/>
  <c r="M906" i="70"/>
  <c r="M905" i="70"/>
  <c r="M920" i="70"/>
  <c r="M912" i="70"/>
  <c r="M919" i="70"/>
  <c r="M911" i="70"/>
  <c r="M913" i="70"/>
  <c r="M922" i="70"/>
  <c r="M910" i="70"/>
  <c r="M909" i="70"/>
  <c r="M921" i="70"/>
  <c r="M918" i="70"/>
  <c r="M917" i="70"/>
  <c r="M914" i="70"/>
  <c r="D1049" i="70"/>
  <c r="M1061" i="70"/>
  <c r="M1053" i="70"/>
  <c r="M1060" i="70"/>
  <c r="M1052" i="70"/>
  <c r="M1065" i="70"/>
  <c r="M1057" i="70"/>
  <c r="M1064" i="70"/>
  <c r="M1056" i="70"/>
  <c r="M1063" i="70"/>
  <c r="M1062" i="70"/>
  <c r="M1049" i="70"/>
  <c r="M1055" i="70"/>
  <c r="M1054" i="70"/>
  <c r="M1066" i="70"/>
  <c r="M1058" i="70"/>
  <c r="M1059" i="70"/>
  <c r="M1050" i="70"/>
  <c r="D1193" i="70"/>
  <c r="M1205" i="70"/>
  <c r="M1197" i="70"/>
  <c r="M1204" i="70"/>
  <c r="M1209" i="70"/>
  <c r="M1201" i="70"/>
  <c r="M1208" i="70"/>
  <c r="M1200" i="70"/>
  <c r="M1207" i="70"/>
  <c r="M1206" i="70"/>
  <c r="M1193" i="70"/>
  <c r="M1199" i="70"/>
  <c r="M1198" i="70"/>
  <c r="M1210" i="70"/>
  <c r="M1202" i="70"/>
  <c r="M1203" i="70"/>
  <c r="M1194" i="70"/>
  <c r="AU919" i="70"/>
  <c r="AU191" i="70"/>
  <c r="AU130" i="70"/>
  <c r="AR508" i="70"/>
  <c r="AV508" i="70" s="1"/>
  <c r="AU595" i="70"/>
  <c r="I634" i="70"/>
  <c r="AR634" i="70"/>
  <c r="AV634" i="70" s="1"/>
  <c r="L778" i="70"/>
  <c r="AR778" i="70"/>
  <c r="AV778" i="70" s="1"/>
  <c r="L76" i="70"/>
  <c r="AR76" i="70"/>
  <c r="AS76" i="70" s="1"/>
  <c r="I148" i="70"/>
  <c r="AR148" i="70"/>
  <c r="I292" i="70"/>
  <c r="AR292" i="70"/>
  <c r="AS292" i="70" s="1"/>
  <c r="I436" i="70"/>
  <c r="AR436" i="70"/>
  <c r="AS436" i="70" s="1"/>
  <c r="I580" i="70"/>
  <c r="AR580" i="70"/>
  <c r="I724" i="70"/>
  <c r="AR724" i="70"/>
  <c r="L868" i="70"/>
  <c r="AR868" i="70"/>
  <c r="AS868" i="70" s="1"/>
  <c r="I1012" i="70"/>
  <c r="AR1012" i="70"/>
  <c r="I1156" i="70"/>
  <c r="AR1156" i="70"/>
  <c r="L1300" i="70"/>
  <c r="AR1300" i="70"/>
  <c r="AV1300" i="70" s="1"/>
  <c r="I490" i="70"/>
  <c r="AR490" i="70"/>
  <c r="I58" i="70"/>
  <c r="AR58" i="70"/>
  <c r="I112" i="70"/>
  <c r="AR112" i="70"/>
  <c r="AS112" i="70" s="1"/>
  <c r="I256" i="70"/>
  <c r="AR256" i="70"/>
  <c r="I400" i="70"/>
  <c r="AR400" i="70"/>
  <c r="I544" i="70"/>
  <c r="AR544" i="70"/>
  <c r="AS544" i="70" s="1"/>
  <c r="I688" i="70"/>
  <c r="AR688" i="70"/>
  <c r="L832" i="70"/>
  <c r="AR832" i="70"/>
  <c r="AS832" i="70" s="1"/>
  <c r="AR976" i="70"/>
  <c r="AV976" i="70" s="1"/>
  <c r="I1120" i="70"/>
  <c r="AR1120" i="70"/>
  <c r="I1264" i="70"/>
  <c r="AR1264" i="70"/>
  <c r="I166" i="70"/>
  <c r="AR166" i="70"/>
  <c r="AV166" i="70" s="1"/>
  <c r="I310" i="70"/>
  <c r="AR310" i="70"/>
  <c r="AS310" i="70" s="1"/>
  <c r="L454" i="70"/>
  <c r="AR454" i="70"/>
  <c r="AS454" i="70" s="1"/>
  <c r="L598" i="70"/>
  <c r="AR598" i="70"/>
  <c r="AS598" i="70" s="1"/>
  <c r="I742" i="70"/>
  <c r="AR742" i="70"/>
  <c r="L886" i="70"/>
  <c r="AR886" i="70"/>
  <c r="AS886" i="70" s="1"/>
  <c r="AR1030" i="70"/>
  <c r="AV1030" i="70" s="1"/>
  <c r="I1174" i="70"/>
  <c r="AR1174" i="70"/>
  <c r="AR1318" i="70"/>
  <c r="AV1318" i="70" s="1"/>
  <c r="I40" i="70"/>
  <c r="AR40" i="70"/>
  <c r="I220" i="70"/>
  <c r="AR220" i="70"/>
  <c r="AV220" i="70" s="1"/>
  <c r="I364" i="70"/>
  <c r="AR364" i="70"/>
  <c r="AS364" i="70" s="1"/>
  <c r="I652" i="70"/>
  <c r="AR652" i="70"/>
  <c r="I796" i="70"/>
  <c r="AR796" i="70"/>
  <c r="AS796" i="70" s="1"/>
  <c r="L940" i="70"/>
  <c r="AR940" i="70"/>
  <c r="AV940" i="70" s="1"/>
  <c r="L1084" i="70"/>
  <c r="AR1084" i="70"/>
  <c r="AV1084" i="70" s="1"/>
  <c r="I1228" i="70"/>
  <c r="AR1228" i="70"/>
  <c r="AV1228" i="70" s="1"/>
  <c r="I1210" i="70"/>
  <c r="AR1210" i="70"/>
  <c r="AR22" i="70"/>
  <c r="AR130" i="70"/>
  <c r="L274" i="70"/>
  <c r="AR274" i="70"/>
  <c r="AS274" i="70" s="1"/>
  <c r="L418" i="70"/>
  <c r="AR418" i="70"/>
  <c r="AV418" i="70" s="1"/>
  <c r="I562" i="70"/>
  <c r="AR562" i="70"/>
  <c r="AS562" i="70" s="1"/>
  <c r="I706" i="70"/>
  <c r="AR706" i="70"/>
  <c r="I850" i="70"/>
  <c r="AR850" i="70"/>
  <c r="AR994" i="70"/>
  <c r="I1138" i="70"/>
  <c r="AR1138" i="70"/>
  <c r="AS1138" i="70" s="1"/>
  <c r="AR1282" i="70"/>
  <c r="L202" i="70"/>
  <c r="AR202" i="70"/>
  <c r="L346" i="70"/>
  <c r="AR346" i="70"/>
  <c r="AV346" i="70" s="1"/>
  <c r="I184" i="70"/>
  <c r="AR184" i="70"/>
  <c r="AS184" i="70" s="1"/>
  <c r="I328" i="70"/>
  <c r="AR328" i="70"/>
  <c r="L472" i="70"/>
  <c r="AR472" i="70"/>
  <c r="I616" i="70"/>
  <c r="AR616" i="70"/>
  <c r="L760" i="70"/>
  <c r="AR760" i="70"/>
  <c r="AS760" i="70" s="1"/>
  <c r="L904" i="70"/>
  <c r="AR904" i="70"/>
  <c r="AS904" i="70" s="1"/>
  <c r="I1048" i="70"/>
  <c r="AR1048" i="70"/>
  <c r="I1192" i="70"/>
  <c r="AR1192" i="70"/>
  <c r="AS1192" i="70" s="1"/>
  <c r="I1336" i="70"/>
  <c r="AR1336" i="70"/>
  <c r="L922" i="70"/>
  <c r="AR922" i="70"/>
  <c r="AV922" i="70" s="1"/>
  <c r="L1066" i="70"/>
  <c r="AR1066" i="70"/>
  <c r="AV1066" i="70" s="1"/>
  <c r="L94" i="70"/>
  <c r="AR94" i="70"/>
  <c r="AV94" i="70" s="1"/>
  <c r="I238" i="70"/>
  <c r="AR238" i="70"/>
  <c r="AV238" i="70" s="1"/>
  <c r="I382" i="70"/>
  <c r="AR382" i="70"/>
  <c r="AV382" i="70" s="1"/>
  <c r="L526" i="70"/>
  <c r="AR526" i="70"/>
  <c r="AU649" i="70"/>
  <c r="L670" i="70"/>
  <c r="AR670" i="70"/>
  <c r="AS670" i="70" s="1"/>
  <c r="I814" i="70"/>
  <c r="AR814" i="70"/>
  <c r="AR958" i="70"/>
  <c r="AS958" i="70" s="1"/>
  <c r="AU1073" i="70"/>
  <c r="I1102" i="70"/>
  <c r="AR1102" i="70"/>
  <c r="AV1102" i="70" s="1"/>
  <c r="L1246" i="70"/>
  <c r="AR1246" i="70"/>
  <c r="AU362" i="70"/>
  <c r="AS560" i="70"/>
  <c r="AU716" i="70"/>
  <c r="AA58" i="36"/>
  <c r="AD27" i="36" s="1"/>
  <c r="AA54" i="36"/>
  <c r="AD23" i="36" s="1"/>
  <c r="AA65" i="36"/>
  <c r="AD34" i="36" s="1"/>
  <c r="AU760" i="70"/>
  <c r="AS680" i="70"/>
  <c r="AS824" i="70"/>
  <c r="AS308" i="70"/>
  <c r="AS1024" i="70"/>
  <c r="AU938" i="70"/>
  <c r="AU542" i="70"/>
  <c r="AV716" i="70"/>
  <c r="AS650" i="70"/>
  <c r="AV452" i="70"/>
  <c r="AU1028" i="70"/>
  <c r="AV521" i="70"/>
  <c r="AV482" i="70"/>
  <c r="AV479" i="70"/>
  <c r="AV307" i="70"/>
  <c r="AU214" i="70"/>
  <c r="AV93" i="70"/>
  <c r="AB89" i="53"/>
  <c r="AB121" i="53"/>
  <c r="AB153" i="53"/>
  <c r="AB13" i="53"/>
  <c r="AB135" i="53"/>
  <c r="AB46" i="53"/>
  <c r="AA12" i="36"/>
  <c r="AA52" i="36"/>
  <c r="AD21" i="36" s="1"/>
  <c r="AA60" i="36"/>
  <c r="AD29" i="36" s="1"/>
  <c r="AA75" i="36"/>
  <c r="AD44" i="36" s="1"/>
  <c r="AA68" i="36"/>
  <c r="AD37" i="36" s="1"/>
  <c r="AA77" i="36"/>
  <c r="AD46" i="36" s="1"/>
  <c r="AA66" i="36"/>
  <c r="AD35" i="36" s="1"/>
  <c r="AA70" i="36"/>
  <c r="AD39" i="36" s="1"/>
  <c r="AA39" i="36"/>
  <c r="AD8" i="36" s="1"/>
  <c r="AA25" i="36"/>
  <c r="AA9" i="36"/>
  <c r="AA17" i="36"/>
  <c r="AA10" i="36"/>
  <c r="AA22" i="36"/>
  <c r="AA30" i="36"/>
  <c r="AA67" i="36"/>
  <c r="AD36" i="36" s="1"/>
  <c r="AS578" i="70"/>
  <c r="AU1233" i="70"/>
  <c r="AU73" i="70"/>
  <c r="AU868" i="70"/>
  <c r="AV109" i="70"/>
  <c r="AS395" i="70"/>
  <c r="AV443" i="70"/>
  <c r="AV910" i="70"/>
  <c r="AV1315" i="70"/>
  <c r="AV298" i="70"/>
  <c r="AV524" i="70"/>
  <c r="AV546" i="70"/>
  <c r="AV555" i="70"/>
  <c r="AV559" i="70"/>
  <c r="AB99" i="53"/>
  <c r="AB195" i="53"/>
  <c r="AA63" i="36"/>
  <c r="AD32" i="36" s="1"/>
  <c r="AA16" i="36"/>
  <c r="AA24" i="36"/>
  <c r="AA32" i="36"/>
  <c r="AA40" i="36"/>
  <c r="AD9" i="36" s="1"/>
  <c r="AA48" i="36"/>
  <c r="AD17" i="36" s="1"/>
  <c r="AA33" i="36"/>
  <c r="AA51" i="36"/>
  <c r="AD20" i="36" s="1"/>
  <c r="AA59" i="36"/>
  <c r="AD28" i="36" s="1"/>
  <c r="AA55" i="36"/>
  <c r="AD24" i="36" s="1"/>
  <c r="AA21" i="36"/>
  <c r="AA37" i="36"/>
  <c r="AA45" i="36"/>
  <c r="AD14" i="36" s="1"/>
  <c r="AB147" i="53"/>
  <c r="AB275" i="53"/>
  <c r="AV379" i="70"/>
  <c r="AV916" i="70"/>
  <c r="AA18" i="36"/>
  <c r="AA8" i="36"/>
  <c r="AA15" i="36"/>
  <c r="AA23" i="36"/>
  <c r="AA46" i="36"/>
  <c r="AD15" i="36" s="1"/>
  <c r="AA61" i="36"/>
  <c r="AD30" i="36" s="1"/>
  <c r="AA69" i="36"/>
  <c r="AD38" i="36" s="1"/>
  <c r="AV762" i="70"/>
  <c r="AA71" i="36"/>
  <c r="AD40" i="36" s="1"/>
  <c r="AB224" i="53"/>
  <c r="AS242" i="70"/>
  <c r="AV284" i="70"/>
  <c r="AU310" i="70"/>
  <c r="AU1304" i="70"/>
  <c r="AA34" i="36"/>
  <c r="AA41" i="36"/>
  <c r="AD10" i="36" s="1"/>
  <c r="AA19" i="36"/>
  <c r="AA27" i="36"/>
  <c r="AA57" i="36"/>
  <c r="AD26" i="36" s="1"/>
  <c r="AA73" i="36"/>
  <c r="AD42" i="36" s="1"/>
  <c r="AA74" i="36"/>
  <c r="AD43" i="36" s="1"/>
  <c r="AV414" i="70"/>
  <c r="AV476" i="70"/>
  <c r="AV510" i="70"/>
  <c r="AV881" i="70"/>
  <c r="AU527" i="70"/>
  <c r="AV766" i="70"/>
  <c r="AV34" i="70"/>
  <c r="AV71" i="70"/>
  <c r="AS48" i="70"/>
  <c r="AS236" i="70"/>
  <c r="AS380" i="70"/>
  <c r="AU614" i="70"/>
  <c r="AV33" i="70"/>
  <c r="AV38" i="70"/>
  <c r="AV748" i="70"/>
  <c r="AV370" i="70"/>
  <c r="AU1151" i="70"/>
  <c r="AV100" i="70"/>
  <c r="AV209" i="70"/>
  <c r="AV279" i="70"/>
  <c r="AV636" i="70"/>
  <c r="AV780" i="70"/>
  <c r="AV793" i="70"/>
  <c r="AV929" i="70"/>
  <c r="AA42" i="36"/>
  <c r="AD11" i="36" s="1"/>
  <c r="AS262" i="70"/>
  <c r="AU1068" i="70"/>
  <c r="AS1130" i="70"/>
  <c r="AA78" i="36"/>
  <c r="AD47" i="36" s="1"/>
  <c r="AV9" i="70"/>
  <c r="AV212" i="70"/>
  <c r="AV255" i="70"/>
  <c r="AS464" i="70"/>
  <c r="AV469" i="70"/>
  <c r="AV710" i="70"/>
  <c r="AV831" i="70"/>
  <c r="AV1111" i="70"/>
  <c r="AA6" i="36"/>
  <c r="AS24" i="70"/>
  <c r="AV281" i="70"/>
  <c r="AA28" i="36"/>
  <c r="AA64" i="36"/>
  <c r="AD33" i="36" s="1"/>
  <c r="AA7" i="36"/>
  <c r="AA14" i="36"/>
  <c r="AA36" i="36"/>
  <c r="AA43" i="36"/>
  <c r="AD12" i="36" s="1"/>
  <c r="AA72" i="36"/>
  <c r="AD41" i="36" s="1"/>
  <c r="AB161" i="53"/>
  <c r="AV417" i="70"/>
  <c r="AS632" i="70"/>
  <c r="AS1308" i="70"/>
  <c r="AA49" i="36"/>
  <c r="AD18" i="36" s="1"/>
  <c r="AA38" i="36"/>
  <c r="AD7" i="36" s="1"/>
  <c r="AU634" i="70"/>
  <c r="AS851" i="70"/>
  <c r="AS974" i="70"/>
  <c r="AA13" i="36"/>
  <c r="AA53" i="36"/>
  <c r="AD22" i="36" s="1"/>
  <c r="AB137" i="53"/>
  <c r="AB138" i="53"/>
  <c r="AB144" i="53"/>
  <c r="AB169" i="53"/>
  <c r="AB170" i="53"/>
  <c r="AB172" i="53"/>
  <c r="AB233" i="53"/>
  <c r="AB272" i="53"/>
  <c r="AB297" i="53"/>
  <c r="AV467" i="70"/>
  <c r="AU674" i="70"/>
  <c r="AV1054" i="70"/>
  <c r="AS1173" i="70"/>
  <c r="AU1259" i="70"/>
  <c r="AB285" i="53"/>
  <c r="AA31" i="36"/>
  <c r="AS1083" i="70"/>
  <c r="AA26" i="36"/>
  <c r="AA35" i="36"/>
  <c r="AA44" i="36"/>
  <c r="AD13" i="36" s="1"/>
  <c r="AA62" i="36"/>
  <c r="AD31" i="36" s="1"/>
  <c r="AB44" i="53"/>
  <c r="AB57" i="53"/>
  <c r="AB62" i="53"/>
  <c r="AB70" i="53"/>
  <c r="AB78" i="53"/>
  <c r="AB114" i="53"/>
  <c r="AB198" i="53"/>
  <c r="AB206" i="53"/>
  <c r="AB242" i="53"/>
  <c r="AB265" i="53"/>
  <c r="AV63" i="70"/>
  <c r="AV946" i="70"/>
  <c r="AA50" i="36"/>
  <c r="AD19" i="36" s="1"/>
  <c r="AB40" i="53"/>
  <c r="AB103" i="53"/>
  <c r="AB127" i="53"/>
  <c r="AS257" i="70"/>
  <c r="AU505" i="70"/>
  <c r="AV845" i="70"/>
  <c r="AV177" i="70"/>
  <c r="AS217" i="70"/>
  <c r="AU257" i="70"/>
  <c r="AU267" i="70"/>
  <c r="AS314" i="70"/>
  <c r="AA11" i="36"/>
  <c r="AA20" i="36"/>
  <c r="AA29" i="36"/>
  <c r="AA47" i="36"/>
  <c r="AD16" i="36" s="1"/>
  <c r="AA56" i="36"/>
  <c r="AD25" i="36" s="1"/>
  <c r="AB56" i="53"/>
  <c r="AB72" i="53"/>
  <c r="AB77" i="53"/>
  <c r="AB80" i="53"/>
  <c r="AB96" i="53"/>
  <c r="AB112" i="53"/>
  <c r="AB117" i="53"/>
  <c r="AB125" i="53"/>
  <c r="AB128" i="53"/>
  <c r="AB192" i="53"/>
  <c r="AB240" i="53"/>
  <c r="AB269" i="53"/>
  <c r="AS123" i="70"/>
  <c r="AV405" i="70"/>
  <c r="AV446" i="70"/>
  <c r="AV989" i="70"/>
  <c r="AA76" i="36"/>
  <c r="AD45" i="36" s="1"/>
  <c r="AS5" i="70"/>
  <c r="AU91" i="70"/>
  <c r="AV108" i="70"/>
  <c r="AV134" i="70"/>
  <c r="AV146" i="70"/>
  <c r="AV168" i="70"/>
  <c r="AV321" i="70"/>
  <c r="AV327" i="70"/>
  <c r="AV353" i="70"/>
  <c r="AV356" i="70"/>
  <c r="AV820" i="70"/>
  <c r="AV864" i="70"/>
  <c r="AV998" i="70"/>
  <c r="AV1007" i="70"/>
  <c r="AV1045" i="70"/>
  <c r="AV986" i="70"/>
  <c r="AS77" i="70"/>
  <c r="AJ760" i="70"/>
  <c r="AU895" i="70"/>
  <c r="AJ940" i="70"/>
  <c r="AV1001" i="70"/>
  <c r="AV231" i="70"/>
  <c r="R760" i="70"/>
  <c r="AJ868" i="70"/>
  <c r="AU956" i="70"/>
  <c r="AS29" i="70"/>
  <c r="AS179" i="70"/>
  <c r="AU402" i="70"/>
  <c r="AA454" i="70"/>
  <c r="AS477" i="70"/>
  <c r="AU531" i="70"/>
  <c r="AU543" i="70"/>
  <c r="AV552" i="70"/>
  <c r="AV828" i="70"/>
  <c r="AU1113" i="70"/>
  <c r="L1138" i="70"/>
  <c r="I1246" i="70"/>
  <c r="AV124" i="70"/>
  <c r="AV127" i="70"/>
  <c r="AV162" i="70"/>
  <c r="AV188" i="70"/>
  <c r="AV191" i="70"/>
  <c r="AV197" i="70"/>
  <c r="AV200" i="70"/>
  <c r="AV442" i="70"/>
  <c r="AS445" i="70"/>
  <c r="AV448" i="70"/>
  <c r="AV451" i="70"/>
  <c r="AV605" i="70"/>
  <c r="AV611" i="70"/>
  <c r="L616" i="70"/>
  <c r="AV618" i="70"/>
  <c r="AV631" i="70"/>
  <c r="AU639" i="70"/>
  <c r="AU642" i="70"/>
  <c r="AU645" i="70"/>
  <c r="AU651" i="70"/>
  <c r="AV660" i="70"/>
  <c r="AV692" i="70"/>
  <c r="AU706" i="70"/>
  <c r="AV739" i="70"/>
  <c r="AV767" i="70"/>
  <c r="AV895" i="70"/>
  <c r="AS898" i="70"/>
  <c r="AV936" i="70"/>
  <c r="AV939" i="70"/>
  <c r="AU995" i="70"/>
  <c r="AU1005" i="70"/>
  <c r="AU1011" i="70"/>
  <c r="AM1066" i="70"/>
  <c r="AV1081" i="70"/>
  <c r="AU1269" i="70"/>
  <c r="AS27" i="70"/>
  <c r="AU31" i="70"/>
  <c r="AJ94" i="70"/>
  <c r="AU95" i="70"/>
  <c r="AU99" i="70"/>
  <c r="AV224" i="70"/>
  <c r="AU240" i="70"/>
  <c r="AV268" i="70"/>
  <c r="AV303" i="70"/>
  <c r="AU325" i="70"/>
  <c r="AS320" i="70"/>
  <c r="AS323" i="70"/>
  <c r="AU330" i="70"/>
  <c r="AU340" i="70"/>
  <c r="AV348" i="70"/>
  <c r="AV352" i="70"/>
  <c r="AV355" i="70"/>
  <c r="AV361" i="70"/>
  <c r="AV393" i="70"/>
  <c r="AV399" i="70"/>
  <c r="AV428" i="70"/>
  <c r="AS494" i="70"/>
  <c r="AU520" i="70"/>
  <c r="AV528" i="70"/>
  <c r="AV532" i="70"/>
  <c r="AV535" i="70"/>
  <c r="AV541" i="70"/>
  <c r="AV683" i="70"/>
  <c r="AV686" i="70"/>
  <c r="AS743" i="70"/>
  <c r="AU775" i="70"/>
  <c r="AV874" i="70"/>
  <c r="AA958" i="70"/>
  <c r="AV980" i="70"/>
  <c r="AV992" i="70"/>
  <c r="AU1003" i="70"/>
  <c r="AU1031" i="70"/>
  <c r="AU1041" i="70"/>
  <c r="AU1075" i="70"/>
  <c r="AU1078" i="70"/>
  <c r="AU1081" i="70"/>
  <c r="AV1086" i="70"/>
  <c r="AS1090" i="70"/>
  <c r="AV1099" i="70"/>
  <c r="AV1134" i="70"/>
  <c r="AV1147" i="70"/>
  <c r="AD1156" i="70"/>
  <c r="AV1164" i="70"/>
  <c r="AV1173" i="70"/>
  <c r="AD1228" i="70"/>
  <c r="AU1266" i="70"/>
  <c r="AV1326" i="70"/>
  <c r="AD472" i="70"/>
  <c r="AS518" i="70"/>
  <c r="AV770" i="70"/>
  <c r="AS955" i="70"/>
  <c r="L1156" i="70"/>
  <c r="L1228" i="70"/>
  <c r="AS118" i="70"/>
  <c r="AV176" i="70"/>
  <c r="AS182" i="70"/>
  <c r="AU186" i="70"/>
  <c r="AU196" i="70"/>
  <c r="I202" i="70"/>
  <c r="AU207" i="70"/>
  <c r="AU210" i="70"/>
  <c r="AS225" i="70"/>
  <c r="AS228" i="70"/>
  <c r="AS237" i="70"/>
  <c r="AU283" i="70"/>
  <c r="AU286" i="70"/>
  <c r="AV486" i="70"/>
  <c r="AU519" i="70"/>
  <c r="AU512" i="70"/>
  <c r="AU515" i="70"/>
  <c r="AU567" i="70"/>
  <c r="AU570" i="70"/>
  <c r="AU573" i="70"/>
  <c r="AS816" i="70"/>
  <c r="AS858" i="70"/>
  <c r="AU947" i="70"/>
  <c r="AS1028" i="70"/>
  <c r="AV1200" i="70"/>
  <c r="AS201" i="70"/>
  <c r="AV204" i="70"/>
  <c r="AV208" i="70"/>
  <c r="AU271" i="70"/>
  <c r="AU272" i="70"/>
  <c r="AS289" i="70"/>
  <c r="AV312" i="70"/>
  <c r="AS329" i="70"/>
  <c r="AV336" i="70"/>
  <c r="AV342" i="70"/>
  <c r="AS474" i="70"/>
  <c r="AS509" i="70"/>
  <c r="AV513" i="70"/>
  <c r="AV516" i="70"/>
  <c r="L562" i="70"/>
  <c r="AV574" i="70"/>
  <c r="AV577" i="70"/>
  <c r="AV658" i="70"/>
  <c r="AV731" i="70"/>
  <c r="AV841" i="70"/>
  <c r="AV844" i="70"/>
  <c r="AV948" i="70"/>
  <c r="AV951" i="70"/>
  <c r="AV954" i="70"/>
  <c r="R958" i="70"/>
  <c r="AV1011" i="70"/>
  <c r="I1066" i="70"/>
  <c r="AV1077" i="70"/>
  <c r="AV1080" i="70"/>
  <c r="AV1106" i="70"/>
  <c r="AV1109" i="70"/>
  <c r="AU1120" i="70"/>
  <c r="AD1138" i="70"/>
  <c r="AV1146" i="70"/>
  <c r="AU1171" i="70"/>
  <c r="AU1197" i="70"/>
  <c r="AS1211" i="70"/>
  <c r="AS1265" i="70"/>
  <c r="AS1301" i="70"/>
  <c r="AU36" i="70"/>
  <c r="AS80" i="70"/>
  <c r="AV119" i="70"/>
  <c r="AV226" i="70"/>
  <c r="AV235" i="70"/>
  <c r="AS270" i="70"/>
  <c r="AV296" i="70"/>
  <c r="AV299" i="70"/>
  <c r="AV319" i="70"/>
  <c r="AV424" i="70"/>
  <c r="AV433" i="70"/>
  <c r="AV647" i="70"/>
  <c r="AV650" i="70"/>
  <c r="AV717" i="70"/>
  <c r="AV720" i="70"/>
  <c r="AV752" i="70"/>
  <c r="AS792" i="70"/>
  <c r="AV862" i="70"/>
  <c r="AV1023" i="70"/>
  <c r="AV1058" i="70"/>
  <c r="AV1160" i="70"/>
  <c r="AV1166" i="70"/>
  <c r="AV1172" i="70"/>
  <c r="AU1281" i="70"/>
  <c r="AV1296" i="70"/>
  <c r="AU656" i="70"/>
  <c r="R868" i="70"/>
  <c r="U868" i="70"/>
  <c r="AS12" i="70"/>
  <c r="AV30" i="70"/>
  <c r="AJ292" i="70"/>
  <c r="AM292" i="70"/>
  <c r="AS401" i="70"/>
  <c r="AS1142" i="70"/>
  <c r="I1318" i="70"/>
  <c r="L1318" i="70"/>
  <c r="AU39" i="70"/>
  <c r="AU173" i="70"/>
  <c r="AS8" i="70"/>
  <c r="R112" i="70"/>
  <c r="U112" i="70"/>
  <c r="AS1112" i="70"/>
  <c r="AV13" i="70"/>
  <c r="AA544" i="70"/>
  <c r="AD544" i="70"/>
  <c r="AA1102" i="70"/>
  <c r="AD1102" i="70"/>
  <c r="AM58" i="70"/>
  <c r="AU149" i="70"/>
  <c r="AS171" i="70"/>
  <c r="AS174" i="70"/>
  <c r="AU179" i="70"/>
  <c r="AU228" i="70"/>
  <c r="U238" i="70"/>
  <c r="AS251" i="70"/>
  <c r="AV332" i="70"/>
  <c r="AS338" i="70"/>
  <c r="AU415" i="70"/>
  <c r="AU427" i="70"/>
  <c r="AV708" i="70"/>
  <c r="AS806" i="70"/>
  <c r="AV44" i="70"/>
  <c r="AV57" i="70"/>
  <c r="AV83" i="70"/>
  <c r="AS111" i="70"/>
  <c r="AS116" i="70"/>
  <c r="AU145" i="70"/>
  <c r="AV157" i="70"/>
  <c r="AU171" i="70"/>
  <c r="AU200" i="70"/>
  <c r="AU270" i="70"/>
  <c r="AU278" i="70"/>
  <c r="AS301" i="70"/>
  <c r="AU335" i="70"/>
  <c r="AU404" i="70"/>
  <c r="AU416" i="70"/>
  <c r="AV425" i="70"/>
  <c r="AU473" i="70"/>
  <c r="AS502" i="70"/>
  <c r="AU564" i="70"/>
  <c r="AU588" i="70"/>
  <c r="AU591" i="70"/>
  <c r="AU594" i="70"/>
  <c r="AU597" i="70"/>
  <c r="AU697" i="70"/>
  <c r="AV698" i="70"/>
  <c r="AU701" i="70"/>
  <c r="AV818" i="70"/>
  <c r="AV824" i="70"/>
  <c r="AV827" i="70"/>
  <c r="AV830" i="70"/>
  <c r="AS852" i="70"/>
  <c r="AU870" i="70"/>
  <c r="AJ886" i="70"/>
  <c r="AV891" i="70"/>
  <c r="AU894" i="70"/>
  <c r="AU900" i="70"/>
  <c r="AS909" i="70"/>
  <c r="AV912" i="70"/>
  <c r="AV915" i="70"/>
  <c r="AV918" i="70"/>
  <c r="AV921" i="70"/>
  <c r="AA1066" i="70"/>
  <c r="AV1073" i="70"/>
  <c r="AS1103" i="70"/>
  <c r="AV1113" i="70"/>
  <c r="AS1139" i="70"/>
  <c r="AU55" i="70"/>
  <c r="AS90" i="70"/>
  <c r="AV78" i="70"/>
  <c r="AU105" i="70"/>
  <c r="AU160" i="70"/>
  <c r="AV192" i="70"/>
  <c r="AS266" i="70"/>
  <c r="AV285" i="70"/>
  <c r="U292" i="70"/>
  <c r="AU304" i="70"/>
  <c r="AU422" i="70"/>
  <c r="AM472" i="70"/>
  <c r="AU489" i="70"/>
  <c r="AU516" i="70"/>
  <c r="AS541" i="70"/>
  <c r="L544" i="70"/>
  <c r="U562" i="70"/>
  <c r="AV589" i="70"/>
  <c r="AU636" i="70"/>
  <c r="AV687" i="70"/>
  <c r="I760" i="70"/>
  <c r="AA760" i="70"/>
  <c r="AS777" i="70"/>
  <c r="AS797" i="70"/>
  <c r="AS848" i="70"/>
  <c r="AS883" i="70"/>
  <c r="AS1055" i="70"/>
  <c r="L1102" i="70"/>
  <c r="AS1121" i="70"/>
  <c r="AU1218" i="70"/>
  <c r="AU1221" i="70"/>
  <c r="AU1227" i="70"/>
  <c r="AM1228" i="70"/>
  <c r="AS1261" i="70"/>
  <c r="AS1305" i="70"/>
  <c r="AU53" i="70"/>
  <c r="AS86" i="70"/>
  <c r="AS103" i="70"/>
  <c r="AU137" i="70"/>
  <c r="AS162" i="70"/>
  <c r="AV161" i="70"/>
  <c r="AU192" i="70"/>
  <c r="AU206" i="70"/>
  <c r="AU215" i="70"/>
  <c r="AU218" i="70"/>
  <c r="AV227" i="70"/>
  <c r="L238" i="70"/>
  <c r="AU260" i="70"/>
  <c r="AU263" i="70"/>
  <c r="I274" i="70"/>
  <c r="AU291" i="70"/>
  <c r="AU329" i="70"/>
  <c r="AU384" i="70"/>
  <c r="AU408" i="70"/>
  <c r="AD490" i="70"/>
  <c r="AU510" i="70"/>
  <c r="AU522" i="70"/>
  <c r="AU525" i="70"/>
  <c r="AA526" i="70"/>
  <c r="AU689" i="70"/>
  <c r="AS756" i="70"/>
  <c r="AS749" i="70"/>
  <c r="AU771" i="70"/>
  <c r="AS815" i="70"/>
  <c r="I868" i="70"/>
  <c r="AU876" i="70"/>
  <c r="AV872" i="70"/>
  <c r="AU875" i="70"/>
  <c r="AU878" i="70"/>
  <c r="AU881" i="70"/>
  <c r="AV913" i="70"/>
  <c r="AU1035" i="70"/>
  <c r="AU1038" i="70"/>
  <c r="AS1058" i="70"/>
  <c r="AU1125" i="70"/>
  <c r="U1138" i="70"/>
  <c r="AM1138" i="70"/>
  <c r="AV1155" i="70"/>
  <c r="U1156" i="70"/>
  <c r="AM1156" i="70"/>
  <c r="AV1170" i="70"/>
  <c r="AV1182" i="70"/>
  <c r="AU1184" i="70"/>
  <c r="AA1246" i="70"/>
  <c r="AU1305" i="70"/>
  <c r="AV1311" i="70"/>
  <c r="AS1317" i="70"/>
  <c r="AU1324" i="70"/>
  <c r="AU32" i="70"/>
  <c r="AU45" i="70"/>
  <c r="AU47" i="70"/>
  <c r="AV56" i="70"/>
  <c r="AV82" i="70"/>
  <c r="AS84" i="70"/>
  <c r="AU92" i="70"/>
  <c r="AU103" i="70"/>
  <c r="AV138" i="70"/>
  <c r="AV207" i="70"/>
  <c r="AV213" i="70"/>
  <c r="AV216" i="70"/>
  <c r="AV253" i="70"/>
  <c r="AV280" i="70"/>
  <c r="AV289" i="70"/>
  <c r="AS334" i="70"/>
  <c r="AU347" i="70"/>
  <c r="AU351" i="70"/>
  <c r="AU363" i="70"/>
  <c r="AV372" i="70"/>
  <c r="AV375" i="70"/>
  <c r="U382" i="70"/>
  <c r="AV395" i="70"/>
  <c r="AV409" i="70"/>
  <c r="AU423" i="70"/>
  <c r="AU435" i="70"/>
  <c r="AS441" i="70"/>
  <c r="I472" i="70"/>
  <c r="AV520" i="70"/>
  <c r="AV537" i="70"/>
  <c r="AV540" i="70"/>
  <c r="AV543" i="70"/>
  <c r="AV593" i="70"/>
  <c r="AV596" i="70"/>
  <c r="AD616" i="70"/>
  <c r="AV624" i="70"/>
  <c r="AV627" i="70"/>
  <c r="AS669" i="70"/>
  <c r="AV690" i="70"/>
  <c r="AV700" i="70"/>
  <c r="AV735" i="70"/>
  <c r="AV785" i="70"/>
  <c r="AV788" i="70"/>
  <c r="AV798" i="70"/>
  <c r="AU819" i="70"/>
  <c r="AV837" i="70"/>
  <c r="AV846" i="70"/>
  <c r="AV857" i="70"/>
  <c r="AV876" i="70"/>
  <c r="AV893" i="70"/>
  <c r="AV899" i="70"/>
  <c r="AV902" i="70"/>
  <c r="AV987" i="70"/>
  <c r="AV990" i="70"/>
  <c r="AV993" i="70"/>
  <c r="AU999" i="70"/>
  <c r="AU1004" i="70"/>
  <c r="AV1032" i="70"/>
  <c r="AV1036" i="70"/>
  <c r="AU1047" i="70"/>
  <c r="AS1049" i="70"/>
  <c r="AU1083" i="70"/>
  <c r="AS1089" i="70"/>
  <c r="AV1095" i="70"/>
  <c r="AS1098" i="70"/>
  <c r="AV1126" i="70"/>
  <c r="AV1129" i="70"/>
  <c r="AS1150" i="70"/>
  <c r="AS1182" i="70"/>
  <c r="AS1185" i="70"/>
  <c r="AS1191" i="70"/>
  <c r="AS1226" i="70"/>
  <c r="AU1237" i="70"/>
  <c r="AS1299" i="70"/>
  <c r="AV1292" i="70"/>
  <c r="AU1300" i="70"/>
  <c r="U1318" i="70"/>
  <c r="AS1329" i="70"/>
  <c r="AV1331" i="70"/>
  <c r="AB11" i="53"/>
  <c r="AB14" i="53"/>
  <c r="AB17" i="53"/>
  <c r="AB90" i="53"/>
  <c r="AB151" i="53"/>
  <c r="AB159" i="53"/>
  <c r="AB217" i="53"/>
  <c r="AB31" i="53"/>
  <c r="AB76" i="53"/>
  <c r="AB115" i="53"/>
  <c r="AB123" i="53"/>
  <c r="AB149" i="53"/>
  <c r="AB152" i="53"/>
  <c r="AB160" i="53"/>
  <c r="AB176" i="53"/>
  <c r="AB218" i="53"/>
  <c r="AB255" i="53"/>
  <c r="AB71" i="53"/>
  <c r="AB102" i="53"/>
  <c r="AB110" i="53"/>
  <c r="AB118" i="53"/>
  <c r="AB126" i="53"/>
  <c r="AB208" i="53"/>
  <c r="AB234" i="53"/>
  <c r="AB29" i="53"/>
  <c r="AB74" i="53"/>
  <c r="AB92" i="53"/>
  <c r="AB113" i="53"/>
  <c r="AB124" i="53"/>
  <c r="AB185" i="53"/>
  <c r="AB211" i="53"/>
  <c r="AB219" i="53"/>
  <c r="AB253" i="53"/>
  <c r="AB187" i="53"/>
  <c r="AB27" i="53"/>
  <c r="AB42" i="53"/>
  <c r="AB50" i="53"/>
  <c r="AB87" i="53"/>
  <c r="AB95" i="53"/>
  <c r="AB105" i="53"/>
  <c r="AB131" i="53"/>
  <c r="AB154" i="53"/>
  <c r="AB167" i="53"/>
  <c r="AB175" i="53"/>
  <c r="AB190" i="53"/>
  <c r="AB203" i="53"/>
  <c r="AB229" i="53"/>
  <c r="AB239" i="53"/>
  <c r="AB249" i="53"/>
  <c r="AB260" i="53"/>
  <c r="AB270" i="53"/>
  <c r="AB291" i="53"/>
  <c r="AB139" i="53"/>
  <c r="AB188" i="53"/>
  <c r="AB268" i="53"/>
  <c r="AB12" i="53"/>
  <c r="AB25" i="53"/>
  <c r="AB34" i="53"/>
  <c r="AB38" i="53"/>
  <c r="AB59" i="53"/>
  <c r="AB83" i="53"/>
  <c r="AB93" i="53"/>
  <c r="AB106" i="53"/>
  <c r="AB119" i="53"/>
  <c r="AB129" i="53"/>
  <c r="AB142" i="53"/>
  <c r="AB155" i="53"/>
  <c r="AB183" i="53"/>
  <c r="AB191" i="53"/>
  <c r="AB201" i="53"/>
  <c r="AB210" i="53"/>
  <c r="AB214" i="53"/>
  <c r="AB222" i="53"/>
  <c r="AB227" i="53"/>
  <c r="AB246" i="53"/>
  <c r="AB250" i="53"/>
  <c r="AB262" i="53"/>
  <c r="AB292" i="53"/>
  <c r="AB91" i="53"/>
  <c r="AB104" i="53"/>
  <c r="AB122" i="53"/>
  <c r="AB140" i="53"/>
  <c r="AB150" i="53"/>
  <c r="AB158" i="53"/>
  <c r="AB163" i="53"/>
  <c r="AB171" i="53"/>
  <c r="AB186" i="53"/>
  <c r="AB199" i="53"/>
  <c r="AB207" i="53"/>
  <c r="AB220" i="53"/>
  <c r="AB235" i="53"/>
  <c r="AB256" i="53"/>
  <c r="AB266" i="53"/>
  <c r="AB300" i="53"/>
  <c r="AB6" i="53"/>
  <c r="AB10" i="53"/>
  <c r="AB24" i="53"/>
  <c r="AB30" i="53"/>
  <c r="AB41" i="53"/>
  <c r="AB48" i="53"/>
  <c r="AB66" i="53"/>
  <c r="AB79" i="53"/>
  <c r="AB81" i="53"/>
  <c r="AB94" i="53"/>
  <c r="AB107" i="53"/>
  <c r="AB143" i="53"/>
  <c r="AB156" i="53"/>
  <c r="AB166" i="53"/>
  <c r="AB174" i="53"/>
  <c r="AB179" i="53"/>
  <c r="AB202" i="53"/>
  <c r="AB215" i="53"/>
  <c r="AB223" i="53"/>
  <c r="AB238" i="53"/>
  <c r="AB282" i="53"/>
  <c r="AB23" i="53"/>
  <c r="AB28" i="53"/>
  <c r="AB32" i="53"/>
  <c r="AB39" i="53"/>
  <c r="AB75" i="53"/>
  <c r="AB86" i="53"/>
  <c r="AB134" i="53"/>
  <c r="AB182" i="53"/>
  <c r="AB230" i="53"/>
  <c r="AB9" i="53"/>
  <c r="AB22" i="53"/>
  <c r="AB26" i="53"/>
  <c r="AB43" i="53"/>
  <c r="AB61" i="53"/>
  <c r="AB73" i="53"/>
  <c r="AB101" i="53"/>
  <c r="AB120" i="53"/>
  <c r="AB168" i="53"/>
  <c r="AB281" i="53"/>
  <c r="AB299" i="53"/>
  <c r="AB7" i="53"/>
  <c r="AB18" i="53"/>
  <c r="AB55" i="53"/>
  <c r="AB231" i="53"/>
  <c r="AB243" i="53"/>
  <c r="AB287" i="53"/>
  <c r="AB5" i="53"/>
  <c r="AB8" i="53"/>
  <c r="AB19" i="53"/>
  <c r="AB85" i="53"/>
  <c r="AB97" i="53"/>
  <c r="AB133" i="53"/>
  <c r="AB145" i="53"/>
  <c r="AB16" i="53"/>
  <c r="AB63" i="53"/>
  <c r="AB88" i="53"/>
  <c r="AB136" i="53"/>
  <c r="AB283" i="53"/>
  <c r="AB288" i="53"/>
  <c r="AB45" i="53"/>
  <c r="AB47" i="53"/>
  <c r="AB60" i="53"/>
  <c r="AB64" i="53"/>
  <c r="AB84" i="53"/>
  <c r="AB100" i="53"/>
  <c r="AB111" i="53"/>
  <c r="AB116" i="53"/>
  <c r="AB132" i="53"/>
  <c r="AB148" i="53"/>
  <c r="AB164" i="53"/>
  <c r="AB180" i="53"/>
  <c r="AB196" i="53"/>
  <c r="AB212" i="53"/>
  <c r="AB228" i="53"/>
  <c r="AB244" i="53"/>
  <c r="AB254" i="53"/>
  <c r="AB284" i="53"/>
  <c r="AB286" i="53"/>
  <c r="AB298" i="53"/>
  <c r="AB54" i="53"/>
  <c r="AB58" i="53"/>
  <c r="AB82" i="53"/>
  <c r="AB98" i="53"/>
  <c r="AB108" i="53"/>
  <c r="AB109" i="53"/>
  <c r="AB130" i="53"/>
  <c r="AB141" i="53"/>
  <c r="AB146" i="53"/>
  <c r="AB157" i="53"/>
  <c r="AB162" i="53"/>
  <c r="AB173" i="53"/>
  <c r="AB178" i="53"/>
  <c r="AB189" i="53"/>
  <c r="AB194" i="53"/>
  <c r="AB204" i="53"/>
  <c r="AB205" i="53"/>
  <c r="AB221" i="53"/>
  <c r="AB226" i="53"/>
  <c r="AB236" i="53"/>
  <c r="AB237" i="53"/>
  <c r="AB252" i="53"/>
  <c r="AB259" i="53"/>
  <c r="AB267" i="53"/>
  <c r="AB278" i="53"/>
  <c r="AS37" i="70"/>
  <c r="I22" i="70"/>
  <c r="L22" i="70"/>
  <c r="AB177" i="53"/>
  <c r="AB184" i="53"/>
  <c r="AB193" i="53"/>
  <c r="AB200" i="53"/>
  <c r="AB209" i="53"/>
  <c r="AB216" i="53"/>
  <c r="AB225" i="53"/>
  <c r="AB232" i="53"/>
  <c r="AB251" i="53"/>
  <c r="AB261" i="53"/>
  <c r="AB271" i="53"/>
  <c r="AB276" i="53"/>
  <c r="AB294" i="53"/>
  <c r="AU464" i="70"/>
  <c r="AS602" i="70"/>
  <c r="AS614" i="70"/>
  <c r="AV784" i="70"/>
  <c r="AS784" i="70"/>
  <c r="AU811" i="70"/>
  <c r="AU807" i="70"/>
  <c r="AS939" i="70"/>
  <c r="AS936" i="70"/>
  <c r="I994" i="70"/>
  <c r="L994" i="70"/>
  <c r="AU1016" i="70"/>
  <c r="AS1232" i="70"/>
  <c r="AS31" i="70"/>
  <c r="AS82" i="70"/>
  <c r="R94" i="70"/>
  <c r="AS124" i="70"/>
  <c r="AU134" i="70"/>
  <c r="AV186" i="70"/>
  <c r="AU317" i="70"/>
  <c r="AS433" i="70"/>
  <c r="AU470" i="70"/>
  <c r="AS487" i="70"/>
  <c r="AA598" i="70"/>
  <c r="AU602" i="70"/>
  <c r="AU608" i="70"/>
  <c r="AU611" i="70"/>
  <c r="AU667" i="70"/>
  <c r="AS752" i="70"/>
  <c r="AU764" i="70"/>
  <c r="AU767" i="70"/>
  <c r="R850" i="70"/>
  <c r="U850" i="70"/>
  <c r="AD868" i="70"/>
  <c r="AA868" i="70"/>
  <c r="AU1106" i="70"/>
  <c r="AU1109" i="70"/>
  <c r="AU1112" i="70"/>
  <c r="AU1163" i="70"/>
  <c r="AS1286" i="70"/>
  <c r="AS1298" i="70"/>
  <c r="AS23" i="70"/>
  <c r="AS41" i="70"/>
  <c r="AS65" i="70"/>
  <c r="AS73" i="70"/>
  <c r="AV75" i="70"/>
  <c r="AS87" i="70"/>
  <c r="AD130" i="70"/>
  <c r="AU140" i="70"/>
  <c r="AU143" i="70"/>
  <c r="L166" i="70"/>
  <c r="AU195" i="70"/>
  <c r="AU219" i="70"/>
  <c r="U220" i="70"/>
  <c r="AM220" i="70"/>
  <c r="AS229" i="70"/>
  <c r="AU253" i="70"/>
  <c r="AU245" i="70"/>
  <c r="AU268" i="70"/>
  <c r="AS305" i="70"/>
  <c r="L310" i="70"/>
  <c r="AS315" i="70"/>
  <c r="AS318" i="70"/>
  <c r="AU326" i="70"/>
  <c r="AU338" i="70"/>
  <c r="AU344" i="70"/>
  <c r="AU355" i="70"/>
  <c r="AU358" i="70"/>
  <c r="AU397" i="70"/>
  <c r="AU389" i="70"/>
  <c r="AS414" i="70"/>
  <c r="AA418" i="70"/>
  <c r="AU430" i="70"/>
  <c r="AU455" i="70"/>
  <c r="AU468" i="70"/>
  <c r="R472" i="70"/>
  <c r="AU477" i="70"/>
  <c r="AU481" i="70"/>
  <c r="AU484" i="70"/>
  <c r="AS495" i="70"/>
  <c r="AS498" i="70"/>
  <c r="AS525" i="70"/>
  <c r="U544" i="70"/>
  <c r="AM544" i="70"/>
  <c r="AS553" i="70"/>
  <c r="AU577" i="70"/>
  <c r="AU569" i="70"/>
  <c r="AU659" i="70"/>
  <c r="AS715" i="70"/>
  <c r="AJ796" i="70"/>
  <c r="AU846" i="70"/>
  <c r="AU837" i="70"/>
  <c r="AU839" i="70"/>
  <c r="AU842" i="70"/>
  <c r="AS923" i="70"/>
  <c r="AV1204" i="70"/>
  <c r="AV1207" i="70"/>
  <c r="AV1215" i="70"/>
  <c r="AV1224" i="70"/>
  <c r="R1228" i="70"/>
  <c r="AA1282" i="70"/>
  <c r="AS6" i="70"/>
  <c r="AS11" i="70"/>
  <c r="AS15" i="70"/>
  <c r="AV17" i="70"/>
  <c r="AV21" i="70"/>
  <c r="AU23" i="70"/>
  <c r="AV26" i="70"/>
  <c r="AS33" i="70"/>
  <c r="AS35" i="70"/>
  <c r="AU44" i="70"/>
  <c r="AU52" i="70"/>
  <c r="AS56" i="70"/>
  <c r="AD58" i="70"/>
  <c r="AU60" i="70"/>
  <c r="AU69" i="70"/>
  <c r="AS98" i="70"/>
  <c r="AV101" i="70"/>
  <c r="AS125" i="70"/>
  <c r="AU131" i="70"/>
  <c r="AU135" i="70"/>
  <c r="AU152" i="70"/>
  <c r="AU155" i="70"/>
  <c r="AU158" i="70"/>
  <c r="AU166" i="70"/>
  <c r="AS185" i="70"/>
  <c r="AU188" i="70"/>
  <c r="AV193" i="70"/>
  <c r="AV196" i="70"/>
  <c r="AV201" i="70"/>
  <c r="AU211" i="70"/>
  <c r="AV217" i="70"/>
  <c r="AU232" i="70"/>
  <c r="AV249" i="70"/>
  <c r="AU254" i="70"/>
  <c r="AV264" i="70"/>
  <c r="AU266" i="70"/>
  <c r="AV287" i="70"/>
  <c r="L292" i="70"/>
  <c r="AD292" i="70"/>
  <c r="AU308" i="70"/>
  <c r="AU315" i="70"/>
  <c r="AU318" i="70"/>
  <c r="AU336" i="70"/>
  <c r="AS361" i="70"/>
  <c r="AU412" i="70"/>
  <c r="I418" i="70"/>
  <c r="AU431" i="70"/>
  <c r="AS453" i="70"/>
  <c r="AS466" i="70"/>
  <c r="AV485" i="70"/>
  <c r="AV507" i="70"/>
  <c r="AU523" i="70"/>
  <c r="AV514" i="70"/>
  <c r="AU524" i="70"/>
  <c r="AU535" i="70"/>
  <c r="AU556" i="70"/>
  <c r="AS597" i="70"/>
  <c r="AS590" i="70"/>
  <c r="AU615" i="70"/>
  <c r="AV620" i="70"/>
  <c r="AV626" i="70"/>
  <c r="R634" i="70"/>
  <c r="U634" i="70"/>
  <c r="AV726" i="70"/>
  <c r="AS726" i="70"/>
  <c r="R796" i="70"/>
  <c r="U796" i="70"/>
  <c r="AD976" i="70"/>
  <c r="AA976" i="70"/>
  <c r="AJ1102" i="70"/>
  <c r="AM1102" i="70"/>
  <c r="AV1149" i="70"/>
  <c r="AS1149" i="70"/>
  <c r="AU1201" i="70"/>
  <c r="AU1207" i="70"/>
  <c r="L1282" i="70"/>
  <c r="I1282" i="70"/>
  <c r="AS39" i="70"/>
  <c r="AS88" i="70"/>
  <c r="AU111" i="70"/>
  <c r="AU98" i="70"/>
  <c r="AS107" i="70"/>
  <c r="AS110" i="70"/>
  <c r="L112" i="70"/>
  <c r="AS117" i="70"/>
  <c r="AU141" i="70"/>
  <c r="AV153" i="70"/>
  <c r="AU178" i="70"/>
  <c r="AU185" i="70"/>
  <c r="AS233" i="70"/>
  <c r="AU243" i="70"/>
  <c r="AU246" i="70"/>
  <c r="AU258" i="70"/>
  <c r="AU264" i="70"/>
  <c r="AS282" i="70"/>
  <c r="AU287" i="70"/>
  <c r="AU290" i="70"/>
  <c r="AS297" i="70"/>
  <c r="AS300" i="70"/>
  <c r="AS309" i="70"/>
  <c r="AU312" i="70"/>
  <c r="AU334" i="70"/>
  <c r="AA346" i="70"/>
  <c r="AU350" i="70"/>
  <c r="AU359" i="70"/>
  <c r="AV371" i="70"/>
  <c r="AV374" i="70"/>
  <c r="AV380" i="70"/>
  <c r="L382" i="70"/>
  <c r="AV413" i="70"/>
  <c r="AU419" i="70"/>
  <c r="AV429" i="70"/>
  <c r="AV432" i="70"/>
  <c r="AU450" i="70"/>
  <c r="AU460" i="70"/>
  <c r="AV512" i="70"/>
  <c r="AV517" i="70"/>
  <c r="AS530" i="70"/>
  <c r="AV533" i="70"/>
  <c r="AV539" i="70"/>
  <c r="AS542" i="70"/>
  <c r="AV548" i="70"/>
  <c r="AV554" i="70"/>
  <c r="AU584" i="70"/>
  <c r="AU623" i="70"/>
  <c r="AU632" i="70"/>
  <c r="AU660" i="70"/>
  <c r="AS722" i="70"/>
  <c r="AS714" i="70"/>
  <c r="AV786" i="70"/>
  <c r="AV789" i="70"/>
  <c r="AU798" i="70"/>
  <c r="AV937" i="70"/>
  <c r="AV945" i="70"/>
  <c r="AA994" i="70"/>
  <c r="AD994" i="70"/>
  <c r="AV1044" i="70"/>
  <c r="AU1066" i="70"/>
  <c r="R1102" i="70"/>
  <c r="U1102" i="70"/>
  <c r="AV1140" i="70"/>
  <c r="AS1140" i="70"/>
  <c r="AS1207" i="70"/>
  <c r="U22" i="70"/>
  <c r="AV24" i="70"/>
  <c r="AS32" i="70"/>
  <c r="AS42" i="70"/>
  <c r="AV49" i="70"/>
  <c r="AS62" i="70"/>
  <c r="AV64" i="70"/>
  <c r="AS70" i="70"/>
  <c r="AV72" i="70"/>
  <c r="AS74" i="70"/>
  <c r="AS102" i="70"/>
  <c r="AU107" i="70"/>
  <c r="U130" i="70"/>
  <c r="AU132" i="70"/>
  <c r="AV142" i="70"/>
  <c r="AU156" i="70"/>
  <c r="AU165" i="70"/>
  <c r="AU184" i="70"/>
  <c r="AU170" i="70"/>
  <c r="AU181" i="70"/>
  <c r="AU199" i="70"/>
  <c r="AV215" i="70"/>
  <c r="L220" i="70"/>
  <c r="AD220" i="70"/>
  <c r="AU238" i="70"/>
  <c r="AU236" i="70"/>
  <c r="AV240" i="70"/>
  <c r="AV247" i="70"/>
  <c r="AV260" i="70"/>
  <c r="AU262" i="70"/>
  <c r="AV272" i="70"/>
  <c r="AV276" i="70"/>
  <c r="AU279" i="70"/>
  <c r="AU282" i="70"/>
  <c r="AV288" i="70"/>
  <c r="AU300" i="70"/>
  <c r="U310" i="70"/>
  <c r="AV325" i="70"/>
  <c r="AU332" i="70"/>
  <c r="AV357" i="70"/>
  <c r="AV360" i="70"/>
  <c r="AU382" i="70"/>
  <c r="AV384" i="70"/>
  <c r="AV391" i="70"/>
  <c r="AV394" i="70"/>
  <c r="AV397" i="70"/>
  <c r="AV420" i="70"/>
  <c r="AV444" i="70"/>
  <c r="AV447" i="70"/>
  <c r="AV450" i="70"/>
  <c r="AV453" i="70"/>
  <c r="AV474" i="70"/>
  <c r="AV505" i="70"/>
  <c r="AU530" i="70"/>
  <c r="AU536" i="70"/>
  <c r="AU539" i="70"/>
  <c r="AU562" i="70"/>
  <c r="AU551" i="70"/>
  <c r="AU560" i="70"/>
  <c r="AV564" i="70"/>
  <c r="AV571" i="70"/>
  <c r="AV585" i="70"/>
  <c r="AU769" i="70"/>
  <c r="AU772" i="70"/>
  <c r="AV803" i="70"/>
  <c r="AU814" i="70"/>
  <c r="AV867" i="70"/>
  <c r="AS867" i="70"/>
  <c r="L976" i="70"/>
  <c r="I976" i="70"/>
  <c r="AU1104" i="70"/>
  <c r="AU1117" i="70"/>
  <c r="AJ1174" i="70"/>
  <c r="AM1174" i="70"/>
  <c r="AU1209" i="70"/>
  <c r="AU1203" i="70"/>
  <c r="AV1243" i="70"/>
  <c r="AU579" i="70"/>
  <c r="AU587" i="70"/>
  <c r="AV592" i="70"/>
  <c r="AV609" i="70"/>
  <c r="AV612" i="70"/>
  <c r="AV615" i="70"/>
  <c r="AU653" i="70"/>
  <c r="AU662" i="70"/>
  <c r="AU665" i="70"/>
  <c r="AU668" i="70"/>
  <c r="AV685" i="70"/>
  <c r="AU699" i="70"/>
  <c r="AU755" i="70"/>
  <c r="AU773" i="70"/>
  <c r="AV807" i="70"/>
  <c r="AU809" i="70"/>
  <c r="AU812" i="70"/>
  <c r="AV826" i="70"/>
  <c r="AU833" i="70"/>
  <c r="AS859" i="70"/>
  <c r="AV870" i="70"/>
  <c r="AU873" i="70"/>
  <c r="AU884" i="70"/>
  <c r="AU892" i="70"/>
  <c r="AU951" i="70"/>
  <c r="AV957" i="70"/>
  <c r="AU981" i="70"/>
  <c r="AV1004" i="70"/>
  <c r="AV1020" i="70"/>
  <c r="AU1032" i="70"/>
  <c r="AU1039" i="70"/>
  <c r="AU1061" i="70"/>
  <c r="AU1070" i="70"/>
  <c r="AV1076" i="70"/>
  <c r="AV1079" i="70"/>
  <c r="AU1103" i="70"/>
  <c r="AU1115" i="70"/>
  <c r="AU1118" i="70"/>
  <c r="AS1157" i="70"/>
  <c r="AU1166" i="70"/>
  <c r="AV1197" i="70"/>
  <c r="AU1199" i="70"/>
  <c r="AU1210" i="70"/>
  <c r="AV1222" i="70"/>
  <c r="AS1276" i="70"/>
  <c r="AU1273" i="70"/>
  <c r="AU1297" i="70"/>
  <c r="AS1306" i="70"/>
  <c r="AU1302" i="70"/>
  <c r="AS1309" i="70"/>
  <c r="AU599" i="70"/>
  <c r="AU603" i="70"/>
  <c r="AV638" i="70"/>
  <c r="AU688" i="70"/>
  <c r="AU690" i="70"/>
  <c r="AU694" i="70"/>
  <c r="AU705" i="70"/>
  <c r="AS707" i="70"/>
  <c r="AS711" i="70"/>
  <c r="AV714" i="70"/>
  <c r="AV719" i="70"/>
  <c r="AU747" i="70"/>
  <c r="AV759" i="70"/>
  <c r="AU765" i="70"/>
  <c r="AV771" i="70"/>
  <c r="AV774" i="70"/>
  <c r="AU801" i="70"/>
  <c r="AU804" i="70"/>
  <c r="AS821" i="70"/>
  <c r="AS854" i="70"/>
  <c r="AS862" i="70"/>
  <c r="AU879" i="70"/>
  <c r="AU906" i="70"/>
  <c r="AV919" i="70"/>
  <c r="AV930" i="70"/>
  <c r="AV949" i="70"/>
  <c r="AV984" i="70"/>
  <c r="AV995" i="70"/>
  <c r="AV999" i="70"/>
  <c r="AU1001" i="70"/>
  <c r="AS1047" i="70"/>
  <c r="AV1034" i="70"/>
  <c r="AV1037" i="70"/>
  <c r="AU1045" i="70"/>
  <c r="AU1053" i="70"/>
  <c r="AV1062" i="70"/>
  <c r="AV1065" i="70"/>
  <c r="R1066" i="70"/>
  <c r="AV1071" i="70"/>
  <c r="AU1079" i="70"/>
  <c r="AV1104" i="70"/>
  <c r="AU1107" i="70"/>
  <c r="AU1110" i="70"/>
  <c r="AV1119" i="70"/>
  <c r="AU1134" i="70"/>
  <c r="AS1127" i="70"/>
  <c r="AV1144" i="70"/>
  <c r="AS1152" i="70"/>
  <c r="AU1157" i="70"/>
  <c r="AU1180" i="70"/>
  <c r="AV1183" i="70"/>
  <c r="AV1203" i="70"/>
  <c r="AU1205" i="70"/>
  <c r="AU1208" i="70"/>
  <c r="AU1212" i="70"/>
  <c r="AU1225" i="70"/>
  <c r="AS1229" i="70"/>
  <c r="AU1235" i="70"/>
  <c r="AU1282" i="70"/>
  <c r="AS1271" i="70"/>
  <c r="AS1290" i="70"/>
  <c r="AV1335" i="70"/>
  <c r="AV600" i="70"/>
  <c r="AV604" i="70"/>
  <c r="AV607" i="70"/>
  <c r="AV613" i="70"/>
  <c r="U616" i="70"/>
  <c r="AM616" i="70"/>
  <c r="AS625" i="70"/>
  <c r="AU641" i="70"/>
  <c r="AU654" i="70"/>
  <c r="AU663" i="70"/>
  <c r="AU669" i="70"/>
  <c r="AA670" i="70"/>
  <c r="AS723" i="70"/>
  <c r="AU735" i="70"/>
  <c r="AU794" i="70"/>
  <c r="AU813" i="70"/>
  <c r="AU834" i="70"/>
  <c r="AU896" i="70"/>
  <c r="AV908" i="70"/>
  <c r="AU1037" i="70"/>
  <c r="AU1048" i="70"/>
  <c r="AV1057" i="70"/>
  <c r="AU1071" i="70"/>
  <c r="AU1093" i="70"/>
  <c r="AU1119" i="70"/>
  <c r="AU1127" i="70"/>
  <c r="AV1142" i="70"/>
  <c r="AU1167" i="70"/>
  <c r="AS1181" i="70"/>
  <c r="AU1186" i="70"/>
  <c r="AU1189" i="70"/>
  <c r="AV1194" i="70"/>
  <c r="AU1228" i="70"/>
  <c r="AV1226" i="70"/>
  <c r="R1246" i="70"/>
  <c r="AJ1246" i="70"/>
  <c r="AU1277" i="70"/>
  <c r="AJ1282" i="70"/>
  <c r="AU1307" i="70"/>
  <c r="AS1310" i="70"/>
  <c r="AS1313" i="70"/>
  <c r="AV575" i="70"/>
  <c r="AU582" i="70"/>
  <c r="AV586" i="70"/>
  <c r="AU596" i="70"/>
  <c r="AU607" i="70"/>
  <c r="AU628" i="70"/>
  <c r="AV645" i="70"/>
  <c r="AV656" i="70"/>
  <c r="AV664" i="70"/>
  <c r="AV667" i="70"/>
  <c r="AU695" i="70"/>
  <c r="AU703" i="70"/>
  <c r="AS757" i="70"/>
  <c r="AV775" i="70"/>
  <c r="AU777" i="70"/>
  <c r="AV794" i="70"/>
  <c r="L796" i="70"/>
  <c r="AD796" i="70"/>
  <c r="AU805" i="70"/>
  <c r="AV811" i="70"/>
  <c r="AS836" i="70"/>
  <c r="AV858" i="70"/>
  <c r="AV863" i="70"/>
  <c r="AS866" i="70"/>
  <c r="AU883" i="70"/>
  <c r="AU877" i="70"/>
  <c r="AV883" i="70"/>
  <c r="AV897" i="70"/>
  <c r="AV903" i="70"/>
  <c r="AV911" i="70"/>
  <c r="AV914" i="70"/>
  <c r="AV917" i="70"/>
  <c r="AV920" i="70"/>
  <c r="AV924" i="70"/>
  <c r="AV934" i="70"/>
  <c r="AU953" i="70"/>
  <c r="AV963" i="70"/>
  <c r="R976" i="70"/>
  <c r="AV978" i="70"/>
  <c r="AV985" i="70"/>
  <c r="AV988" i="70"/>
  <c r="AV991" i="70"/>
  <c r="U994" i="70"/>
  <c r="AM994" i="70"/>
  <c r="AV1000" i="70"/>
  <c r="AV1005" i="70"/>
  <c r="AU1007" i="70"/>
  <c r="AV1024" i="70"/>
  <c r="AV1041" i="70"/>
  <c r="AU1043" i="70"/>
  <c r="AU1046" i="70"/>
  <c r="AS1063" i="70"/>
  <c r="AV1068" i="70"/>
  <c r="AV1072" i="70"/>
  <c r="AU1077" i="70"/>
  <c r="AU1100" i="70"/>
  <c r="AV1091" i="70"/>
  <c r="AV1094" i="70"/>
  <c r="AU1111" i="70"/>
  <c r="AV1114" i="70"/>
  <c r="AV1117" i="70"/>
  <c r="AU1133" i="70"/>
  <c r="AS1148" i="70"/>
  <c r="AU1158" i="70"/>
  <c r="AV1162" i="70"/>
  <c r="AV1165" i="70"/>
  <c r="AU1190" i="70"/>
  <c r="AU1178" i="70"/>
  <c r="AV1190" i="70"/>
  <c r="AU1192" i="70"/>
  <c r="AU1194" i="70"/>
  <c r="AU1223" i="70"/>
  <c r="AV1288" i="70"/>
  <c r="AS1294" i="70"/>
  <c r="AS1333" i="70"/>
  <c r="AU65" i="70"/>
  <c r="AU67" i="70"/>
  <c r="AU68" i="70"/>
  <c r="AU76" i="70"/>
  <c r="AU80" i="70"/>
  <c r="AU85" i="70"/>
  <c r="AU88" i="70"/>
  <c r="AU90" i="70"/>
  <c r="AU94" i="70"/>
  <c r="AU114" i="70"/>
  <c r="AU120" i="70"/>
  <c r="AS132" i="70"/>
  <c r="AS135" i="70"/>
  <c r="AV172" i="70"/>
  <c r="AU172" i="70"/>
  <c r="AV194" i="70"/>
  <c r="AS194" i="70"/>
  <c r="AS218" i="70"/>
  <c r="AM274" i="70"/>
  <c r="AJ274" i="70"/>
  <c r="AV322" i="70"/>
  <c r="AS322" i="70"/>
  <c r="AV333" i="70"/>
  <c r="AS333" i="70"/>
  <c r="AV5" i="70"/>
  <c r="AM22" i="70"/>
  <c r="AS38" i="70"/>
  <c r="AU24" i="70"/>
  <c r="AU26" i="70"/>
  <c r="AS28" i="70"/>
  <c r="AV29" i="70"/>
  <c r="AU33" i="70"/>
  <c r="AU34" i="70"/>
  <c r="AS36" i="70"/>
  <c r="AV37" i="70"/>
  <c r="AU42" i="70"/>
  <c r="AS44" i="70"/>
  <c r="AV45" i="70"/>
  <c r="AS46" i="70"/>
  <c r="AS47" i="70"/>
  <c r="AV48" i="70"/>
  <c r="AU56" i="70"/>
  <c r="AU57" i="70"/>
  <c r="U58" i="70"/>
  <c r="AS60" i="70"/>
  <c r="AU71" i="70"/>
  <c r="AU72" i="70"/>
  <c r="AU75" i="70"/>
  <c r="I76" i="70"/>
  <c r="R76" i="70"/>
  <c r="AA76" i="70"/>
  <c r="AJ76" i="70"/>
  <c r="AU82" i="70"/>
  <c r="AU83" i="70"/>
  <c r="AV86" i="70"/>
  <c r="AV89" i="70"/>
  <c r="AS91" i="70"/>
  <c r="I94" i="70"/>
  <c r="AS109" i="70"/>
  <c r="AV96" i="70"/>
  <c r="AS99" i="70"/>
  <c r="AU100" i="70"/>
  <c r="AU102" i="70"/>
  <c r="AV104" i="70"/>
  <c r="AS106" i="70"/>
  <c r="AU109" i="70"/>
  <c r="AM112" i="70"/>
  <c r="AS113" i="70"/>
  <c r="AV116" i="70"/>
  <c r="AU117" i="70"/>
  <c r="AU119" i="70"/>
  <c r="AS121" i="70"/>
  <c r="AV123" i="70"/>
  <c r="AU124" i="70"/>
  <c r="AS128" i="70"/>
  <c r="I130" i="70"/>
  <c r="L130" i="70"/>
  <c r="AJ130" i="70"/>
  <c r="AM130" i="70"/>
  <c r="AV139" i="70"/>
  <c r="AS139" i="70"/>
  <c r="AS143" i="70"/>
  <c r="AV147" i="70"/>
  <c r="AS147" i="70"/>
  <c r="AS175" i="70"/>
  <c r="AV175" i="70"/>
  <c r="AV180" i="70"/>
  <c r="AU180" i="70"/>
  <c r="AS190" i="70"/>
  <c r="AV198" i="70"/>
  <c r="AS198" i="70"/>
  <c r="AM202" i="70"/>
  <c r="AJ202" i="70"/>
  <c r="AS246" i="70"/>
  <c r="AS248" i="70"/>
  <c r="AV250" i="70"/>
  <c r="AS250" i="70"/>
  <c r="AV261" i="70"/>
  <c r="AS261" i="70"/>
  <c r="AV269" i="70"/>
  <c r="AS269" i="70"/>
  <c r="AU294" i="70"/>
  <c r="AS326" i="70"/>
  <c r="AS16" i="70"/>
  <c r="AS19" i="70"/>
  <c r="AS20" i="70"/>
  <c r="AD22" i="70"/>
  <c r="AU22" i="70"/>
  <c r="AU27" i="70"/>
  <c r="AU28" i="70"/>
  <c r="AU35" i="70"/>
  <c r="AS50" i="70"/>
  <c r="AS51" i="70"/>
  <c r="AV52" i="70"/>
  <c r="L58" i="70"/>
  <c r="AU59" i="70"/>
  <c r="AU84" i="70"/>
  <c r="AU89" i="70"/>
  <c r="AU96" i="70"/>
  <c r="AU104" i="70"/>
  <c r="AU106" i="70"/>
  <c r="AD112" i="70"/>
  <c r="AU112" i="70"/>
  <c r="AV120" i="70"/>
  <c r="AU121" i="70"/>
  <c r="AU123" i="70"/>
  <c r="AU128" i="70"/>
  <c r="AS136" i="70"/>
  <c r="AS149" i="70"/>
  <c r="AV154" i="70"/>
  <c r="AS154" i="70"/>
  <c r="AS158" i="70"/>
  <c r="AS164" i="70"/>
  <c r="AV164" i="70"/>
  <c r="AV170" i="70"/>
  <c r="AS170" i="70"/>
  <c r="AS183" i="70"/>
  <c r="AV183" i="70"/>
  <c r="AV189" i="70"/>
  <c r="AS189" i="70"/>
  <c r="AU222" i="70"/>
  <c r="AS254" i="70"/>
  <c r="AJ310" i="70"/>
  <c r="AM310" i="70"/>
  <c r="AV337" i="70"/>
  <c r="AS337" i="70"/>
  <c r="AU5" i="70"/>
  <c r="AU6" i="70"/>
  <c r="AU8" i="70"/>
  <c r="AU9" i="70"/>
  <c r="AU11" i="70"/>
  <c r="AU12" i="70"/>
  <c r="AU13" i="70"/>
  <c r="AU15" i="70"/>
  <c r="AU16" i="70"/>
  <c r="AU17" i="70"/>
  <c r="AU19" i="70"/>
  <c r="AU20" i="70"/>
  <c r="AU21" i="70"/>
  <c r="AU29" i="70"/>
  <c r="AU30" i="70"/>
  <c r="AU37" i="70"/>
  <c r="AU38" i="70"/>
  <c r="AU40" i="70"/>
  <c r="AU58" i="70"/>
  <c r="AU48" i="70"/>
  <c r="AU49" i="70"/>
  <c r="AU51" i="70"/>
  <c r="AS52" i="70"/>
  <c r="AV53" i="70"/>
  <c r="AS54" i="70"/>
  <c r="AS55" i="70"/>
  <c r="AS75" i="70"/>
  <c r="AU62" i="70"/>
  <c r="AU63" i="70"/>
  <c r="AU64" i="70"/>
  <c r="AS66" i="70"/>
  <c r="AV67" i="70"/>
  <c r="AV68" i="70"/>
  <c r="AS69" i="70"/>
  <c r="AU77" i="70"/>
  <c r="AU78" i="70"/>
  <c r="AS81" i="70"/>
  <c r="AV85" i="70"/>
  <c r="AU86" i="70"/>
  <c r="AV90" i="70"/>
  <c r="AS92" i="70"/>
  <c r="AU93" i="70"/>
  <c r="AA94" i="70"/>
  <c r="AU101" i="70"/>
  <c r="AV105" i="70"/>
  <c r="AU108" i="70"/>
  <c r="AU110" i="70"/>
  <c r="AV114" i="70"/>
  <c r="AU116" i="70"/>
  <c r="AS120" i="70"/>
  <c r="AS122" i="70"/>
  <c r="AU125" i="70"/>
  <c r="AU127" i="70"/>
  <c r="AV178" i="70"/>
  <c r="AS178" i="70"/>
  <c r="AS210" i="70"/>
  <c r="AJ238" i="70"/>
  <c r="AM238" i="70"/>
  <c r="AS243" i="70"/>
  <c r="AV265" i="70"/>
  <c r="AS265" i="70"/>
  <c r="AV273" i="70"/>
  <c r="AS273" i="70"/>
  <c r="AS290" i="70"/>
  <c r="AS126" i="70"/>
  <c r="AV128" i="70"/>
  <c r="AU129" i="70"/>
  <c r="AS131" i="70"/>
  <c r="AS137" i="70"/>
  <c r="AU138" i="70"/>
  <c r="AS140" i="70"/>
  <c r="AS145" i="70"/>
  <c r="AU146" i="70"/>
  <c r="AU148" i="70"/>
  <c r="AS152" i="70"/>
  <c r="AU153" i="70"/>
  <c r="AS155" i="70"/>
  <c r="AS160" i="70"/>
  <c r="AU161" i="70"/>
  <c r="AU163" i="70"/>
  <c r="AS165" i="70"/>
  <c r="AM166" i="70"/>
  <c r="AU168" i="70"/>
  <c r="AS172" i="70"/>
  <c r="AU174" i="70"/>
  <c r="AS176" i="70"/>
  <c r="AU177" i="70"/>
  <c r="AS180" i="70"/>
  <c r="AU182" i="70"/>
  <c r="AV190" i="70"/>
  <c r="AU193" i="70"/>
  <c r="AS195" i="70"/>
  <c r="AU197" i="70"/>
  <c r="AS199" i="70"/>
  <c r="R202" i="70"/>
  <c r="AU202" i="70"/>
  <c r="AU203" i="70"/>
  <c r="AU209" i="70"/>
  <c r="AV211" i="70"/>
  <c r="AU212" i="70"/>
  <c r="AU217" i="70"/>
  <c r="AV219" i="70"/>
  <c r="AV222" i="70"/>
  <c r="AU224" i="70"/>
  <c r="AV230" i="70"/>
  <c r="AV232" i="70"/>
  <c r="AV234" i="70"/>
  <c r="AV236" i="70"/>
  <c r="AD238" i="70"/>
  <c r="AV242" i="70"/>
  <c r="AV245" i="70"/>
  <c r="AU247" i="70"/>
  <c r="AV251" i="70"/>
  <c r="AU255" i="70"/>
  <c r="AV262" i="70"/>
  <c r="AV266" i="70"/>
  <c r="AV270" i="70"/>
  <c r="R274" i="70"/>
  <c r="AU274" i="70"/>
  <c r="AU275" i="70"/>
  <c r="AU281" i="70"/>
  <c r="AV283" i="70"/>
  <c r="AU284" i="70"/>
  <c r="AU289" i="70"/>
  <c r="AV291" i="70"/>
  <c r="AV294" i="70"/>
  <c r="AU296" i="70"/>
  <c r="AV302" i="70"/>
  <c r="AV304" i="70"/>
  <c r="AV306" i="70"/>
  <c r="AV308" i="70"/>
  <c r="AD310" i="70"/>
  <c r="AV314" i="70"/>
  <c r="AV317" i="70"/>
  <c r="AU319" i="70"/>
  <c r="AV323" i="70"/>
  <c r="AU327" i="70"/>
  <c r="AV334" i="70"/>
  <c r="AV338" i="70"/>
  <c r="AU339" i="70"/>
  <c r="AU343" i="70"/>
  <c r="AS141" i="70"/>
  <c r="AU142" i="70"/>
  <c r="AS144" i="70"/>
  <c r="AS150" i="70"/>
  <c r="AS156" i="70"/>
  <c r="AU157" i="70"/>
  <c r="AS159" i="70"/>
  <c r="AU162" i="70"/>
  <c r="AS186" i="70"/>
  <c r="AU190" i="70"/>
  <c r="AU204" i="70"/>
  <c r="AU208" i="70"/>
  <c r="AU213" i="70"/>
  <c r="AU216" i="70"/>
  <c r="AU227" i="70"/>
  <c r="AU242" i="70"/>
  <c r="AS244" i="70"/>
  <c r="AU251" i="70"/>
  <c r="AU276" i="70"/>
  <c r="AU280" i="70"/>
  <c r="AU285" i="70"/>
  <c r="AU288" i="70"/>
  <c r="AU299" i="70"/>
  <c r="AU314" i="70"/>
  <c r="AS316" i="70"/>
  <c r="AU323" i="70"/>
  <c r="AS129" i="70"/>
  <c r="AV135" i="70"/>
  <c r="AU136" i="70"/>
  <c r="AU139" i="70"/>
  <c r="AV143" i="70"/>
  <c r="AU144" i="70"/>
  <c r="AU147" i="70"/>
  <c r="AU150" i="70"/>
  <c r="AU154" i="70"/>
  <c r="AV158" i="70"/>
  <c r="AU159" i="70"/>
  <c r="AS163" i="70"/>
  <c r="AV171" i="70"/>
  <c r="AV179" i="70"/>
  <c r="AU189" i="70"/>
  <c r="AS191" i="70"/>
  <c r="AS193" i="70"/>
  <c r="AU194" i="70"/>
  <c r="AS197" i="70"/>
  <c r="AU198" i="70"/>
  <c r="AU201" i="70"/>
  <c r="AA202" i="70"/>
  <c r="AS206" i="70"/>
  <c r="AS214" i="70"/>
  <c r="AU220" i="70"/>
  <c r="AS224" i="70"/>
  <c r="AV228" i="70"/>
  <c r="AU231" i="70"/>
  <c r="AU235" i="70"/>
  <c r="AS239" i="70"/>
  <c r="AV243" i="70"/>
  <c r="AV246" i="70"/>
  <c r="AS247" i="70"/>
  <c r="AU250" i="70"/>
  <c r="AS252" i="70"/>
  <c r="AV254" i="70"/>
  <c r="AS255" i="70"/>
  <c r="AS258" i="70"/>
  <c r="AU261" i="70"/>
  <c r="AS263" i="70"/>
  <c r="AU265" i="70"/>
  <c r="AS267" i="70"/>
  <c r="AU269" i="70"/>
  <c r="AS271" i="70"/>
  <c r="AU273" i="70"/>
  <c r="AA274" i="70"/>
  <c r="AS278" i="70"/>
  <c r="AS286" i="70"/>
  <c r="AU292" i="70"/>
  <c r="AS296" i="70"/>
  <c r="AV300" i="70"/>
  <c r="AU303" i="70"/>
  <c r="AU307" i="70"/>
  <c r="AS311" i="70"/>
  <c r="AV315" i="70"/>
  <c r="AV318" i="70"/>
  <c r="AS319" i="70"/>
  <c r="AU322" i="70"/>
  <c r="AS324" i="70"/>
  <c r="AV326" i="70"/>
  <c r="AS327" i="70"/>
  <c r="AS330" i="70"/>
  <c r="AU333" i="70"/>
  <c r="AS335" i="70"/>
  <c r="AU337" i="70"/>
  <c r="AS339" i="70"/>
  <c r="AV341" i="70"/>
  <c r="AS342" i="70"/>
  <c r="AV345" i="70"/>
  <c r="I346" i="70"/>
  <c r="AS354" i="70"/>
  <c r="AS362" i="70"/>
  <c r="AU366" i="70"/>
  <c r="AS369" i="70"/>
  <c r="AS373" i="70"/>
  <c r="AS377" i="70"/>
  <c r="AS381" i="70"/>
  <c r="AU386" i="70"/>
  <c r="AS388" i="70"/>
  <c r="AS394" i="70"/>
  <c r="AU395" i="70"/>
  <c r="AU401" i="70"/>
  <c r="AV404" i="70"/>
  <c r="AS405" i="70"/>
  <c r="AU406" i="70"/>
  <c r="AV408" i="70"/>
  <c r="AS409" i="70"/>
  <c r="AU410" i="70"/>
  <c r="AV412" i="70"/>
  <c r="AS413" i="70"/>
  <c r="AU414" i="70"/>
  <c r="AV416" i="70"/>
  <c r="AS417" i="70"/>
  <c r="AJ418" i="70"/>
  <c r="AU420" i="70"/>
  <c r="AV423" i="70"/>
  <c r="AU424" i="70"/>
  <c r="AU429" i="70"/>
  <c r="AV431" i="70"/>
  <c r="AU432" i="70"/>
  <c r="L436" i="70"/>
  <c r="U436" i="70"/>
  <c r="AD436" i="70"/>
  <c r="AM436" i="70"/>
  <c r="AV437" i="70"/>
  <c r="AU443" i="70"/>
  <c r="AU447" i="70"/>
  <c r="AU451" i="70"/>
  <c r="R454" i="70"/>
  <c r="AV459" i="70"/>
  <c r="AV461" i="70"/>
  <c r="AV463" i="70"/>
  <c r="AU467" i="70"/>
  <c r="AV470" i="70"/>
  <c r="AV471" i="70"/>
  <c r="AS479" i="70"/>
  <c r="AS476" i="70"/>
  <c r="AS481" i="70"/>
  <c r="AV484" i="70"/>
  <c r="AU488" i="70"/>
  <c r="AS492" i="70"/>
  <c r="AU494" i="70"/>
  <c r="AS496" i="70"/>
  <c r="AS499" i="70"/>
  <c r="AV501" i="70"/>
  <c r="AS504" i="70"/>
  <c r="AU509" i="70"/>
  <c r="AS514" i="70"/>
  <c r="AU518" i="70"/>
  <c r="AU521" i="70"/>
  <c r="AS523" i="70"/>
  <c r="R526" i="70"/>
  <c r="AU526" i="70"/>
  <c r="AU533" i="70"/>
  <c r="AU540" i="70"/>
  <c r="AU544" i="70"/>
  <c r="AS548" i="70"/>
  <c r="AV550" i="70"/>
  <c r="AU555" i="70"/>
  <c r="AS557" i="70"/>
  <c r="AS561" i="70"/>
  <c r="AU566" i="70"/>
  <c r="AS568" i="70"/>
  <c r="AS575" i="70"/>
  <c r="AU578" i="70"/>
  <c r="AS581" i="70"/>
  <c r="AS586" i="70"/>
  <c r="AU590" i="70"/>
  <c r="AU593" i="70"/>
  <c r="AS595" i="70"/>
  <c r="R598" i="70"/>
  <c r="AU598" i="70"/>
  <c r="AU605" i="70"/>
  <c r="AU612" i="70"/>
  <c r="AU616" i="70"/>
  <c r="AS620" i="70"/>
  <c r="AV622" i="70"/>
  <c r="AU627" i="70"/>
  <c r="AS629" i="70"/>
  <c r="AS633" i="70"/>
  <c r="L634" i="70"/>
  <c r="AU638" i="70"/>
  <c r="AS640" i="70"/>
  <c r="AV643" i="70"/>
  <c r="AV646" i="70"/>
  <c r="AS647" i="70"/>
  <c r="AV649" i="70"/>
  <c r="AU650" i="70"/>
  <c r="AS653" i="70"/>
  <c r="AV657" i="70"/>
  <c r="AS658" i="70"/>
  <c r="AV663" i="70"/>
  <c r="AU664" i="70"/>
  <c r="AV666" i="70"/>
  <c r="AS667" i="70"/>
  <c r="AV669" i="70"/>
  <c r="AV674" i="70"/>
  <c r="AV676" i="70"/>
  <c r="AV678" i="70"/>
  <c r="AV680" i="70"/>
  <c r="AS682" i="70"/>
  <c r="AS685" i="70"/>
  <c r="AU687" i="70"/>
  <c r="L688" i="70"/>
  <c r="U688" i="70"/>
  <c r="AD688" i="70"/>
  <c r="AM688" i="70"/>
  <c r="AU693" i="70"/>
  <c r="AS690" i="70"/>
  <c r="AU692" i="70"/>
  <c r="AS694" i="70"/>
  <c r="AU698" i="70"/>
  <c r="AV701" i="70"/>
  <c r="AV702" i="70"/>
  <c r="AD706" i="70"/>
  <c r="AS708" i="70"/>
  <c r="AS710" i="70"/>
  <c r="AV711" i="70"/>
  <c r="AS713" i="70"/>
  <c r="AS716" i="70"/>
  <c r="AS719" i="70"/>
  <c r="AS720" i="70"/>
  <c r="AV722" i="70"/>
  <c r="L724" i="70"/>
  <c r="U724" i="70"/>
  <c r="AD724" i="70"/>
  <c r="AM724" i="70"/>
  <c r="AV729" i="70"/>
  <c r="AU740" i="70"/>
  <c r="AV754" i="70"/>
  <c r="AS754" i="70"/>
  <c r="AV340" i="70"/>
  <c r="AS341" i="70"/>
  <c r="AU342" i="70"/>
  <c r="AV344" i="70"/>
  <c r="AS345" i="70"/>
  <c r="AJ346" i="70"/>
  <c r="AU348" i="70"/>
  <c r="AV351" i="70"/>
  <c r="AU352" i="70"/>
  <c r="AU357" i="70"/>
  <c r="AV359" i="70"/>
  <c r="AU360" i="70"/>
  <c r="L364" i="70"/>
  <c r="U364" i="70"/>
  <c r="AD364" i="70"/>
  <c r="AM364" i="70"/>
  <c r="AV368" i="70"/>
  <c r="AU371" i="70"/>
  <c r="AU375" i="70"/>
  <c r="AU379" i="70"/>
  <c r="AM382" i="70"/>
  <c r="AS383" i="70"/>
  <c r="AV387" i="70"/>
  <c r="AV390" i="70"/>
  <c r="AS391" i="70"/>
  <c r="AU394" i="70"/>
  <c r="AS396" i="70"/>
  <c r="AV398" i="70"/>
  <c r="AS399" i="70"/>
  <c r="AS402" i="70"/>
  <c r="AU405" i="70"/>
  <c r="AS407" i="70"/>
  <c r="AU409" i="70"/>
  <c r="AS411" i="70"/>
  <c r="AU413" i="70"/>
  <c r="AS415" i="70"/>
  <c r="AU417" i="70"/>
  <c r="AS422" i="70"/>
  <c r="AU426" i="70"/>
  <c r="AS430" i="70"/>
  <c r="AU434" i="70"/>
  <c r="AU436" i="70"/>
  <c r="AS440" i="70"/>
  <c r="AU458" i="70"/>
  <c r="AU456" i="70"/>
  <c r="AU459" i="70"/>
  <c r="AU463" i="70"/>
  <c r="AS465" i="70"/>
  <c r="AU466" i="70"/>
  <c r="AS469" i="70"/>
  <c r="AU471" i="70"/>
  <c r="AU476" i="70"/>
  <c r="AS478" i="70"/>
  <c r="AU479" i="70"/>
  <c r="AU482" i="70"/>
  <c r="AU483" i="70"/>
  <c r="AU487" i="70"/>
  <c r="AV489" i="70"/>
  <c r="U490" i="70"/>
  <c r="AV492" i="70"/>
  <c r="AV503" i="70"/>
  <c r="AV506" i="70"/>
  <c r="AS507" i="70"/>
  <c r="AS510" i="70"/>
  <c r="AS513" i="70"/>
  <c r="AU514" i="70"/>
  <c r="AU517" i="70"/>
  <c r="AS519" i="70"/>
  <c r="AV522" i="70"/>
  <c r="I526" i="70"/>
  <c r="AS534" i="70"/>
  <c r="AU537" i="70"/>
  <c r="AU548" i="70"/>
  <c r="AS552" i="70"/>
  <c r="AV556" i="70"/>
  <c r="AU559" i="70"/>
  <c r="AM562" i="70"/>
  <c r="AS563" i="70"/>
  <c r="AV567" i="70"/>
  <c r="AV570" i="70"/>
  <c r="AS571" i="70"/>
  <c r="AV573" i="70"/>
  <c r="AS574" i="70"/>
  <c r="AU575" i="70"/>
  <c r="AV579" i="70"/>
  <c r="AU581" i="70"/>
  <c r="AV584" i="70"/>
  <c r="AS585" i="70"/>
  <c r="AU586" i="70"/>
  <c r="AV588" i="70"/>
  <c r="AU589" i="70"/>
  <c r="AS591" i="70"/>
  <c r="AV594" i="70"/>
  <c r="I598" i="70"/>
  <c r="AS606" i="70"/>
  <c r="AU609" i="70"/>
  <c r="AU620" i="70"/>
  <c r="AS624" i="70"/>
  <c r="AV628" i="70"/>
  <c r="AU631" i="70"/>
  <c r="AM634" i="70"/>
  <c r="AS635" i="70"/>
  <c r="AV639" i="70"/>
  <c r="AV642" i="70"/>
  <c r="AS643" i="70"/>
  <c r="AS646" i="70"/>
  <c r="AU647" i="70"/>
  <c r="AV651" i="70"/>
  <c r="AS657" i="70"/>
  <c r="AU658" i="70"/>
  <c r="AU661" i="70"/>
  <c r="AV665" i="70"/>
  <c r="AS666" i="70"/>
  <c r="AU671" i="70"/>
  <c r="AU676" i="70"/>
  <c r="AU686" i="70"/>
  <c r="AS689" i="70"/>
  <c r="AV693" i="70"/>
  <c r="AS696" i="70"/>
  <c r="AS700" i="70"/>
  <c r="AU702" i="70"/>
  <c r="AU704" i="70"/>
  <c r="U706" i="70"/>
  <c r="AV712" i="70"/>
  <c r="AV718" i="70"/>
  <c r="AU725" i="70"/>
  <c r="AU726" i="70"/>
  <c r="AU729" i="70"/>
  <c r="AU733" i="70"/>
  <c r="AU341" i="70"/>
  <c r="AS343" i="70"/>
  <c r="AU345" i="70"/>
  <c r="AS350" i="70"/>
  <c r="AU354" i="70"/>
  <c r="AS358" i="70"/>
  <c r="AU364" i="70"/>
  <c r="AS368" i="70"/>
  <c r="AV376" i="70"/>
  <c r="AV378" i="70"/>
  <c r="AD382" i="70"/>
  <c r="AV386" i="70"/>
  <c r="AS387" i="70"/>
  <c r="AV389" i="70"/>
  <c r="AS390" i="70"/>
  <c r="AU391" i="70"/>
  <c r="AS398" i="70"/>
  <c r="AU399" i="70"/>
  <c r="AV406" i="70"/>
  <c r="AV410" i="70"/>
  <c r="R418" i="70"/>
  <c r="AU418" i="70"/>
  <c r="AU425" i="70"/>
  <c r="AV427" i="70"/>
  <c r="AU428" i="70"/>
  <c r="AU433" i="70"/>
  <c r="AV435" i="70"/>
  <c r="AV438" i="70"/>
  <c r="AU440" i="70"/>
  <c r="AU444" i="70"/>
  <c r="AU448" i="70"/>
  <c r="AU452" i="70"/>
  <c r="AV458" i="70"/>
  <c r="AV460" i="70"/>
  <c r="AV462" i="70"/>
  <c r="AV464" i="70"/>
  <c r="AU469" i="70"/>
  <c r="AS473" i="70"/>
  <c r="AU474" i="70"/>
  <c r="AV477" i="70"/>
  <c r="AU478" i="70"/>
  <c r="AS480" i="70"/>
  <c r="AS484" i="70"/>
  <c r="AU486" i="70"/>
  <c r="AS489" i="70"/>
  <c r="AV496" i="70"/>
  <c r="AS500" i="70"/>
  <c r="AV502" i="70"/>
  <c r="AS503" i="70"/>
  <c r="AV504" i="70"/>
  <c r="AS506" i="70"/>
  <c r="AU513" i="70"/>
  <c r="AS515" i="70"/>
  <c r="AV518" i="70"/>
  <c r="AS522" i="70"/>
  <c r="AV525" i="70"/>
  <c r="AJ526" i="70"/>
  <c r="AU528" i="70"/>
  <c r="AV531" i="70"/>
  <c r="AU532" i="70"/>
  <c r="AV536" i="70"/>
  <c r="AS538" i="70"/>
  <c r="AU541" i="70"/>
  <c r="AU546" i="70"/>
  <c r="AS549" i="70"/>
  <c r="AV551" i="70"/>
  <c r="AU552" i="70"/>
  <c r="AS556" i="70"/>
  <c r="AV558" i="70"/>
  <c r="AV560" i="70"/>
  <c r="AD562" i="70"/>
  <c r="AV566" i="70"/>
  <c r="AS567" i="70"/>
  <c r="AV569" i="70"/>
  <c r="AS570" i="70"/>
  <c r="AU571" i="70"/>
  <c r="AU574" i="70"/>
  <c r="AS576" i="70"/>
  <c r="AV578" i="70"/>
  <c r="AS579" i="70"/>
  <c r="AS582" i="70"/>
  <c r="AU585" i="70"/>
  <c r="AS587" i="70"/>
  <c r="AV590" i="70"/>
  <c r="AU592" i="70"/>
  <c r="AS594" i="70"/>
  <c r="AV597" i="70"/>
  <c r="AJ598" i="70"/>
  <c r="AU600" i="70"/>
  <c r="AV603" i="70"/>
  <c r="AU604" i="70"/>
  <c r="AV608" i="70"/>
  <c r="AS610" i="70"/>
  <c r="AU613" i="70"/>
  <c r="AU618" i="70"/>
  <c r="AS621" i="70"/>
  <c r="AV623" i="70"/>
  <c r="AU624" i="70"/>
  <c r="AS628" i="70"/>
  <c r="AV630" i="70"/>
  <c r="AV632" i="70"/>
  <c r="AD634" i="70"/>
  <c r="AS639" i="70"/>
  <c r="AV641" i="70"/>
  <c r="AS642" i="70"/>
  <c r="AU643" i="70"/>
  <c r="AU646" i="70"/>
  <c r="AS648" i="70"/>
  <c r="AS651" i="70"/>
  <c r="AS654" i="70"/>
  <c r="AU657" i="70"/>
  <c r="AS659" i="70"/>
  <c r="AS665" i="70"/>
  <c r="AU666" i="70"/>
  <c r="AS668" i="70"/>
  <c r="R670" i="70"/>
  <c r="AV675" i="70"/>
  <c r="AV677" i="70"/>
  <c r="AV679" i="70"/>
  <c r="AS681" i="70"/>
  <c r="AS693" i="70"/>
  <c r="AV695" i="70"/>
  <c r="AU700" i="70"/>
  <c r="AV705" i="70"/>
  <c r="AS712" i="70"/>
  <c r="AS717" i="70"/>
  <c r="AS718" i="70"/>
  <c r="AS721" i="70"/>
  <c r="AU737" i="70"/>
  <c r="AU741" i="70"/>
  <c r="R346" i="70"/>
  <c r="AU346" i="70"/>
  <c r="AU353" i="70"/>
  <c r="AU356" i="70"/>
  <c r="AU361" i="70"/>
  <c r="AV363" i="70"/>
  <c r="AV366" i="70"/>
  <c r="AU368" i="70"/>
  <c r="AU372" i="70"/>
  <c r="AU376" i="70"/>
  <c r="AU380" i="70"/>
  <c r="AS386" i="70"/>
  <c r="AU387" i="70"/>
  <c r="AU390" i="70"/>
  <c r="AS392" i="70"/>
  <c r="AU398" i="70"/>
  <c r="AS406" i="70"/>
  <c r="AU407" i="70"/>
  <c r="AS410" i="70"/>
  <c r="AU411" i="70"/>
  <c r="AS426" i="70"/>
  <c r="AS434" i="70"/>
  <c r="AU438" i="70"/>
  <c r="AS449" i="70"/>
  <c r="AU472" i="70"/>
  <c r="AU485" i="70"/>
  <c r="AS488" i="70"/>
  <c r="AU490" i="70"/>
  <c r="AS566" i="70"/>
  <c r="AS572" i="70"/>
  <c r="AS638" i="70"/>
  <c r="AS644" i="70"/>
  <c r="AU672" i="70"/>
  <c r="AU675" i="70"/>
  <c r="AU679" i="70"/>
  <c r="AU684" i="70"/>
  <c r="AS692" i="70"/>
  <c r="AS697" i="70"/>
  <c r="AU739" i="70"/>
  <c r="AU731" i="70"/>
  <c r="AU728" i="70"/>
  <c r="AU732" i="70"/>
  <c r="AU742" i="70"/>
  <c r="AV746" i="70"/>
  <c r="AS746" i="70"/>
  <c r="AV733" i="70"/>
  <c r="AU734" i="70"/>
  <c r="AV736" i="70"/>
  <c r="AV741" i="70"/>
  <c r="AU749" i="70"/>
  <c r="AV751" i="70"/>
  <c r="AV756" i="70"/>
  <c r="AU757" i="70"/>
  <c r="AV765" i="70"/>
  <c r="AU766" i="70"/>
  <c r="AS768" i="70"/>
  <c r="AV773" i="70"/>
  <c r="AU774" i="70"/>
  <c r="AS776" i="70"/>
  <c r="AU780" i="70"/>
  <c r="AS783" i="70"/>
  <c r="AS786" i="70"/>
  <c r="AU789" i="70"/>
  <c r="AS791" i="70"/>
  <c r="AS794" i="70"/>
  <c r="AU797" i="70"/>
  <c r="AV800" i="70"/>
  <c r="AV805" i="70"/>
  <c r="AU806" i="70"/>
  <c r="AV808" i="70"/>
  <c r="AV813" i="70"/>
  <c r="AS830" i="70"/>
  <c r="AS818" i="70"/>
  <c r="AU821" i="70"/>
  <c r="AV823" i="70"/>
  <c r="I832" i="70"/>
  <c r="R832" i="70"/>
  <c r="AA832" i="70"/>
  <c r="AJ832" i="70"/>
  <c r="AS841" i="70"/>
  <c r="AV834" i="70"/>
  <c r="AU836" i="70"/>
  <c r="AV838" i="70"/>
  <c r="AS855" i="70"/>
  <c r="AS857" i="70"/>
  <c r="AV859" i="70"/>
  <c r="AS861" i="70"/>
  <c r="AU862" i="70"/>
  <c r="AU874" i="70"/>
  <c r="AV877" i="70"/>
  <c r="AS879" i="70"/>
  <c r="AV880" i="70"/>
  <c r="AS890" i="70"/>
  <c r="AV892" i="70"/>
  <c r="AV896" i="70"/>
  <c r="I904" i="70"/>
  <c r="R904" i="70"/>
  <c r="AA904" i="70"/>
  <c r="AJ904" i="70"/>
  <c r="AS921" i="70"/>
  <c r="AV906" i="70"/>
  <c r="AS908" i="70"/>
  <c r="AU924" i="70"/>
  <c r="AV932" i="70"/>
  <c r="AS932" i="70"/>
  <c r="AU944" i="70"/>
  <c r="AU955" i="70"/>
  <c r="AU958" i="70"/>
  <c r="AS1016" i="70"/>
  <c r="AV1018" i="70"/>
  <c r="AS1018" i="70"/>
  <c r="AS1025" i="70"/>
  <c r="AV1060" i="70"/>
  <c r="AS1060" i="70"/>
  <c r="AV1124" i="70"/>
  <c r="AS1124" i="70"/>
  <c r="AS730" i="70"/>
  <c r="AU736" i="70"/>
  <c r="AS738" i="70"/>
  <c r="AS744" i="70"/>
  <c r="AS748" i="70"/>
  <c r="AV750" i="70"/>
  <c r="AU751" i="70"/>
  <c r="AS753" i="70"/>
  <c r="AV758" i="70"/>
  <c r="AU759" i="70"/>
  <c r="AU762" i="70"/>
  <c r="AU768" i="70"/>
  <c r="AU776" i="70"/>
  <c r="AU778" i="70"/>
  <c r="AS779" i="70"/>
  <c r="AV782" i="70"/>
  <c r="AU783" i="70"/>
  <c r="AS788" i="70"/>
  <c r="AV790" i="70"/>
  <c r="AU791" i="70"/>
  <c r="AS811" i="70"/>
  <c r="AU800" i="70"/>
  <c r="AS802" i="70"/>
  <c r="AU803" i="70"/>
  <c r="AU808" i="70"/>
  <c r="AS810" i="70"/>
  <c r="AU832" i="70"/>
  <c r="AS820" i="70"/>
  <c r="AV822" i="70"/>
  <c r="AU823" i="70"/>
  <c r="AS825" i="70"/>
  <c r="AS829" i="70"/>
  <c r="AU838" i="70"/>
  <c r="AS840" i="70"/>
  <c r="AU841" i="70"/>
  <c r="AS849" i="70"/>
  <c r="AU850" i="70"/>
  <c r="AV860" i="70"/>
  <c r="AS865" i="70"/>
  <c r="AU882" i="70"/>
  <c r="AU886" i="70"/>
  <c r="AU887" i="70"/>
  <c r="AU899" i="70"/>
  <c r="AU908" i="70"/>
  <c r="AV926" i="70"/>
  <c r="AS926" i="70"/>
  <c r="AU930" i="70"/>
  <c r="AV938" i="70"/>
  <c r="AS938" i="70"/>
  <c r="AU957" i="70"/>
  <c r="AU948" i="70"/>
  <c r="AU945" i="70"/>
  <c r="AU942" i="70"/>
  <c r="AU952" i="70"/>
  <c r="AV1008" i="70"/>
  <c r="AU1008" i="70"/>
  <c r="AS1022" i="70"/>
  <c r="U1030" i="70"/>
  <c r="R1030" i="70"/>
  <c r="AM1030" i="70"/>
  <c r="AJ1030" i="70"/>
  <c r="AV1132" i="70"/>
  <c r="AS1132" i="70"/>
  <c r="AU730" i="70"/>
  <c r="AV732" i="70"/>
  <c r="AV737" i="70"/>
  <c r="AU738" i="70"/>
  <c r="AV740" i="70"/>
  <c r="AU744" i="70"/>
  <c r="AV747" i="70"/>
  <c r="AS750" i="70"/>
  <c r="AU753" i="70"/>
  <c r="AV755" i="70"/>
  <c r="AS758" i="70"/>
  <c r="AU761" i="70"/>
  <c r="AS764" i="70"/>
  <c r="AV769" i="70"/>
  <c r="AU770" i="70"/>
  <c r="AS772" i="70"/>
  <c r="AV777" i="70"/>
  <c r="AS782" i="70"/>
  <c r="AU785" i="70"/>
  <c r="AS787" i="70"/>
  <c r="AS790" i="70"/>
  <c r="AV792" i="70"/>
  <c r="AU793" i="70"/>
  <c r="AS795" i="70"/>
  <c r="AV801" i="70"/>
  <c r="AU802" i="70"/>
  <c r="AV804" i="70"/>
  <c r="AV809" i="70"/>
  <c r="AU810" i="70"/>
  <c r="AV812" i="70"/>
  <c r="AU816" i="70"/>
  <c r="AV819" i="70"/>
  <c r="AS822" i="70"/>
  <c r="AU825" i="70"/>
  <c r="AU827" i="70"/>
  <c r="AU829" i="70"/>
  <c r="AU831" i="70"/>
  <c r="AV833" i="70"/>
  <c r="AV839" i="70"/>
  <c r="AU840" i="70"/>
  <c r="AV842" i="70"/>
  <c r="AU847" i="70"/>
  <c r="AD850" i="70"/>
  <c r="AS856" i="70"/>
  <c r="AS860" i="70"/>
  <c r="AV865" i="70"/>
  <c r="AU869" i="70"/>
  <c r="AV875" i="70"/>
  <c r="AS878" i="70"/>
  <c r="AV882" i="70"/>
  <c r="AV884" i="70"/>
  <c r="AU885" i="70"/>
  <c r="R886" i="70"/>
  <c r="AS887" i="70"/>
  <c r="AS888" i="70"/>
  <c r="AV894" i="70"/>
  <c r="AV900" i="70"/>
  <c r="AU901" i="70"/>
  <c r="AV909" i="70"/>
  <c r="AU912" i="70"/>
  <c r="AU916" i="70"/>
  <c r="AU920" i="70"/>
  <c r="AS934" i="70"/>
  <c r="AS931" i="70"/>
  <c r="AS930" i="70"/>
  <c r="AU926" i="70"/>
  <c r="AS928" i="70"/>
  <c r="AU929" i="70"/>
  <c r="AV935" i="70"/>
  <c r="AS935" i="70"/>
  <c r="AD940" i="70"/>
  <c r="AA940" i="70"/>
  <c r="L958" i="70"/>
  <c r="I958" i="70"/>
  <c r="AS1014" i="70"/>
  <c r="AS1017" i="70"/>
  <c r="AS1021" i="70"/>
  <c r="AV1021" i="70"/>
  <c r="AV1092" i="70"/>
  <c r="AS1092" i="70"/>
  <c r="AU1101" i="70"/>
  <c r="AU787" i="70"/>
  <c r="AU795" i="70"/>
  <c r="AU854" i="70"/>
  <c r="AU888" i="70"/>
  <c r="AV927" i="70"/>
  <c r="AS927" i="70"/>
  <c r="R1012" i="70"/>
  <c r="U1012" i="70"/>
  <c r="L1030" i="70"/>
  <c r="I1030" i="70"/>
  <c r="AD1030" i="70"/>
  <c r="AA1030" i="70"/>
  <c r="AV1052" i="70"/>
  <c r="AS1052" i="70"/>
  <c r="AV1100" i="70"/>
  <c r="AS1100" i="70"/>
  <c r="AV1179" i="70"/>
  <c r="AS1179" i="70"/>
  <c r="AV1214" i="70"/>
  <c r="AS1214" i="70"/>
  <c r="AV1220" i="70"/>
  <c r="AS1220" i="70"/>
  <c r="AA1318" i="70"/>
  <c r="AD1318" i="70"/>
  <c r="AV931" i="70"/>
  <c r="AU939" i="70"/>
  <c r="AU946" i="70"/>
  <c r="AU949" i="70"/>
  <c r="AV965" i="70"/>
  <c r="AV967" i="70"/>
  <c r="AV969" i="70"/>
  <c r="AV971" i="70"/>
  <c r="AV973" i="70"/>
  <c r="AV975" i="70"/>
  <c r="AS988" i="70"/>
  <c r="AU982" i="70"/>
  <c r="AU998" i="70"/>
  <c r="AU1000" i="70"/>
  <c r="AS1002" i="70"/>
  <c r="AS1006" i="70"/>
  <c r="AU1010" i="70"/>
  <c r="AV1014" i="70"/>
  <c r="AS1027" i="70"/>
  <c r="AU1034" i="70"/>
  <c r="AV1039" i="70"/>
  <c r="AU1040" i="70"/>
  <c r="AV1042" i="70"/>
  <c r="AV1047" i="70"/>
  <c r="AU1055" i="70"/>
  <c r="AU1063" i="70"/>
  <c r="AU1072" i="70"/>
  <c r="AS1074" i="70"/>
  <c r="AU1080" i="70"/>
  <c r="AS1082" i="70"/>
  <c r="AU1086" i="70"/>
  <c r="AU1095" i="70"/>
  <c r="AS1097" i="70"/>
  <c r="AU1135" i="70"/>
  <c r="AU1137" i="70"/>
  <c r="AV1201" i="70"/>
  <c r="AS1201" i="70"/>
  <c r="AV1304" i="70"/>
  <c r="AS1304" i="70"/>
  <c r="AV1323" i="70"/>
  <c r="AS1323" i="70"/>
  <c r="AU927" i="70"/>
  <c r="AU935" i="70"/>
  <c r="R940" i="70"/>
  <c r="AU941" i="70"/>
  <c r="AV944" i="70"/>
  <c r="AS947" i="70"/>
  <c r="AV950" i="70"/>
  <c r="AV953" i="70"/>
  <c r="AU954" i="70"/>
  <c r="AV956" i="70"/>
  <c r="AJ958" i="70"/>
  <c r="AU972" i="70"/>
  <c r="AU960" i="70"/>
  <c r="AU965" i="70"/>
  <c r="AU969" i="70"/>
  <c r="AU973" i="70"/>
  <c r="AV981" i="70"/>
  <c r="AV983" i="70"/>
  <c r="AU1006" i="70"/>
  <c r="AS1020" i="70"/>
  <c r="AS1023" i="70"/>
  <c r="AV1026" i="70"/>
  <c r="AS1029" i="70"/>
  <c r="AU1042" i="70"/>
  <c r="AS1050" i="70"/>
  <c r="AS1054" i="70"/>
  <c r="AV1056" i="70"/>
  <c r="AU1057" i="70"/>
  <c r="AS1059" i="70"/>
  <c r="AS1062" i="70"/>
  <c r="AV1064" i="70"/>
  <c r="AU1065" i="70"/>
  <c r="AU1074" i="70"/>
  <c r="AU1082" i="70"/>
  <c r="AU1084" i="70"/>
  <c r="AS1085" i="70"/>
  <c r="AV1088" i="70"/>
  <c r="AU1089" i="70"/>
  <c r="AS1094" i="70"/>
  <c r="AV1096" i="70"/>
  <c r="AU1097" i="70"/>
  <c r="AS1117" i="70"/>
  <c r="AS1108" i="70"/>
  <c r="AU1114" i="70"/>
  <c r="AS1116" i="70"/>
  <c r="AS1122" i="70"/>
  <c r="AS1126" i="70"/>
  <c r="AV1128" i="70"/>
  <c r="AU1129" i="70"/>
  <c r="AS1131" i="70"/>
  <c r="AS1134" i="70"/>
  <c r="AV1136" i="70"/>
  <c r="AS1136" i="70"/>
  <c r="AV1178" i="70"/>
  <c r="AS1178" i="70"/>
  <c r="AV1180" i="70"/>
  <c r="AS1180" i="70"/>
  <c r="AU1248" i="70"/>
  <c r="AU1253" i="70"/>
  <c r="AU1257" i="70"/>
  <c r="AU1261" i="70"/>
  <c r="AU1263" i="70"/>
  <c r="U1282" i="70"/>
  <c r="R1282" i="70"/>
  <c r="AU1333" i="70"/>
  <c r="AU1325" i="70"/>
  <c r="AU1320" i="70"/>
  <c r="AU1327" i="70"/>
  <c r="AU1329" i="70"/>
  <c r="AV928" i="70"/>
  <c r="AU931" i="70"/>
  <c r="AV933" i="70"/>
  <c r="I940" i="70"/>
  <c r="AV942" i="70"/>
  <c r="AU950" i="70"/>
  <c r="AV952" i="70"/>
  <c r="AV955" i="70"/>
  <c r="AV959" i="70"/>
  <c r="AV962" i="70"/>
  <c r="AV964" i="70"/>
  <c r="AV966" i="70"/>
  <c r="AV968" i="70"/>
  <c r="AV970" i="70"/>
  <c r="AV972" i="70"/>
  <c r="AV974" i="70"/>
  <c r="AU985" i="70"/>
  <c r="AU996" i="70"/>
  <c r="AS1003" i="70"/>
  <c r="AV1006" i="70"/>
  <c r="AU1009" i="70"/>
  <c r="L1012" i="70"/>
  <c r="AU1012" i="70"/>
  <c r="AS1019" i="70"/>
  <c r="AV1022" i="70"/>
  <c r="AS1026" i="70"/>
  <c r="AV1028" i="70"/>
  <c r="AV1035" i="70"/>
  <c r="AU1036" i="70"/>
  <c r="AV1043" i="70"/>
  <c r="AU1044" i="70"/>
  <c r="AU1050" i="70"/>
  <c r="AV1053" i="70"/>
  <c r="AS1056" i="70"/>
  <c r="AU1059" i="70"/>
  <c r="AV1061" i="70"/>
  <c r="AS1064" i="70"/>
  <c r="AU1067" i="70"/>
  <c r="AS1070" i="70"/>
  <c r="AV1075" i="70"/>
  <c r="AU1076" i="70"/>
  <c r="AS1078" i="70"/>
  <c r="AV1083" i="70"/>
  <c r="AS1088" i="70"/>
  <c r="AV1090" i="70"/>
  <c r="AU1091" i="70"/>
  <c r="AS1093" i="70"/>
  <c r="AS1096" i="70"/>
  <c r="AV1098" i="70"/>
  <c r="AU1099" i="70"/>
  <c r="AS1101" i="70"/>
  <c r="AV1107" i="70"/>
  <c r="AU1108" i="70"/>
  <c r="AV1110" i="70"/>
  <c r="AV1115" i="70"/>
  <c r="AU1116" i="70"/>
  <c r="AV1118" i="70"/>
  <c r="AU1122" i="70"/>
  <c r="AV1125" i="70"/>
  <c r="AS1128" i="70"/>
  <c r="AV1130" i="70"/>
  <c r="AU1131" i="70"/>
  <c r="AV1133" i="70"/>
  <c r="AV1184" i="70"/>
  <c r="AS1184" i="70"/>
  <c r="AV1188" i="70"/>
  <c r="AS1188" i="70"/>
  <c r="AS1202" i="70"/>
  <c r="AU1144" i="70"/>
  <c r="AS1154" i="70"/>
  <c r="AU1156" i="70"/>
  <c r="AS1168" i="70"/>
  <c r="AD1174" i="70"/>
  <c r="AU1182" i="70"/>
  <c r="AU1191" i="70"/>
  <c r="L1192" i="70"/>
  <c r="U1192" i="70"/>
  <c r="AD1192" i="70"/>
  <c r="AM1192" i="70"/>
  <c r="AS1198" i="70"/>
  <c r="AU1202" i="70"/>
  <c r="AV1209" i="70"/>
  <c r="AU1215" i="70"/>
  <c r="AS1217" i="70"/>
  <c r="AU1229" i="70"/>
  <c r="AU1232" i="70"/>
  <c r="AV1234" i="70"/>
  <c r="AS1236" i="70"/>
  <c r="AS1247" i="70"/>
  <c r="AV1250" i="70"/>
  <c r="AS1252" i="70"/>
  <c r="AV1254" i="70"/>
  <c r="AS1256" i="70"/>
  <c r="AV1258" i="70"/>
  <c r="AS1260" i="70"/>
  <c r="AV1262" i="70"/>
  <c r="AV1268" i="70"/>
  <c r="AS1270" i="70"/>
  <c r="AV1272" i="70"/>
  <c r="AS1274" i="70"/>
  <c r="AV1276" i="70"/>
  <c r="AV1278" i="70"/>
  <c r="AS1280" i="70"/>
  <c r="AU1283" i="70"/>
  <c r="AU1286" i="70"/>
  <c r="AU1288" i="70"/>
  <c r="AU1290" i="70"/>
  <c r="AU1292" i="70"/>
  <c r="AU1294" i="70"/>
  <c r="AU1296" i="70"/>
  <c r="AU1298" i="70"/>
  <c r="AV1306" i="70"/>
  <c r="AV1308" i="70"/>
  <c r="AU1309" i="70"/>
  <c r="AU1311" i="70"/>
  <c r="AU1313" i="70"/>
  <c r="AU1315" i="70"/>
  <c r="AU1317" i="70"/>
  <c r="AM1318" i="70"/>
  <c r="AS1319" i="70"/>
  <c r="AS1325" i="70"/>
  <c r="AU1326" i="70"/>
  <c r="AS1328" i="70"/>
  <c r="AU1331" i="70"/>
  <c r="AU1335" i="70"/>
  <c r="AS1135" i="70"/>
  <c r="AS1144" i="70"/>
  <c r="AS1143" i="70"/>
  <c r="AV1145" i="70"/>
  <c r="AS1151" i="70"/>
  <c r="AU1152" i="70"/>
  <c r="AU1160" i="70"/>
  <c r="AU1168" i="70"/>
  <c r="AS1176" i="70"/>
  <c r="AU1181" i="70"/>
  <c r="AV1186" i="70"/>
  <c r="AS1187" i="70"/>
  <c r="AS1190" i="70"/>
  <c r="AS1197" i="70"/>
  <c r="AU1198" i="70"/>
  <c r="AU1204" i="70"/>
  <c r="AS1206" i="70"/>
  <c r="AS1212" i="70"/>
  <c r="AV1216" i="70"/>
  <c r="AU1217" i="70"/>
  <c r="AV1219" i="70"/>
  <c r="AS1239" i="70"/>
  <c r="AV1230" i="70"/>
  <c r="AS1233" i="70"/>
  <c r="AU1234" i="70"/>
  <c r="AU1236" i="70"/>
  <c r="AS1238" i="70"/>
  <c r="AV1242" i="70"/>
  <c r="AU1250" i="70"/>
  <c r="AU1254" i="70"/>
  <c r="AU1258" i="70"/>
  <c r="AU1262" i="70"/>
  <c r="AS1266" i="70"/>
  <c r="AU1268" i="70"/>
  <c r="AU1272" i="70"/>
  <c r="AU1276" i="70"/>
  <c r="AV1284" i="70"/>
  <c r="AV1287" i="70"/>
  <c r="AV1289" i="70"/>
  <c r="AV1291" i="70"/>
  <c r="AV1293" i="70"/>
  <c r="AV1295" i="70"/>
  <c r="AV1297" i="70"/>
  <c r="AV1299" i="70"/>
  <c r="AV1302" i="70"/>
  <c r="AV1312" i="70"/>
  <c r="AS1314" i="70"/>
  <c r="AV1316" i="70"/>
  <c r="AU1319" i="70"/>
  <c r="AV1322" i="70"/>
  <c r="AU1323" i="70"/>
  <c r="AV1327" i="70"/>
  <c r="AU1328" i="70"/>
  <c r="AV1330" i="70"/>
  <c r="AS1332" i="70"/>
  <c r="AV1334" i="70"/>
  <c r="AU1336" i="70"/>
  <c r="AV1137" i="70"/>
  <c r="AV1150" i="70"/>
  <c r="AS1153" i="70"/>
  <c r="AS1155" i="70"/>
  <c r="AU1161" i="70"/>
  <c r="AV1158" i="70"/>
  <c r="AV1161" i="70"/>
  <c r="AU1165" i="70"/>
  <c r="AS1169" i="70"/>
  <c r="AV1171" i="70"/>
  <c r="AV1176" i="70"/>
  <c r="AU1183" i="70"/>
  <c r="AS1186" i="70"/>
  <c r="AU1187" i="70"/>
  <c r="AV1189" i="70"/>
  <c r="AU1193" i="70"/>
  <c r="AV1199" i="70"/>
  <c r="AU1200" i="70"/>
  <c r="AV1205" i="70"/>
  <c r="AU1206" i="70"/>
  <c r="AV1208" i="70"/>
  <c r="AU1214" i="70"/>
  <c r="AS1216" i="70"/>
  <c r="AV1218" i="70"/>
  <c r="AU1219" i="70"/>
  <c r="AS1221" i="70"/>
  <c r="AV1223" i="70"/>
  <c r="AS1225" i="70"/>
  <c r="AV1227" i="70"/>
  <c r="AV1235" i="70"/>
  <c r="AV1237" i="70"/>
  <c r="AU1238" i="70"/>
  <c r="AV1248" i="70"/>
  <c r="AS1251" i="70"/>
  <c r="AV1253" i="70"/>
  <c r="AS1255" i="70"/>
  <c r="AV1257" i="70"/>
  <c r="AV1259" i="70"/>
  <c r="AV1261" i="70"/>
  <c r="AV1263" i="70"/>
  <c r="AV1269" i="70"/>
  <c r="AV1273" i="70"/>
  <c r="AS1275" i="70"/>
  <c r="AV1277" i="70"/>
  <c r="AS1279" i="70"/>
  <c r="AV1281" i="70"/>
  <c r="AV1307" i="70"/>
  <c r="AU1308" i="70"/>
  <c r="AU1312" i="70"/>
  <c r="AU1316" i="70"/>
  <c r="AV1320" i="70"/>
  <c r="AU1322" i="70"/>
  <c r="AS1324" i="70"/>
  <c r="AS1327" i="70"/>
  <c r="AV1329" i="70"/>
  <c r="AU1330" i="70"/>
  <c r="AU1332" i="70"/>
  <c r="AU1334" i="70"/>
  <c r="AU10" i="70"/>
  <c r="AU14" i="70"/>
  <c r="AU18" i="70"/>
  <c r="AS26" i="70"/>
  <c r="AS30" i="70"/>
  <c r="AS34" i="70"/>
  <c r="L40" i="70"/>
  <c r="U40" i="70"/>
  <c r="AD40" i="70"/>
  <c r="AM40" i="70"/>
  <c r="AS45" i="70"/>
  <c r="AS49" i="70"/>
  <c r="AS53" i="70"/>
  <c r="AS57" i="70"/>
  <c r="AS59" i="70"/>
  <c r="AS64" i="70"/>
  <c r="AU66" i="70"/>
  <c r="AS68" i="70"/>
  <c r="AU70" i="70"/>
  <c r="AS72" i="70"/>
  <c r="AU74" i="70"/>
  <c r="AV77" i="70"/>
  <c r="AS78" i="70"/>
  <c r="AU81" i="70"/>
  <c r="AS83" i="70"/>
  <c r="AS85" i="70"/>
  <c r="AU87" i="70"/>
  <c r="AS89" i="70"/>
  <c r="AS93" i="70"/>
  <c r="AS95" i="70"/>
  <c r="AS100" i="70"/>
  <c r="AS104" i="70"/>
  <c r="AS108" i="70"/>
  <c r="AS114" i="70"/>
  <c r="AS119" i="70"/>
  <c r="AS127" i="70"/>
  <c r="AS134" i="70"/>
  <c r="AS138" i="70"/>
  <c r="AS142" i="70"/>
  <c r="AS146" i="70"/>
  <c r="L148" i="70"/>
  <c r="U148" i="70"/>
  <c r="AD148" i="70"/>
  <c r="AM148" i="70"/>
  <c r="AV149" i="70"/>
  <c r="AS153" i="70"/>
  <c r="AS157" i="70"/>
  <c r="AS161" i="70"/>
  <c r="AU164" i="70"/>
  <c r="U166" i="70"/>
  <c r="AU167" i="70"/>
  <c r="AV173" i="70"/>
  <c r="AU175" i="70"/>
  <c r="AU176" i="70"/>
  <c r="AV181" i="70"/>
  <c r="AU183" i="70"/>
  <c r="L184" i="70"/>
  <c r="AV23" i="70"/>
  <c r="AV28" i="70"/>
  <c r="AV32" i="70"/>
  <c r="AV36" i="70"/>
  <c r="AU41" i="70"/>
  <c r="AV42" i="70"/>
  <c r="AU46" i="70"/>
  <c r="AV47" i="70"/>
  <c r="AU50" i="70"/>
  <c r="AV51" i="70"/>
  <c r="AU54" i="70"/>
  <c r="AV55" i="70"/>
  <c r="AV62" i="70"/>
  <c r="AS63" i="70"/>
  <c r="AV66" i="70"/>
  <c r="AS67" i="70"/>
  <c r="AV70" i="70"/>
  <c r="AS71" i="70"/>
  <c r="AV74" i="70"/>
  <c r="AV81" i="70"/>
  <c r="AV87" i="70"/>
  <c r="AV91" i="70"/>
  <c r="AS96" i="70"/>
  <c r="AV98" i="70"/>
  <c r="AS101" i="70"/>
  <c r="AV102" i="70"/>
  <c r="AS105" i="70"/>
  <c r="AV106" i="70"/>
  <c r="AV110" i="70"/>
  <c r="AU113" i="70"/>
  <c r="AV117" i="70"/>
  <c r="AU118" i="70"/>
  <c r="AV121" i="70"/>
  <c r="AU122" i="70"/>
  <c r="AV125" i="70"/>
  <c r="AU126" i="70"/>
  <c r="AV129" i="70"/>
  <c r="AV131" i="70"/>
  <c r="AV136" i="70"/>
  <c r="AV140" i="70"/>
  <c r="AV144" i="70"/>
  <c r="AV150" i="70"/>
  <c r="AV155" i="70"/>
  <c r="AV159" i="70"/>
  <c r="AV163" i="70"/>
  <c r="AV167" i="70"/>
  <c r="R184" i="70"/>
  <c r="U184" i="70"/>
  <c r="AJ184" i="70"/>
  <c r="AM184" i="70"/>
  <c r="AS9" i="70"/>
  <c r="AS13" i="70"/>
  <c r="AS17" i="70"/>
  <c r="AS21" i="70"/>
  <c r="AV27" i="70"/>
  <c r="AV31" i="70"/>
  <c r="AV35" i="70"/>
  <c r="AV39" i="70"/>
  <c r="AV41" i="70"/>
  <c r="AV46" i="70"/>
  <c r="AV50" i="70"/>
  <c r="AV54" i="70"/>
  <c r="AV60" i="70"/>
  <c r="AV65" i="70"/>
  <c r="AV69" i="70"/>
  <c r="AV73" i="70"/>
  <c r="AV80" i="70"/>
  <c r="AV84" i="70"/>
  <c r="AV88" i="70"/>
  <c r="AV92" i="70"/>
  <c r="AV99" i="70"/>
  <c r="AV103" i="70"/>
  <c r="AV107" i="70"/>
  <c r="AV111" i="70"/>
  <c r="AV113" i="70"/>
  <c r="AV118" i="70"/>
  <c r="AV122" i="70"/>
  <c r="AV126" i="70"/>
  <c r="AV132" i="70"/>
  <c r="AV137" i="70"/>
  <c r="AV141" i="70"/>
  <c r="AV145" i="70"/>
  <c r="AV152" i="70"/>
  <c r="AV156" i="70"/>
  <c r="AV160" i="70"/>
  <c r="AV165" i="70"/>
  <c r="AS167" i="70"/>
  <c r="AS10" i="70"/>
  <c r="AV11" i="70"/>
  <c r="AS14" i="70"/>
  <c r="AV15" i="70"/>
  <c r="AS18" i="70"/>
  <c r="AV19" i="70"/>
  <c r="AV59" i="70"/>
  <c r="AV95" i="70"/>
  <c r="AD166" i="70"/>
  <c r="AV174" i="70"/>
  <c r="AV182" i="70"/>
  <c r="AA184" i="70"/>
  <c r="AD184" i="70"/>
  <c r="AS168" i="70"/>
  <c r="AS173" i="70"/>
  <c r="AS177" i="70"/>
  <c r="AS181" i="70"/>
  <c r="AS188" i="70"/>
  <c r="AS192" i="70"/>
  <c r="AS196" i="70"/>
  <c r="AS200" i="70"/>
  <c r="AV203" i="70"/>
  <c r="AS207" i="70"/>
  <c r="AS211" i="70"/>
  <c r="AS215" i="70"/>
  <c r="AS219" i="70"/>
  <c r="AS221" i="70"/>
  <c r="AS226" i="70"/>
  <c r="AS230" i="70"/>
  <c r="AS234" i="70"/>
  <c r="AS240" i="70"/>
  <c r="AS245" i="70"/>
  <c r="AS249" i="70"/>
  <c r="AS253" i="70"/>
  <c r="AS260" i="70"/>
  <c r="AS264" i="70"/>
  <c r="AS268" i="70"/>
  <c r="AS272" i="70"/>
  <c r="AV275" i="70"/>
  <c r="AS279" i="70"/>
  <c r="AS283" i="70"/>
  <c r="AS287" i="70"/>
  <c r="AS291" i="70"/>
  <c r="AS293" i="70"/>
  <c r="AS298" i="70"/>
  <c r="AS302" i="70"/>
  <c r="AS306" i="70"/>
  <c r="AS312" i="70"/>
  <c r="AS317" i="70"/>
  <c r="AS321" i="70"/>
  <c r="AS325" i="70"/>
  <c r="AS332" i="70"/>
  <c r="AS336" i="70"/>
  <c r="AS340" i="70"/>
  <c r="AS344" i="70"/>
  <c r="AV347" i="70"/>
  <c r="AS351" i="70"/>
  <c r="AS355" i="70"/>
  <c r="AS359" i="70"/>
  <c r="AS363" i="70"/>
  <c r="AS365" i="70"/>
  <c r="AS370" i="70"/>
  <c r="AS374" i="70"/>
  <c r="AS378" i="70"/>
  <c r="AS384" i="70"/>
  <c r="AS389" i="70"/>
  <c r="AS393" i="70"/>
  <c r="AS397" i="70"/>
  <c r="AS404" i="70"/>
  <c r="AS408" i="70"/>
  <c r="AS412" i="70"/>
  <c r="AS416" i="70"/>
  <c r="AV419" i="70"/>
  <c r="AS423" i="70"/>
  <c r="AS427" i="70"/>
  <c r="AS431" i="70"/>
  <c r="AS435" i="70"/>
  <c r="AS437" i="70"/>
  <c r="AS442" i="70"/>
  <c r="AS446" i="70"/>
  <c r="AS450" i="70"/>
  <c r="AJ454" i="70"/>
  <c r="AU454" i="70"/>
  <c r="AU462" i="70"/>
  <c r="AU465" i="70"/>
  <c r="AS468" i="70"/>
  <c r="AS470" i="70"/>
  <c r="AS471" i="70"/>
  <c r="AV473" i="70"/>
  <c r="AU480" i="70"/>
  <c r="AS483" i="70"/>
  <c r="AS485" i="70"/>
  <c r="AS486" i="70"/>
  <c r="AV487" i="70"/>
  <c r="AM490" i="70"/>
  <c r="AS491" i="70"/>
  <c r="AV494" i="70"/>
  <c r="AV497" i="70"/>
  <c r="AU499" i="70"/>
  <c r="AU500" i="70"/>
  <c r="AU501" i="70"/>
  <c r="AV185" i="70"/>
  <c r="AS203" i="70"/>
  <c r="AS208" i="70"/>
  <c r="AS212" i="70"/>
  <c r="AS216" i="70"/>
  <c r="AS222" i="70"/>
  <c r="AU225" i="70"/>
  <c r="AS227" i="70"/>
  <c r="AU229" i="70"/>
  <c r="AS231" i="70"/>
  <c r="AU233" i="70"/>
  <c r="AS235" i="70"/>
  <c r="AU237" i="70"/>
  <c r="AU239" i="70"/>
  <c r="AU244" i="70"/>
  <c r="AU248" i="70"/>
  <c r="AU252" i="70"/>
  <c r="L256" i="70"/>
  <c r="U256" i="70"/>
  <c r="AD256" i="70"/>
  <c r="AM256" i="70"/>
  <c r="AU256" i="70"/>
  <c r="AV257" i="70"/>
  <c r="AS275" i="70"/>
  <c r="AS280" i="70"/>
  <c r="AS284" i="70"/>
  <c r="AS288" i="70"/>
  <c r="AS294" i="70"/>
  <c r="AU297" i="70"/>
  <c r="AS299" i="70"/>
  <c r="AU301" i="70"/>
  <c r="AS303" i="70"/>
  <c r="AU305" i="70"/>
  <c r="AS307" i="70"/>
  <c r="AU309" i="70"/>
  <c r="AU311" i="70"/>
  <c r="AU316" i="70"/>
  <c r="AU320" i="70"/>
  <c r="AU324" i="70"/>
  <c r="L328" i="70"/>
  <c r="U328" i="70"/>
  <c r="AD328" i="70"/>
  <c r="AM328" i="70"/>
  <c r="AU328" i="70"/>
  <c r="AV329" i="70"/>
  <c r="AS347" i="70"/>
  <c r="AS352" i="70"/>
  <c r="AS356" i="70"/>
  <c r="AS360" i="70"/>
  <c r="AS366" i="70"/>
  <c r="AU369" i="70"/>
  <c r="AS371" i="70"/>
  <c r="AU373" i="70"/>
  <c r="AS375" i="70"/>
  <c r="AU377" i="70"/>
  <c r="AS379" i="70"/>
  <c r="AU381" i="70"/>
  <c r="AU383" i="70"/>
  <c r="AU388" i="70"/>
  <c r="AU392" i="70"/>
  <c r="AU396" i="70"/>
  <c r="L400" i="70"/>
  <c r="U400" i="70"/>
  <c r="AD400" i="70"/>
  <c r="AM400" i="70"/>
  <c r="AU400" i="70"/>
  <c r="AV401" i="70"/>
  <c r="AS419" i="70"/>
  <c r="AS424" i="70"/>
  <c r="AS428" i="70"/>
  <c r="AS432" i="70"/>
  <c r="AS438" i="70"/>
  <c r="AV440" i="70"/>
  <c r="AU441" i="70"/>
  <c r="AS443" i="70"/>
  <c r="AU445" i="70"/>
  <c r="AS447" i="70"/>
  <c r="AU449" i="70"/>
  <c r="AS451" i="70"/>
  <c r="AU453" i="70"/>
  <c r="AS455" i="70"/>
  <c r="AS456" i="70"/>
  <c r="AS458" i="70"/>
  <c r="AS459" i="70"/>
  <c r="AV465" i="70"/>
  <c r="AV478" i="70"/>
  <c r="AV480" i="70"/>
  <c r="AU498" i="70"/>
  <c r="AV499" i="70"/>
  <c r="AV500" i="70"/>
  <c r="R508" i="70"/>
  <c r="U508" i="70"/>
  <c r="AJ508" i="70"/>
  <c r="AM508" i="70"/>
  <c r="AV195" i="70"/>
  <c r="AV199" i="70"/>
  <c r="AS204" i="70"/>
  <c r="AV206" i="70"/>
  <c r="AS209" i="70"/>
  <c r="AV210" i="70"/>
  <c r="AS213" i="70"/>
  <c r="AV214" i="70"/>
  <c r="AV218" i="70"/>
  <c r="AU221" i="70"/>
  <c r="AV225" i="70"/>
  <c r="AU226" i="70"/>
  <c r="AV229" i="70"/>
  <c r="AU230" i="70"/>
  <c r="AS232" i="70"/>
  <c r="AV233" i="70"/>
  <c r="AU234" i="70"/>
  <c r="AV237" i="70"/>
  <c r="AV239" i="70"/>
  <c r="AV244" i="70"/>
  <c r="AV248" i="70"/>
  <c r="AU249" i="70"/>
  <c r="AV252" i="70"/>
  <c r="AV258" i="70"/>
  <c r="AV263" i="70"/>
  <c r="AV267" i="70"/>
  <c r="AV271" i="70"/>
  <c r="AS276" i="70"/>
  <c r="AV278" i="70"/>
  <c r="AS281" i="70"/>
  <c r="AV282" i="70"/>
  <c r="AS285" i="70"/>
  <c r="AV286" i="70"/>
  <c r="AV290" i="70"/>
  <c r="AU293" i="70"/>
  <c r="AV297" i="70"/>
  <c r="AU298" i="70"/>
  <c r="AV301" i="70"/>
  <c r="AU302" i="70"/>
  <c r="AS304" i="70"/>
  <c r="AV305" i="70"/>
  <c r="AU306" i="70"/>
  <c r="AV309" i="70"/>
  <c r="AV311" i="70"/>
  <c r="AV316" i="70"/>
  <c r="AV320" i="70"/>
  <c r="AU321" i="70"/>
  <c r="AV324" i="70"/>
  <c r="AV330" i="70"/>
  <c r="AV335" i="70"/>
  <c r="AV339" i="70"/>
  <c r="AV343" i="70"/>
  <c r="AS348" i="70"/>
  <c r="AV350" i="70"/>
  <c r="AS353" i="70"/>
  <c r="AV354" i="70"/>
  <c r="AS357" i="70"/>
  <c r="AV358" i="70"/>
  <c r="AV362" i="70"/>
  <c r="AU365" i="70"/>
  <c r="AV369" i="70"/>
  <c r="AU370" i="70"/>
  <c r="AS372" i="70"/>
  <c r="AV373" i="70"/>
  <c r="AU374" i="70"/>
  <c r="AS376" i="70"/>
  <c r="AV377" i="70"/>
  <c r="AU378" i="70"/>
  <c r="AV381" i="70"/>
  <c r="AV383" i="70"/>
  <c r="AV388" i="70"/>
  <c r="AV392" i="70"/>
  <c r="AU393" i="70"/>
  <c r="AV396" i="70"/>
  <c r="AV402" i="70"/>
  <c r="AV407" i="70"/>
  <c r="AV411" i="70"/>
  <c r="AV415" i="70"/>
  <c r="AS420" i="70"/>
  <c r="AV422" i="70"/>
  <c r="AS425" i="70"/>
  <c r="AV426" i="70"/>
  <c r="AS429" i="70"/>
  <c r="AV430" i="70"/>
  <c r="AV434" i="70"/>
  <c r="AU437" i="70"/>
  <c r="AV441" i="70"/>
  <c r="AU442" i="70"/>
  <c r="AS444" i="70"/>
  <c r="AV445" i="70"/>
  <c r="AU446" i="70"/>
  <c r="AS448" i="70"/>
  <c r="AV449" i="70"/>
  <c r="AS452" i="70"/>
  <c r="AS460" i="70"/>
  <c r="AS461" i="70"/>
  <c r="AS462" i="70"/>
  <c r="AS463" i="70"/>
  <c r="AV466" i="70"/>
  <c r="AV481" i="70"/>
  <c r="AU508" i="70"/>
  <c r="AU504" i="70"/>
  <c r="AU491" i="70"/>
  <c r="AU492" i="70"/>
  <c r="AU495" i="70"/>
  <c r="AU496" i="70"/>
  <c r="AU497" i="70"/>
  <c r="AU503" i="70"/>
  <c r="AU507" i="70"/>
  <c r="AV221" i="70"/>
  <c r="AV293" i="70"/>
  <c r="AV365" i="70"/>
  <c r="I454" i="70"/>
  <c r="AV456" i="70"/>
  <c r="AU461" i="70"/>
  <c r="AS467" i="70"/>
  <c r="AV468" i="70"/>
  <c r="AS482" i="70"/>
  <c r="AV483" i="70"/>
  <c r="AV488" i="70"/>
  <c r="L490" i="70"/>
  <c r="AV491" i="70"/>
  <c r="AV495" i="70"/>
  <c r="AV498" i="70"/>
  <c r="AU502" i="70"/>
  <c r="AU506" i="70"/>
  <c r="I508" i="70"/>
  <c r="L508" i="70"/>
  <c r="AA508" i="70"/>
  <c r="AD508" i="70"/>
  <c r="AV455" i="70"/>
  <c r="AS497" i="70"/>
  <c r="AS501" i="70"/>
  <c r="AS505" i="70"/>
  <c r="AS512" i="70"/>
  <c r="AS516" i="70"/>
  <c r="AS520" i="70"/>
  <c r="AS524" i="70"/>
  <c r="AV527" i="70"/>
  <c r="AS531" i="70"/>
  <c r="AS535" i="70"/>
  <c r="AS539" i="70"/>
  <c r="AS543" i="70"/>
  <c r="AS545" i="70"/>
  <c r="AS550" i="70"/>
  <c r="AS554" i="70"/>
  <c r="AS558" i="70"/>
  <c r="AS564" i="70"/>
  <c r="AS569" i="70"/>
  <c r="AS573" i="70"/>
  <c r="AS577" i="70"/>
  <c r="AS584" i="70"/>
  <c r="AS588" i="70"/>
  <c r="AS592" i="70"/>
  <c r="AS596" i="70"/>
  <c r="AV599" i="70"/>
  <c r="AS603" i="70"/>
  <c r="AS607" i="70"/>
  <c r="AS611" i="70"/>
  <c r="AS615" i="70"/>
  <c r="AS617" i="70"/>
  <c r="AS622" i="70"/>
  <c r="AS626" i="70"/>
  <c r="AS630" i="70"/>
  <c r="AS636" i="70"/>
  <c r="AS641" i="70"/>
  <c r="AS645" i="70"/>
  <c r="AS649" i="70"/>
  <c r="AS656" i="70"/>
  <c r="AS660" i="70"/>
  <c r="AV661" i="70"/>
  <c r="AJ670" i="70"/>
  <c r="AU670" i="70"/>
  <c r="AU678" i="70"/>
  <c r="AU681" i="70"/>
  <c r="AS684" i="70"/>
  <c r="AS686" i="70"/>
  <c r="AS687" i="70"/>
  <c r="AV689" i="70"/>
  <c r="AU696" i="70"/>
  <c r="AS699" i="70"/>
  <c r="AS701" i="70"/>
  <c r="AS702" i="70"/>
  <c r="AV703" i="70"/>
  <c r="AM706" i="70"/>
  <c r="AU711" i="70"/>
  <c r="AV713" i="70"/>
  <c r="AU714" i="70"/>
  <c r="AU719" i="70"/>
  <c r="AV721" i="70"/>
  <c r="AU722" i="70"/>
  <c r="AV728" i="70"/>
  <c r="AS728" i="70"/>
  <c r="AV509" i="70"/>
  <c r="AS517" i="70"/>
  <c r="AS521" i="70"/>
  <c r="AS527" i="70"/>
  <c r="AS532" i="70"/>
  <c r="AU534" i="70"/>
  <c r="AS536" i="70"/>
  <c r="AU538" i="70"/>
  <c r="AS540" i="70"/>
  <c r="AS546" i="70"/>
  <c r="AU549" i="70"/>
  <c r="AS551" i="70"/>
  <c r="AU553" i="70"/>
  <c r="AS555" i="70"/>
  <c r="AU557" i="70"/>
  <c r="AS559" i="70"/>
  <c r="AU561" i="70"/>
  <c r="AU563" i="70"/>
  <c r="AU568" i="70"/>
  <c r="AU572" i="70"/>
  <c r="AU576" i="70"/>
  <c r="L580" i="70"/>
  <c r="U580" i="70"/>
  <c r="AD580" i="70"/>
  <c r="AM580" i="70"/>
  <c r="AU580" i="70"/>
  <c r="AV581" i="70"/>
  <c r="AS589" i="70"/>
  <c r="AS593" i="70"/>
  <c r="AS599" i="70"/>
  <c r="AS604" i="70"/>
  <c r="AU606" i="70"/>
  <c r="AS608" i="70"/>
  <c r="AU610" i="70"/>
  <c r="AS612" i="70"/>
  <c r="AS618" i="70"/>
  <c r="AU621" i="70"/>
  <c r="AS623" i="70"/>
  <c r="AU625" i="70"/>
  <c r="AS627" i="70"/>
  <c r="AU629" i="70"/>
  <c r="AS631" i="70"/>
  <c r="AU633" i="70"/>
  <c r="AU635" i="70"/>
  <c r="AU640" i="70"/>
  <c r="AU644" i="70"/>
  <c r="AU648" i="70"/>
  <c r="L652" i="70"/>
  <c r="U652" i="70"/>
  <c r="AD652" i="70"/>
  <c r="AM652" i="70"/>
  <c r="AU652" i="70"/>
  <c r="AV653" i="70"/>
  <c r="AS661" i="70"/>
  <c r="AS662" i="70"/>
  <c r="AS663" i="70"/>
  <c r="AS664" i="70"/>
  <c r="AV668" i="70"/>
  <c r="AS671" i="70"/>
  <c r="AS672" i="70"/>
  <c r="AS674" i="70"/>
  <c r="AS675" i="70"/>
  <c r="AU680" i="70"/>
  <c r="AV681" i="70"/>
  <c r="AU682" i="70"/>
  <c r="AU683" i="70"/>
  <c r="AU685" i="70"/>
  <c r="AV694" i="70"/>
  <c r="AV696" i="70"/>
  <c r="AS703" i="70"/>
  <c r="AS704" i="70"/>
  <c r="AS705" i="70"/>
  <c r="AU708" i="70"/>
  <c r="AU712" i="70"/>
  <c r="AU717" i="70"/>
  <c r="AU720" i="70"/>
  <c r="AS725" i="70"/>
  <c r="AV515" i="70"/>
  <c r="AV519" i="70"/>
  <c r="AV523" i="70"/>
  <c r="AS528" i="70"/>
  <c r="AV530" i="70"/>
  <c r="AS533" i="70"/>
  <c r="AV534" i="70"/>
  <c r="AS537" i="70"/>
  <c r="AV538" i="70"/>
  <c r="AV542" i="70"/>
  <c r="AU545" i="70"/>
  <c r="AV549" i="70"/>
  <c r="AU550" i="70"/>
  <c r="AV553" i="70"/>
  <c r="AU554" i="70"/>
  <c r="AV557" i="70"/>
  <c r="AU558" i="70"/>
  <c r="AV561" i="70"/>
  <c r="AV563" i="70"/>
  <c r="AV568" i="70"/>
  <c r="AV572" i="70"/>
  <c r="AV576" i="70"/>
  <c r="AV582" i="70"/>
  <c r="AV587" i="70"/>
  <c r="AV591" i="70"/>
  <c r="AV595" i="70"/>
  <c r="AS600" i="70"/>
  <c r="AV602" i="70"/>
  <c r="AS605" i="70"/>
  <c r="AV606" i="70"/>
  <c r="AS609" i="70"/>
  <c r="AV610" i="70"/>
  <c r="AV614" i="70"/>
  <c r="AU617" i="70"/>
  <c r="AV621" i="70"/>
  <c r="AU622" i="70"/>
  <c r="AV625" i="70"/>
  <c r="AU626" i="70"/>
  <c r="AV629" i="70"/>
  <c r="AU630" i="70"/>
  <c r="AV633" i="70"/>
  <c r="AV635" i="70"/>
  <c r="AV640" i="70"/>
  <c r="AV644" i="70"/>
  <c r="AV648" i="70"/>
  <c r="AV654" i="70"/>
  <c r="AV659" i="70"/>
  <c r="AS676" i="70"/>
  <c r="AS677" i="70"/>
  <c r="AS678" i="70"/>
  <c r="AS679" i="70"/>
  <c r="AV682" i="70"/>
  <c r="AV697" i="70"/>
  <c r="AU707" i="70"/>
  <c r="AU710" i="70"/>
  <c r="AU715" i="70"/>
  <c r="AU718" i="70"/>
  <c r="AU723" i="70"/>
  <c r="AU724" i="70"/>
  <c r="AV545" i="70"/>
  <c r="AV617" i="70"/>
  <c r="AV662" i="70"/>
  <c r="I670" i="70"/>
  <c r="AV672" i="70"/>
  <c r="AU677" i="70"/>
  <c r="AS683" i="70"/>
  <c r="AV684" i="70"/>
  <c r="AS698" i="70"/>
  <c r="AV699" i="70"/>
  <c r="AV704" i="70"/>
  <c r="L706" i="70"/>
  <c r="AV707" i="70"/>
  <c r="AU713" i="70"/>
  <c r="AV715" i="70"/>
  <c r="AU721" i="70"/>
  <c r="AV723" i="70"/>
  <c r="AS739" i="70"/>
  <c r="AS735" i="70"/>
  <c r="AS731" i="70"/>
  <c r="AS741" i="70"/>
  <c r="AS737" i="70"/>
  <c r="AS733" i="70"/>
  <c r="AS729" i="70"/>
  <c r="AV725" i="70"/>
  <c r="AS734" i="70"/>
  <c r="AV671" i="70"/>
  <c r="AS732" i="70"/>
  <c r="AS736" i="70"/>
  <c r="AS740" i="70"/>
  <c r="L742" i="70"/>
  <c r="U742" i="70"/>
  <c r="AD742" i="70"/>
  <c r="AM742" i="70"/>
  <c r="AV743" i="70"/>
  <c r="AS747" i="70"/>
  <c r="AS751" i="70"/>
  <c r="AS755" i="70"/>
  <c r="AS759" i="70"/>
  <c r="AS761" i="70"/>
  <c r="AS766" i="70"/>
  <c r="AS770" i="70"/>
  <c r="AS774" i="70"/>
  <c r="I778" i="70"/>
  <c r="R778" i="70"/>
  <c r="AA778" i="70"/>
  <c r="AJ778" i="70"/>
  <c r="AS780" i="70"/>
  <c r="AS785" i="70"/>
  <c r="AS789" i="70"/>
  <c r="AS793" i="70"/>
  <c r="AS800" i="70"/>
  <c r="AS804" i="70"/>
  <c r="AS808" i="70"/>
  <c r="AS812" i="70"/>
  <c r="L814" i="70"/>
  <c r="U814" i="70"/>
  <c r="AD814" i="70"/>
  <c r="AM814" i="70"/>
  <c r="AV815" i="70"/>
  <c r="AS819" i="70"/>
  <c r="AS823" i="70"/>
  <c r="AS827" i="70"/>
  <c r="AS831" i="70"/>
  <c r="AS833" i="70"/>
  <c r="AS838" i="70"/>
  <c r="AS842" i="70"/>
  <c r="AV843" i="70"/>
  <c r="AV848" i="70"/>
  <c r="AU849" i="70"/>
  <c r="L850" i="70"/>
  <c r="AV851" i="70"/>
  <c r="AV852" i="70"/>
  <c r="AV855" i="70"/>
  <c r="AU856" i="70"/>
  <c r="AU857" i="70"/>
  <c r="AU859" i="70"/>
  <c r="AS863" i="70"/>
  <c r="AS864" i="70"/>
  <c r="AV866" i="70"/>
  <c r="AS869" i="70"/>
  <c r="AS870" i="70"/>
  <c r="AS872" i="70"/>
  <c r="AV873" i="70"/>
  <c r="AV878" i="70"/>
  <c r="AU880" i="70"/>
  <c r="AS885" i="70"/>
  <c r="I886" i="70"/>
  <c r="AU904" i="70"/>
  <c r="AU903" i="70"/>
  <c r="AU902" i="70"/>
  <c r="AU898" i="70"/>
  <c r="AV888" i="70"/>
  <c r="AU890" i="70"/>
  <c r="AU891" i="70"/>
  <c r="AU893" i="70"/>
  <c r="AU897" i="70"/>
  <c r="AV898" i="70"/>
  <c r="AV901" i="70"/>
  <c r="AV730" i="70"/>
  <c r="AV734" i="70"/>
  <c r="AV738" i="70"/>
  <c r="AV744" i="70"/>
  <c r="AU746" i="70"/>
  <c r="AV749" i="70"/>
  <c r="AU750" i="70"/>
  <c r="AV753" i="70"/>
  <c r="AU754" i="70"/>
  <c r="AV757" i="70"/>
  <c r="AU758" i="70"/>
  <c r="AS762" i="70"/>
  <c r="AV764" i="70"/>
  <c r="AS767" i="70"/>
  <c r="AV768" i="70"/>
  <c r="AS771" i="70"/>
  <c r="AV772" i="70"/>
  <c r="AS775" i="70"/>
  <c r="AV776" i="70"/>
  <c r="AU779" i="70"/>
  <c r="AV783" i="70"/>
  <c r="AU784" i="70"/>
  <c r="AV787" i="70"/>
  <c r="AU788" i="70"/>
  <c r="AV791" i="70"/>
  <c r="AU792" i="70"/>
  <c r="AV795" i="70"/>
  <c r="AU796" i="70"/>
  <c r="AV797" i="70"/>
  <c r="AS801" i="70"/>
  <c r="AV802" i="70"/>
  <c r="AS805" i="70"/>
  <c r="AV806" i="70"/>
  <c r="AS809" i="70"/>
  <c r="AV810" i="70"/>
  <c r="AS813" i="70"/>
  <c r="AV816" i="70"/>
  <c r="AU818" i="70"/>
  <c r="AV821" i="70"/>
  <c r="AU822" i="70"/>
  <c r="AV825" i="70"/>
  <c r="AU826" i="70"/>
  <c r="AS828" i="70"/>
  <c r="AV829" i="70"/>
  <c r="AU830" i="70"/>
  <c r="AS834" i="70"/>
  <c r="AV836" i="70"/>
  <c r="AS839" i="70"/>
  <c r="AV840" i="70"/>
  <c r="AS843" i="70"/>
  <c r="AS844" i="70"/>
  <c r="AS845" i="70"/>
  <c r="AS846" i="70"/>
  <c r="AV847" i="70"/>
  <c r="AV849" i="70"/>
  <c r="AM850" i="70"/>
  <c r="AV854" i="70"/>
  <c r="AV856" i="70"/>
  <c r="AU858" i="70"/>
  <c r="AU860" i="70"/>
  <c r="AU861" i="70"/>
  <c r="AU863" i="70"/>
  <c r="AS873" i="70"/>
  <c r="AS874" i="70"/>
  <c r="AS875" i="70"/>
  <c r="AS876" i="70"/>
  <c r="AV879" i="70"/>
  <c r="AV890" i="70"/>
  <c r="AS899" i="70"/>
  <c r="AV779" i="70"/>
  <c r="AU844" i="70"/>
  <c r="AS847" i="70"/>
  <c r="AV861" i="70"/>
  <c r="AU864" i="70"/>
  <c r="AU865" i="70"/>
  <c r="AU867" i="70"/>
  <c r="AV869" i="70"/>
  <c r="AU872" i="70"/>
  <c r="AS877" i="70"/>
  <c r="AS880" i="70"/>
  <c r="AA886" i="70"/>
  <c r="AS891" i="70"/>
  <c r="AU743" i="70"/>
  <c r="AU748" i="70"/>
  <c r="AU752" i="70"/>
  <c r="AU756" i="70"/>
  <c r="AV761" i="70"/>
  <c r="AS765" i="70"/>
  <c r="AS769" i="70"/>
  <c r="AS773" i="70"/>
  <c r="AU782" i="70"/>
  <c r="AU786" i="70"/>
  <c r="AU790" i="70"/>
  <c r="AS798" i="70"/>
  <c r="AS803" i="70"/>
  <c r="AS807" i="70"/>
  <c r="AU815" i="70"/>
  <c r="AU820" i="70"/>
  <c r="AU824" i="70"/>
  <c r="AS826" i="70"/>
  <c r="AU828" i="70"/>
  <c r="AS837" i="70"/>
  <c r="AU843" i="70"/>
  <c r="AU845" i="70"/>
  <c r="AU848" i="70"/>
  <c r="AU851" i="70"/>
  <c r="AU852" i="70"/>
  <c r="AU855" i="70"/>
  <c r="AU866" i="70"/>
  <c r="AS881" i="70"/>
  <c r="AS882" i="70"/>
  <c r="AS884" i="70"/>
  <c r="AV885" i="70"/>
  <c r="AS901" i="70"/>
  <c r="AS900" i="70"/>
  <c r="AS896" i="70"/>
  <c r="AS892" i="70"/>
  <c r="AS893" i="70"/>
  <c r="AS894" i="70"/>
  <c r="AS895" i="70"/>
  <c r="AS897" i="70"/>
  <c r="AS902" i="70"/>
  <c r="AV887" i="70"/>
  <c r="AS903" i="70"/>
  <c r="AS905" i="70"/>
  <c r="AS910" i="70"/>
  <c r="AS914" i="70"/>
  <c r="AS918" i="70"/>
  <c r="I922" i="70"/>
  <c r="R922" i="70"/>
  <c r="AA922" i="70"/>
  <c r="AJ922" i="70"/>
  <c r="AS924" i="70"/>
  <c r="AS929" i="70"/>
  <c r="AS933" i="70"/>
  <c r="AS937" i="70"/>
  <c r="AS944" i="70"/>
  <c r="AS948" i="70"/>
  <c r="AS952" i="70"/>
  <c r="AS956" i="70"/>
  <c r="AS963" i="70"/>
  <c r="AS967" i="70"/>
  <c r="AS971" i="70"/>
  <c r="AS975" i="70"/>
  <c r="AJ976" i="70"/>
  <c r="AU976" i="70"/>
  <c r="AU984" i="70"/>
  <c r="AU987" i="70"/>
  <c r="AS990" i="70"/>
  <c r="AS991" i="70"/>
  <c r="AS992" i="70"/>
  <c r="AS993" i="70"/>
  <c r="AU1002" i="70"/>
  <c r="AS1005" i="70"/>
  <c r="AS1007" i="70"/>
  <c r="AS1008" i="70"/>
  <c r="AV1009" i="70"/>
  <c r="AM1012" i="70"/>
  <c r="AS1013" i="70"/>
  <c r="AV1016" i="70"/>
  <c r="AU1023" i="70"/>
  <c r="AV1025" i="70"/>
  <c r="AU1026" i="70"/>
  <c r="AS1031" i="70"/>
  <c r="AS1032" i="70"/>
  <c r="AS1040" i="70"/>
  <c r="AS1041" i="70"/>
  <c r="AS906" i="70"/>
  <c r="AU909" i="70"/>
  <c r="AS911" i="70"/>
  <c r="AU913" i="70"/>
  <c r="AS915" i="70"/>
  <c r="AU917" i="70"/>
  <c r="AS919" i="70"/>
  <c r="AU921" i="70"/>
  <c r="AU923" i="70"/>
  <c r="AU928" i="70"/>
  <c r="AU932" i="70"/>
  <c r="AU936" i="70"/>
  <c r="AU940" i="70"/>
  <c r="AV941" i="70"/>
  <c r="AS945" i="70"/>
  <c r="AS949" i="70"/>
  <c r="AS953" i="70"/>
  <c r="AS957" i="70"/>
  <c r="AS959" i="70"/>
  <c r="AV960" i="70"/>
  <c r="AU962" i="70"/>
  <c r="AS964" i="70"/>
  <c r="AU966" i="70"/>
  <c r="AS968" i="70"/>
  <c r="AU970" i="70"/>
  <c r="AS972" i="70"/>
  <c r="AU974" i="70"/>
  <c r="AS977" i="70"/>
  <c r="AS978" i="70"/>
  <c r="AS980" i="70"/>
  <c r="AS981" i="70"/>
  <c r="AV982" i="70"/>
  <c r="AU986" i="70"/>
  <c r="AU988" i="70"/>
  <c r="AU989" i="70"/>
  <c r="AU991" i="70"/>
  <c r="AS995" i="70"/>
  <c r="AV996" i="70"/>
  <c r="AV1002" i="70"/>
  <c r="AS1009" i="70"/>
  <c r="AS1010" i="70"/>
  <c r="AS1011" i="70"/>
  <c r="AD1012" i="70"/>
  <c r="AU1021" i="70"/>
  <c r="AU1024" i="70"/>
  <c r="AU1029" i="70"/>
  <c r="AU1030" i="70"/>
  <c r="AS1038" i="70"/>
  <c r="AS1039" i="70"/>
  <c r="AV1046" i="70"/>
  <c r="AS1046" i="70"/>
  <c r="AU905" i="70"/>
  <c r="AU910" i="70"/>
  <c r="AS912" i="70"/>
  <c r="AU914" i="70"/>
  <c r="AS916" i="70"/>
  <c r="AU918" i="70"/>
  <c r="AS920" i="70"/>
  <c r="AU922" i="70"/>
  <c r="AV923" i="70"/>
  <c r="AU933" i="70"/>
  <c r="AU937" i="70"/>
  <c r="AS941" i="70"/>
  <c r="AS946" i="70"/>
  <c r="AV947" i="70"/>
  <c r="AS950" i="70"/>
  <c r="AS954" i="70"/>
  <c r="AS960" i="70"/>
  <c r="AU963" i="70"/>
  <c r="AS965" i="70"/>
  <c r="AU967" i="70"/>
  <c r="AS969" i="70"/>
  <c r="AU971" i="70"/>
  <c r="AS973" i="70"/>
  <c r="AU975" i="70"/>
  <c r="AU978" i="70"/>
  <c r="AS982" i="70"/>
  <c r="AS983" i="70"/>
  <c r="AS984" i="70"/>
  <c r="AS985" i="70"/>
  <c r="AU990" i="70"/>
  <c r="AU992" i="70"/>
  <c r="AU993" i="70"/>
  <c r="AU994" i="70"/>
  <c r="AS996" i="70"/>
  <c r="AS998" i="70"/>
  <c r="AS999" i="70"/>
  <c r="AS1000" i="70"/>
  <c r="AV1003" i="70"/>
  <c r="AU1013" i="70"/>
  <c r="AU1014" i="70"/>
  <c r="AU1017" i="70"/>
  <c r="AU1019" i="70"/>
  <c r="AU1022" i="70"/>
  <c r="AU1027" i="70"/>
  <c r="AV1029" i="70"/>
  <c r="AV1031" i="70"/>
  <c r="AS1036" i="70"/>
  <c r="AS1037" i="70"/>
  <c r="AV1040" i="70"/>
  <c r="AS1044" i="70"/>
  <c r="AS1045" i="70"/>
  <c r="AV905" i="70"/>
  <c r="AU911" i="70"/>
  <c r="AS913" i="70"/>
  <c r="AU915" i="70"/>
  <c r="AS917" i="70"/>
  <c r="AU934" i="70"/>
  <c r="AS942" i="70"/>
  <c r="AS951" i="70"/>
  <c r="AU959" i="70"/>
  <c r="AS962" i="70"/>
  <c r="AU964" i="70"/>
  <c r="AS966" i="70"/>
  <c r="AU968" i="70"/>
  <c r="AS970" i="70"/>
  <c r="AU977" i="70"/>
  <c r="AU980" i="70"/>
  <c r="AU983" i="70"/>
  <c r="AS986" i="70"/>
  <c r="AS987" i="70"/>
  <c r="AS989" i="70"/>
  <c r="AS1004" i="70"/>
  <c r="AV1010" i="70"/>
  <c r="AV1013" i="70"/>
  <c r="AV1017" i="70"/>
  <c r="AU1018" i="70"/>
  <c r="AV1019" i="70"/>
  <c r="AU1020" i="70"/>
  <c r="AU1025" i="70"/>
  <c r="AV1027" i="70"/>
  <c r="AS1034" i="70"/>
  <c r="AS1035" i="70"/>
  <c r="AV1038" i="70"/>
  <c r="AS1042" i="70"/>
  <c r="AS1043" i="70"/>
  <c r="AV977" i="70"/>
  <c r="L1048" i="70"/>
  <c r="U1048" i="70"/>
  <c r="AD1048" i="70"/>
  <c r="AM1048" i="70"/>
  <c r="AV1049" i="70"/>
  <c r="AS1053" i="70"/>
  <c r="AS1057" i="70"/>
  <c r="AS1061" i="70"/>
  <c r="AS1065" i="70"/>
  <c r="AS1067" i="70"/>
  <c r="AS1072" i="70"/>
  <c r="AS1076" i="70"/>
  <c r="AS1080" i="70"/>
  <c r="I1084" i="70"/>
  <c r="R1084" i="70"/>
  <c r="AA1084" i="70"/>
  <c r="AJ1084" i="70"/>
  <c r="AS1086" i="70"/>
  <c r="AS1091" i="70"/>
  <c r="AS1095" i="70"/>
  <c r="AS1099" i="70"/>
  <c r="AS1106" i="70"/>
  <c r="AS1110" i="70"/>
  <c r="AS1114" i="70"/>
  <c r="AS1118" i="70"/>
  <c r="L1120" i="70"/>
  <c r="U1120" i="70"/>
  <c r="AD1120" i="70"/>
  <c r="AM1120" i="70"/>
  <c r="AV1121" i="70"/>
  <c r="AS1125" i="70"/>
  <c r="AS1129" i="70"/>
  <c r="AS1133" i="70"/>
  <c r="AS1137" i="70"/>
  <c r="AU1140" i="70"/>
  <c r="AS1145" i="70"/>
  <c r="AS1146" i="70"/>
  <c r="AS1147" i="70"/>
  <c r="AV1148" i="70"/>
  <c r="AV1151" i="70"/>
  <c r="AV1153" i="70"/>
  <c r="AU1154" i="70"/>
  <c r="AU1155" i="70"/>
  <c r="AS1158" i="70"/>
  <c r="AS1160" i="70"/>
  <c r="AS1161" i="70"/>
  <c r="AS1162" i="70"/>
  <c r="AV1163" i="70"/>
  <c r="AV1168" i="70"/>
  <c r="AU1169" i="70"/>
  <c r="AU1170" i="70"/>
  <c r="AU1172" i="70"/>
  <c r="U1174" i="70"/>
  <c r="AU1175" i="70"/>
  <c r="AU1176" i="70"/>
  <c r="AU1179" i="70"/>
  <c r="AS1183" i="70"/>
  <c r="AU1185" i="70"/>
  <c r="AV1187" i="70"/>
  <c r="AU1188" i="70"/>
  <c r="AV1191" i="70"/>
  <c r="AV1050" i="70"/>
  <c r="AU1052" i="70"/>
  <c r="AV1055" i="70"/>
  <c r="AU1056" i="70"/>
  <c r="AV1059" i="70"/>
  <c r="AU1060" i="70"/>
  <c r="AV1063" i="70"/>
  <c r="AU1064" i="70"/>
  <c r="AS1068" i="70"/>
  <c r="AV1070" i="70"/>
  <c r="AS1073" i="70"/>
  <c r="AV1074" i="70"/>
  <c r="AS1077" i="70"/>
  <c r="AV1078" i="70"/>
  <c r="AS1081" i="70"/>
  <c r="AV1082" i="70"/>
  <c r="AU1085" i="70"/>
  <c r="AV1089" i="70"/>
  <c r="AU1090" i="70"/>
  <c r="AV1093" i="70"/>
  <c r="AU1094" i="70"/>
  <c r="AV1097" i="70"/>
  <c r="AU1098" i="70"/>
  <c r="AV1101" i="70"/>
  <c r="AU1102" i="70"/>
  <c r="AV1103" i="70"/>
  <c r="AS1107" i="70"/>
  <c r="AV1108" i="70"/>
  <c r="AS1111" i="70"/>
  <c r="AV1112" i="70"/>
  <c r="AS1115" i="70"/>
  <c r="AV1116" i="70"/>
  <c r="AS1119" i="70"/>
  <c r="AV1122" i="70"/>
  <c r="AU1124" i="70"/>
  <c r="AV1127" i="70"/>
  <c r="AU1128" i="70"/>
  <c r="AV1131" i="70"/>
  <c r="AU1132" i="70"/>
  <c r="AV1135" i="70"/>
  <c r="AU1136" i="70"/>
  <c r="AU1139" i="70"/>
  <c r="AU1142" i="70"/>
  <c r="AU1143" i="70"/>
  <c r="AU1145" i="70"/>
  <c r="AV1152" i="70"/>
  <c r="AV1154" i="70"/>
  <c r="AS1163" i="70"/>
  <c r="AS1164" i="70"/>
  <c r="AS1165" i="70"/>
  <c r="AS1166" i="70"/>
  <c r="AV1167" i="70"/>
  <c r="AV1169" i="70"/>
  <c r="AU1173" i="70"/>
  <c r="L1174" i="70"/>
  <c r="AU1174" i="70"/>
  <c r="AV1175" i="70"/>
  <c r="AV1185" i="70"/>
  <c r="AS1193" i="70"/>
  <c r="AV1085" i="70"/>
  <c r="AU1138" i="70"/>
  <c r="AV1143" i="70"/>
  <c r="AU1146" i="70"/>
  <c r="AU1147" i="70"/>
  <c r="AU1149" i="70"/>
  <c r="AV1157" i="70"/>
  <c r="AU1162" i="70"/>
  <c r="AU1164" i="70"/>
  <c r="AS1167" i="70"/>
  <c r="AS1170" i="70"/>
  <c r="AS1175" i="70"/>
  <c r="AV1181" i="70"/>
  <c r="AU1049" i="70"/>
  <c r="AU1054" i="70"/>
  <c r="AU1058" i="70"/>
  <c r="AU1062" i="70"/>
  <c r="AV1067" i="70"/>
  <c r="AS1071" i="70"/>
  <c r="AS1075" i="70"/>
  <c r="AS1079" i="70"/>
  <c r="AU1088" i="70"/>
  <c r="AU1092" i="70"/>
  <c r="AU1096" i="70"/>
  <c r="AS1104" i="70"/>
  <c r="AS1109" i="70"/>
  <c r="AS1113" i="70"/>
  <c r="AU1121" i="70"/>
  <c r="AU1126" i="70"/>
  <c r="AU1130" i="70"/>
  <c r="AU1148" i="70"/>
  <c r="AU1150" i="70"/>
  <c r="AU1153" i="70"/>
  <c r="AS1171" i="70"/>
  <c r="AS1172" i="70"/>
  <c r="AV1193" i="70"/>
  <c r="AV1139" i="70"/>
  <c r="AS1189" i="70"/>
  <c r="AS1200" i="70"/>
  <c r="AS1204" i="70"/>
  <c r="AS1208" i="70"/>
  <c r="L1210" i="70"/>
  <c r="U1210" i="70"/>
  <c r="AD1210" i="70"/>
  <c r="AM1210" i="70"/>
  <c r="AV1211" i="70"/>
  <c r="AS1215" i="70"/>
  <c r="AS1219" i="70"/>
  <c r="AS1223" i="70"/>
  <c r="AS1227" i="70"/>
  <c r="AS1234" i="70"/>
  <c r="AS1241" i="70"/>
  <c r="AS1245" i="70"/>
  <c r="AV1198" i="70"/>
  <c r="AV1202" i="70"/>
  <c r="AS1205" i="70"/>
  <c r="AV1206" i="70"/>
  <c r="AS1209" i="70"/>
  <c r="AV1212" i="70"/>
  <c r="AV1217" i="70"/>
  <c r="AV1221" i="70"/>
  <c r="AU1222" i="70"/>
  <c r="AS1224" i="70"/>
  <c r="AV1225" i="70"/>
  <c r="AU1226" i="70"/>
  <c r="AS1242" i="70"/>
  <c r="AS1243" i="70"/>
  <c r="AS1230" i="70"/>
  <c r="AV1232" i="70"/>
  <c r="AS1235" i="70"/>
  <c r="AV1236" i="70"/>
  <c r="AU1239" i="70"/>
  <c r="AU1243" i="70"/>
  <c r="AU1244" i="70"/>
  <c r="AU1240" i="70"/>
  <c r="AU1245" i="70"/>
  <c r="AU1241" i="70"/>
  <c r="AV1233" i="70"/>
  <c r="AS1240" i="70"/>
  <c r="AS1244" i="70"/>
  <c r="AU1246" i="70"/>
  <c r="AS1194" i="70"/>
  <c r="AS1199" i="70"/>
  <c r="AS1203" i="70"/>
  <c r="AU1211" i="70"/>
  <c r="AU1216" i="70"/>
  <c r="AS1218" i="70"/>
  <c r="AU1220" i="70"/>
  <c r="AS1222" i="70"/>
  <c r="AU1224" i="70"/>
  <c r="AV1229" i="70"/>
  <c r="AU1230" i="70"/>
  <c r="AS1237" i="70"/>
  <c r="AV1238" i="70"/>
  <c r="AV1239" i="70"/>
  <c r="AU1242" i="70"/>
  <c r="AV1240" i="70"/>
  <c r="AV1244" i="70"/>
  <c r="AU1247" i="70"/>
  <c r="AS1250" i="70"/>
  <c r="AV1251" i="70"/>
  <c r="AU1252" i="70"/>
  <c r="AS1254" i="70"/>
  <c r="AV1255" i="70"/>
  <c r="AU1256" i="70"/>
  <c r="AS1258" i="70"/>
  <c r="AU1260" i="70"/>
  <c r="AS1262" i="70"/>
  <c r="L1264" i="70"/>
  <c r="U1264" i="70"/>
  <c r="AD1264" i="70"/>
  <c r="AM1264" i="70"/>
  <c r="AU1264" i="70"/>
  <c r="AV1265" i="70"/>
  <c r="AS1269" i="70"/>
  <c r="AV1270" i="70"/>
  <c r="AU1271" i="70"/>
  <c r="AS1273" i="70"/>
  <c r="AV1274" i="70"/>
  <c r="AU1275" i="70"/>
  <c r="AS1277" i="70"/>
  <c r="AU1279" i="70"/>
  <c r="AS1281" i="70"/>
  <c r="AS1283" i="70"/>
  <c r="AS1288" i="70"/>
  <c r="AS1292" i="70"/>
  <c r="AS1296" i="70"/>
  <c r="I1300" i="70"/>
  <c r="R1300" i="70"/>
  <c r="AA1300" i="70"/>
  <c r="AJ1300" i="70"/>
  <c r="AS1302" i="70"/>
  <c r="AS1307" i="70"/>
  <c r="AS1311" i="70"/>
  <c r="AS1315" i="70"/>
  <c r="AS1322" i="70"/>
  <c r="AS1326" i="70"/>
  <c r="AS1330" i="70"/>
  <c r="AS1334" i="70"/>
  <c r="L1336" i="70"/>
  <c r="U1336" i="70"/>
  <c r="AD1336" i="70"/>
  <c r="AM1336" i="70"/>
  <c r="AV1241" i="70"/>
  <c r="AV1245" i="70"/>
  <c r="AV1247" i="70"/>
  <c r="AV1252" i="70"/>
  <c r="AV1256" i="70"/>
  <c r="AS1259" i="70"/>
  <c r="AV1260" i="70"/>
  <c r="AS1263" i="70"/>
  <c r="AV1266" i="70"/>
  <c r="AV1271" i="70"/>
  <c r="AV1275" i="70"/>
  <c r="AS1278" i="70"/>
  <c r="AV1279" i="70"/>
  <c r="AU1280" i="70"/>
  <c r="AS1284" i="70"/>
  <c r="AV1286" i="70"/>
  <c r="AU1287" i="70"/>
  <c r="AS1289" i="70"/>
  <c r="AV1290" i="70"/>
  <c r="AU1291" i="70"/>
  <c r="AS1293" i="70"/>
  <c r="AV1294" i="70"/>
  <c r="AU1295" i="70"/>
  <c r="AS1297" i="70"/>
  <c r="AV1298" i="70"/>
  <c r="AU1299" i="70"/>
  <c r="AU1301" i="70"/>
  <c r="AV1305" i="70"/>
  <c r="AU1306" i="70"/>
  <c r="AV1309" i="70"/>
  <c r="AU1310" i="70"/>
  <c r="AS1312" i="70"/>
  <c r="AV1313" i="70"/>
  <c r="AU1314" i="70"/>
  <c r="AS1316" i="70"/>
  <c r="AV1317" i="70"/>
  <c r="AU1318" i="70"/>
  <c r="AV1319" i="70"/>
  <c r="AV1324" i="70"/>
  <c r="AV1328" i="70"/>
  <c r="AS1331" i="70"/>
  <c r="AV1332" i="70"/>
  <c r="AS1335" i="70"/>
  <c r="AV1280" i="70"/>
  <c r="AV1301" i="70"/>
  <c r="AV1310" i="70"/>
  <c r="AV1314" i="70"/>
  <c r="AV1325" i="70"/>
  <c r="AV1333" i="70"/>
  <c r="AS1248" i="70"/>
  <c r="AU1251" i="70"/>
  <c r="AS1253" i="70"/>
  <c r="AU1255" i="70"/>
  <c r="AS1257" i="70"/>
  <c r="AU1265" i="70"/>
  <c r="AS1268" i="70"/>
  <c r="AU1270" i="70"/>
  <c r="AS1272" i="70"/>
  <c r="AU1274" i="70"/>
  <c r="AU1278" i="70"/>
  <c r="AV1283" i="70"/>
  <c r="AU1284" i="70"/>
  <c r="AS1287" i="70"/>
  <c r="AU1289" i="70"/>
  <c r="AS1291" i="70"/>
  <c r="AU1293" i="70"/>
  <c r="AS1295" i="70"/>
  <c r="AS1320" i="70"/>
  <c r="AV8" i="70"/>
  <c r="AV12" i="70"/>
  <c r="AV16" i="70"/>
  <c r="AV20" i="70"/>
  <c r="AV6" i="70"/>
  <c r="AV10" i="70"/>
  <c r="AV14" i="70"/>
  <c r="AV18" i="70"/>
  <c r="AB15" i="53"/>
  <c r="AB247" i="53"/>
  <c r="AB248" i="53"/>
  <c r="AB263" i="53"/>
  <c r="AB264" i="53"/>
  <c r="AB279" i="53"/>
  <c r="AB280" i="53"/>
  <c r="AB295" i="53"/>
  <c r="AB296" i="53"/>
  <c r="AB33" i="53"/>
  <c r="AB35" i="53"/>
  <c r="AB49" i="53"/>
  <c r="AB51" i="53"/>
  <c r="AB65" i="53"/>
  <c r="AB67" i="53"/>
  <c r="AB21" i="53"/>
  <c r="AB37" i="53"/>
  <c r="AB53" i="53"/>
  <c r="AB69" i="53"/>
  <c r="AB165" i="53"/>
  <c r="AB181" i="53"/>
  <c r="AB197" i="53"/>
  <c r="AB213" i="53"/>
  <c r="AB245" i="53"/>
  <c r="AB277" i="53"/>
  <c r="AB293" i="53"/>
  <c r="AB20" i="53"/>
  <c r="AB36" i="53"/>
  <c r="AB52" i="53"/>
  <c r="AB68" i="53"/>
  <c r="AB241" i="53"/>
  <c r="AB257" i="53"/>
  <c r="AB258" i="53"/>
  <c r="AB273" i="53"/>
  <c r="AB274" i="53"/>
  <c r="AB289" i="53"/>
  <c r="AB290" i="53"/>
  <c r="AW460" i="70" l="1"/>
  <c r="AW471" i="70"/>
  <c r="AW484" i="70"/>
  <c r="AW487" i="70"/>
  <c r="AW482" i="70"/>
  <c r="AW459" i="70"/>
  <c r="AW488" i="70"/>
  <c r="AW483" i="70"/>
  <c r="AW476" i="70"/>
  <c r="AW479" i="70"/>
  <c r="AW473" i="70"/>
  <c r="AW480" i="70"/>
  <c r="M27" i="70"/>
  <c r="AN40" i="70"/>
  <c r="AN32" i="70"/>
  <c r="AN37" i="70"/>
  <c r="AN29" i="70"/>
  <c r="AN36" i="70"/>
  <c r="AN26" i="70"/>
  <c r="AN34" i="70"/>
  <c r="AN24" i="70"/>
  <c r="AN31" i="70"/>
  <c r="AN30" i="70"/>
  <c r="AN28" i="70"/>
  <c r="AN27" i="70"/>
  <c r="AN39" i="70"/>
  <c r="AN25" i="70"/>
  <c r="AN38" i="70"/>
  <c r="AN23" i="70"/>
  <c r="AN33" i="70"/>
  <c r="AN35" i="70"/>
  <c r="AE36" i="70"/>
  <c r="AE28" i="70"/>
  <c r="AE35" i="70"/>
  <c r="AE27" i="70"/>
  <c r="AE33" i="70"/>
  <c r="AE25" i="70"/>
  <c r="AE37" i="70"/>
  <c r="AE23" i="70"/>
  <c r="AE32" i="70"/>
  <c r="AE30" i="70"/>
  <c r="AE40" i="70"/>
  <c r="AE29" i="70"/>
  <c r="AE38" i="70"/>
  <c r="AE24" i="70"/>
  <c r="AE39" i="70"/>
  <c r="V38" i="70"/>
  <c r="V30" i="70"/>
  <c r="AE34" i="70"/>
  <c r="V37" i="70"/>
  <c r="V29" i="70"/>
  <c r="AE31" i="70"/>
  <c r="AE26" i="70"/>
  <c r="V35" i="70"/>
  <c r="V27" i="70"/>
  <c r="M25" i="70"/>
  <c r="V39" i="70"/>
  <c r="V25" i="70"/>
  <c r="V36" i="70"/>
  <c r="V24" i="70"/>
  <c r="V34" i="70"/>
  <c r="V23" i="70"/>
  <c r="V33" i="70"/>
  <c r="V32" i="70"/>
  <c r="V31" i="70"/>
  <c r="V28" i="70"/>
  <c r="V40" i="70"/>
  <c r="V26" i="70"/>
  <c r="AW25" i="70"/>
  <c r="AW34" i="70"/>
  <c r="AW490" i="70"/>
  <c r="AW463" i="70"/>
  <c r="AW469" i="70"/>
  <c r="AW464" i="70"/>
  <c r="AW33" i="70"/>
  <c r="AW470" i="70"/>
  <c r="AW474" i="70"/>
  <c r="AW40" i="70"/>
  <c r="AW486" i="70"/>
  <c r="AW26" i="70"/>
  <c r="AW466" i="70"/>
  <c r="AW24" i="70"/>
  <c r="AW39" i="70"/>
  <c r="AN488" i="70"/>
  <c r="AN480" i="70"/>
  <c r="AN487" i="70"/>
  <c r="AN479" i="70"/>
  <c r="AN485" i="70"/>
  <c r="AN477" i="70"/>
  <c r="AN486" i="70"/>
  <c r="AN474" i="70"/>
  <c r="AN484" i="70"/>
  <c r="AN473" i="70"/>
  <c r="AN482" i="70"/>
  <c r="AN476" i="70"/>
  <c r="AN475" i="70"/>
  <c r="AN490" i="70"/>
  <c r="AN489" i="70"/>
  <c r="AE485" i="70"/>
  <c r="AE477" i="70"/>
  <c r="AN483" i="70"/>
  <c r="AE484" i="70"/>
  <c r="AE476" i="70"/>
  <c r="AN478" i="70"/>
  <c r="AE490" i="70"/>
  <c r="AE482" i="70"/>
  <c r="AE474" i="70"/>
  <c r="AE488" i="70"/>
  <c r="AE475" i="70"/>
  <c r="AN481" i="70"/>
  <c r="AE487" i="70"/>
  <c r="AE473" i="70"/>
  <c r="AE486" i="70"/>
  <c r="AE483" i="70"/>
  <c r="AE480" i="70"/>
  <c r="AE489" i="70"/>
  <c r="AE481" i="70"/>
  <c r="V490" i="70"/>
  <c r="V482" i="70"/>
  <c r="V474" i="70"/>
  <c r="AE479" i="70"/>
  <c r="V489" i="70"/>
  <c r="V481" i="70"/>
  <c r="V473" i="70"/>
  <c r="V487" i="70"/>
  <c r="V479" i="70"/>
  <c r="V486" i="70"/>
  <c r="V475" i="70"/>
  <c r="V485" i="70"/>
  <c r="V484" i="70"/>
  <c r="V483" i="70"/>
  <c r="V480" i="70"/>
  <c r="V478" i="70"/>
  <c r="V477" i="70"/>
  <c r="AE478" i="70"/>
  <c r="V476" i="70"/>
  <c r="M475" i="70"/>
  <c r="V488" i="70"/>
  <c r="AW475" i="70"/>
  <c r="AW481" i="70"/>
  <c r="AW461" i="70"/>
  <c r="AW35" i="70"/>
  <c r="AW455" i="70"/>
  <c r="AW485" i="70"/>
  <c r="AW462" i="70"/>
  <c r="AW31" i="70"/>
  <c r="AN472" i="70"/>
  <c r="AN464" i="70"/>
  <c r="AN456" i="70"/>
  <c r="AN471" i="70"/>
  <c r="AN463" i="70"/>
  <c r="AN455" i="70"/>
  <c r="AN469" i="70"/>
  <c r="AN461" i="70"/>
  <c r="AN460" i="70"/>
  <c r="AN459" i="70"/>
  <c r="AN468" i="70"/>
  <c r="AN457" i="70"/>
  <c r="AN470" i="70"/>
  <c r="AN467" i="70"/>
  <c r="AN466" i="70"/>
  <c r="AE469" i="70"/>
  <c r="AE461" i="70"/>
  <c r="AN465" i="70"/>
  <c r="AE468" i="70"/>
  <c r="AE460" i="70"/>
  <c r="AN458" i="70"/>
  <c r="AE466" i="70"/>
  <c r="AE458" i="70"/>
  <c r="AE463" i="70"/>
  <c r="AE462" i="70"/>
  <c r="AN462" i="70"/>
  <c r="AE472" i="70"/>
  <c r="AE459" i="70"/>
  <c r="AE471" i="70"/>
  <c r="AE457" i="70"/>
  <c r="AE467" i="70"/>
  <c r="AE455" i="70"/>
  <c r="AE465" i="70"/>
  <c r="AE464" i="70"/>
  <c r="AE456" i="70"/>
  <c r="V466" i="70"/>
  <c r="V458" i="70"/>
  <c r="V465" i="70"/>
  <c r="V457" i="70"/>
  <c r="AE470" i="70"/>
  <c r="V471" i="70"/>
  <c r="V463" i="70"/>
  <c r="V455" i="70"/>
  <c r="V461" i="70"/>
  <c r="V472" i="70"/>
  <c r="V460" i="70"/>
  <c r="V470" i="70"/>
  <c r="V459" i="70"/>
  <c r="V469" i="70"/>
  <c r="V456" i="70"/>
  <c r="V468" i="70"/>
  <c r="V467" i="70"/>
  <c r="V464" i="70"/>
  <c r="M457" i="70"/>
  <c r="V462" i="70"/>
  <c r="AW457" i="70"/>
  <c r="AW478" i="70"/>
  <c r="AW458" i="70"/>
  <c r="AW32" i="70"/>
  <c r="AW27" i="70"/>
  <c r="AW38" i="70"/>
  <c r="AW477" i="70"/>
  <c r="AW468" i="70"/>
  <c r="AW472" i="70"/>
  <c r="AW37" i="70"/>
  <c r="AW23" i="70"/>
  <c r="AW30" i="70"/>
  <c r="AW467" i="70"/>
  <c r="AW36" i="70"/>
  <c r="AW456" i="70"/>
  <c r="AW29" i="70"/>
  <c r="AW28" i="70"/>
  <c r="M487" i="70"/>
  <c r="M481" i="70"/>
  <c r="M490" i="70"/>
  <c r="M480" i="70"/>
  <c r="M489" i="70"/>
  <c r="M483" i="70"/>
  <c r="M478" i="70"/>
  <c r="M484" i="70"/>
  <c r="M473" i="70"/>
  <c r="M470" i="70"/>
  <c r="M463" i="70"/>
  <c r="M465" i="70"/>
  <c r="M468" i="70"/>
  <c r="M460" i="70"/>
  <c r="M471" i="70"/>
  <c r="M466" i="70"/>
  <c r="M459" i="70"/>
  <c r="M462" i="70"/>
  <c r="M467" i="70"/>
  <c r="M458" i="70"/>
  <c r="M456" i="70"/>
  <c r="M464" i="70"/>
  <c r="M461" i="70"/>
  <c r="M472" i="70"/>
  <c r="M455" i="70"/>
  <c r="M469" i="70"/>
  <c r="D455" i="70"/>
  <c r="D26" i="59"/>
  <c r="M488" i="70"/>
  <c r="M476" i="70"/>
  <c r="M474" i="70"/>
  <c r="M486" i="70"/>
  <c r="M479" i="70"/>
  <c r="D473" i="70"/>
  <c r="M482" i="70"/>
  <c r="M485" i="70"/>
  <c r="M477" i="70"/>
  <c r="AU1354" i="70"/>
  <c r="AR1354" i="70"/>
  <c r="AU1353" i="70"/>
  <c r="AV1353" i="70"/>
  <c r="AS1353" i="70"/>
  <c r="AU1352" i="70"/>
  <c r="AV1352" i="70"/>
  <c r="AS1352" i="70"/>
  <c r="AU1351" i="70"/>
  <c r="AV1351" i="70"/>
  <c r="AS1351" i="70"/>
  <c r="AU1350" i="70"/>
  <c r="AV1350" i="70"/>
  <c r="AS1350" i="70"/>
  <c r="AU1349" i="70"/>
  <c r="AS1349" i="70"/>
  <c r="AV1349" i="70"/>
  <c r="AU1348" i="70"/>
  <c r="AV1348" i="70"/>
  <c r="AS1348" i="70"/>
  <c r="AU1347" i="70"/>
  <c r="AV1347" i="70"/>
  <c r="AS1347" i="70"/>
  <c r="AU1346" i="70"/>
  <c r="AV1346" i="70"/>
  <c r="AS1346" i="70"/>
  <c r="AU1345" i="70"/>
  <c r="AV1345" i="70"/>
  <c r="AS1345" i="70"/>
  <c r="AU1344" i="70"/>
  <c r="AS1344" i="70"/>
  <c r="AV1344" i="70"/>
  <c r="AU1343" i="70"/>
  <c r="AV1343" i="70"/>
  <c r="AS1343" i="70"/>
  <c r="AU1342" i="70"/>
  <c r="AV1342" i="70"/>
  <c r="AS1342" i="70"/>
  <c r="AU1341" i="70"/>
  <c r="AS1341" i="70"/>
  <c r="AV1341" i="70"/>
  <c r="AU1340" i="70"/>
  <c r="AV1340" i="70"/>
  <c r="AS1340" i="70"/>
  <c r="AU1338" i="70"/>
  <c r="AV1338" i="70"/>
  <c r="AS1338" i="70"/>
  <c r="AU1337" i="70"/>
  <c r="AV1337" i="70"/>
  <c r="AS1337" i="70"/>
  <c r="AB304" i="53"/>
  <c r="M12" i="79"/>
  <c r="AB303" i="53"/>
  <c r="J12" i="79"/>
  <c r="AB302" i="53"/>
  <c r="G12" i="79"/>
  <c r="AB301" i="53"/>
  <c r="D12" i="79"/>
  <c r="C3" i="80"/>
  <c r="C26" i="59"/>
  <c r="C12" i="157"/>
  <c r="BL79" i="70"/>
  <c r="AW1351" i="70" s="1"/>
  <c r="C6" i="152"/>
  <c r="D6" i="152"/>
  <c r="D12" i="157"/>
  <c r="AA79" i="36"/>
  <c r="M29" i="70"/>
  <c r="M24" i="70"/>
  <c r="M28" i="70"/>
  <c r="M23" i="70"/>
  <c r="M38" i="70"/>
  <c r="D23" i="70"/>
  <c r="M33" i="70"/>
  <c r="M31" i="70"/>
  <c r="M40" i="70"/>
  <c r="M26" i="70"/>
  <c r="M39" i="70"/>
  <c r="AD5" i="36"/>
  <c r="AD6" i="36"/>
  <c r="M34" i="70"/>
  <c r="M36" i="70"/>
  <c r="M37" i="70"/>
  <c r="M35" i="70"/>
  <c r="M30" i="70"/>
  <c r="M32" i="70"/>
  <c r="AV22" i="70"/>
  <c r="AS616" i="70"/>
  <c r="AS634" i="70"/>
  <c r="AV310" i="70"/>
  <c r="AV670" i="70"/>
  <c r="AV616" i="70"/>
  <c r="AS922" i="70"/>
  <c r="AS418" i="70"/>
  <c r="AV76" i="70"/>
  <c r="AV544" i="70"/>
  <c r="AV364" i="70"/>
  <c r="AS94" i="70"/>
  <c r="AV886" i="70"/>
  <c r="AV562" i="70"/>
  <c r="AV868" i="70"/>
  <c r="AV832" i="70"/>
  <c r="AS166" i="70"/>
  <c r="AS976" i="70"/>
  <c r="AV112" i="70"/>
  <c r="AS778" i="70"/>
  <c r="AS346" i="70"/>
  <c r="AV274" i="70"/>
  <c r="AS940" i="70"/>
  <c r="AV760" i="70"/>
  <c r="AV436" i="70"/>
  <c r="AV292" i="70"/>
  <c r="AV184" i="70"/>
  <c r="AS1228" i="70"/>
  <c r="AS1084" i="70"/>
  <c r="AV904" i="70"/>
  <c r="AV598" i="70"/>
  <c r="AS382" i="70"/>
  <c r="AV454" i="70"/>
  <c r="AS1066" i="70"/>
  <c r="AS508" i="70"/>
  <c r="AS1318" i="70"/>
  <c r="AV796" i="70"/>
  <c r="AS22" i="70"/>
  <c r="AV1138" i="70"/>
  <c r="AV1192" i="70"/>
  <c r="AS1030" i="70"/>
  <c r="AS220" i="70"/>
  <c r="AS1300" i="70"/>
  <c r="AS238" i="70"/>
  <c r="AS1102" i="70"/>
  <c r="AV958" i="70"/>
  <c r="AS1336" i="70"/>
  <c r="AV1336" i="70"/>
  <c r="AS1264" i="70"/>
  <c r="AV1264" i="70"/>
  <c r="AV1156" i="70"/>
  <c r="AS1156" i="70"/>
  <c r="AS1120" i="70"/>
  <c r="AV1120" i="70"/>
  <c r="AS1012" i="70"/>
  <c r="AV1012" i="70"/>
  <c r="AV994" i="70"/>
  <c r="AS994" i="70"/>
  <c r="AS814" i="70"/>
  <c r="AV814" i="70"/>
  <c r="AS742" i="70"/>
  <c r="AV742" i="70"/>
  <c r="AS256" i="70"/>
  <c r="AV256" i="70"/>
  <c r="AS202" i="70"/>
  <c r="AV202" i="70"/>
  <c r="AS1282" i="70"/>
  <c r="AV1282" i="70"/>
  <c r="AS1246" i="70"/>
  <c r="AV1246" i="70"/>
  <c r="AS1048" i="70"/>
  <c r="AV1048" i="70"/>
  <c r="AS850" i="70"/>
  <c r="AV850" i="70"/>
  <c r="AS652" i="70"/>
  <c r="AV652" i="70"/>
  <c r="AS580" i="70"/>
  <c r="AV580" i="70"/>
  <c r="AS148" i="70"/>
  <c r="AV148" i="70"/>
  <c r="AS1174" i="70"/>
  <c r="AV1174" i="70"/>
  <c r="AV724" i="70"/>
  <c r="AS724" i="70"/>
  <c r="AS706" i="70"/>
  <c r="AV706" i="70"/>
  <c r="AS328" i="70"/>
  <c r="AV328" i="70"/>
  <c r="AV472" i="70"/>
  <c r="AS472" i="70"/>
  <c r="AS130" i="70"/>
  <c r="AV130" i="70"/>
  <c r="AS1210" i="70"/>
  <c r="AV1210" i="70"/>
  <c r="AV688" i="70"/>
  <c r="AS688" i="70"/>
  <c r="AS400" i="70"/>
  <c r="AV400" i="70"/>
  <c r="AS490" i="70"/>
  <c r="AV490" i="70"/>
  <c r="AS526" i="70"/>
  <c r="AV526" i="70"/>
  <c r="AS58" i="70"/>
  <c r="AV58" i="70"/>
  <c r="AS40" i="70"/>
  <c r="AV40" i="70"/>
  <c r="AW1346" i="70" l="1"/>
  <c r="AW1342" i="70"/>
  <c r="AW1337" i="70"/>
  <c r="AW1353" i="70"/>
  <c r="AW1352" i="70"/>
  <c r="AW1354" i="70"/>
  <c r="AW1349" i="70"/>
  <c r="AW1348" i="70"/>
  <c r="AW1345" i="70"/>
  <c r="AW1344" i="70"/>
  <c r="V1339" i="70"/>
  <c r="AN1339" i="70"/>
  <c r="AE1339" i="70"/>
  <c r="M1339" i="70"/>
  <c r="AW1339" i="70"/>
  <c r="V1342" i="70"/>
  <c r="V1350" i="70"/>
  <c r="AE1338" i="70"/>
  <c r="AE1347" i="70"/>
  <c r="AN1337" i="70"/>
  <c r="AN1346" i="70"/>
  <c r="AN1354" i="70"/>
  <c r="V1343" i="70"/>
  <c r="V1351" i="70"/>
  <c r="AE1340" i="70"/>
  <c r="AE1348" i="70"/>
  <c r="AN1338" i="70"/>
  <c r="AN1347" i="70"/>
  <c r="V1337" i="70"/>
  <c r="V1344" i="70"/>
  <c r="V1352" i="70"/>
  <c r="AE1341" i="70"/>
  <c r="AE1349" i="70"/>
  <c r="AN1340" i="70"/>
  <c r="AN1348" i="70"/>
  <c r="V1345" i="70"/>
  <c r="V1353" i="70"/>
  <c r="AE1342" i="70"/>
  <c r="AE1350" i="70"/>
  <c r="AN1341" i="70"/>
  <c r="AN1349" i="70"/>
  <c r="V1346" i="70"/>
  <c r="V1354" i="70"/>
  <c r="AE1343" i="70"/>
  <c r="AE1351" i="70"/>
  <c r="AN1342" i="70"/>
  <c r="AN1350" i="70"/>
  <c r="V1338" i="70"/>
  <c r="V1347" i="70"/>
  <c r="AE1344" i="70"/>
  <c r="AE1352" i="70"/>
  <c r="AN1343" i="70"/>
  <c r="AN1351" i="70"/>
  <c r="V1340" i="70"/>
  <c r="V1348" i="70"/>
  <c r="AE1345" i="70"/>
  <c r="AE1353" i="70"/>
  <c r="AN1344" i="70"/>
  <c r="AN1352" i="70"/>
  <c r="V1341" i="70"/>
  <c r="V1349" i="70"/>
  <c r="AE1337" i="70"/>
  <c r="AE1346" i="70"/>
  <c r="AE1354" i="70"/>
  <c r="AN1345" i="70"/>
  <c r="AN1353" i="70"/>
  <c r="AW1341" i="70"/>
  <c r="AW1340" i="70"/>
  <c r="AW1347" i="70"/>
  <c r="AW1343" i="70"/>
  <c r="AW1350" i="70"/>
  <c r="AW1338" i="70"/>
  <c r="AS1354" i="70"/>
  <c r="AV1354" i="70"/>
  <c r="N12" i="79"/>
  <c r="K12" i="79"/>
  <c r="H12" i="79"/>
  <c r="E12" i="79"/>
  <c r="M1346" i="70"/>
  <c r="M1354" i="70"/>
  <c r="M1353" i="70"/>
  <c r="M1352" i="70"/>
  <c r="M1351" i="70"/>
  <c r="M1345" i="70"/>
  <c r="M1340" i="70"/>
  <c r="M1344" i="70"/>
  <c r="M1348" i="70"/>
  <c r="M1343" i="70"/>
  <c r="M1347" i="70"/>
  <c r="M1342" i="70"/>
  <c r="M1349" i="70"/>
  <c r="M1337" i="70"/>
  <c r="D1337" i="70"/>
  <c r="M1350" i="70"/>
  <c r="M1338" i="70"/>
  <c r="M1341" i="70"/>
  <c r="AG22" i="36"/>
  <c r="E6" i="152"/>
  <c r="E26" i="59"/>
  <c r="E12" i="157"/>
  <c r="I12" i="157" s="1"/>
  <c r="AG7" i="36"/>
  <c r="AF7" i="36" s="1"/>
  <c r="AH7" i="36" s="1"/>
  <c r="AG23" i="36"/>
  <c r="AF23" i="36" s="1"/>
  <c r="AH23" i="36" s="1"/>
  <c r="AG12" i="36"/>
  <c r="AF12" i="36" s="1"/>
  <c r="AH12" i="36" s="1"/>
  <c r="AG41" i="36"/>
  <c r="AF41" i="36" s="1"/>
  <c r="AH41" i="36" s="1"/>
  <c r="AG26" i="36"/>
  <c r="AG43" i="36"/>
  <c r="AF43" i="36" s="1"/>
  <c r="AH43" i="36" s="1"/>
  <c r="AG25" i="36"/>
  <c r="AF25" i="36" s="1"/>
  <c r="AH25" i="36" s="1"/>
  <c r="AG40" i="36"/>
  <c r="AF40" i="36" s="1"/>
  <c r="AH40" i="36" s="1"/>
  <c r="AG11" i="36"/>
  <c r="AG8" i="36"/>
  <c r="AF8" i="36" s="1"/>
  <c r="AH8" i="36" s="1"/>
  <c r="AG24" i="36"/>
  <c r="AF24" i="36" s="1"/>
  <c r="AH24" i="36" s="1"/>
  <c r="AG35" i="36"/>
  <c r="AG9" i="36"/>
  <c r="AG14" i="36"/>
  <c r="AG37" i="36"/>
  <c r="AG21" i="36"/>
  <c r="AF21" i="36" s="1"/>
  <c r="AH21" i="36" s="1"/>
  <c r="AG45" i="36"/>
  <c r="AG15" i="36"/>
  <c r="AF15" i="36" s="1"/>
  <c r="AH15" i="36" s="1"/>
  <c r="AG18" i="36"/>
  <c r="AG36" i="36"/>
  <c r="AF36" i="36" s="1"/>
  <c r="AH36" i="36" s="1"/>
  <c r="AG20" i="36"/>
  <c r="AG27" i="36"/>
  <c r="AG38" i="36"/>
  <c r="AG46" i="36"/>
  <c r="AF46" i="36" s="1"/>
  <c r="AH46" i="36" s="1"/>
  <c r="AG33" i="36"/>
  <c r="AG17" i="36"/>
  <c r="AF17" i="36" s="1"/>
  <c r="AH17" i="36" s="1"/>
  <c r="AG39" i="36"/>
  <c r="AG42" i="36"/>
  <c r="AF42" i="36" s="1"/>
  <c r="AH42" i="36" s="1"/>
  <c r="AG10" i="36"/>
  <c r="AG32" i="36"/>
  <c r="AF32" i="36" s="1"/>
  <c r="AH32" i="36" s="1"/>
  <c r="AG16" i="36"/>
  <c r="AG19" i="36"/>
  <c r="AF19" i="36" s="1"/>
  <c r="AH19" i="36" s="1"/>
  <c r="AG30" i="36"/>
  <c r="AG47" i="36"/>
  <c r="AF47" i="36" s="1"/>
  <c r="AH47" i="36" s="1"/>
  <c r="AG29" i="36"/>
  <c r="AG13" i="36"/>
  <c r="AF13" i="36" s="1"/>
  <c r="AH13" i="36" s="1"/>
  <c r="AG31" i="36"/>
  <c r="AF31" i="36" s="1"/>
  <c r="AH31" i="36" s="1"/>
  <c r="AG34" i="36"/>
  <c r="AG44" i="36"/>
  <c r="AG28" i="36"/>
  <c r="AG6" i="36"/>
  <c r="AG5" i="36"/>
  <c r="AF5" i="36" s="1"/>
  <c r="AH5" i="36" s="1"/>
  <c r="CI44" i="70"/>
  <c r="AF22" i="36"/>
  <c r="AH22" i="36" s="1"/>
  <c r="AI22" i="36" s="1"/>
  <c r="CN7" i="70"/>
  <c r="CP7" i="70" s="1"/>
  <c r="CN9" i="70"/>
  <c r="CP9" i="70" s="1"/>
  <c r="CN11" i="70"/>
  <c r="CP11" i="70" s="1"/>
  <c r="CN13" i="70"/>
  <c r="CP13" i="70" s="1"/>
  <c r="CN15" i="70"/>
  <c r="CP15" i="70" s="1"/>
  <c r="CN17" i="70"/>
  <c r="CP17" i="70" s="1"/>
  <c r="CN19" i="70"/>
  <c r="CP19" i="70" s="1"/>
  <c r="CN21" i="70"/>
  <c r="CP21" i="70" s="1"/>
  <c r="CN5" i="70"/>
  <c r="CP5" i="70" s="1"/>
  <c r="CN6" i="70"/>
  <c r="CP6" i="70" s="1"/>
  <c r="CN8" i="70"/>
  <c r="CP8" i="70" s="1"/>
  <c r="CN10" i="70"/>
  <c r="CP10" i="70" s="1"/>
  <c r="CN12" i="70"/>
  <c r="CP12" i="70" s="1"/>
  <c r="CN14" i="70"/>
  <c r="CP14" i="70" s="1"/>
  <c r="CN16" i="70"/>
  <c r="CP16" i="70" s="1"/>
  <c r="CN18" i="70"/>
  <c r="CP18" i="70" s="1"/>
  <c r="CN20" i="70"/>
  <c r="CP20" i="70" s="1"/>
  <c r="CN38" i="70"/>
  <c r="CP38" i="70" s="1"/>
  <c r="CN36" i="70"/>
  <c r="CP36" i="70" s="1"/>
  <c r="CN35" i="70"/>
  <c r="CP35" i="70" s="1"/>
  <c r="CN26" i="70"/>
  <c r="CP26" i="70" s="1"/>
  <c r="CN25" i="70"/>
  <c r="CP25" i="70" s="1"/>
  <c r="CN24" i="70"/>
  <c r="CP24" i="70" s="1"/>
  <c r="CN23" i="70"/>
  <c r="CP23" i="70" s="1"/>
  <c r="CN34" i="70"/>
  <c r="CP34" i="70" s="1"/>
  <c r="CN33" i="70"/>
  <c r="CP33" i="70" s="1"/>
  <c r="CN32" i="70"/>
  <c r="CP32" i="70" s="1"/>
  <c r="CN31" i="70"/>
  <c r="CP31" i="70" s="1"/>
  <c r="CN22" i="70"/>
  <c r="CP22" i="70" s="1"/>
  <c r="CN47" i="70"/>
  <c r="CP47" i="70" s="1"/>
  <c r="CN46" i="70"/>
  <c r="CP46" i="70" s="1"/>
  <c r="CN45" i="70"/>
  <c r="CP45" i="70" s="1"/>
  <c r="CN44" i="70"/>
  <c r="CP44" i="70" s="1"/>
  <c r="CN43" i="70"/>
  <c r="CP43" i="70" s="1"/>
  <c r="CN42" i="70"/>
  <c r="CP42" i="70" s="1"/>
  <c r="CN41" i="70"/>
  <c r="CP41" i="70" s="1"/>
  <c r="CN40" i="70"/>
  <c r="CP40" i="70" s="1"/>
  <c r="CN39" i="70"/>
  <c r="CP39" i="70" s="1"/>
  <c r="CN30" i="70"/>
  <c r="CP30" i="70" s="1"/>
  <c r="CN29" i="70"/>
  <c r="CP29" i="70" s="1"/>
  <c r="CN37" i="70"/>
  <c r="CP37" i="70" s="1"/>
  <c r="CN28" i="70"/>
  <c r="CP28" i="70" s="1"/>
  <c r="CN27" i="70"/>
  <c r="CP27" i="70" s="1"/>
  <c r="K10" i="80" l="1"/>
  <c r="N10" i="80"/>
  <c r="H10" i="80"/>
  <c r="E10" i="80"/>
  <c r="H9" i="80"/>
  <c r="H22" i="80"/>
  <c r="K18" i="80"/>
  <c r="H24" i="80"/>
  <c r="H16" i="80"/>
  <c r="N18" i="80"/>
  <c r="E8" i="80"/>
  <c r="N20" i="80"/>
  <c r="E11" i="80"/>
  <c r="N15" i="80"/>
  <c r="E24" i="80"/>
  <c r="M26" i="59"/>
  <c r="K15" i="80"/>
  <c r="E9" i="80"/>
  <c r="K25" i="80"/>
  <c r="K19" i="80"/>
  <c r="N13" i="80"/>
  <c r="H18" i="80"/>
  <c r="K13" i="80"/>
  <c r="E20" i="80"/>
  <c r="H11" i="80"/>
  <c r="E16" i="80"/>
  <c r="K9" i="80"/>
  <c r="H23" i="80"/>
  <c r="H8" i="80"/>
  <c r="N8" i="80"/>
  <c r="K11" i="80"/>
  <c r="N19" i="80"/>
  <c r="H19" i="80"/>
  <c r="E18" i="80"/>
  <c r="N24" i="80"/>
  <c r="E25" i="80"/>
  <c r="H20" i="80"/>
  <c r="N21" i="80"/>
  <c r="K20" i="80"/>
  <c r="K14" i="80"/>
  <c r="N16" i="80"/>
  <c r="K22" i="80"/>
  <c r="E13" i="80"/>
  <c r="K16" i="80"/>
  <c r="E14" i="80"/>
  <c r="E22" i="80"/>
  <c r="H14" i="80"/>
  <c r="H17" i="80"/>
  <c r="H21" i="80"/>
  <c r="H15" i="80"/>
  <c r="N23" i="80"/>
  <c r="H25" i="80"/>
  <c r="N17" i="80"/>
  <c r="K12" i="80"/>
  <c r="H13" i="80"/>
  <c r="H12" i="80"/>
  <c r="K17" i="80"/>
  <c r="E19" i="80"/>
  <c r="N22" i="80"/>
  <c r="E23" i="80"/>
  <c r="E17" i="80"/>
  <c r="E12" i="80"/>
  <c r="N11" i="80"/>
  <c r="K8" i="80"/>
  <c r="N12" i="80"/>
  <c r="K21" i="80"/>
  <c r="E21" i="80"/>
  <c r="K23" i="80"/>
  <c r="N25" i="80"/>
  <c r="K24" i="80"/>
  <c r="E15" i="80"/>
  <c r="N14" i="80"/>
  <c r="N9" i="80"/>
  <c r="AI13" i="36"/>
  <c r="AI42" i="36"/>
  <c r="AI36" i="36"/>
  <c r="AF35" i="36"/>
  <c r="AH35" i="36" s="1"/>
  <c r="AI35" i="36" s="1"/>
  <c r="AI41" i="36"/>
  <c r="AF20" i="36"/>
  <c r="AH20" i="36" s="1"/>
  <c r="AI20" i="36" s="1"/>
  <c r="AF29" i="36"/>
  <c r="AH29" i="36" s="1"/>
  <c r="AI29" i="36" s="1"/>
  <c r="AF39" i="36"/>
  <c r="AH39" i="36" s="1"/>
  <c r="AI39" i="36" s="1"/>
  <c r="AF18" i="36"/>
  <c r="AH18" i="36" s="1"/>
  <c r="AI18" i="36" s="1"/>
  <c r="AI24" i="36"/>
  <c r="AI12" i="36"/>
  <c r="AF27" i="36"/>
  <c r="AH27" i="36" s="1"/>
  <c r="AI27" i="36" s="1"/>
  <c r="AF26" i="36"/>
  <c r="AH26" i="36" s="1"/>
  <c r="AI26" i="36" s="1"/>
  <c r="AI5" i="36"/>
  <c r="AI47" i="36"/>
  <c r="AI17" i="36"/>
  <c r="AI15" i="36"/>
  <c r="AI8" i="36"/>
  <c r="AI23" i="36"/>
  <c r="AF34" i="36"/>
  <c r="AH34" i="36" s="1"/>
  <c r="AI34" i="36" s="1"/>
  <c r="AF9" i="36"/>
  <c r="AH9" i="36" s="1"/>
  <c r="AI9" i="36" s="1"/>
  <c r="AF6" i="36"/>
  <c r="AH6" i="36" s="1"/>
  <c r="AI6" i="36" s="1"/>
  <c r="AF30" i="36"/>
  <c r="AH30" i="36" s="1"/>
  <c r="AI30" i="36" s="1"/>
  <c r="AF33" i="36"/>
  <c r="AH33" i="36" s="1"/>
  <c r="AI33" i="36" s="1"/>
  <c r="AF45" i="36"/>
  <c r="AH45" i="36" s="1"/>
  <c r="AI45" i="36" s="1"/>
  <c r="AF11" i="36"/>
  <c r="AH11" i="36" s="1"/>
  <c r="AI11" i="36" s="1"/>
  <c r="AI7" i="36"/>
  <c r="AI43" i="36"/>
  <c r="AI31" i="36"/>
  <c r="AF28" i="36"/>
  <c r="AH28" i="36" s="1"/>
  <c r="AI28" i="36" s="1"/>
  <c r="AI19" i="36"/>
  <c r="AI46" i="36"/>
  <c r="AI21" i="36"/>
  <c r="AI40" i="36"/>
  <c r="AI32" i="36"/>
  <c r="AF10" i="36"/>
  <c r="AH10" i="36" s="1"/>
  <c r="AI10" i="36" s="1"/>
  <c r="AF14" i="36"/>
  <c r="AH14" i="36" s="1"/>
  <c r="AI14" i="36" s="1"/>
  <c r="AF44" i="36"/>
  <c r="AH44" i="36" s="1"/>
  <c r="AI44" i="36" s="1"/>
  <c r="AF16" i="36"/>
  <c r="AH16" i="36" s="1"/>
  <c r="AI16" i="36" s="1"/>
  <c r="AF38" i="36"/>
  <c r="AH38" i="36" s="1"/>
  <c r="AI38" i="36" s="1"/>
  <c r="AF37" i="36"/>
  <c r="AH37" i="36" s="1"/>
  <c r="AI37" i="36" s="1"/>
  <c r="AI25" i="36"/>
  <c r="CJ5" i="70"/>
  <c r="CI5" i="70" s="1"/>
  <c r="CK44" i="70"/>
  <c r="CL44" i="70" s="1"/>
  <c r="CI46" i="70"/>
  <c r="AK35" i="36"/>
  <c r="AM35" i="36" s="1"/>
  <c r="AK39" i="36"/>
  <c r="AM39" i="36" s="1"/>
  <c r="AK16" i="36"/>
  <c r="AM16" i="36" s="1"/>
  <c r="AK21" i="36"/>
  <c r="AM21" i="36" s="1"/>
  <c r="AK26" i="36"/>
  <c r="AM26" i="36" s="1"/>
  <c r="AK30" i="36"/>
  <c r="AM30" i="36" s="1"/>
  <c r="AK13" i="36"/>
  <c r="AM13" i="36" s="1"/>
  <c r="AK42" i="36"/>
  <c r="AM42" i="36" s="1"/>
  <c r="AK20" i="36"/>
  <c r="AM20" i="36" s="1"/>
  <c r="AK25" i="36"/>
  <c r="AM25" i="36" s="1"/>
  <c r="AK15" i="36"/>
  <c r="AM15" i="36" s="1"/>
  <c r="AK24" i="36"/>
  <c r="AM24" i="36" s="1"/>
  <c r="AK33" i="36"/>
  <c r="AM33" i="36" s="1"/>
  <c r="AK14" i="36"/>
  <c r="AM14" i="36" s="1"/>
  <c r="AK23" i="36"/>
  <c r="AM23" i="36" s="1"/>
  <c r="AK28" i="36"/>
  <c r="AM28" i="36" s="1"/>
  <c r="AK41" i="36"/>
  <c r="AM41" i="36" s="1"/>
  <c r="AK46" i="36"/>
  <c r="AM46" i="36" s="1"/>
  <c r="AK22" i="36"/>
  <c r="AM22" i="36" s="1"/>
  <c r="AK27" i="36"/>
  <c r="AM27" i="36" s="1"/>
  <c r="AK40" i="36"/>
  <c r="AM40" i="36" s="1"/>
  <c r="AK9" i="36"/>
  <c r="AM9" i="36" s="1"/>
  <c r="AK18" i="36"/>
  <c r="AM18" i="36" s="1"/>
  <c r="AK11" i="36"/>
  <c r="AM11" i="36" s="1"/>
  <c r="AK43" i="36"/>
  <c r="AM43" i="36" s="1"/>
  <c r="AK12" i="36"/>
  <c r="AM12" i="36" s="1"/>
  <c r="AK44" i="36"/>
  <c r="AM44" i="36" s="1"/>
  <c r="AK37" i="36"/>
  <c r="AM37" i="36" s="1"/>
  <c r="AK6" i="36"/>
  <c r="AM6" i="36" s="1"/>
  <c r="AK38" i="36"/>
  <c r="AM38" i="36" s="1"/>
  <c r="AK19" i="36"/>
  <c r="AM19" i="36" s="1"/>
  <c r="AK47" i="36"/>
  <c r="AM47" i="36" s="1"/>
  <c r="AK36" i="36"/>
  <c r="AM36" i="36" s="1"/>
  <c r="AK17" i="36"/>
  <c r="AM17" i="36" s="1"/>
  <c r="AK45" i="36"/>
  <c r="AM45" i="36" s="1"/>
  <c r="AK10" i="36"/>
  <c r="AM10" i="36" s="1"/>
  <c r="AK34" i="36"/>
  <c r="AM34" i="36" s="1"/>
  <c r="AK7" i="36"/>
  <c r="AM7" i="36" s="1"/>
  <c r="AK31" i="36"/>
  <c r="AM31" i="36" s="1"/>
  <c r="AK8" i="36"/>
  <c r="AM8" i="36" s="1"/>
  <c r="AK32" i="36"/>
  <c r="AM32" i="36" s="1"/>
  <c r="AK5" i="36"/>
  <c r="AM5" i="36" s="1"/>
  <c r="AK29" i="36"/>
  <c r="AM29" i="36" s="1"/>
  <c r="CI45" i="70" l="1"/>
  <c r="CK45" i="70" s="1"/>
  <c r="CL45" i="70" s="1"/>
  <c r="CI11" i="70"/>
  <c r="CK11" i="70" s="1"/>
  <c r="CL11" i="70" s="1"/>
  <c r="CI23" i="70"/>
  <c r="CK23" i="70" s="1"/>
  <c r="CL23" i="70" s="1"/>
  <c r="CI20" i="70"/>
  <c r="CK20" i="70" s="1"/>
  <c r="CL20" i="70" s="1"/>
  <c r="CK5" i="70"/>
  <c r="CL5" i="70" s="1"/>
  <c r="CI16" i="70"/>
  <c r="CK16" i="70" s="1"/>
  <c r="CL16" i="70" s="1"/>
  <c r="CI13" i="70"/>
  <c r="CK13" i="70" s="1"/>
  <c r="CL13" i="70" s="1"/>
  <c r="CI21" i="70"/>
  <c r="CK21" i="70" s="1"/>
  <c r="CL21" i="70" s="1"/>
  <c r="CI37" i="70"/>
  <c r="CK37" i="70" s="1"/>
  <c r="CL37" i="70" s="1"/>
  <c r="CI7" i="70"/>
  <c r="CK7" i="70" s="1"/>
  <c r="CL7" i="70" s="1"/>
  <c r="CI6" i="70"/>
  <c r="CK6" i="70" s="1"/>
  <c r="CL6" i="70" s="1"/>
  <c r="CI19" i="70"/>
  <c r="CK19" i="70" s="1"/>
  <c r="CL19" i="70" s="1"/>
  <c r="CI17" i="70"/>
  <c r="CK17" i="70" s="1"/>
  <c r="CL17" i="70" s="1"/>
  <c r="CI14" i="70"/>
  <c r="CK14" i="70" s="1"/>
  <c r="CL14" i="70" s="1"/>
  <c r="CI29" i="70"/>
  <c r="CK29" i="70" s="1"/>
  <c r="CL29" i="70" s="1"/>
  <c r="CI32" i="70"/>
  <c r="CK32" i="70" s="1"/>
  <c r="CL32" i="70" s="1"/>
  <c r="CI38" i="70"/>
  <c r="CK38" i="70" s="1"/>
  <c r="CL38" i="70" s="1"/>
  <c r="CI42" i="70"/>
  <c r="CK42" i="70" s="1"/>
  <c r="CL42" i="70" s="1"/>
  <c r="CI22" i="70"/>
  <c r="CK22" i="70" s="1"/>
  <c r="CL22" i="70" s="1"/>
  <c r="CI30" i="70"/>
  <c r="CK30" i="70" s="1"/>
  <c r="CL30" i="70" s="1"/>
  <c r="CI31" i="70"/>
  <c r="CK31" i="70" s="1"/>
  <c r="CL31" i="70" s="1"/>
  <c r="CI9" i="70"/>
  <c r="CK9" i="70" s="1"/>
  <c r="CL9" i="70" s="1"/>
  <c r="CI8" i="70"/>
  <c r="CK8" i="70" s="1"/>
  <c r="CL8" i="70" s="1"/>
  <c r="CI25" i="70"/>
  <c r="CK25" i="70" s="1"/>
  <c r="CL25" i="70" s="1"/>
  <c r="CI40" i="70"/>
  <c r="CK40" i="70" s="1"/>
  <c r="CL40" i="70" s="1"/>
  <c r="CK46" i="70"/>
  <c r="CL46" i="70" s="1"/>
  <c r="CI47" i="70"/>
  <c r="CK47" i="70" s="1"/>
  <c r="CL47" i="70" s="1"/>
  <c r="CI26" i="70"/>
  <c r="CK26" i="70" s="1"/>
  <c r="CL26" i="70" s="1"/>
  <c r="CI39" i="70"/>
  <c r="CK39" i="70" s="1"/>
  <c r="CL39" i="70" s="1"/>
  <c r="CI43" i="70"/>
  <c r="CK43" i="70" s="1"/>
  <c r="CL43" i="70" s="1"/>
  <c r="CI12" i="70"/>
  <c r="CK12" i="70" s="1"/>
  <c r="CL12" i="70" s="1"/>
  <c r="CI15" i="70"/>
  <c r="CK15" i="70" s="1"/>
  <c r="CL15" i="70" s="1"/>
  <c r="CI33" i="70"/>
  <c r="CK33" i="70" s="1"/>
  <c r="CL33" i="70" s="1"/>
  <c r="CI18" i="70"/>
  <c r="CK18" i="70" s="1"/>
  <c r="CL18" i="70" s="1"/>
  <c r="CI36" i="70"/>
  <c r="CK36" i="70" s="1"/>
  <c r="CL36" i="70" s="1"/>
  <c r="CI41" i="70"/>
  <c r="CK41" i="70" s="1"/>
  <c r="CL41" i="70" s="1"/>
  <c r="CI27" i="70"/>
  <c r="CK27" i="70" s="1"/>
  <c r="CL27" i="70" s="1"/>
  <c r="CI28" i="70"/>
  <c r="CK28" i="70" s="1"/>
  <c r="CL28" i="70" s="1"/>
  <c r="CI24" i="70"/>
  <c r="CK24" i="70" s="1"/>
  <c r="CL24" i="70" s="1"/>
  <c r="CI34" i="70"/>
  <c r="CK34" i="70" s="1"/>
  <c r="CL34" i="70" s="1"/>
  <c r="CI35" i="70"/>
  <c r="CK35" i="70" s="1"/>
  <c r="CL35" i="70" s="1"/>
  <c r="CI10" i="70"/>
  <c r="CK10" i="70" s="1"/>
  <c r="CL10" i="70" s="1"/>
</calcChain>
</file>

<file path=xl/sharedStrings.xml><?xml version="1.0" encoding="utf-8"?>
<sst xmlns="http://schemas.openxmlformats.org/spreadsheetml/2006/main" count="10874" uniqueCount="502">
  <si>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</si>
  <si>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</si>
  <si>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</si>
  <si>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</si>
  <si>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</si>
  <si>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</si>
  <si>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</si>
  <si>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</si>
  <si>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</si>
  <si>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</si>
  <si>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</si>
  <si>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</si>
  <si>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</si>
  <si>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</si>
  <si>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</si>
  <si>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</si>
  <si>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</si>
  <si>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</si>
  <si>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</si>
  <si>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</si>
  <si>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</si>
  <si>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</si>
  <si>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</si>
  <si>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</si>
  <si>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</si>
  <si>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</si>
  <si>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</si>
  <si>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</si>
  <si>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</si>
  <si>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</si>
  <si>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</si>
  <si>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</si>
  <si>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</si>
  <si>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</si>
  <si>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</si>
  <si>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</si>
  <si>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</si>
  <si>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</si>
  <si>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</si>
  <si>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</si>
  <si>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</si>
  <si>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</si>
  <si>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</si>
  <si>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</si>
  <si>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</si>
  <si>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</si>
  <si>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</si>
  <si>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</si>
  <si>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</si>
  <si>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</si>
  <si>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</si>
  <si>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</si>
  <si>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</si>
  <si>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</si>
  <si>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</si>
  <si>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</si>
  <si>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</si>
  <si>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</si>
  <si>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</si>
  <si>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</si>
  <si>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</si>
  <si>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</si>
  <si>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</si>
  <si>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</si>
  <si>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</si>
  <si>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</si>
  <si>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</si>
  <si>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対象者数(人)</t>
    <rPh sb="0" eb="3">
      <t>タイショウシャ</t>
    </rPh>
    <rPh sb="3" eb="4">
      <t>スウ</t>
    </rPh>
    <phoneticPr fontId="3"/>
  </si>
  <si>
    <t>対象者数(人)</t>
    <rPh sb="0" eb="3">
      <t>タイショウシャ</t>
    </rPh>
    <rPh sb="3" eb="4">
      <t>スウ</t>
    </rPh>
    <rPh sb="5" eb="6">
      <t>ニン</t>
    </rPh>
    <phoneticPr fontId="3"/>
  </si>
  <si>
    <t>咀嚼能力評価(要注意)</t>
    <rPh sb="0" eb="2">
      <t>ソシャク</t>
    </rPh>
    <rPh sb="2" eb="4">
      <t>ノウリョク</t>
    </rPh>
    <rPh sb="4" eb="6">
      <t>ヒョウカ</t>
    </rPh>
    <phoneticPr fontId="3"/>
  </si>
  <si>
    <t>0点</t>
    <rPh sb="1" eb="2">
      <t>テン</t>
    </rPh>
    <phoneticPr fontId="3"/>
  </si>
  <si>
    <t>1点</t>
    <rPh sb="1" eb="2">
      <t>テン</t>
    </rPh>
    <phoneticPr fontId="3"/>
  </si>
  <si>
    <t>2点</t>
    <rPh sb="1" eb="2">
      <t>テン</t>
    </rPh>
    <phoneticPr fontId="3"/>
  </si>
  <si>
    <t>3点以上</t>
    <rPh sb="1" eb="2">
      <t>テン</t>
    </rPh>
    <rPh sb="2" eb="4">
      <t>イジョウ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</si>
  <si>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</si>
  <si>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</si>
  <si>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</si>
  <si>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</si>
  <si>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</si>
  <si>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</si>
  <si>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</si>
  <si>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</si>
  <si>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</si>
  <si>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</si>
  <si>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</si>
  <si>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</si>
  <si>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</si>
  <si>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</si>
  <si>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</si>
  <si>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</si>
  <si>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</si>
  <si>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</si>
  <si>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</si>
  <si>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</si>
  <si>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</si>
  <si>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</si>
  <si>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</si>
  <si>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</si>
  <si>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</si>
  <si>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</si>
  <si>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</si>
  <si>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</si>
  <si>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</si>
  <si>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</si>
  <si>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</si>
  <si>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</si>
  <si>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</si>
  <si>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</si>
  <si>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</si>
  <si>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</si>
  <si>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</si>
  <si>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</si>
  <si>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</si>
  <si>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</si>
  <si>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</si>
  <si>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</si>
  <si>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</si>
  <si>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</si>
  <si>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</si>
  <si>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</si>
  <si>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</si>
  <si>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</si>
  <si>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</si>
  <si>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</si>
  <si>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</si>
  <si>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</si>
  <si>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</si>
  <si>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</si>
  <si>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</si>
  <si>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</si>
  <si>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</si>
  <si>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</si>
  <si>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</si>
  <si>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</si>
  <si>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</si>
  <si>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</si>
  <si>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</si>
  <si>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</si>
  <si>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</si>
  <si>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</si>
  <si>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</si>
  <si>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</si>
  <si>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</si>
  <si>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</si>
  <si>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</si>
  <si>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</si>
  <si>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</si>
  <si>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</si>
  <si>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</si>
  <si>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</si>
  <si>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市区町村</t>
    <rPh sb="0" eb="2">
      <t>シク</t>
    </rPh>
    <rPh sb="2" eb="4">
      <t>チョウソン</t>
    </rPh>
    <phoneticPr fontId="3"/>
  </si>
  <si>
    <t>市区町村</t>
    <rPh sb="0" eb="4">
      <t>シクチョウソン</t>
    </rPh>
    <phoneticPr fontId="3"/>
  </si>
  <si>
    <t>年齢</t>
    <rPh sb="0" eb="2">
      <t>ネンレイ</t>
    </rPh>
    <phoneticPr fontId="3"/>
  </si>
  <si>
    <t>対象者数(人)</t>
    <rPh sb="0" eb="2">
      <t>タイショウ</t>
    </rPh>
    <phoneticPr fontId="3"/>
  </si>
  <si>
    <t>医療費(円)</t>
    <rPh sb="0" eb="2">
      <t>イリョウ</t>
    </rPh>
    <rPh sb="2" eb="3">
      <t>ヒ</t>
    </rPh>
    <phoneticPr fontId="3"/>
  </si>
  <si>
    <t>患者数(人)</t>
    <rPh sb="0" eb="3">
      <t>カンジャスウ</t>
    </rPh>
    <phoneticPr fontId="3"/>
  </si>
  <si>
    <t>健診項目</t>
    <rPh sb="0" eb="2">
      <t>ケンシン</t>
    </rPh>
    <rPh sb="2" eb="4">
      <t>コウモク</t>
    </rPh>
    <phoneticPr fontId="3"/>
  </si>
  <si>
    <t>年齢階層</t>
    <rPh sb="0" eb="2">
      <t>ネンレイ</t>
    </rPh>
    <rPh sb="2" eb="4">
      <t>カイソウ</t>
    </rPh>
    <phoneticPr fontId="3"/>
  </si>
  <si>
    <t>都島区</t>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</si>
  <si>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</si>
  <si>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</si>
  <si>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</si>
  <si>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</si>
  <si>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</si>
  <si>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</si>
  <si>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</si>
  <si>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</si>
  <si>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</si>
  <si>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</si>
  <si>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</si>
  <si>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</si>
  <si>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患者一人当たりの
医療費(円)</t>
    <rPh sb="0" eb="2">
      <t>カンジャ</t>
    </rPh>
    <rPh sb="2" eb="4">
      <t>ヒトリ</t>
    </rPh>
    <rPh sb="4" eb="5">
      <t>ア</t>
    </rPh>
    <rPh sb="9" eb="12">
      <t>イリョウヒ</t>
    </rPh>
    <phoneticPr fontId="3"/>
  </si>
  <si>
    <t>※全ての質問項目に値が記録されている者を対象とする。</t>
    <rPh sb="1" eb="2">
      <t>スベ</t>
    </rPh>
    <rPh sb="4" eb="6">
      <t>シツモン</t>
    </rPh>
    <rPh sb="6" eb="8">
      <t>コウモク</t>
    </rPh>
    <rPh sb="9" eb="10">
      <t>アタイ</t>
    </rPh>
    <rPh sb="11" eb="13">
      <t>キロク</t>
    </rPh>
    <rPh sb="18" eb="19">
      <t>モノ</t>
    </rPh>
    <rPh sb="20" eb="22">
      <t>タイショウ</t>
    </rPh>
    <phoneticPr fontId="3"/>
  </si>
  <si>
    <t>65歳～74歳</t>
    <rPh sb="2" eb="3">
      <t>サイ</t>
    </rPh>
    <rPh sb="6" eb="7">
      <t>サイ</t>
    </rPh>
    <phoneticPr fontId="3"/>
  </si>
  <si>
    <t>歯科健診受診率</t>
  </si>
  <si>
    <t>歯科健診受診率</t>
    <rPh sb="0" eb="2">
      <t>シカ</t>
    </rPh>
    <rPh sb="2" eb="4">
      <t>ケンシン</t>
    </rPh>
    <rPh sb="4" eb="6">
      <t>ジュシン</t>
    </rPh>
    <rPh sb="6" eb="7">
      <t>リツ</t>
    </rPh>
    <phoneticPr fontId="3"/>
  </si>
  <si>
    <t>【グラフ用】</t>
    <rPh sb="4" eb="5">
      <t>ヨウ</t>
    </rPh>
    <phoneticPr fontId="3"/>
  </si>
  <si>
    <r>
      <t>0点</t>
    </r>
    <r>
      <rPr>
        <sz val="9"/>
        <color theme="1"/>
        <rFont val="ＭＳ 明朝"/>
        <family val="1"/>
        <charset val="128"/>
      </rPr>
      <t xml:space="preserve"> ※全ての質問項目に値が入っている者を対象とする。</t>
    </r>
    <rPh sb="1" eb="2">
      <t>テン</t>
    </rPh>
    <phoneticPr fontId="3"/>
  </si>
  <si>
    <r>
      <t xml:space="preserve">1点 </t>
    </r>
    <r>
      <rPr>
        <sz val="9"/>
        <color theme="1"/>
        <rFont val="ＭＳ 明朝"/>
        <family val="1"/>
        <charset val="128"/>
      </rPr>
      <t>※全ての質問項目に値が入っている者を対象とする。</t>
    </r>
    <rPh sb="1" eb="2">
      <t>テン</t>
    </rPh>
    <phoneticPr fontId="3"/>
  </si>
  <si>
    <r>
      <t xml:space="preserve">2点 </t>
    </r>
    <r>
      <rPr>
        <sz val="9"/>
        <color theme="1"/>
        <rFont val="ＭＳ 明朝"/>
        <family val="1"/>
        <charset val="128"/>
      </rPr>
      <t>※全ての質問項目に値が入っている者を対象とする。</t>
    </r>
    <rPh sb="1" eb="2">
      <t>テン</t>
    </rPh>
    <phoneticPr fontId="3"/>
  </si>
  <si>
    <r>
      <t xml:space="preserve">3点以上 </t>
    </r>
    <r>
      <rPr>
        <sz val="9"/>
        <color theme="1"/>
        <rFont val="ＭＳ 明朝"/>
        <family val="1"/>
        <charset val="128"/>
      </rPr>
      <t>※全ての質問項目に値が入っている者を対象とする。</t>
    </r>
    <rPh sb="1" eb="2">
      <t>テン</t>
    </rPh>
    <rPh sb="2" eb="4">
      <t>イジョウ</t>
    </rPh>
    <phoneticPr fontId="3"/>
  </si>
  <si>
    <r>
      <t xml:space="preserve">合計 </t>
    </r>
    <r>
      <rPr>
        <sz val="9"/>
        <color theme="1"/>
        <rFont val="ＭＳ 明朝"/>
        <family val="1"/>
        <charset val="128"/>
      </rPr>
      <t>※全ての質問項目に値が入っている者を対象とする。</t>
    </r>
    <rPh sb="0" eb="2">
      <t>ゴウケイ</t>
    </rPh>
    <phoneticPr fontId="3"/>
  </si>
  <si>
    <t>受診率(%)</t>
    <rPh sb="0" eb="2">
      <t>ジュシン</t>
    </rPh>
    <rPh sb="2" eb="3">
      <t>リツ</t>
    </rPh>
    <phoneticPr fontId="3"/>
  </si>
  <si>
    <t>割合(%)
(対象者に
占める割合)</t>
    <rPh sb="0" eb="2">
      <t>ワリアイ</t>
    </rPh>
    <rPh sb="7" eb="10">
      <t>タイショウシャ</t>
    </rPh>
    <rPh sb="12" eb="13">
      <t>シ</t>
    </rPh>
    <rPh sb="15" eb="17">
      <t>ワリアイ</t>
    </rPh>
    <phoneticPr fontId="3"/>
  </si>
  <si>
    <t>割合(%)
(総患者数に
占める割合)</t>
    <rPh sb="7" eb="8">
      <t>ソウ</t>
    </rPh>
    <rPh sb="8" eb="11">
      <t>カンジャスウ</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</si>
  <si>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</si>
  <si>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</si>
  <si>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患者数
(人)</t>
    <rPh sb="0" eb="3">
      <t>カンジャスウ</t>
    </rPh>
    <phoneticPr fontId="3"/>
  </si>
  <si>
    <t>市区町村</t>
    <rPh sb="0" eb="2">
      <t>シク</t>
    </rPh>
    <rPh sb="2" eb="4">
      <t>チョウソン</t>
    </rPh>
    <phoneticPr fontId="3"/>
  </si>
  <si>
    <t>対象者数(人)※</t>
    <rPh sb="0" eb="3">
      <t>タイショウシャ</t>
    </rPh>
    <rPh sb="3" eb="4">
      <t>スウ</t>
    </rPh>
    <rPh sb="5" eb="6">
      <t>ニン</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</si>
  <si>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</si>
  <si>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※該当者数…対象者のうち、それぞれ以下に該当する者の人数。</t>
    <rPh sb="1" eb="4">
      <t>ガイトウシャ</t>
    </rPh>
    <rPh sb="4" eb="5">
      <t>スウ</t>
    </rPh>
    <rPh sb="6" eb="9">
      <t>タイショウシャ</t>
    </rPh>
    <rPh sb="17" eb="19">
      <t>イカ</t>
    </rPh>
    <rPh sb="20" eb="22">
      <t>ガイトウ</t>
    </rPh>
    <rPh sb="24" eb="25">
      <t>モノ</t>
    </rPh>
    <rPh sb="26" eb="28">
      <t>ニンズウ</t>
    </rPh>
    <phoneticPr fontId="3"/>
  </si>
  <si>
    <t>該当者数(人)※</t>
    <rPh sb="0" eb="3">
      <t>ガイトウシャ</t>
    </rPh>
    <rPh sb="3" eb="4">
      <t>スウ</t>
    </rPh>
    <phoneticPr fontId="3"/>
  </si>
  <si>
    <t>･咀嚼能力評価…要注意</t>
    <rPh sb="1" eb="3">
      <t>ソシャク</t>
    </rPh>
    <rPh sb="3" eb="5">
      <t>ノウリョク</t>
    </rPh>
    <rPh sb="5" eb="7">
      <t>ヒョウカ</t>
    </rPh>
    <rPh sb="8" eb="11">
      <t>ヨウチュウイ</t>
    </rPh>
    <phoneticPr fontId="3"/>
  </si>
  <si>
    <t>EAT10点数</t>
    <rPh sb="5" eb="7">
      <t>テンスウ</t>
    </rPh>
    <phoneticPr fontId="3"/>
  </si>
  <si>
    <t>EAT10
点数</t>
    <rPh sb="6" eb="8">
      <t>テンスウ</t>
    </rPh>
    <phoneticPr fontId="3"/>
  </si>
  <si>
    <t>EAT10点数</t>
    <rPh sb="5" eb="7">
      <t>テンスウ</t>
    </rPh>
    <phoneticPr fontId="3"/>
  </si>
  <si>
    <t>該当者数(人)※</t>
    <rPh sb="0" eb="3">
      <t>ガイトウシャ</t>
    </rPh>
    <phoneticPr fontId="3"/>
  </si>
  <si>
    <t>※対象者数…EAT10の質問項目全てに値がある者の人数。ただし、除外対象者は含まれない。</t>
    <rPh sb="1" eb="4">
      <t>タイショウシャ</t>
    </rPh>
    <rPh sb="4" eb="5">
      <t>スウ</t>
    </rPh>
    <rPh sb="12" eb="14">
      <t>シツモン</t>
    </rPh>
    <rPh sb="14" eb="16">
      <t>コウモク</t>
    </rPh>
    <rPh sb="16" eb="17">
      <t>スベ</t>
    </rPh>
    <rPh sb="19" eb="20">
      <t>アタイ</t>
    </rPh>
    <rPh sb="23" eb="24">
      <t>モノ</t>
    </rPh>
    <rPh sb="25" eb="27">
      <t>ニンズウ</t>
    </rPh>
    <rPh sb="32" eb="34">
      <t>ジョガイ</t>
    </rPh>
    <rPh sb="34" eb="37">
      <t>タイショウシャ</t>
    </rPh>
    <rPh sb="38" eb="39">
      <t>フク</t>
    </rPh>
    <phoneticPr fontId="3"/>
  </si>
  <si>
    <t>※該当者数…対象者のうち、EAT10の各点数に該当する者の人数。</t>
    <rPh sb="1" eb="4">
      <t>ガイトウシャ</t>
    </rPh>
    <rPh sb="4" eb="5">
      <t>スウ</t>
    </rPh>
    <rPh sb="6" eb="9">
      <t>タイショウシャ</t>
    </rPh>
    <rPh sb="19" eb="20">
      <t>カク</t>
    </rPh>
    <rPh sb="20" eb="22">
      <t>テンスウ</t>
    </rPh>
    <rPh sb="23" eb="25">
      <t>ガイトウ</t>
    </rPh>
    <rPh sb="27" eb="28">
      <t>モノ</t>
    </rPh>
    <rPh sb="29" eb="31">
      <t>ニンズウ</t>
    </rPh>
    <phoneticPr fontId="3"/>
  </si>
  <si>
    <t>株式会社データホライゾン　医療費分解技術を用いて疾病毎に点数をグルーピングし算出。</t>
  </si>
  <si>
    <t>西区</t>
    <phoneticPr fontId="3"/>
  </si>
  <si>
    <t>【表作成用】</t>
    <phoneticPr fontId="3"/>
  </si>
  <si>
    <t>大阪市</t>
    <phoneticPr fontId="3"/>
  </si>
  <si>
    <t>全年齢</t>
    <rPh sb="0" eb="3">
      <t>ゼンネンレイ</t>
    </rPh>
    <phoneticPr fontId="3"/>
  </si>
  <si>
    <t>【グラフ用】</t>
    <rPh sb="4" eb="5">
      <t>ヨウ</t>
    </rPh>
    <phoneticPr fontId="3"/>
  </si>
  <si>
    <t>歯垢(中程度･多量)</t>
    <rPh sb="0" eb="2">
      <t>シコウ</t>
    </rPh>
    <rPh sb="3" eb="6">
      <t>チュウテイド</t>
    </rPh>
    <rPh sb="7" eb="9">
      <t>タリョウ</t>
    </rPh>
    <phoneticPr fontId="3"/>
  </si>
  <si>
    <t>舌苔(中程度･多量)</t>
    <rPh sb="0" eb="1">
      <t>シタ</t>
    </rPh>
    <rPh sb="1" eb="2">
      <t>コケ</t>
    </rPh>
    <phoneticPr fontId="3"/>
  </si>
  <si>
    <t>2
歯科健診受診
治療中者</t>
    <rPh sb="2" eb="6">
      <t>シカケンシン</t>
    </rPh>
    <rPh sb="6" eb="8">
      <t>ジュシン</t>
    </rPh>
    <rPh sb="9" eb="11">
      <t>チリョウ</t>
    </rPh>
    <rPh sb="11" eb="12">
      <t>チュウ</t>
    </rPh>
    <rPh sb="12" eb="13">
      <t>モノ</t>
    </rPh>
    <phoneticPr fontId="3"/>
  </si>
  <si>
    <t>5
歯科状態不明者</t>
    <rPh sb="2" eb="4">
      <t>シカ</t>
    </rPh>
    <phoneticPr fontId="3"/>
  </si>
  <si>
    <t>【フロー説明】</t>
    <phoneticPr fontId="3"/>
  </si>
  <si>
    <t>【グループ別説明】</t>
  </si>
  <si>
    <t>　歯科健診受診あり</t>
    <rPh sb="1" eb="3">
      <t>シカ</t>
    </rPh>
    <phoneticPr fontId="3"/>
  </si>
  <si>
    <t>　歯科健診受診なし</t>
    <rPh sb="1" eb="3">
      <t>シカ</t>
    </rPh>
    <phoneticPr fontId="3"/>
  </si>
  <si>
    <t>対象者数
(人)</t>
    <rPh sb="0" eb="3">
      <t>タイショウシャ</t>
    </rPh>
    <rPh sb="3" eb="4">
      <t>スウ</t>
    </rPh>
    <rPh sb="6" eb="7">
      <t>ニン</t>
    </rPh>
    <phoneticPr fontId="3"/>
  </si>
  <si>
    <t>歯科健診
受診者数
(人)</t>
    <rPh sb="0" eb="2">
      <t>シカ</t>
    </rPh>
    <rPh sb="2" eb="4">
      <t>ケンシン</t>
    </rPh>
    <rPh sb="5" eb="8">
      <t>ジュシンシャ</t>
    </rPh>
    <rPh sb="8" eb="9">
      <t>スウ</t>
    </rPh>
    <rPh sb="11" eb="12">
      <t>ニン</t>
    </rPh>
    <phoneticPr fontId="3"/>
  </si>
  <si>
    <t>歯科健診
未受診者数
(人)</t>
    <rPh sb="0" eb="2">
      <t>シカ</t>
    </rPh>
    <rPh sb="2" eb="4">
      <t>ケンシン</t>
    </rPh>
    <rPh sb="5" eb="6">
      <t>ミ</t>
    </rPh>
    <rPh sb="6" eb="8">
      <t>ジュシン</t>
    </rPh>
    <rPh sb="8" eb="9">
      <t>シャ</t>
    </rPh>
    <rPh sb="9" eb="10">
      <t>スウ</t>
    </rPh>
    <rPh sb="12" eb="13">
      <t>ニン</t>
    </rPh>
    <phoneticPr fontId="3"/>
  </si>
  <si>
    <t>歯科健診受診治療中者</t>
    <rPh sb="0" eb="4">
      <t>シカケンシン</t>
    </rPh>
    <rPh sb="4" eb="6">
      <t>ジュシン</t>
    </rPh>
    <rPh sb="6" eb="8">
      <t>チリョウ</t>
    </rPh>
    <rPh sb="8" eb="9">
      <t>チュウ</t>
    </rPh>
    <rPh sb="9" eb="10">
      <t>モノ</t>
    </rPh>
    <phoneticPr fontId="3"/>
  </si>
  <si>
    <t>歯科状態不明者</t>
    <rPh sb="0" eb="7">
      <t>シカジョウタイフメイシャ</t>
    </rPh>
    <phoneticPr fontId="3"/>
  </si>
  <si>
    <t>【グラフ用】</t>
  </si>
  <si>
    <t>歯科状態不明者割合</t>
    <rPh sb="0" eb="2">
      <t>シカ</t>
    </rPh>
    <rPh sb="2" eb="7">
      <t>ジョウタイフメイシャ</t>
    </rPh>
    <rPh sb="7" eb="9">
      <t>ワリアイ</t>
    </rPh>
    <phoneticPr fontId="3"/>
  </si>
  <si>
    <t>歯科健診未受診治療中者</t>
    <rPh sb="0" eb="2">
      <t>シカ</t>
    </rPh>
    <rPh sb="2" eb="4">
      <t>ケンシン</t>
    </rPh>
    <rPh sb="4" eb="5">
      <t>ミ</t>
    </rPh>
    <rPh sb="5" eb="7">
      <t>ジュシン</t>
    </rPh>
    <rPh sb="7" eb="9">
      <t>チリョウ</t>
    </rPh>
    <rPh sb="9" eb="10">
      <t>ナカ</t>
    </rPh>
    <rPh sb="10" eb="11">
      <t>モノ</t>
    </rPh>
    <phoneticPr fontId="3"/>
  </si>
  <si>
    <t>歯科医療費(円)</t>
    <rPh sb="6" eb="7">
      <t>エン</t>
    </rPh>
    <phoneticPr fontId="3"/>
  </si>
  <si>
    <t>歯科健診受診治療中者</t>
    <phoneticPr fontId="3"/>
  </si>
  <si>
    <t>歯科健診未受診治療中者</t>
    <phoneticPr fontId="3"/>
  </si>
  <si>
    <t>咬合の状態(要注意)</t>
    <rPh sb="0" eb="1">
      <t>カ</t>
    </rPh>
    <rPh sb="1" eb="2">
      <t>ア</t>
    </rPh>
    <rPh sb="3" eb="5">
      <t>ジョウタイ</t>
    </rPh>
    <rPh sb="6" eb="9">
      <t>ヨウチュウイ</t>
    </rPh>
    <phoneticPr fontId="3"/>
  </si>
  <si>
    <t>食渣(中程度･多量)</t>
    <rPh sb="0" eb="1">
      <t>ショク</t>
    </rPh>
    <rPh sb="1" eb="2">
      <t>シャ</t>
    </rPh>
    <phoneticPr fontId="3"/>
  </si>
  <si>
    <t>口臭(中程度･多量)</t>
    <rPh sb="0" eb="2">
      <t>コウシュウ</t>
    </rPh>
    <phoneticPr fontId="3"/>
  </si>
  <si>
    <t>嚥下機能評価</t>
    <phoneticPr fontId="3"/>
  </si>
  <si>
    <t>歯科状態不明者割合</t>
    <phoneticPr fontId="3"/>
  </si>
  <si>
    <t>歯科健診未受診治療中者</t>
    <rPh sb="0" eb="2">
      <t>シカ</t>
    </rPh>
    <rPh sb="2" eb="4">
      <t>ケンシン</t>
    </rPh>
    <rPh sb="4" eb="5">
      <t>ミ</t>
    </rPh>
    <rPh sb="5" eb="7">
      <t>ジュシン</t>
    </rPh>
    <rPh sb="7" eb="9">
      <t>チリョウ</t>
    </rPh>
    <rPh sb="9" eb="10">
      <t>チュウ</t>
    </rPh>
    <rPh sb="10" eb="11">
      <t>モノ</t>
    </rPh>
    <phoneticPr fontId="3"/>
  </si>
  <si>
    <t>歯科健診受診治療中者患者一人当たりの歯科医療費</t>
    <phoneticPr fontId="3"/>
  </si>
  <si>
    <t>歯科健診未受診治療中者患者一人当たりの歯科医療費</t>
    <phoneticPr fontId="3"/>
  </si>
  <si>
    <t>舌･口唇機能評価(要注意)</t>
    <rPh sb="2" eb="3">
      <t>クチ</t>
    </rPh>
    <rPh sb="3" eb="4">
      <t>クチビル</t>
    </rPh>
    <phoneticPr fontId="3"/>
  </si>
  <si>
    <t>舌･口唇機能評価(要注意)</t>
    <rPh sb="0" eb="1">
      <t>シタ</t>
    </rPh>
    <rPh sb="2" eb="3">
      <t>クチ</t>
    </rPh>
    <rPh sb="3" eb="4">
      <t>クチビル</t>
    </rPh>
    <rPh sb="4" eb="6">
      <t>キノウ</t>
    </rPh>
    <rPh sb="6" eb="8">
      <t>ヒョウカ</t>
    </rPh>
    <phoneticPr fontId="3"/>
  </si>
  <si>
    <t>嚥下機能評価</t>
  </si>
  <si>
    <t>現在歯(20本未満)</t>
    <rPh sb="0" eb="2">
      <t>ゲンザイ</t>
    </rPh>
    <rPh sb="2" eb="3">
      <t>ハ</t>
    </rPh>
    <rPh sb="6" eb="7">
      <t>ホン</t>
    </rPh>
    <rPh sb="7" eb="9">
      <t>ミマン</t>
    </rPh>
    <phoneticPr fontId="3"/>
  </si>
  <si>
    <t>･舌･口唇機能評価…要注意</t>
    <rPh sb="1" eb="2">
      <t>シタ</t>
    </rPh>
    <rPh sb="3" eb="4">
      <t>クチ</t>
    </rPh>
    <rPh sb="4" eb="5">
      <t>クチビル</t>
    </rPh>
    <rPh sb="5" eb="7">
      <t>キノウ</t>
    </rPh>
    <rPh sb="7" eb="9">
      <t>ヒョウカ</t>
    </rPh>
    <rPh sb="10" eb="13">
      <t>ヨウチュウイ</t>
    </rPh>
    <phoneticPr fontId="3"/>
  </si>
  <si>
    <t>嚥下機能評価</t>
    <rPh sb="0" eb="2">
      <t>エンゲ</t>
    </rPh>
    <rPh sb="2" eb="4">
      <t>キノウ</t>
    </rPh>
    <rPh sb="4" eb="6">
      <t>ヒョウカ</t>
    </rPh>
    <phoneticPr fontId="3"/>
  </si>
  <si>
    <t>総合判定(要注意)</t>
    <rPh sb="0" eb="4">
      <t>ソウゴウハンテイ</t>
    </rPh>
    <rPh sb="5" eb="8">
      <t>ヨウチュウイ</t>
    </rPh>
    <phoneticPr fontId="3"/>
  </si>
  <si>
    <t>･嚥下機能評価(総合判定)…要注意</t>
    <rPh sb="1" eb="3">
      <t>エンゲ</t>
    </rPh>
    <rPh sb="3" eb="5">
      <t>キノウ</t>
    </rPh>
    <rPh sb="5" eb="7">
      <t>ヒョウカ</t>
    </rPh>
    <rPh sb="8" eb="12">
      <t>ソウゴウハンテイ</t>
    </rPh>
    <rPh sb="14" eb="15">
      <t>ヨウ</t>
    </rPh>
    <rPh sb="15" eb="17">
      <t>チュウイ</t>
    </rPh>
    <phoneticPr fontId="3"/>
  </si>
  <si>
    <t>唾液の飲込(三回未満)</t>
    <rPh sb="0" eb="2">
      <t>ダエキ</t>
    </rPh>
    <rPh sb="3" eb="5">
      <t>ノミコ</t>
    </rPh>
    <rPh sb="6" eb="7">
      <t>サン</t>
    </rPh>
    <rPh sb="7" eb="8">
      <t>カイ</t>
    </rPh>
    <rPh sb="8" eb="10">
      <t>ミマン</t>
    </rPh>
    <phoneticPr fontId="3"/>
  </si>
  <si>
    <t>･嚥下機能評価(唾液の飲込)…三回未満</t>
    <rPh sb="1" eb="3">
      <t>エンゲ</t>
    </rPh>
    <rPh sb="3" eb="5">
      <t>キノウ</t>
    </rPh>
    <rPh sb="5" eb="7">
      <t>ヒョウカ</t>
    </rPh>
    <rPh sb="8" eb="10">
      <t>ダエキ</t>
    </rPh>
    <rPh sb="11" eb="13">
      <t>ノミコ</t>
    </rPh>
    <rPh sb="15" eb="16">
      <t>サン</t>
    </rPh>
    <rPh sb="16" eb="17">
      <t>カイ</t>
    </rPh>
    <rPh sb="17" eb="19">
      <t>ミマン</t>
    </rPh>
    <phoneticPr fontId="3"/>
  </si>
  <si>
    <t>口腔乾燥(中等度･重度)</t>
  </si>
  <si>
    <t>口腔乾燥(中等度･重度)</t>
    <rPh sb="0" eb="2">
      <t>コウクウ</t>
    </rPh>
    <rPh sb="2" eb="4">
      <t>カンソウ</t>
    </rPh>
    <rPh sb="5" eb="7">
      <t>チュウトウ</t>
    </rPh>
    <rPh sb="7" eb="8">
      <t>ド</t>
    </rPh>
    <rPh sb="9" eb="11">
      <t>ジュウド</t>
    </rPh>
    <phoneticPr fontId="3"/>
  </si>
  <si>
    <t>　Ⅰ歯科健診受診…歯科健診受診の有無を判定。</t>
    <rPh sb="2" eb="4">
      <t>シカ</t>
    </rPh>
    <rPh sb="9" eb="11">
      <t>シカ</t>
    </rPh>
    <phoneticPr fontId="3"/>
  </si>
  <si>
    <t>　Ⅳ歯科レセプト…分析対象期間内の歯科レセプトの有無を判定。</t>
    <rPh sb="2" eb="4">
      <t>シカ</t>
    </rPh>
    <phoneticPr fontId="3"/>
  </si>
  <si>
    <t>　　5.歯科状態不明者　　　　　　　　　　　…歯科健診未受診者に該当し、かつ、歯科治療をしていない者。</t>
    <rPh sb="4" eb="6">
      <t>シカ</t>
    </rPh>
    <rPh sb="23" eb="25">
      <t>シカ</t>
    </rPh>
    <rPh sb="25" eb="27">
      <t>ケンシン</t>
    </rPh>
    <rPh sb="27" eb="30">
      <t>ミジュシン</t>
    </rPh>
    <rPh sb="30" eb="31">
      <t>シャ</t>
    </rPh>
    <rPh sb="32" eb="34">
      <t>ガイトウ</t>
    </rPh>
    <rPh sb="39" eb="41">
      <t>シカ</t>
    </rPh>
    <rPh sb="41" eb="43">
      <t>チリョウ</t>
    </rPh>
    <rPh sb="49" eb="50">
      <t>モノ</t>
    </rPh>
    <phoneticPr fontId="3"/>
  </si>
  <si>
    <t>1 
歯科健診結果優良者</t>
    <rPh sb="3" eb="5">
      <t>シカ</t>
    </rPh>
    <rPh sb="5" eb="7">
      <t>ケンシン</t>
    </rPh>
    <rPh sb="7" eb="9">
      <t>ケッカ</t>
    </rPh>
    <rPh sb="9" eb="11">
      <t>ユウリョウ</t>
    </rPh>
    <rPh sb="11" eb="12">
      <t>モノ</t>
    </rPh>
    <phoneticPr fontId="3"/>
  </si>
  <si>
    <t>4
歯科健診未受診
治療中者</t>
    <rPh sb="2" eb="4">
      <t>シカ</t>
    </rPh>
    <rPh sb="4" eb="6">
      <t>ケンシン</t>
    </rPh>
    <rPh sb="6" eb="9">
      <t>ミジュシン</t>
    </rPh>
    <phoneticPr fontId="3"/>
  </si>
  <si>
    <t>　Ⅲ歯科医療機関受診…分析対象期間内の歯科レセプトの有無を判定。</t>
    <rPh sb="2" eb="4">
      <t>シカ</t>
    </rPh>
    <rPh sb="4" eb="8">
      <t>イリョウキカン</t>
    </rPh>
    <rPh sb="8" eb="10">
      <t>ジュシン</t>
    </rPh>
    <rPh sb="11" eb="13">
      <t>ブンセキ</t>
    </rPh>
    <rPh sb="13" eb="18">
      <t>タイショウキカンナイ</t>
    </rPh>
    <rPh sb="19" eb="21">
      <t>シカ</t>
    </rPh>
    <rPh sb="26" eb="28">
      <t>ウム</t>
    </rPh>
    <rPh sb="29" eb="31">
      <t>ハンテイ</t>
    </rPh>
    <phoneticPr fontId="3"/>
  </si>
  <si>
    <t>歯科健診結果優良者</t>
    <rPh sb="0" eb="2">
      <t>シカ</t>
    </rPh>
    <rPh sb="2" eb="4">
      <t>ケンシン</t>
    </rPh>
    <rPh sb="4" eb="6">
      <t>ケッカ</t>
    </rPh>
    <rPh sb="6" eb="8">
      <t>ユウリョウ</t>
    </rPh>
    <rPh sb="8" eb="9">
      <t>シャ</t>
    </rPh>
    <phoneticPr fontId="3"/>
  </si>
  <si>
    <t>歯科健診有所見
医療機関未受診者</t>
    <rPh sb="0" eb="2">
      <t>シカ</t>
    </rPh>
    <rPh sb="2" eb="4">
      <t>ケンシン</t>
    </rPh>
    <rPh sb="4" eb="5">
      <t>ユウ</t>
    </rPh>
    <rPh sb="5" eb="7">
      <t>ショケン</t>
    </rPh>
    <rPh sb="8" eb="10">
      <t>イリョウ</t>
    </rPh>
    <rPh sb="10" eb="12">
      <t>キカン</t>
    </rPh>
    <rPh sb="12" eb="13">
      <t>ミ</t>
    </rPh>
    <rPh sb="13" eb="16">
      <t>ジュシンシャ</t>
    </rPh>
    <phoneticPr fontId="3"/>
  </si>
  <si>
    <t>歯科健診有所見医療機関未受診者</t>
    <rPh sb="0" eb="2">
      <t>シカ</t>
    </rPh>
    <rPh sb="2" eb="4">
      <t>ケンシン</t>
    </rPh>
    <rPh sb="4" eb="5">
      <t>ユウ</t>
    </rPh>
    <rPh sb="5" eb="7">
      <t>ショケン</t>
    </rPh>
    <rPh sb="7" eb="9">
      <t>イリョウ</t>
    </rPh>
    <rPh sb="9" eb="11">
      <t>キカン</t>
    </rPh>
    <rPh sb="11" eb="12">
      <t>ミ</t>
    </rPh>
    <rPh sb="12" eb="15">
      <t>ジュシンシャ</t>
    </rPh>
    <phoneticPr fontId="3"/>
  </si>
  <si>
    <t>歯科健診未受診
治療中者</t>
    <rPh sb="0" eb="2">
      <t>シカ</t>
    </rPh>
    <rPh sb="2" eb="4">
      <t>ケンシン</t>
    </rPh>
    <rPh sb="4" eb="5">
      <t>ミ</t>
    </rPh>
    <rPh sb="5" eb="7">
      <t>ジュシン</t>
    </rPh>
    <rPh sb="8" eb="10">
      <t>チリョウ</t>
    </rPh>
    <rPh sb="10" eb="11">
      <t>ナカ</t>
    </rPh>
    <rPh sb="11" eb="12">
      <t>モノ</t>
    </rPh>
    <phoneticPr fontId="3"/>
  </si>
  <si>
    <t>歯科健診受診
治療中者</t>
    <rPh sb="0" eb="4">
      <t>シカケンシン</t>
    </rPh>
    <rPh sb="4" eb="6">
      <t>ジュシン</t>
    </rPh>
    <rPh sb="7" eb="9">
      <t>チリョウ</t>
    </rPh>
    <rPh sb="9" eb="10">
      <t>チュウ</t>
    </rPh>
    <rPh sb="10" eb="11">
      <t>モノ</t>
    </rPh>
    <phoneticPr fontId="3"/>
  </si>
  <si>
    <t>歯科健診有所見医療機関未受診者割合</t>
    <rPh sb="0" eb="2">
      <t>シカ</t>
    </rPh>
    <rPh sb="2" eb="4">
      <t>ケンシン</t>
    </rPh>
    <rPh sb="4" eb="5">
      <t>ユウ</t>
    </rPh>
    <rPh sb="5" eb="7">
      <t>ショケン</t>
    </rPh>
    <rPh sb="7" eb="9">
      <t>イリョウ</t>
    </rPh>
    <rPh sb="9" eb="11">
      <t>キカン</t>
    </rPh>
    <rPh sb="11" eb="12">
      <t>ミ</t>
    </rPh>
    <rPh sb="12" eb="14">
      <t>ジュシン</t>
    </rPh>
    <rPh sb="14" eb="15">
      <t>シャ</t>
    </rPh>
    <rPh sb="15" eb="17">
      <t>ワリアイ</t>
    </rPh>
    <phoneticPr fontId="3"/>
  </si>
  <si>
    <t>歯科健診有所見医療機関未受診者割合</t>
    <rPh sb="15" eb="17">
      <t>ワリアイ</t>
    </rPh>
    <phoneticPr fontId="3"/>
  </si>
  <si>
    <t>歯科状態不明者割合</t>
    <rPh sb="0" eb="2">
      <t>シカ</t>
    </rPh>
    <rPh sb="2" eb="4">
      <t>ジョウタイ</t>
    </rPh>
    <rPh sb="4" eb="6">
      <t>フメイ</t>
    </rPh>
    <rPh sb="6" eb="7">
      <t>シャ</t>
    </rPh>
    <rPh sb="7" eb="9">
      <t>ワリアイ</t>
    </rPh>
    <phoneticPr fontId="3"/>
  </si>
  <si>
    <t>歯科健診結果優良者</t>
    <rPh sb="0" eb="2">
      <t>シカ</t>
    </rPh>
    <rPh sb="2" eb="4">
      <t>ケンシン</t>
    </rPh>
    <rPh sb="4" eb="6">
      <t>ケッカ</t>
    </rPh>
    <rPh sb="6" eb="9">
      <t>ユウリョウシャ</t>
    </rPh>
    <phoneticPr fontId="3"/>
  </si>
  <si>
    <t>歯科医療費(円)</t>
    <rPh sb="0" eb="2">
      <t>シカ</t>
    </rPh>
    <rPh sb="2" eb="5">
      <t>イリョウヒ</t>
    </rPh>
    <rPh sb="6" eb="7">
      <t>エン</t>
    </rPh>
    <phoneticPr fontId="3"/>
  </si>
  <si>
    <t>歯科患者数(人)</t>
    <rPh sb="0" eb="2">
      <t>シカ</t>
    </rPh>
    <rPh sb="2" eb="4">
      <t>カンジャ</t>
    </rPh>
    <rPh sb="4" eb="5">
      <t>スウ</t>
    </rPh>
    <rPh sb="6" eb="7">
      <t>ニン</t>
    </rPh>
    <phoneticPr fontId="3"/>
  </si>
  <si>
    <t>患者一人当たりの
歯科医療費(円)</t>
    <rPh sb="0" eb="2">
      <t>カンジャ</t>
    </rPh>
    <rPh sb="2" eb="5">
      <t>ヒトリア</t>
    </rPh>
    <rPh sb="9" eb="11">
      <t>シカ</t>
    </rPh>
    <rPh sb="11" eb="14">
      <t>イリョウヒ</t>
    </rPh>
    <rPh sb="15" eb="16">
      <t>エン</t>
    </rPh>
    <phoneticPr fontId="3"/>
  </si>
  <si>
    <t>歯科患者数(人)</t>
    <rPh sb="0" eb="2">
      <t>シカ</t>
    </rPh>
    <rPh sb="2" eb="4">
      <t>カンジャ</t>
    </rPh>
    <rPh sb="4" eb="5">
      <t>スウ</t>
    </rPh>
    <phoneticPr fontId="3"/>
  </si>
  <si>
    <t>　　　　　　･現在歯…20本未満</t>
    <rPh sb="7" eb="9">
      <t>ゲンザイ</t>
    </rPh>
    <rPh sb="9" eb="10">
      <t>ハ</t>
    </rPh>
    <rPh sb="13" eb="14">
      <t>ホン</t>
    </rPh>
    <rPh sb="14" eb="16">
      <t>ミマン</t>
    </rPh>
    <phoneticPr fontId="3"/>
  </si>
  <si>
    <t>総合判定(要注意)</t>
  </si>
  <si>
    <t>総合判定(要注意)</t>
    <phoneticPr fontId="3"/>
  </si>
  <si>
    <t>食渣(中程度･多量)</t>
  </si>
  <si>
    <t>口臭(中程度･多量)</t>
  </si>
  <si>
    <t>咀嚼能力評価(要注意)</t>
  </si>
  <si>
    <t>●グラフラベル用</t>
    <rPh sb="7" eb="8">
      <t>ヨウ</t>
    </rPh>
    <phoneticPr fontId="3"/>
  </si>
  <si>
    <t>咬合の状態(要注意)</t>
    <rPh sb="0" eb="1">
      <t>カ</t>
    </rPh>
    <rPh sb="1" eb="2">
      <t>ア</t>
    </rPh>
    <rPh sb="3" eb="5">
      <t>ジョウタイ</t>
    </rPh>
    <phoneticPr fontId="3"/>
  </si>
  <si>
    <t>　　　　　　･咬合の状態…要注意</t>
    <rPh sb="7" eb="8">
      <t>カ</t>
    </rPh>
    <rPh sb="8" eb="9">
      <t>ア</t>
    </rPh>
    <rPh sb="10" eb="12">
      <t>ジョウタイ</t>
    </rPh>
    <rPh sb="13" eb="16">
      <t>ヨウチュウイ</t>
    </rPh>
    <phoneticPr fontId="3"/>
  </si>
  <si>
    <t>対象者</t>
    <phoneticPr fontId="3"/>
  </si>
  <si>
    <t>歯科健診未受診者</t>
    <phoneticPr fontId="3"/>
  </si>
  <si>
    <t>歯科健診受診者</t>
    <phoneticPr fontId="3"/>
  </si>
  <si>
    <t>該当者数(人)</t>
    <rPh sb="0" eb="3">
      <t>ガイトウシャ</t>
    </rPh>
    <rPh sb="3" eb="4">
      <t>スウ</t>
    </rPh>
    <rPh sb="5" eb="6">
      <t>ニン</t>
    </rPh>
    <phoneticPr fontId="3"/>
  </si>
  <si>
    <t>該当者数(人)</t>
    <phoneticPr fontId="3"/>
  </si>
  <si>
    <t>歯科健診結果優良者</t>
    <phoneticPr fontId="3"/>
  </si>
  <si>
    <t>　Ⅱ有所見者…歯科健診結果が有所見に該当するか判定。</t>
    <rPh sb="2" eb="6">
      <t>ユウショケンシャ</t>
    </rPh>
    <rPh sb="7" eb="9">
      <t>シカ</t>
    </rPh>
    <rPh sb="9" eb="13">
      <t>ケンシンケッカ</t>
    </rPh>
    <rPh sb="14" eb="17">
      <t>ユウショケン</t>
    </rPh>
    <rPh sb="18" eb="20">
      <t>ガイトウ</t>
    </rPh>
    <rPh sb="23" eb="25">
      <t>ハンテイ</t>
    </rPh>
    <phoneticPr fontId="3"/>
  </si>
  <si>
    <t>　　1.歯科健診結果優良者　　　　　　　　　…歯科健診結果が有所見に該当しない者。</t>
    <rPh sb="4" eb="6">
      <t>シカ</t>
    </rPh>
    <rPh sb="30" eb="33">
      <t>ユウショケン</t>
    </rPh>
    <phoneticPr fontId="3"/>
  </si>
  <si>
    <t>　　2.歯科健診受診治療中者　　　　　　　　…歯科健診有所見者に該当し、かつ、歯科医療機関の受診がある者。</t>
    <rPh sb="4" eb="8">
      <t>シカケンシン</t>
    </rPh>
    <rPh sb="8" eb="10">
      <t>ジュシン</t>
    </rPh>
    <rPh sb="10" eb="12">
      <t>チリョウ</t>
    </rPh>
    <rPh sb="12" eb="13">
      <t>チュウ</t>
    </rPh>
    <rPh sb="13" eb="14">
      <t>モノ</t>
    </rPh>
    <rPh sb="23" eb="27">
      <t>シカケンシン</t>
    </rPh>
    <rPh sb="27" eb="30">
      <t>ユウショケン</t>
    </rPh>
    <rPh sb="30" eb="31">
      <t>シャ</t>
    </rPh>
    <rPh sb="32" eb="34">
      <t>ガイトウ</t>
    </rPh>
    <rPh sb="39" eb="45">
      <t>シカイリョウキカン</t>
    </rPh>
    <rPh sb="46" eb="48">
      <t>ジュシン</t>
    </rPh>
    <rPh sb="51" eb="52">
      <t>モノ</t>
    </rPh>
    <phoneticPr fontId="3"/>
  </si>
  <si>
    <t>【表作成用】</t>
    <rPh sb="1" eb="2">
      <t>ヒョウ</t>
    </rPh>
    <rPh sb="2" eb="4">
      <t>サクセイ</t>
    </rPh>
    <rPh sb="4" eb="5">
      <t>ヨウ</t>
    </rPh>
    <phoneticPr fontId="3"/>
  </si>
  <si>
    <t>対象者数(人)</t>
    <phoneticPr fontId="3"/>
  </si>
  <si>
    <t>65歳～69歳</t>
    <phoneticPr fontId="3"/>
  </si>
  <si>
    <t>70歳～74歳</t>
    <phoneticPr fontId="3"/>
  </si>
  <si>
    <t>75歳～79歳</t>
    <phoneticPr fontId="3"/>
  </si>
  <si>
    <t>80歳～84歳</t>
    <phoneticPr fontId="3"/>
  </si>
  <si>
    <t>85歳～89歳</t>
    <phoneticPr fontId="3"/>
  </si>
  <si>
    <t>90歳～94歳</t>
    <phoneticPr fontId="3"/>
  </si>
  <si>
    <t>95歳～</t>
    <phoneticPr fontId="3"/>
  </si>
  <si>
    <t>【表作成用】</t>
    <rPh sb="1" eb="2">
      <t>ヒョウ</t>
    </rPh>
    <rPh sb="2" eb="4">
      <t>サクセイ</t>
    </rPh>
    <rPh sb="4" eb="5">
      <t>ヨウ</t>
    </rPh>
    <phoneticPr fontId="3"/>
  </si>
  <si>
    <t>合計</t>
    <rPh sb="0" eb="2">
      <t>ゴウケイ</t>
    </rPh>
    <phoneticPr fontId="3"/>
  </si>
  <si>
    <t>0点</t>
    <rPh sb="1" eb="2">
      <t>テン</t>
    </rPh>
    <phoneticPr fontId="3"/>
  </si>
  <si>
    <t>1点</t>
    <rPh sb="1" eb="2">
      <t>テン</t>
    </rPh>
    <phoneticPr fontId="3"/>
  </si>
  <si>
    <t>3点以上</t>
    <rPh sb="1" eb="2">
      <t>テン</t>
    </rPh>
    <rPh sb="2" eb="4">
      <t>イジョウ</t>
    </rPh>
    <phoneticPr fontId="3"/>
  </si>
  <si>
    <t>2点</t>
    <rPh sb="1" eb="2">
      <t>テン</t>
    </rPh>
    <phoneticPr fontId="3"/>
  </si>
  <si>
    <t>対象者の総医療費(円)</t>
    <phoneticPr fontId="3"/>
  </si>
  <si>
    <t>総患者数(人)(対象者のうち医療費がある者)</t>
    <phoneticPr fontId="3"/>
  </si>
  <si>
    <t>口腔乾燥(中等度･重度)</t>
    <rPh sb="5" eb="7">
      <t>チュウトウ</t>
    </rPh>
    <phoneticPr fontId="3"/>
  </si>
  <si>
    <t>115歳</t>
    <rPh sb="3" eb="4">
      <t>サイ</t>
    </rPh>
    <phoneticPr fontId="3"/>
  </si>
  <si>
    <t>116歳</t>
    <rPh sb="3" eb="4">
      <t>サイ</t>
    </rPh>
    <phoneticPr fontId="3"/>
  </si>
  <si>
    <t>唾液の飲込(三回未満)</t>
    <phoneticPr fontId="3"/>
  </si>
  <si>
    <t>唾液の飲込(三回未満)</t>
    <phoneticPr fontId="3"/>
  </si>
  <si>
    <t>　　4.歯科健診未受診治療中者　　　　　　　…歯科治療中の者。</t>
    <rPh sb="4" eb="6">
      <t>シカ</t>
    </rPh>
    <rPh sb="6" eb="8">
      <t>ケンシン</t>
    </rPh>
    <rPh sb="8" eb="11">
      <t>ミジュシン</t>
    </rPh>
    <rPh sb="11" eb="13">
      <t>チリョウ</t>
    </rPh>
    <rPh sb="13" eb="14">
      <t>チュウ</t>
    </rPh>
    <rPh sb="14" eb="15">
      <t>モノ</t>
    </rPh>
    <rPh sb="23" eb="25">
      <t>シカ</t>
    </rPh>
    <rPh sb="25" eb="28">
      <t>チリョウチュウ</t>
    </rPh>
    <rPh sb="29" eb="30">
      <t>モノ</t>
    </rPh>
    <phoneticPr fontId="3"/>
  </si>
  <si>
    <t>【グラフラベル用】</t>
    <rPh sb="7" eb="8">
      <t>ヨウ</t>
    </rPh>
    <phoneticPr fontId="3"/>
  </si>
  <si>
    <t>歯科健診対象者数</t>
    <rPh sb="0" eb="4">
      <t>シカケンシン</t>
    </rPh>
    <rPh sb="4" eb="8">
      <t>タイショウシャスウ</t>
    </rPh>
    <phoneticPr fontId="3"/>
  </si>
  <si>
    <t>歯科健診対象者数(人)</t>
    <rPh sb="0" eb="4">
      <t>シカケンシン</t>
    </rPh>
    <rPh sb="4" eb="7">
      <t>タイショウシャ</t>
    </rPh>
    <rPh sb="7" eb="8">
      <t>スウ</t>
    </rPh>
    <rPh sb="9" eb="10">
      <t>ニン</t>
    </rPh>
    <phoneticPr fontId="3"/>
  </si>
  <si>
    <t>分析対象者…EAT10の質問項目全てに値がある者。ただし、除外対象者は含まれない。</t>
    <rPh sb="0" eb="2">
      <t>ブンセキ</t>
    </rPh>
    <rPh sb="2" eb="5">
      <t>タイショウシャ</t>
    </rPh>
    <rPh sb="12" eb="14">
      <t>シツモン</t>
    </rPh>
    <rPh sb="14" eb="16">
      <t>コウモク</t>
    </rPh>
    <rPh sb="16" eb="17">
      <t>スベ</t>
    </rPh>
    <rPh sb="19" eb="20">
      <t>アタイ</t>
    </rPh>
    <rPh sb="23" eb="24">
      <t>モノ</t>
    </rPh>
    <rPh sb="29" eb="31">
      <t>ジョガイ</t>
    </rPh>
    <rPh sb="31" eb="34">
      <t>タイショウシャ</t>
    </rPh>
    <rPh sb="35" eb="36">
      <t>フク</t>
    </rPh>
    <phoneticPr fontId="3"/>
  </si>
  <si>
    <t>歯科健診対象者数…歯科健診対象者の人数。ただし、除外対象者は含まれない。</t>
    <rPh sb="0" eb="7">
      <t>シカケンシンタイショウシャ</t>
    </rPh>
    <rPh sb="7" eb="8">
      <t>スウ</t>
    </rPh>
    <rPh sb="9" eb="11">
      <t>シカ</t>
    </rPh>
    <rPh sb="13" eb="16">
      <t>タイショウシャ</t>
    </rPh>
    <phoneticPr fontId="3"/>
  </si>
  <si>
    <t>歯科健診
対象者数
(人)</t>
    <rPh sb="0" eb="2">
      <t>シカ</t>
    </rPh>
    <rPh sb="2" eb="4">
      <t>ケンシン</t>
    </rPh>
    <rPh sb="5" eb="8">
      <t>タイショウシャ</t>
    </rPh>
    <rPh sb="8" eb="9">
      <t>スウ</t>
    </rPh>
    <rPh sb="11" eb="12">
      <t>ニン</t>
    </rPh>
    <phoneticPr fontId="3"/>
  </si>
  <si>
    <t>患者割合(%)
(歯科健診
対象者数に
占める割合)</t>
    <rPh sb="0" eb="2">
      <t>カンジャ</t>
    </rPh>
    <rPh sb="2" eb="4">
      <t>ワリアイ</t>
    </rPh>
    <rPh sb="9" eb="11">
      <t>シカ</t>
    </rPh>
    <rPh sb="11" eb="13">
      <t>ケンシン</t>
    </rPh>
    <rPh sb="14" eb="16">
      <t>タイショウ</t>
    </rPh>
    <rPh sb="16" eb="17">
      <t>シャ</t>
    </rPh>
    <rPh sb="17" eb="18">
      <t>スウ</t>
    </rPh>
    <rPh sb="20" eb="21">
      <t>シ</t>
    </rPh>
    <rPh sb="23" eb="25">
      <t>ワリアイ</t>
    </rPh>
    <phoneticPr fontId="49"/>
  </si>
  <si>
    <t>割合(%)
(対象者に
占める割合)</t>
    <phoneticPr fontId="3"/>
  </si>
  <si>
    <t>患者一人当たりの歯科医療費</t>
    <rPh sb="0" eb="2">
      <t>カンジャ</t>
    </rPh>
    <rPh sb="2" eb="5">
      <t>ヒトリア</t>
    </rPh>
    <rPh sb="8" eb="10">
      <t>シカ</t>
    </rPh>
    <rPh sb="10" eb="13">
      <t>イリョウヒ</t>
    </rPh>
    <phoneticPr fontId="3"/>
  </si>
  <si>
    <t>割合(対象者に占める割合)</t>
    <rPh sb="0" eb="2">
      <t>ワリアイ</t>
    </rPh>
    <rPh sb="3" eb="6">
      <t>タイショウシャ</t>
    </rPh>
    <rPh sb="7" eb="8">
      <t>シ</t>
    </rPh>
    <rPh sb="10" eb="12">
      <t>ワリアイ</t>
    </rPh>
    <phoneticPr fontId="3"/>
  </si>
  <si>
    <t>3
歯科健診有所見
医療機関未受診者</t>
    <rPh sb="2" eb="6">
      <t>シカケンシン</t>
    </rPh>
    <rPh sb="6" eb="9">
      <t>ユウショケン</t>
    </rPh>
    <rPh sb="10" eb="14">
      <t>イリョウキカン</t>
    </rPh>
    <rPh sb="14" eb="18">
      <t>ミジュシンシャ</t>
    </rPh>
    <phoneticPr fontId="3"/>
  </si>
  <si>
    <t>･口腔乾燥…中等度･重度</t>
    <rPh sb="7" eb="8">
      <t>トウ</t>
    </rPh>
    <phoneticPr fontId="3"/>
  </si>
  <si>
    <t>患者一人
当たりの
歯科医療費(円)</t>
    <rPh sb="0" eb="2">
      <t>カンジャ</t>
    </rPh>
    <rPh sb="2" eb="4">
      <t>ヒトリ</t>
    </rPh>
    <rPh sb="5" eb="6">
      <t>ア</t>
    </rPh>
    <rPh sb="16" eb="17">
      <t>エン</t>
    </rPh>
    <phoneticPr fontId="3"/>
  </si>
  <si>
    <t>割合(%)
(対象者に
占める
割合)</t>
  </si>
  <si>
    <t>割合(%)
(対象者に
占める
割合)</t>
    <phoneticPr fontId="3"/>
  </si>
  <si>
    <t>歯科健診受診率</t>
    <rPh sb="0" eb="2">
      <t>シカ</t>
    </rPh>
    <rPh sb="2" eb="4">
      <t>ケンシン</t>
    </rPh>
    <rPh sb="4" eb="7">
      <t>ジュシンリツ</t>
    </rPh>
    <phoneticPr fontId="3"/>
  </si>
  <si>
    <t>総患者数(人)
(分析対象者のうち
医療費がある者)</t>
    <rPh sb="9" eb="11">
      <t>ブンセキ</t>
    </rPh>
    <rPh sb="24" eb="25">
      <t>モノ</t>
    </rPh>
    <phoneticPr fontId="3"/>
  </si>
  <si>
    <t>分析対象者の総医療費(円)</t>
    <rPh sb="0" eb="2">
      <t>ブンセキ</t>
    </rPh>
    <rPh sb="2" eb="5">
      <t>タイショウシャ</t>
    </rPh>
    <rPh sb="6" eb="7">
      <t>ソウ</t>
    </rPh>
    <rPh sb="7" eb="9">
      <t>イリョウ</t>
    </rPh>
    <rPh sb="9" eb="10">
      <t>ヒ</t>
    </rPh>
    <rPh sb="11" eb="12">
      <t>エン</t>
    </rPh>
    <phoneticPr fontId="3"/>
  </si>
  <si>
    <t>総患者数(人)
(分析対象者のうち医療費がある者)</t>
    <rPh sb="9" eb="11">
      <t>ブンセキ</t>
    </rPh>
    <rPh sb="23" eb="24">
      <t>モノ</t>
    </rPh>
    <phoneticPr fontId="3"/>
  </si>
  <si>
    <t>　　3.歯科健診有所見医療機関未受診者　　　…歯科健診有所見者に該当し、かつ、歯科医療機関の受診がない者。</t>
    <rPh sb="23" eb="25">
      <t>シカ</t>
    </rPh>
    <rPh sb="25" eb="27">
      <t>ケンシン</t>
    </rPh>
    <rPh sb="27" eb="31">
      <t>ユウショケンシャ</t>
    </rPh>
    <rPh sb="32" eb="34">
      <t>ガイトウ</t>
    </rPh>
    <rPh sb="39" eb="45">
      <t>シカイリョウキカン</t>
    </rPh>
    <rPh sb="46" eb="48">
      <t>ジュシン</t>
    </rPh>
    <rPh sb="51" eb="52">
      <t>モノ</t>
    </rPh>
    <phoneticPr fontId="3"/>
  </si>
  <si>
    <t>前年度との差分</t>
    <rPh sb="0" eb="3">
      <t>ゼンネンド</t>
    </rPh>
    <rPh sb="5" eb="7">
      <t>サブン</t>
    </rPh>
    <phoneticPr fontId="3"/>
  </si>
  <si>
    <t>前年度との差分(歯科健診受診率)</t>
    <rPh sb="0" eb="3">
      <t>ゼンネンド</t>
    </rPh>
    <rPh sb="5" eb="7">
      <t>サブン</t>
    </rPh>
    <phoneticPr fontId="3"/>
  </si>
  <si>
    <t>前年度との差分(歯科健診有所見医療機関未受診者割合)</t>
    <rPh sb="0" eb="3">
      <t>ゼンネンド</t>
    </rPh>
    <rPh sb="5" eb="7">
      <t>サブン</t>
    </rPh>
    <phoneticPr fontId="3"/>
  </si>
  <si>
    <t>前年度との差分(歯科状態不明者割合)</t>
    <rPh sb="0" eb="3">
      <t>ゼンネンド</t>
    </rPh>
    <rPh sb="5" eb="7">
      <t>サブン</t>
    </rPh>
    <phoneticPr fontId="3"/>
  </si>
  <si>
    <t>-</t>
  </si>
  <si>
    <t>前年度との差分</t>
    <rPh sb="0" eb="3">
      <t>ゼンネンド</t>
    </rPh>
    <rPh sb="5" eb="7">
      <t>サブン</t>
    </rPh>
    <phoneticPr fontId="3"/>
  </si>
  <si>
    <t>歯科健診受診治療中者 患者一人当たりの歯科医療費</t>
    <rPh sb="13" eb="16">
      <t>ヒトリア</t>
    </rPh>
    <rPh sb="19" eb="24">
      <t>シカイリョウヒ</t>
    </rPh>
    <phoneticPr fontId="3"/>
  </si>
  <si>
    <t>前年度との差分(歯科健診受診治療中者 患者一人当たりの歯科医療費)</t>
    <rPh sb="0" eb="3">
      <t>ゼンネンド</t>
    </rPh>
    <rPh sb="5" eb="7">
      <t>サブン</t>
    </rPh>
    <phoneticPr fontId="3"/>
  </si>
  <si>
    <t>歯科健診未受診治療中者 患者一人当たりの歯科医療費</t>
    <phoneticPr fontId="3"/>
  </si>
  <si>
    <t>前年度との差分(歯科健診未受診治療中者 患者一人当たりの歯科医療費)</t>
    <rPh sb="0" eb="3">
      <t>ゼンネンド</t>
    </rPh>
    <rPh sb="5" eb="7">
      <t>サブン</t>
    </rPh>
    <phoneticPr fontId="3"/>
  </si>
  <si>
    <t>EAT10 3点以上該当者の高齢者の疾病患者割合(総患者数に占める割合)</t>
  </si>
  <si>
    <t>EAT10 3点以上該当者の
高齢者の疾病患者割合</t>
  </si>
  <si>
    <t>前年度との差分(EAT10 3点以上該当者の高齢者の疾病患者割合(総患者数に占める割合))</t>
    <rPh sb="0" eb="3">
      <t>ゼンネンド</t>
    </rPh>
    <rPh sb="5" eb="7">
      <t>サブン</t>
    </rPh>
    <phoneticPr fontId="3"/>
  </si>
  <si>
    <t>性別</t>
    <rPh sb="0" eb="2">
      <t>セ</t>
    </rPh>
    <phoneticPr fontId="3"/>
  </si>
  <si>
    <t>男性</t>
    <rPh sb="0" eb="2">
      <t>ダ</t>
    </rPh>
    <phoneticPr fontId="3"/>
  </si>
  <si>
    <t>女性</t>
    <rPh sb="0" eb="2">
      <t>ジ</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</si>
  <si>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</si>
  <si>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</si>
  <si>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</si>
  <si>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</si>
  <si>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</si>
  <si>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</si>
  <si>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</si>
  <si>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</si>
  <si>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</si>
  <si>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市区町村</t>
    <rPh sb="0" eb="4">
      <t>シクチョウソン</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</si>
  <si>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</si>
  <si>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</si>
  <si>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</si>
  <si>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市区町村別</t>
    <rPh sb="0" eb="2">
      <t>シク</t>
    </rPh>
    <rPh sb="2" eb="4">
      <t>チョウソン</t>
    </rPh>
    <rPh sb="4" eb="5">
      <t>ベツ</t>
    </rPh>
    <phoneticPr fontId="3"/>
  </si>
  <si>
    <t>市町村別</t>
    <rPh sb="0" eb="3">
      <t>シチョウソン</t>
    </rPh>
    <rPh sb="1" eb="3">
      <t>チョウソン</t>
    </rPh>
    <rPh sb="3" eb="4">
      <t>ベツ</t>
    </rPh>
    <phoneticPr fontId="3"/>
  </si>
  <si>
    <t>前年度との差分(歯科健診受診率)</t>
    <rPh sb="8" eb="10">
      <t>シカ</t>
    </rPh>
    <rPh sb="10" eb="12">
      <t>ケンシン</t>
    </rPh>
    <rPh sb="12" eb="15">
      <t>ジュシンリツ</t>
    </rPh>
    <phoneticPr fontId="3"/>
  </si>
  <si>
    <t>市町村別</t>
    <phoneticPr fontId="3"/>
  </si>
  <si>
    <t>歯科健診受診率</t>
    <phoneticPr fontId="3"/>
  </si>
  <si>
    <t>市区町村別</t>
    <phoneticPr fontId="3"/>
  </si>
  <si>
    <t>歯科健診及びレセプトによる指導対象者群分析</t>
    <rPh sb="0" eb="2">
      <t>シカ</t>
    </rPh>
    <phoneticPr fontId="3"/>
  </si>
  <si>
    <t>前年度との差分(歯科健診有所見医療機関未受診者割合)</t>
    <rPh sb="8" eb="10">
      <t>シカ</t>
    </rPh>
    <rPh sb="10" eb="12">
      <t>ケンシン</t>
    </rPh>
    <rPh sb="12" eb="13">
      <t>ユウ</t>
    </rPh>
    <rPh sb="13" eb="15">
      <t>ショケン</t>
    </rPh>
    <rPh sb="15" eb="17">
      <t>イリョウ</t>
    </rPh>
    <rPh sb="17" eb="19">
      <t>キカン</t>
    </rPh>
    <rPh sb="19" eb="20">
      <t>ミ</t>
    </rPh>
    <rPh sb="20" eb="23">
      <t>ジュシンシャ</t>
    </rPh>
    <rPh sb="23" eb="25">
      <t>ワリアイ</t>
    </rPh>
    <phoneticPr fontId="3"/>
  </si>
  <si>
    <t>前年度との差分(歯科状態不明者割合)</t>
    <rPh sb="8" eb="12">
      <t>シカジョウタイ</t>
    </rPh>
    <rPh sb="12" eb="15">
      <t>フメイシャ</t>
    </rPh>
    <rPh sb="15" eb="17">
      <t>ワリアイ</t>
    </rPh>
    <phoneticPr fontId="3"/>
  </si>
  <si>
    <t>指導対象者群別歯科医療費</t>
    <rPh sb="0" eb="2">
      <t>シドウ</t>
    </rPh>
    <rPh sb="2" eb="5">
      <t>タイショウシャ</t>
    </rPh>
    <rPh sb="5" eb="6">
      <t>グン</t>
    </rPh>
    <rPh sb="6" eb="7">
      <t>ベツ</t>
    </rPh>
    <rPh sb="7" eb="9">
      <t>シカ</t>
    </rPh>
    <rPh sb="9" eb="12">
      <t>イリョウヒ</t>
    </rPh>
    <phoneticPr fontId="3"/>
  </si>
  <si>
    <t>歯科健診受診治療中者 患者一人当たりの歯科医療費</t>
    <rPh sb="13" eb="15">
      <t>ヒトリ</t>
    </rPh>
    <rPh sb="15" eb="16">
      <t>ア</t>
    </rPh>
    <rPh sb="19" eb="21">
      <t>シカ</t>
    </rPh>
    <rPh sb="21" eb="24">
      <t>イリョウヒ</t>
    </rPh>
    <phoneticPr fontId="3"/>
  </si>
  <si>
    <t>歯科健診未受診治療中者 患者一人当たりの歯科医療費</t>
    <rPh sb="14" eb="16">
      <t>ヒトリ</t>
    </rPh>
    <rPh sb="16" eb="17">
      <t>ア</t>
    </rPh>
    <rPh sb="20" eb="22">
      <t>シカ</t>
    </rPh>
    <rPh sb="22" eb="25">
      <t>イリョウヒ</t>
    </rPh>
    <phoneticPr fontId="3"/>
  </si>
  <si>
    <t>市町村別</t>
    <rPh sb="0" eb="3">
      <t>シチョウソン</t>
    </rPh>
    <rPh sb="3" eb="4">
      <t>ベツ</t>
    </rPh>
    <phoneticPr fontId="3"/>
  </si>
  <si>
    <t>前年度との差分(歯科健診受診治療中者 患者一人当たりの歯科医療費)</t>
    <rPh sb="23" eb="24">
      <t>ア</t>
    </rPh>
    <rPh sb="27" eb="29">
      <t>シカ</t>
    </rPh>
    <rPh sb="29" eb="32">
      <t>イリョウヒ</t>
    </rPh>
    <phoneticPr fontId="3"/>
  </si>
  <si>
    <t>前年度との差分(歯科健診未受診治療中者 患者一人当たりの歯科医療費)</t>
    <rPh sb="22" eb="24">
      <t>ヒトリ</t>
    </rPh>
    <rPh sb="24" eb="25">
      <t>ア</t>
    </rPh>
    <rPh sb="28" eb="30">
      <t>シカ</t>
    </rPh>
    <rPh sb="30" eb="33">
      <t>イリョウヒ</t>
    </rPh>
    <phoneticPr fontId="3"/>
  </si>
  <si>
    <t>歯科健診有所見者割合</t>
    <rPh sb="0" eb="2">
      <t>シカ</t>
    </rPh>
    <rPh sb="2" eb="4">
      <t>ケンシン</t>
    </rPh>
    <rPh sb="4" eb="5">
      <t>ユウ</t>
    </rPh>
    <rPh sb="5" eb="7">
      <t>ショケン</t>
    </rPh>
    <rPh sb="7" eb="8">
      <t>シャ</t>
    </rPh>
    <rPh sb="8" eb="10">
      <t>ワリアイ</t>
    </rPh>
    <phoneticPr fontId="3"/>
  </si>
  <si>
    <t>有所見者割合(現在歯)</t>
    <rPh sb="7" eb="9">
      <t>ゲンザイ</t>
    </rPh>
    <rPh sb="9" eb="10">
      <t>ハ</t>
    </rPh>
    <phoneticPr fontId="3"/>
  </si>
  <si>
    <t>有所見者割合(咬合の状態)</t>
    <rPh sb="7" eb="8">
      <t>カ</t>
    </rPh>
    <rPh sb="8" eb="9">
      <t>ア</t>
    </rPh>
    <rPh sb="10" eb="12">
      <t>ジョウタイ</t>
    </rPh>
    <phoneticPr fontId="3"/>
  </si>
  <si>
    <t>有所見者割合(歯垢)</t>
    <phoneticPr fontId="3"/>
  </si>
  <si>
    <t>有所見者割合(舌苔)</t>
    <rPh sb="7" eb="8">
      <t>シタ</t>
    </rPh>
    <rPh sb="8" eb="9">
      <t>コケ</t>
    </rPh>
    <phoneticPr fontId="3"/>
  </si>
  <si>
    <t>有所見者割合(口臭)</t>
    <phoneticPr fontId="3"/>
  </si>
  <si>
    <t>有所見者割合(口腔乾燥)</t>
    <phoneticPr fontId="3"/>
  </si>
  <si>
    <t>有所見者割合(嚥下機能評価(総合判定))</t>
    <rPh sb="0" eb="1">
      <t>ユウ</t>
    </rPh>
    <rPh sb="1" eb="3">
      <t>ショケン</t>
    </rPh>
    <rPh sb="3" eb="4">
      <t>シャ</t>
    </rPh>
    <rPh sb="4" eb="6">
      <t>ワリアイ</t>
    </rPh>
    <rPh sb="11" eb="13">
      <t>ヒョウカ</t>
    </rPh>
    <rPh sb="14" eb="18">
      <t>ソウゴウハンテイ</t>
    </rPh>
    <phoneticPr fontId="3"/>
  </si>
  <si>
    <t>有所見者割合(食渣)</t>
    <rPh sb="0" eb="1">
      <t>ユウ</t>
    </rPh>
    <rPh sb="1" eb="3">
      <t>ショケン</t>
    </rPh>
    <phoneticPr fontId="3"/>
  </si>
  <si>
    <t>有所見者割合(咀嚼能力評価)</t>
    <rPh sb="9" eb="11">
      <t>ノウリョク</t>
    </rPh>
    <rPh sb="11" eb="13">
      <t>ヒョウカ</t>
    </rPh>
    <phoneticPr fontId="3"/>
  </si>
  <si>
    <t>有所見者割合(舌･口唇機能評価)</t>
    <rPh sb="0" eb="3">
      <t>ユウショケン</t>
    </rPh>
    <rPh sb="7" eb="8">
      <t>シタ</t>
    </rPh>
    <rPh sb="9" eb="11">
      <t>コウシン</t>
    </rPh>
    <rPh sb="11" eb="13">
      <t>キノウ</t>
    </rPh>
    <rPh sb="13" eb="15">
      <t>ヒョウカ</t>
    </rPh>
    <phoneticPr fontId="3"/>
  </si>
  <si>
    <t>市区町村別</t>
    <rPh sb="0" eb="2">
      <t>シク</t>
    </rPh>
    <phoneticPr fontId="3"/>
  </si>
  <si>
    <t>有所見者割合(嚥下機能評価(唾液の飲込))</t>
    <rPh sb="0" eb="1">
      <t>ユウ</t>
    </rPh>
    <rPh sb="1" eb="3">
      <t>ショケン</t>
    </rPh>
    <rPh sb="3" eb="4">
      <t>シャ</t>
    </rPh>
    <rPh sb="4" eb="6">
      <t>ワリアイ</t>
    </rPh>
    <rPh sb="11" eb="13">
      <t>ヒョウカ</t>
    </rPh>
    <rPh sb="14" eb="16">
      <t>ダエキ</t>
    </rPh>
    <rPh sb="17" eb="19">
      <t>インコミ</t>
    </rPh>
    <phoneticPr fontId="3"/>
  </si>
  <si>
    <t>EAT10点数別該当者状況</t>
    <rPh sb="5" eb="7">
      <t>テンスウ</t>
    </rPh>
    <rPh sb="7" eb="8">
      <t>ベツ</t>
    </rPh>
    <rPh sb="8" eb="11">
      <t>ガイトウシャ</t>
    </rPh>
    <rPh sb="11" eb="13">
      <t>ジョウキョウ</t>
    </rPh>
    <phoneticPr fontId="3"/>
  </si>
  <si>
    <t>EAT10 3点以上該当者割合</t>
    <rPh sb="7" eb="8">
      <t>テン</t>
    </rPh>
    <rPh sb="8" eb="10">
      <t>イジョウ</t>
    </rPh>
    <rPh sb="10" eb="13">
      <t>ガイトウシャ</t>
    </rPh>
    <rPh sb="13" eb="15">
      <t>ワリアイ</t>
    </rPh>
    <phoneticPr fontId="3"/>
  </si>
  <si>
    <t>広域連合全体(年齢階層別)</t>
    <rPh sb="0" eb="2">
      <t>コウイキ</t>
    </rPh>
    <rPh sb="2" eb="4">
      <t>レンゴウ</t>
    </rPh>
    <rPh sb="4" eb="6">
      <t>ゼンタイ</t>
    </rPh>
    <rPh sb="7" eb="12">
      <t>ネンレイカイソウベツ</t>
    </rPh>
    <phoneticPr fontId="3"/>
  </si>
  <si>
    <t>EAT10点数別高齢者の疾病状況</t>
    <rPh sb="5" eb="7">
      <t>テンスウ</t>
    </rPh>
    <rPh sb="7" eb="8">
      <t>ベツ</t>
    </rPh>
    <rPh sb="8" eb="11">
      <t>コウレイシャ</t>
    </rPh>
    <rPh sb="14" eb="16">
      <t>ジョウキョウ</t>
    </rPh>
    <phoneticPr fontId="3"/>
  </si>
  <si>
    <t>EAT10 3点以上該当者の高齢者の疾病患者割合(総患者数に占める割合)</t>
    <rPh sb="7" eb="10">
      <t>テンイジョウ</t>
    </rPh>
    <rPh sb="10" eb="13">
      <t>ガイトウシャ</t>
    </rPh>
    <rPh sb="14" eb="17">
      <t>コウレイシャ</t>
    </rPh>
    <rPh sb="18" eb="20">
      <t>シッペイ</t>
    </rPh>
    <rPh sb="20" eb="22">
      <t>カンジャ</t>
    </rPh>
    <rPh sb="22" eb="24">
      <t>ワリアイ</t>
    </rPh>
    <phoneticPr fontId="3"/>
  </si>
  <si>
    <t>EAT10 3点以上該当者の高齢者の疾病患者割合(総患者数に占める割合)</t>
    <rPh sb="7" eb="8">
      <t>テン</t>
    </rPh>
    <rPh sb="8" eb="10">
      <t>イジョウ</t>
    </rPh>
    <rPh sb="10" eb="13">
      <t>ガイトウシャ</t>
    </rPh>
    <rPh sb="14" eb="17">
      <t>コウレイシャ</t>
    </rPh>
    <rPh sb="18" eb="20">
      <t>シッペイ</t>
    </rPh>
    <rPh sb="20" eb="22">
      <t>カンジャ</t>
    </rPh>
    <rPh sb="22" eb="24">
      <t>ワリアイ</t>
    </rPh>
    <phoneticPr fontId="3"/>
  </si>
  <si>
    <t>市町村</t>
    <rPh sb="0" eb="3">
      <t>シチョウソン</t>
    </rPh>
    <phoneticPr fontId="3"/>
  </si>
  <si>
    <t>市町村</t>
    <rPh sb="0" eb="2">
      <t>シチョウ</t>
    </rPh>
    <rPh sb="2" eb="3">
      <t>ソン</t>
    </rPh>
    <phoneticPr fontId="3"/>
  </si>
  <si>
    <t>市区町村</t>
    <rPh sb="0" eb="4">
      <t>シクチョウソン</t>
    </rPh>
    <phoneticPr fontId="3"/>
  </si>
  <si>
    <t>市区町村</t>
    <rPh sb="0" eb="4">
      <t>シクチョウソン</t>
    </rPh>
    <phoneticPr fontId="3"/>
  </si>
  <si>
    <t>117歳</t>
    <rPh sb="3" eb="4">
      <t>サイ</t>
    </rPh>
    <phoneticPr fontId="3"/>
  </si>
  <si>
    <t>指導対象者群別 患者一人当たりの歯科医療費</t>
    <rPh sb="0" eb="2">
      <t>シドウ</t>
    </rPh>
    <rPh sb="2" eb="5">
      <t>タイショウシャ</t>
    </rPh>
    <rPh sb="5" eb="6">
      <t>グン</t>
    </rPh>
    <rPh sb="6" eb="7">
      <t>ベツ</t>
    </rPh>
    <rPh sb="8" eb="10">
      <t>カンジャ</t>
    </rPh>
    <rPh sb="10" eb="12">
      <t>ヒトリ</t>
    </rPh>
    <rPh sb="12" eb="13">
      <t>ア</t>
    </rPh>
    <rPh sb="16" eb="18">
      <t>シカ</t>
    </rPh>
    <rPh sb="18" eb="21">
      <t>イリョウヒ</t>
    </rPh>
    <phoneticPr fontId="3"/>
  </si>
  <si>
    <t>･口臭…中程度･多量</t>
    <phoneticPr fontId="3"/>
  </si>
  <si>
    <t>前年度との差分(EAT10 3点以上該当者の高齢者の疾病患者割合(総患者数に占める割合))</t>
  </si>
  <si>
    <t>EAT10点数別高齢者の疾病患者割合(総患者数に占める割合)</t>
    <rPh sb="5" eb="7">
      <t>テンスウ</t>
    </rPh>
    <rPh sb="7" eb="8">
      <t>ベツ</t>
    </rPh>
    <rPh sb="8" eb="11">
      <t>コウレイシャ</t>
    </rPh>
    <rPh sb="14" eb="16">
      <t>カンジャ</t>
    </rPh>
    <rPh sb="16" eb="18">
      <t>ワリアイ</t>
    </rPh>
    <rPh sb="19" eb="22">
      <t>ソウカンジャ</t>
    </rPh>
    <rPh sb="22" eb="23">
      <t>スウ</t>
    </rPh>
    <rPh sb="24" eb="25">
      <t>シ</t>
    </rPh>
    <rPh sb="27" eb="29">
      <t>ワリアイ</t>
    </rPh>
    <phoneticPr fontId="3"/>
  </si>
  <si>
    <t>EAT10 3点以上該当者の高齢者の疾病別患者割合(総患者数に占める割合)</t>
    <rPh sb="7" eb="8">
      <t>テン</t>
    </rPh>
    <rPh sb="8" eb="10">
      <t>イジョウ</t>
    </rPh>
    <rPh sb="10" eb="13">
      <t>ガイトウシャ</t>
    </rPh>
    <rPh sb="14" eb="17">
      <t>コウレイシャ</t>
    </rPh>
    <rPh sb="18" eb="20">
      <t>シッペイ</t>
    </rPh>
    <rPh sb="20" eb="21">
      <t>ベツ</t>
    </rPh>
    <rPh sb="21" eb="25">
      <t>カンジャワリアイ</t>
    </rPh>
    <rPh sb="26" eb="30">
      <t>ソウカンジャスウ</t>
    </rPh>
    <rPh sb="31" eb="32">
      <t>シ</t>
    </rPh>
    <rPh sb="34" eb="36">
      <t>ワリアイ</t>
    </rPh>
    <phoneticPr fontId="3"/>
  </si>
  <si>
    <t>広域連合全体(要介護度別)</t>
    <rPh sb="0" eb="2">
      <t>コウイキ</t>
    </rPh>
    <rPh sb="2" eb="4">
      <t>レンゴウ</t>
    </rPh>
    <rPh sb="4" eb="6">
      <t>ゼンタイ</t>
    </rPh>
    <rPh sb="7" eb="8">
      <t>ヨウ</t>
    </rPh>
    <phoneticPr fontId="3"/>
  </si>
  <si>
    <t>患者割合(%)
(歯科健診
対象者数に
占める割合)</t>
    <rPh sb="0" eb="2">
      <t>カンジャ</t>
    </rPh>
    <rPh sb="2" eb="4">
      <t>ワリアイ</t>
    </rPh>
    <rPh sb="9" eb="11">
      <t>シカ</t>
    </rPh>
    <rPh sb="11" eb="13">
      <t>ケンシン</t>
    </rPh>
    <rPh sb="14" eb="17">
      <t>タイショウシャ</t>
    </rPh>
    <rPh sb="17" eb="18">
      <t>スウ</t>
    </rPh>
    <rPh sb="20" eb="21">
      <t>シ</t>
    </rPh>
    <rPh sb="23" eb="25">
      <t>ワリアイ</t>
    </rPh>
    <phoneticPr fontId="49"/>
  </si>
  <si>
    <t>要介護度</t>
    <rPh sb="0" eb="1">
      <t>ヨウ</t>
    </rPh>
    <rPh sb="1" eb="3">
      <t>カイゴ</t>
    </rPh>
    <rPh sb="3" eb="4">
      <t>ド</t>
    </rPh>
    <phoneticPr fontId="3"/>
  </si>
  <si>
    <t>広域連合全体(要介護度別)</t>
    <rPh sb="0" eb="2">
      <t>コウイキ</t>
    </rPh>
    <rPh sb="2" eb="4">
      <t>レンゴウ</t>
    </rPh>
    <rPh sb="4" eb="6">
      <t>ゼンタイ</t>
    </rPh>
    <rPh sb="7" eb="8">
      <t>ヨウ</t>
    </rPh>
    <rPh sb="11" eb="12">
      <t>ベツ</t>
    </rPh>
    <phoneticPr fontId="3"/>
  </si>
  <si>
    <t>　　　　　　･食渣…中程度･多量</t>
    <rPh sb="7" eb="9">
      <t>ショクサ</t>
    </rPh>
    <rPh sb="10" eb="13">
      <t>チュウテイド</t>
    </rPh>
    <rPh sb="14" eb="16">
      <t>タリョウ</t>
    </rPh>
    <phoneticPr fontId="3"/>
  </si>
  <si>
    <t>　　　　　　･舌苔…中程度･多量</t>
    <rPh sb="7" eb="8">
      <t>シタ</t>
    </rPh>
    <rPh sb="8" eb="9">
      <t>コケ</t>
    </rPh>
    <rPh sb="10" eb="13">
      <t>チュウテイド</t>
    </rPh>
    <rPh sb="14" eb="16">
      <t>タリョウ</t>
    </rPh>
    <phoneticPr fontId="3"/>
  </si>
  <si>
    <t>　　　　　　･歯垢…中程度･多量</t>
    <rPh sb="7" eb="9">
      <t>シコウ</t>
    </rPh>
    <rPh sb="10" eb="13">
      <t>チュウテイド</t>
    </rPh>
    <rPh sb="14" eb="16">
      <t>タリョウ</t>
    </rPh>
    <phoneticPr fontId="3"/>
  </si>
  <si>
    <t>歯科健診受診率と相関関係のある項目の分析</t>
    <rPh sb="0" eb="2">
      <t>シカ</t>
    </rPh>
    <rPh sb="2" eb="7">
      <t>ケンシンジュシンリツ</t>
    </rPh>
    <rPh sb="8" eb="10">
      <t>ソウカン</t>
    </rPh>
    <rPh sb="10" eb="12">
      <t>カンケイ</t>
    </rPh>
    <rPh sb="15" eb="17">
      <t>コウモク</t>
    </rPh>
    <rPh sb="18" eb="20">
      <t>ブンセキ</t>
    </rPh>
    <phoneticPr fontId="3"/>
  </si>
  <si>
    <t>歯科健診受診率との相関</t>
    <rPh sb="0" eb="2">
      <t>シカ</t>
    </rPh>
    <rPh sb="2" eb="7">
      <t>ケンシンジュシンリツ</t>
    </rPh>
    <rPh sb="9" eb="11">
      <t>ソウカン</t>
    </rPh>
    <phoneticPr fontId="3"/>
  </si>
  <si>
    <t>相関係数</t>
    <rPh sb="0" eb="2">
      <t>ソウカン</t>
    </rPh>
    <rPh sb="2" eb="4">
      <t>ケイスウ</t>
    </rPh>
    <phoneticPr fontId="3"/>
  </si>
  <si>
    <t>p値</t>
    <rPh sb="1" eb="2">
      <t>チ</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</si>
  <si>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</si>
  <si>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</si>
  <si>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</si>
  <si>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</si>
  <si>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</si>
  <si>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</si>
  <si>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</si>
  <si>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</si>
  <si>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</si>
  <si>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</si>
  <si>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</si>
  <si>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</si>
  <si>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</si>
  <si>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</si>
  <si>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</si>
  <si>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</si>
  <si>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</si>
  <si>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</si>
  <si>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</si>
  <si>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R4年度</t>
    <phoneticPr fontId="3"/>
  </si>
  <si>
    <t>脳梗塞</t>
  </si>
  <si>
    <t>虚血性心疾患</t>
  </si>
  <si>
    <t>変形性膝関節症</t>
  </si>
  <si>
    <t>変形性股関節症</t>
  </si>
  <si>
    <t>変形性脊椎症</t>
  </si>
  <si>
    <t>骨粗鬆症</t>
  </si>
  <si>
    <t>骨折</t>
  </si>
  <si>
    <t>サルコペニア</t>
  </si>
  <si>
    <t>尿失禁</t>
  </si>
  <si>
    <t>低栄養</t>
  </si>
  <si>
    <t>嚥下障害</t>
  </si>
  <si>
    <t>誤嚥性肺炎</t>
  </si>
  <si>
    <t>慢性閉塞性肺疾患</t>
  </si>
  <si>
    <t>認知症</t>
  </si>
  <si>
    <t>うつ病</t>
  </si>
  <si>
    <t>貧血</t>
  </si>
  <si>
    <t>118歳</t>
    <rPh sb="3" eb="4">
      <t>サイ</t>
    </rPh>
    <phoneticPr fontId="3"/>
  </si>
  <si>
    <t>以上</t>
    <rPh sb="0" eb="2">
      <t>イジョウ</t>
    </rPh>
    <phoneticPr fontId="4"/>
  </si>
  <si>
    <t>歯科患者割合(被保険者数に占める割合)</t>
    <phoneticPr fontId="3"/>
  </si>
  <si>
    <t>データ化範囲(分析対象)…歯科健診データは令和5年4月～令和6年3月健診分(12カ月分)。</t>
    <phoneticPr fontId="3"/>
  </si>
  <si>
    <t>資格確認条件…令和6年3月31日時点。ただし、除外対象者は含まれない。</t>
    <phoneticPr fontId="3"/>
  </si>
  <si>
    <t>年齢基準日…令和6年3月31日時点。</t>
    <phoneticPr fontId="3"/>
  </si>
  <si>
    <t>データ化範囲(分析対象)…要介護(支援)者突合状況データおよび大阪市提供の介護データ。対象利用年月は令和5年4月～令和6年3月利用分(12カ月分)。</t>
    <phoneticPr fontId="3"/>
  </si>
  <si>
    <t>※令和6年3月31日時点で資格がある者を対象とする。</t>
    <phoneticPr fontId="3"/>
  </si>
  <si>
    <t>R5年度</t>
    <phoneticPr fontId="3"/>
  </si>
  <si>
    <t>R4年度市区町村別数値</t>
    <phoneticPr fontId="3"/>
  </si>
  <si>
    <t>データ化範囲(分析対象)…歯科の電子レセプト。対象診療年月は令和5年4月～令和6年3月診療分(12カ月分)。</t>
    <phoneticPr fontId="3"/>
  </si>
  <si>
    <t>※令和6年3月31日時点で資格があり、各検査項目毎に健診検査値が記録されている者を対象とする。</t>
    <phoneticPr fontId="3"/>
  </si>
  <si>
    <t>データ化範囲(分析対象)…入院(DPCを含む)、入院外、調剤の電子レセプト。対象診療年月は令和5年4月～令和6年3月診療分(12カ月分)。</t>
    <phoneticPr fontId="3"/>
  </si>
  <si>
    <t>119歳</t>
    <rPh sb="3" eb="4">
      <t>サイ</t>
    </rPh>
    <phoneticPr fontId="3"/>
  </si>
  <si>
    <t>医療費(円)</t>
    <rPh sb="0" eb="3">
      <t>イリョウヒ</t>
    </rPh>
    <rPh sb="4" eb="5">
      <t>エン</t>
    </rPh>
    <phoneticPr fontId="3"/>
  </si>
  <si>
    <t>患者数(人)</t>
    <rPh sb="0" eb="3">
      <t>カンジャスウ</t>
    </rPh>
    <rPh sb="4" eb="5">
      <t>ニン</t>
    </rPh>
    <phoneticPr fontId="3"/>
  </si>
  <si>
    <t>患者一人当たりの
医療費(円)</t>
    <rPh sb="0" eb="2">
      <t>カンジャ</t>
    </rPh>
    <rPh sb="2" eb="5">
      <t>ヒトリア</t>
    </rPh>
    <rPh sb="9" eb="12">
      <t>イリョウヒ</t>
    </rPh>
    <rPh sb="13" eb="14">
      <t>エン</t>
    </rPh>
    <phoneticPr fontId="3"/>
  </si>
  <si>
    <t>虚血性心疾患</t>
    <rPh sb="0" eb="6">
      <t>キョケツセイシンシッカン</t>
    </rPh>
    <phoneticPr fontId="3"/>
  </si>
  <si>
    <t>データ化範囲(分析対象)…入院(DPCを含む)、入院外、調剤の電子レセプト。対象診療年月は令和5年4月～令和6年3月診療分(12カ月分)。</t>
  </si>
  <si>
    <t>株式会社データホライゾン　医療費分解技術を用いて疾病毎に点数をグルーピングし算出。</t>
    <phoneticPr fontId="3"/>
  </si>
  <si>
    <t>歯科健診受診者</t>
    <rPh sb="0" eb="2">
      <t>シカ</t>
    </rPh>
    <rPh sb="2" eb="4">
      <t>ケンシン</t>
    </rPh>
    <rPh sb="4" eb="7">
      <t>ジュシンシャ</t>
    </rPh>
    <phoneticPr fontId="3"/>
  </si>
  <si>
    <t>疾病名</t>
    <rPh sb="2" eb="3">
      <t>メイ</t>
    </rPh>
    <phoneticPr fontId="3"/>
  </si>
  <si>
    <t>歯科健診未受診者</t>
    <rPh sb="2" eb="4">
      <t>ケンシン</t>
    </rPh>
    <rPh sb="4" eb="8">
      <t>ミジュシンシャ</t>
    </rPh>
    <phoneticPr fontId="3"/>
  </si>
  <si>
    <t>割合(%)
(歯科健診受診者数に占める割合)</t>
    <rPh sb="0" eb="2">
      <t>ワリアイ</t>
    </rPh>
    <rPh sb="9" eb="11">
      <t>ケンシン</t>
    </rPh>
    <rPh sb="11" eb="14">
      <t>ジュシンシャ</t>
    </rPh>
    <rPh sb="14" eb="15">
      <t>スウ</t>
    </rPh>
    <rPh sb="16" eb="17">
      <t>シ</t>
    </rPh>
    <rPh sb="19" eb="21">
      <t>ワリアイ</t>
    </rPh>
    <phoneticPr fontId="3"/>
  </si>
  <si>
    <t>割合(%)
(歯科健診未受診者数に占める割合)</t>
    <rPh sb="0" eb="2">
      <t>ワリアイ</t>
    </rPh>
    <rPh sb="9" eb="11">
      <t>ケンシン</t>
    </rPh>
    <rPh sb="11" eb="15">
      <t>ミジュシンシャ</t>
    </rPh>
    <rPh sb="15" eb="16">
      <t>スウ</t>
    </rPh>
    <rPh sb="17" eb="18">
      <t>シ</t>
    </rPh>
    <rPh sb="20" eb="22">
      <t>ワリアイ</t>
    </rPh>
    <phoneticPr fontId="3"/>
  </si>
  <si>
    <t>歯科健診受診状況別 疾病別の医療費状況</t>
    <rPh sb="0" eb="2">
      <t>シカ</t>
    </rPh>
    <rPh sb="2" eb="6">
      <t>ケンシンジュシン</t>
    </rPh>
    <rPh sb="6" eb="8">
      <t>ジョウキョウ</t>
    </rPh>
    <rPh sb="8" eb="9">
      <t>ベツ</t>
    </rPh>
    <rPh sb="10" eb="12">
      <t>シッペイ</t>
    </rPh>
    <rPh sb="12" eb="13">
      <t>ベツ</t>
    </rPh>
    <rPh sb="14" eb="17">
      <t>イリョウヒ</t>
    </rPh>
    <rPh sb="17" eb="19">
      <t>ジョウキョウ</t>
    </rPh>
    <phoneticPr fontId="3"/>
  </si>
  <si>
    <t>歯科健診受診状況別 疾病別患者一人当たりの医療費</t>
    <rPh sb="2" eb="6">
      <t>ケンシンジュシン</t>
    </rPh>
    <rPh sb="6" eb="8">
      <t>ジョウキョウ</t>
    </rPh>
    <rPh sb="8" eb="9">
      <t>ベツ</t>
    </rPh>
    <phoneticPr fontId="3"/>
  </si>
  <si>
    <t>歯科健診受診者数(人)</t>
    <rPh sb="0" eb="2">
      <t>シカ</t>
    </rPh>
    <rPh sb="2" eb="4">
      <t>ケンシン</t>
    </rPh>
    <rPh sb="4" eb="7">
      <t>ジュシンシャ</t>
    </rPh>
    <rPh sb="7" eb="8">
      <t>スウ</t>
    </rPh>
    <rPh sb="9" eb="10">
      <t>ニン</t>
    </rPh>
    <phoneticPr fontId="3"/>
  </si>
  <si>
    <t>歯科健診未受診者数(人)</t>
    <rPh sb="2" eb="4">
      <t>ケンシン</t>
    </rPh>
    <rPh sb="4" eb="8">
      <t>ミジュシンシャ</t>
    </rPh>
    <rPh sb="8" eb="9">
      <t>スウ</t>
    </rPh>
    <rPh sb="10" eb="11">
      <t>ニン</t>
    </rPh>
    <phoneticPr fontId="3"/>
  </si>
  <si>
    <t>関節リウマチ</t>
  </si>
  <si>
    <t>以下</t>
    <rPh sb="0" eb="2">
      <t>イカ</t>
    </rPh>
    <phoneticPr fontId="4"/>
  </si>
  <si>
    <t>未満</t>
    <rPh sb="0" eb="2">
      <t>ミマン</t>
    </rPh>
    <phoneticPr fontId="4"/>
  </si>
  <si>
    <t>割合(対象者に占める割合)</t>
    <rPh sb="0" eb="2">
      <t>ワリアイ</t>
    </rPh>
    <phoneticPr fontId="3"/>
  </si>
  <si>
    <t>割合(総患者数に占める割合)</t>
    <rPh sb="0" eb="2">
      <t>ワリアイ</t>
    </rPh>
    <phoneticPr fontId="3"/>
  </si>
  <si>
    <t>患者割合(%)
(歯科健診
対象者数に
占める
割合)</t>
    <rPh sb="0" eb="2">
      <t>カンジャ</t>
    </rPh>
    <rPh sb="2" eb="4">
      <t>ワリアイ</t>
    </rPh>
    <rPh sb="9" eb="11">
      <t>シカ</t>
    </rPh>
    <rPh sb="11" eb="13">
      <t>ケンシン</t>
    </rPh>
    <rPh sb="14" eb="17">
      <t>タイショウシャ</t>
    </rPh>
    <rPh sb="17" eb="18">
      <t>スウ</t>
    </rPh>
    <rPh sb="20" eb="21">
      <t>シ</t>
    </rPh>
    <rPh sb="24" eb="26">
      <t>ワリアイ</t>
    </rPh>
    <phoneticPr fontId="49"/>
  </si>
  <si>
    <t>データ化範囲(分析対象)…入院(DPCを含む)、入院外、調剤の電子レセプト。対象診療年月は令和5年4月～令和6年3月診療分(12カ月分)。</t>
    <phoneticPr fontId="3"/>
  </si>
  <si>
    <t>データ化範囲(分析対象)…歯科健診データは令和5年4月～令和6年3月健診分(12カ月分)。</t>
    <rPh sb="13" eb="15">
      <t>シカ</t>
    </rPh>
    <rPh sb="15" eb="17">
      <t>ケンシン</t>
    </rPh>
    <rPh sb="21" eb="23">
      <t>レイワ</t>
    </rPh>
    <rPh sb="24" eb="25">
      <t>ネン</t>
    </rPh>
    <rPh sb="26" eb="27">
      <t>ガツ</t>
    </rPh>
    <rPh sb="28" eb="30">
      <t>レイワ</t>
    </rPh>
    <rPh sb="31" eb="32">
      <t>ネン</t>
    </rPh>
    <rPh sb="33" eb="34">
      <t>ガツ</t>
    </rPh>
    <rPh sb="34" eb="36">
      <t>ケンシン</t>
    </rPh>
    <rPh sb="36" eb="37">
      <t>ブン</t>
    </rPh>
    <rPh sb="41" eb="43">
      <t>ゲツブン</t>
    </rPh>
    <phoneticPr fontId="3"/>
  </si>
  <si>
    <t>　歯科健診受診率と優位に相関の認められた項目のうち、項目間に強い相関があったもの(0.7以上)については歯科健診受診率と</t>
    <rPh sb="1" eb="3">
      <t>シカ</t>
    </rPh>
    <rPh sb="9" eb="11">
      <t>ユウイ</t>
    </rPh>
    <rPh sb="15" eb="16">
      <t>ミト</t>
    </rPh>
    <rPh sb="20" eb="22">
      <t>コウモク</t>
    </rPh>
    <phoneticPr fontId="3"/>
  </si>
  <si>
    <t>の相関係数の高い方のみを残し、分析対象として7項目を絞り込んだ。</t>
    <rPh sb="15" eb="19">
      <t>ブンセキタイショウ</t>
    </rPh>
    <rPh sb="23" eb="25">
      <t>コウモク</t>
    </rPh>
    <rPh sb="26" eb="27">
      <t>シボ</t>
    </rPh>
    <rPh sb="28" eb="29">
      <t>コ</t>
    </rPh>
    <phoneticPr fontId="3"/>
  </si>
  <si>
    <t>　分析対象の7項目で重回帰分析をしたところ、以下の2項目が抽出された。</t>
    <rPh sb="1" eb="5">
      <t>ブンセキタイショウ</t>
    </rPh>
    <rPh sb="29" eb="31">
      <t>チュウシュツ</t>
    </rPh>
    <phoneticPr fontId="3"/>
  </si>
  <si>
    <t>医科レセプト一件当たりの医療費</t>
  </si>
  <si>
    <t>医科健診受診率</t>
  </si>
  <si>
    <t>全ての変数においてp値＜0.05であり、母相関係数が0であるという帰無仮説は棄却された。</t>
    <rPh sb="0" eb="1">
      <t>スベ</t>
    </rPh>
    <rPh sb="3" eb="5">
      <t>ヘンスウ</t>
    </rPh>
    <rPh sb="10" eb="11">
      <t>アタイ</t>
    </rPh>
    <rPh sb="33" eb="37">
      <t>キムカセツ</t>
    </rPh>
    <rPh sb="38" eb="40">
      <t>キキャク</t>
    </rPh>
    <phoneticPr fontId="3"/>
  </si>
  <si>
    <t>全ての変数においてp値＜0.05であり、標準偏回帰係数は0であるという帰無仮説は棄却された。</t>
    <rPh sb="3" eb="5">
      <t>ヘンスウ</t>
    </rPh>
    <rPh sb="10" eb="11">
      <t>アタイ</t>
    </rPh>
    <rPh sb="20" eb="27">
      <t>ヒョウジュンヘンカイキケイスウ</t>
    </rPh>
    <rPh sb="35" eb="39">
      <t>キムカセツ</t>
    </rPh>
    <rPh sb="40" eb="42">
      <t>キキャク</t>
    </rPh>
    <phoneticPr fontId="3"/>
  </si>
  <si>
    <t>　歯科健診受診率を上げる方向へ影響が確認できたのは、「医科健診受診率」である。医科健診を受診する人は全身の健康管理</t>
    <rPh sb="1" eb="5">
      <t>シカケンシン</t>
    </rPh>
    <rPh sb="5" eb="8">
      <t>ジュシンリツ</t>
    </rPh>
    <rPh sb="9" eb="10">
      <t>ア</t>
    </rPh>
    <rPh sb="12" eb="14">
      <t>ホウコウ</t>
    </rPh>
    <rPh sb="15" eb="17">
      <t>エイキョウ</t>
    </rPh>
    <rPh sb="18" eb="20">
      <t>カクニン</t>
    </rPh>
    <rPh sb="27" eb="34">
      <t>イカケンシンジュシンリツ</t>
    </rPh>
    <rPh sb="39" eb="43">
      <t>イカケンシン</t>
    </rPh>
    <rPh sb="44" eb="46">
      <t>ジュシン</t>
    </rPh>
    <rPh sb="48" eb="49">
      <t>ヒト</t>
    </rPh>
    <rPh sb="50" eb="52">
      <t>ゼンシン</t>
    </rPh>
    <rPh sb="53" eb="57">
      <t>ケンコウカンリ</t>
    </rPh>
    <phoneticPr fontId="3"/>
  </si>
  <si>
    <t>に対する意識が高く、それに伴い歯科健診受診の必要性も認識していると推測される。</t>
    <rPh sb="13" eb="14">
      <t>トモナ</t>
    </rPh>
    <rPh sb="15" eb="19">
      <t>シカケンシン</t>
    </rPh>
    <rPh sb="19" eb="21">
      <t>ジュシン</t>
    </rPh>
    <rPh sb="22" eb="25">
      <t>ヒツヨウセイ</t>
    </rPh>
    <rPh sb="26" eb="28">
      <t>ニンシキ</t>
    </rPh>
    <rPh sb="33" eb="35">
      <t>スイソク</t>
    </rPh>
    <phoneticPr fontId="3"/>
  </si>
  <si>
    <t>　一方で、歯科健診受診率を下げる方向へ影響が確認できたのは、「医科レセプト一件当たりの医療費」である。慢性疾患を抱</t>
    <rPh sb="1" eb="3">
      <t>イッポウ</t>
    </rPh>
    <rPh sb="5" eb="9">
      <t>シカケンシン</t>
    </rPh>
    <rPh sb="9" eb="11">
      <t>ジュシン</t>
    </rPh>
    <rPh sb="11" eb="12">
      <t>リツ</t>
    </rPh>
    <rPh sb="13" eb="14">
      <t>サ</t>
    </rPh>
    <rPh sb="16" eb="18">
      <t>ホウコウ</t>
    </rPh>
    <rPh sb="19" eb="21">
      <t>エイキョウ</t>
    </rPh>
    <rPh sb="22" eb="24">
      <t>カクニン</t>
    </rPh>
    <rPh sb="31" eb="33">
      <t>イカ</t>
    </rPh>
    <rPh sb="37" eb="39">
      <t>イッケン</t>
    </rPh>
    <rPh sb="39" eb="40">
      <t>ア</t>
    </rPh>
    <rPh sb="43" eb="46">
      <t>イリョウヒ</t>
    </rPh>
    <phoneticPr fontId="3"/>
  </si>
  <si>
    <t>えている場合や疾患が重症化すると医療費が高額になることが多いが、そのような患者は治療に時間やエネルギーを費やす必要</t>
    <rPh sb="7" eb="9">
      <t>シッカン</t>
    </rPh>
    <rPh sb="10" eb="13">
      <t>ジュウショウカ</t>
    </rPh>
    <rPh sb="16" eb="19">
      <t>イリョウヒ</t>
    </rPh>
    <rPh sb="20" eb="22">
      <t>コウガク</t>
    </rPh>
    <rPh sb="28" eb="29">
      <t>オオ</t>
    </rPh>
    <rPh sb="37" eb="39">
      <t>カンジャ</t>
    </rPh>
    <rPh sb="40" eb="42">
      <t>チリョウ</t>
    </rPh>
    <rPh sb="52" eb="53">
      <t>ツイ</t>
    </rPh>
    <rPh sb="55" eb="57">
      <t>ヒツヨウ</t>
    </rPh>
    <phoneticPr fontId="3"/>
  </si>
  <si>
    <t>があり、その結果、歯科健診のような予防行動は後回しにされている可能性があると考えられる。</t>
    <phoneticPr fontId="3"/>
  </si>
  <si>
    <t>　上記より、歯科健診受診率を向上させるためには、被保険者の健康意識をさらに高めるとともに、歯科健診は全身の健康管理</t>
    <rPh sb="1" eb="3">
      <t>ジョウキ</t>
    </rPh>
    <rPh sb="6" eb="8">
      <t>シカ</t>
    </rPh>
    <rPh sb="8" eb="10">
      <t>ケンシン</t>
    </rPh>
    <rPh sb="10" eb="12">
      <t>ジュシン</t>
    </rPh>
    <rPh sb="12" eb="13">
      <t>リツ</t>
    </rPh>
    <rPh sb="14" eb="16">
      <t>コウジョウ</t>
    </rPh>
    <rPh sb="24" eb="28">
      <t>ヒホケンシャ</t>
    </rPh>
    <rPh sb="29" eb="31">
      <t>ケンコウ</t>
    </rPh>
    <rPh sb="31" eb="33">
      <t>イシキ</t>
    </rPh>
    <rPh sb="37" eb="38">
      <t>タカ</t>
    </rPh>
    <phoneticPr fontId="3"/>
  </si>
  <si>
    <t>においても重要な役割を果たすことについて周知し、歯科健診の重要性を理解してもらうことが必要であると考えられる。</t>
    <rPh sb="8" eb="10">
      <t>ヤクワリ</t>
    </rPh>
    <rPh sb="11" eb="12">
      <t>ハ</t>
    </rPh>
    <rPh sb="20" eb="22">
      <t>シュウチ</t>
    </rPh>
    <rPh sb="24" eb="26">
      <t>シカ</t>
    </rPh>
    <rPh sb="26" eb="28">
      <t>ケンシン</t>
    </rPh>
    <rPh sb="29" eb="32">
      <t>ジュウヨウセイ</t>
    </rPh>
    <rPh sb="33" eb="35">
      <t>リカイ</t>
    </rPh>
    <rPh sb="43" eb="45">
      <t>ヒツヨウ</t>
    </rPh>
    <rPh sb="49" eb="50">
      <t>カンガ</t>
    </rPh>
    <phoneticPr fontId="3"/>
  </si>
  <si>
    <t>歯科健診受診率と分析対象7項目の相関関係</t>
    <rPh sb="0" eb="2">
      <t>シカ</t>
    </rPh>
    <rPh sb="2" eb="7">
      <t>ケンシンジュシンリツ</t>
    </rPh>
    <rPh sb="8" eb="12">
      <t>ブンセキタイショウ</t>
    </rPh>
    <rPh sb="13" eb="15">
      <t>コウモク</t>
    </rPh>
    <rPh sb="16" eb="18">
      <t>ソウカン</t>
    </rPh>
    <rPh sb="18" eb="20">
      <t>カンケイ</t>
    </rPh>
    <phoneticPr fontId="3"/>
  </si>
  <si>
    <t>医科レセプト一件当たりの医療費</t>
    <phoneticPr fontId="3"/>
  </si>
  <si>
    <t>医科患者割合(被保険者数に占める割合)</t>
    <phoneticPr fontId="3"/>
  </si>
  <si>
    <t>重症化予防指導対象者割合(被保険者数に占める割合)</t>
    <phoneticPr fontId="3"/>
  </si>
  <si>
    <t>歯科患者一人当たりの歯科医療費</t>
    <phoneticPr fontId="3"/>
  </si>
  <si>
    <t>被保険者一人当たりの介護サービス利用月数</t>
    <rPh sb="10" eb="12">
      <t>カイゴ</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</si>
</sst>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_);[Red]\(&quot;¥&quot;#,##0\)"/>
    <numFmt numFmtId="177" formatCode="#,##0_ "/>
    <numFmt numFmtId="178" formatCode="0.0%"/>
    <numFmt numFmtId="179" formatCode="#,##0_ ;[Red]\-#,##0\ "/>
    <numFmt numFmtId="180" formatCode="0.0000%"/>
    <numFmt numFmtId="181" formatCode="0.000%"/>
    <numFmt numFmtId="182" formatCode="#,##0&quot;人&quot;"/>
    <numFmt numFmtId="183" formatCode="&quot;健診受診者&quot;#,##0&quot;人&quot;"/>
    <numFmt numFmtId="184" formatCode="&quot;情報提供者 &quot;#,##0&quot;人&quot;"/>
    <numFmt numFmtId="185" formatCode="&quot;健診未受診者&quot;#,##0&quot;人&quot;"/>
    <numFmt numFmtId="186" formatCode="&quot;歯科健診受診者 &quot;#,##0&quot;人&quot;"/>
    <numFmt numFmtId="187" formatCode="&quot;歯科健診未受診者 &quot;#,##0&quot;人&quot;"/>
    <numFmt numFmtId="188" formatCode="0.0_ ;[Red]\-0.0\ "/>
    <numFmt numFmtId="189" formatCode="0.00_ ;[Red]\-0.00\ "/>
    <numFmt numFmtId="190" formatCode="0.0000_ "/>
    <numFmt numFmtId="191" formatCode="0.000000000000_ "/>
    <numFmt numFmtId="192" formatCode="0.000_ "/>
    <numFmt numFmtId="193" formatCode="0.00000000000_ "/>
    <numFmt numFmtId="194" formatCode="0_ "/>
    <numFmt numFmtId="195" formatCode="0.000;&quot;△ &quot;0.000"/>
  </numFmts>
  <fonts count="56">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0"/>
      <color rgb="FFFF0000"/>
      <name val="ＭＳ 明朝"/>
      <family val="1"/>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11"/>
      <color theme="1"/>
      <name val="ＭＳ Ｐ明朝"/>
      <family val="1"/>
      <charset val="128"/>
    </font>
    <font>
      <sz val="8"/>
      <name val="ＭＳ 明朝"/>
      <family val="1"/>
      <charset val="128"/>
    </font>
    <font>
      <b/>
      <i/>
      <sz val="11"/>
      <color rgb="FFFF0000"/>
      <name val="ＭＳ 明朝"/>
      <family val="1"/>
      <charset val="128"/>
    </font>
    <font>
      <b/>
      <sz val="8"/>
      <name val="ＭＳ 明朝"/>
      <family val="1"/>
      <charset val="128"/>
    </font>
    <font>
      <sz val="10"/>
      <color theme="1"/>
      <name val="ＭＳ Ｐゴシック"/>
      <family val="2"/>
      <charset val="128"/>
      <scheme val="minor"/>
    </font>
    <font>
      <b/>
      <sz val="10"/>
      <name val="ＭＳ 明朝"/>
      <family val="1"/>
      <charset val="128"/>
    </font>
    <font>
      <b/>
      <sz val="10"/>
      <color theme="1"/>
      <name val="ＭＳ 明朝"/>
      <family val="1"/>
      <charset val="128"/>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F2F2"/>
        <bgColor indexed="64"/>
      </patternFill>
    </fill>
  </fills>
  <borders count="92">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thin">
        <color indexed="64"/>
      </right>
      <top/>
      <bottom style="double">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right/>
      <top style="dotted">
        <color auto="1"/>
      </top>
      <bottom/>
      <diagonal/>
    </border>
    <border>
      <left style="thin">
        <color indexed="64"/>
      </left>
      <right style="hair">
        <color indexed="64"/>
      </right>
      <top style="hair">
        <color indexed="64"/>
      </top>
      <bottom style="thin">
        <color indexed="64"/>
      </bottom>
      <diagonal/>
    </border>
    <border>
      <left/>
      <right/>
      <top style="medium">
        <color indexed="64"/>
      </top>
      <bottom/>
      <diagonal/>
    </border>
    <border>
      <left/>
      <right/>
      <top/>
      <bottom style="medium">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2" fillId="0" borderId="0"/>
    <xf numFmtId="0" fontId="12" fillId="0" borderId="0"/>
    <xf numFmtId="0" fontId="12" fillId="0" borderId="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8" fillId="42" borderId="0" applyBorder="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0"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0"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1" fillId="0" borderId="0"/>
    <xf numFmtId="0" fontId="42"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608">
    <xf numFmtId="0" fontId="0" fillId="0" borderId="0" xfId="0">
      <alignment vertical="center"/>
    </xf>
    <xf numFmtId="0" fontId="36" fillId="0" borderId="0" xfId="0" applyFont="1">
      <alignment vertical="center"/>
    </xf>
    <xf numFmtId="0" fontId="35" fillId="0" borderId="0" xfId="0" applyFont="1" applyFill="1" applyBorder="1" applyAlignment="1">
      <alignment horizontal="center" vertical="center"/>
    </xf>
    <xf numFmtId="0" fontId="35" fillId="0" borderId="0" xfId="0" applyFont="1">
      <alignment vertical="center"/>
    </xf>
    <xf numFmtId="0" fontId="36" fillId="0" borderId="0" xfId="0" applyFont="1" applyAlignment="1">
      <alignment vertical="center"/>
    </xf>
    <xf numFmtId="0" fontId="37" fillId="0" borderId="0" xfId="0" applyFont="1">
      <alignment vertical="center"/>
    </xf>
    <xf numFmtId="0" fontId="35" fillId="28" borderId="28" xfId="0" applyFont="1" applyFill="1" applyBorder="1" applyAlignment="1">
      <alignment horizontal="center" vertical="center" wrapText="1"/>
    </xf>
    <xf numFmtId="0" fontId="35" fillId="28" borderId="29" xfId="0" applyFont="1" applyFill="1" applyBorder="1" applyAlignment="1">
      <alignment horizontal="center" vertical="center" wrapText="1"/>
    </xf>
    <xf numFmtId="0" fontId="35" fillId="28" borderId="30" xfId="0" applyFont="1" applyFill="1" applyBorder="1" applyAlignment="1">
      <alignment horizontal="center" vertical="center" wrapText="1"/>
    </xf>
    <xf numFmtId="0" fontId="36" fillId="0" borderId="0" xfId="0" applyFont="1" applyBorder="1">
      <alignment vertical="center"/>
    </xf>
    <xf numFmtId="0" fontId="35" fillId="0" borderId="0" xfId="1550" applyFont="1">
      <alignment vertical="center"/>
    </xf>
    <xf numFmtId="0" fontId="35" fillId="28" borderId="37" xfId="0" applyFont="1" applyFill="1" applyBorder="1" applyAlignment="1">
      <alignment horizontal="center" vertical="center" wrapText="1"/>
    </xf>
    <xf numFmtId="177" fontId="35" fillId="0" borderId="0" xfId="0" applyNumberFormat="1" applyFont="1" applyFill="1" applyBorder="1" applyAlignment="1">
      <alignment vertical="center" shrinkToFit="1"/>
    </xf>
    <xf numFmtId="178" fontId="35" fillId="0" borderId="0" xfId="1386" applyNumberFormat="1" applyFont="1" applyFill="1" applyBorder="1">
      <alignment vertical="center"/>
    </xf>
    <xf numFmtId="0" fontId="36" fillId="0" borderId="0" xfId="0" applyFont="1" applyFill="1">
      <alignment vertical="center"/>
    </xf>
    <xf numFmtId="178" fontId="35" fillId="0" borderId="44" xfId="0" applyNumberFormat="1" applyFont="1" applyFill="1" applyBorder="1" applyAlignment="1">
      <alignment horizontal="right" vertical="center" shrinkToFit="1"/>
    </xf>
    <xf numFmtId="178" fontId="35" fillId="0" borderId="47" xfId="0" applyNumberFormat="1" applyFont="1" applyFill="1" applyBorder="1" applyAlignment="1">
      <alignment horizontal="right" vertical="center" shrinkToFit="1"/>
    </xf>
    <xf numFmtId="0" fontId="35" fillId="28" borderId="18" xfId="0" applyFont="1" applyFill="1" applyBorder="1" applyAlignment="1">
      <alignment horizontal="center" vertical="center"/>
    </xf>
    <xf numFmtId="0" fontId="35" fillId="28" borderId="4" xfId="0" applyFont="1" applyFill="1" applyBorder="1" applyAlignment="1">
      <alignment horizontal="center" vertical="center"/>
    </xf>
    <xf numFmtId="0" fontId="35" fillId="28" borderId="3"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37" xfId="0" applyFont="1" applyFill="1" applyBorder="1" applyAlignment="1">
      <alignment horizontal="center" vertical="center"/>
    </xf>
    <xf numFmtId="0" fontId="35" fillId="0" borderId="3" xfId="0" applyFont="1" applyFill="1" applyBorder="1" applyAlignment="1">
      <alignment horizontal="center" vertical="center"/>
    </xf>
    <xf numFmtId="178" fontId="35" fillId="0" borderId="18" xfId="0" applyNumberFormat="1" applyFont="1" applyFill="1" applyBorder="1" applyAlignment="1">
      <alignment horizontal="right" vertical="center"/>
    </xf>
    <xf numFmtId="0" fontId="35" fillId="0" borderId="7" xfId="0" applyFont="1" applyFill="1" applyBorder="1" applyAlignment="1">
      <alignment horizontal="center" vertical="center"/>
    </xf>
    <xf numFmtId="0" fontId="36" fillId="27" borderId="0" xfId="0" applyFont="1" applyFill="1">
      <alignment vertical="center"/>
    </xf>
    <xf numFmtId="0" fontId="36" fillId="0" borderId="0" xfId="0" applyFont="1" applyFill="1" applyBorder="1" applyAlignment="1">
      <alignment horizontal="center" vertical="center"/>
    </xf>
    <xf numFmtId="0" fontId="35" fillId="28" borderId="32" xfId="0" applyFont="1" applyFill="1" applyBorder="1" applyAlignment="1">
      <alignment horizontal="center" vertical="center"/>
    </xf>
    <xf numFmtId="0" fontId="35" fillId="28" borderId="3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6" fillId="0" borderId="0" xfId="0" applyFont="1" applyAlignment="1">
      <alignment vertical="center" shrinkToFit="1"/>
    </xf>
    <xf numFmtId="0" fontId="36" fillId="0" borderId="0" xfId="1550" applyFont="1">
      <alignment vertical="center"/>
    </xf>
    <xf numFmtId="0" fontId="40" fillId="28" borderId="19" xfId="1550" applyFont="1" applyFill="1" applyBorder="1" applyAlignment="1">
      <alignment horizontal="center" vertical="center" wrapText="1"/>
    </xf>
    <xf numFmtId="0" fontId="40" fillId="28" borderId="17" xfId="1550" applyFont="1" applyFill="1" applyBorder="1" applyAlignment="1">
      <alignment horizontal="center" vertical="center" wrapText="1"/>
    </xf>
    <xf numFmtId="0" fontId="37" fillId="0" borderId="0" xfId="1550" applyFont="1" applyAlignment="1">
      <alignment vertical="center"/>
    </xf>
    <xf numFmtId="0" fontId="45" fillId="0" borderId="0" xfId="1550" applyFont="1" applyAlignment="1">
      <alignment vertical="center"/>
    </xf>
    <xf numFmtId="0" fontId="40" fillId="28" borderId="28" xfId="1550" applyFont="1" applyFill="1" applyBorder="1" applyAlignment="1">
      <alignment horizontal="center" vertical="center" wrapText="1"/>
    </xf>
    <xf numFmtId="177" fontId="36" fillId="0" borderId="0" xfId="0" applyNumberFormat="1" applyFont="1">
      <alignment vertical="center"/>
    </xf>
    <xf numFmtId="0" fontId="40" fillId="28" borderId="28" xfId="1550" applyFont="1" applyFill="1" applyBorder="1" applyAlignment="1">
      <alignment horizontal="center" vertical="center"/>
    </xf>
    <xf numFmtId="0" fontId="40" fillId="28" borderId="17" xfId="1550" applyFont="1" applyFill="1" applyBorder="1" applyAlignment="1">
      <alignment horizontal="center" vertical="center"/>
    </xf>
    <xf numFmtId="0" fontId="35" fillId="0" borderId="28" xfId="0" applyFont="1" applyFill="1" applyBorder="1" applyAlignment="1">
      <alignment horizontal="center" vertical="center"/>
    </xf>
    <xf numFmtId="0" fontId="35" fillId="0" borderId="30" xfId="0" applyFont="1" applyFill="1" applyBorder="1" applyAlignment="1">
      <alignment horizontal="center" vertical="center"/>
    </xf>
    <xf numFmtId="0" fontId="35" fillId="0" borderId="25" xfId="0" applyFont="1" applyFill="1" applyBorder="1" applyAlignment="1">
      <alignment vertical="center" wrapText="1"/>
    </xf>
    <xf numFmtId="0" fontId="35" fillId="0" borderId="3" xfId="1386" applyFont="1" applyFill="1" applyBorder="1" applyAlignment="1">
      <alignment vertical="center" shrinkToFit="1"/>
    </xf>
    <xf numFmtId="178" fontId="43" fillId="0" borderId="0" xfId="0" applyNumberFormat="1" applyFont="1" applyFill="1" applyBorder="1" applyAlignment="1">
      <alignment horizontal="right" vertical="center" shrinkToFit="1"/>
    </xf>
    <xf numFmtId="0" fontId="41" fillId="0" borderId="0" xfId="0" applyFont="1" applyFill="1" applyBorder="1">
      <alignment vertical="center"/>
    </xf>
    <xf numFmtId="0" fontId="46" fillId="0" borderId="0" xfId="0" applyFont="1" applyFill="1" applyBorder="1">
      <alignment vertical="center"/>
    </xf>
    <xf numFmtId="0" fontId="41" fillId="0" borderId="0" xfId="0" applyFont="1">
      <alignment vertical="center"/>
    </xf>
    <xf numFmtId="49" fontId="35" fillId="0" borderId="0" xfId="1550" applyNumberFormat="1" applyFont="1" applyBorder="1" applyAlignment="1">
      <alignment vertical="center" shrinkToFit="1"/>
    </xf>
    <xf numFmtId="177" fontId="35" fillId="0" borderId="0" xfId="1550" applyNumberFormat="1" applyFont="1" applyFill="1" applyBorder="1" applyAlignment="1">
      <alignment vertical="center" shrinkToFit="1"/>
    </xf>
    <xf numFmtId="178" fontId="35" fillId="0" borderId="0" xfId="1550" applyNumberFormat="1" applyFont="1" applyFill="1" applyBorder="1" applyAlignment="1">
      <alignment vertical="center" shrinkToFit="1"/>
    </xf>
    <xf numFmtId="0" fontId="47" fillId="0" borderId="0" xfId="0" applyFont="1" applyFill="1" applyBorder="1">
      <alignment vertical="center"/>
    </xf>
    <xf numFmtId="0" fontId="48" fillId="0" borderId="0" xfId="0" applyFont="1" applyFill="1" applyBorder="1">
      <alignment vertical="center"/>
    </xf>
    <xf numFmtId="0" fontId="40" fillId="0" borderId="0" xfId="0" applyFont="1" applyFill="1" applyBorder="1" applyAlignment="1">
      <alignment horizontal="center" vertical="center" wrapText="1"/>
    </xf>
    <xf numFmtId="0" fontId="47" fillId="0" borderId="0" xfId="1" applyNumberFormat="1" applyFont="1" applyFill="1" applyBorder="1" applyAlignment="1">
      <alignment vertical="center"/>
    </xf>
    <xf numFmtId="0" fontId="35" fillId="0" borderId="3" xfId="1386" applyFont="1" applyFill="1" applyBorder="1" applyAlignment="1">
      <alignment vertical="center"/>
    </xf>
    <xf numFmtId="178" fontId="40" fillId="0" borderId="20" xfId="0" applyNumberFormat="1" applyFont="1" applyFill="1" applyBorder="1" applyAlignment="1">
      <alignment horizontal="right" vertical="center" shrinkToFit="1"/>
    </xf>
    <xf numFmtId="178" fontId="40" fillId="0" borderId="52" xfId="0" applyNumberFormat="1" applyFont="1" applyFill="1" applyBorder="1" applyAlignment="1">
      <alignment horizontal="right" vertical="center" shrinkToFit="1"/>
    </xf>
    <xf numFmtId="0" fontId="44" fillId="0" borderId="0" xfId="0" applyFont="1" applyFill="1">
      <alignment vertical="center"/>
    </xf>
    <xf numFmtId="0" fontId="41" fillId="28" borderId="30" xfId="1550" applyFont="1" applyFill="1" applyBorder="1" applyAlignment="1">
      <alignment horizontal="center" vertical="center" wrapText="1"/>
    </xf>
    <xf numFmtId="0" fontId="41" fillId="28" borderId="30" xfId="0" applyFont="1" applyFill="1" applyBorder="1" applyAlignment="1">
      <alignment horizontal="center" vertical="center" wrapText="1"/>
    </xf>
    <xf numFmtId="49" fontId="35" fillId="0" borderId="0" xfId="1550" applyNumberFormat="1" applyFont="1" applyFill="1" applyBorder="1" applyAlignment="1">
      <alignment vertical="center" shrinkToFit="1"/>
    </xf>
    <xf numFmtId="0" fontId="36" fillId="0" borderId="0" xfId="1550" applyFont="1" applyFill="1">
      <alignment vertical="center"/>
    </xf>
    <xf numFmtId="0" fontId="35" fillId="0" borderId="4" xfId="0" applyFont="1" applyFill="1" applyBorder="1" applyAlignment="1">
      <alignment horizontal="center" vertical="center" shrinkToFit="1"/>
    </xf>
    <xf numFmtId="178" fontId="35" fillId="0" borderId="33" xfId="0" applyNumberFormat="1" applyFont="1" applyFill="1" applyBorder="1" applyAlignment="1">
      <alignment horizontal="right" vertical="center" shrinkToFit="1"/>
    </xf>
    <xf numFmtId="178" fontId="35" fillId="0" borderId="0" xfId="0" applyNumberFormat="1" applyFont="1" applyFill="1" applyBorder="1" applyAlignment="1">
      <alignment horizontal="right" vertical="center" shrinkToFit="1"/>
    </xf>
    <xf numFmtId="0" fontId="40" fillId="0" borderId="3" xfId="1147" applyFont="1" applyFill="1" applyBorder="1" applyAlignment="1" applyProtection="1">
      <alignment vertical="center"/>
      <protection locked="0"/>
    </xf>
    <xf numFmtId="178" fontId="36" fillId="0" borderId="0" xfId="0" applyNumberFormat="1" applyFont="1" applyFill="1">
      <alignment vertical="center"/>
    </xf>
    <xf numFmtId="178" fontId="35" fillId="0" borderId="41" xfId="0" applyNumberFormat="1" applyFont="1" applyFill="1" applyBorder="1" applyAlignment="1">
      <alignment horizontal="right" vertical="center" shrinkToFit="1"/>
    </xf>
    <xf numFmtId="0" fontId="36" fillId="0" borderId="0" xfId="0" applyFont="1" applyFill="1" applyBorder="1">
      <alignment vertical="center"/>
    </xf>
    <xf numFmtId="178" fontId="35" fillId="0" borderId="51" xfId="0" applyNumberFormat="1" applyFont="1" applyFill="1" applyBorder="1" applyAlignment="1">
      <alignment horizontal="right" vertical="center" shrinkToFit="1"/>
    </xf>
    <xf numFmtId="178" fontId="40" fillId="0" borderId="53" xfId="0" applyNumberFormat="1" applyFont="1" applyFill="1" applyBorder="1" applyAlignment="1">
      <alignment horizontal="right" vertical="center" shrinkToFit="1"/>
    </xf>
    <xf numFmtId="0" fontId="44" fillId="0" borderId="0" xfId="0" applyFont="1" applyFill="1" applyBorder="1">
      <alignment vertical="center"/>
    </xf>
    <xf numFmtId="178" fontId="40" fillId="0" borderId="44" xfId="0" applyNumberFormat="1" applyFont="1" applyFill="1" applyBorder="1" applyAlignment="1">
      <alignment horizontal="right" vertical="center" shrinkToFit="1"/>
    </xf>
    <xf numFmtId="178" fontId="40" fillId="0" borderId="47" xfId="0" applyNumberFormat="1" applyFont="1" applyFill="1" applyBorder="1" applyAlignment="1">
      <alignment horizontal="right" vertical="center" shrinkToFit="1"/>
    </xf>
    <xf numFmtId="0" fontId="36" fillId="0" borderId="71" xfId="0" applyFont="1" applyBorder="1">
      <alignment vertical="center"/>
    </xf>
    <xf numFmtId="0" fontId="36" fillId="0" borderId="72" xfId="0" applyFont="1" applyBorder="1">
      <alignment vertical="center"/>
    </xf>
    <xf numFmtId="0" fontId="36" fillId="0" borderId="73" xfId="0" applyFont="1" applyBorder="1">
      <alignment vertical="center"/>
    </xf>
    <xf numFmtId="0" fontId="36" fillId="0" borderId="74" xfId="0" applyFont="1" applyBorder="1">
      <alignment vertical="center"/>
    </xf>
    <xf numFmtId="0" fontId="36" fillId="43" borderId="3" xfId="0" applyFont="1" applyFill="1" applyBorder="1">
      <alignment vertical="center"/>
    </xf>
    <xf numFmtId="178" fontId="36" fillId="0" borderId="0" xfId="1917" applyNumberFormat="1" applyFont="1" applyBorder="1">
      <alignment vertical="center"/>
    </xf>
    <xf numFmtId="0" fontId="36" fillId="0" borderId="0" xfId="0" applyFont="1" applyBorder="1" applyAlignment="1">
      <alignment vertical="center"/>
    </xf>
    <xf numFmtId="178" fontId="36" fillId="0" borderId="0" xfId="1917" applyNumberFormat="1" applyFont="1" applyBorder="1" applyAlignment="1">
      <alignment vertical="center"/>
    </xf>
    <xf numFmtId="0" fontId="36" fillId="0" borderId="75" xfId="0" applyFont="1" applyBorder="1" applyAlignment="1">
      <alignment vertical="center"/>
    </xf>
    <xf numFmtId="0" fontId="36" fillId="44" borderId="3" xfId="0" applyFont="1" applyFill="1" applyBorder="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0" borderId="76" xfId="0" applyFont="1" applyBorder="1">
      <alignment vertical="center"/>
    </xf>
    <xf numFmtId="0" fontId="36" fillId="0" borderId="77" xfId="0" applyFont="1" applyBorder="1">
      <alignment vertical="center"/>
    </xf>
    <xf numFmtId="0" fontId="36" fillId="0" borderId="78" xfId="0" applyFont="1" applyBorder="1" applyAlignment="1">
      <alignment vertical="center"/>
    </xf>
    <xf numFmtId="0" fontId="36" fillId="0" borderId="75" xfId="0" applyFont="1" applyBorder="1">
      <alignment vertical="center"/>
    </xf>
    <xf numFmtId="0" fontId="36" fillId="0" borderId="78" xfId="0" applyFont="1" applyBorder="1">
      <alignment vertical="center"/>
    </xf>
    <xf numFmtId="0" fontId="35" fillId="0" borderId="25" xfId="0" applyFont="1" applyFill="1" applyBorder="1" applyAlignment="1">
      <alignment vertical="center"/>
    </xf>
    <xf numFmtId="0" fontId="35" fillId="28" borderId="4" xfId="0" applyFont="1" applyFill="1" applyBorder="1" applyAlignment="1">
      <alignment horizontal="center" vertical="center"/>
    </xf>
    <xf numFmtId="0" fontId="37" fillId="28" borderId="33" xfId="0" applyFont="1" applyFill="1" applyBorder="1" applyAlignment="1">
      <alignment horizontal="center" vertical="center" wrapText="1"/>
    </xf>
    <xf numFmtId="0" fontId="37" fillId="28" borderId="30" xfId="0" applyFont="1" applyFill="1" applyBorder="1" applyAlignment="1">
      <alignment horizontal="center" vertical="center" wrapText="1"/>
    </xf>
    <xf numFmtId="0" fontId="35" fillId="0" borderId="3" xfId="0" applyFont="1" applyFill="1" applyBorder="1">
      <alignment vertical="center"/>
    </xf>
    <xf numFmtId="0" fontId="35" fillId="0" borderId="3" xfId="0" applyFont="1" applyFill="1" applyBorder="1" applyAlignment="1">
      <alignment horizontal="center" vertical="center" wrapText="1"/>
    </xf>
    <xf numFmtId="0" fontId="35" fillId="0" borderId="3" xfId="1386" applyFont="1" applyFill="1" applyBorder="1">
      <alignment vertical="center"/>
    </xf>
    <xf numFmtId="178" fontId="35" fillId="0" borderId="41" xfId="1917" applyNumberFormat="1" applyFont="1" applyFill="1" applyBorder="1" applyAlignment="1">
      <alignment horizontal="right" vertical="center" shrinkToFit="1"/>
    </xf>
    <xf numFmtId="178" fontId="35" fillId="0" borderId="44" xfId="1917" applyNumberFormat="1" applyFont="1" applyFill="1" applyBorder="1" applyAlignment="1">
      <alignment horizontal="right" vertical="center" shrinkToFit="1"/>
    </xf>
    <xf numFmtId="178" fontId="35" fillId="0" borderId="51" xfId="1917" applyNumberFormat="1" applyFont="1" applyFill="1" applyBorder="1" applyAlignment="1">
      <alignment horizontal="right" vertical="center" shrinkToFit="1"/>
    </xf>
    <xf numFmtId="178" fontId="35" fillId="0" borderId="30" xfId="1917" applyNumberFormat="1" applyFont="1" applyFill="1" applyBorder="1" applyAlignment="1">
      <alignment horizontal="right" vertical="center" shrinkToFit="1"/>
    </xf>
    <xf numFmtId="178" fontId="35" fillId="0" borderId="33" xfId="1917" applyNumberFormat="1" applyFont="1" applyFill="1" applyBorder="1" applyAlignment="1">
      <alignment horizontal="right" vertical="center" shrinkToFit="1"/>
    </xf>
    <xf numFmtId="178" fontId="40" fillId="0" borderId="53" xfId="1917" applyNumberFormat="1" applyFont="1" applyFill="1" applyBorder="1" applyAlignment="1">
      <alignment horizontal="right" vertical="center" shrinkToFit="1"/>
    </xf>
    <xf numFmtId="178" fontId="40" fillId="0" borderId="44" xfId="1917" applyNumberFormat="1" applyFont="1" applyFill="1" applyBorder="1" applyAlignment="1">
      <alignment horizontal="right" vertical="center" shrinkToFit="1"/>
    </xf>
    <xf numFmtId="178" fontId="40" fillId="0" borderId="51" xfId="1917" applyNumberFormat="1" applyFont="1" applyFill="1" applyBorder="1" applyAlignment="1">
      <alignment horizontal="right" vertical="center" shrinkToFit="1"/>
    </xf>
    <xf numFmtId="178" fontId="40" fillId="0" borderId="30" xfId="1917" applyNumberFormat="1" applyFont="1" applyFill="1" applyBorder="1" applyAlignment="1">
      <alignment horizontal="right" vertical="center" shrinkToFit="1"/>
    </xf>
    <xf numFmtId="0" fontId="36" fillId="0" borderId="23" xfId="0" applyFont="1" applyFill="1" applyBorder="1" applyAlignment="1">
      <alignment horizontal="center" vertical="center"/>
    </xf>
    <xf numFmtId="0" fontId="35" fillId="0" borderId="23" xfId="0" applyFont="1" applyFill="1" applyBorder="1" applyAlignment="1">
      <alignment horizontal="center" vertical="center" wrapText="1"/>
    </xf>
    <xf numFmtId="177" fontId="35" fillId="0" borderId="23" xfId="0" applyNumberFormat="1" applyFont="1" applyFill="1" applyBorder="1" applyAlignment="1">
      <alignment vertical="center" shrinkToFit="1"/>
    </xf>
    <xf numFmtId="0" fontId="36" fillId="0" borderId="23" xfId="0" applyFont="1" applyFill="1" applyBorder="1">
      <alignment vertical="center"/>
    </xf>
    <xf numFmtId="0" fontId="46" fillId="0" borderId="0" xfId="1550" applyFont="1">
      <alignment vertical="center"/>
    </xf>
    <xf numFmtId="0" fontId="44" fillId="0" borderId="0" xfId="0" applyNumberFormat="1" applyFont="1" applyBorder="1" applyAlignment="1">
      <alignment vertical="center"/>
    </xf>
    <xf numFmtId="0" fontId="35" fillId="0" borderId="39" xfId="1553" applyNumberFormat="1" applyFont="1" applyFill="1" applyBorder="1" applyAlignment="1">
      <alignment horizontal="left" vertical="center" shrinkToFit="1"/>
    </xf>
    <xf numFmtId="0" fontId="35" fillId="0" borderId="54" xfId="1553" applyNumberFormat="1" applyFont="1" applyFill="1" applyBorder="1" applyAlignment="1">
      <alignment horizontal="left" vertical="center" shrinkToFit="1"/>
    </xf>
    <xf numFmtId="0" fontId="35" fillId="0" borderId="42" xfId="1553" applyNumberFormat="1" applyFont="1" applyFill="1" applyBorder="1" applyAlignment="1">
      <alignment horizontal="left" vertical="center" shrinkToFit="1"/>
    </xf>
    <xf numFmtId="0" fontId="35" fillId="0" borderId="49" xfId="1553" applyNumberFormat="1" applyFont="1" applyFill="1" applyBorder="1" applyAlignment="1">
      <alignment horizontal="left" vertical="center" shrinkToFit="1"/>
    </xf>
    <xf numFmtId="0" fontId="35" fillId="0" borderId="3" xfId="1553" applyNumberFormat="1" applyFont="1" applyFill="1" applyBorder="1" applyAlignment="1">
      <alignment horizontal="center" vertical="center" shrinkToFit="1"/>
    </xf>
    <xf numFmtId="0" fontId="35" fillId="0" borderId="4" xfId="1553" applyNumberFormat="1" applyFont="1" applyFill="1" applyBorder="1" applyAlignment="1">
      <alignment horizontal="center" vertical="center" shrinkToFit="1"/>
    </xf>
    <xf numFmtId="0" fontId="40" fillId="0" borderId="48" xfId="1553" applyNumberFormat="1" applyFont="1" applyFill="1" applyBorder="1" applyAlignment="1">
      <alignment horizontal="left" vertical="center" shrinkToFit="1"/>
    </xf>
    <xf numFmtId="0" fontId="40" fillId="0" borderId="54" xfId="1553" applyNumberFormat="1" applyFont="1" applyFill="1" applyBorder="1" applyAlignment="1">
      <alignment horizontal="left" vertical="center" shrinkToFit="1"/>
    </xf>
    <xf numFmtId="0" fontId="40" fillId="0" borderId="42" xfId="1553" applyNumberFormat="1" applyFont="1" applyFill="1" applyBorder="1" applyAlignment="1">
      <alignment horizontal="left" vertical="center" shrinkToFit="1"/>
    </xf>
    <xf numFmtId="0" fontId="40" fillId="0" borderId="49" xfId="1553" applyNumberFormat="1" applyFont="1" applyFill="1" applyBorder="1" applyAlignment="1">
      <alignment horizontal="left" vertical="center" shrinkToFit="1"/>
    </xf>
    <xf numFmtId="0" fontId="40" fillId="0" borderId="3" xfId="1553" applyNumberFormat="1" applyFont="1" applyFill="1" applyBorder="1" applyAlignment="1">
      <alignment horizontal="center" vertical="center" shrinkToFit="1"/>
    </xf>
    <xf numFmtId="178" fontId="35" fillId="0" borderId="3" xfId="0" applyNumberFormat="1" applyFont="1" applyFill="1" applyBorder="1" applyAlignment="1">
      <alignment horizontal="right" vertical="center"/>
    </xf>
    <xf numFmtId="179" fontId="35" fillId="0" borderId="3" xfId="0" applyNumberFormat="1" applyFont="1" applyFill="1" applyBorder="1" applyAlignment="1">
      <alignment horizontal="right" vertical="center"/>
    </xf>
    <xf numFmtId="0" fontId="36" fillId="0" borderId="0" xfId="0" applyFont="1" applyFill="1" applyAlignment="1">
      <alignment vertical="center"/>
    </xf>
    <xf numFmtId="0" fontId="44" fillId="0" borderId="23" xfId="0" applyFont="1" applyFill="1" applyBorder="1">
      <alignment vertical="center"/>
    </xf>
    <xf numFmtId="10" fontId="36" fillId="0" borderId="0" xfId="0" applyNumberFormat="1" applyFont="1" applyBorder="1">
      <alignment vertical="center"/>
    </xf>
    <xf numFmtId="10" fontId="35" fillId="0" borderId="0" xfId="1386" applyNumberFormat="1" applyFont="1" applyFill="1" applyBorder="1">
      <alignment vertical="center"/>
    </xf>
    <xf numFmtId="10" fontId="36" fillId="0" borderId="0" xfId="0" applyNumberFormat="1" applyFont="1" applyFill="1" applyBorder="1">
      <alignment vertical="center"/>
    </xf>
    <xf numFmtId="10" fontId="44" fillId="0" borderId="0" xfId="0" applyNumberFormat="1" applyFont="1" applyFill="1" applyBorder="1">
      <alignment vertical="center"/>
    </xf>
    <xf numFmtId="181" fontId="36" fillId="0" borderId="0" xfId="0" applyNumberFormat="1" applyFont="1" applyFill="1" applyBorder="1">
      <alignment vertical="center"/>
    </xf>
    <xf numFmtId="181" fontId="44" fillId="0" borderId="0" xfId="0" applyNumberFormat="1" applyFont="1" applyFill="1" applyBorder="1">
      <alignment vertical="center"/>
    </xf>
    <xf numFmtId="180" fontId="35" fillId="0" borderId="0" xfId="1386" applyNumberFormat="1" applyFont="1" applyFill="1" applyBorder="1">
      <alignment vertical="center"/>
    </xf>
    <xf numFmtId="178" fontId="35" fillId="0" borderId="0" xfId="1386" applyNumberFormat="1" applyFont="1" applyFill="1" applyBorder="1" applyAlignment="1">
      <alignment horizontal="center" vertical="center"/>
    </xf>
    <xf numFmtId="180" fontId="36" fillId="0" borderId="0" xfId="0" applyNumberFormat="1" applyFont="1">
      <alignment vertical="center"/>
    </xf>
    <xf numFmtId="180" fontId="36" fillId="0" borderId="0" xfId="0" applyNumberFormat="1" applyFont="1" applyFill="1">
      <alignment vertical="center"/>
    </xf>
    <xf numFmtId="180" fontId="44" fillId="0" borderId="0" xfId="0" applyNumberFormat="1" applyFont="1" applyFill="1">
      <alignment vertical="center"/>
    </xf>
    <xf numFmtId="10" fontId="36" fillId="0" borderId="0" xfId="1917" applyNumberFormat="1" applyFont="1" applyBorder="1">
      <alignment vertical="center"/>
    </xf>
    <xf numFmtId="10" fontId="36" fillId="0" borderId="0" xfId="1917" applyNumberFormat="1" applyFont="1" applyBorder="1" applyAlignment="1">
      <alignment vertical="center"/>
    </xf>
    <xf numFmtId="0" fontId="41" fillId="0" borderId="0" xfId="0" applyFont="1" applyAlignment="1">
      <alignment vertical="center"/>
    </xf>
    <xf numFmtId="0" fontId="35" fillId="0" borderId="0" xfId="0" applyFont="1" applyFill="1">
      <alignment vertical="center"/>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xf>
    <xf numFmtId="178" fontId="40" fillId="0" borderId="0" xfId="0" applyNumberFormat="1" applyFont="1" applyFill="1" applyBorder="1" applyAlignment="1">
      <alignment horizontal="right" vertical="center" shrinkToFit="1"/>
    </xf>
    <xf numFmtId="0" fontId="46" fillId="0" borderId="0" xfId="0" applyFont="1" applyFill="1" applyBorder="1" applyAlignment="1">
      <alignment horizontal="center" vertical="center" wrapText="1"/>
    </xf>
    <xf numFmtId="0" fontId="46" fillId="0" borderId="0" xfId="0" applyFont="1" applyBorder="1" applyAlignment="1">
      <alignment horizontal="center" vertical="center"/>
    </xf>
    <xf numFmtId="180" fontId="35" fillId="0" borderId="0" xfId="1386" applyNumberFormat="1" applyFont="1" applyFill="1" applyBorder="1" applyAlignment="1">
      <alignment horizontal="right" vertical="center"/>
    </xf>
    <xf numFmtId="178" fontId="35" fillId="0" borderId="33" xfId="1550" applyNumberFormat="1" applyFont="1" applyFill="1" applyBorder="1" applyAlignment="1">
      <alignment horizontal="right" vertical="center" shrinkToFit="1"/>
    </xf>
    <xf numFmtId="178" fontId="35" fillId="0" borderId="70" xfId="1550" applyNumberFormat="1" applyFont="1" applyFill="1" applyBorder="1" applyAlignment="1">
      <alignment horizontal="right" vertical="center" shrinkToFit="1"/>
    </xf>
    <xf numFmtId="178" fontId="35" fillId="0" borderId="24" xfId="1550" applyNumberFormat="1" applyFont="1" applyFill="1" applyBorder="1" applyAlignment="1">
      <alignment horizontal="right" vertical="center" shrinkToFit="1"/>
    </xf>
    <xf numFmtId="178" fontId="35" fillId="0" borderId="20" xfId="1550" applyNumberFormat="1" applyFont="1" applyFill="1" applyBorder="1" applyAlignment="1">
      <alignment horizontal="right" vertical="center" shrinkToFit="1"/>
    </xf>
    <xf numFmtId="178" fontId="35" fillId="0" borderId="27" xfId="1550" applyNumberFormat="1" applyFont="1" applyFill="1" applyBorder="1" applyAlignment="1">
      <alignment horizontal="right" vertical="center" shrinkToFit="1"/>
    </xf>
    <xf numFmtId="178" fontId="35" fillId="0" borderId="81" xfId="1550" applyNumberFormat="1" applyFont="1" applyFill="1" applyBorder="1" applyAlignment="1">
      <alignment horizontal="right" vertical="center" shrinkToFit="1"/>
    </xf>
    <xf numFmtId="178" fontId="35" fillId="0" borderId="79" xfId="1550" applyNumberFormat="1" applyFont="1" applyFill="1" applyBorder="1" applyAlignment="1">
      <alignment horizontal="right" vertical="center" shrinkToFit="1"/>
    </xf>
    <xf numFmtId="178" fontId="35" fillId="0" borderId="82" xfId="1550" applyNumberFormat="1" applyFont="1" applyFill="1" applyBorder="1" applyAlignment="1">
      <alignment horizontal="right" vertical="center" shrinkToFit="1"/>
    </xf>
    <xf numFmtId="178" fontId="35" fillId="0" borderId="62" xfId="0" applyNumberFormat="1" applyFont="1" applyFill="1" applyBorder="1" applyAlignment="1">
      <alignment horizontal="right" vertical="center" shrinkToFit="1"/>
    </xf>
    <xf numFmtId="178" fontId="35" fillId="0" borderId="63" xfId="0" applyNumberFormat="1" applyFont="1" applyFill="1" applyBorder="1" applyAlignment="1">
      <alignment horizontal="right" vertical="center" shrinkToFit="1"/>
    </xf>
    <xf numFmtId="178" fontId="35" fillId="0" borderId="64" xfId="0" applyNumberFormat="1" applyFont="1" applyFill="1" applyBorder="1" applyAlignment="1">
      <alignment horizontal="right" vertical="center" shrinkToFit="1"/>
    </xf>
    <xf numFmtId="178" fontId="35" fillId="0" borderId="65" xfId="0" applyNumberFormat="1" applyFont="1" applyFill="1" applyBorder="1" applyAlignment="1">
      <alignment horizontal="right" vertical="center" shrinkToFit="1"/>
    </xf>
    <xf numFmtId="178" fontId="40" fillId="0" borderId="67" xfId="0" applyNumberFormat="1" applyFont="1" applyFill="1" applyBorder="1" applyAlignment="1">
      <alignment horizontal="right" vertical="center" shrinkToFit="1"/>
    </xf>
    <xf numFmtId="178" fontId="40" fillId="0" borderId="63" xfId="0" applyNumberFormat="1" applyFont="1" applyFill="1" applyBorder="1" applyAlignment="1">
      <alignment horizontal="right" vertical="center" shrinkToFit="1"/>
    </xf>
    <xf numFmtId="178" fontId="40" fillId="0" borderId="64"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9" fontId="35" fillId="0" borderId="28" xfId="1577" applyNumberFormat="1" applyFont="1" applyFill="1" applyBorder="1" applyAlignment="1">
      <alignment horizontal="right" vertical="center" shrinkToFit="1"/>
    </xf>
    <xf numFmtId="179" fontId="35" fillId="0" borderId="37" xfId="1577" applyNumberFormat="1" applyFont="1" applyFill="1" applyBorder="1" applyAlignment="1">
      <alignment horizontal="right" vertical="center" shrinkToFit="1"/>
    </xf>
    <xf numFmtId="179" fontId="35" fillId="0" borderId="32" xfId="0" applyNumberFormat="1" applyFont="1" applyFill="1" applyBorder="1" applyAlignment="1">
      <alignment horizontal="right" vertical="center" shrinkToFit="1"/>
    </xf>
    <xf numFmtId="179" fontId="35" fillId="0" borderId="34" xfId="0" applyNumberFormat="1" applyFont="1" applyFill="1" applyBorder="1" applyAlignment="1">
      <alignment horizontal="right" vertical="center" shrinkToFit="1"/>
    </xf>
    <xf numFmtId="179" fontId="35" fillId="0" borderId="35" xfId="0" applyNumberFormat="1" applyFont="1" applyFill="1" applyBorder="1" applyAlignment="1">
      <alignment horizontal="right" vertical="center" shrinkToFit="1"/>
    </xf>
    <xf numFmtId="179" fontId="40" fillId="0" borderId="34" xfId="0" applyNumberFormat="1" applyFont="1" applyFill="1" applyBorder="1" applyAlignment="1">
      <alignment horizontal="right" vertical="center" shrinkToFit="1"/>
    </xf>
    <xf numFmtId="179" fontId="40" fillId="0" borderId="35" xfId="0" applyNumberFormat="1" applyFont="1" applyFill="1" applyBorder="1" applyAlignment="1">
      <alignment horizontal="right" vertical="center" shrinkToFit="1"/>
    </xf>
    <xf numFmtId="179" fontId="35" fillId="0" borderId="31" xfId="1550" applyNumberFormat="1" applyFont="1" applyFill="1" applyBorder="1" applyAlignment="1">
      <alignment horizontal="right" vertical="center" shrinkToFit="1"/>
    </xf>
    <xf numFmtId="179" fontId="35" fillId="0" borderId="70" xfId="1550" applyNumberFormat="1" applyFont="1" applyFill="1" applyBorder="1" applyAlignment="1">
      <alignment horizontal="right" vertical="center" shrinkToFit="1"/>
    </xf>
    <xf numFmtId="179" fontId="35" fillId="0" borderId="37" xfId="1550" applyNumberFormat="1" applyFont="1" applyFill="1" applyBorder="1" applyAlignment="1">
      <alignment horizontal="right" vertical="center" shrinkToFit="1"/>
    </xf>
    <xf numFmtId="179" fontId="35" fillId="0" borderId="34" xfId="1550" applyNumberFormat="1" applyFont="1" applyFill="1" applyBorder="1" applyAlignment="1">
      <alignment horizontal="right" vertical="center" shrinkToFit="1"/>
    </xf>
    <xf numFmtId="179" fontId="35" fillId="0" borderId="56" xfId="1550" applyNumberFormat="1" applyFont="1" applyFill="1" applyBorder="1" applyAlignment="1">
      <alignment horizontal="right" vertical="center" shrinkToFit="1"/>
    </xf>
    <xf numFmtId="179" fontId="35" fillId="0" borderId="40" xfId="0" applyNumberFormat="1" applyFont="1" applyFill="1" applyBorder="1" applyAlignment="1">
      <alignment horizontal="right" vertical="center" shrinkToFit="1"/>
    </xf>
    <xf numFmtId="179" fontId="35" fillId="0" borderId="43" xfId="0" applyNumberFormat="1" applyFont="1" applyFill="1" applyBorder="1" applyAlignment="1">
      <alignment horizontal="right" vertical="center" shrinkToFit="1"/>
    </xf>
    <xf numFmtId="179" fontId="35" fillId="0" borderId="46" xfId="0" applyNumberFormat="1" applyFont="1" applyFill="1" applyBorder="1" applyAlignment="1">
      <alignment horizontal="right" vertical="center" shrinkToFit="1"/>
    </xf>
    <xf numFmtId="179" fontId="35" fillId="0" borderId="50" xfId="0" applyNumberFormat="1" applyFont="1" applyFill="1" applyBorder="1" applyAlignment="1">
      <alignment horizontal="right" vertical="center" shrinkToFit="1"/>
    </xf>
    <xf numFmtId="179" fontId="40" fillId="0" borderId="52" xfId="0" applyNumberFormat="1" applyFont="1" applyFill="1" applyBorder="1" applyAlignment="1">
      <alignment horizontal="right" vertical="center" shrinkToFit="1"/>
    </xf>
    <xf numFmtId="179" fontId="40" fillId="0" borderId="43" xfId="0" applyNumberFormat="1" applyFont="1" applyFill="1" applyBorder="1" applyAlignment="1">
      <alignment horizontal="right" vertical="center" shrinkToFit="1"/>
    </xf>
    <xf numFmtId="179" fontId="40" fillId="0" borderId="46" xfId="0" applyNumberFormat="1" applyFont="1" applyFill="1" applyBorder="1" applyAlignment="1">
      <alignment horizontal="right" vertical="center" shrinkToFit="1"/>
    </xf>
    <xf numFmtId="179" fontId="35" fillId="0" borderId="62" xfId="0" applyNumberFormat="1" applyFont="1" applyFill="1" applyBorder="1" applyAlignment="1">
      <alignment horizontal="right" vertical="center" shrinkToFit="1"/>
    </xf>
    <xf numFmtId="179" fontId="35" fillId="0" borderId="63" xfId="0" applyNumberFormat="1" applyFont="1" applyFill="1" applyBorder="1" applyAlignment="1">
      <alignment horizontal="right" vertical="center" shrinkToFit="1"/>
    </xf>
    <xf numFmtId="179" fontId="35" fillId="0" borderId="64" xfId="0" applyNumberFormat="1" applyFont="1" applyFill="1" applyBorder="1" applyAlignment="1">
      <alignment horizontal="right" vertical="center" shrinkToFit="1"/>
    </xf>
    <xf numFmtId="179" fontId="35" fillId="0" borderId="83" xfId="0" applyNumberFormat="1" applyFont="1" applyFill="1" applyBorder="1" applyAlignment="1">
      <alignment horizontal="right" vertical="center" shrinkToFit="1"/>
    </xf>
    <xf numFmtId="179" fontId="35" fillId="0" borderId="84" xfId="0" applyNumberFormat="1" applyFont="1" applyFill="1" applyBorder="1" applyAlignment="1">
      <alignment horizontal="right" vertical="center" shrinkToFit="1"/>
    </xf>
    <xf numFmtId="179" fontId="35" fillId="0" borderId="85" xfId="0" applyNumberFormat="1" applyFont="1" applyFill="1" applyBorder="1" applyAlignment="1">
      <alignment horizontal="right" vertical="center" shrinkToFit="1"/>
    </xf>
    <xf numFmtId="179" fontId="40" fillId="0" borderId="67" xfId="0" applyNumberFormat="1" applyFont="1" applyFill="1" applyBorder="1" applyAlignment="1">
      <alignment horizontal="right" vertical="center" shrinkToFit="1"/>
    </xf>
    <xf numFmtId="179" fontId="40" fillId="0" borderId="63" xfId="0" applyNumberFormat="1" applyFont="1" applyFill="1" applyBorder="1" applyAlignment="1">
      <alignment horizontal="right" vertical="center" shrinkToFit="1"/>
    </xf>
    <xf numFmtId="179" fontId="40" fillId="0" borderId="64" xfId="0" applyNumberFormat="1" applyFont="1" applyFill="1" applyBorder="1" applyAlignment="1">
      <alignment horizontal="right" vertical="center" shrinkToFit="1"/>
    </xf>
    <xf numFmtId="179" fontId="35" fillId="0" borderId="86" xfId="0" applyNumberFormat="1" applyFont="1" applyFill="1" applyBorder="1" applyAlignment="1">
      <alignment horizontal="right" vertical="center" shrinkToFit="1"/>
    </xf>
    <xf numFmtId="179" fontId="40" fillId="0" borderId="87" xfId="0" applyNumberFormat="1" applyFont="1" applyFill="1" applyBorder="1" applyAlignment="1">
      <alignment horizontal="right" vertical="center" shrinkToFit="1"/>
    </xf>
    <xf numFmtId="179" fontId="40" fillId="0" borderId="84" xfId="0" applyNumberFormat="1" applyFont="1" applyFill="1" applyBorder="1" applyAlignment="1">
      <alignment horizontal="right" vertical="center" shrinkToFit="1"/>
    </xf>
    <xf numFmtId="179" fontId="40" fillId="0" borderId="85" xfId="0"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0" fontId="35" fillId="0" borderId="3" xfId="0" applyFont="1" applyBorder="1">
      <alignment vertical="center"/>
    </xf>
    <xf numFmtId="0" fontId="36" fillId="0" borderId="21" xfId="0" applyFont="1" applyBorder="1" applyAlignment="1">
      <alignment vertical="center"/>
    </xf>
    <xf numFmtId="0" fontId="36" fillId="0" borderId="27" xfId="0" applyFont="1" applyBorder="1" applyAlignment="1">
      <alignment vertical="center"/>
    </xf>
    <xf numFmtId="0" fontId="36" fillId="0" borderId="24" xfId="0" applyFont="1" applyBorder="1" applyAlignment="1">
      <alignment vertical="center"/>
    </xf>
    <xf numFmtId="0" fontId="36" fillId="0" borderId="23" xfId="0" applyFont="1" applyBorder="1" applyAlignment="1">
      <alignment vertical="center"/>
    </xf>
    <xf numFmtId="0" fontId="37" fillId="0" borderId="0" xfId="0" applyFont="1" applyBorder="1" applyAlignment="1">
      <alignment vertical="center"/>
    </xf>
    <xf numFmtId="0" fontId="36" fillId="0" borderId="55" xfId="0" applyFont="1" applyBorder="1" applyAlignment="1">
      <alignment vertical="center"/>
    </xf>
    <xf numFmtId="0" fontId="46" fillId="0" borderId="55" xfId="0" applyFont="1" applyBorder="1" applyAlignment="1">
      <alignment vertical="center"/>
    </xf>
    <xf numFmtId="0" fontId="36" fillId="0" borderId="23" xfId="0" applyFont="1" applyFill="1" applyBorder="1" applyAlignment="1">
      <alignment vertical="center"/>
    </xf>
    <xf numFmtId="0" fontId="36" fillId="0" borderId="0" xfId="0" applyFont="1" applyFill="1" applyBorder="1" applyAlignment="1">
      <alignment vertical="center"/>
    </xf>
    <xf numFmtId="182" fontId="51" fillId="0" borderId="3" xfId="0" applyNumberFormat="1" applyFont="1" applyFill="1" applyBorder="1" applyAlignment="1">
      <alignment horizontal="right" vertical="center" shrinkToFit="1"/>
    </xf>
    <xf numFmtId="0" fontId="46" fillId="0" borderId="55" xfId="0" applyFont="1" applyFill="1" applyBorder="1" applyAlignment="1">
      <alignment vertical="center"/>
    </xf>
    <xf numFmtId="0" fontId="36" fillId="0" borderId="88" xfId="0" applyFont="1" applyFill="1" applyBorder="1" applyAlignment="1">
      <alignment vertical="center"/>
    </xf>
    <xf numFmtId="183" fontId="51" fillId="0" borderId="0" xfId="0" applyNumberFormat="1" applyFont="1" applyFill="1" applyBorder="1" applyAlignment="1">
      <alignment vertical="center"/>
    </xf>
    <xf numFmtId="184" fontId="51" fillId="0" borderId="0" xfId="0" applyNumberFormat="1" applyFont="1" applyFill="1" applyBorder="1" applyAlignment="1">
      <alignment horizontal="center" vertical="center"/>
    </xf>
    <xf numFmtId="185" fontId="51" fillId="0" borderId="0" xfId="0" applyNumberFormat="1" applyFont="1" applyFill="1" applyBorder="1" applyAlignment="1">
      <alignment horizontal="center" vertical="center"/>
    </xf>
    <xf numFmtId="0" fontId="36" fillId="0" borderId="55" xfId="0" applyFont="1" applyFill="1" applyBorder="1" applyAlignment="1">
      <alignment vertical="center"/>
    </xf>
    <xf numFmtId="0" fontId="36" fillId="0" borderId="22" xfId="0" applyFont="1" applyBorder="1" applyAlignment="1">
      <alignment vertical="center"/>
    </xf>
    <xf numFmtId="0" fontId="36" fillId="0" borderId="25" xfId="0" applyFont="1" applyBorder="1" applyAlignment="1">
      <alignment vertical="center"/>
    </xf>
    <xf numFmtId="0" fontId="36" fillId="0" borderId="26" xfId="0" applyFont="1" applyBorder="1" applyAlignment="1">
      <alignment vertical="center"/>
    </xf>
    <xf numFmtId="0" fontId="47" fillId="0" borderId="0" xfId="0" applyFont="1" applyBorder="1" applyAlignment="1">
      <alignment vertical="center"/>
    </xf>
    <xf numFmtId="0" fontId="46" fillId="0" borderId="0" xfId="0" applyFont="1" applyAlignment="1">
      <alignment vertical="center"/>
    </xf>
    <xf numFmtId="0" fontId="41" fillId="0" borderId="0" xfId="0" applyFont="1" applyBorder="1" applyAlignment="1">
      <alignment vertical="center"/>
    </xf>
    <xf numFmtId="0" fontId="41" fillId="0" borderId="0" xfId="0" applyFont="1" applyBorder="1" applyAlignment="1">
      <alignment vertical="center" wrapText="1"/>
    </xf>
    <xf numFmtId="0" fontId="41" fillId="0" borderId="0" xfId="0" applyFont="1" applyBorder="1" applyAlignment="1">
      <alignment horizontal="left" vertical="center"/>
    </xf>
    <xf numFmtId="0" fontId="41" fillId="0" borderId="0" xfId="0" applyFont="1" applyFill="1" applyBorder="1" applyAlignment="1">
      <alignment vertical="center"/>
    </xf>
    <xf numFmtId="0" fontId="35" fillId="0" borderId="0" xfId="0" applyFont="1" applyAlignment="1">
      <alignment vertical="center"/>
    </xf>
    <xf numFmtId="0" fontId="35" fillId="0" borderId="0" xfId="0" applyFont="1" applyFill="1" applyBorder="1" applyAlignment="1">
      <alignment vertical="center"/>
    </xf>
    <xf numFmtId="0" fontId="35" fillId="0" borderId="0" xfId="0" applyFont="1" applyFill="1" applyBorder="1" applyAlignment="1">
      <alignment vertical="center" wrapText="1"/>
    </xf>
    <xf numFmtId="10" fontId="35" fillId="0" borderId="33" xfId="0" applyNumberFormat="1" applyFont="1" applyFill="1" applyBorder="1" applyAlignment="1">
      <alignment horizontal="right" vertical="center" shrinkToFit="1"/>
    </xf>
    <xf numFmtId="0" fontId="35" fillId="0" borderId="0" xfId="0" applyFont="1" applyFill="1" applyAlignment="1">
      <alignment vertical="center"/>
    </xf>
    <xf numFmtId="0" fontId="35" fillId="0" borderId="3" xfId="0" applyFont="1" applyFill="1" applyBorder="1" applyAlignment="1">
      <alignment vertical="center"/>
    </xf>
    <xf numFmtId="10" fontId="35" fillId="0" borderId="3" xfId="0" applyNumberFormat="1" applyFont="1" applyFill="1" applyBorder="1" applyAlignment="1">
      <alignment horizontal="right" vertical="center"/>
    </xf>
    <xf numFmtId="179" fontId="35" fillId="0" borderId="7" xfId="0" applyNumberFormat="1" applyFont="1" applyFill="1" applyBorder="1" applyAlignment="1">
      <alignment horizontal="right" vertical="center" shrinkToFit="1"/>
    </xf>
    <xf numFmtId="179" fontId="35" fillId="0" borderId="56" xfId="0" applyNumberFormat="1" applyFont="1" applyFill="1" applyBorder="1" applyAlignment="1">
      <alignment horizontal="right" vertical="center" shrinkToFit="1"/>
    </xf>
    <xf numFmtId="0" fontId="37" fillId="0" borderId="0" xfId="0" applyFont="1" applyFill="1" applyAlignment="1">
      <alignment vertical="center"/>
    </xf>
    <xf numFmtId="10" fontId="35" fillId="0" borderId="6" xfId="0" applyNumberFormat="1" applyFont="1" applyFill="1" applyBorder="1" applyAlignment="1">
      <alignment horizontal="right" vertical="center" shrinkToFit="1"/>
    </xf>
    <xf numFmtId="177" fontId="36" fillId="0" borderId="0" xfId="0" applyNumberFormat="1" applyFont="1" applyFill="1" applyAlignment="1">
      <alignment vertical="center"/>
    </xf>
    <xf numFmtId="0" fontId="0" fillId="0" borderId="0" xfId="0" applyFill="1">
      <alignment vertical="center"/>
    </xf>
    <xf numFmtId="177" fontId="36" fillId="0" borderId="0" xfId="0" applyNumberFormat="1" applyFont="1" applyAlignment="1">
      <alignment vertical="center"/>
    </xf>
    <xf numFmtId="0" fontId="35" fillId="0" borderId="3" xfId="1550" applyNumberFormat="1" applyFont="1" applyBorder="1" applyAlignment="1">
      <alignment vertical="center" shrinkToFit="1"/>
    </xf>
    <xf numFmtId="0" fontId="40" fillId="0" borderId="0" xfId="0" applyFont="1" applyFill="1" applyBorder="1" applyAlignment="1">
      <alignment vertical="center"/>
    </xf>
    <xf numFmtId="179" fontId="35" fillId="0" borderId="79" xfId="0" applyNumberFormat="1" applyFont="1" applyFill="1" applyBorder="1" applyAlignment="1">
      <alignment horizontal="right" vertical="center" shrinkToFit="1"/>
    </xf>
    <xf numFmtId="0" fontId="44" fillId="0" borderId="0" xfId="1550" applyFont="1">
      <alignment vertical="center"/>
    </xf>
    <xf numFmtId="0" fontId="52" fillId="0" borderId="0" xfId="1550" applyFont="1" applyAlignment="1">
      <alignment vertical="center"/>
    </xf>
    <xf numFmtId="10" fontId="35" fillId="0" borderId="0" xfId="0" applyNumberFormat="1" applyFont="1" applyFill="1" applyBorder="1" applyAlignment="1">
      <alignment horizontal="right" vertical="center" shrinkToFit="1"/>
    </xf>
    <xf numFmtId="0" fontId="46" fillId="0" borderId="0" xfId="0" applyFont="1" applyFill="1" applyBorder="1" applyAlignment="1">
      <alignment horizontal="center" vertical="center" shrinkToFit="1"/>
    </xf>
    <xf numFmtId="10" fontId="35" fillId="0" borderId="3" xfId="0" applyNumberFormat="1" applyFont="1" applyFill="1" applyBorder="1" applyAlignment="1">
      <alignment horizontal="right" vertical="center" shrinkToFit="1"/>
    </xf>
    <xf numFmtId="0" fontId="35" fillId="28" borderId="31" xfId="0" applyFont="1" applyFill="1" applyBorder="1" applyAlignment="1">
      <alignment horizontal="center" vertical="center" wrapText="1"/>
    </xf>
    <xf numFmtId="0" fontId="35" fillId="0" borderId="0" xfId="0" applyFont="1" applyBorder="1">
      <alignment vertical="center"/>
    </xf>
    <xf numFmtId="0" fontId="40" fillId="28" borderId="30" xfId="1550" applyFont="1" applyFill="1" applyBorder="1" applyAlignment="1">
      <alignment horizontal="center" vertical="center" wrapText="1"/>
    </xf>
    <xf numFmtId="0" fontId="40" fillId="0" borderId="3" xfId="1550" applyFont="1" applyFill="1" applyBorder="1" applyAlignment="1">
      <alignment horizontal="center" vertical="center" wrapText="1"/>
    </xf>
    <xf numFmtId="0" fontId="40" fillId="0" borderId="3" xfId="1147" applyFont="1" applyFill="1" applyBorder="1" applyAlignment="1" applyProtection="1">
      <alignment vertical="center" shrinkToFit="1"/>
      <protection locked="0"/>
    </xf>
    <xf numFmtId="0" fontId="35" fillId="28" borderId="81" xfId="0" applyFont="1" applyFill="1" applyBorder="1" applyAlignment="1">
      <alignment horizontal="center" vertical="center" wrapText="1"/>
    </xf>
    <xf numFmtId="179" fontId="35" fillId="0" borderId="33" xfId="1550" applyNumberFormat="1" applyFont="1" applyFill="1" applyBorder="1" applyAlignment="1">
      <alignment horizontal="right" vertical="center" shrinkToFit="1"/>
    </xf>
    <xf numFmtId="179" fontId="35" fillId="0" borderId="30" xfId="1550" applyNumberFormat="1" applyFont="1" applyFill="1" applyBorder="1" applyAlignment="1">
      <alignment horizontal="right" vertical="center" shrinkToFit="1"/>
    </xf>
    <xf numFmtId="179" fontId="35" fillId="0" borderId="33" xfId="0" applyNumberFormat="1" applyFont="1" applyFill="1" applyBorder="1" applyAlignment="1">
      <alignment horizontal="right" vertical="center" shrinkToFit="1"/>
    </xf>
    <xf numFmtId="179" fontId="35" fillId="0" borderId="20" xfId="0" applyNumberFormat="1" applyFont="1" applyFill="1" applyBorder="1" applyAlignment="1">
      <alignment horizontal="right" vertical="center" shrinkToFit="1"/>
    </xf>
    <xf numFmtId="0" fontId="35" fillId="0" borderId="3" xfId="0" applyNumberFormat="1" applyFont="1" applyFill="1" applyBorder="1" applyAlignment="1">
      <alignment vertical="center" shrinkToFit="1"/>
    </xf>
    <xf numFmtId="0" fontId="35" fillId="0" borderId="39" xfId="0" applyNumberFormat="1" applyFont="1" applyFill="1" applyBorder="1" applyAlignment="1">
      <alignment horizontal="right" vertical="center" shrinkToFit="1"/>
    </xf>
    <xf numFmtId="0" fontId="35" fillId="0" borderId="42" xfId="0" applyNumberFormat="1" applyFont="1" applyFill="1" applyBorder="1" applyAlignment="1">
      <alignment horizontal="right" vertical="center" shrinkToFit="1"/>
    </xf>
    <xf numFmtId="0" fontId="35" fillId="0" borderId="45" xfId="0" applyNumberFormat="1" applyFont="1" applyFill="1" applyBorder="1" applyAlignment="1">
      <alignment horizontal="right" vertical="center" shrinkToFit="1"/>
    </xf>
    <xf numFmtId="0" fontId="35" fillId="0" borderId="49" xfId="0" applyNumberFormat="1" applyFont="1" applyFill="1" applyBorder="1" applyAlignment="1">
      <alignment horizontal="right" vertical="center" shrinkToFit="1"/>
    </xf>
    <xf numFmtId="0" fontId="35" fillId="0" borderId="54" xfId="0" applyNumberFormat="1" applyFont="1" applyFill="1" applyBorder="1" applyAlignment="1">
      <alignment horizontal="right" vertical="center" shrinkToFit="1"/>
    </xf>
    <xf numFmtId="0" fontId="40" fillId="0" borderId="48" xfId="0" applyNumberFormat="1" applyFont="1" applyFill="1" applyBorder="1" applyAlignment="1">
      <alignment horizontal="right" vertical="center" shrinkToFit="1"/>
    </xf>
    <xf numFmtId="0" fontId="40" fillId="0" borderId="42" xfId="0" applyNumberFormat="1" applyFont="1" applyFill="1" applyBorder="1" applyAlignment="1">
      <alignment horizontal="right" vertical="center" shrinkToFit="1"/>
    </xf>
    <xf numFmtId="0" fontId="40" fillId="0" borderId="45" xfId="0"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0" fontId="35" fillId="0" borderId="24" xfId="1550" applyNumberFormat="1" applyFont="1" applyBorder="1" applyAlignment="1">
      <alignment vertical="center" shrinkToFit="1"/>
    </xf>
    <xf numFmtId="0" fontId="48" fillId="0" borderId="0" xfId="0" applyFont="1" applyFill="1" applyBorder="1" applyAlignment="1">
      <alignment vertical="center"/>
    </xf>
    <xf numFmtId="0" fontId="35" fillId="0" borderId="45" xfId="1550" applyNumberFormat="1" applyFont="1" applyBorder="1" applyAlignment="1">
      <alignment vertical="center" shrinkToFit="1"/>
    </xf>
    <xf numFmtId="179" fontId="35" fillId="0" borderId="89" xfId="1550" applyNumberFormat="1" applyFont="1" applyFill="1" applyBorder="1" applyAlignment="1">
      <alignment horizontal="right" vertical="center" shrinkToFit="1"/>
    </xf>
    <xf numFmtId="179" fontId="35" fillId="0" borderId="46" xfId="1550" applyNumberFormat="1" applyFont="1" applyFill="1" applyBorder="1" applyAlignment="1">
      <alignment horizontal="right" vertical="center" shrinkToFit="1"/>
    </xf>
    <xf numFmtId="0" fontId="40" fillId="28" borderId="29" xfId="1550" applyFont="1" applyFill="1" applyBorder="1" applyAlignment="1">
      <alignment horizontal="center" vertical="center"/>
    </xf>
    <xf numFmtId="179" fontId="35" fillId="0" borderId="32" xfId="1550" applyNumberFormat="1" applyFont="1" applyFill="1" applyBorder="1" applyAlignment="1">
      <alignment horizontal="right" vertical="center" shrinkToFit="1"/>
    </xf>
    <xf numFmtId="179" fontId="35" fillId="0" borderId="29" xfId="1550" applyNumberFormat="1" applyFont="1" applyFill="1" applyBorder="1" applyAlignment="1">
      <alignment horizontal="right" vertical="center" shrinkToFit="1"/>
    </xf>
    <xf numFmtId="179" fontId="40" fillId="0" borderId="31" xfId="1550" applyNumberFormat="1" applyFont="1" applyFill="1" applyBorder="1" applyAlignment="1">
      <alignment horizontal="right" vertical="center"/>
    </xf>
    <xf numFmtId="179" fontId="40" fillId="0" borderId="32" xfId="1550" applyNumberFormat="1" applyFont="1" applyFill="1" applyBorder="1" applyAlignment="1">
      <alignment horizontal="right" vertical="center"/>
    </xf>
    <xf numFmtId="179" fontId="40" fillId="0" borderId="27" xfId="1550" applyNumberFormat="1" applyFont="1" applyFill="1" applyBorder="1" applyAlignment="1">
      <alignment horizontal="right" vertical="center"/>
    </xf>
    <xf numFmtId="179" fontId="35" fillId="0" borderId="31" xfId="1550" applyNumberFormat="1" applyFont="1" applyBorder="1" applyAlignment="1">
      <alignment horizontal="right" vertical="center" shrinkToFit="1"/>
    </xf>
    <xf numFmtId="179" fontId="35" fillId="0" borderId="28" xfId="1550" applyNumberFormat="1" applyFont="1" applyBorder="1" applyAlignment="1">
      <alignment horizontal="right" vertical="center" shrinkToFit="1"/>
    </xf>
    <xf numFmtId="0" fontId="35" fillId="28" borderId="28" xfId="0" applyFont="1" applyFill="1" applyBorder="1" applyAlignment="1">
      <alignment horizontal="center" vertical="center" wrapText="1" shrinkToFit="1"/>
    </xf>
    <xf numFmtId="0" fontId="40" fillId="0" borderId="3" xfId="1550" applyFont="1" applyFill="1" applyBorder="1" applyAlignment="1">
      <alignment vertical="center" wrapText="1"/>
    </xf>
    <xf numFmtId="179" fontId="35" fillId="0" borderId="31" xfId="1386" applyNumberFormat="1" applyFont="1" applyFill="1" applyBorder="1" applyAlignment="1">
      <alignment horizontal="right"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xf>
    <xf numFmtId="0" fontId="35" fillId="0" borderId="3" xfId="0" applyFont="1" applyFill="1" applyBorder="1" applyAlignment="1">
      <alignment horizontal="center" vertical="center"/>
    </xf>
    <xf numFmtId="49" fontId="36" fillId="0" borderId="0" xfId="0" applyNumberFormat="1" applyFont="1" applyAlignment="1">
      <alignment vertical="center"/>
    </xf>
    <xf numFmtId="0" fontId="35" fillId="0" borderId="0" xfId="0" applyFont="1" applyFill="1" applyBorder="1" applyAlignment="1">
      <alignment horizontal="center" vertical="center"/>
    </xf>
    <xf numFmtId="179" fontId="35" fillId="0" borderId="28" xfId="0" applyNumberFormat="1" applyFont="1" applyFill="1" applyBorder="1" applyAlignment="1">
      <alignment horizontal="right" vertical="center" shrinkToFit="1"/>
    </xf>
    <xf numFmtId="179" fontId="35" fillId="0" borderId="3" xfId="1386" applyNumberFormat="1" applyFont="1" applyFill="1" applyBorder="1" applyAlignment="1">
      <alignment horizontal="right" vertical="center"/>
    </xf>
    <xf numFmtId="10" fontId="35" fillId="0" borderId="33" xfId="1550" applyNumberFormat="1" applyFont="1" applyFill="1" applyBorder="1" applyAlignment="1">
      <alignment horizontal="right" vertical="center" shrinkToFit="1"/>
    </xf>
    <xf numFmtId="10" fontId="35" fillId="0" borderId="47" xfId="1550" applyNumberFormat="1" applyFont="1" applyFill="1" applyBorder="1" applyAlignment="1">
      <alignment horizontal="right" vertical="center" shrinkToFit="1"/>
    </xf>
    <xf numFmtId="10" fontId="40" fillId="0" borderId="20" xfId="0" applyNumberFormat="1" applyFont="1" applyFill="1" applyBorder="1" applyAlignment="1">
      <alignment horizontal="right" vertical="center" shrinkToFit="1"/>
    </xf>
    <xf numFmtId="179" fontId="40" fillId="0" borderId="33" xfId="1550" applyNumberFormat="1" applyFont="1" applyFill="1" applyBorder="1" applyAlignment="1">
      <alignment horizontal="right" vertical="center"/>
    </xf>
    <xf numFmtId="0" fontId="36" fillId="0" borderId="55" xfId="0" applyFont="1" applyBorder="1">
      <alignment vertical="center"/>
    </xf>
    <xf numFmtId="0" fontId="35" fillId="0" borderId="3" xfId="0" applyFont="1" applyFill="1" applyBorder="1" applyAlignment="1">
      <alignment horizontal="center" vertical="center" shrinkToFit="1"/>
    </xf>
    <xf numFmtId="0" fontId="35" fillId="0" borderId="5" xfId="1550" applyNumberFormat="1" applyFont="1" applyBorder="1" applyAlignment="1">
      <alignment horizontal="center" vertical="center" shrinkToFit="1"/>
    </xf>
    <xf numFmtId="0" fontId="40" fillId="28" borderId="3" xfId="1550" applyFont="1" applyFill="1" applyBorder="1" applyAlignment="1">
      <alignment horizontal="center" vertical="center"/>
    </xf>
    <xf numFmtId="0" fontId="40" fillId="28" borderId="21" xfId="1550" applyFont="1" applyFill="1" applyBorder="1" applyAlignment="1">
      <alignment horizontal="center" vertical="center"/>
    </xf>
    <xf numFmtId="0" fontId="35" fillId="28" borderId="3" xfId="1549" applyFont="1" applyFill="1" applyBorder="1" applyAlignment="1">
      <alignment horizontal="center" vertical="center" shrinkToFit="1"/>
    </xf>
    <xf numFmtId="0" fontId="46" fillId="28" borderId="29" xfId="0" applyFont="1" applyFill="1" applyBorder="1" applyAlignment="1">
      <alignment horizontal="center" vertical="center" wrapText="1"/>
    </xf>
    <xf numFmtId="0" fontId="46" fillId="28" borderId="32" xfId="0" applyFont="1" applyFill="1" applyBorder="1" applyAlignment="1">
      <alignment horizontal="center" vertical="center" wrapText="1"/>
    </xf>
    <xf numFmtId="0" fontId="41" fillId="28" borderId="80" xfId="1550" applyFont="1" applyFill="1" applyBorder="1" applyAlignment="1">
      <alignment horizontal="center" vertical="center" wrapText="1"/>
    </xf>
    <xf numFmtId="179" fontId="35" fillId="0" borderId="29" xfId="0" applyNumberFormat="1" applyFont="1" applyFill="1" applyBorder="1" applyAlignment="1">
      <alignment horizontal="right" vertical="center" shrinkToFit="1"/>
    </xf>
    <xf numFmtId="178" fontId="35" fillId="0" borderId="30" xfId="0" applyNumberFormat="1" applyFont="1" applyFill="1" applyBorder="1" applyAlignment="1">
      <alignment horizontal="right" vertical="center" shrinkToFit="1"/>
    </xf>
    <xf numFmtId="10" fontId="35" fillId="0" borderId="30" xfId="0" applyNumberFormat="1" applyFont="1" applyFill="1" applyBorder="1" applyAlignment="1">
      <alignment horizontal="right" vertical="center" shrinkToFit="1"/>
    </xf>
    <xf numFmtId="179" fontId="35" fillId="0" borderId="30" xfId="0" applyNumberFormat="1" applyFont="1" applyFill="1" applyBorder="1" applyAlignment="1">
      <alignment horizontal="right" vertical="center" shrinkToFit="1"/>
    </xf>
    <xf numFmtId="0" fontId="35" fillId="0" borderId="19" xfId="1550" applyNumberFormat="1" applyFont="1" applyBorder="1" applyAlignment="1">
      <alignment horizontal="center" vertical="center" shrinkToFit="1"/>
    </xf>
    <xf numFmtId="0" fontId="35" fillId="0" borderId="21" xfId="1550" applyNumberFormat="1" applyFont="1" applyBorder="1" applyAlignment="1">
      <alignment horizontal="center" vertical="center" shrinkToFit="1"/>
    </xf>
    <xf numFmtId="0" fontId="46" fillId="28" borderId="33" xfId="0" applyFont="1" applyFill="1" applyBorder="1" applyAlignment="1">
      <alignment horizontal="center" vertical="center" wrapText="1"/>
    </xf>
    <xf numFmtId="0" fontId="36" fillId="0" borderId="38" xfId="0" applyFont="1" applyFill="1" applyBorder="1" applyAlignment="1">
      <alignment vertical="center"/>
    </xf>
    <xf numFmtId="0" fontId="35" fillId="0" borderId="0" xfId="1550" applyFont="1" applyAlignment="1">
      <alignment vertical="center"/>
    </xf>
    <xf numFmtId="0" fontId="35" fillId="0" borderId="0" xfId="1550" applyFont="1" applyBorder="1" applyAlignment="1">
      <alignment vertical="center"/>
    </xf>
    <xf numFmtId="0" fontId="36" fillId="0" borderId="0" xfId="1550" applyFont="1" applyBorder="1">
      <alignment vertical="center"/>
    </xf>
    <xf numFmtId="0" fontId="35" fillId="0" borderId="0" xfId="0" applyFont="1" applyBorder="1" applyAlignment="1">
      <alignment vertical="center"/>
    </xf>
    <xf numFmtId="0" fontId="35" fillId="0" borderId="3" xfId="0" applyFont="1" applyBorder="1" applyAlignment="1">
      <alignment horizontal="center" vertical="center" wrapText="1"/>
    </xf>
    <xf numFmtId="0" fontId="37" fillId="28" borderId="28" xfId="1550" applyNumberFormat="1" applyFont="1" applyFill="1" applyBorder="1" applyAlignment="1">
      <alignment horizontal="center" vertical="center" wrapText="1" shrinkToFit="1"/>
    </xf>
    <xf numFmtId="0" fontId="46" fillId="28" borderId="4"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18" xfId="0" applyFont="1" applyFill="1" applyBorder="1" applyAlignment="1">
      <alignment vertical="center" wrapText="1"/>
    </xf>
    <xf numFmtId="179" fontId="35" fillId="0" borderId="0" xfId="0" applyNumberFormat="1" applyFont="1" applyFill="1" applyBorder="1" applyAlignment="1">
      <alignment horizontal="right" vertical="center"/>
    </xf>
    <xf numFmtId="179" fontId="35" fillId="0" borderId="18" xfId="0" applyNumberFormat="1" applyFont="1" applyFill="1" applyBorder="1" applyAlignment="1">
      <alignment horizontal="right" vertical="center"/>
    </xf>
    <xf numFmtId="0" fontId="35" fillId="0" borderId="0" xfId="0" applyNumberFormat="1" applyFont="1" applyFill="1" applyBorder="1" applyAlignment="1">
      <alignment vertical="center"/>
    </xf>
    <xf numFmtId="188" fontId="35" fillId="0" borderId="3" xfId="0" applyNumberFormat="1" applyFont="1" applyFill="1" applyBorder="1" applyAlignment="1">
      <alignment horizontal="right" vertical="center"/>
    </xf>
    <xf numFmtId="189" fontId="35" fillId="0" borderId="3" xfId="0" applyNumberFormat="1" applyFont="1" applyFill="1" applyBorder="1" applyAlignment="1">
      <alignment horizontal="right" vertical="center"/>
    </xf>
    <xf numFmtId="178" fontId="35" fillId="0" borderId="3" xfId="1386" applyNumberFormat="1" applyFont="1" applyFill="1" applyBorder="1" applyAlignment="1">
      <alignment horizontal="right" vertical="center"/>
    </xf>
    <xf numFmtId="179" fontId="35" fillId="0" borderId="0" xfId="0" applyNumberFormat="1" applyFont="1" applyFill="1" applyBorder="1" applyAlignment="1">
      <alignment horizontal="right" vertical="center" shrinkToFit="1"/>
    </xf>
    <xf numFmtId="178" fontId="35" fillId="0" borderId="3" xfId="0" applyNumberFormat="1" applyFont="1" applyFill="1" applyBorder="1" applyAlignment="1">
      <alignment horizontal="right" vertical="center" shrinkToFit="1"/>
    </xf>
    <xf numFmtId="0" fontId="35" fillId="28" borderId="18" xfId="0" applyFont="1" applyFill="1" applyBorder="1" applyAlignment="1">
      <alignment horizontal="center" vertical="center"/>
    </xf>
    <xf numFmtId="0" fontId="35" fillId="0" borderId="3"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3" xfId="0" applyFont="1" applyFill="1" applyBorder="1" applyAlignment="1">
      <alignment horizontal="center" vertical="center"/>
    </xf>
    <xf numFmtId="0" fontId="46" fillId="27" borderId="0" xfId="0" applyFont="1" applyFill="1">
      <alignment vertical="center"/>
    </xf>
    <xf numFmtId="0" fontId="35" fillId="28" borderId="18" xfId="0" applyFont="1" applyFill="1" applyBorder="1" applyAlignment="1">
      <alignment horizontal="center" vertical="center"/>
    </xf>
    <xf numFmtId="0" fontId="35" fillId="28" borderId="28"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3" xfId="0" applyFont="1" applyBorder="1" applyAlignment="1">
      <alignment horizontal="center" vertical="center" wrapText="1"/>
    </xf>
    <xf numFmtId="0" fontId="35" fillId="28" borderId="3" xfId="0" applyFont="1" applyFill="1" applyBorder="1" applyAlignment="1">
      <alignment horizontal="center" vertical="center"/>
    </xf>
    <xf numFmtId="0" fontId="35" fillId="0" borderId="3" xfId="0" applyFont="1" applyFill="1" applyBorder="1" applyAlignment="1">
      <alignment horizontal="center" vertical="center" shrinkToFit="1"/>
    </xf>
    <xf numFmtId="0" fontId="35" fillId="0" borderId="3" xfId="0" applyFont="1" applyBorder="1" applyAlignment="1">
      <alignment horizontal="center" vertical="center" wrapText="1"/>
    </xf>
    <xf numFmtId="0" fontId="36" fillId="0" borderId="24" xfId="0" applyFont="1" applyBorder="1">
      <alignment vertical="center"/>
    </xf>
    <xf numFmtId="0" fontId="36" fillId="0" borderId="26" xfId="0" applyFont="1" applyBorder="1">
      <alignment vertical="center"/>
    </xf>
    <xf numFmtId="0" fontId="36" fillId="0" borderId="23" xfId="0" applyFont="1" applyBorder="1">
      <alignment vertical="center"/>
    </xf>
    <xf numFmtId="0" fontId="36" fillId="0" borderId="22" xfId="0" applyFont="1" applyBorder="1">
      <alignment vertical="center"/>
    </xf>
    <xf numFmtId="0" fontId="36" fillId="0" borderId="25" xfId="0" applyFont="1" applyBorder="1">
      <alignment vertical="center"/>
    </xf>
    <xf numFmtId="179" fontId="35" fillId="0" borderId="34" xfId="0" applyNumberFormat="1" applyFont="1" applyFill="1" applyBorder="1" applyAlignment="1">
      <alignment horizontal="right" vertical="center"/>
    </xf>
    <xf numFmtId="179" fontId="35" fillId="0" borderId="56" xfId="0" applyNumberFormat="1" applyFont="1" applyFill="1" applyBorder="1" applyAlignment="1">
      <alignment horizontal="right" vertical="center"/>
    </xf>
    <xf numFmtId="178" fontId="35" fillId="0" borderId="20" xfId="0" applyNumberFormat="1" applyFont="1" applyFill="1" applyBorder="1" applyAlignment="1">
      <alignment horizontal="right" vertical="center"/>
    </xf>
    <xf numFmtId="179" fontId="35" fillId="0" borderId="28" xfId="1386" applyNumberFormat="1" applyFont="1" applyFill="1" applyBorder="1" applyAlignment="1">
      <alignment horizontal="right" vertical="center"/>
    </xf>
    <xf numFmtId="179" fontId="40" fillId="0" borderId="31" xfId="1147" applyNumberFormat="1" applyFont="1" applyFill="1" applyBorder="1" applyAlignment="1" applyProtection="1">
      <alignment horizontal="right" vertical="center"/>
      <protection locked="0"/>
    </xf>
    <xf numFmtId="179" fontId="40" fillId="0" borderId="28" xfId="1147" applyNumberFormat="1" applyFont="1" applyFill="1" applyBorder="1" applyAlignment="1" applyProtection="1">
      <alignment horizontal="right" vertical="center"/>
      <protection locked="0"/>
    </xf>
    <xf numFmtId="0" fontId="40" fillId="0" borderId="0" xfId="0" applyFont="1" applyFill="1" applyBorder="1">
      <alignment vertical="center"/>
    </xf>
    <xf numFmtId="0" fontId="35" fillId="0" borderId="0" xfId="0" applyFont="1" applyFill="1" applyBorder="1">
      <alignment vertical="center"/>
    </xf>
    <xf numFmtId="0" fontId="40" fillId="0" borderId="0" xfId="0" applyFont="1">
      <alignment vertical="center"/>
    </xf>
    <xf numFmtId="179" fontId="35" fillId="0" borderId="80" xfId="1550" applyNumberFormat="1" applyFont="1" applyFill="1" applyBorder="1" applyAlignment="1">
      <alignment horizontal="right" vertical="center" shrinkToFit="1"/>
    </xf>
    <xf numFmtId="179" fontId="35" fillId="0" borderId="18" xfId="1550" applyNumberFormat="1" applyFont="1" applyFill="1" applyBorder="1" applyAlignment="1">
      <alignment horizontal="right" vertical="center" shrinkToFit="1"/>
    </xf>
    <xf numFmtId="0" fontId="46" fillId="28" borderId="30"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xf>
    <xf numFmtId="0" fontId="35" fillId="0" borderId="3" xfId="0" applyFont="1" applyFill="1" applyBorder="1" applyAlignment="1">
      <alignment horizontal="center" vertical="center"/>
    </xf>
    <xf numFmtId="0" fontId="35" fillId="28" borderId="28" xfId="0" applyFont="1" applyFill="1" applyBorder="1" applyAlignment="1">
      <alignment horizontal="center" vertical="center" shrinkToFit="1"/>
    </xf>
    <xf numFmtId="0" fontId="35" fillId="28" borderId="29" xfId="0" applyFont="1" applyFill="1" applyBorder="1" applyAlignment="1">
      <alignment horizontal="center" vertical="center" shrinkToFit="1"/>
    </xf>
    <xf numFmtId="0" fontId="35" fillId="28" borderId="30" xfId="0" applyFont="1" applyFill="1" applyBorder="1" applyAlignment="1">
      <alignment horizontal="center" vertical="center" shrinkToFit="1"/>
    </xf>
    <xf numFmtId="192" fontId="35" fillId="0" borderId="0" xfId="0" applyNumberFormat="1" applyFont="1" applyFill="1" applyBorder="1" applyAlignment="1">
      <alignment vertical="center"/>
    </xf>
    <xf numFmtId="193" fontId="35" fillId="0" borderId="0" xfId="0" applyNumberFormat="1" applyFont="1" applyBorder="1" applyAlignment="1">
      <alignment vertical="center"/>
    </xf>
    <xf numFmtId="0" fontId="53" fillId="0" borderId="0" xfId="0" applyFont="1">
      <alignment vertical="center"/>
    </xf>
    <xf numFmtId="0" fontId="53" fillId="0" borderId="0" xfId="0" applyFont="1" applyAlignment="1">
      <alignment vertical="center" wrapText="1"/>
    </xf>
    <xf numFmtId="0" fontId="54" fillId="0" borderId="0" xfId="0" applyFont="1" applyFill="1" applyBorder="1" applyAlignment="1">
      <alignment vertical="center"/>
    </xf>
    <xf numFmtId="0" fontId="55" fillId="0" borderId="0" xfId="0" applyFont="1" applyFill="1" applyBorder="1" applyAlignment="1">
      <alignment vertical="center"/>
    </xf>
    <xf numFmtId="0" fontId="35" fillId="0" borderId="0" xfId="0" applyFont="1" applyFill="1" applyAlignment="1">
      <alignment vertical="center" wrapText="1"/>
    </xf>
    <xf numFmtId="0" fontId="35" fillId="0" borderId="0" xfId="0" applyFont="1" applyAlignment="1">
      <alignment vertical="center" wrapText="1"/>
    </xf>
    <xf numFmtId="0" fontId="35" fillId="0" borderId="3" xfId="0" applyFont="1" applyFill="1" applyBorder="1" applyAlignment="1">
      <alignment horizontal="center" vertical="center" shrinkToFit="1"/>
    </xf>
    <xf numFmtId="179" fontId="35" fillId="0" borderId="3" xfId="0"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0" fontId="46" fillId="0" borderId="4" xfId="0" applyFont="1" applyFill="1" applyBorder="1" applyAlignment="1">
      <alignment horizontal="center" vertical="center" wrapText="1"/>
    </xf>
    <xf numFmtId="0" fontId="37" fillId="0" borderId="28" xfId="1550" applyNumberFormat="1" applyFont="1" applyFill="1" applyBorder="1" applyAlignment="1">
      <alignment horizontal="center" vertical="center" wrapText="1" shrinkToFi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179" fontId="35" fillId="0" borderId="36" xfId="0" applyNumberFormat="1" applyFont="1" applyFill="1" applyBorder="1" applyAlignment="1">
      <alignment horizontal="right" vertical="center" shrinkToFit="1"/>
    </xf>
    <xf numFmtId="179" fontId="40" fillId="0" borderId="3" xfId="0" applyNumberFormat="1" applyFont="1" applyFill="1" applyBorder="1" applyAlignment="1">
      <alignment horizontal="right" vertical="center" shrinkToFit="1"/>
    </xf>
    <xf numFmtId="178" fontId="40" fillId="0" borderId="3" xfId="0" applyNumberFormat="1" applyFont="1" applyFill="1" applyBorder="1" applyAlignment="1">
      <alignment horizontal="right" vertical="center" shrinkToFit="1"/>
    </xf>
    <xf numFmtId="0" fontId="35" fillId="0" borderId="3" xfId="0" applyFont="1" applyFill="1" applyBorder="1" applyAlignment="1">
      <alignment horizontal="center" vertical="center" wrapText="1" shrinkToFit="1"/>
    </xf>
    <xf numFmtId="179" fontId="40" fillId="0" borderId="3" xfId="1147" applyNumberFormat="1" applyFont="1" applyFill="1" applyBorder="1" applyAlignment="1" applyProtection="1">
      <alignment horizontal="right" vertical="center"/>
      <protection locked="0"/>
    </xf>
    <xf numFmtId="0" fontId="46" fillId="0" borderId="3"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5" fillId="0" borderId="3" xfId="1553" applyNumberFormat="1" applyFont="1" applyFill="1" applyBorder="1" applyAlignment="1">
      <alignment horizontal="left" vertical="center" shrinkToFit="1"/>
    </xf>
    <xf numFmtId="178" fontId="35" fillId="0" borderId="3" xfId="1917" applyNumberFormat="1" applyFont="1" applyFill="1" applyBorder="1" applyAlignment="1">
      <alignment horizontal="right" vertical="center" shrinkToFit="1"/>
    </xf>
    <xf numFmtId="0" fontId="40" fillId="0" borderId="3" xfId="1553" applyNumberFormat="1" applyFont="1" applyFill="1" applyBorder="1" applyAlignment="1">
      <alignment horizontal="left" vertical="center" shrinkToFit="1"/>
    </xf>
    <xf numFmtId="178" fontId="40" fillId="0" borderId="3" xfId="1917"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179" fontId="35" fillId="0" borderId="3" xfId="0" applyNumberFormat="1" applyFont="1" applyFill="1" applyBorder="1" applyAlignment="1">
      <alignment vertical="center" shrinkToFit="1"/>
    </xf>
    <xf numFmtId="0" fontId="35" fillId="0" borderId="3" xfId="1553" applyNumberFormat="1" applyFont="1" applyFill="1" applyBorder="1" applyAlignment="1">
      <alignment horizontal="left" vertical="center" wrapText="1"/>
    </xf>
    <xf numFmtId="0" fontId="35" fillId="0" borderId="4" xfId="1553" applyNumberFormat="1" applyFont="1" applyFill="1" applyBorder="1" applyAlignment="1">
      <alignment horizontal="left" vertical="center" wrapText="1"/>
    </xf>
    <xf numFmtId="0" fontId="35" fillId="0" borderId="0" xfId="0" applyFont="1" applyFill="1" applyBorder="1" applyAlignment="1">
      <alignment horizontal="center" vertical="center"/>
    </xf>
    <xf numFmtId="0" fontId="36" fillId="0" borderId="0" xfId="0" applyFont="1" applyFill="1" applyBorder="1" applyAlignment="1">
      <alignment vertical="center"/>
    </xf>
    <xf numFmtId="190" fontId="35" fillId="0" borderId="3" xfId="0" applyNumberFormat="1" applyFont="1" applyFill="1" applyBorder="1" applyAlignment="1">
      <alignment vertical="center"/>
    </xf>
    <xf numFmtId="191" fontId="35" fillId="0" borderId="3" xfId="0" applyNumberFormat="1" applyFont="1" applyBorder="1">
      <alignment vertical="center"/>
    </xf>
    <xf numFmtId="49" fontId="0" fillId="0" borderId="0" xfId="0" applyNumberFormat="1" applyAlignment="1">
      <alignment vertical="center"/>
    </xf>
    <xf numFmtId="190" fontId="35" fillId="0" borderId="90" xfId="0" applyNumberFormat="1" applyFont="1" applyFill="1" applyBorder="1" applyAlignment="1">
      <alignment vertical="center"/>
    </xf>
    <xf numFmtId="190" fontId="35" fillId="0" borderId="0" xfId="0" applyNumberFormat="1" applyFont="1" applyFill="1" applyBorder="1" applyAlignment="1">
      <alignment vertical="center"/>
    </xf>
    <xf numFmtId="194" fontId="35" fillId="0" borderId="91" xfId="0" applyNumberFormat="1" applyFont="1" applyFill="1" applyBorder="1" applyAlignment="1">
      <alignment vertical="center"/>
    </xf>
    <xf numFmtId="194" fontId="35" fillId="0" borderId="3" xfId="0" applyNumberFormat="1" applyFont="1" applyFill="1" applyBorder="1" applyAlignment="1">
      <alignment vertical="center"/>
    </xf>
    <xf numFmtId="0" fontId="40" fillId="28" borderId="3" xfId="0" applyFont="1" applyFill="1" applyBorder="1" applyAlignment="1">
      <alignment horizontal="center" vertical="center" wrapText="1"/>
    </xf>
    <xf numFmtId="195" fontId="35" fillId="0" borderId="3" xfId="0" applyNumberFormat="1" applyFont="1" applyFill="1" applyBorder="1" applyAlignment="1">
      <alignment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xf>
    <xf numFmtId="0" fontId="35" fillId="0" borderId="3" xfId="0" applyFont="1" applyFill="1" applyBorder="1" applyAlignment="1">
      <alignment horizontal="center" vertical="center"/>
    </xf>
    <xf numFmtId="0" fontId="35" fillId="0" borderId="23" xfId="0" applyFont="1" applyFill="1" applyBorder="1" applyAlignment="1">
      <alignment horizontal="center" vertical="center"/>
    </xf>
    <xf numFmtId="0" fontId="35" fillId="28" borderId="18" xfId="0" applyFont="1" applyFill="1" applyBorder="1" applyAlignment="1">
      <alignment horizontal="center" vertical="center" wrapText="1"/>
    </xf>
    <xf numFmtId="0" fontId="35" fillId="28" borderId="3" xfId="0" applyFont="1" applyFill="1" applyBorder="1" applyAlignment="1">
      <alignment horizontal="center" vertical="center" wrapText="1"/>
    </xf>
    <xf numFmtId="179" fontId="35" fillId="0" borderId="3" xfId="1577" applyNumberFormat="1" applyFont="1" applyFill="1" applyBorder="1" applyAlignment="1">
      <alignment horizontal="right" vertical="center" shrinkToFit="1"/>
    </xf>
    <xf numFmtId="0" fontId="48" fillId="0" borderId="0" xfId="0" applyFont="1" applyFill="1" applyAlignment="1">
      <alignment vertical="center"/>
    </xf>
    <xf numFmtId="0" fontId="46" fillId="0" borderId="0" xfId="0" applyFont="1" applyFill="1" applyAlignment="1">
      <alignment vertical="center"/>
    </xf>
    <xf numFmtId="178" fontId="35" fillId="0" borderId="3" xfId="1577" applyNumberFormat="1" applyFont="1" applyFill="1" applyBorder="1" applyAlignment="1">
      <alignment horizontal="right" vertical="center" shrinkToFit="1"/>
    </xf>
    <xf numFmtId="178" fontId="35" fillId="0" borderId="18" xfId="0" applyNumberFormat="1" applyFont="1" applyFill="1" applyBorder="1" applyAlignment="1">
      <alignment horizontal="right" vertical="center" shrinkToFit="1"/>
    </xf>
    <xf numFmtId="0" fontId="35" fillId="28" borderId="19" xfId="0" applyFont="1" applyFill="1" applyBorder="1" applyAlignment="1">
      <alignment vertical="center"/>
    </xf>
    <xf numFmtId="0" fontId="46" fillId="28" borderId="3" xfId="0" applyFont="1" applyFill="1" applyBorder="1" applyAlignment="1">
      <alignment horizontal="center" vertical="center" wrapText="1"/>
    </xf>
    <xf numFmtId="0" fontId="46" fillId="28" borderId="18" xfId="0" applyFont="1" applyFill="1" applyBorder="1" applyAlignment="1">
      <alignment horizontal="center" vertical="center" wrapText="1"/>
    </xf>
    <xf numFmtId="179" fontId="35" fillId="0" borderId="3" xfId="0" applyNumberFormat="1" applyFont="1" applyFill="1" applyBorder="1" applyAlignment="1">
      <alignment horizontal="right" vertical="center" shrinkToFit="1"/>
    </xf>
    <xf numFmtId="179" fontId="35" fillId="0" borderId="31" xfId="0" applyNumberFormat="1" applyFont="1" applyFill="1" applyBorder="1" applyAlignment="1">
      <alignment horizontal="right" vertical="center" shrinkToFit="1"/>
    </xf>
    <xf numFmtId="179" fontId="35" fillId="0" borderId="18" xfId="0" applyNumberFormat="1" applyFont="1" applyFill="1" applyBorder="1" applyAlignment="1">
      <alignment horizontal="right" vertical="center" shrinkToFit="1"/>
    </xf>
    <xf numFmtId="179" fontId="35" fillId="0" borderId="18" xfId="1577" applyNumberFormat="1" applyFont="1" applyFill="1" applyBorder="1" applyAlignment="1">
      <alignment horizontal="right" vertical="center" shrinkToFit="1"/>
    </xf>
    <xf numFmtId="179" fontId="35" fillId="0" borderId="28" xfId="0" applyNumberFormat="1" applyFont="1" applyFill="1" applyBorder="1" applyAlignment="1">
      <alignment horizontal="right" vertical="center"/>
    </xf>
    <xf numFmtId="179" fontId="35" fillId="0" borderId="30" xfId="0" applyNumberFormat="1" applyFont="1" applyFill="1" applyBorder="1" applyAlignment="1">
      <alignment horizontal="right" vertical="center"/>
    </xf>
    <xf numFmtId="179" fontId="35" fillId="0" borderId="30" xfId="1577" applyNumberFormat="1" applyFont="1" applyFill="1" applyBorder="1" applyAlignment="1">
      <alignment horizontal="right" vertical="center" shrinkToFit="1"/>
    </xf>
    <xf numFmtId="179" fontId="35" fillId="0" borderId="70" xfId="0" applyNumberFormat="1" applyFont="1" applyFill="1" applyBorder="1" applyAlignment="1">
      <alignment horizontal="right" vertical="center" shrinkToFit="1"/>
    </xf>
    <xf numFmtId="179" fontId="35" fillId="0" borderId="37" xfId="0" applyNumberFormat="1" applyFont="1" applyFill="1" applyBorder="1" applyAlignment="1">
      <alignment horizontal="right" vertical="center" shrinkToFit="1"/>
    </xf>
    <xf numFmtId="179" fontId="35" fillId="0" borderId="27" xfId="0" applyNumberFormat="1" applyFont="1" applyFill="1" applyBorder="1" applyAlignment="1">
      <alignment horizontal="right" vertical="center" shrinkToFit="1"/>
    </xf>
    <xf numFmtId="179" fontId="35" fillId="0" borderId="17" xfId="0" applyNumberFormat="1" applyFont="1" applyFill="1" applyBorder="1" applyAlignment="1">
      <alignment horizontal="right" vertical="center" shrinkToFit="1"/>
    </xf>
    <xf numFmtId="179" fontId="35" fillId="0" borderId="65" xfId="0"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0" fontId="35" fillId="28" borderId="3" xfId="0" applyFont="1" applyFill="1" applyBorder="1" applyAlignment="1">
      <alignment horizontal="center" vertical="center" wrapText="1"/>
    </xf>
    <xf numFmtId="0" fontId="35" fillId="28" borderId="3" xfId="0" applyFont="1" applyFill="1" applyBorder="1" applyAlignment="1">
      <alignment horizontal="center" vertical="center"/>
    </xf>
    <xf numFmtId="0" fontId="35" fillId="0" borderId="0" xfId="0" applyFont="1" applyFill="1" applyBorder="1" applyAlignment="1">
      <alignment horizontal="left" vertical="center"/>
    </xf>
    <xf numFmtId="0" fontId="35" fillId="0" borderId="19" xfId="0" applyFont="1" applyFill="1" applyBorder="1" applyAlignment="1">
      <alignment vertical="center"/>
    </xf>
    <xf numFmtId="0" fontId="35" fillId="0" borderId="17" xfId="0" applyFont="1" applyFill="1" applyBorder="1" applyAlignment="1">
      <alignment vertical="center" wrapText="1"/>
    </xf>
    <xf numFmtId="191" fontId="35" fillId="0" borderId="3" xfId="0" applyNumberFormat="1" applyFont="1" applyFill="1" applyBorder="1" applyAlignment="1">
      <alignment vertical="center"/>
    </xf>
    <xf numFmtId="190" fontId="35" fillId="0" borderId="28" xfId="1577" applyNumberFormat="1" applyFont="1" applyFill="1" applyBorder="1" applyAlignment="1">
      <alignment horizontal="right" vertical="center" shrinkToFit="1"/>
    </xf>
    <xf numFmtId="191" fontId="35" fillId="0" borderId="3" xfId="1577" applyNumberFormat="1" applyFont="1" applyFill="1" applyBorder="1" applyAlignment="1">
      <alignment horizontal="right" vertical="center" shrinkToFit="1"/>
    </xf>
    <xf numFmtId="0" fontId="35" fillId="0" borderId="3" xfId="0" applyFont="1" applyFill="1" applyBorder="1" applyAlignment="1">
      <alignment horizontal="left" vertical="center"/>
    </xf>
    <xf numFmtId="0" fontId="35" fillId="0" borderId="3" xfId="0" applyFont="1" applyBorder="1" applyAlignment="1">
      <alignment vertical="center" wrapText="1"/>
    </xf>
    <xf numFmtId="0" fontId="40" fillId="0" borderId="3" xfId="0" applyFont="1" applyFill="1" applyBorder="1" applyAlignment="1">
      <alignment horizontal="left" vertical="center"/>
    </xf>
    <xf numFmtId="0" fontId="35" fillId="0" borderId="3" xfId="0" applyFont="1" applyBorder="1" applyAlignment="1">
      <alignment horizontal="left" vertical="center"/>
    </xf>
    <xf numFmtId="195" fontId="35" fillId="0" borderId="3" xfId="0" applyNumberFormat="1" applyFont="1" applyBorder="1" applyAlignment="1">
      <alignment vertical="center" wrapText="1"/>
    </xf>
    <xf numFmtId="195" fontId="35" fillId="0" borderId="3" xfId="0" applyNumberFormat="1" applyFont="1" applyFill="1" applyBorder="1" applyAlignment="1">
      <alignment vertical="center" wrapText="1"/>
    </xf>
    <xf numFmtId="0" fontId="40" fillId="0" borderId="22" xfId="0" applyFont="1" applyFill="1" applyBorder="1" applyAlignment="1">
      <alignment horizontal="center" vertical="center" shrinkToFit="1"/>
    </xf>
    <xf numFmtId="0" fontId="40" fillId="0" borderId="26" xfId="0" applyFont="1" applyFill="1" applyBorder="1" applyAlignment="1">
      <alignment horizontal="center" vertical="center" shrinkToFi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0" fontId="40" fillId="0" borderId="5" xfId="0" applyFont="1" applyFill="1" applyBorder="1" applyAlignment="1">
      <alignment horizontal="center" vertical="center" shrinkToFit="1"/>
    </xf>
    <xf numFmtId="0" fontId="40" fillId="0" borderId="6" xfId="0" applyFont="1" applyFill="1" applyBorder="1" applyAlignment="1">
      <alignment horizontal="center" vertical="center" shrinkToFit="1"/>
    </xf>
    <xf numFmtId="0" fontId="35" fillId="28" borderId="21" xfId="0" applyFont="1" applyFill="1" applyBorder="1" applyAlignment="1">
      <alignment horizontal="center" vertical="center"/>
    </xf>
    <xf numFmtId="0" fontId="35" fillId="28" borderId="22" xfId="0" applyFont="1" applyFill="1" applyBorder="1" applyAlignment="1">
      <alignment horizontal="center" vertical="center"/>
    </xf>
    <xf numFmtId="0" fontId="35" fillId="28" borderId="3" xfId="0" applyFont="1" applyFill="1" applyBorder="1" applyAlignment="1">
      <alignment horizontal="center" vertical="center" shrinkToFit="1"/>
    </xf>
    <xf numFmtId="0" fontId="35" fillId="28" borderId="19" xfId="0" applyFont="1" applyFill="1" applyBorder="1" applyAlignment="1">
      <alignment horizontal="center" vertical="center"/>
    </xf>
    <xf numFmtId="0" fontId="35" fillId="28" borderId="17" xfId="0" applyFont="1" applyFill="1" applyBorder="1" applyAlignment="1">
      <alignment horizontal="center" vertical="center"/>
    </xf>
    <xf numFmtId="0" fontId="35" fillId="28" borderId="18"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29" xfId="0" applyFont="1" applyFill="1" applyBorder="1" applyAlignment="1">
      <alignment horizontal="center" vertical="center"/>
    </xf>
    <xf numFmtId="0" fontId="35" fillId="28" borderId="30" xfId="0" applyFont="1" applyFill="1" applyBorder="1" applyAlignment="1">
      <alignment horizontal="center" vertical="center"/>
    </xf>
    <xf numFmtId="186" fontId="51" fillId="0" borderId="0" xfId="0" applyNumberFormat="1" applyFont="1" applyFill="1" applyBorder="1" applyAlignment="1">
      <alignment horizontal="center" vertical="center"/>
    </xf>
    <xf numFmtId="187" fontId="51" fillId="0" borderId="0" xfId="0" applyNumberFormat="1" applyFont="1" applyFill="1" applyBorder="1" applyAlignment="1">
      <alignment horizontal="center" vertical="center"/>
    </xf>
    <xf numFmtId="0" fontId="37" fillId="48" borderId="0" xfId="0" applyFont="1" applyFill="1" applyBorder="1" applyAlignment="1">
      <alignment horizontal="center" vertical="center" wrapText="1"/>
    </xf>
    <xf numFmtId="0" fontId="37" fillId="48" borderId="0" xfId="0" applyFont="1" applyFill="1" applyBorder="1" applyAlignment="1">
      <alignment horizontal="center" vertical="center"/>
    </xf>
    <xf numFmtId="0" fontId="50" fillId="48" borderId="0" xfId="0" applyFont="1" applyFill="1" applyBorder="1" applyAlignment="1">
      <alignment horizontal="center" vertical="center" wrapText="1"/>
    </xf>
    <xf numFmtId="0" fontId="50" fillId="48" borderId="0" xfId="0" applyFont="1" applyFill="1" applyBorder="1" applyAlignment="1">
      <alignment horizontal="center" vertical="center"/>
    </xf>
    <xf numFmtId="0" fontId="35" fillId="0" borderId="3" xfId="0" applyFont="1" applyBorder="1" applyAlignment="1">
      <alignment horizontal="center" vertical="center"/>
    </xf>
    <xf numFmtId="0" fontId="35" fillId="0" borderId="21" xfId="0" applyFont="1" applyFill="1" applyBorder="1" applyAlignment="1">
      <alignment horizontal="center" vertical="center" shrinkToFit="1"/>
    </xf>
    <xf numFmtId="0" fontId="35" fillId="0" borderId="24" xfId="0" applyFont="1" applyFill="1" applyBorder="1" applyAlignment="1">
      <alignment horizontal="center" vertical="center" shrinkToFit="1"/>
    </xf>
    <xf numFmtId="0" fontId="35" fillId="0" borderId="22" xfId="0" applyFont="1" applyFill="1" applyBorder="1" applyAlignment="1">
      <alignment horizontal="center" vertical="center" shrinkToFit="1"/>
    </xf>
    <xf numFmtId="0" fontId="35" fillId="0" borderId="26" xfId="0" applyFont="1" applyFill="1" applyBorder="1" applyAlignment="1">
      <alignment horizontal="center" vertical="center" shrinkToFit="1"/>
    </xf>
    <xf numFmtId="0" fontId="35" fillId="0" borderId="4" xfId="0" applyFont="1" applyFill="1" applyBorder="1" applyAlignment="1">
      <alignment horizontal="center" vertical="center" wrapText="1"/>
    </xf>
    <xf numFmtId="0" fontId="35" fillId="0" borderId="38"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27" xfId="0" applyFont="1" applyFill="1" applyBorder="1" applyAlignment="1">
      <alignment horizontal="center" vertical="center" shrinkToFit="1"/>
    </xf>
    <xf numFmtId="0" fontId="35" fillId="0" borderId="25" xfId="0" applyFont="1" applyFill="1" applyBorder="1" applyAlignment="1">
      <alignment horizontal="center" vertical="center" shrinkToFit="1"/>
    </xf>
    <xf numFmtId="0" fontId="35" fillId="0" borderId="21" xfId="0" applyFont="1" applyFill="1" applyBorder="1" applyAlignment="1">
      <alignment horizontal="center" vertical="center" wrapText="1" shrinkToFit="1"/>
    </xf>
    <xf numFmtId="0" fontId="35" fillId="0" borderId="21"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35" fillId="0" borderId="19"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5" xfId="0" applyFont="1" applyFill="1" applyBorder="1" applyAlignment="1">
      <alignment horizontal="center" vertical="center" shrinkToFit="1"/>
    </xf>
    <xf numFmtId="0" fontId="35" fillId="0" borderId="6" xfId="0" applyFont="1" applyFill="1" applyBorder="1" applyAlignment="1">
      <alignment horizontal="center" vertical="center" shrinkToFit="1"/>
    </xf>
    <xf numFmtId="0" fontId="35" fillId="28" borderId="21" xfId="0" applyFont="1" applyFill="1" applyBorder="1" applyAlignment="1">
      <alignment horizontal="center" vertical="center" wrapText="1" shrinkToFit="1"/>
    </xf>
    <xf numFmtId="0" fontId="35" fillId="28" borderId="27" xfId="0" applyFont="1" applyFill="1" applyBorder="1" applyAlignment="1">
      <alignment horizontal="center" vertical="center" shrinkToFit="1"/>
    </xf>
    <xf numFmtId="0" fontId="35" fillId="28" borderId="22" xfId="0" applyFont="1" applyFill="1" applyBorder="1" applyAlignment="1">
      <alignment horizontal="center" vertical="center" shrinkToFit="1"/>
    </xf>
    <xf numFmtId="0" fontId="35" fillId="28" borderId="25" xfId="0" applyFont="1" applyFill="1" applyBorder="1" applyAlignment="1">
      <alignment horizontal="center" vertical="center" shrinkToFit="1"/>
    </xf>
    <xf numFmtId="0" fontId="35" fillId="28" borderId="24" xfId="0" applyFont="1" applyFill="1" applyBorder="1" applyAlignment="1">
      <alignment horizontal="center" vertical="center" shrinkToFit="1"/>
    </xf>
    <xf numFmtId="0" fontId="35" fillId="28" borderId="26" xfId="0" applyFont="1" applyFill="1" applyBorder="1" applyAlignment="1">
      <alignment horizontal="center" vertical="center" shrinkToFit="1"/>
    </xf>
    <xf numFmtId="0" fontId="35" fillId="28" borderId="21" xfId="0" applyFont="1" applyFill="1" applyBorder="1" applyAlignment="1">
      <alignment horizontal="center" vertical="center" shrinkToFit="1"/>
    </xf>
    <xf numFmtId="0" fontId="35" fillId="28" borderId="23" xfId="0" applyFont="1" applyFill="1" applyBorder="1" applyAlignment="1">
      <alignment horizontal="center" vertical="center"/>
    </xf>
    <xf numFmtId="0" fontId="35" fillId="28" borderId="4" xfId="0" applyFont="1" applyFill="1" applyBorder="1" applyAlignment="1">
      <alignment horizontal="center" vertical="center" wrapText="1"/>
    </xf>
    <xf numFmtId="0" fontId="35" fillId="28" borderId="38" xfId="0" applyFont="1" applyFill="1" applyBorder="1" applyAlignment="1">
      <alignment horizontal="center" vertical="center"/>
    </xf>
    <xf numFmtId="0" fontId="35" fillId="28" borderId="36" xfId="0" applyFont="1" applyFill="1" applyBorder="1" applyAlignment="1">
      <alignment horizontal="center" vertical="center"/>
    </xf>
    <xf numFmtId="0" fontId="40" fillId="28" borderId="19" xfId="1550" applyFont="1" applyFill="1" applyBorder="1" applyAlignment="1">
      <alignment horizontal="center" vertical="center"/>
    </xf>
    <xf numFmtId="0" fontId="40" fillId="28" borderId="18" xfId="1550" applyFont="1" applyFill="1" applyBorder="1" applyAlignment="1">
      <alignment horizontal="center" vertical="center"/>
    </xf>
    <xf numFmtId="0" fontId="35" fillId="0" borderId="19" xfId="1550" applyNumberFormat="1" applyFont="1" applyBorder="1" applyAlignment="1">
      <alignment vertical="center" shrinkToFit="1"/>
    </xf>
    <xf numFmtId="0" fontId="35" fillId="0" borderId="18" xfId="1550" applyNumberFormat="1" applyFont="1" applyBorder="1" applyAlignment="1">
      <alignment vertical="center" shrinkToFit="1"/>
    </xf>
    <xf numFmtId="0" fontId="40" fillId="0" borderId="19" xfId="1550" applyFont="1" applyFill="1" applyBorder="1" applyAlignment="1">
      <alignment vertical="center"/>
    </xf>
    <xf numFmtId="0" fontId="40" fillId="0" borderId="18" xfId="1550" applyFont="1" applyFill="1" applyBorder="1" applyAlignment="1">
      <alignment vertical="center"/>
    </xf>
    <xf numFmtId="0" fontId="40" fillId="0" borderId="19" xfId="1550" applyFont="1" applyFill="1" applyBorder="1" applyAlignment="1">
      <alignment vertical="center" wrapText="1"/>
    </xf>
    <xf numFmtId="0" fontId="35" fillId="0" borderId="4" xfId="0" applyFont="1" applyBorder="1" applyAlignment="1">
      <alignment horizontal="center" vertical="center"/>
    </xf>
    <xf numFmtId="0" fontId="35" fillId="0" borderId="36" xfId="0" applyFont="1" applyBorder="1" applyAlignment="1">
      <alignment horizontal="center" vertical="center"/>
    </xf>
    <xf numFmtId="0" fontId="35" fillId="0" borderId="2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3" xfId="1550" applyNumberFormat="1" applyFont="1" applyBorder="1" applyAlignment="1">
      <alignment vertical="center" shrinkToFit="1"/>
    </xf>
    <xf numFmtId="0" fontId="35" fillId="28" borderId="19"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35" fillId="28" borderId="18" xfId="0" applyFont="1" applyFill="1" applyBorder="1" applyAlignment="1">
      <alignment horizontal="center" vertical="center" wrapText="1"/>
    </xf>
    <xf numFmtId="0" fontId="35" fillId="28" borderId="27" xfId="0" applyFont="1" applyFill="1" applyBorder="1" applyAlignment="1">
      <alignment horizontal="center" vertical="center"/>
    </xf>
    <xf numFmtId="0" fontId="35" fillId="28" borderId="24" xfId="0" applyFont="1" applyFill="1" applyBorder="1" applyAlignment="1">
      <alignment horizontal="center" vertical="center"/>
    </xf>
    <xf numFmtId="0" fontId="35" fillId="28" borderId="25" xfId="0" applyFont="1" applyFill="1" applyBorder="1" applyAlignment="1">
      <alignment horizontal="center" vertical="center"/>
    </xf>
    <xf numFmtId="0" fontId="35" fillId="28" borderId="26" xfId="0" applyFont="1" applyFill="1" applyBorder="1" applyAlignment="1">
      <alignment horizontal="center" vertical="center"/>
    </xf>
    <xf numFmtId="0" fontId="35" fillId="28" borderId="0" xfId="0" applyFont="1" applyFill="1" applyBorder="1" applyAlignment="1">
      <alignment horizontal="center" vertical="center"/>
    </xf>
    <xf numFmtId="0" fontId="35" fillId="28" borderId="55" xfId="0" applyFont="1" applyFill="1" applyBorder="1" applyAlignment="1">
      <alignment horizontal="center" vertical="center"/>
    </xf>
    <xf numFmtId="0" fontId="35" fillId="28" borderId="4" xfId="0" applyFont="1" applyFill="1" applyBorder="1" applyAlignment="1">
      <alignment horizontal="center" vertical="center" shrinkToFit="1"/>
    </xf>
    <xf numFmtId="0" fontId="35" fillId="28" borderId="38" xfId="0" applyFont="1" applyFill="1" applyBorder="1" applyAlignment="1">
      <alignment horizontal="center" vertical="center" shrinkToFit="1"/>
    </xf>
    <xf numFmtId="0" fontId="35" fillId="28" borderId="36" xfId="0" applyFont="1" applyFill="1" applyBorder="1" applyAlignment="1">
      <alignment horizontal="center" vertical="center" shrinkToFit="1"/>
    </xf>
    <xf numFmtId="0" fontId="35" fillId="28" borderId="4" xfId="0" applyFont="1" applyFill="1" applyBorder="1" applyAlignment="1">
      <alignment horizontal="center" vertical="center"/>
    </xf>
    <xf numFmtId="0" fontId="35" fillId="28" borderId="19" xfId="1550" applyNumberFormat="1" applyFont="1" applyFill="1" applyBorder="1" applyAlignment="1">
      <alignment horizontal="center" vertical="center" shrinkToFit="1"/>
    </xf>
    <xf numFmtId="0" fontId="35" fillId="28" borderId="17" xfId="1550" applyNumberFormat="1" applyFont="1" applyFill="1" applyBorder="1" applyAlignment="1">
      <alignment horizontal="center" vertical="center" shrinkToFit="1"/>
    </xf>
    <xf numFmtId="0" fontId="35" fillId="28" borderId="18" xfId="1550" applyNumberFormat="1" applyFont="1" applyFill="1" applyBorder="1" applyAlignment="1">
      <alignment horizontal="center" vertical="center" shrinkToFit="1"/>
    </xf>
    <xf numFmtId="179" fontId="35" fillId="0" borderId="31" xfId="0" applyNumberFormat="1" applyFont="1" applyFill="1" applyBorder="1" applyAlignment="1">
      <alignment horizontal="right" vertical="center" shrinkToFit="1"/>
    </xf>
    <xf numFmtId="179" fontId="35" fillId="0" borderId="59" xfId="0" applyNumberFormat="1" applyFont="1" applyFill="1" applyBorder="1" applyAlignment="1">
      <alignment horizontal="right" vertical="center" shrinkToFit="1"/>
    </xf>
    <xf numFmtId="179" fontId="35" fillId="0" borderId="60" xfId="0" applyNumberFormat="1" applyFont="1" applyFill="1" applyBorder="1" applyAlignment="1">
      <alignment horizontal="right" vertical="center" shrinkToFit="1"/>
    </xf>
    <xf numFmtId="179" fontId="35" fillId="0" borderId="68" xfId="0" applyNumberFormat="1" applyFont="1" applyFill="1" applyBorder="1" applyAlignment="1">
      <alignment horizontal="right" vertical="center" shrinkToFit="1"/>
    </xf>
    <xf numFmtId="179" fontId="40" fillId="0" borderId="61" xfId="0" applyNumberFormat="1" applyFont="1" applyFill="1" applyBorder="1" applyAlignment="1">
      <alignment horizontal="right" vertical="center" shrinkToFit="1"/>
    </xf>
    <xf numFmtId="179" fontId="40" fillId="0" borderId="59" xfId="0" applyNumberFormat="1" applyFont="1" applyFill="1" applyBorder="1" applyAlignment="1">
      <alignment horizontal="right" vertical="center" shrinkToFit="1"/>
    </xf>
    <xf numFmtId="179" fontId="40" fillId="0" borderId="60" xfId="0" applyNumberFormat="1" applyFont="1" applyFill="1" applyBorder="1" applyAlignment="1">
      <alignment horizontal="right" vertical="center" shrinkToFit="1"/>
    </xf>
    <xf numFmtId="0" fontId="40" fillId="0" borderId="57" xfId="1386" applyFont="1" applyFill="1" applyBorder="1" applyAlignment="1">
      <alignment horizontal="center" vertical="center"/>
    </xf>
    <xf numFmtId="0" fontId="40" fillId="0" borderId="58" xfId="1386" applyFont="1" applyFill="1" applyBorder="1" applyAlignment="1">
      <alignment horizontal="center" vertical="center"/>
    </xf>
    <xf numFmtId="0" fontId="40" fillId="0" borderId="23" xfId="1386" applyFont="1" applyFill="1" applyBorder="1" applyAlignment="1">
      <alignment horizontal="center" vertical="center"/>
    </xf>
    <xf numFmtId="0" fontId="40" fillId="0" borderId="55" xfId="1386" applyFont="1" applyFill="1" applyBorder="1" applyAlignment="1">
      <alignment horizontal="center" vertical="center"/>
    </xf>
    <xf numFmtId="0" fontId="40" fillId="0" borderId="22" xfId="1386" applyFont="1" applyFill="1" applyBorder="1" applyAlignment="1">
      <alignment horizontal="center" vertical="center"/>
    </xf>
    <xf numFmtId="0" fontId="40" fillId="0" borderId="26" xfId="1386" applyFont="1" applyFill="1" applyBorder="1" applyAlignment="1">
      <alignment horizontal="center" vertical="center"/>
    </xf>
    <xf numFmtId="0" fontId="35" fillId="0" borderId="4" xfId="1386" applyFont="1" applyFill="1" applyBorder="1" applyAlignment="1">
      <alignment horizontal="center" vertical="center"/>
    </xf>
    <xf numFmtId="0" fontId="35" fillId="0" borderId="38" xfId="1386" applyFont="1" applyFill="1" applyBorder="1" applyAlignment="1">
      <alignment horizontal="center" vertical="center"/>
    </xf>
    <xf numFmtId="0" fontId="35" fillId="0" borderId="36" xfId="1386" applyFont="1" applyFill="1" applyBorder="1" applyAlignment="1">
      <alignment horizontal="center" vertical="center"/>
    </xf>
    <xf numFmtId="0" fontId="36" fillId="28" borderId="3" xfId="0" applyFont="1" applyFill="1" applyBorder="1" applyAlignment="1">
      <alignment horizontal="center" vertical="center"/>
    </xf>
    <xf numFmtId="0" fontId="35" fillId="0" borderId="4" xfId="1386" applyFont="1" applyFill="1" applyBorder="1" applyAlignment="1">
      <alignment vertical="center" shrinkToFit="1"/>
    </xf>
    <xf numFmtId="0" fontId="35" fillId="0" borderId="38" xfId="1386" applyFont="1" applyFill="1" applyBorder="1" applyAlignment="1">
      <alignment vertical="center" shrinkToFit="1"/>
    </xf>
    <xf numFmtId="0" fontId="35" fillId="0" borderId="36" xfId="1386" applyFont="1" applyFill="1" applyBorder="1" applyAlignment="1">
      <alignment vertical="center" shrinkToFit="1"/>
    </xf>
    <xf numFmtId="0" fontId="35" fillId="0" borderId="69" xfId="1386" applyFont="1" applyFill="1" applyBorder="1" applyAlignment="1">
      <alignment vertical="center" shrinkToFit="1"/>
    </xf>
    <xf numFmtId="0" fontId="35" fillId="0" borderId="4" xfId="0" applyFont="1" applyFill="1" applyBorder="1" applyAlignment="1">
      <alignment horizontal="center" vertical="center"/>
    </xf>
    <xf numFmtId="179" fontId="35" fillId="0" borderId="3" xfId="1550" applyNumberFormat="1" applyFont="1" applyBorder="1" applyAlignment="1">
      <alignment horizontal="right" vertical="center"/>
    </xf>
    <xf numFmtId="0" fontId="35" fillId="0" borderId="3" xfId="1550" applyFont="1" applyBorder="1" applyAlignment="1">
      <alignment horizontal="right" vertical="center"/>
    </xf>
    <xf numFmtId="0" fontId="46" fillId="28" borderId="19" xfId="1550" applyNumberFormat="1" applyFont="1" applyFill="1" applyBorder="1" applyAlignment="1">
      <alignment horizontal="center" vertical="center" wrapText="1" shrinkToFit="1"/>
    </xf>
    <xf numFmtId="0" fontId="46" fillId="28" borderId="37" xfId="1550" applyNumberFormat="1" applyFont="1" applyFill="1" applyBorder="1" applyAlignment="1">
      <alignment horizontal="center" vertical="center" wrapText="1" shrinkToFit="1"/>
    </xf>
    <xf numFmtId="0" fontId="40" fillId="28" borderId="21" xfId="1550" applyFont="1" applyFill="1" applyBorder="1" applyAlignment="1">
      <alignment horizontal="center" vertical="center"/>
    </xf>
    <xf numFmtId="0" fontId="40" fillId="28" borderId="22" xfId="1550" applyFont="1" applyFill="1" applyBorder="1" applyAlignment="1">
      <alignment horizontal="center" vertical="center"/>
    </xf>
    <xf numFmtId="0" fontId="35" fillId="28" borderId="19" xfId="1550" applyNumberFormat="1" applyFont="1" applyFill="1" applyBorder="1" applyAlignment="1">
      <alignment horizontal="center" vertical="center"/>
    </xf>
    <xf numFmtId="0" fontId="35" fillId="28" borderId="17" xfId="1550" applyNumberFormat="1" applyFont="1" applyFill="1" applyBorder="1" applyAlignment="1">
      <alignment horizontal="center" vertical="center"/>
    </xf>
    <xf numFmtId="0" fontId="35" fillId="28" borderId="18" xfId="1550" applyNumberFormat="1" applyFont="1" applyFill="1" applyBorder="1" applyAlignment="1">
      <alignment horizontal="center" vertical="center"/>
    </xf>
    <xf numFmtId="0" fontId="35" fillId="0" borderId="4" xfId="0" applyFont="1" applyFill="1" applyBorder="1" applyAlignment="1">
      <alignment vertical="center"/>
    </xf>
    <xf numFmtId="0" fontId="35" fillId="0" borderId="38" xfId="0" applyFont="1" applyFill="1" applyBorder="1" applyAlignment="1">
      <alignment vertical="center"/>
    </xf>
    <xf numFmtId="0" fontId="35" fillId="0" borderId="36" xfId="0" applyFont="1" applyFill="1" applyBorder="1" applyAlignment="1">
      <alignment vertical="center"/>
    </xf>
    <xf numFmtId="179" fontId="35" fillId="0" borderId="4" xfId="1553" applyNumberFormat="1" applyFont="1" applyFill="1" applyBorder="1" applyAlignment="1">
      <alignment horizontal="right" vertical="center" shrinkToFit="1"/>
    </xf>
    <xf numFmtId="179" fontId="35" fillId="0" borderId="38" xfId="1553" applyNumberFormat="1" applyFont="1" applyFill="1" applyBorder="1" applyAlignment="1">
      <alignment horizontal="right" vertical="center" shrinkToFit="1"/>
    </xf>
    <xf numFmtId="179" fontId="35" fillId="0" borderId="36" xfId="1553" applyNumberFormat="1" applyFont="1" applyFill="1" applyBorder="1" applyAlignment="1">
      <alignment horizontal="right" vertical="center" shrinkToFit="1"/>
    </xf>
    <xf numFmtId="0" fontId="40" fillId="0" borderId="21"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23"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22" xfId="0" applyFont="1" applyFill="1" applyBorder="1" applyAlignment="1">
      <alignment horizontal="center" vertical="center"/>
    </xf>
    <xf numFmtId="0" fontId="40" fillId="0" borderId="26" xfId="0" applyFont="1" applyFill="1" applyBorder="1" applyAlignment="1">
      <alignment horizontal="center" vertical="center"/>
    </xf>
    <xf numFmtId="179" fontId="40" fillId="0" borderId="4" xfId="1553" applyNumberFormat="1" applyFont="1" applyFill="1" applyBorder="1" applyAlignment="1">
      <alignment horizontal="right" vertical="center" shrinkToFit="1"/>
    </xf>
    <xf numFmtId="179" fontId="40" fillId="0" borderId="38" xfId="1553" applyNumberFormat="1" applyFont="1" applyFill="1" applyBorder="1" applyAlignment="1">
      <alignment horizontal="right" vertical="center" shrinkToFit="1"/>
    </xf>
    <xf numFmtId="179" fontId="40" fillId="0" borderId="36" xfId="1553"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xf>
    <xf numFmtId="179" fontId="35" fillId="0" borderId="38" xfId="0" applyNumberFormat="1" applyFont="1" applyFill="1" applyBorder="1" applyAlignment="1">
      <alignment horizontal="right" vertical="center"/>
    </xf>
    <xf numFmtId="179" fontId="35" fillId="0" borderId="36" xfId="0" applyNumberFormat="1" applyFont="1" applyFill="1" applyBorder="1" applyAlignment="1">
      <alignment horizontal="right" vertical="center"/>
    </xf>
    <xf numFmtId="0" fontId="35" fillId="28" borderId="3" xfId="0" applyFont="1" applyFill="1" applyBorder="1" applyAlignment="1">
      <alignment horizontal="center" vertical="center" wrapText="1"/>
    </xf>
    <xf numFmtId="0" fontId="35" fillId="28" borderId="3" xfId="0" applyFont="1" applyFill="1" applyBorder="1" applyAlignment="1">
      <alignment horizontal="center" vertical="center"/>
    </xf>
    <xf numFmtId="179" fontId="35" fillId="0" borderId="4" xfId="1553" applyNumberFormat="1" applyFont="1" applyFill="1" applyBorder="1" applyAlignment="1">
      <alignment horizontal="right" vertical="center"/>
    </xf>
    <xf numFmtId="179" fontId="35" fillId="0" borderId="38" xfId="1553" applyNumberFormat="1" applyFont="1" applyFill="1" applyBorder="1" applyAlignment="1">
      <alignment horizontal="right" vertical="center"/>
    </xf>
    <xf numFmtId="179" fontId="35" fillId="0" borderId="36" xfId="1553" applyNumberFormat="1" applyFont="1" applyFill="1" applyBorder="1" applyAlignment="1">
      <alignment horizontal="right" vertical="center"/>
    </xf>
    <xf numFmtId="0" fontId="36" fillId="0" borderId="3" xfId="0" applyFont="1" applyFill="1" applyBorder="1" applyAlignment="1">
      <alignment horizontal="center" vertical="center"/>
    </xf>
    <xf numFmtId="0" fontId="35" fillId="0" borderId="19" xfId="0" applyFont="1" applyFill="1" applyBorder="1" applyAlignment="1">
      <alignment horizontal="center" vertical="center"/>
    </xf>
    <xf numFmtId="0" fontId="35" fillId="0" borderId="17" xfId="0" applyFont="1" applyFill="1" applyBorder="1" applyAlignment="1">
      <alignment horizontal="center" vertical="center"/>
    </xf>
    <xf numFmtId="0" fontId="35" fillId="0" borderId="18" xfId="0" applyFont="1" applyFill="1" applyBorder="1" applyAlignment="1">
      <alignment horizontal="center" vertical="center"/>
    </xf>
    <xf numFmtId="179" fontId="40" fillId="0" borderId="66" xfId="1553" applyNumberFormat="1" applyFont="1" applyFill="1" applyBorder="1" applyAlignment="1">
      <alignment horizontal="right" vertical="center" shrinkToFit="1"/>
    </xf>
    <xf numFmtId="0" fontId="40" fillId="0" borderId="57" xfId="0" applyFont="1" applyFill="1" applyBorder="1" applyAlignment="1">
      <alignment horizontal="center" vertical="center"/>
    </xf>
    <xf numFmtId="0" fontId="40" fillId="0" borderId="58" xfId="0" applyFont="1" applyFill="1" applyBorder="1" applyAlignment="1">
      <alignment horizontal="center" vertical="center"/>
    </xf>
    <xf numFmtId="179" fontId="35" fillId="0" borderId="69" xfId="1553" applyNumberFormat="1" applyFont="1" applyFill="1" applyBorder="1" applyAlignment="1">
      <alignment horizontal="right" vertical="center" shrinkToFit="1"/>
    </xf>
    <xf numFmtId="179" fontId="35" fillId="0" borderId="66" xfId="0" applyNumberFormat="1" applyFont="1" applyFill="1" applyBorder="1" applyAlignment="1">
      <alignment horizontal="right" vertical="center"/>
    </xf>
    <xf numFmtId="179" fontId="40" fillId="0" borderId="66" xfId="0" applyNumberFormat="1" applyFont="1" applyFill="1" applyBorder="1" applyAlignment="1">
      <alignment horizontal="right" vertical="center" shrinkToFit="1"/>
    </xf>
    <xf numFmtId="179" fontId="40" fillId="0" borderId="38" xfId="0" applyNumberFormat="1" applyFont="1" applyFill="1" applyBorder="1" applyAlignment="1">
      <alignment horizontal="right" vertical="center" shrinkToFit="1"/>
    </xf>
    <xf numFmtId="179" fontId="40" fillId="0" borderId="36" xfId="0" applyNumberFormat="1" applyFont="1" applyFill="1" applyBorder="1" applyAlignment="1">
      <alignment horizontal="right" vertical="center" shrinkToFit="1"/>
    </xf>
    <xf numFmtId="0" fontId="35" fillId="0" borderId="3" xfId="0" applyFont="1" applyBorder="1" applyAlignment="1">
      <alignment horizontal="center" vertical="center" wrapText="1"/>
    </xf>
    <xf numFmtId="0" fontId="35" fillId="0" borderId="91" xfId="0" applyFont="1" applyFill="1" applyBorder="1" applyAlignment="1">
      <alignment horizontal="left" vertical="center"/>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91" xfId="0" applyFont="1" applyFill="1" applyBorder="1" applyAlignment="1">
      <alignment horizontal="left" vertical="center"/>
    </xf>
    <xf numFmtId="0" fontId="35" fillId="0" borderId="90" xfId="0" applyFont="1" applyFill="1" applyBorder="1" applyAlignment="1">
      <alignment horizontal="left" vertical="center"/>
    </xf>
    <xf numFmtId="0" fontId="35" fillId="0" borderId="0" xfId="0" applyFont="1" applyFill="1" applyBorder="1" applyAlignment="1">
      <alignment horizontal="left"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4" xr:uid="{00000000-0005-0000-0000-000016000000}"/>
    <cellStyle name="20% - アクセント 1 4 3" xfId="1745"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6" xr:uid="{00000000-0005-0000-0000-000032000000}"/>
    <cellStyle name="20% - アクセント 2 4 3" xfId="1747"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8" xr:uid="{00000000-0005-0000-0000-00004E000000}"/>
    <cellStyle name="20% - アクセント 3 4 3" xfId="1749"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50" xr:uid="{00000000-0005-0000-0000-00006A000000}"/>
    <cellStyle name="20% - アクセント 4 4 3" xfId="1751"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2" xr:uid="{00000000-0005-0000-0000-000086000000}"/>
    <cellStyle name="20% - アクセント 5 4 3" xfId="1753"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4" xr:uid="{00000000-0005-0000-0000-0000A2000000}"/>
    <cellStyle name="20% - アクセント 6 4 3" xfId="1755"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6" xr:uid="{00000000-0005-0000-0000-0000BE000000}"/>
    <cellStyle name="40% - アクセント 1 4 3" xfId="1757"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8" xr:uid="{00000000-0005-0000-0000-0000DA000000}"/>
    <cellStyle name="40% - アクセント 2 4 3" xfId="1759"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60" xr:uid="{00000000-0005-0000-0000-0000F6000000}"/>
    <cellStyle name="40% - アクセント 3 4 3" xfId="1761"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2" xr:uid="{00000000-0005-0000-0000-000012010000}"/>
    <cellStyle name="40% - アクセント 4 4 3" xfId="1763"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4" xr:uid="{00000000-0005-0000-0000-00002E010000}"/>
    <cellStyle name="40% - アクセント 5 4 3" xfId="1765"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6" xr:uid="{00000000-0005-0000-0000-00004A010000}"/>
    <cellStyle name="40% - アクセント 6 4 3" xfId="1767"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8"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9" xr:uid="{00000000-0005-0000-0000-0000CA020000}"/>
    <cellStyle name="どちらでもない 2 3" xfId="1770"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71"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2"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73" xr:uid="{00000000-0005-0000-0000-000015030000}"/>
    <cellStyle name="メモ 2 3" xfId="1774" xr:uid="{00000000-0005-0000-0000-000016030000}"/>
    <cellStyle name="メモ 2 3 2" xfId="1775" xr:uid="{00000000-0005-0000-0000-000017030000}"/>
    <cellStyle name="メモ 2 3 2 2" xfId="1776" xr:uid="{00000000-0005-0000-0000-000018030000}"/>
    <cellStyle name="メモ 2 3 3" xfId="1777" xr:uid="{00000000-0005-0000-0000-000019030000}"/>
    <cellStyle name="メモ 2 3 4" xfId="1778" xr:uid="{00000000-0005-0000-0000-00001A030000}"/>
    <cellStyle name="メモ 2 4" xfId="1779" xr:uid="{00000000-0005-0000-0000-00001B030000}"/>
    <cellStyle name="メモ 2 4 2" xfId="1780" xr:uid="{00000000-0005-0000-0000-00001C030000}"/>
    <cellStyle name="メモ 2 4 2 2" xfId="1781" xr:uid="{00000000-0005-0000-0000-00001D030000}"/>
    <cellStyle name="メモ 2 4 3" xfId="1782" xr:uid="{00000000-0005-0000-0000-00001E030000}"/>
    <cellStyle name="メモ 2 4 4" xfId="1783" xr:uid="{00000000-0005-0000-0000-00001F030000}"/>
    <cellStyle name="メモ 2 5" xfId="1784" xr:uid="{00000000-0005-0000-0000-000020030000}"/>
    <cellStyle name="メモ 2 5 2" xfId="1785" xr:uid="{00000000-0005-0000-0000-000021030000}"/>
    <cellStyle name="メモ 2 5 2 2" xfId="1786" xr:uid="{00000000-0005-0000-0000-000022030000}"/>
    <cellStyle name="メモ 2 5 3" xfId="1787" xr:uid="{00000000-0005-0000-0000-000023030000}"/>
    <cellStyle name="メモ 2 5 4" xfId="1788" xr:uid="{00000000-0005-0000-0000-000024030000}"/>
    <cellStyle name="メモ 2 6" xfId="1789" xr:uid="{00000000-0005-0000-0000-000025030000}"/>
    <cellStyle name="メモ 2 6 2" xfId="1790" xr:uid="{00000000-0005-0000-0000-000026030000}"/>
    <cellStyle name="メモ 2 7" xfId="1791" xr:uid="{00000000-0005-0000-0000-000027030000}"/>
    <cellStyle name="メモ 2 8" xfId="1792" xr:uid="{00000000-0005-0000-0000-000028030000}"/>
    <cellStyle name="メモ 2 9" xfId="1793"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4" xr:uid="{00000000-0005-0000-0000-000035030000}"/>
    <cellStyle name="メモ 3 3" xfId="733" xr:uid="{00000000-0005-0000-0000-000036030000}"/>
    <cellStyle name="メモ 3 3 2" xfId="1397" xr:uid="{00000000-0005-0000-0000-000037030000}"/>
    <cellStyle name="メモ 3 3 2 2" xfId="1795" xr:uid="{00000000-0005-0000-0000-000038030000}"/>
    <cellStyle name="メモ 3 3 3" xfId="1796" xr:uid="{00000000-0005-0000-0000-000039030000}"/>
    <cellStyle name="メモ 3 3 4" xfId="1797" xr:uid="{00000000-0005-0000-0000-00003A030000}"/>
    <cellStyle name="メモ 3 4" xfId="1600" xr:uid="{00000000-0005-0000-0000-00003B030000}"/>
    <cellStyle name="メモ 3 4 2" xfId="1601" xr:uid="{00000000-0005-0000-0000-00003C030000}"/>
    <cellStyle name="メモ 3 4 2 2" xfId="1798" xr:uid="{00000000-0005-0000-0000-00003D030000}"/>
    <cellStyle name="メモ 3 4 3" xfId="1799" xr:uid="{00000000-0005-0000-0000-00003E030000}"/>
    <cellStyle name="メモ 3 4 4" xfId="1800" xr:uid="{00000000-0005-0000-0000-00003F030000}"/>
    <cellStyle name="メモ 3 5" xfId="1602" xr:uid="{00000000-0005-0000-0000-000040030000}"/>
    <cellStyle name="メモ 3 5 2" xfId="1801"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802" xr:uid="{00000000-0005-0000-0000-000050030000}"/>
    <cellStyle name="メモ 5" xfId="737" xr:uid="{00000000-0005-0000-0000-000051030000}"/>
    <cellStyle name="メモ 5 2" xfId="1803" xr:uid="{00000000-0005-0000-0000-000052030000}"/>
    <cellStyle name="メモ 5 3" xfId="1804"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5"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6" xr:uid="{00000000-0005-0000-0000-0000A5030000}"/>
    <cellStyle name="計算 2 3 2" xfId="1807" xr:uid="{00000000-0005-0000-0000-0000A6030000}"/>
    <cellStyle name="計算 2 3 2 2" xfId="1808" xr:uid="{00000000-0005-0000-0000-0000A7030000}"/>
    <cellStyle name="計算 2 3 3" xfId="1809" xr:uid="{00000000-0005-0000-0000-0000A8030000}"/>
    <cellStyle name="計算 2 4" xfId="1810" xr:uid="{00000000-0005-0000-0000-0000A9030000}"/>
    <cellStyle name="計算 2 4 2" xfId="1811" xr:uid="{00000000-0005-0000-0000-0000AA030000}"/>
    <cellStyle name="計算 2 4 2 2" xfId="1812" xr:uid="{00000000-0005-0000-0000-0000AB030000}"/>
    <cellStyle name="計算 2 4 3" xfId="1813" xr:uid="{00000000-0005-0000-0000-0000AC030000}"/>
    <cellStyle name="計算 2 5" xfId="1814" xr:uid="{00000000-0005-0000-0000-0000AD030000}"/>
    <cellStyle name="計算 2 5 2" xfId="1815" xr:uid="{00000000-0005-0000-0000-0000AE030000}"/>
    <cellStyle name="計算 2 6" xfId="1816"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7" xr:uid="{00000000-0005-0000-0000-0000BD030000}"/>
    <cellStyle name="計算 3 3 3" xfId="1818" xr:uid="{00000000-0005-0000-0000-0000BE030000}"/>
    <cellStyle name="計算 3 4" xfId="1615" xr:uid="{00000000-0005-0000-0000-0000BF030000}"/>
    <cellStyle name="計算 3 4 2" xfId="1616" xr:uid="{00000000-0005-0000-0000-0000C0030000}"/>
    <cellStyle name="計算 3 4 2 2" xfId="1819" xr:uid="{00000000-0005-0000-0000-0000C1030000}"/>
    <cellStyle name="計算 3 4 3" xfId="1820" xr:uid="{00000000-0005-0000-0000-0000C2030000}"/>
    <cellStyle name="計算 3 5" xfId="1617" xr:uid="{00000000-0005-0000-0000-0000C3030000}"/>
    <cellStyle name="計算 3 5 2" xfId="1821"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22"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23"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4" xr:uid="{00000000-0005-0000-0000-000006040000}"/>
    <cellStyle name="桁区切り 2 4" xfId="1415" xr:uid="{00000000-0005-0000-0000-000007040000}"/>
    <cellStyle name="桁区切り 2 4 2" xfId="1825"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6"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7"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8"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9" xr:uid="{00000000-0005-0000-0000-000033040000}"/>
    <cellStyle name="桁区切り 7" xfId="1435" xr:uid="{00000000-0005-0000-0000-000034040000}"/>
    <cellStyle name="桁区切り 7 2" xfId="1830"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31" xr:uid="{00000000-0005-0000-0000-0000BA040000}"/>
    <cellStyle name="集計 2 3 2" xfId="1832" xr:uid="{00000000-0005-0000-0000-0000BB040000}"/>
    <cellStyle name="集計 2 3 2 2" xfId="1833" xr:uid="{00000000-0005-0000-0000-0000BC040000}"/>
    <cellStyle name="集計 2 3 3" xfId="1834" xr:uid="{00000000-0005-0000-0000-0000BD040000}"/>
    <cellStyle name="集計 2 4" xfId="1835" xr:uid="{00000000-0005-0000-0000-0000BE040000}"/>
    <cellStyle name="集計 2 4 2" xfId="1836" xr:uid="{00000000-0005-0000-0000-0000BF040000}"/>
    <cellStyle name="集計 2 4 2 2" xfId="1837" xr:uid="{00000000-0005-0000-0000-0000C0040000}"/>
    <cellStyle name="集計 2 4 3" xfId="1838" xr:uid="{00000000-0005-0000-0000-0000C1040000}"/>
    <cellStyle name="集計 2 5" xfId="1839" xr:uid="{00000000-0005-0000-0000-0000C2040000}"/>
    <cellStyle name="集計 2 5 2" xfId="1840" xr:uid="{00000000-0005-0000-0000-0000C3040000}"/>
    <cellStyle name="集計 2 6" xfId="1841"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2" xr:uid="{00000000-0005-0000-0000-0000D2040000}"/>
    <cellStyle name="集計 3 3 3" xfId="1843" xr:uid="{00000000-0005-0000-0000-0000D3040000}"/>
    <cellStyle name="集計 3 4" xfId="1658" xr:uid="{00000000-0005-0000-0000-0000D4040000}"/>
    <cellStyle name="集計 3 4 2" xfId="1659" xr:uid="{00000000-0005-0000-0000-0000D5040000}"/>
    <cellStyle name="集計 3 4 2 2" xfId="1844" xr:uid="{00000000-0005-0000-0000-0000D6040000}"/>
    <cellStyle name="集計 3 4 3" xfId="1845"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6" xr:uid="{00000000-0005-0000-0000-000003050000}"/>
    <cellStyle name="出力 2 3 2" xfId="1847" xr:uid="{00000000-0005-0000-0000-000004050000}"/>
    <cellStyle name="出力 2 3 2 2" xfId="1848" xr:uid="{00000000-0005-0000-0000-000005050000}"/>
    <cellStyle name="出力 2 3 3" xfId="1849" xr:uid="{00000000-0005-0000-0000-000006050000}"/>
    <cellStyle name="出力 2 4" xfId="1850" xr:uid="{00000000-0005-0000-0000-000007050000}"/>
    <cellStyle name="出力 2 4 2" xfId="1851" xr:uid="{00000000-0005-0000-0000-000008050000}"/>
    <cellStyle name="出力 2 4 2 2" xfId="1852" xr:uid="{00000000-0005-0000-0000-000009050000}"/>
    <cellStyle name="出力 2 4 3" xfId="1853" xr:uid="{00000000-0005-0000-0000-00000A050000}"/>
    <cellStyle name="出力 2 5" xfId="1854" xr:uid="{00000000-0005-0000-0000-00000B050000}"/>
    <cellStyle name="出力 2 5 2" xfId="1855" xr:uid="{00000000-0005-0000-0000-00000C050000}"/>
    <cellStyle name="出力 2 6" xfId="1856"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7" xr:uid="{00000000-0005-0000-0000-00001B050000}"/>
    <cellStyle name="出力 3 3 3" xfId="1858" xr:uid="{00000000-0005-0000-0000-00001C050000}"/>
    <cellStyle name="出力 3 4" xfId="1567" xr:uid="{00000000-0005-0000-0000-00001D050000}"/>
    <cellStyle name="出力 3 4 2" xfId="1672" xr:uid="{00000000-0005-0000-0000-00001E050000}"/>
    <cellStyle name="出力 3 4 2 2" xfId="1859" xr:uid="{00000000-0005-0000-0000-00001F050000}"/>
    <cellStyle name="出力 3 4 3" xfId="1860"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61" xr:uid="{00000000-0005-0000-0000-000069050000}"/>
    <cellStyle name="入力 2 3 2" xfId="1862" xr:uid="{00000000-0005-0000-0000-00006A050000}"/>
    <cellStyle name="入力 2 3 2 2" xfId="1863" xr:uid="{00000000-0005-0000-0000-00006B050000}"/>
    <cellStyle name="入力 2 3 3" xfId="1864" xr:uid="{00000000-0005-0000-0000-00006C050000}"/>
    <cellStyle name="入力 2 4" xfId="1865" xr:uid="{00000000-0005-0000-0000-00006D050000}"/>
    <cellStyle name="入力 2 4 2" xfId="1866" xr:uid="{00000000-0005-0000-0000-00006E050000}"/>
    <cellStyle name="入力 2 4 2 2" xfId="1867" xr:uid="{00000000-0005-0000-0000-00006F050000}"/>
    <cellStyle name="入力 2 4 3" xfId="1868" xr:uid="{00000000-0005-0000-0000-000070050000}"/>
    <cellStyle name="入力 2 5" xfId="1869" xr:uid="{00000000-0005-0000-0000-000071050000}"/>
    <cellStyle name="入力 2 5 2" xfId="1870" xr:uid="{00000000-0005-0000-0000-000072050000}"/>
    <cellStyle name="入力 2 6" xfId="1871"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2" xr:uid="{00000000-0005-0000-0000-000081050000}"/>
    <cellStyle name="入力 3 3 3" xfId="1873" xr:uid="{00000000-0005-0000-0000-000082050000}"/>
    <cellStyle name="入力 3 4" xfId="1685" xr:uid="{00000000-0005-0000-0000-000083050000}"/>
    <cellStyle name="入力 3 4 2" xfId="1686" xr:uid="{00000000-0005-0000-0000-000084050000}"/>
    <cellStyle name="入力 3 4 2 2" xfId="1874" xr:uid="{00000000-0005-0000-0000-000085050000}"/>
    <cellStyle name="入力 3 4 3" xfId="1875" xr:uid="{00000000-0005-0000-0000-000086050000}"/>
    <cellStyle name="入力 3 5" xfId="1687" xr:uid="{00000000-0005-0000-0000-000087050000}"/>
    <cellStyle name="入力 3 5 2" xfId="1876"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7"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40" xr:uid="{00000000-0005-0000-0000-00003A060000}"/>
    <cellStyle name="標準 2 27" xfId="1878"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9"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80"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2"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3"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1"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7">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4F81BD"/>
      <color rgb="FF808080"/>
      <color rgb="FFFFCCCC"/>
      <color rgb="FF7F7F7F"/>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年齢別_健診受診率!$M$3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年齢別_健診受診率!$M$4:$M$26</c:f>
              <c:numCache>
                <c:formatCode>0.0%</c:formatCode>
                <c:ptCount val="23"/>
                <c:pt idx="0">
                  <c:v>7.8082604763340363E-2</c:v>
                </c:pt>
                <c:pt idx="1">
                  <c:v>0.11304430274729182</c:v>
                </c:pt>
                <c:pt idx="2">
                  <c:v>0.16160112182517175</c:v>
                </c:pt>
                <c:pt idx="3">
                  <c:v>0.16003833758136204</c:v>
                </c:pt>
                <c:pt idx="4">
                  <c:v>0.1488782432754106</c:v>
                </c:pt>
                <c:pt idx="5">
                  <c:v>0.14146566591367291</c:v>
                </c:pt>
                <c:pt idx="6">
                  <c:v>0.14407644695406668</c:v>
                </c:pt>
                <c:pt idx="7">
                  <c:v>0.14027569708160587</c:v>
                </c:pt>
                <c:pt idx="8">
                  <c:v>0.13657945359323051</c:v>
                </c:pt>
                <c:pt idx="9">
                  <c:v>0.13090322580645161</c:v>
                </c:pt>
                <c:pt idx="10">
                  <c:v>0.12561557342884047</c:v>
                </c:pt>
                <c:pt idx="11">
                  <c:v>0.11823194431890084</c:v>
                </c:pt>
                <c:pt idx="12">
                  <c:v>0.11132993115731069</c:v>
                </c:pt>
                <c:pt idx="13">
                  <c:v>0.10361100903235788</c:v>
                </c:pt>
                <c:pt idx="14">
                  <c:v>9.5130786403268608E-2</c:v>
                </c:pt>
                <c:pt idx="15">
                  <c:v>8.8067664281067007E-2</c:v>
                </c:pt>
                <c:pt idx="16">
                  <c:v>7.8982103938361414E-2</c:v>
                </c:pt>
                <c:pt idx="17">
                  <c:v>7.0830739434184137E-2</c:v>
                </c:pt>
                <c:pt idx="18">
                  <c:v>6.2640985597778934E-2</c:v>
                </c:pt>
                <c:pt idx="19">
                  <c:v>5.0765251131709418E-2</c:v>
                </c:pt>
                <c:pt idx="20">
                  <c:v>4.3351027630325306E-2</c:v>
                </c:pt>
                <c:pt idx="21">
                  <c:v>2.6321760835035173E-2</c:v>
                </c:pt>
                <c:pt idx="22">
                  <c:v>0.12287328473703944</c:v>
                </c:pt>
              </c:numCache>
            </c:numRef>
          </c:val>
          <c:extLst>
            <c:ext xmlns:c16="http://schemas.microsoft.com/office/drawing/2014/chart" uri="{C3380CC4-5D6E-409C-BE32-E72D297353CC}">
              <c16:uniqueId val="{00000016-ED80-4283-8C00-6317E067C413}"/>
            </c:ext>
          </c:extLst>
        </c:ser>
        <c:dLbls>
          <c:dLblPos val="outEnd"/>
          <c:showLegendKey val="0"/>
          <c:showVal val="1"/>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市区町村別_指導対象者群別歯科医療費!$AM$4</c:f>
              <c:strCache>
                <c:ptCount val="1"/>
                <c:pt idx="0">
                  <c:v>歯科健診受診治療中者 患者一人当たりの歯科医療費</c:v>
                </c:pt>
              </c:strCache>
            </c:strRef>
          </c:tx>
          <c:spPr>
            <a:solidFill>
              <a:schemeClr val="accent4">
                <a:lumMod val="60000"/>
                <a:lumOff val="40000"/>
              </a:schemeClr>
            </a:solidFill>
            <a:ln>
              <a:noFill/>
            </a:ln>
          </c:spPr>
          <c:invertIfNegative val="0"/>
          <c:dLbls>
            <c:dLbl>
              <c:idx val="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18-44D4-8FAA-969092E45639}"/>
                </c:ext>
              </c:extLst>
            </c:dLbl>
            <c:dLbl>
              <c:idx val="1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18-44D4-8FAA-969092E45639}"/>
                </c:ext>
              </c:extLst>
            </c:dLbl>
            <c:dLbl>
              <c:idx val="1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C18-44D4-8FAA-969092E45639}"/>
                </c:ext>
              </c:extLst>
            </c:dLbl>
            <c:dLbl>
              <c:idx val="1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18-44D4-8FAA-969092E45639}"/>
                </c:ext>
              </c:extLst>
            </c:dLbl>
            <c:dLbl>
              <c:idx val="1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C18-44D4-8FAA-969092E45639}"/>
                </c:ext>
              </c:extLst>
            </c:dLbl>
            <c:dLbl>
              <c:idx val="1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18-44D4-8FAA-969092E45639}"/>
                </c:ext>
              </c:extLst>
            </c:dLbl>
            <c:dLbl>
              <c:idx val="15"/>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C18-44D4-8FAA-969092E45639}"/>
                </c:ext>
              </c:extLst>
            </c:dLbl>
            <c:dLbl>
              <c:idx val="1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18-44D4-8FAA-969092E45639}"/>
                </c:ext>
              </c:extLst>
            </c:dLbl>
            <c:dLbl>
              <c:idx val="17"/>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18-44D4-8FAA-969092E45639}"/>
                </c:ext>
              </c:extLst>
            </c:dLbl>
            <c:dLbl>
              <c:idx val="18"/>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8C-471E-A6E6-C91F9E31F633}"/>
                </c:ext>
              </c:extLst>
            </c:dLbl>
            <c:dLbl>
              <c:idx val="19"/>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8C-471E-A6E6-C91F9E31F633}"/>
                </c:ext>
              </c:extLst>
            </c:dLbl>
            <c:dLbl>
              <c:idx val="20"/>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8C-471E-A6E6-C91F9E31F633}"/>
                </c:ext>
              </c:extLst>
            </c:dLbl>
            <c:dLbl>
              <c:idx val="21"/>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8C-471E-A6E6-C91F9E31F633}"/>
                </c:ext>
              </c:extLst>
            </c:dLbl>
            <c:dLbl>
              <c:idx val="22"/>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8C-471E-A6E6-C91F9E31F633}"/>
                </c:ext>
              </c:extLst>
            </c:dLbl>
            <c:dLbl>
              <c:idx val="23"/>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8C-471E-A6E6-C91F9E31F633}"/>
                </c:ext>
              </c:extLst>
            </c:dLbl>
            <c:dLbl>
              <c:idx val="24"/>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8C-471E-A6E6-C91F9E31F633}"/>
                </c:ext>
              </c:extLst>
            </c:dLbl>
            <c:dLbl>
              <c:idx val="25"/>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8C-471E-A6E6-C91F9E31F633}"/>
                </c:ext>
              </c:extLst>
            </c:dLbl>
            <c:dLbl>
              <c:idx val="26"/>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98C-471E-A6E6-C91F9E31F633}"/>
                </c:ext>
              </c:extLst>
            </c:dLbl>
            <c:dLbl>
              <c:idx val="27"/>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8C-471E-A6E6-C91F9E31F633}"/>
                </c:ext>
              </c:extLst>
            </c:dLbl>
            <c:dLbl>
              <c:idx val="28"/>
              <c:layout>
                <c:manualLayout>
                  <c:x val="4.44806763285023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98C-471E-A6E6-C91F9E31F633}"/>
                </c:ext>
              </c:extLst>
            </c:dLbl>
            <c:dLbl>
              <c:idx val="29"/>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8C-471E-A6E6-C91F9E31F633}"/>
                </c:ext>
              </c:extLst>
            </c:dLbl>
            <c:dLbl>
              <c:idx val="30"/>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98C-471E-A6E6-C91F9E31F633}"/>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AF-42BF-A61F-08EAE062772D}"/>
                </c:ext>
              </c:extLst>
            </c:dLbl>
            <c:dLbl>
              <c:idx val="3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AF-42BF-A61F-08EAE062772D}"/>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田尻町</c:v>
                </c:pt>
                <c:pt idx="1">
                  <c:v>太子町</c:v>
                </c:pt>
                <c:pt idx="2">
                  <c:v>泉大津市</c:v>
                </c:pt>
                <c:pt idx="3">
                  <c:v>八尾市</c:v>
                </c:pt>
                <c:pt idx="4">
                  <c:v>大阪狭山市</c:v>
                </c:pt>
                <c:pt idx="5">
                  <c:v>大阪市</c:v>
                </c:pt>
                <c:pt idx="6">
                  <c:v>堺市</c:v>
                </c:pt>
                <c:pt idx="7">
                  <c:v>守口市</c:v>
                </c:pt>
                <c:pt idx="8">
                  <c:v>茨木市</c:v>
                </c:pt>
                <c:pt idx="9">
                  <c:v>豊中市</c:v>
                </c:pt>
                <c:pt idx="10">
                  <c:v>千早赤阪村</c:v>
                </c:pt>
                <c:pt idx="11">
                  <c:v>四條畷市</c:v>
                </c:pt>
                <c:pt idx="12">
                  <c:v>高石市</c:v>
                </c:pt>
                <c:pt idx="13">
                  <c:v>門真市</c:v>
                </c:pt>
                <c:pt idx="14">
                  <c:v>東大阪市</c:v>
                </c:pt>
                <c:pt idx="15">
                  <c:v>和泉市</c:v>
                </c:pt>
                <c:pt idx="16">
                  <c:v>柏原市</c:v>
                </c:pt>
                <c:pt idx="17">
                  <c:v>能勢町</c:v>
                </c:pt>
                <c:pt idx="18">
                  <c:v>大東市</c:v>
                </c:pt>
                <c:pt idx="19">
                  <c:v>岸和田市</c:v>
                </c:pt>
                <c:pt idx="20">
                  <c:v>交野市</c:v>
                </c:pt>
                <c:pt idx="21">
                  <c:v>泉佐野市</c:v>
                </c:pt>
                <c:pt idx="22">
                  <c:v>貝塚市</c:v>
                </c:pt>
                <c:pt idx="23">
                  <c:v>箕面市</c:v>
                </c:pt>
                <c:pt idx="24">
                  <c:v>羽曳野市</c:v>
                </c:pt>
                <c:pt idx="25">
                  <c:v>阪南市</c:v>
                </c:pt>
                <c:pt idx="26">
                  <c:v>泉南市</c:v>
                </c:pt>
                <c:pt idx="27">
                  <c:v>松原市</c:v>
                </c:pt>
                <c:pt idx="28">
                  <c:v>富田林市</c:v>
                </c:pt>
                <c:pt idx="29">
                  <c:v>藤井寺市</c:v>
                </c:pt>
                <c:pt idx="30">
                  <c:v>吹田市</c:v>
                </c:pt>
                <c:pt idx="31">
                  <c:v>河南町</c:v>
                </c:pt>
                <c:pt idx="32">
                  <c:v>河内長野市</c:v>
                </c:pt>
                <c:pt idx="33">
                  <c:v>摂津市</c:v>
                </c:pt>
                <c:pt idx="34">
                  <c:v>岬町</c:v>
                </c:pt>
                <c:pt idx="35">
                  <c:v>豊能町</c:v>
                </c:pt>
                <c:pt idx="36">
                  <c:v>高槻市</c:v>
                </c:pt>
                <c:pt idx="37">
                  <c:v>島本町</c:v>
                </c:pt>
                <c:pt idx="38">
                  <c:v>枚方市</c:v>
                </c:pt>
                <c:pt idx="39">
                  <c:v>寝屋川市</c:v>
                </c:pt>
                <c:pt idx="40">
                  <c:v>池田市</c:v>
                </c:pt>
                <c:pt idx="41">
                  <c:v>熊取町</c:v>
                </c:pt>
                <c:pt idx="42">
                  <c:v>忠岡町</c:v>
                </c:pt>
              </c:strCache>
            </c:strRef>
          </c:cat>
          <c:val>
            <c:numRef>
              <c:f>市区町村別_指導対象者群別歯科医療費!$AN$6:$AN$48</c:f>
              <c:numCache>
                <c:formatCode>General</c:formatCode>
                <c:ptCount val="43"/>
                <c:pt idx="0">
                  <c:v>83398.835616438359</c:v>
                </c:pt>
                <c:pt idx="1">
                  <c:v>77811.677852348992</c:v>
                </c:pt>
                <c:pt idx="2">
                  <c:v>76978.001841620629</c:v>
                </c:pt>
                <c:pt idx="3">
                  <c:v>76007.487667371388</c:v>
                </c:pt>
                <c:pt idx="4">
                  <c:v>74517.739628040057</c:v>
                </c:pt>
                <c:pt idx="5">
                  <c:v>73497.477577310667</c:v>
                </c:pt>
                <c:pt idx="6">
                  <c:v>71661.469004239712</c:v>
                </c:pt>
                <c:pt idx="7">
                  <c:v>71049.624765478424</c:v>
                </c:pt>
                <c:pt idx="8">
                  <c:v>70561.567734352036</c:v>
                </c:pt>
                <c:pt idx="9">
                  <c:v>70096.256323777401</c:v>
                </c:pt>
                <c:pt idx="10">
                  <c:v>69181.034482758623</c:v>
                </c:pt>
                <c:pt idx="11">
                  <c:v>68581.139410187665</c:v>
                </c:pt>
                <c:pt idx="12">
                  <c:v>68074.73493975903</c:v>
                </c:pt>
                <c:pt idx="13">
                  <c:v>67889.339774557171</c:v>
                </c:pt>
                <c:pt idx="14">
                  <c:v>67828.817697360268</c:v>
                </c:pt>
                <c:pt idx="15">
                  <c:v>67642.851749307825</c:v>
                </c:pt>
                <c:pt idx="16">
                  <c:v>67469.47478991597</c:v>
                </c:pt>
                <c:pt idx="17">
                  <c:v>65819.28571428571</c:v>
                </c:pt>
                <c:pt idx="18">
                  <c:v>64379.940688018978</c:v>
                </c:pt>
                <c:pt idx="19">
                  <c:v>64344.675324675321</c:v>
                </c:pt>
                <c:pt idx="20">
                  <c:v>64066.125319693092</c:v>
                </c:pt>
                <c:pt idx="21">
                  <c:v>63997.577557755772</c:v>
                </c:pt>
                <c:pt idx="22">
                  <c:v>63885.442238267147</c:v>
                </c:pt>
                <c:pt idx="23">
                  <c:v>63661.494435612083</c:v>
                </c:pt>
                <c:pt idx="24">
                  <c:v>63440.7096069869</c:v>
                </c:pt>
                <c:pt idx="25">
                  <c:v>63176.213808463253</c:v>
                </c:pt>
                <c:pt idx="26">
                  <c:v>63085.731707317071</c:v>
                </c:pt>
                <c:pt idx="27">
                  <c:v>62622.435087719299</c:v>
                </c:pt>
                <c:pt idx="28">
                  <c:v>62394.132877381533</c:v>
                </c:pt>
                <c:pt idx="29">
                  <c:v>62220.451977401128</c:v>
                </c:pt>
                <c:pt idx="30">
                  <c:v>61913.651731495156</c:v>
                </c:pt>
                <c:pt idx="31">
                  <c:v>61438.879310344826</c:v>
                </c:pt>
                <c:pt idx="32">
                  <c:v>61234.13419043793</c:v>
                </c:pt>
                <c:pt idx="33">
                  <c:v>60811.971595655807</c:v>
                </c:pt>
                <c:pt idx="34">
                  <c:v>60045.327102803742</c:v>
                </c:pt>
                <c:pt idx="35">
                  <c:v>59965.313653136531</c:v>
                </c:pt>
                <c:pt idx="36">
                  <c:v>59773.97736143638</c:v>
                </c:pt>
                <c:pt idx="37">
                  <c:v>59770.477137176938</c:v>
                </c:pt>
                <c:pt idx="38">
                  <c:v>59334.318360914105</c:v>
                </c:pt>
                <c:pt idx="39">
                  <c:v>58755.698818897639</c:v>
                </c:pt>
                <c:pt idx="40">
                  <c:v>58300.430586488495</c:v>
                </c:pt>
                <c:pt idx="41">
                  <c:v>57501.644042232278</c:v>
                </c:pt>
                <c:pt idx="42">
                  <c:v>56330.75471698113</c:v>
                </c:pt>
              </c:numCache>
            </c:numRef>
          </c:val>
          <c:extLst>
            <c:ext xmlns:c16="http://schemas.microsoft.com/office/drawing/2014/chart" uri="{C3380CC4-5D6E-409C-BE32-E72D297353CC}">
              <c16:uniqueId val="{00000003-FEA6-431D-80AD-5D6F2692B1BA}"/>
            </c:ext>
          </c:extLst>
        </c:ser>
        <c:dLbls>
          <c:dLblPos val="outEnd"/>
          <c:showLegendKey val="0"/>
          <c:showVal val="1"/>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FEA6-431D-80AD-5D6F2692B1BA}"/>
              </c:ext>
            </c:extLst>
          </c:dPt>
          <c:dLbls>
            <c:dLbl>
              <c:idx val="0"/>
              <c:layout>
                <c:manualLayout>
                  <c:x val="-0.15715217391304348"/>
                  <c:y val="-0.8970634920634921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A6-431D-80AD-5D6F2692B1BA}"/>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市区町村別_指導対象者群別歯科医療費!$AV$6:$AV$48</c:f>
              <c:numCache>
                <c:formatCode>General</c:formatCode>
                <c:ptCount val="43"/>
                <c:pt idx="0">
                  <c:v>67949.934949288872</c:v>
                </c:pt>
                <c:pt idx="1">
                  <c:v>67949.934949288872</c:v>
                </c:pt>
                <c:pt idx="2">
                  <c:v>67949.934949288872</c:v>
                </c:pt>
                <c:pt idx="3">
                  <c:v>67949.934949288872</c:v>
                </c:pt>
                <c:pt idx="4">
                  <c:v>67949.934949288872</c:v>
                </c:pt>
                <c:pt idx="5">
                  <c:v>67949.934949288872</c:v>
                </c:pt>
                <c:pt idx="6">
                  <c:v>67949.934949288872</c:v>
                </c:pt>
                <c:pt idx="7">
                  <c:v>67949.934949288872</c:v>
                </c:pt>
                <c:pt idx="8">
                  <c:v>67949.934949288872</c:v>
                </c:pt>
                <c:pt idx="9">
                  <c:v>67949.934949288872</c:v>
                </c:pt>
                <c:pt idx="10">
                  <c:v>67949.934949288872</c:v>
                </c:pt>
                <c:pt idx="11">
                  <c:v>67949.934949288872</c:v>
                </c:pt>
                <c:pt idx="12">
                  <c:v>67949.934949288872</c:v>
                </c:pt>
                <c:pt idx="13">
                  <c:v>67949.934949288872</c:v>
                </c:pt>
                <c:pt idx="14">
                  <c:v>67949.934949288872</c:v>
                </c:pt>
                <c:pt idx="15">
                  <c:v>67949.934949288872</c:v>
                </c:pt>
                <c:pt idx="16">
                  <c:v>67949.934949288872</c:v>
                </c:pt>
                <c:pt idx="17">
                  <c:v>67949.934949288872</c:v>
                </c:pt>
                <c:pt idx="18">
                  <c:v>67949.934949288872</c:v>
                </c:pt>
                <c:pt idx="19">
                  <c:v>67949.934949288872</c:v>
                </c:pt>
                <c:pt idx="20">
                  <c:v>67949.934949288872</c:v>
                </c:pt>
                <c:pt idx="21">
                  <c:v>67949.934949288872</c:v>
                </c:pt>
                <c:pt idx="22">
                  <c:v>67949.934949288872</c:v>
                </c:pt>
                <c:pt idx="23">
                  <c:v>67949.934949288872</c:v>
                </c:pt>
                <c:pt idx="24">
                  <c:v>67949.934949288872</c:v>
                </c:pt>
                <c:pt idx="25">
                  <c:v>67949.934949288872</c:v>
                </c:pt>
                <c:pt idx="26">
                  <c:v>67949.934949288872</c:v>
                </c:pt>
                <c:pt idx="27">
                  <c:v>67949.934949288872</c:v>
                </c:pt>
                <c:pt idx="28">
                  <c:v>67949.934949288872</c:v>
                </c:pt>
                <c:pt idx="29">
                  <c:v>67949.934949288872</c:v>
                </c:pt>
                <c:pt idx="30">
                  <c:v>67949.934949288872</c:v>
                </c:pt>
                <c:pt idx="31">
                  <c:v>67949.934949288872</c:v>
                </c:pt>
                <c:pt idx="32">
                  <c:v>67949.934949288872</c:v>
                </c:pt>
                <c:pt idx="33">
                  <c:v>67949.934949288872</c:v>
                </c:pt>
                <c:pt idx="34">
                  <c:v>67949.934949288872</c:v>
                </c:pt>
                <c:pt idx="35">
                  <c:v>67949.934949288872</c:v>
                </c:pt>
                <c:pt idx="36">
                  <c:v>67949.934949288872</c:v>
                </c:pt>
                <c:pt idx="37">
                  <c:v>67949.934949288872</c:v>
                </c:pt>
                <c:pt idx="38">
                  <c:v>67949.934949288872</c:v>
                </c:pt>
                <c:pt idx="39">
                  <c:v>67949.934949288872</c:v>
                </c:pt>
                <c:pt idx="40">
                  <c:v>67949.934949288872</c:v>
                </c:pt>
                <c:pt idx="41">
                  <c:v>67949.934949288872</c:v>
                </c:pt>
                <c:pt idx="42">
                  <c:v>67949.934949288872</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FEA6-431D-80AD-5D6F2692B1BA}"/>
            </c:ext>
          </c:extLst>
        </c:ser>
        <c:dLbls>
          <c:showLegendKey val="0"/>
          <c:showVal val="1"/>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市区町村別_指導対象者群別歯科医療費!$AP$5</c:f>
              <c:strCache>
                <c:ptCount val="1"/>
                <c:pt idx="0">
                  <c:v>前年度との差分(歯科健診受診治療中者 患者一人当たりの歯科医療費)</c:v>
                </c:pt>
              </c:strCache>
            </c:strRef>
          </c:tx>
          <c:spPr>
            <a:solidFill>
              <a:schemeClr val="accent1"/>
            </a:solidFill>
            <a:ln>
              <a:noFill/>
            </a:ln>
          </c:spPr>
          <c:invertIfNegative val="0"/>
          <c:dLbls>
            <c:dLbl>
              <c:idx val="0"/>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33-4155-8ED4-958227252D71}"/>
                </c:ext>
              </c:extLst>
            </c:dLbl>
            <c:dLbl>
              <c:idx val="1"/>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33-4155-8ED4-958227252D71}"/>
                </c:ext>
              </c:extLst>
            </c:dLbl>
            <c:dLbl>
              <c:idx val="3"/>
              <c:layout>
                <c:manualLayout>
                  <c:x val="1.84071256038647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33-4155-8ED4-958227252D71}"/>
                </c:ext>
              </c:extLst>
            </c:dLbl>
            <c:dLbl>
              <c:idx val="4"/>
              <c:layout>
                <c:manualLayout>
                  <c:x val="4.601690821256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33-4155-8ED4-958227252D71}"/>
                </c:ext>
              </c:extLst>
            </c:dLbl>
            <c:dLbl>
              <c:idx val="5"/>
              <c:layout>
                <c:manualLayout>
                  <c:x val="4.601690821256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33-4155-8ED4-958227252D71}"/>
                </c:ext>
              </c:extLst>
            </c:dLbl>
            <c:dLbl>
              <c:idx val="6"/>
              <c:layout>
                <c:manualLayout>
                  <c:x val="2.45428743961352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CB-4309-A78F-A4E594181D71}"/>
                </c:ext>
              </c:extLst>
            </c:dLbl>
            <c:dLbl>
              <c:idx val="13"/>
              <c:layout>
                <c:manualLayout>
                  <c:x val="-7.66835748792270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33-4155-8ED4-958227252D71}"/>
                </c:ext>
              </c:extLst>
            </c:dLbl>
            <c:dLbl>
              <c:idx val="14"/>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33-4155-8ED4-958227252D71}"/>
                </c:ext>
              </c:extLst>
            </c:dLbl>
            <c:dLbl>
              <c:idx val="15"/>
              <c:layout>
                <c:manualLayout>
                  <c:x val="4.601690821256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CB-4309-A78F-A4E594181D71}"/>
                </c:ext>
              </c:extLst>
            </c:dLbl>
            <c:dLbl>
              <c:idx val="18"/>
              <c:layout>
                <c:manualLayout>
                  <c:x val="2.45428743961353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CB-4309-A78F-A4E594181D71}"/>
                </c:ext>
              </c:extLst>
            </c:dLbl>
            <c:dLbl>
              <c:idx val="20"/>
              <c:layout>
                <c:manualLayout>
                  <c:x val="-9.2022946859903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33-4155-8ED4-958227252D71}"/>
                </c:ext>
              </c:extLst>
            </c:dLbl>
            <c:dLbl>
              <c:idx val="21"/>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33-4155-8ED4-958227252D71}"/>
                </c:ext>
              </c:extLst>
            </c:dLbl>
            <c:dLbl>
              <c:idx val="23"/>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33-4155-8ED4-958227252D71}"/>
                </c:ext>
              </c:extLst>
            </c:dLbl>
            <c:dLbl>
              <c:idx val="27"/>
              <c:layout>
                <c:manualLayout>
                  <c:x val="2.14750000000000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33-4155-8ED4-958227252D71}"/>
                </c:ext>
              </c:extLst>
            </c:dLbl>
            <c:dLbl>
              <c:idx val="30"/>
              <c:layout>
                <c:manualLayout>
                  <c:x val="2.4542874396135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33-4155-8ED4-958227252D71}"/>
                </c:ext>
              </c:extLst>
            </c:dLbl>
            <c:dLbl>
              <c:idx val="36"/>
              <c:layout>
                <c:manualLayout>
                  <c:x val="4.601690821256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33-4155-8ED4-958227252D71}"/>
                </c:ext>
              </c:extLst>
            </c:dLbl>
            <c:dLbl>
              <c:idx val="38"/>
              <c:layout>
                <c:manualLayout>
                  <c:x val="4.601690821256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33-4155-8ED4-958227252D71}"/>
                </c:ext>
              </c:extLst>
            </c:dLbl>
            <c:dLbl>
              <c:idx val="40"/>
              <c:layout>
                <c:manualLayout>
                  <c:x val="1.99410628019324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33-4155-8ED4-958227252D71}"/>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田尻町</c:v>
                </c:pt>
                <c:pt idx="1">
                  <c:v>太子町</c:v>
                </c:pt>
                <c:pt idx="2">
                  <c:v>泉大津市</c:v>
                </c:pt>
                <c:pt idx="3">
                  <c:v>八尾市</c:v>
                </c:pt>
                <c:pt idx="4">
                  <c:v>大阪狭山市</c:v>
                </c:pt>
                <c:pt idx="5">
                  <c:v>大阪市</c:v>
                </c:pt>
                <c:pt idx="6">
                  <c:v>堺市</c:v>
                </c:pt>
                <c:pt idx="7">
                  <c:v>守口市</c:v>
                </c:pt>
                <c:pt idx="8">
                  <c:v>茨木市</c:v>
                </c:pt>
                <c:pt idx="9">
                  <c:v>豊中市</c:v>
                </c:pt>
                <c:pt idx="10">
                  <c:v>千早赤阪村</c:v>
                </c:pt>
                <c:pt idx="11">
                  <c:v>四條畷市</c:v>
                </c:pt>
                <c:pt idx="12">
                  <c:v>高石市</c:v>
                </c:pt>
                <c:pt idx="13">
                  <c:v>門真市</c:v>
                </c:pt>
                <c:pt idx="14">
                  <c:v>東大阪市</c:v>
                </c:pt>
                <c:pt idx="15">
                  <c:v>和泉市</c:v>
                </c:pt>
                <c:pt idx="16">
                  <c:v>柏原市</c:v>
                </c:pt>
                <c:pt idx="17">
                  <c:v>能勢町</c:v>
                </c:pt>
                <c:pt idx="18">
                  <c:v>大東市</c:v>
                </c:pt>
                <c:pt idx="19">
                  <c:v>岸和田市</c:v>
                </c:pt>
                <c:pt idx="20">
                  <c:v>交野市</c:v>
                </c:pt>
                <c:pt idx="21">
                  <c:v>泉佐野市</c:v>
                </c:pt>
                <c:pt idx="22">
                  <c:v>貝塚市</c:v>
                </c:pt>
                <c:pt idx="23">
                  <c:v>箕面市</c:v>
                </c:pt>
                <c:pt idx="24">
                  <c:v>羽曳野市</c:v>
                </c:pt>
                <c:pt idx="25">
                  <c:v>阪南市</c:v>
                </c:pt>
                <c:pt idx="26">
                  <c:v>泉南市</c:v>
                </c:pt>
                <c:pt idx="27">
                  <c:v>松原市</c:v>
                </c:pt>
                <c:pt idx="28">
                  <c:v>富田林市</c:v>
                </c:pt>
                <c:pt idx="29">
                  <c:v>藤井寺市</c:v>
                </c:pt>
                <c:pt idx="30">
                  <c:v>吹田市</c:v>
                </c:pt>
                <c:pt idx="31">
                  <c:v>河南町</c:v>
                </c:pt>
                <c:pt idx="32">
                  <c:v>河内長野市</c:v>
                </c:pt>
                <c:pt idx="33">
                  <c:v>摂津市</c:v>
                </c:pt>
                <c:pt idx="34">
                  <c:v>岬町</c:v>
                </c:pt>
                <c:pt idx="35">
                  <c:v>豊能町</c:v>
                </c:pt>
                <c:pt idx="36">
                  <c:v>高槻市</c:v>
                </c:pt>
                <c:pt idx="37">
                  <c:v>島本町</c:v>
                </c:pt>
                <c:pt idx="38">
                  <c:v>枚方市</c:v>
                </c:pt>
                <c:pt idx="39">
                  <c:v>寝屋川市</c:v>
                </c:pt>
                <c:pt idx="40">
                  <c:v>池田市</c:v>
                </c:pt>
                <c:pt idx="41">
                  <c:v>熊取町</c:v>
                </c:pt>
                <c:pt idx="42">
                  <c:v>忠岡町</c:v>
                </c:pt>
              </c:strCache>
            </c:strRef>
          </c:cat>
          <c:val>
            <c:numRef>
              <c:f>市区町村別_指導対象者群別歯科医療費!$AP$6:$AP$48</c:f>
              <c:numCache>
                <c:formatCode>General</c:formatCode>
                <c:ptCount val="43"/>
                <c:pt idx="0">
                  <c:v>6836</c:v>
                </c:pt>
                <c:pt idx="1">
                  <c:v>-1358</c:v>
                </c:pt>
                <c:pt idx="2">
                  <c:v>1411</c:v>
                </c:pt>
                <c:pt idx="3">
                  <c:v>-1000</c:v>
                </c:pt>
                <c:pt idx="4">
                  <c:v>-1787</c:v>
                </c:pt>
                <c:pt idx="5">
                  <c:v>-1854</c:v>
                </c:pt>
                <c:pt idx="6">
                  <c:v>-755</c:v>
                </c:pt>
                <c:pt idx="7">
                  <c:v>-3485</c:v>
                </c:pt>
                <c:pt idx="8">
                  <c:v>375</c:v>
                </c:pt>
                <c:pt idx="9">
                  <c:v>-3306</c:v>
                </c:pt>
                <c:pt idx="10">
                  <c:v>5297</c:v>
                </c:pt>
                <c:pt idx="11">
                  <c:v>675</c:v>
                </c:pt>
                <c:pt idx="12">
                  <c:v>5360</c:v>
                </c:pt>
                <c:pt idx="13">
                  <c:v>-10433</c:v>
                </c:pt>
                <c:pt idx="14">
                  <c:v>-1499</c:v>
                </c:pt>
                <c:pt idx="15">
                  <c:v>-1646</c:v>
                </c:pt>
                <c:pt idx="16">
                  <c:v>-2710</c:v>
                </c:pt>
                <c:pt idx="17">
                  <c:v>-4236</c:v>
                </c:pt>
                <c:pt idx="18">
                  <c:v>-717</c:v>
                </c:pt>
                <c:pt idx="19">
                  <c:v>-2271</c:v>
                </c:pt>
                <c:pt idx="20">
                  <c:v>-501</c:v>
                </c:pt>
                <c:pt idx="21">
                  <c:v>-1355</c:v>
                </c:pt>
                <c:pt idx="22">
                  <c:v>-35</c:v>
                </c:pt>
                <c:pt idx="23">
                  <c:v>-1176</c:v>
                </c:pt>
                <c:pt idx="24">
                  <c:v>2096</c:v>
                </c:pt>
                <c:pt idx="25">
                  <c:v>1848</c:v>
                </c:pt>
                <c:pt idx="26">
                  <c:v>105</c:v>
                </c:pt>
                <c:pt idx="27">
                  <c:v>-864</c:v>
                </c:pt>
                <c:pt idx="28">
                  <c:v>2605</c:v>
                </c:pt>
                <c:pt idx="29">
                  <c:v>-3492</c:v>
                </c:pt>
                <c:pt idx="30">
                  <c:v>-663</c:v>
                </c:pt>
                <c:pt idx="31">
                  <c:v>-8619</c:v>
                </c:pt>
                <c:pt idx="32">
                  <c:v>-2580</c:v>
                </c:pt>
                <c:pt idx="33">
                  <c:v>82</c:v>
                </c:pt>
                <c:pt idx="34">
                  <c:v>-6300</c:v>
                </c:pt>
                <c:pt idx="35">
                  <c:v>-2370</c:v>
                </c:pt>
                <c:pt idx="36">
                  <c:v>-1468</c:v>
                </c:pt>
                <c:pt idx="37">
                  <c:v>-4220</c:v>
                </c:pt>
                <c:pt idx="38">
                  <c:v>-1960</c:v>
                </c:pt>
                <c:pt idx="39">
                  <c:v>-3015</c:v>
                </c:pt>
                <c:pt idx="40">
                  <c:v>-905</c:v>
                </c:pt>
                <c:pt idx="41">
                  <c:v>2288</c:v>
                </c:pt>
                <c:pt idx="42">
                  <c:v>-5424</c:v>
                </c:pt>
              </c:numCache>
            </c:numRef>
          </c:val>
          <c:extLst>
            <c:ext xmlns:c16="http://schemas.microsoft.com/office/drawing/2014/chart" uri="{C3380CC4-5D6E-409C-BE32-E72D297353CC}">
              <c16:uniqueId val="{0000000A-63CB-4309-A78F-A4E594181D71}"/>
            </c:ext>
          </c:extLst>
        </c:ser>
        <c:dLbls>
          <c:dLblPos val="outEnd"/>
          <c:showLegendKey val="0"/>
          <c:showVal val="1"/>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63CB-4309-A78F-A4E594181D71}"/>
              </c:ext>
            </c:extLst>
          </c:dPt>
          <c:dLbls>
            <c:dLbl>
              <c:idx val="0"/>
              <c:layout>
                <c:manualLayout>
                  <c:x val="-0.20623429951690822"/>
                  <c:y val="-0.89403968253968258"/>
                </c:manualLayout>
              </c:layout>
              <c:tx>
                <c:rich>
                  <a:bodyPr/>
                  <a:lstStyle/>
                  <a:p>
                    <a:fld id="{F678390F-9858-436B-8F78-CC6CDF608209}" type="SERIESNAME">
                      <a:rPr lang="ja-JP" altLang="en-US"/>
                      <a:pPr/>
                      <a:t>[系列名]</a:t>
                    </a:fld>
                    <a:r>
                      <a:rPr lang="ja-JP" altLang="en-US" baseline="0"/>
                      <a:t>
</a:t>
                    </a:r>
                    <a:fld id="{04CD4C02-AA66-4122-839D-7E769654385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63CB-4309-A78F-A4E594181D71}"/>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市区町村別_指導対象者群別歯科医療費!$AX$6:$AX$48</c:f>
              <c:numCache>
                <c:formatCode>General</c:formatCode>
                <c:ptCount val="43"/>
                <c:pt idx="0">
                  <c:v>-1423</c:v>
                </c:pt>
                <c:pt idx="1">
                  <c:v>-1423</c:v>
                </c:pt>
                <c:pt idx="2">
                  <c:v>-1423</c:v>
                </c:pt>
                <c:pt idx="3">
                  <c:v>-1423</c:v>
                </c:pt>
                <c:pt idx="4">
                  <c:v>-1423</c:v>
                </c:pt>
                <c:pt idx="5">
                  <c:v>-1423</c:v>
                </c:pt>
                <c:pt idx="6">
                  <c:v>-1423</c:v>
                </c:pt>
                <c:pt idx="7">
                  <c:v>-1423</c:v>
                </c:pt>
                <c:pt idx="8">
                  <c:v>-1423</c:v>
                </c:pt>
                <c:pt idx="9">
                  <c:v>-1423</c:v>
                </c:pt>
                <c:pt idx="10">
                  <c:v>-1423</c:v>
                </c:pt>
                <c:pt idx="11">
                  <c:v>-1423</c:v>
                </c:pt>
                <c:pt idx="12">
                  <c:v>-1423</c:v>
                </c:pt>
                <c:pt idx="13">
                  <c:v>-1423</c:v>
                </c:pt>
                <c:pt idx="14">
                  <c:v>-1423</c:v>
                </c:pt>
                <c:pt idx="15">
                  <c:v>-1423</c:v>
                </c:pt>
                <c:pt idx="16">
                  <c:v>-1423</c:v>
                </c:pt>
                <c:pt idx="17">
                  <c:v>-1423</c:v>
                </c:pt>
                <c:pt idx="18">
                  <c:v>-1423</c:v>
                </c:pt>
                <c:pt idx="19">
                  <c:v>-1423</c:v>
                </c:pt>
                <c:pt idx="20">
                  <c:v>-1423</c:v>
                </c:pt>
                <c:pt idx="21">
                  <c:v>-1423</c:v>
                </c:pt>
                <c:pt idx="22">
                  <c:v>-1423</c:v>
                </c:pt>
                <c:pt idx="23">
                  <c:v>-1423</c:v>
                </c:pt>
                <c:pt idx="24">
                  <c:v>-1423</c:v>
                </c:pt>
                <c:pt idx="25">
                  <c:v>-1423</c:v>
                </c:pt>
                <c:pt idx="26">
                  <c:v>-1423</c:v>
                </c:pt>
                <c:pt idx="27">
                  <c:v>-1423</c:v>
                </c:pt>
                <c:pt idx="28">
                  <c:v>-1423</c:v>
                </c:pt>
                <c:pt idx="29">
                  <c:v>-1423</c:v>
                </c:pt>
                <c:pt idx="30">
                  <c:v>-1423</c:v>
                </c:pt>
                <c:pt idx="31">
                  <c:v>-1423</c:v>
                </c:pt>
                <c:pt idx="32">
                  <c:v>-1423</c:v>
                </c:pt>
                <c:pt idx="33">
                  <c:v>-1423</c:v>
                </c:pt>
                <c:pt idx="34">
                  <c:v>-1423</c:v>
                </c:pt>
                <c:pt idx="35">
                  <c:v>-1423</c:v>
                </c:pt>
                <c:pt idx="36">
                  <c:v>-1423</c:v>
                </c:pt>
                <c:pt idx="37">
                  <c:v>-1423</c:v>
                </c:pt>
                <c:pt idx="38">
                  <c:v>-1423</c:v>
                </c:pt>
                <c:pt idx="39">
                  <c:v>-1423</c:v>
                </c:pt>
                <c:pt idx="40">
                  <c:v>-1423</c:v>
                </c:pt>
                <c:pt idx="41">
                  <c:v>-1423</c:v>
                </c:pt>
                <c:pt idx="42">
                  <c:v>-1423</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63CB-4309-A78F-A4E594181D71}"/>
            </c:ext>
          </c:extLst>
        </c:ser>
        <c:dLbls>
          <c:showLegendKey val="0"/>
          <c:showVal val="1"/>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市区町村別_指導対象者群別歯科医療費!$AQ$4</c:f>
              <c:strCache>
                <c:ptCount val="1"/>
                <c:pt idx="0">
                  <c:v>歯科健診未受診治療中者 患者一人当たりの歯科医療費</c:v>
                </c:pt>
              </c:strCache>
            </c:strRef>
          </c:tx>
          <c:spPr>
            <a:solidFill>
              <a:schemeClr val="accent4">
                <a:lumMod val="60000"/>
                <a:lumOff val="40000"/>
              </a:schemeClr>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A69-98C7-37846C7BFDF2}"/>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A69-98C7-37846C7BFDF2}"/>
                </c:ext>
              </c:extLst>
            </c:dLbl>
            <c:dLbl>
              <c:idx val="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A69-98C7-37846C7BFDF2}"/>
                </c:ext>
              </c:extLst>
            </c:dLbl>
            <c:dLbl>
              <c:idx val="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A69-98C7-37846C7BFDF2}"/>
                </c:ext>
              </c:extLst>
            </c:dLbl>
            <c:dLbl>
              <c:idx val="4"/>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18-4A69-98C7-37846C7BFDF2}"/>
                </c:ext>
              </c:extLst>
            </c:dLbl>
            <c:dLbl>
              <c:idx val="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18-4A69-98C7-37846C7BFDF2}"/>
                </c:ext>
              </c:extLst>
            </c:dLbl>
            <c:dLbl>
              <c:idx val="1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18-4A69-98C7-37846C7BFDF2}"/>
                </c:ext>
              </c:extLst>
            </c:dLbl>
            <c:dLbl>
              <c:idx val="11"/>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18-4A69-98C7-37846C7BFDF2}"/>
                </c:ext>
              </c:extLst>
            </c:dLbl>
            <c:dLbl>
              <c:idx val="12"/>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A69-98C7-37846C7BFDF2}"/>
                </c:ext>
              </c:extLst>
            </c:dLbl>
            <c:dLbl>
              <c:idx val="13"/>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47-4081-AAC7-720C44DC5642}"/>
                </c:ext>
              </c:extLst>
            </c:dLbl>
            <c:dLbl>
              <c:idx val="14"/>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47-4081-AAC7-720C44DC5642}"/>
                </c:ext>
              </c:extLst>
            </c:dLbl>
            <c:dLbl>
              <c:idx val="15"/>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47-4081-AAC7-720C44DC5642}"/>
                </c:ext>
              </c:extLst>
            </c:dLbl>
            <c:dLbl>
              <c:idx val="16"/>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47-4081-AAC7-720C44DC5642}"/>
                </c:ext>
              </c:extLst>
            </c:dLbl>
            <c:dLbl>
              <c:idx val="17"/>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47-4081-AAC7-720C44DC5642}"/>
                </c:ext>
              </c:extLst>
            </c:dLbl>
            <c:dLbl>
              <c:idx val="18"/>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47-4081-AAC7-720C44DC5642}"/>
                </c:ext>
              </c:extLst>
            </c:dLbl>
            <c:dLbl>
              <c:idx val="19"/>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47-4081-AAC7-720C44DC5642}"/>
                </c:ext>
              </c:extLst>
            </c:dLbl>
            <c:dLbl>
              <c:idx val="20"/>
              <c:layout>
                <c:manualLayout>
                  <c:x val="1.99396135265699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47-4081-AAC7-720C44DC5642}"/>
                </c:ext>
              </c:extLst>
            </c:dLbl>
            <c:dLbl>
              <c:idx val="21"/>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47-4081-AAC7-720C44DC5642}"/>
                </c:ext>
              </c:extLst>
            </c:dLbl>
            <c:dLbl>
              <c:idx val="22"/>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47-4081-AAC7-720C44DC5642}"/>
                </c:ext>
              </c:extLst>
            </c:dLbl>
            <c:dLbl>
              <c:idx val="23"/>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47-4081-AAC7-720C44DC5642}"/>
                </c:ext>
              </c:extLst>
            </c:dLbl>
            <c:dLbl>
              <c:idx val="24"/>
              <c:layout>
                <c:manualLayout>
                  <c:x val="3.37439613526568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47-4081-AAC7-720C44DC5642}"/>
                </c:ext>
              </c:extLst>
            </c:dLbl>
            <c:dLbl>
              <c:idx val="25"/>
              <c:layout>
                <c:manualLayout>
                  <c:x val="3.52777777777776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47-4081-AAC7-720C44DC5642}"/>
                </c:ext>
              </c:extLst>
            </c:dLbl>
            <c:dLbl>
              <c:idx val="26"/>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47-4081-AAC7-720C44DC5642}"/>
                </c:ext>
              </c:extLst>
            </c:dLbl>
            <c:dLbl>
              <c:idx val="27"/>
              <c:layout>
                <c:manualLayout>
                  <c:x val="4.1413043478260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47-4081-AAC7-720C44DC5642}"/>
                </c:ext>
              </c:extLst>
            </c:dLbl>
            <c:dLbl>
              <c:idx val="28"/>
              <c:layout>
                <c:manualLayout>
                  <c:x val="4.29468599033815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47-4081-AAC7-720C44DC5642}"/>
                </c:ext>
              </c:extLst>
            </c:dLbl>
            <c:dLbl>
              <c:idx val="29"/>
              <c:layout>
                <c:manualLayout>
                  <c:x val="5.0615942028985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47-4081-AAC7-720C44DC5642}"/>
                </c:ext>
              </c:extLst>
            </c:dLbl>
            <c:dLbl>
              <c:idx val="30"/>
              <c:layout>
                <c:manualLayout>
                  <c:x val="5.0615942028985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47-4081-AAC7-720C44DC5642}"/>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47-4081-AAC7-720C44DC5642}"/>
                </c:ext>
              </c:extLst>
            </c:dLbl>
            <c:dLbl>
              <c:idx val="3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47-4081-AAC7-720C44DC5642}"/>
                </c:ext>
              </c:extLst>
            </c:dLbl>
            <c:dLbl>
              <c:idx val="3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47-4081-AAC7-720C44DC5642}"/>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門真市</c:v>
                </c:pt>
                <c:pt idx="1">
                  <c:v>大阪市</c:v>
                </c:pt>
                <c:pt idx="2">
                  <c:v>藤井寺市</c:v>
                </c:pt>
                <c:pt idx="3">
                  <c:v>東大阪市</c:v>
                </c:pt>
                <c:pt idx="4">
                  <c:v>八尾市</c:v>
                </c:pt>
                <c:pt idx="5">
                  <c:v>忠岡町</c:v>
                </c:pt>
                <c:pt idx="6">
                  <c:v>太子町</c:v>
                </c:pt>
                <c:pt idx="7">
                  <c:v>堺市</c:v>
                </c:pt>
                <c:pt idx="8">
                  <c:v>大東市</c:v>
                </c:pt>
                <c:pt idx="9">
                  <c:v>守口市</c:v>
                </c:pt>
                <c:pt idx="10">
                  <c:v>能勢町</c:v>
                </c:pt>
                <c:pt idx="11">
                  <c:v>和泉市</c:v>
                </c:pt>
                <c:pt idx="12">
                  <c:v>羽曳野市</c:v>
                </c:pt>
                <c:pt idx="13">
                  <c:v>豊中市</c:v>
                </c:pt>
                <c:pt idx="14">
                  <c:v>泉佐野市</c:v>
                </c:pt>
                <c:pt idx="15">
                  <c:v>高石市</c:v>
                </c:pt>
                <c:pt idx="16">
                  <c:v>摂津市</c:v>
                </c:pt>
                <c:pt idx="17">
                  <c:v>松原市</c:v>
                </c:pt>
                <c:pt idx="18">
                  <c:v>吹田市</c:v>
                </c:pt>
                <c:pt idx="19">
                  <c:v>泉大津市</c:v>
                </c:pt>
                <c:pt idx="20">
                  <c:v>茨木市</c:v>
                </c:pt>
                <c:pt idx="21">
                  <c:v>箕面市</c:v>
                </c:pt>
                <c:pt idx="22">
                  <c:v>阪南市</c:v>
                </c:pt>
                <c:pt idx="23">
                  <c:v>岸和田市</c:v>
                </c:pt>
                <c:pt idx="24">
                  <c:v>河内長野市</c:v>
                </c:pt>
                <c:pt idx="25">
                  <c:v>泉南市</c:v>
                </c:pt>
                <c:pt idx="26">
                  <c:v>熊取町</c:v>
                </c:pt>
                <c:pt idx="27">
                  <c:v>四條畷市</c:v>
                </c:pt>
                <c:pt idx="28">
                  <c:v>池田市</c:v>
                </c:pt>
                <c:pt idx="29">
                  <c:v>柏原市</c:v>
                </c:pt>
                <c:pt idx="30">
                  <c:v>大阪狭山市</c:v>
                </c:pt>
                <c:pt idx="31">
                  <c:v>貝塚市</c:v>
                </c:pt>
                <c:pt idx="32">
                  <c:v>富田林市</c:v>
                </c:pt>
                <c:pt idx="33">
                  <c:v>寝屋川市</c:v>
                </c:pt>
                <c:pt idx="34">
                  <c:v>高槻市</c:v>
                </c:pt>
                <c:pt idx="35">
                  <c:v>千早赤阪村</c:v>
                </c:pt>
                <c:pt idx="36">
                  <c:v>交野市</c:v>
                </c:pt>
                <c:pt idx="37">
                  <c:v>豊能町</c:v>
                </c:pt>
                <c:pt idx="38">
                  <c:v>田尻町</c:v>
                </c:pt>
                <c:pt idx="39">
                  <c:v>枚方市</c:v>
                </c:pt>
                <c:pt idx="40">
                  <c:v>島本町</c:v>
                </c:pt>
                <c:pt idx="41">
                  <c:v>河南町</c:v>
                </c:pt>
                <c:pt idx="42">
                  <c:v>岬町</c:v>
                </c:pt>
              </c:strCache>
            </c:strRef>
          </c:cat>
          <c:val>
            <c:numRef>
              <c:f>市区町村別_指導対象者群別歯科医療費!$AR$6:$AR$48</c:f>
              <c:numCache>
                <c:formatCode>General</c:formatCode>
                <c:ptCount val="43"/>
                <c:pt idx="0">
                  <c:v>74250.302296065536</c:v>
                </c:pt>
                <c:pt idx="1">
                  <c:v>74100.988447122902</c:v>
                </c:pt>
                <c:pt idx="2">
                  <c:v>73434.863711780039</c:v>
                </c:pt>
                <c:pt idx="3">
                  <c:v>73124.142676463496</c:v>
                </c:pt>
                <c:pt idx="4">
                  <c:v>72929.110295402905</c:v>
                </c:pt>
                <c:pt idx="5">
                  <c:v>72794.287054409011</c:v>
                </c:pt>
                <c:pt idx="6">
                  <c:v>71899.586016559333</c:v>
                </c:pt>
                <c:pt idx="7">
                  <c:v>71571.609031238608</c:v>
                </c:pt>
                <c:pt idx="8">
                  <c:v>70933.588680165893</c:v>
                </c:pt>
                <c:pt idx="9">
                  <c:v>70772.19449139903</c:v>
                </c:pt>
                <c:pt idx="10">
                  <c:v>69372.236987818382</c:v>
                </c:pt>
                <c:pt idx="11">
                  <c:v>69089.590797846307</c:v>
                </c:pt>
                <c:pt idx="12">
                  <c:v>68897.799768518526</c:v>
                </c:pt>
                <c:pt idx="13">
                  <c:v>68840.486283054372</c:v>
                </c:pt>
                <c:pt idx="14">
                  <c:v>68249.63646036532</c:v>
                </c:pt>
                <c:pt idx="15">
                  <c:v>67863.254423720704</c:v>
                </c:pt>
                <c:pt idx="16">
                  <c:v>67805.605623648167</c:v>
                </c:pt>
                <c:pt idx="17">
                  <c:v>67790.91449889091</c:v>
                </c:pt>
                <c:pt idx="18">
                  <c:v>67646.297914434093</c:v>
                </c:pt>
                <c:pt idx="19">
                  <c:v>67629.120570440791</c:v>
                </c:pt>
                <c:pt idx="20">
                  <c:v>66854.235151049666</c:v>
                </c:pt>
                <c:pt idx="21">
                  <c:v>66795.03040173724</c:v>
                </c:pt>
                <c:pt idx="22">
                  <c:v>66580.853706624606</c:v>
                </c:pt>
                <c:pt idx="23">
                  <c:v>66522.356519026827</c:v>
                </c:pt>
                <c:pt idx="24">
                  <c:v>65471.070422535209</c:v>
                </c:pt>
                <c:pt idx="25">
                  <c:v>65321.05044920525</c:v>
                </c:pt>
                <c:pt idx="26">
                  <c:v>65101.940700808627</c:v>
                </c:pt>
                <c:pt idx="27">
                  <c:v>64693.650666666668</c:v>
                </c:pt>
                <c:pt idx="28">
                  <c:v>64641.458503084621</c:v>
                </c:pt>
                <c:pt idx="29">
                  <c:v>63960.023128679561</c:v>
                </c:pt>
                <c:pt idx="30">
                  <c:v>63807.510006319782</c:v>
                </c:pt>
                <c:pt idx="31">
                  <c:v>63492.841656987999</c:v>
                </c:pt>
                <c:pt idx="32">
                  <c:v>63380.538148768239</c:v>
                </c:pt>
                <c:pt idx="33">
                  <c:v>62962.241122053121</c:v>
                </c:pt>
                <c:pt idx="34">
                  <c:v>61633.586546628161</c:v>
                </c:pt>
                <c:pt idx="35">
                  <c:v>61510.086956521736</c:v>
                </c:pt>
                <c:pt idx="36">
                  <c:v>61370.261595022625</c:v>
                </c:pt>
                <c:pt idx="37">
                  <c:v>61251.805778491173</c:v>
                </c:pt>
                <c:pt idx="38">
                  <c:v>60912.106430155211</c:v>
                </c:pt>
                <c:pt idx="39">
                  <c:v>60554.042281983522</c:v>
                </c:pt>
                <c:pt idx="40">
                  <c:v>60198.676991150445</c:v>
                </c:pt>
                <c:pt idx="41">
                  <c:v>59955.159362549799</c:v>
                </c:pt>
                <c:pt idx="42">
                  <c:v>59609.032069970846</c:v>
                </c:pt>
              </c:numCache>
            </c:numRef>
          </c:val>
          <c:extLst>
            <c:ext xmlns:c16="http://schemas.microsoft.com/office/drawing/2014/chart" uri="{C3380CC4-5D6E-409C-BE32-E72D297353CC}">
              <c16:uniqueId val="{00000004-3896-421C-9058-B2B93A30A734}"/>
            </c:ext>
          </c:extLst>
        </c:ser>
        <c:dLbls>
          <c:dLblPos val="outEnd"/>
          <c:showLegendKey val="0"/>
          <c:showVal val="1"/>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3896-421C-9058-B2B93A30A734}"/>
              </c:ext>
            </c:extLst>
          </c:dPt>
          <c:dLbls>
            <c:dLbl>
              <c:idx val="0"/>
              <c:layout>
                <c:manualLayout>
                  <c:x val="-0.14215616092462677"/>
                  <c:y val="-0.89594007936507936"/>
                </c:manualLayout>
              </c:layout>
              <c:numFmt formatCode="#,##0_);[Red]\(#,##0\)" sourceLinked="0"/>
              <c:spPr>
                <a:noFill/>
                <a:ln>
                  <a:noFill/>
                </a:ln>
                <a:effectLst/>
              </c:spPr>
              <c:txPr>
                <a:bodyPr wrap="square" lIns="38100" tIns="19050" rIns="38100" bIns="19050" anchor="ctr">
                  <a:spAutoFit/>
                </a:bodyPr>
                <a:lstStyle/>
                <a:p>
                  <a:pPr>
                    <a:defRPr sz="1000"/>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896-421C-9058-B2B93A30A734}"/>
                </c:ext>
              </c:extLst>
            </c:dLbl>
            <c:numFmt formatCode="#,##0.00_);[Red]\(#,##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市区町村別_指導対象者群別歯科医療費!$AY$6:$AY$48</c:f>
              <c:numCache>
                <c:formatCode>General</c:formatCode>
                <c:ptCount val="43"/>
                <c:pt idx="0">
                  <c:v>69291.194354465522</c:v>
                </c:pt>
                <c:pt idx="1">
                  <c:v>69291.194354465522</c:v>
                </c:pt>
                <c:pt idx="2">
                  <c:v>69291.194354465522</c:v>
                </c:pt>
                <c:pt idx="3">
                  <c:v>69291.194354465522</c:v>
                </c:pt>
                <c:pt idx="4">
                  <c:v>69291.194354465522</c:v>
                </c:pt>
                <c:pt idx="5">
                  <c:v>69291.194354465522</c:v>
                </c:pt>
                <c:pt idx="6">
                  <c:v>69291.194354465522</c:v>
                </c:pt>
                <c:pt idx="7">
                  <c:v>69291.194354465522</c:v>
                </c:pt>
                <c:pt idx="8">
                  <c:v>69291.194354465522</c:v>
                </c:pt>
                <c:pt idx="9">
                  <c:v>69291.194354465522</c:v>
                </c:pt>
                <c:pt idx="10">
                  <c:v>69291.194354465522</c:v>
                </c:pt>
                <c:pt idx="11">
                  <c:v>69291.194354465522</c:v>
                </c:pt>
                <c:pt idx="12">
                  <c:v>69291.194354465522</c:v>
                </c:pt>
                <c:pt idx="13">
                  <c:v>69291.194354465522</c:v>
                </c:pt>
                <c:pt idx="14">
                  <c:v>69291.194354465522</c:v>
                </c:pt>
                <c:pt idx="15">
                  <c:v>69291.194354465522</c:v>
                </c:pt>
                <c:pt idx="16">
                  <c:v>69291.194354465522</c:v>
                </c:pt>
                <c:pt idx="17">
                  <c:v>69291.194354465522</c:v>
                </c:pt>
                <c:pt idx="18">
                  <c:v>69291.194354465522</c:v>
                </c:pt>
                <c:pt idx="19">
                  <c:v>69291.194354465522</c:v>
                </c:pt>
                <c:pt idx="20">
                  <c:v>69291.194354465522</c:v>
                </c:pt>
                <c:pt idx="21">
                  <c:v>69291.194354465522</c:v>
                </c:pt>
                <c:pt idx="22">
                  <c:v>69291.194354465522</c:v>
                </c:pt>
                <c:pt idx="23">
                  <c:v>69291.194354465522</c:v>
                </c:pt>
                <c:pt idx="24">
                  <c:v>69291.194354465522</c:v>
                </c:pt>
                <c:pt idx="25">
                  <c:v>69291.194354465522</c:v>
                </c:pt>
                <c:pt idx="26">
                  <c:v>69291.194354465522</c:v>
                </c:pt>
                <c:pt idx="27">
                  <c:v>69291.194354465522</c:v>
                </c:pt>
                <c:pt idx="28">
                  <c:v>69291.194354465522</c:v>
                </c:pt>
                <c:pt idx="29">
                  <c:v>69291.194354465522</c:v>
                </c:pt>
                <c:pt idx="30">
                  <c:v>69291.194354465522</c:v>
                </c:pt>
                <c:pt idx="31">
                  <c:v>69291.194354465522</c:v>
                </c:pt>
                <c:pt idx="32">
                  <c:v>69291.194354465522</c:v>
                </c:pt>
                <c:pt idx="33">
                  <c:v>69291.194354465522</c:v>
                </c:pt>
                <c:pt idx="34">
                  <c:v>69291.194354465522</c:v>
                </c:pt>
                <c:pt idx="35">
                  <c:v>69291.194354465522</c:v>
                </c:pt>
                <c:pt idx="36">
                  <c:v>69291.194354465522</c:v>
                </c:pt>
                <c:pt idx="37">
                  <c:v>69291.194354465522</c:v>
                </c:pt>
                <c:pt idx="38">
                  <c:v>69291.194354465522</c:v>
                </c:pt>
                <c:pt idx="39">
                  <c:v>69291.194354465522</c:v>
                </c:pt>
                <c:pt idx="40">
                  <c:v>69291.194354465522</c:v>
                </c:pt>
                <c:pt idx="41">
                  <c:v>69291.194354465522</c:v>
                </c:pt>
                <c:pt idx="42">
                  <c:v>69291.194354465522</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3896-421C-9058-B2B93A30A734}"/>
            </c:ext>
          </c:extLst>
        </c:ser>
        <c:dLbls>
          <c:showLegendKey val="0"/>
          <c:showVal val="1"/>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2679165961656103"/>
          <c:y val="1.3454459233539095E-2"/>
          <c:w val="0.7364337311762179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市区町村別_指導対象者群別歯科医療費!$AT$5</c:f>
              <c:strCache>
                <c:ptCount val="1"/>
                <c:pt idx="0">
                  <c:v>前年度との差分(歯科健診未受診治療中者 患者一人当たりの歯科医療費)</c:v>
                </c:pt>
              </c:strCache>
            </c:strRef>
          </c:tx>
          <c:spPr>
            <a:solidFill>
              <a:schemeClr val="accent1"/>
            </a:solidFill>
            <a:ln>
              <a:noFill/>
            </a:ln>
          </c:spPr>
          <c:invertIfNegative val="0"/>
          <c:dLbls>
            <c:dLbl>
              <c:idx val="1"/>
              <c:layout>
                <c:manualLayout>
                  <c:x val="4.60169082125615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A7-488D-B6EC-946B5533EFDB}"/>
                </c:ext>
              </c:extLst>
            </c:dLbl>
            <c:dLbl>
              <c:idx val="4"/>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A7-488D-B6EC-946B5533EFDB}"/>
                </c:ext>
              </c:extLst>
            </c:dLbl>
            <c:dLbl>
              <c:idx val="7"/>
              <c:layout>
                <c:manualLayout>
                  <c:x val="1.68731884057972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A7-488D-B6EC-946B5533EFDB}"/>
                </c:ext>
              </c:extLst>
            </c:dLbl>
            <c:dLbl>
              <c:idx val="11"/>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A7-488D-B6EC-946B5533EFDB}"/>
                </c:ext>
              </c:extLst>
            </c:dLbl>
            <c:dLbl>
              <c:idx val="12"/>
              <c:layout>
                <c:manualLayout>
                  <c:x val="2.91446859903381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A7-488D-B6EC-946B5533EFDB}"/>
                </c:ext>
              </c:extLst>
            </c:dLbl>
            <c:dLbl>
              <c:idx val="13"/>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A7-488D-B6EC-946B5533EFDB}"/>
                </c:ext>
              </c:extLst>
            </c:dLbl>
            <c:dLbl>
              <c:idx val="14"/>
              <c:layout>
                <c:manualLayout>
                  <c:x val="-7.66835748792270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A7-488D-B6EC-946B5533EFDB}"/>
                </c:ext>
              </c:extLst>
            </c:dLbl>
            <c:dLbl>
              <c:idx val="16"/>
              <c:layout>
                <c:manualLayout>
                  <c:x val="3.06788647342996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A7-488D-B6EC-946B5533EFDB}"/>
                </c:ext>
              </c:extLst>
            </c:dLbl>
            <c:dLbl>
              <c:idx val="17"/>
              <c:layout>
                <c:manualLayout>
                  <c:x val="2.91446859903381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A7-488D-B6EC-946B5533EFDB}"/>
                </c:ext>
              </c:extLst>
            </c:dLbl>
            <c:dLbl>
              <c:idx val="18"/>
              <c:layout>
                <c:manualLayout>
                  <c:x val="1.5339251207729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A7-488D-B6EC-946B5533EFDB}"/>
                </c:ext>
              </c:extLst>
            </c:dLbl>
            <c:dLbl>
              <c:idx val="21"/>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A7-488D-B6EC-946B5533EFDB}"/>
                </c:ext>
              </c:extLst>
            </c:dLbl>
            <c:dLbl>
              <c:idx val="25"/>
              <c:layout>
                <c:manualLayout>
                  <c:x val="1.84071256038647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A7-488D-B6EC-946B5533EFDB}"/>
                </c:ext>
              </c:extLst>
            </c:dLbl>
            <c:dLbl>
              <c:idx val="32"/>
              <c:layout>
                <c:manualLayout>
                  <c:x val="1.38053140096619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A7-488D-B6EC-946B5533EFDB}"/>
                </c:ext>
              </c:extLst>
            </c:dLbl>
            <c:dLbl>
              <c:idx val="33"/>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A7-488D-B6EC-946B5533EFDB}"/>
                </c:ext>
              </c:extLst>
            </c:dLbl>
            <c:dLbl>
              <c:idx val="34"/>
              <c:layout>
                <c:manualLayout>
                  <c:x val="2.91446859903381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A7-488D-B6EC-946B5533EFDB}"/>
                </c:ext>
              </c:extLst>
            </c:dLbl>
            <c:dLbl>
              <c:idx val="36"/>
              <c:layout>
                <c:manualLayout>
                  <c:x val="1.22716183574880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A7-488D-B6EC-946B5533EFDB}"/>
                </c:ext>
              </c:extLst>
            </c:dLbl>
            <c:dLbl>
              <c:idx val="39"/>
              <c:layout>
                <c:manualLayout>
                  <c:x val="2.91449275362318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A7-488D-B6EC-946B5533EFDB}"/>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門真市</c:v>
                </c:pt>
                <c:pt idx="1">
                  <c:v>大阪市</c:v>
                </c:pt>
                <c:pt idx="2">
                  <c:v>藤井寺市</c:v>
                </c:pt>
                <c:pt idx="3">
                  <c:v>東大阪市</c:v>
                </c:pt>
                <c:pt idx="4">
                  <c:v>八尾市</c:v>
                </c:pt>
                <c:pt idx="5">
                  <c:v>忠岡町</c:v>
                </c:pt>
                <c:pt idx="6">
                  <c:v>太子町</c:v>
                </c:pt>
                <c:pt idx="7">
                  <c:v>堺市</c:v>
                </c:pt>
                <c:pt idx="8">
                  <c:v>大東市</c:v>
                </c:pt>
                <c:pt idx="9">
                  <c:v>守口市</c:v>
                </c:pt>
                <c:pt idx="10">
                  <c:v>能勢町</c:v>
                </c:pt>
                <c:pt idx="11">
                  <c:v>和泉市</c:v>
                </c:pt>
                <c:pt idx="12">
                  <c:v>羽曳野市</c:v>
                </c:pt>
                <c:pt idx="13">
                  <c:v>豊中市</c:v>
                </c:pt>
                <c:pt idx="14">
                  <c:v>泉佐野市</c:v>
                </c:pt>
                <c:pt idx="15">
                  <c:v>高石市</c:v>
                </c:pt>
                <c:pt idx="16">
                  <c:v>摂津市</c:v>
                </c:pt>
                <c:pt idx="17">
                  <c:v>松原市</c:v>
                </c:pt>
                <c:pt idx="18">
                  <c:v>吹田市</c:v>
                </c:pt>
                <c:pt idx="19">
                  <c:v>泉大津市</c:v>
                </c:pt>
                <c:pt idx="20">
                  <c:v>茨木市</c:v>
                </c:pt>
                <c:pt idx="21">
                  <c:v>箕面市</c:v>
                </c:pt>
                <c:pt idx="22">
                  <c:v>阪南市</c:v>
                </c:pt>
                <c:pt idx="23">
                  <c:v>岸和田市</c:v>
                </c:pt>
                <c:pt idx="24">
                  <c:v>河内長野市</c:v>
                </c:pt>
                <c:pt idx="25">
                  <c:v>泉南市</c:v>
                </c:pt>
                <c:pt idx="26">
                  <c:v>熊取町</c:v>
                </c:pt>
                <c:pt idx="27">
                  <c:v>四條畷市</c:v>
                </c:pt>
                <c:pt idx="28">
                  <c:v>池田市</c:v>
                </c:pt>
                <c:pt idx="29">
                  <c:v>柏原市</c:v>
                </c:pt>
                <c:pt idx="30">
                  <c:v>大阪狭山市</c:v>
                </c:pt>
                <c:pt idx="31">
                  <c:v>貝塚市</c:v>
                </c:pt>
                <c:pt idx="32">
                  <c:v>富田林市</c:v>
                </c:pt>
                <c:pt idx="33">
                  <c:v>寝屋川市</c:v>
                </c:pt>
                <c:pt idx="34">
                  <c:v>高槻市</c:v>
                </c:pt>
                <c:pt idx="35">
                  <c:v>千早赤阪村</c:v>
                </c:pt>
                <c:pt idx="36">
                  <c:v>交野市</c:v>
                </c:pt>
                <c:pt idx="37">
                  <c:v>豊能町</c:v>
                </c:pt>
                <c:pt idx="38">
                  <c:v>田尻町</c:v>
                </c:pt>
                <c:pt idx="39">
                  <c:v>枚方市</c:v>
                </c:pt>
                <c:pt idx="40">
                  <c:v>島本町</c:v>
                </c:pt>
                <c:pt idx="41">
                  <c:v>河南町</c:v>
                </c:pt>
                <c:pt idx="42">
                  <c:v>岬町</c:v>
                </c:pt>
              </c:strCache>
            </c:strRef>
          </c:cat>
          <c:val>
            <c:numRef>
              <c:f>市区町村別_指導対象者群別歯科医療費!$AT$6:$AT$48</c:f>
              <c:numCache>
                <c:formatCode>General</c:formatCode>
                <c:ptCount val="43"/>
                <c:pt idx="0">
                  <c:v>-1701</c:v>
                </c:pt>
                <c:pt idx="1">
                  <c:v>-831</c:v>
                </c:pt>
                <c:pt idx="2">
                  <c:v>-2844</c:v>
                </c:pt>
                <c:pt idx="3">
                  <c:v>248</c:v>
                </c:pt>
                <c:pt idx="4">
                  <c:v>-631</c:v>
                </c:pt>
                <c:pt idx="5">
                  <c:v>-2246</c:v>
                </c:pt>
                <c:pt idx="6">
                  <c:v>-5834</c:v>
                </c:pt>
                <c:pt idx="7">
                  <c:v>-426</c:v>
                </c:pt>
                <c:pt idx="8">
                  <c:v>335</c:v>
                </c:pt>
                <c:pt idx="9">
                  <c:v>-1142</c:v>
                </c:pt>
                <c:pt idx="10">
                  <c:v>2784</c:v>
                </c:pt>
                <c:pt idx="11">
                  <c:v>-837</c:v>
                </c:pt>
                <c:pt idx="12">
                  <c:v>-168</c:v>
                </c:pt>
                <c:pt idx="13">
                  <c:v>-37</c:v>
                </c:pt>
                <c:pt idx="14">
                  <c:v>-103</c:v>
                </c:pt>
                <c:pt idx="15">
                  <c:v>-1063</c:v>
                </c:pt>
                <c:pt idx="16">
                  <c:v>-110</c:v>
                </c:pt>
                <c:pt idx="17">
                  <c:v>-153</c:v>
                </c:pt>
                <c:pt idx="18">
                  <c:v>-432</c:v>
                </c:pt>
                <c:pt idx="19">
                  <c:v>-4207</c:v>
                </c:pt>
                <c:pt idx="20">
                  <c:v>1227</c:v>
                </c:pt>
                <c:pt idx="21">
                  <c:v>-45</c:v>
                </c:pt>
                <c:pt idx="22">
                  <c:v>57</c:v>
                </c:pt>
                <c:pt idx="23">
                  <c:v>-2438</c:v>
                </c:pt>
                <c:pt idx="24">
                  <c:v>-1002</c:v>
                </c:pt>
                <c:pt idx="25">
                  <c:v>-349</c:v>
                </c:pt>
                <c:pt idx="26">
                  <c:v>1679</c:v>
                </c:pt>
                <c:pt idx="27">
                  <c:v>-2777</c:v>
                </c:pt>
                <c:pt idx="28">
                  <c:v>967</c:v>
                </c:pt>
                <c:pt idx="29">
                  <c:v>-4609</c:v>
                </c:pt>
                <c:pt idx="30">
                  <c:v>-2663</c:v>
                </c:pt>
                <c:pt idx="31">
                  <c:v>-1324</c:v>
                </c:pt>
                <c:pt idx="32">
                  <c:v>-494</c:v>
                </c:pt>
                <c:pt idx="33">
                  <c:v>-877</c:v>
                </c:pt>
                <c:pt idx="34">
                  <c:v>-148</c:v>
                </c:pt>
                <c:pt idx="35">
                  <c:v>31</c:v>
                </c:pt>
                <c:pt idx="36">
                  <c:v>-459</c:v>
                </c:pt>
                <c:pt idx="37">
                  <c:v>-2536</c:v>
                </c:pt>
                <c:pt idx="38">
                  <c:v>-5497</c:v>
                </c:pt>
                <c:pt idx="39">
                  <c:v>-164</c:v>
                </c:pt>
                <c:pt idx="40">
                  <c:v>22</c:v>
                </c:pt>
                <c:pt idx="41">
                  <c:v>-4291</c:v>
                </c:pt>
                <c:pt idx="42">
                  <c:v>-1076</c:v>
                </c:pt>
              </c:numCache>
            </c:numRef>
          </c:val>
          <c:extLst>
            <c:ext xmlns:c16="http://schemas.microsoft.com/office/drawing/2014/chart" uri="{C3380CC4-5D6E-409C-BE32-E72D297353CC}">
              <c16:uniqueId val="{00000001-90D9-4720-B3C0-5F78FDDBCDF4}"/>
            </c:ext>
          </c:extLst>
        </c:ser>
        <c:dLbls>
          <c:dLblPos val="outEnd"/>
          <c:showLegendKey val="0"/>
          <c:showVal val="1"/>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90D9-4720-B3C0-5F78FDDBCDF4}"/>
              </c:ext>
            </c:extLst>
          </c:dPt>
          <c:dLbls>
            <c:dLbl>
              <c:idx val="0"/>
              <c:layout>
                <c:manualLayout>
                  <c:x val="-0.28906038647342996"/>
                  <c:y val="-0.89303174603174607"/>
                </c:manualLayout>
              </c:layout>
              <c:tx>
                <c:rich>
                  <a:bodyPr/>
                  <a:lstStyle/>
                  <a:p>
                    <a:fld id="{3ED2AE8F-094D-46FD-8809-41DA19881AA6}" type="SERIESNAME">
                      <a:rPr lang="ja-JP" altLang="en-US"/>
                      <a:pPr/>
                      <a:t>[系列名]</a:t>
                    </a:fld>
                    <a:r>
                      <a:rPr lang="ja-JP" altLang="en-US" baseline="0"/>
                      <a:t>
</a:t>
                    </a:r>
                    <a:fld id="{539947BC-8EE2-49AB-ABD0-1EB81F9BD4E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D9-4720-B3C0-5F78FDDBCDF4}"/>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市区町村別_指導対象者群別歯科医療費!$BA$6:$BA$48</c:f>
              <c:numCache>
                <c:formatCode>General</c:formatCode>
                <c:ptCount val="43"/>
                <c:pt idx="0">
                  <c:v>-621</c:v>
                </c:pt>
                <c:pt idx="1">
                  <c:v>-621</c:v>
                </c:pt>
                <c:pt idx="2">
                  <c:v>-621</c:v>
                </c:pt>
                <c:pt idx="3">
                  <c:v>-621</c:v>
                </c:pt>
                <c:pt idx="4">
                  <c:v>-621</c:v>
                </c:pt>
                <c:pt idx="5">
                  <c:v>-621</c:v>
                </c:pt>
                <c:pt idx="6">
                  <c:v>-621</c:v>
                </c:pt>
                <c:pt idx="7">
                  <c:v>-621</c:v>
                </c:pt>
                <c:pt idx="8">
                  <c:v>-621</c:v>
                </c:pt>
                <c:pt idx="9">
                  <c:v>-621</c:v>
                </c:pt>
                <c:pt idx="10">
                  <c:v>-621</c:v>
                </c:pt>
                <c:pt idx="11">
                  <c:v>-621</c:v>
                </c:pt>
                <c:pt idx="12">
                  <c:v>-621</c:v>
                </c:pt>
                <c:pt idx="13">
                  <c:v>-621</c:v>
                </c:pt>
                <c:pt idx="14">
                  <c:v>-621</c:v>
                </c:pt>
                <c:pt idx="15">
                  <c:v>-621</c:v>
                </c:pt>
                <c:pt idx="16">
                  <c:v>-621</c:v>
                </c:pt>
                <c:pt idx="17">
                  <c:v>-621</c:v>
                </c:pt>
                <c:pt idx="18">
                  <c:v>-621</c:v>
                </c:pt>
                <c:pt idx="19">
                  <c:v>-621</c:v>
                </c:pt>
                <c:pt idx="20">
                  <c:v>-621</c:v>
                </c:pt>
                <c:pt idx="21">
                  <c:v>-621</c:v>
                </c:pt>
                <c:pt idx="22">
                  <c:v>-621</c:v>
                </c:pt>
                <c:pt idx="23">
                  <c:v>-621</c:v>
                </c:pt>
                <c:pt idx="24">
                  <c:v>-621</c:v>
                </c:pt>
                <c:pt idx="25">
                  <c:v>-621</c:v>
                </c:pt>
                <c:pt idx="26">
                  <c:v>-621</c:v>
                </c:pt>
                <c:pt idx="27">
                  <c:v>-621</c:v>
                </c:pt>
                <c:pt idx="28">
                  <c:v>-621</c:v>
                </c:pt>
                <c:pt idx="29">
                  <c:v>-621</c:v>
                </c:pt>
                <c:pt idx="30">
                  <c:v>-621</c:v>
                </c:pt>
                <c:pt idx="31">
                  <c:v>-621</c:v>
                </c:pt>
                <c:pt idx="32">
                  <c:v>-621</c:v>
                </c:pt>
                <c:pt idx="33">
                  <c:v>-621</c:v>
                </c:pt>
                <c:pt idx="34">
                  <c:v>-621</c:v>
                </c:pt>
                <c:pt idx="35">
                  <c:v>-621</c:v>
                </c:pt>
                <c:pt idx="36">
                  <c:v>-621</c:v>
                </c:pt>
                <c:pt idx="37">
                  <c:v>-621</c:v>
                </c:pt>
                <c:pt idx="38">
                  <c:v>-621</c:v>
                </c:pt>
                <c:pt idx="39">
                  <c:v>-621</c:v>
                </c:pt>
                <c:pt idx="40">
                  <c:v>-621</c:v>
                </c:pt>
                <c:pt idx="41">
                  <c:v>-621</c:v>
                </c:pt>
                <c:pt idx="42">
                  <c:v>-621</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90D9-4720-B3C0-5F78FDDBCDF4}"/>
            </c:ext>
          </c:extLst>
        </c:ser>
        <c:dLbls>
          <c:showLegendKey val="0"/>
          <c:showVal val="1"/>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2121088458921361"/>
        </c:manualLayout>
      </c:layout>
      <c:barChart>
        <c:barDir val="col"/>
        <c:grouping val="clustered"/>
        <c:varyColors val="0"/>
        <c:ser>
          <c:idx val="3"/>
          <c:order val="0"/>
          <c:tx>
            <c:strRef>
              <c:f>有所見者割合!$L$41</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有所見者割合!$L$29:$M$39</c:f>
              <c:multiLvlStrCache>
                <c:ptCount val="11"/>
                <c:lvl>
                  <c:pt idx="0">
                    <c:v>現在歯(20本未満)</c:v>
                  </c:pt>
                  <c:pt idx="1">
                    <c:v>咬合の状態(要注意)</c:v>
                  </c:pt>
                  <c:pt idx="2">
                    <c:v>歯垢(中程度･多量)</c:v>
                  </c:pt>
                  <c:pt idx="3">
                    <c:v>食渣(中程度･多量)</c:v>
                  </c:pt>
                  <c:pt idx="4">
                    <c:v>舌苔(中程度･多量)</c:v>
                  </c:pt>
                  <c:pt idx="5">
                    <c:v>口臭(中程度･多量)</c:v>
                  </c:pt>
                  <c:pt idx="6">
                    <c:v>口腔乾燥(中等度･重度)</c:v>
                  </c:pt>
                  <c:pt idx="7">
                    <c:v>咀嚼能力評価(要注意)</c:v>
                  </c:pt>
                  <c:pt idx="8">
                    <c:v>舌･口唇機能評価(要注意)</c:v>
                  </c:pt>
                  <c:pt idx="9">
                    <c:v>唾液の飲込(三回未満)</c:v>
                  </c:pt>
                  <c:pt idx="10">
                    <c:v>総合判定(要注意)</c:v>
                  </c:pt>
                </c:lvl>
                <c:lvl>
                  <c:pt idx="9">
                    <c:v>嚥下機能評価</c:v>
                  </c:pt>
                </c:lvl>
              </c:multiLvlStrCache>
            </c:multiLvlStrRef>
          </c:cat>
          <c:val>
            <c:numRef>
              <c:f>有所見者割合!$F$4:$F$14</c:f>
              <c:numCache>
                <c:formatCode>0.00%</c:formatCode>
                <c:ptCount val="11"/>
                <c:pt idx="0">
                  <c:v>0.37984985445074304</c:v>
                </c:pt>
                <c:pt idx="1">
                  <c:v>0.13392610761919363</c:v>
                </c:pt>
                <c:pt idx="2">
                  <c:v>0.5173504283980731</c:v>
                </c:pt>
                <c:pt idx="3">
                  <c:v>0.17925366639905374</c:v>
                </c:pt>
                <c:pt idx="4">
                  <c:v>0.22388508086765663</c:v>
                </c:pt>
                <c:pt idx="5">
                  <c:v>0.12694248110391163</c:v>
                </c:pt>
                <c:pt idx="6">
                  <c:v>2.1773635087848315E-2</c:v>
                </c:pt>
                <c:pt idx="7">
                  <c:v>6.6075029265213317E-2</c:v>
                </c:pt>
                <c:pt idx="8">
                  <c:v>0.17881902940473343</c:v>
                </c:pt>
                <c:pt idx="9">
                  <c:v>9.1889142212743011E-2</c:v>
                </c:pt>
                <c:pt idx="10">
                  <c:v>0.11977838791919984</c:v>
                </c:pt>
              </c:numCache>
            </c:numRef>
          </c:val>
          <c:extLst>
            <c:ext xmlns:c16="http://schemas.microsoft.com/office/drawing/2014/chart" uri="{C3380CC4-5D6E-409C-BE32-E72D297353CC}">
              <c16:uniqueId val="{00000002-9B6C-4E14-9243-EA7FC45C9C88}"/>
            </c:ext>
          </c:extLst>
        </c:ser>
        <c:dLbls>
          <c:dLblPos val="outEnd"/>
          <c:showLegendKey val="0"/>
          <c:showVal val="1"/>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0%" sourceLinked="1"/>
        <c:majorTickMark val="out"/>
        <c:minorTickMark val="none"/>
        <c:tickLblPos val="nextTo"/>
        <c:spPr>
          <a:ln>
            <a:solidFill>
              <a:srgbClr val="7F7F7F"/>
            </a:solidFill>
          </a:ln>
        </c:spPr>
        <c:crossAx val="321099200"/>
        <c:crosses val="autoZero"/>
        <c:crossBetween val="between"/>
      </c:valAx>
    </c:plotArea>
    <c:legend>
      <c:legendPos val="t"/>
      <c:layout>
        <c:manualLayout>
          <c:xMode val="edge"/>
          <c:yMode val="edge"/>
          <c:x val="0.38569997541789575"/>
          <c:y val="2.5412937495452231E-2"/>
          <c:w val="0.22859992625368736"/>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年齢階層別_EAT10別!$P$23</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年齢階層別_EAT10別!$B$5:$B$11</c:f>
              <c:strCache>
                <c:ptCount val="7"/>
                <c:pt idx="0">
                  <c:v>65歳～69歳</c:v>
                </c:pt>
                <c:pt idx="1">
                  <c:v>70歳～74歳</c:v>
                </c:pt>
                <c:pt idx="2">
                  <c:v>75歳～79歳</c:v>
                </c:pt>
                <c:pt idx="3">
                  <c:v>80歳～84歳</c:v>
                </c:pt>
                <c:pt idx="4">
                  <c:v>85歳～89歳</c:v>
                </c:pt>
                <c:pt idx="5">
                  <c:v>90歳～94歳</c:v>
                </c:pt>
                <c:pt idx="6">
                  <c:v>95歳～</c:v>
                </c:pt>
              </c:strCache>
            </c:strRef>
          </c:cat>
          <c:val>
            <c:numRef>
              <c:f>年齢階層別_EAT10別!$N$5:$N$11</c:f>
              <c:numCache>
                <c:formatCode>0.0%</c:formatCode>
                <c:ptCount val="7"/>
                <c:pt idx="0">
                  <c:v>0.1875</c:v>
                </c:pt>
                <c:pt idx="1">
                  <c:v>0.17941952506596306</c:v>
                </c:pt>
                <c:pt idx="2">
                  <c:v>7.8845148805740353E-2</c:v>
                </c:pt>
                <c:pt idx="3">
                  <c:v>0.10250291460215681</c:v>
                </c:pt>
                <c:pt idx="4">
                  <c:v>0.13506281991624011</c:v>
                </c:pt>
                <c:pt idx="5">
                  <c:v>0.15458422174840086</c:v>
                </c:pt>
                <c:pt idx="6">
                  <c:v>0.22036874451273047</c:v>
                </c:pt>
              </c:numCache>
            </c:numRef>
          </c:val>
          <c:extLst>
            <c:ext xmlns:c16="http://schemas.microsoft.com/office/drawing/2014/chart" uri="{C3380CC4-5D6E-409C-BE32-E72D297353CC}">
              <c16:uniqueId val="{00000003-21C5-4AC1-B1B2-D72AE70B2960}"/>
            </c:ext>
          </c:extLst>
        </c:ser>
        <c:dLbls>
          <c:dLblPos val="outEnd"/>
          <c:showLegendKey val="0"/>
          <c:showVal val="1"/>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20933611842703E-2"/>
              <c:y val="2.2858887430737825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0.13145419486283927"/>
          <c:w val="0.85707129234401969"/>
          <c:h val="0.69942147856517944"/>
        </c:manualLayout>
      </c:layout>
      <c:barChart>
        <c:barDir val="col"/>
        <c:grouping val="clustered"/>
        <c:varyColors val="0"/>
        <c:ser>
          <c:idx val="12"/>
          <c:order val="0"/>
          <c:tx>
            <c:strRef>
              <c:f>EAT10別高齢者の疾病!$P$37</c:f>
              <c:strCache>
                <c:ptCount val="1"/>
                <c:pt idx="0">
                  <c:v>割合(総患者数に占める割合)</c:v>
                </c:pt>
              </c:strCache>
            </c:strRef>
          </c:tx>
          <c:spPr>
            <a:solidFill>
              <a:srgbClr val="FFC000"/>
            </a:solidFill>
          </c:spPr>
          <c:invertIfNegative val="0"/>
          <c:dLbls>
            <c:dLbl>
              <c:idx val="0"/>
              <c:layout>
                <c:manualLayout>
                  <c:x val="0"/>
                  <c:y val="6.93080113512333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52-4802-9126-EDDF86BDD40A}"/>
                </c:ext>
              </c:extLst>
            </c:dLbl>
            <c:dLbl>
              <c:idx val="1"/>
              <c:layout>
                <c:manualLayout>
                  <c:x val="0"/>
                  <c:y val="6.93080113512333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52-4802-9126-EDDF86BDD40A}"/>
                </c:ext>
              </c:extLst>
            </c:dLbl>
            <c:dLbl>
              <c:idx val="2"/>
              <c:layout>
                <c:manualLayout>
                  <c:x val="0"/>
                  <c:y val="6.93080113512331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52-4802-9126-EDDF86BDD40A}"/>
                </c:ext>
              </c:extLst>
            </c:dLbl>
            <c:dLbl>
              <c:idx val="3"/>
              <c:layout>
                <c:manualLayout>
                  <c:x val="0"/>
                  <c:y val="6.93080113512333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52-4802-9126-EDDF86BDD40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(EAT10別高齢者の疾病!$C$5,EAT10別高齢者の疾病!$F$5,EAT10別高齢者の疾病!$I$5,EAT10別高齢者の疾病!$L$5)</c:f>
              <c:strCache>
                <c:ptCount val="4"/>
                <c:pt idx="0">
                  <c:v>0点</c:v>
                </c:pt>
                <c:pt idx="1">
                  <c:v>1点</c:v>
                </c:pt>
                <c:pt idx="2">
                  <c:v>2点</c:v>
                </c:pt>
                <c:pt idx="3">
                  <c:v>3点以上</c:v>
                </c:pt>
              </c:strCache>
            </c:strRef>
          </c:cat>
          <c:val>
            <c:numRef>
              <c:f>(EAT10別高齢者の疾病!$D$25,EAT10別高齢者の疾病!$G$25,EAT10別高齢者の疾病!$J$25,EAT10別高齢者の疾病!$M$25)</c:f>
              <c:numCache>
                <c:formatCode>0.0%</c:formatCode>
                <c:ptCount val="4"/>
                <c:pt idx="0">
                  <c:v>0.76581812020839513</c:v>
                </c:pt>
                <c:pt idx="1">
                  <c:v>0.80738497229024364</c:v>
                </c:pt>
                <c:pt idx="2">
                  <c:v>0.81554914683970203</c:v>
                </c:pt>
                <c:pt idx="3">
                  <c:v>0.85533611612983618</c:v>
                </c:pt>
              </c:numCache>
            </c:numRef>
          </c:val>
          <c:extLst>
            <c:ext xmlns:c16="http://schemas.microsoft.com/office/drawing/2014/chart" uri="{C3380CC4-5D6E-409C-BE32-E72D297353CC}">
              <c16:uniqueId val="{00000000-4F1B-4D15-B6D7-A174A76C5BCC}"/>
            </c:ext>
          </c:extLst>
        </c:ser>
        <c:dLbls>
          <c:dLblPos val="outEnd"/>
          <c:showLegendKey val="0"/>
          <c:showVal val="1"/>
          <c:showCatName val="0"/>
          <c:showSerName val="0"/>
          <c:showPercent val="0"/>
          <c:showBubbleSize val="0"/>
        </c:dLbls>
        <c:gapWidth val="150"/>
        <c:axId val="326490224"/>
        <c:axId val="326490784"/>
      </c:barChart>
      <c:catAx>
        <c:axId val="32649022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6490784"/>
        <c:crosses val="autoZero"/>
        <c:auto val="1"/>
        <c:lblAlgn val="ctr"/>
        <c:lblOffset val="100"/>
        <c:noMultiLvlLbl val="0"/>
      </c:catAx>
      <c:valAx>
        <c:axId val="3264907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3285745422842195E-2"/>
              <c:y val="3.903077930582842E-2"/>
            </c:manualLayout>
          </c:layout>
          <c:overlay val="0"/>
        </c:title>
        <c:numFmt formatCode="0.0%" sourceLinked="1"/>
        <c:majorTickMark val="out"/>
        <c:minorTickMark val="none"/>
        <c:tickLblPos val="nextTo"/>
        <c:spPr>
          <a:ln>
            <a:solidFill>
              <a:srgbClr val="7F7F7F"/>
            </a:solidFill>
          </a:ln>
        </c:spPr>
        <c:crossAx val="326490224"/>
        <c:crosses val="autoZero"/>
        <c:crossBetween val="between"/>
      </c:valAx>
    </c:plotArea>
    <c:legend>
      <c:legendPos val="t"/>
      <c:layout>
        <c:manualLayout>
          <c:xMode val="edge"/>
          <c:yMode val="edge"/>
          <c:x val="0.36278879686137749"/>
          <c:y val="2.7723204540493342E-2"/>
          <c:w val="0.28057359779133972"/>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9.3236738703339886E-2"/>
          <c:w val="0.85707129234401969"/>
          <c:h val="0.62445498529551269"/>
        </c:manualLayout>
      </c:layout>
      <c:barChart>
        <c:barDir val="col"/>
        <c:grouping val="clustered"/>
        <c:varyColors val="0"/>
        <c:ser>
          <c:idx val="12"/>
          <c:order val="0"/>
          <c:tx>
            <c:strRef>
              <c:f>EAT10別高齢者の疾病!$P$37</c:f>
              <c:strCache>
                <c:ptCount val="1"/>
                <c:pt idx="0">
                  <c:v>割合(総患者数に占める割合)</c:v>
                </c:pt>
              </c:strCache>
            </c:strRef>
          </c:tx>
          <c:spPr>
            <a:solidFill>
              <a:srgbClr val="FFC000"/>
            </a:solidFill>
          </c:spPr>
          <c:invertIfNegative val="0"/>
          <c:dLbls>
            <c:dLbl>
              <c:idx val="0"/>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D7-4314-9864-CDC900C58F1B}"/>
                </c:ext>
              </c:extLst>
            </c:dLbl>
            <c:dLbl>
              <c:idx val="1"/>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D7-4314-9864-CDC900C58F1B}"/>
                </c:ext>
              </c:extLst>
            </c:dLbl>
            <c:dLbl>
              <c:idx val="2"/>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D7-4314-9864-CDC900C58F1B}"/>
                </c:ext>
              </c:extLst>
            </c:dLbl>
            <c:dLbl>
              <c:idx val="3"/>
              <c:layout>
                <c:manualLayout>
                  <c:x val="0"/>
                  <c:y val="9.24106818016440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D7-4314-9864-CDC900C58F1B}"/>
                </c:ext>
              </c:extLst>
            </c:dLbl>
            <c:dLbl>
              <c:idx val="4"/>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D7-4314-9864-CDC900C58F1B}"/>
                </c:ext>
              </c:extLst>
            </c:dLbl>
            <c:dLbl>
              <c:idx val="5"/>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D7-4314-9864-CDC900C58F1B}"/>
                </c:ext>
              </c:extLst>
            </c:dLbl>
            <c:dLbl>
              <c:idx val="6"/>
              <c:layout>
                <c:manualLayout>
                  <c:x val="0"/>
                  <c:y val="9.24106818016442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D7-4314-9864-CDC900C58F1B}"/>
                </c:ext>
              </c:extLst>
            </c:dLbl>
            <c:dLbl>
              <c:idx val="7"/>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D7-4314-9864-CDC900C58F1B}"/>
                </c:ext>
              </c:extLst>
            </c:dLbl>
            <c:dLbl>
              <c:idx val="8"/>
              <c:layout>
                <c:manualLayout>
                  <c:x val="0"/>
                  <c:y val="9.2410681801643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D7-4314-9864-CDC900C58F1B}"/>
                </c:ext>
              </c:extLst>
            </c:dLbl>
            <c:dLbl>
              <c:idx val="9"/>
              <c:layout>
                <c:manualLayout>
                  <c:x val="0"/>
                  <c:y val="9.2410681801643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D7-4314-9864-CDC900C58F1B}"/>
                </c:ext>
              </c:extLst>
            </c:dLbl>
            <c:dLbl>
              <c:idx val="10"/>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D7-4314-9864-CDC900C58F1B}"/>
                </c:ext>
              </c:extLst>
            </c:dLbl>
            <c:dLbl>
              <c:idx val="11"/>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D7-4314-9864-CDC900C58F1B}"/>
                </c:ext>
              </c:extLst>
            </c:dLbl>
            <c:dLbl>
              <c:idx val="12"/>
              <c:layout>
                <c:manualLayout>
                  <c:x val="0"/>
                  <c:y val="9.2410681801643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D7-4314-9864-CDC900C58F1B}"/>
                </c:ext>
              </c:extLst>
            </c:dLbl>
            <c:dLbl>
              <c:idx val="13"/>
              <c:layout>
                <c:manualLayout>
                  <c:x val="0"/>
                  <c:y val="9.24106818016444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D7-4314-9864-CDC900C58F1B}"/>
                </c:ext>
              </c:extLst>
            </c:dLbl>
            <c:dLbl>
              <c:idx val="14"/>
              <c:layout>
                <c:manualLayout>
                  <c:x val="0"/>
                  <c:y val="9.2410681801643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D7-4314-9864-CDC900C58F1B}"/>
                </c:ext>
              </c:extLst>
            </c:dLbl>
            <c:dLbl>
              <c:idx val="15"/>
              <c:layout>
                <c:manualLayout>
                  <c:x val="0"/>
                  <c:y val="9.2410681801643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D7-4314-9864-CDC900C58F1B}"/>
                </c:ext>
              </c:extLst>
            </c:dLbl>
            <c:dLbl>
              <c:idx val="16"/>
              <c:layout>
                <c:manualLayout>
                  <c:x val="0"/>
                  <c:y val="9.2410681801643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D7-4314-9864-CDC900C58F1B}"/>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EAT10別高齢者の疾病!$B$8:$B$24</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EAT10別高齢者の疾病!$M$8:$M$24</c:f>
              <c:numCache>
                <c:formatCode>0.0%</c:formatCode>
                <c:ptCount val="17"/>
                <c:pt idx="0">
                  <c:v>0.23201046663759267</c:v>
                </c:pt>
                <c:pt idx="1">
                  <c:v>0.29499719643635913</c:v>
                </c:pt>
                <c:pt idx="2">
                  <c:v>8.8343405395302471E-2</c:v>
                </c:pt>
                <c:pt idx="3">
                  <c:v>0.30247336614541148</c:v>
                </c:pt>
                <c:pt idx="4">
                  <c:v>5.9747056258177063E-2</c:v>
                </c:pt>
                <c:pt idx="5">
                  <c:v>0.41081552551242911</c:v>
                </c:pt>
                <c:pt idx="6">
                  <c:v>0.41343218491059747</c:v>
                </c:pt>
                <c:pt idx="7">
                  <c:v>0.15382219176375303</c:v>
                </c:pt>
                <c:pt idx="8">
                  <c:v>1.4329325275683757E-3</c:v>
                </c:pt>
                <c:pt idx="9">
                  <c:v>1.569995638901003E-2</c:v>
                </c:pt>
                <c:pt idx="10">
                  <c:v>6.2488318484829608E-2</c:v>
                </c:pt>
                <c:pt idx="11">
                  <c:v>1.9500342657778332E-2</c:v>
                </c:pt>
                <c:pt idx="12">
                  <c:v>1.925113700080992E-2</c:v>
                </c:pt>
                <c:pt idx="13">
                  <c:v>0.16989595663821569</c:v>
                </c:pt>
                <c:pt idx="14">
                  <c:v>0.11563142483334371</c:v>
                </c:pt>
                <c:pt idx="15">
                  <c:v>8.7221979938944608E-2</c:v>
                </c:pt>
                <c:pt idx="16">
                  <c:v>0.12958694162357484</c:v>
                </c:pt>
              </c:numCache>
            </c:numRef>
          </c:val>
          <c:extLst>
            <c:ext xmlns:c16="http://schemas.microsoft.com/office/drawing/2014/chart" uri="{C3380CC4-5D6E-409C-BE32-E72D297353CC}">
              <c16:uniqueId val="{00000000-4F1B-4D15-B6D7-A174A76C5BCC}"/>
            </c:ext>
          </c:extLst>
        </c:ser>
        <c:dLbls>
          <c:dLblPos val="outEnd"/>
          <c:showLegendKey val="0"/>
          <c:showVal val="1"/>
          <c:showCatName val="0"/>
          <c:showSerName val="0"/>
          <c:showPercent val="0"/>
          <c:showBubbleSize val="0"/>
        </c:dLbls>
        <c:gapWidth val="150"/>
        <c:axId val="326493024"/>
        <c:axId val="326493584"/>
      </c:barChart>
      <c:catAx>
        <c:axId val="326493024"/>
        <c:scaling>
          <c:orientation val="minMax"/>
        </c:scaling>
        <c:delete val="0"/>
        <c:axPos val="b"/>
        <c:numFmt formatCode="General" sourceLinked="0"/>
        <c:majorTickMark val="out"/>
        <c:minorTickMark val="none"/>
        <c:tickLblPos val="nextTo"/>
        <c:spPr>
          <a:ln>
            <a:solidFill>
              <a:srgbClr val="7F7F7F"/>
            </a:solidFill>
          </a:ln>
        </c:spPr>
        <c:txPr>
          <a:bodyPr rot="0" vert="wordArtVertRtl"/>
          <a:lstStyle/>
          <a:p>
            <a:pPr>
              <a:defRPr/>
            </a:pPr>
            <a:endParaRPr lang="ja-JP"/>
          </a:p>
        </c:txPr>
        <c:crossAx val="326493584"/>
        <c:crosses val="autoZero"/>
        <c:auto val="1"/>
        <c:lblAlgn val="ctr"/>
        <c:lblOffset val="100"/>
        <c:noMultiLvlLbl val="0"/>
      </c:catAx>
      <c:valAx>
        <c:axId val="3264935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4835803545480962E-2"/>
              <c:y val="1.1911882412864731E-2"/>
            </c:manualLayout>
          </c:layout>
          <c:overlay val="0"/>
        </c:title>
        <c:numFmt formatCode="0.0%" sourceLinked="1"/>
        <c:majorTickMark val="out"/>
        <c:minorTickMark val="none"/>
        <c:tickLblPos val="nextTo"/>
        <c:spPr>
          <a:ln>
            <a:solidFill>
              <a:srgbClr val="7F7F7F"/>
            </a:solidFill>
          </a:ln>
        </c:spPr>
        <c:crossAx val="326493024"/>
        <c:crosses val="autoZero"/>
        <c:crossBetween val="between"/>
        <c:majorUnit val="0.1"/>
      </c:valAx>
    </c:plotArea>
    <c:legend>
      <c:legendPos val="t"/>
      <c:layout>
        <c:manualLayout>
          <c:xMode val="edge"/>
          <c:yMode val="edge"/>
          <c:x val="0.36727041557686724"/>
          <c:y val="2.2260787309903225E-2"/>
          <c:w val="0.28398775063376963"/>
          <c:h val="4.25702811244979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市区町村別_EAT10別高齢者の疾病!$CI$3</c:f>
              <c:strCache>
                <c:ptCount val="1"/>
                <c:pt idx="0">
                  <c:v>EAT10 3点以上該当者の高齢者の疾病患者割合(総患者数に占める割合)</c:v>
                </c:pt>
              </c:strCache>
            </c:strRef>
          </c:tx>
          <c:spPr>
            <a:solidFill>
              <a:srgbClr val="B3A2C7"/>
            </a:solidFill>
            <a:ln>
              <a:noFill/>
            </a:ln>
          </c:spPr>
          <c:invertIfNegative val="0"/>
          <c:dLbls>
            <c:dLbl>
              <c:idx val="7"/>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A3-4030-80A9-1F4DA5AA0B5F}"/>
                </c:ext>
              </c:extLst>
            </c:dLbl>
            <c:dLbl>
              <c:idx val="8"/>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A3-4030-80A9-1F4DA5AA0B5F}"/>
                </c:ext>
              </c:extLst>
            </c:dLbl>
            <c:dLbl>
              <c:idx val="9"/>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A3-4030-80A9-1F4DA5AA0B5F}"/>
                </c:ext>
              </c:extLst>
            </c:dLbl>
            <c:dLbl>
              <c:idx val="1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A3-4030-80A9-1F4DA5AA0B5F}"/>
                </c:ext>
              </c:extLst>
            </c:dLbl>
            <c:dLbl>
              <c:idx val="11"/>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A3-4030-80A9-1F4DA5AA0B5F}"/>
                </c:ext>
              </c:extLst>
            </c:dLbl>
            <c:dLbl>
              <c:idx val="12"/>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DD-44EC-84A9-F559E0720EA4}"/>
                </c:ext>
              </c:extLst>
            </c:dLbl>
            <c:dLbl>
              <c:idx val="13"/>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DD-44EC-84A9-F559E0720EA4}"/>
                </c:ext>
              </c:extLst>
            </c:dLbl>
            <c:dLbl>
              <c:idx val="1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DD-44EC-84A9-F559E0720EA4}"/>
                </c:ext>
              </c:extLst>
            </c:dLbl>
            <c:dLbl>
              <c:idx val="1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DD-44EC-84A9-F559E0720EA4}"/>
                </c:ext>
              </c:extLst>
            </c:dLbl>
            <c:dLbl>
              <c:idx val="2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1D-48C0-A838-3E2E3FB35F23}"/>
                </c:ext>
              </c:extLst>
            </c:dLbl>
            <c:dLbl>
              <c:idx val="2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1D-48C0-A838-3E2E3FB35F23}"/>
                </c:ext>
              </c:extLst>
            </c:dLbl>
            <c:dLbl>
              <c:idx val="23"/>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1D-48C0-A838-3E2E3FB35F23}"/>
                </c:ext>
              </c:extLst>
            </c:dLbl>
            <c:dLbl>
              <c:idx val="24"/>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1D-48C0-A838-3E2E3FB35F23}"/>
                </c:ext>
              </c:extLst>
            </c:dLbl>
            <c:dLbl>
              <c:idx val="25"/>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1D-48C0-A838-3E2E3FB35F23}"/>
                </c:ext>
              </c:extLst>
            </c:dLbl>
            <c:dLbl>
              <c:idx val="26"/>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1D-48C0-A838-3E2E3FB35F23}"/>
                </c:ext>
              </c:extLst>
            </c:dLbl>
            <c:dLbl>
              <c:idx val="27"/>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1D-48C0-A838-3E2E3FB35F23}"/>
                </c:ext>
              </c:extLst>
            </c:dLbl>
            <c:dLbl>
              <c:idx val="28"/>
              <c:layout>
                <c:manualLayout>
                  <c:x val="3.3743961352657004E-2"/>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1D-48C0-A838-3E2E3FB35F23}"/>
                </c:ext>
              </c:extLst>
            </c:dLbl>
            <c:dLbl>
              <c:idx val="29"/>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1D-48C0-A838-3E2E3FB35F23}"/>
                </c:ext>
              </c:extLst>
            </c:dLbl>
            <c:dLbl>
              <c:idx val="3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1D-48C0-A838-3E2E3FB35F23}"/>
                </c:ext>
              </c:extLst>
            </c:dLbl>
            <c:numFmt formatCode="0.0%"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田尻町</c:v>
                </c:pt>
                <c:pt idx="1">
                  <c:v>岬町</c:v>
                </c:pt>
                <c:pt idx="2">
                  <c:v>貝塚市</c:v>
                </c:pt>
                <c:pt idx="3">
                  <c:v>守口市</c:v>
                </c:pt>
                <c:pt idx="4">
                  <c:v>泉大津市</c:v>
                </c:pt>
                <c:pt idx="5">
                  <c:v>門真市</c:v>
                </c:pt>
                <c:pt idx="6">
                  <c:v>摂津市</c:v>
                </c:pt>
                <c:pt idx="7">
                  <c:v>河南町</c:v>
                </c:pt>
                <c:pt idx="8">
                  <c:v>茨木市</c:v>
                </c:pt>
                <c:pt idx="9">
                  <c:v>大阪市</c:v>
                </c:pt>
                <c:pt idx="10">
                  <c:v>島本町</c:v>
                </c:pt>
                <c:pt idx="11">
                  <c:v>忠岡町</c:v>
                </c:pt>
                <c:pt idx="12">
                  <c:v>富田林市</c:v>
                </c:pt>
                <c:pt idx="13">
                  <c:v>河内長野市</c:v>
                </c:pt>
                <c:pt idx="14">
                  <c:v>高石市</c:v>
                </c:pt>
                <c:pt idx="15">
                  <c:v>松原市</c:v>
                </c:pt>
                <c:pt idx="16">
                  <c:v>豊中市</c:v>
                </c:pt>
                <c:pt idx="17">
                  <c:v>東大阪市</c:v>
                </c:pt>
                <c:pt idx="18">
                  <c:v>八尾市</c:v>
                </c:pt>
                <c:pt idx="19">
                  <c:v>熊取町</c:v>
                </c:pt>
                <c:pt idx="20">
                  <c:v>吹田市</c:v>
                </c:pt>
                <c:pt idx="21">
                  <c:v>泉佐野市</c:v>
                </c:pt>
                <c:pt idx="22">
                  <c:v>四條畷市</c:v>
                </c:pt>
                <c:pt idx="23">
                  <c:v>寝屋川市</c:v>
                </c:pt>
                <c:pt idx="24">
                  <c:v>堺市</c:v>
                </c:pt>
                <c:pt idx="25">
                  <c:v>羽曳野市</c:v>
                </c:pt>
                <c:pt idx="26">
                  <c:v>高槻市</c:v>
                </c:pt>
                <c:pt idx="27">
                  <c:v>池田市</c:v>
                </c:pt>
                <c:pt idx="28">
                  <c:v>岸和田市</c:v>
                </c:pt>
                <c:pt idx="29">
                  <c:v>和泉市</c:v>
                </c:pt>
                <c:pt idx="30">
                  <c:v>枚方市</c:v>
                </c:pt>
                <c:pt idx="31">
                  <c:v>大阪狭山市</c:v>
                </c:pt>
                <c:pt idx="32">
                  <c:v>阪南市</c:v>
                </c:pt>
                <c:pt idx="33">
                  <c:v>箕面市</c:v>
                </c:pt>
                <c:pt idx="34">
                  <c:v>藤井寺市</c:v>
                </c:pt>
                <c:pt idx="35">
                  <c:v>柏原市</c:v>
                </c:pt>
                <c:pt idx="36">
                  <c:v>大東市</c:v>
                </c:pt>
                <c:pt idx="37">
                  <c:v>能勢町</c:v>
                </c:pt>
                <c:pt idx="38">
                  <c:v>豊能町</c:v>
                </c:pt>
                <c:pt idx="39">
                  <c:v>交野市</c:v>
                </c:pt>
                <c:pt idx="40">
                  <c:v>泉南市</c:v>
                </c:pt>
                <c:pt idx="41">
                  <c:v>太子町</c:v>
                </c:pt>
                <c:pt idx="42">
                  <c:v>千早赤阪村</c:v>
                </c:pt>
              </c:strCache>
            </c:strRef>
          </c:cat>
          <c:val>
            <c:numRef>
              <c:f>市区町村別_EAT10別高齢者の疾病!$CJ$5:$CJ$47</c:f>
              <c:numCache>
                <c:formatCode>0.0%</c:formatCode>
                <c:ptCount val="43"/>
                <c:pt idx="0">
                  <c:v>1</c:v>
                </c:pt>
                <c:pt idx="1">
                  <c:v>0.94444444444444442</c:v>
                </c:pt>
                <c:pt idx="2">
                  <c:v>0.91379310344827591</c:v>
                </c:pt>
                <c:pt idx="3">
                  <c:v>0.90086206896551724</c:v>
                </c:pt>
                <c:pt idx="4">
                  <c:v>0.89830508474576276</c:v>
                </c:pt>
                <c:pt idx="5">
                  <c:v>0.88957055214723924</c:v>
                </c:pt>
                <c:pt idx="6">
                  <c:v>0.88636363636363635</c:v>
                </c:pt>
                <c:pt idx="7">
                  <c:v>0.875</c:v>
                </c:pt>
                <c:pt idx="8">
                  <c:v>0.87266355140186913</c:v>
                </c:pt>
                <c:pt idx="9">
                  <c:v>0.87197231833910038</c:v>
                </c:pt>
                <c:pt idx="10">
                  <c:v>0.87179487179487181</c:v>
                </c:pt>
                <c:pt idx="11">
                  <c:v>0.87096774193548387</c:v>
                </c:pt>
                <c:pt idx="12">
                  <c:v>0.86792452830188682</c:v>
                </c:pt>
                <c:pt idx="13">
                  <c:v>0.86575342465753424</c:v>
                </c:pt>
                <c:pt idx="14">
                  <c:v>0.86486486486486491</c:v>
                </c:pt>
                <c:pt idx="15">
                  <c:v>0.86274509803921573</c:v>
                </c:pt>
                <c:pt idx="16">
                  <c:v>0.86212121212121207</c:v>
                </c:pt>
                <c:pt idx="17">
                  <c:v>0.86067415730337082</c:v>
                </c:pt>
                <c:pt idx="18">
                  <c:v>0.85926928281461434</c:v>
                </c:pt>
                <c:pt idx="19">
                  <c:v>0.85869565217391308</c:v>
                </c:pt>
                <c:pt idx="20">
                  <c:v>0.85547290116896924</c:v>
                </c:pt>
                <c:pt idx="21">
                  <c:v>0.8539325842696629</c:v>
                </c:pt>
                <c:pt idx="22">
                  <c:v>0.84955752212389379</c:v>
                </c:pt>
                <c:pt idx="23">
                  <c:v>0.84873949579831931</c:v>
                </c:pt>
                <c:pt idx="24">
                  <c:v>0.8414414414414414</c:v>
                </c:pt>
                <c:pt idx="25">
                  <c:v>0.83966244725738393</c:v>
                </c:pt>
                <c:pt idx="26">
                  <c:v>0.83870967741935487</c:v>
                </c:pt>
                <c:pt idx="27">
                  <c:v>0.8370786516853933</c:v>
                </c:pt>
                <c:pt idx="28">
                  <c:v>0.83549783549783552</c:v>
                </c:pt>
                <c:pt idx="29">
                  <c:v>0.83368421052631581</c:v>
                </c:pt>
                <c:pt idx="30">
                  <c:v>0.83183183183183185</c:v>
                </c:pt>
                <c:pt idx="31">
                  <c:v>0.82608695652173914</c:v>
                </c:pt>
                <c:pt idx="32">
                  <c:v>0.82539682539682535</c:v>
                </c:pt>
                <c:pt idx="33">
                  <c:v>0.82352941176470584</c:v>
                </c:pt>
                <c:pt idx="34">
                  <c:v>0.82080924855491333</c:v>
                </c:pt>
                <c:pt idx="35">
                  <c:v>0.81751824817518248</c:v>
                </c:pt>
                <c:pt idx="36">
                  <c:v>0.81276595744680846</c:v>
                </c:pt>
                <c:pt idx="37">
                  <c:v>0.8</c:v>
                </c:pt>
                <c:pt idx="38">
                  <c:v>0.79661016949152541</c:v>
                </c:pt>
                <c:pt idx="39">
                  <c:v>0.77777777777777779</c:v>
                </c:pt>
                <c:pt idx="40">
                  <c:v>0.75961538461538458</c:v>
                </c:pt>
                <c:pt idx="41">
                  <c:v>0.75</c:v>
                </c:pt>
                <c:pt idx="42">
                  <c:v>0.7142857142857143</c:v>
                </c:pt>
              </c:numCache>
            </c:numRef>
          </c:val>
          <c:extLst>
            <c:ext xmlns:c16="http://schemas.microsoft.com/office/drawing/2014/chart" uri="{C3380CC4-5D6E-409C-BE32-E72D297353CC}">
              <c16:uniqueId val="{00000015-C134-4858-89A2-C4EE565931B8}"/>
            </c:ext>
          </c:extLst>
        </c:ser>
        <c:dLbls>
          <c:dLblPos val="outEnd"/>
          <c:showLegendKey val="0"/>
          <c:showVal val="1"/>
          <c:showCatName val="0"/>
          <c:showSerName val="0"/>
          <c:showPercent val="0"/>
          <c:showBubbleSize val="0"/>
        </c:dLbls>
        <c:gapWidth val="150"/>
        <c:axId val="326501424"/>
        <c:axId val="3265019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1.5763768115942028E-2"/>
                  <c:y val="-0.89612380952380954"/>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5E5-4A3E-A58C-C6D4F9C543E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市区町村別_EAT10別高齢者の疾病!$CN$5:$CN$47</c:f>
              <c:numCache>
                <c:formatCode>0.0%</c:formatCode>
                <c:ptCount val="43"/>
                <c:pt idx="0">
                  <c:v>0.85533611612983618</c:v>
                </c:pt>
                <c:pt idx="1">
                  <c:v>0.85533611612983618</c:v>
                </c:pt>
                <c:pt idx="2">
                  <c:v>0.85533611612983618</c:v>
                </c:pt>
                <c:pt idx="3">
                  <c:v>0.85533611612983618</c:v>
                </c:pt>
                <c:pt idx="4">
                  <c:v>0.85533611612983618</c:v>
                </c:pt>
                <c:pt idx="5">
                  <c:v>0.85533611612983618</c:v>
                </c:pt>
                <c:pt idx="6">
                  <c:v>0.85533611612983618</c:v>
                </c:pt>
                <c:pt idx="7">
                  <c:v>0.85533611612983618</c:v>
                </c:pt>
                <c:pt idx="8">
                  <c:v>0.85533611612983618</c:v>
                </c:pt>
                <c:pt idx="9">
                  <c:v>0.85533611612983618</c:v>
                </c:pt>
                <c:pt idx="10">
                  <c:v>0.85533611612983618</c:v>
                </c:pt>
                <c:pt idx="11">
                  <c:v>0.85533611612983618</c:v>
                </c:pt>
                <c:pt idx="12">
                  <c:v>0.85533611612983618</c:v>
                </c:pt>
                <c:pt idx="13">
                  <c:v>0.85533611612983618</c:v>
                </c:pt>
                <c:pt idx="14">
                  <c:v>0.85533611612983618</c:v>
                </c:pt>
                <c:pt idx="15">
                  <c:v>0.85533611612983618</c:v>
                </c:pt>
                <c:pt idx="16">
                  <c:v>0.85533611612983618</c:v>
                </c:pt>
                <c:pt idx="17">
                  <c:v>0.85533611612983618</c:v>
                </c:pt>
                <c:pt idx="18">
                  <c:v>0.85533611612983618</c:v>
                </c:pt>
                <c:pt idx="19">
                  <c:v>0.85533611612983618</c:v>
                </c:pt>
                <c:pt idx="20">
                  <c:v>0.85533611612983618</c:v>
                </c:pt>
                <c:pt idx="21">
                  <c:v>0.85533611612983618</c:v>
                </c:pt>
                <c:pt idx="22">
                  <c:v>0.85533611612983618</c:v>
                </c:pt>
                <c:pt idx="23">
                  <c:v>0.85533611612983618</c:v>
                </c:pt>
                <c:pt idx="24">
                  <c:v>0.85533611612983618</c:v>
                </c:pt>
                <c:pt idx="25">
                  <c:v>0.85533611612983618</c:v>
                </c:pt>
                <c:pt idx="26">
                  <c:v>0.85533611612983618</c:v>
                </c:pt>
                <c:pt idx="27">
                  <c:v>0.85533611612983618</c:v>
                </c:pt>
                <c:pt idx="28">
                  <c:v>0.85533611612983618</c:v>
                </c:pt>
                <c:pt idx="29">
                  <c:v>0.85533611612983618</c:v>
                </c:pt>
                <c:pt idx="30">
                  <c:v>0.85533611612983618</c:v>
                </c:pt>
                <c:pt idx="31">
                  <c:v>0.85533611612983618</c:v>
                </c:pt>
                <c:pt idx="32">
                  <c:v>0.85533611612983618</c:v>
                </c:pt>
                <c:pt idx="33">
                  <c:v>0.85533611612983618</c:v>
                </c:pt>
                <c:pt idx="34">
                  <c:v>0.85533611612983618</c:v>
                </c:pt>
                <c:pt idx="35">
                  <c:v>0.85533611612983618</c:v>
                </c:pt>
                <c:pt idx="36">
                  <c:v>0.85533611612983618</c:v>
                </c:pt>
                <c:pt idx="37">
                  <c:v>0.85533611612983618</c:v>
                </c:pt>
                <c:pt idx="38">
                  <c:v>0.85533611612983618</c:v>
                </c:pt>
                <c:pt idx="39">
                  <c:v>0.85533611612983618</c:v>
                </c:pt>
                <c:pt idx="40">
                  <c:v>0.85533611612983618</c:v>
                </c:pt>
                <c:pt idx="41">
                  <c:v>0.85533611612983618</c:v>
                </c:pt>
                <c:pt idx="42">
                  <c:v>0.85533611612983618</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C134-4858-89A2-C4EE565931B8}"/>
            </c:ext>
          </c:extLst>
        </c:ser>
        <c:dLbls>
          <c:showLegendKey val="0"/>
          <c:showVal val="1"/>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nextTo"/>
        <c:spPr>
          <a:ln>
            <a:solidFill>
              <a:srgbClr val="7F7F7F"/>
            </a:solidFill>
          </a:ln>
        </c:spPr>
        <c:crossAx val="326501984"/>
        <c:crossesAt val="0"/>
        <c:auto val="1"/>
        <c:lblAlgn val="ctr"/>
        <c:lblOffset val="100"/>
        <c:noMultiLvlLbl val="0"/>
      </c:catAx>
      <c:valAx>
        <c:axId val="326501984"/>
        <c:scaling>
          <c:orientation val="minMax"/>
          <c:max val="1"/>
          <c:min val="0.60000000000000009"/>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319903381642507"/>
              <c:y val="2.2372936507936512E-2"/>
            </c:manualLayout>
          </c:layout>
          <c:overlay val="0"/>
        </c:title>
        <c:numFmt formatCode="0.0%"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0.0%"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920736714975855"/>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市区町村別_EAT10別高齢者の疾病!$CL$4</c:f>
              <c:strCache>
                <c:ptCount val="1"/>
                <c:pt idx="0">
                  <c:v>前年度との差分(EAT10 3点以上該当者の高齢者の疾病患者割合(総患者数に占める割合))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田尻町</c:v>
                </c:pt>
                <c:pt idx="1">
                  <c:v>岬町</c:v>
                </c:pt>
                <c:pt idx="2">
                  <c:v>貝塚市</c:v>
                </c:pt>
                <c:pt idx="3">
                  <c:v>守口市</c:v>
                </c:pt>
                <c:pt idx="4">
                  <c:v>泉大津市</c:v>
                </c:pt>
                <c:pt idx="5">
                  <c:v>門真市</c:v>
                </c:pt>
                <c:pt idx="6">
                  <c:v>摂津市</c:v>
                </c:pt>
                <c:pt idx="7">
                  <c:v>河南町</c:v>
                </c:pt>
                <c:pt idx="8">
                  <c:v>茨木市</c:v>
                </c:pt>
                <c:pt idx="9">
                  <c:v>大阪市</c:v>
                </c:pt>
                <c:pt idx="10">
                  <c:v>島本町</c:v>
                </c:pt>
                <c:pt idx="11">
                  <c:v>忠岡町</c:v>
                </c:pt>
                <c:pt idx="12">
                  <c:v>富田林市</c:v>
                </c:pt>
                <c:pt idx="13">
                  <c:v>河内長野市</c:v>
                </c:pt>
                <c:pt idx="14">
                  <c:v>高石市</c:v>
                </c:pt>
                <c:pt idx="15">
                  <c:v>松原市</c:v>
                </c:pt>
                <c:pt idx="16">
                  <c:v>豊中市</c:v>
                </c:pt>
                <c:pt idx="17">
                  <c:v>東大阪市</c:v>
                </c:pt>
                <c:pt idx="18">
                  <c:v>八尾市</c:v>
                </c:pt>
                <c:pt idx="19">
                  <c:v>熊取町</c:v>
                </c:pt>
                <c:pt idx="20">
                  <c:v>吹田市</c:v>
                </c:pt>
                <c:pt idx="21">
                  <c:v>泉佐野市</c:v>
                </c:pt>
                <c:pt idx="22">
                  <c:v>四條畷市</c:v>
                </c:pt>
                <c:pt idx="23">
                  <c:v>寝屋川市</c:v>
                </c:pt>
                <c:pt idx="24">
                  <c:v>堺市</c:v>
                </c:pt>
                <c:pt idx="25">
                  <c:v>羽曳野市</c:v>
                </c:pt>
                <c:pt idx="26">
                  <c:v>高槻市</c:v>
                </c:pt>
                <c:pt idx="27">
                  <c:v>池田市</c:v>
                </c:pt>
                <c:pt idx="28">
                  <c:v>岸和田市</c:v>
                </c:pt>
                <c:pt idx="29">
                  <c:v>和泉市</c:v>
                </c:pt>
                <c:pt idx="30">
                  <c:v>枚方市</c:v>
                </c:pt>
                <c:pt idx="31">
                  <c:v>大阪狭山市</c:v>
                </c:pt>
                <c:pt idx="32">
                  <c:v>阪南市</c:v>
                </c:pt>
                <c:pt idx="33">
                  <c:v>箕面市</c:v>
                </c:pt>
                <c:pt idx="34">
                  <c:v>藤井寺市</c:v>
                </c:pt>
                <c:pt idx="35">
                  <c:v>柏原市</c:v>
                </c:pt>
                <c:pt idx="36">
                  <c:v>大東市</c:v>
                </c:pt>
                <c:pt idx="37">
                  <c:v>能勢町</c:v>
                </c:pt>
                <c:pt idx="38">
                  <c:v>豊能町</c:v>
                </c:pt>
                <c:pt idx="39">
                  <c:v>交野市</c:v>
                </c:pt>
                <c:pt idx="40">
                  <c:v>泉南市</c:v>
                </c:pt>
                <c:pt idx="41">
                  <c:v>太子町</c:v>
                </c:pt>
                <c:pt idx="42">
                  <c:v>千早赤阪村</c:v>
                </c:pt>
              </c:strCache>
            </c:strRef>
          </c:cat>
          <c:val>
            <c:numRef>
              <c:f>市区町村別_EAT10別高齢者の疾病!$CL$5:$CL$47</c:f>
              <c:numCache>
                <c:formatCode>General</c:formatCode>
                <c:ptCount val="43"/>
                <c:pt idx="0">
                  <c:v>12.5</c:v>
                </c:pt>
                <c:pt idx="1">
                  <c:v>11.099999999999998</c:v>
                </c:pt>
                <c:pt idx="2">
                  <c:v>6.4000000000000057</c:v>
                </c:pt>
                <c:pt idx="3">
                  <c:v>3.8000000000000034</c:v>
                </c:pt>
                <c:pt idx="4">
                  <c:v>2.5000000000000022</c:v>
                </c:pt>
                <c:pt idx="5">
                  <c:v>4.2000000000000037</c:v>
                </c:pt>
                <c:pt idx="6">
                  <c:v>4.4000000000000039</c:v>
                </c:pt>
                <c:pt idx="7">
                  <c:v>0.40000000000000036</c:v>
                </c:pt>
                <c:pt idx="8">
                  <c:v>3.7000000000000033</c:v>
                </c:pt>
                <c:pt idx="9">
                  <c:v>-1.100000000000001</c:v>
                </c:pt>
                <c:pt idx="10">
                  <c:v>9.1999999999999975</c:v>
                </c:pt>
                <c:pt idx="11">
                  <c:v>-4.3000000000000043</c:v>
                </c:pt>
                <c:pt idx="12">
                  <c:v>2.7000000000000024</c:v>
                </c:pt>
                <c:pt idx="13">
                  <c:v>2.0000000000000018</c:v>
                </c:pt>
                <c:pt idx="14">
                  <c:v>4.8000000000000043</c:v>
                </c:pt>
                <c:pt idx="15">
                  <c:v>3.400000000000003</c:v>
                </c:pt>
                <c:pt idx="16">
                  <c:v>0.70000000000000062</c:v>
                </c:pt>
                <c:pt idx="17">
                  <c:v>2.1000000000000019</c:v>
                </c:pt>
                <c:pt idx="18">
                  <c:v>2.8000000000000025</c:v>
                </c:pt>
                <c:pt idx="19">
                  <c:v>1.100000000000001</c:v>
                </c:pt>
                <c:pt idx="20">
                  <c:v>0.70000000000000062</c:v>
                </c:pt>
                <c:pt idx="21">
                  <c:v>-1.6000000000000014</c:v>
                </c:pt>
                <c:pt idx="22">
                  <c:v>9.0999999999999979</c:v>
                </c:pt>
                <c:pt idx="23">
                  <c:v>-2.7000000000000024</c:v>
                </c:pt>
                <c:pt idx="24">
                  <c:v>1.0000000000000009</c:v>
                </c:pt>
                <c:pt idx="25">
                  <c:v>4.1999999999999922</c:v>
                </c:pt>
                <c:pt idx="26">
                  <c:v>-2.9000000000000026</c:v>
                </c:pt>
                <c:pt idx="27">
                  <c:v>-0.9000000000000008</c:v>
                </c:pt>
                <c:pt idx="28">
                  <c:v>-1.3000000000000012</c:v>
                </c:pt>
                <c:pt idx="29">
                  <c:v>-0.10000000000000009</c:v>
                </c:pt>
                <c:pt idx="30">
                  <c:v>-0.50000000000000044</c:v>
                </c:pt>
                <c:pt idx="31">
                  <c:v>2.9999999999999916</c:v>
                </c:pt>
                <c:pt idx="32">
                  <c:v>3.499999999999992</c:v>
                </c:pt>
                <c:pt idx="33">
                  <c:v>-1.100000000000001</c:v>
                </c:pt>
                <c:pt idx="34">
                  <c:v>-4.6000000000000041</c:v>
                </c:pt>
                <c:pt idx="35">
                  <c:v>-2.5000000000000022</c:v>
                </c:pt>
                <c:pt idx="36">
                  <c:v>-1.6000000000000014</c:v>
                </c:pt>
                <c:pt idx="37">
                  <c:v>6.7000000000000064</c:v>
                </c:pt>
                <c:pt idx="38">
                  <c:v>1.8000000000000016</c:v>
                </c:pt>
                <c:pt idx="39">
                  <c:v>-0.40000000000000036</c:v>
                </c:pt>
                <c:pt idx="40">
                  <c:v>-1.8000000000000016</c:v>
                </c:pt>
                <c:pt idx="41">
                  <c:v>-1.9000000000000017</c:v>
                </c:pt>
                <c:pt idx="42">
                  <c:v>-10.999999999999998</c:v>
                </c:pt>
              </c:numCache>
            </c:numRef>
          </c:val>
          <c:extLst>
            <c:ext xmlns:c16="http://schemas.microsoft.com/office/drawing/2014/chart" uri="{C3380CC4-5D6E-409C-BE32-E72D297353CC}">
              <c16:uniqueId val="{00000001-35ED-470E-85AF-9D3FB95DA50A}"/>
            </c:ext>
          </c:extLst>
        </c:ser>
        <c:dLbls>
          <c:dLblPos val="outEnd"/>
          <c:showLegendKey val="0"/>
          <c:showVal val="1"/>
          <c:showCatName val="0"/>
          <c:showSerName val="0"/>
          <c:showPercent val="0"/>
          <c:showBubbleSize val="0"/>
        </c:dLbls>
        <c:gapWidth val="150"/>
        <c:axId val="326501424"/>
        <c:axId val="326501984"/>
      </c:barChart>
      <c:scatterChart>
        <c:scatterStyle val="lineMarker"/>
        <c:varyColors val="0"/>
        <c:ser>
          <c:idx val="1"/>
          <c:order val="1"/>
          <c:tx>
            <c:strRef>
              <c:f>市区町村別_EAT10別高齢者の疾病!$B$1337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35ED-470E-85AF-9D3FB95DA50A}"/>
              </c:ext>
            </c:extLst>
          </c:dPt>
          <c:dLbls>
            <c:dLbl>
              <c:idx val="0"/>
              <c:layout>
                <c:manualLayout>
                  <c:x val="8.4785507246376818E-2"/>
                  <c:y val="-0.89410793650793652"/>
                </c:manualLayout>
              </c:layout>
              <c:tx>
                <c:rich>
                  <a:bodyPr wrap="square" lIns="38100" tIns="19050" rIns="38100" bIns="19050" anchor="ctr">
                    <a:spAutoFit/>
                  </a:bodyPr>
                  <a:lstStyle/>
                  <a:p>
                    <a:pPr>
                      <a:defRPr/>
                    </a:pPr>
                    <a:fld id="{9B486704-6E0B-4EEE-ADA1-EE0B8B4A139F}" type="SERIESNAME">
                      <a:rPr lang="ja-JP" altLang="en-US"/>
                      <a:pPr>
                        <a:defRPr/>
                      </a:pPr>
                      <a:t>[系列名]</a:t>
                    </a:fld>
                    <a:r>
                      <a:rPr lang="ja-JP" altLang="en-US" baseline="0"/>
                      <a:t>
</a:t>
                    </a:r>
                    <a:fld id="{361B60DA-079D-4717-82D6-B7605D0F6026}" type="XVALUE">
                      <a:rPr lang="en-US" altLang="ja-JP" baseline="0">
                        <a:solidFill>
                          <a:schemeClr val="tx1"/>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35ED-470E-85AF-9D3FB95DA50A}"/>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市区町村別_EAT10別高齢者の疾病!$CP$5:$CP$47</c:f>
              <c:numCache>
                <c:formatCode>General</c:formatCode>
                <c:ptCount val="43"/>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35ED-470E-85AF-9D3FB95DA50A}"/>
            </c:ext>
          </c:extLst>
        </c:ser>
        <c:dLbls>
          <c:showLegendKey val="0"/>
          <c:showVal val="1"/>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low"/>
        <c:spPr>
          <a:ln>
            <a:solidFill>
              <a:srgbClr val="7F7F7F"/>
            </a:solidFill>
          </a:ln>
        </c:spPr>
        <c:crossAx val="326501984"/>
        <c:crossesAt val="0"/>
        <c:auto val="1"/>
        <c:lblAlgn val="ctr"/>
        <c:lblOffset val="100"/>
        <c:noMultiLvlLbl val="0"/>
      </c:catAx>
      <c:valAx>
        <c:axId val="3265019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319903381642507"/>
              <c:y val="3.2452301587301585E-2"/>
            </c:manualLayout>
          </c:layout>
          <c:overlay val="0"/>
        </c:title>
        <c:numFmt formatCode="#,##0.0_ ;[Red]\-#,##0.0\ "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General"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153828502415464"/>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要介護度別_健診受診率!$I$3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要介護度別_健診受診率!$H$4:$H$12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要介護度別_健診受診率!$I$4:$I$12</c:f>
              <c:numCache>
                <c:formatCode>0.0%</c:formatCode>
                <c:ptCount val="9"/>
                <c:pt idx="0">
                  <c:v>0.14189082092546093</c:v>
                </c:pt>
                <c:pt idx="1">
                  <c:v>0.14370538118449577</c:v>
                </c:pt>
                <c:pt idx="2">
                  <c:v>0.12743268949370792</c:v>
                </c:pt>
                <c:pt idx="3">
                  <c:v>9.0906768837803326E-2</c:v>
                </c:pt>
                <c:pt idx="4">
                  <c:v>6.8566083890927401E-2</c:v>
                </c:pt>
                <c:pt idx="5">
                  <c:v>4.2295545695851818E-2</c:v>
                </c:pt>
                <c:pt idx="6">
                  <c:v>2.6856026159472166E-2</c:v>
                </c:pt>
                <c:pt idx="7">
                  <c:v>1.6235701512872187E-2</c:v>
                </c:pt>
                <c:pt idx="8">
                  <c:v>0.12287328473703944</c:v>
                </c:pt>
              </c:numCache>
            </c:numRef>
          </c:val>
          <c:extLst>
            <c:ext xmlns:c16="http://schemas.microsoft.com/office/drawing/2014/chart" uri="{C3380CC4-5D6E-409C-BE32-E72D297353CC}">
              <c16:uniqueId val="{00000000-390E-41A6-BAE1-B4521AFDE9F1}"/>
            </c:ext>
          </c:extLst>
        </c:ser>
        <c:dLbls>
          <c:dLblPos val="outEnd"/>
          <c:showLegendKey val="0"/>
          <c:showVal val="1"/>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07870370370369E-2"/>
          <c:y val="0.11499166666666667"/>
          <c:w val="0.85897777777777784"/>
          <c:h val="0.80547881944444444"/>
        </c:manualLayout>
      </c:layout>
      <c:barChart>
        <c:barDir val="col"/>
        <c:grouping val="clustered"/>
        <c:varyColors val="0"/>
        <c:ser>
          <c:idx val="0"/>
          <c:order val="0"/>
          <c:tx>
            <c:strRef>
              <c:f>歯科健診受診状況別疾病別の医療費!$C$6</c:f>
              <c:strCache>
                <c:ptCount val="1"/>
                <c:pt idx="0">
                  <c:v>歯科健診受診者</c:v>
                </c:pt>
              </c:strCache>
            </c:strRef>
          </c:tx>
          <c:spPr>
            <a:solidFill>
              <a:srgbClr val="FFC000"/>
            </a:solidFill>
          </c:spPr>
          <c:invertIfNegative val="0"/>
          <c:dLbls>
            <c:numFmt formatCode="#,##0_);[Red]\(#,##0\)" sourceLinked="0"/>
            <c:spPr>
              <a:noFill/>
              <a:ln>
                <a:noFill/>
              </a:ln>
              <a:effectLst/>
            </c:spPr>
            <c:txPr>
              <a:bodyPr wrap="square" lIns="38100" tIns="19050" rIns="38100" bIns="19050" anchor="ctr">
                <a:spAutoFit/>
              </a:bodyPr>
              <a:lstStyle/>
              <a:p>
                <a:pPr>
                  <a:defRPr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歯科健診受診状況別疾病別の医療費!$B$8:$B$9</c:f>
              <c:strCache>
                <c:ptCount val="2"/>
                <c:pt idx="0">
                  <c:v>虚血性心疾患</c:v>
                </c:pt>
                <c:pt idx="1">
                  <c:v>骨折</c:v>
                </c:pt>
              </c:strCache>
            </c:strRef>
          </c:cat>
          <c:val>
            <c:numRef>
              <c:f>歯科健診受診状況別疾病別の医療費!$F$8:$F$9</c:f>
              <c:numCache>
                <c:formatCode>General</c:formatCode>
                <c:ptCount val="2"/>
                <c:pt idx="0">
                  <c:v>61442.563764066545</c:v>
                </c:pt>
                <c:pt idx="1">
                  <c:v>161782.25990828694</c:v>
                </c:pt>
              </c:numCache>
            </c:numRef>
          </c:val>
          <c:extLst>
            <c:ext xmlns:c16="http://schemas.microsoft.com/office/drawing/2014/chart" uri="{C3380CC4-5D6E-409C-BE32-E72D297353CC}">
              <c16:uniqueId val="{00000000-976B-4546-ADCC-61B7B182892F}"/>
            </c:ext>
          </c:extLst>
        </c:ser>
        <c:ser>
          <c:idx val="1"/>
          <c:order val="1"/>
          <c:tx>
            <c:strRef>
              <c:f>歯科健診受診状況別疾病別の医療費!$G$6</c:f>
              <c:strCache>
                <c:ptCount val="1"/>
                <c:pt idx="0">
                  <c:v>歯科健診未受診者</c:v>
                </c:pt>
              </c:strCache>
            </c:strRef>
          </c:tx>
          <c:spPr>
            <a:solidFill>
              <a:srgbClr val="B9CDE5"/>
            </a:solidFill>
          </c:spPr>
          <c:invertIfNegative val="0"/>
          <c:dLbls>
            <c:numFmt formatCode="#,##0_);[Red]\(#,##0\)" sourceLinked="0"/>
            <c:spPr>
              <a:noFill/>
              <a:ln>
                <a:noFill/>
              </a:ln>
              <a:effectLst/>
            </c:spPr>
            <c:txPr>
              <a:bodyPr wrap="square" lIns="38100" tIns="19050" rIns="38100" bIns="19050" anchor="ctr">
                <a:spAutoFit/>
              </a:bodyPr>
              <a:lstStyle/>
              <a:p>
                <a:pPr>
                  <a:defRPr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歯科健診受診状況別疾病別の医療費!$B$8:$B$9</c:f>
              <c:strCache>
                <c:ptCount val="2"/>
                <c:pt idx="0">
                  <c:v>虚血性心疾患</c:v>
                </c:pt>
                <c:pt idx="1">
                  <c:v>骨折</c:v>
                </c:pt>
              </c:strCache>
            </c:strRef>
          </c:cat>
          <c:val>
            <c:numRef>
              <c:f>歯科健診受診状況別疾病別の医療費!$J$8:$J$9</c:f>
              <c:numCache>
                <c:formatCode>General</c:formatCode>
                <c:ptCount val="2"/>
                <c:pt idx="0">
                  <c:v>65707.781400646389</c:v>
                </c:pt>
                <c:pt idx="1">
                  <c:v>251829.49063479438</c:v>
                </c:pt>
              </c:numCache>
            </c:numRef>
          </c:val>
          <c:extLst>
            <c:ext xmlns:c16="http://schemas.microsoft.com/office/drawing/2014/chart" uri="{C3380CC4-5D6E-409C-BE32-E72D297353CC}">
              <c16:uniqueId val="{00000001-976B-4546-ADCC-61B7B182892F}"/>
            </c:ext>
          </c:extLst>
        </c:ser>
        <c:dLbls>
          <c:dLblPos val="outEnd"/>
          <c:showLegendKey val="0"/>
          <c:showVal val="1"/>
          <c:showCatName val="0"/>
          <c:showSerName val="0"/>
          <c:showPercent val="0"/>
          <c:showBubbleSize val="0"/>
        </c:dLbls>
        <c:gapWidth val="150"/>
        <c:axId val="383315552"/>
        <c:axId val="383362032"/>
      </c:barChart>
      <c:catAx>
        <c:axId val="383315552"/>
        <c:scaling>
          <c:orientation val="minMax"/>
        </c:scaling>
        <c:delete val="0"/>
        <c:axPos val="b"/>
        <c:numFmt formatCode="General" sourceLinked="0"/>
        <c:majorTickMark val="out"/>
        <c:minorTickMark val="none"/>
        <c:tickLblPos val="nextTo"/>
        <c:spPr>
          <a:ln>
            <a:solidFill>
              <a:srgbClr val="7F7F7F"/>
            </a:solidFill>
          </a:ln>
        </c:spPr>
        <c:txPr>
          <a:bodyPr/>
          <a:lstStyle/>
          <a:p>
            <a:pPr>
              <a:defRPr sz="1000"/>
            </a:pPr>
            <a:endParaRPr lang="ja-JP"/>
          </a:p>
        </c:txPr>
        <c:crossAx val="383362032"/>
        <c:crosses val="autoZero"/>
        <c:auto val="1"/>
        <c:lblAlgn val="ctr"/>
        <c:lblOffset val="100"/>
        <c:noMultiLvlLbl val="0"/>
      </c:catAx>
      <c:valAx>
        <c:axId val="383362032"/>
        <c:scaling>
          <c:orientation val="minMax"/>
        </c:scaling>
        <c:delete val="0"/>
        <c:axPos val="l"/>
        <c:majorGridlines>
          <c:spPr>
            <a:ln>
              <a:solidFill>
                <a:srgbClr val="D9D9D9"/>
              </a:solidFill>
            </a:ln>
          </c:spPr>
        </c:majorGridlines>
        <c:title>
          <c:tx>
            <c:rich>
              <a:bodyPr rot="0" vert="horz"/>
              <a:lstStyle/>
              <a:p>
                <a:pPr algn="ctr">
                  <a:defRPr baseline="0">
                    <a:latin typeface="ＭＳ Ｐ明朝" panose="02020600040205080304" pitchFamily="18" charset="-128"/>
                    <a:ea typeface="ＭＳ Ｐ明朝" panose="02020600040205080304" pitchFamily="18" charset="-128"/>
                  </a:defRPr>
                </a:pPr>
                <a:r>
                  <a:rPr lang="ja-JP" altLang="en-US" baseline="0">
                    <a:latin typeface="ＭＳ Ｐ明朝" panose="02020600040205080304" pitchFamily="18" charset="-128"/>
                    <a:ea typeface="ＭＳ Ｐ明朝" panose="02020600040205080304" pitchFamily="18" charset="-128"/>
                  </a:rPr>
                  <a:t>患者一人当たりの</a:t>
                </a:r>
                <a:endParaRPr lang="en-US" altLang="ja-JP" baseline="0">
                  <a:latin typeface="ＭＳ Ｐ明朝" panose="02020600040205080304" pitchFamily="18" charset="-128"/>
                  <a:ea typeface="ＭＳ Ｐ明朝" panose="02020600040205080304" pitchFamily="18" charset="-128"/>
                </a:endParaRPr>
              </a:p>
              <a:p>
                <a:pPr algn="ctr">
                  <a:defRPr baseline="0">
                    <a:latin typeface="ＭＳ Ｐ明朝" panose="02020600040205080304" pitchFamily="18" charset="-128"/>
                    <a:ea typeface="ＭＳ Ｐ明朝" panose="02020600040205080304" pitchFamily="18" charset="-128"/>
                  </a:defRPr>
                </a:pPr>
                <a:r>
                  <a:rPr lang="ja-JP" altLang="en-US" baseline="0">
                    <a:latin typeface="ＭＳ Ｐ明朝" panose="02020600040205080304" pitchFamily="18" charset="-128"/>
                    <a:ea typeface="ＭＳ Ｐ明朝" panose="02020600040205080304" pitchFamily="18" charset="-128"/>
                  </a:rPr>
                  <a:t>医療費</a:t>
                </a:r>
                <a:r>
                  <a:rPr lang="en-US" altLang="ja-JP" baseline="0">
                    <a:latin typeface="ＭＳ Ｐ明朝" panose="02020600040205080304" pitchFamily="18" charset="-128"/>
                    <a:ea typeface="ＭＳ Ｐ明朝" panose="02020600040205080304" pitchFamily="18" charset="-128"/>
                  </a:rPr>
                  <a:t>(</a:t>
                </a:r>
                <a:r>
                  <a:rPr lang="ja-JP" altLang="en-US" baseline="0">
                    <a:latin typeface="ＭＳ Ｐ明朝" panose="02020600040205080304" pitchFamily="18" charset="-128"/>
                    <a:ea typeface="ＭＳ Ｐ明朝" panose="02020600040205080304" pitchFamily="18" charset="-128"/>
                  </a:rPr>
                  <a:t>円</a:t>
                </a:r>
                <a:r>
                  <a:rPr lang="en-US" altLang="ja-JP" baseline="0">
                    <a:latin typeface="ＭＳ Ｐ明朝" panose="02020600040205080304" pitchFamily="18" charset="-128"/>
                    <a:ea typeface="ＭＳ Ｐ明朝" panose="02020600040205080304" pitchFamily="18" charset="-128"/>
                  </a:rPr>
                  <a:t>)</a:t>
                </a:r>
                <a:endParaRPr lang="ja-JP" altLang="en-US" baseline="0">
                  <a:latin typeface="ＭＳ Ｐ明朝" panose="02020600040205080304" pitchFamily="18" charset="-128"/>
                  <a:ea typeface="ＭＳ Ｐ明朝" panose="02020600040205080304" pitchFamily="18" charset="-128"/>
                </a:endParaRPr>
              </a:p>
            </c:rich>
          </c:tx>
          <c:layout>
            <c:manualLayout>
              <c:xMode val="edge"/>
              <c:yMode val="edge"/>
              <c:x val="4.9429193899782125E-3"/>
              <c:y val="3.2084242481737984E-3"/>
            </c:manualLayout>
          </c:layout>
          <c:overlay val="0"/>
        </c:title>
        <c:numFmt formatCode="General" sourceLinked="1"/>
        <c:majorTickMark val="out"/>
        <c:minorTickMark val="none"/>
        <c:tickLblPos val="nextTo"/>
        <c:spPr>
          <a:ln>
            <a:solidFill>
              <a:srgbClr val="7F7F7F"/>
            </a:solidFill>
          </a:ln>
        </c:spPr>
        <c:txPr>
          <a:bodyPr/>
          <a:lstStyle/>
          <a:p>
            <a:pPr>
              <a:defRPr baseline="0"/>
            </a:pPr>
            <a:endParaRPr lang="ja-JP"/>
          </a:p>
        </c:txPr>
        <c:crossAx val="383315552"/>
        <c:crosses val="autoZero"/>
        <c:crossBetween val="between"/>
      </c:valAx>
      <c:spPr>
        <a:ln>
          <a:solidFill>
            <a:srgbClr val="7F7F7F"/>
          </a:solidFill>
        </a:ln>
      </c:spPr>
    </c:plotArea>
    <c:legend>
      <c:legendPos val="t"/>
      <c:layout>
        <c:manualLayout>
          <c:xMode val="edge"/>
          <c:yMode val="edge"/>
          <c:x val="0.22831701388888892"/>
          <c:y val="2.1819270833333335E-2"/>
          <c:w val="0.5708082788671025"/>
          <c:h val="5.2177604166666669E-2"/>
        </c:manualLayout>
      </c:layout>
      <c:overlay val="0"/>
      <c:spPr>
        <a:ln w="9525">
          <a:solidFill>
            <a:srgbClr val="7F7F7F"/>
          </a:solidFill>
        </a:ln>
      </c:spPr>
      <c:txPr>
        <a:bodyPr/>
        <a:lstStyle/>
        <a:p>
          <a:pPr>
            <a:defRPr baseline="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市区町村別_健診受診率!$AF$3</c:f>
              <c:strCache>
                <c:ptCount val="1"/>
                <c:pt idx="0">
                  <c:v>歯科健診受診率</c:v>
                </c:pt>
              </c:strCache>
            </c:strRef>
          </c:tx>
          <c:spPr>
            <a:solidFill>
              <a:srgbClr val="B3A2C7"/>
            </a:solidFill>
            <a:ln>
              <a:noFill/>
            </a:ln>
          </c:spPr>
          <c:invertIfNegative val="0"/>
          <c:dLbls>
            <c:dLbl>
              <c:idx val="25"/>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D4-4338-A049-C179AAA177A9}"/>
                </c:ext>
              </c:extLst>
            </c:dLbl>
            <c:dLbl>
              <c:idx val="26"/>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4-4338-A049-C179AAA177A9}"/>
                </c:ext>
              </c:extLst>
            </c:dLbl>
            <c:dLbl>
              <c:idx val="27"/>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D4-4338-A049-C179AAA177A9}"/>
                </c:ext>
              </c:extLst>
            </c:dLbl>
            <c:dLbl>
              <c:idx val="28"/>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D4-4338-A049-C179AAA177A9}"/>
                </c:ext>
              </c:extLst>
            </c:dLbl>
            <c:dLbl>
              <c:idx val="29"/>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D4-4338-A049-C179AAA177A9}"/>
                </c:ext>
              </c:extLst>
            </c:dLbl>
            <c:dLbl>
              <c:idx val="3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A-41B3-A9AC-D3B66B4EB8A4}"/>
                </c:ext>
              </c:extLst>
            </c:dLbl>
            <c:dLbl>
              <c:idx val="31"/>
              <c:layout>
                <c:manualLayout>
                  <c:x val="-6.135265700483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5A-41B3-A9AC-D3B66B4EB8A4}"/>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箕面市</c:v>
                </c:pt>
                <c:pt idx="2">
                  <c:v>和泉市</c:v>
                </c:pt>
                <c:pt idx="3">
                  <c:v>豊能町</c:v>
                </c:pt>
                <c:pt idx="4">
                  <c:v>八尾市</c:v>
                </c:pt>
                <c:pt idx="5">
                  <c:v>河内長野市</c:v>
                </c:pt>
                <c:pt idx="6">
                  <c:v>藤井寺市</c:v>
                </c:pt>
                <c:pt idx="7">
                  <c:v>吹田市</c:v>
                </c:pt>
                <c:pt idx="8">
                  <c:v>田尻町</c:v>
                </c:pt>
                <c:pt idx="9">
                  <c:v>島本町</c:v>
                </c:pt>
                <c:pt idx="10">
                  <c:v>寝屋川市</c:v>
                </c:pt>
                <c:pt idx="11">
                  <c:v>富田林市</c:v>
                </c:pt>
                <c:pt idx="12">
                  <c:v>東大阪市</c:v>
                </c:pt>
                <c:pt idx="13">
                  <c:v>柏原市</c:v>
                </c:pt>
                <c:pt idx="14">
                  <c:v>泉佐野市</c:v>
                </c:pt>
                <c:pt idx="15">
                  <c:v>羽曳野市</c:v>
                </c:pt>
                <c:pt idx="16">
                  <c:v>高石市</c:v>
                </c:pt>
                <c:pt idx="17">
                  <c:v>熊取町</c:v>
                </c:pt>
                <c:pt idx="18">
                  <c:v>泉大津市</c:v>
                </c:pt>
                <c:pt idx="19">
                  <c:v>忠岡町</c:v>
                </c:pt>
                <c:pt idx="20">
                  <c:v>摂津市</c:v>
                </c:pt>
                <c:pt idx="21">
                  <c:v>守口市</c:v>
                </c:pt>
                <c:pt idx="22">
                  <c:v>大東市</c:v>
                </c:pt>
                <c:pt idx="23">
                  <c:v>貝塚市</c:v>
                </c:pt>
                <c:pt idx="24">
                  <c:v>四條畷市</c:v>
                </c:pt>
                <c:pt idx="25">
                  <c:v>高槻市</c:v>
                </c:pt>
                <c:pt idx="26">
                  <c:v>能勢町</c:v>
                </c:pt>
                <c:pt idx="27">
                  <c:v>千早赤阪村</c:v>
                </c:pt>
                <c:pt idx="28">
                  <c:v>大阪狭山市</c:v>
                </c:pt>
                <c:pt idx="29">
                  <c:v>池田市</c:v>
                </c:pt>
                <c:pt idx="30">
                  <c:v>大阪市</c:v>
                </c:pt>
                <c:pt idx="31">
                  <c:v>豊中市</c:v>
                </c:pt>
                <c:pt idx="32">
                  <c:v>河南町</c:v>
                </c:pt>
                <c:pt idx="33">
                  <c:v>枚方市</c:v>
                </c:pt>
                <c:pt idx="34">
                  <c:v>泉南市</c:v>
                </c:pt>
                <c:pt idx="35">
                  <c:v>松原市</c:v>
                </c:pt>
                <c:pt idx="36">
                  <c:v>岸和田市</c:v>
                </c:pt>
                <c:pt idx="37">
                  <c:v>堺市</c:v>
                </c:pt>
                <c:pt idx="38">
                  <c:v>門真市</c:v>
                </c:pt>
                <c:pt idx="39">
                  <c:v>交野市</c:v>
                </c:pt>
                <c:pt idx="40">
                  <c:v>太子町</c:v>
                </c:pt>
                <c:pt idx="41">
                  <c:v>阪南市</c:v>
                </c:pt>
                <c:pt idx="42">
                  <c:v>岬町</c:v>
                </c:pt>
              </c:strCache>
            </c:strRef>
          </c:cat>
          <c:val>
            <c:numRef>
              <c:f>市区町村別_健診受診率!$AG$5:$AG$47</c:f>
              <c:numCache>
                <c:formatCode>0.0%</c:formatCode>
                <c:ptCount val="43"/>
                <c:pt idx="0">
                  <c:v>0.22463547995139732</c:v>
                </c:pt>
                <c:pt idx="1">
                  <c:v>0.21092169893094481</c:v>
                </c:pt>
                <c:pt idx="2">
                  <c:v>0.19198149575944487</c:v>
                </c:pt>
                <c:pt idx="3">
                  <c:v>0.1839541547277937</c:v>
                </c:pt>
                <c:pt idx="4">
                  <c:v>0.1835070017445424</c:v>
                </c:pt>
                <c:pt idx="5">
                  <c:v>0.17705664674067748</c:v>
                </c:pt>
                <c:pt idx="6">
                  <c:v>0.17676671732522797</c:v>
                </c:pt>
                <c:pt idx="7">
                  <c:v>0.16959704848100537</c:v>
                </c:pt>
                <c:pt idx="8">
                  <c:v>0.14834205933682373</c:v>
                </c:pt>
                <c:pt idx="9">
                  <c:v>0.14327830188679244</c:v>
                </c:pt>
                <c:pt idx="10">
                  <c:v>0.14109469580383707</c:v>
                </c:pt>
                <c:pt idx="11">
                  <c:v>0.14056713575283039</c:v>
                </c:pt>
                <c:pt idx="12">
                  <c:v>0.13839684625492774</c:v>
                </c:pt>
                <c:pt idx="13">
                  <c:v>0.13579291365669074</c:v>
                </c:pt>
                <c:pt idx="14">
                  <c:v>0.13506457818081891</c:v>
                </c:pt>
                <c:pt idx="15">
                  <c:v>0.13092361038142272</c:v>
                </c:pt>
                <c:pt idx="16">
                  <c:v>0.12978699922745834</c:v>
                </c:pt>
                <c:pt idx="17">
                  <c:v>0.12850013861935125</c:v>
                </c:pt>
                <c:pt idx="18">
                  <c:v>0.12847448173282514</c:v>
                </c:pt>
                <c:pt idx="19">
                  <c:v>0.12779552715654952</c:v>
                </c:pt>
                <c:pt idx="20">
                  <c:v>0.1275267306641692</c:v>
                </c:pt>
                <c:pt idx="21">
                  <c:v>0.1250637429882713</c:v>
                </c:pt>
                <c:pt idx="22">
                  <c:v>0.12478235635519443</c:v>
                </c:pt>
                <c:pt idx="23">
                  <c:v>0.12356299366544146</c:v>
                </c:pt>
                <c:pt idx="24">
                  <c:v>0.12277701778385773</c:v>
                </c:pt>
                <c:pt idx="25">
                  <c:v>0.11510367191850372</c:v>
                </c:pt>
                <c:pt idx="26">
                  <c:v>0.11484339536995007</c:v>
                </c:pt>
                <c:pt idx="27">
                  <c:v>0.11368421052631579</c:v>
                </c:pt>
                <c:pt idx="28">
                  <c:v>0.11309585626752519</c:v>
                </c:pt>
                <c:pt idx="29">
                  <c:v>0.11104434563153467</c:v>
                </c:pt>
                <c:pt idx="30">
                  <c:v>0.10787133781774252</c:v>
                </c:pt>
                <c:pt idx="31">
                  <c:v>0.10686137765304922</c:v>
                </c:pt>
                <c:pt idx="32">
                  <c:v>9.5968010663112294E-2</c:v>
                </c:pt>
                <c:pt idx="33">
                  <c:v>9.4761742787346545E-2</c:v>
                </c:pt>
                <c:pt idx="34">
                  <c:v>9.2836619439215298E-2</c:v>
                </c:pt>
                <c:pt idx="35">
                  <c:v>9.0852549995215776E-2</c:v>
                </c:pt>
                <c:pt idx="36">
                  <c:v>8.8470831895063856E-2</c:v>
                </c:pt>
                <c:pt idx="37">
                  <c:v>8.7883671251358542E-2</c:v>
                </c:pt>
                <c:pt idx="38">
                  <c:v>8.6054924338920868E-2</c:v>
                </c:pt>
                <c:pt idx="39">
                  <c:v>8.5578446909667191E-2</c:v>
                </c:pt>
                <c:pt idx="40">
                  <c:v>8.3442551332459591E-2</c:v>
                </c:pt>
                <c:pt idx="41">
                  <c:v>6.319814833450739E-2</c:v>
                </c:pt>
                <c:pt idx="42">
                  <c:v>4.1880341880341877E-2</c:v>
                </c:pt>
              </c:numCache>
            </c:numRef>
          </c:val>
          <c:extLst>
            <c:ext xmlns:c16="http://schemas.microsoft.com/office/drawing/2014/chart" uri="{C3380CC4-5D6E-409C-BE32-E72D297353CC}">
              <c16:uniqueId val="{00000015-7D8B-4D0B-8A7C-E950AC38F20C}"/>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7D8B-4D0B-8A7C-E950AC38F20C}"/>
              </c:ext>
            </c:extLst>
          </c:dPt>
          <c:dLbls>
            <c:dLbl>
              <c:idx val="0"/>
              <c:layout>
                <c:manualLayout>
                  <c:x val="3.3318236714975843E-2"/>
                  <c:y val="-0.8931228571428571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10-4EBF-B810-5272F1E0AD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市区町村別_健診受診率!$AK$5:$AK$47</c:f>
              <c:numCache>
                <c:formatCode>0.0%</c:formatCode>
                <c:ptCount val="43"/>
                <c:pt idx="0">
                  <c:v>0.12287328473703944</c:v>
                </c:pt>
                <c:pt idx="1">
                  <c:v>0.12287328473703944</c:v>
                </c:pt>
                <c:pt idx="2">
                  <c:v>0.12287328473703944</c:v>
                </c:pt>
                <c:pt idx="3">
                  <c:v>0.12287328473703944</c:v>
                </c:pt>
                <c:pt idx="4">
                  <c:v>0.12287328473703944</c:v>
                </c:pt>
                <c:pt idx="5">
                  <c:v>0.12287328473703944</c:v>
                </c:pt>
                <c:pt idx="6">
                  <c:v>0.12287328473703944</c:v>
                </c:pt>
                <c:pt idx="7">
                  <c:v>0.12287328473703944</c:v>
                </c:pt>
                <c:pt idx="8">
                  <c:v>0.12287328473703944</c:v>
                </c:pt>
                <c:pt idx="9">
                  <c:v>0.12287328473703944</c:v>
                </c:pt>
                <c:pt idx="10">
                  <c:v>0.12287328473703944</c:v>
                </c:pt>
                <c:pt idx="11">
                  <c:v>0.12287328473703944</c:v>
                </c:pt>
                <c:pt idx="12">
                  <c:v>0.12287328473703944</c:v>
                </c:pt>
                <c:pt idx="13">
                  <c:v>0.12287328473703944</c:v>
                </c:pt>
                <c:pt idx="14">
                  <c:v>0.12287328473703944</c:v>
                </c:pt>
                <c:pt idx="15">
                  <c:v>0.12287328473703944</c:v>
                </c:pt>
                <c:pt idx="16">
                  <c:v>0.12287328473703944</c:v>
                </c:pt>
                <c:pt idx="17">
                  <c:v>0.12287328473703944</c:v>
                </c:pt>
                <c:pt idx="18">
                  <c:v>0.12287328473703944</c:v>
                </c:pt>
                <c:pt idx="19">
                  <c:v>0.12287328473703944</c:v>
                </c:pt>
                <c:pt idx="20">
                  <c:v>0.12287328473703944</c:v>
                </c:pt>
                <c:pt idx="21">
                  <c:v>0.12287328473703944</c:v>
                </c:pt>
                <c:pt idx="22">
                  <c:v>0.12287328473703944</c:v>
                </c:pt>
                <c:pt idx="23">
                  <c:v>0.12287328473703944</c:v>
                </c:pt>
                <c:pt idx="24">
                  <c:v>0.12287328473703944</c:v>
                </c:pt>
                <c:pt idx="25">
                  <c:v>0.12287328473703944</c:v>
                </c:pt>
                <c:pt idx="26">
                  <c:v>0.12287328473703944</c:v>
                </c:pt>
                <c:pt idx="27">
                  <c:v>0.12287328473703944</c:v>
                </c:pt>
                <c:pt idx="28">
                  <c:v>0.12287328473703944</c:v>
                </c:pt>
                <c:pt idx="29">
                  <c:v>0.12287328473703944</c:v>
                </c:pt>
                <c:pt idx="30">
                  <c:v>0.12287328473703944</c:v>
                </c:pt>
                <c:pt idx="31">
                  <c:v>0.12287328473703944</c:v>
                </c:pt>
                <c:pt idx="32">
                  <c:v>0.12287328473703944</c:v>
                </c:pt>
                <c:pt idx="33">
                  <c:v>0.12287328473703944</c:v>
                </c:pt>
                <c:pt idx="34">
                  <c:v>0.12287328473703944</c:v>
                </c:pt>
                <c:pt idx="35">
                  <c:v>0.12287328473703944</c:v>
                </c:pt>
                <c:pt idx="36">
                  <c:v>0.12287328473703944</c:v>
                </c:pt>
                <c:pt idx="37">
                  <c:v>0.12287328473703944</c:v>
                </c:pt>
                <c:pt idx="38">
                  <c:v>0.12287328473703944</c:v>
                </c:pt>
                <c:pt idx="39">
                  <c:v>0.12287328473703944</c:v>
                </c:pt>
                <c:pt idx="40">
                  <c:v>0.12287328473703944</c:v>
                </c:pt>
                <c:pt idx="41">
                  <c:v>0.12287328473703944</c:v>
                </c:pt>
                <c:pt idx="42">
                  <c:v>0.12287328473703944</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7D8B-4D0B-8A7C-E950AC38F20C}"/>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nextTo"/>
        <c:spPr>
          <a:ln>
            <a:solidFill>
              <a:srgbClr val="7F7F7F"/>
            </a:solidFill>
          </a:ln>
        </c:spPr>
        <c:crossAx val="320404768"/>
        <c:crossesAt val="0"/>
        <c:auto val="1"/>
        <c:lblAlgn val="ctr"/>
        <c:lblOffset val="100"/>
        <c:noMultiLvlLbl val="0"/>
      </c:catAx>
      <c:valAx>
        <c:axId val="32040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38171185539607"/>
              <c:y val="2.4555603780864198E-2"/>
            </c:manualLayout>
          </c:layout>
          <c:overlay val="0"/>
        </c:title>
        <c:numFmt formatCode="0.0%"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0.0%"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市区町村別_健診受診率!$AI$4</c:f>
              <c:strCache>
                <c:ptCount val="1"/>
                <c:pt idx="0">
                  <c:v>前年度との差分(歯科健診受診率)</c:v>
                </c:pt>
              </c:strCache>
            </c:strRef>
          </c:tx>
          <c:spPr>
            <a:solidFill>
              <a:schemeClr val="accent1"/>
            </a:solidFill>
            <a:ln>
              <a:noFill/>
            </a:ln>
          </c:spPr>
          <c:invertIfNegative val="0"/>
          <c:dLbls>
            <c:dLbl>
              <c:idx val="0"/>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99-4157-BDC2-E6FDDC6747B2}"/>
                </c:ext>
              </c:extLst>
            </c:dLbl>
            <c:dLbl>
              <c:idx val="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99-4157-BDC2-E6FDDC6747B2}"/>
                </c:ext>
              </c:extLst>
            </c:dLbl>
            <c:dLbl>
              <c:idx val="2"/>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99-4157-BDC2-E6FDDC6747B2}"/>
                </c:ext>
              </c:extLst>
            </c:dLbl>
            <c:dLbl>
              <c:idx val="7"/>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99-4157-BDC2-E6FDDC6747B2}"/>
                </c:ext>
              </c:extLst>
            </c:dLbl>
            <c:dLbl>
              <c:idx val="16"/>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33-4FDF-B17F-0D10C4270395}"/>
                </c:ext>
              </c:extLst>
            </c:dLbl>
            <c:dLbl>
              <c:idx val="20"/>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99-4157-BDC2-E6FDDC6747B2}"/>
                </c:ext>
              </c:extLst>
            </c:dLbl>
            <c:dLbl>
              <c:idx val="25"/>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99-4157-BDC2-E6FDDC6747B2}"/>
                </c:ext>
              </c:extLst>
            </c:dLbl>
            <c:dLbl>
              <c:idx val="30"/>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99-4157-BDC2-E6FDDC6747B2}"/>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箕面市</c:v>
                </c:pt>
                <c:pt idx="2">
                  <c:v>和泉市</c:v>
                </c:pt>
                <c:pt idx="3">
                  <c:v>豊能町</c:v>
                </c:pt>
                <c:pt idx="4">
                  <c:v>八尾市</c:v>
                </c:pt>
                <c:pt idx="5">
                  <c:v>河内長野市</c:v>
                </c:pt>
                <c:pt idx="6">
                  <c:v>藤井寺市</c:v>
                </c:pt>
                <c:pt idx="7">
                  <c:v>吹田市</c:v>
                </c:pt>
                <c:pt idx="8">
                  <c:v>田尻町</c:v>
                </c:pt>
                <c:pt idx="9">
                  <c:v>島本町</c:v>
                </c:pt>
                <c:pt idx="10">
                  <c:v>寝屋川市</c:v>
                </c:pt>
                <c:pt idx="11">
                  <c:v>富田林市</c:v>
                </c:pt>
                <c:pt idx="12">
                  <c:v>東大阪市</c:v>
                </c:pt>
                <c:pt idx="13">
                  <c:v>柏原市</c:v>
                </c:pt>
                <c:pt idx="14">
                  <c:v>泉佐野市</c:v>
                </c:pt>
                <c:pt idx="15">
                  <c:v>羽曳野市</c:v>
                </c:pt>
                <c:pt idx="16">
                  <c:v>高石市</c:v>
                </c:pt>
                <c:pt idx="17">
                  <c:v>熊取町</c:v>
                </c:pt>
                <c:pt idx="18">
                  <c:v>泉大津市</c:v>
                </c:pt>
                <c:pt idx="19">
                  <c:v>忠岡町</c:v>
                </c:pt>
                <c:pt idx="20">
                  <c:v>摂津市</c:v>
                </c:pt>
                <c:pt idx="21">
                  <c:v>守口市</c:v>
                </c:pt>
                <c:pt idx="22">
                  <c:v>大東市</c:v>
                </c:pt>
                <c:pt idx="23">
                  <c:v>貝塚市</c:v>
                </c:pt>
                <c:pt idx="24">
                  <c:v>四條畷市</c:v>
                </c:pt>
                <c:pt idx="25">
                  <c:v>高槻市</c:v>
                </c:pt>
                <c:pt idx="26">
                  <c:v>能勢町</c:v>
                </c:pt>
                <c:pt idx="27">
                  <c:v>千早赤阪村</c:v>
                </c:pt>
                <c:pt idx="28">
                  <c:v>大阪狭山市</c:v>
                </c:pt>
                <c:pt idx="29">
                  <c:v>池田市</c:v>
                </c:pt>
                <c:pt idx="30">
                  <c:v>大阪市</c:v>
                </c:pt>
                <c:pt idx="31">
                  <c:v>豊中市</c:v>
                </c:pt>
                <c:pt idx="32">
                  <c:v>河南町</c:v>
                </c:pt>
                <c:pt idx="33">
                  <c:v>枚方市</c:v>
                </c:pt>
                <c:pt idx="34">
                  <c:v>泉南市</c:v>
                </c:pt>
                <c:pt idx="35">
                  <c:v>松原市</c:v>
                </c:pt>
                <c:pt idx="36">
                  <c:v>岸和田市</c:v>
                </c:pt>
                <c:pt idx="37">
                  <c:v>堺市</c:v>
                </c:pt>
                <c:pt idx="38">
                  <c:v>門真市</c:v>
                </c:pt>
                <c:pt idx="39">
                  <c:v>交野市</c:v>
                </c:pt>
                <c:pt idx="40">
                  <c:v>太子町</c:v>
                </c:pt>
                <c:pt idx="41">
                  <c:v>阪南市</c:v>
                </c:pt>
                <c:pt idx="42">
                  <c:v>岬町</c:v>
                </c:pt>
              </c:strCache>
            </c:strRef>
          </c:cat>
          <c:val>
            <c:numRef>
              <c:f>市区町村別_健診受診率!$AI$5:$AI$47</c:f>
              <c:numCache>
                <c:formatCode>General</c:formatCode>
                <c:ptCount val="43"/>
                <c:pt idx="0">
                  <c:v>0.10000000000000009</c:v>
                </c:pt>
                <c:pt idx="1">
                  <c:v>0.20000000000000018</c:v>
                </c:pt>
                <c:pt idx="2">
                  <c:v>0.10000000000000009</c:v>
                </c:pt>
                <c:pt idx="3">
                  <c:v>0.30000000000000027</c:v>
                </c:pt>
                <c:pt idx="4">
                  <c:v>0.70000000000000062</c:v>
                </c:pt>
                <c:pt idx="5">
                  <c:v>0.50000000000000044</c:v>
                </c:pt>
                <c:pt idx="6">
                  <c:v>0.99999999999999811</c:v>
                </c:pt>
                <c:pt idx="7">
                  <c:v>0.20000000000000018</c:v>
                </c:pt>
                <c:pt idx="8">
                  <c:v>1.0999999999999983</c:v>
                </c:pt>
                <c:pt idx="9">
                  <c:v>0.29999999999999749</c:v>
                </c:pt>
                <c:pt idx="10">
                  <c:v>0.39999999999999758</c:v>
                </c:pt>
                <c:pt idx="11">
                  <c:v>0.59999999999999776</c:v>
                </c:pt>
                <c:pt idx="12">
                  <c:v>0.30000000000000027</c:v>
                </c:pt>
                <c:pt idx="13">
                  <c:v>-0.20000000000000018</c:v>
                </c:pt>
                <c:pt idx="14">
                  <c:v>0</c:v>
                </c:pt>
                <c:pt idx="15">
                  <c:v>-0.40000000000000036</c:v>
                </c:pt>
                <c:pt idx="16">
                  <c:v>0.10000000000000009</c:v>
                </c:pt>
                <c:pt idx="17">
                  <c:v>1.1999999999999997</c:v>
                </c:pt>
                <c:pt idx="18">
                  <c:v>-0.40000000000000036</c:v>
                </c:pt>
                <c:pt idx="19">
                  <c:v>0</c:v>
                </c:pt>
                <c:pt idx="20">
                  <c:v>0.10000000000000009</c:v>
                </c:pt>
                <c:pt idx="21">
                  <c:v>-1.0000000000000009</c:v>
                </c:pt>
                <c:pt idx="22">
                  <c:v>-0.20000000000000018</c:v>
                </c:pt>
                <c:pt idx="23">
                  <c:v>-1.6000000000000014</c:v>
                </c:pt>
                <c:pt idx="24">
                  <c:v>0.40000000000000036</c:v>
                </c:pt>
                <c:pt idx="25">
                  <c:v>0.10000000000000009</c:v>
                </c:pt>
                <c:pt idx="26">
                  <c:v>0.80000000000000071</c:v>
                </c:pt>
                <c:pt idx="27">
                  <c:v>-0.10000000000000009</c:v>
                </c:pt>
                <c:pt idx="28">
                  <c:v>1.2999999999999998</c:v>
                </c:pt>
                <c:pt idx="29">
                  <c:v>0.70000000000000062</c:v>
                </c:pt>
                <c:pt idx="30">
                  <c:v>0.20000000000000018</c:v>
                </c:pt>
                <c:pt idx="31">
                  <c:v>-0.20000000000000018</c:v>
                </c:pt>
                <c:pt idx="32">
                  <c:v>-0.40000000000000036</c:v>
                </c:pt>
                <c:pt idx="33">
                  <c:v>2.0000000000000004</c:v>
                </c:pt>
                <c:pt idx="34">
                  <c:v>-0.10000000000000009</c:v>
                </c:pt>
                <c:pt idx="35">
                  <c:v>0.5999999999999992</c:v>
                </c:pt>
                <c:pt idx="36">
                  <c:v>-0.30000000000000027</c:v>
                </c:pt>
                <c:pt idx="37">
                  <c:v>0.39999999999999897</c:v>
                </c:pt>
                <c:pt idx="38">
                  <c:v>-1.2000000000000011</c:v>
                </c:pt>
                <c:pt idx="39">
                  <c:v>0.39999999999999897</c:v>
                </c:pt>
                <c:pt idx="40">
                  <c:v>1.2000000000000011</c:v>
                </c:pt>
                <c:pt idx="41">
                  <c:v>-0.10000000000000009</c:v>
                </c:pt>
                <c:pt idx="42">
                  <c:v>0.50000000000000044</c:v>
                </c:pt>
              </c:numCache>
            </c:numRef>
          </c:val>
          <c:extLst>
            <c:ext xmlns:c16="http://schemas.microsoft.com/office/drawing/2014/chart" uri="{C3380CC4-5D6E-409C-BE32-E72D297353CC}">
              <c16:uniqueId val="{00000004-1E33-4FDF-B17F-0D10C4270395}"/>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1E33-4FDF-B17F-0D10C4270395}"/>
              </c:ext>
            </c:extLst>
          </c:dPt>
          <c:dLbls>
            <c:dLbl>
              <c:idx val="0"/>
              <c:layout>
                <c:manualLayout>
                  <c:x val="0.16871980676328502"/>
                  <c:y val="-0.889091111111111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33-4FDF-B17F-0D10C427039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市区町村別_健診受診率!$AM$5:$AM$47</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1E33-4FDF-B17F-0D10C4270395}"/>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市区町村別_指導対象者群分析!$X$4</c:f>
              <c:strCache>
                <c:ptCount val="1"/>
                <c:pt idx="0">
                  <c:v>歯科健診有所見医療機関未受診者割合</c:v>
                </c:pt>
              </c:strCache>
            </c:strRef>
          </c:tx>
          <c:spPr>
            <a:solidFill>
              <a:srgbClr val="B3A2C7"/>
            </a:solidFill>
            <a:ln>
              <a:noFill/>
            </a:ln>
          </c:spPr>
          <c:invertIfNegative val="0"/>
          <c:dLbls>
            <c:dLbl>
              <c:idx val="20"/>
              <c:layout>
                <c:manualLayout>
                  <c:x val="1.380434782608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F7-466A-92B4-42DF773A6B7B}"/>
                </c:ext>
              </c:extLst>
            </c:dLbl>
            <c:dLbl>
              <c:idx val="21"/>
              <c:layout>
                <c:manualLayout>
                  <c:x val="1.22705314009661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6F-434E-87BA-8279DB964E9D}"/>
                </c:ext>
              </c:extLst>
            </c:dLbl>
            <c:dLbl>
              <c:idx val="22"/>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6F-434E-87BA-8279DB964E9D}"/>
                </c:ext>
              </c:extLst>
            </c:dLbl>
            <c:dLbl>
              <c:idx val="23"/>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F8-40BB-A22D-01AAE5956B94}"/>
                </c:ext>
              </c:extLst>
            </c:dLbl>
            <c:dLbl>
              <c:idx val="24"/>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6F-434E-87BA-8279DB964E9D}"/>
                </c:ext>
              </c:extLst>
            </c:dLbl>
            <c:dLbl>
              <c:idx val="25"/>
              <c:layout>
                <c:manualLayout>
                  <c:x val="1.6871980676328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F8-40BB-A22D-01AAE5956B94}"/>
                </c:ext>
              </c:extLst>
            </c:dLbl>
            <c:dLbl>
              <c:idx val="26"/>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6F-434E-87BA-8279DB964E9D}"/>
                </c:ext>
              </c:extLst>
            </c:dLbl>
            <c:dLbl>
              <c:idx val="27"/>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6F-434E-87BA-8279DB964E9D}"/>
                </c:ext>
              </c:extLst>
            </c:dLbl>
            <c:dLbl>
              <c:idx val="28"/>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FE-4AC2-9F55-C472AF4A5258}"/>
                </c:ext>
              </c:extLst>
            </c:dLbl>
            <c:dLbl>
              <c:idx val="29"/>
              <c:layout>
                <c:manualLayout>
                  <c:x val="3.5277777777777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FE-4AC2-9F55-C472AF4A5258}"/>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柏原市</c:v>
                </c:pt>
                <c:pt idx="1">
                  <c:v>河内長野市</c:v>
                </c:pt>
                <c:pt idx="2">
                  <c:v>摂津市</c:v>
                </c:pt>
                <c:pt idx="3">
                  <c:v>貝塚市</c:v>
                </c:pt>
                <c:pt idx="4">
                  <c:v>藤井寺市</c:v>
                </c:pt>
                <c:pt idx="5">
                  <c:v>千早赤阪村</c:v>
                </c:pt>
                <c:pt idx="6">
                  <c:v>吹田市</c:v>
                </c:pt>
                <c:pt idx="7">
                  <c:v>大阪狭山市</c:v>
                </c:pt>
                <c:pt idx="8">
                  <c:v>忠岡町</c:v>
                </c:pt>
                <c:pt idx="9">
                  <c:v>八尾市</c:v>
                </c:pt>
                <c:pt idx="10">
                  <c:v>茨木市</c:v>
                </c:pt>
                <c:pt idx="11">
                  <c:v>熊取町</c:v>
                </c:pt>
                <c:pt idx="12">
                  <c:v>和泉市</c:v>
                </c:pt>
                <c:pt idx="13">
                  <c:v>枚方市</c:v>
                </c:pt>
                <c:pt idx="14">
                  <c:v>高石市</c:v>
                </c:pt>
                <c:pt idx="15">
                  <c:v>守口市</c:v>
                </c:pt>
                <c:pt idx="16">
                  <c:v>大東市</c:v>
                </c:pt>
                <c:pt idx="17">
                  <c:v>寝屋川市</c:v>
                </c:pt>
                <c:pt idx="18">
                  <c:v>大阪市</c:v>
                </c:pt>
                <c:pt idx="19">
                  <c:v>岸和田市</c:v>
                </c:pt>
                <c:pt idx="20">
                  <c:v>四條畷市</c:v>
                </c:pt>
                <c:pt idx="21">
                  <c:v>羽曳野市</c:v>
                </c:pt>
                <c:pt idx="22">
                  <c:v>箕面市</c:v>
                </c:pt>
                <c:pt idx="23">
                  <c:v>泉大津市</c:v>
                </c:pt>
                <c:pt idx="24">
                  <c:v>泉佐野市</c:v>
                </c:pt>
                <c:pt idx="25">
                  <c:v>泉南市</c:v>
                </c:pt>
                <c:pt idx="26">
                  <c:v>高槻市</c:v>
                </c:pt>
                <c:pt idx="27">
                  <c:v>島本町</c:v>
                </c:pt>
                <c:pt idx="28">
                  <c:v>富田林市</c:v>
                </c:pt>
                <c:pt idx="29">
                  <c:v>東大阪市</c:v>
                </c:pt>
                <c:pt idx="30">
                  <c:v>豊能町</c:v>
                </c:pt>
                <c:pt idx="31">
                  <c:v>堺市</c:v>
                </c:pt>
                <c:pt idx="32">
                  <c:v>田尻町</c:v>
                </c:pt>
                <c:pt idx="33">
                  <c:v>豊中市</c:v>
                </c:pt>
                <c:pt idx="34">
                  <c:v>能勢町</c:v>
                </c:pt>
                <c:pt idx="35">
                  <c:v>松原市</c:v>
                </c:pt>
                <c:pt idx="36">
                  <c:v>池田市</c:v>
                </c:pt>
                <c:pt idx="37">
                  <c:v>河南町</c:v>
                </c:pt>
                <c:pt idx="38">
                  <c:v>阪南市</c:v>
                </c:pt>
                <c:pt idx="39">
                  <c:v>門真市</c:v>
                </c:pt>
                <c:pt idx="40">
                  <c:v>交野市</c:v>
                </c:pt>
                <c:pt idx="41">
                  <c:v>太子町</c:v>
                </c:pt>
                <c:pt idx="42">
                  <c:v>岬町</c:v>
                </c:pt>
              </c:strCache>
            </c:strRef>
          </c:cat>
          <c:val>
            <c:numRef>
              <c:f>市区町村別_指導対象者群分析!$Z$6:$Z$48</c:f>
              <c:numCache>
                <c:formatCode>0.00%</c:formatCode>
                <c:ptCount val="43"/>
                <c:pt idx="0">
                  <c:v>2.46E-2</c:v>
                </c:pt>
                <c:pt idx="1">
                  <c:v>1.8700000000000001E-2</c:v>
                </c:pt>
                <c:pt idx="2">
                  <c:v>1.4800000000000001E-2</c:v>
                </c:pt>
                <c:pt idx="3">
                  <c:v>1.44E-2</c:v>
                </c:pt>
                <c:pt idx="4">
                  <c:v>1.24E-2</c:v>
                </c:pt>
                <c:pt idx="5">
                  <c:v>1.1900000000000001E-2</c:v>
                </c:pt>
                <c:pt idx="6">
                  <c:v>1.1599999999999999E-2</c:v>
                </c:pt>
                <c:pt idx="7">
                  <c:v>1.15E-2</c:v>
                </c:pt>
                <c:pt idx="8">
                  <c:v>1.03E-2</c:v>
                </c:pt>
                <c:pt idx="9">
                  <c:v>9.5999999999999992E-3</c:v>
                </c:pt>
                <c:pt idx="10">
                  <c:v>9.5999999999999992E-3</c:v>
                </c:pt>
                <c:pt idx="11">
                  <c:v>8.6999999999999994E-3</c:v>
                </c:pt>
                <c:pt idx="12">
                  <c:v>8.0999999999999996E-3</c:v>
                </c:pt>
                <c:pt idx="13">
                  <c:v>7.7000000000000002E-3</c:v>
                </c:pt>
                <c:pt idx="14">
                  <c:v>7.7000000000000002E-3</c:v>
                </c:pt>
                <c:pt idx="15">
                  <c:v>7.6E-3</c:v>
                </c:pt>
                <c:pt idx="16">
                  <c:v>7.6E-3</c:v>
                </c:pt>
                <c:pt idx="17">
                  <c:v>7.6E-3</c:v>
                </c:pt>
                <c:pt idx="18">
                  <c:v>7.4000000000000003E-3</c:v>
                </c:pt>
                <c:pt idx="19">
                  <c:v>7.4000000000000003E-3</c:v>
                </c:pt>
                <c:pt idx="20">
                  <c:v>6.7999999999999996E-3</c:v>
                </c:pt>
                <c:pt idx="21">
                  <c:v>6.7999999999999996E-3</c:v>
                </c:pt>
                <c:pt idx="22">
                  <c:v>6.7000000000000002E-3</c:v>
                </c:pt>
                <c:pt idx="23">
                  <c:v>6.7000000000000002E-3</c:v>
                </c:pt>
                <c:pt idx="24">
                  <c:v>6.7000000000000002E-3</c:v>
                </c:pt>
                <c:pt idx="25">
                  <c:v>6.6E-3</c:v>
                </c:pt>
                <c:pt idx="26">
                  <c:v>6.6E-3</c:v>
                </c:pt>
                <c:pt idx="27">
                  <c:v>6.4999999999999997E-3</c:v>
                </c:pt>
                <c:pt idx="28">
                  <c:v>6.1000000000000004E-3</c:v>
                </c:pt>
                <c:pt idx="29">
                  <c:v>5.8999999999999999E-3</c:v>
                </c:pt>
                <c:pt idx="30">
                  <c:v>5.3E-3</c:v>
                </c:pt>
                <c:pt idx="31">
                  <c:v>4.8999999999999998E-3</c:v>
                </c:pt>
                <c:pt idx="32">
                  <c:v>4.4000000000000003E-3</c:v>
                </c:pt>
                <c:pt idx="33">
                  <c:v>4.1000000000000003E-3</c:v>
                </c:pt>
                <c:pt idx="34">
                  <c:v>4.1000000000000003E-3</c:v>
                </c:pt>
                <c:pt idx="35">
                  <c:v>4.0000000000000001E-3</c:v>
                </c:pt>
                <c:pt idx="36">
                  <c:v>3.8E-3</c:v>
                </c:pt>
                <c:pt idx="37">
                  <c:v>3.7000000000000002E-3</c:v>
                </c:pt>
                <c:pt idx="38">
                  <c:v>3.5000000000000001E-3</c:v>
                </c:pt>
                <c:pt idx="39">
                  <c:v>3.3E-3</c:v>
                </c:pt>
                <c:pt idx="40">
                  <c:v>3.0999999999999999E-3</c:v>
                </c:pt>
                <c:pt idx="41">
                  <c:v>2.5999999999999999E-3</c:v>
                </c:pt>
                <c:pt idx="42">
                  <c:v>2E-3</c:v>
                </c:pt>
              </c:numCache>
            </c:numRef>
          </c:val>
          <c:extLst>
            <c:ext xmlns:c16="http://schemas.microsoft.com/office/drawing/2014/chart" uri="{C3380CC4-5D6E-409C-BE32-E72D297353CC}">
              <c16:uniqueId val="{0000000B-5C51-4AC0-9718-8BBD5B5CD390}"/>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5C51-4AC0-9718-8BBD5B5CD390}"/>
              </c:ext>
            </c:extLst>
          </c:dPt>
          <c:dLbls>
            <c:dLbl>
              <c:idx val="0"/>
              <c:layout>
                <c:manualLayout>
                  <c:x val="2.6074879227053139E-2"/>
                  <c:y val="-0.8962375396825397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C51-4AC0-9718-8BBD5B5CD3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市区町村別_指導対象者群分析!$AL$6:$AL$48</c:f>
              <c:numCache>
                <c:formatCode>0.00%</c:formatCode>
                <c:ptCount val="43"/>
                <c:pt idx="0">
                  <c:v>7.4000000000000003E-3</c:v>
                </c:pt>
                <c:pt idx="1">
                  <c:v>7.4000000000000003E-3</c:v>
                </c:pt>
                <c:pt idx="2">
                  <c:v>7.4000000000000003E-3</c:v>
                </c:pt>
                <c:pt idx="3">
                  <c:v>7.4000000000000003E-3</c:v>
                </c:pt>
                <c:pt idx="4">
                  <c:v>7.4000000000000003E-3</c:v>
                </c:pt>
                <c:pt idx="5">
                  <c:v>7.4000000000000003E-3</c:v>
                </c:pt>
                <c:pt idx="6">
                  <c:v>7.4000000000000003E-3</c:v>
                </c:pt>
                <c:pt idx="7">
                  <c:v>7.4000000000000003E-3</c:v>
                </c:pt>
                <c:pt idx="8">
                  <c:v>7.4000000000000003E-3</c:v>
                </c:pt>
                <c:pt idx="9">
                  <c:v>7.4000000000000003E-3</c:v>
                </c:pt>
                <c:pt idx="10">
                  <c:v>7.4000000000000003E-3</c:v>
                </c:pt>
                <c:pt idx="11">
                  <c:v>7.4000000000000003E-3</c:v>
                </c:pt>
                <c:pt idx="12">
                  <c:v>7.4000000000000003E-3</c:v>
                </c:pt>
                <c:pt idx="13">
                  <c:v>7.4000000000000003E-3</c:v>
                </c:pt>
                <c:pt idx="14">
                  <c:v>7.4000000000000003E-3</c:v>
                </c:pt>
                <c:pt idx="15">
                  <c:v>7.4000000000000003E-3</c:v>
                </c:pt>
                <c:pt idx="16">
                  <c:v>7.4000000000000003E-3</c:v>
                </c:pt>
                <c:pt idx="17">
                  <c:v>7.4000000000000003E-3</c:v>
                </c:pt>
                <c:pt idx="18">
                  <c:v>7.4000000000000003E-3</c:v>
                </c:pt>
                <c:pt idx="19">
                  <c:v>7.4000000000000003E-3</c:v>
                </c:pt>
                <c:pt idx="20">
                  <c:v>7.4000000000000003E-3</c:v>
                </c:pt>
                <c:pt idx="21">
                  <c:v>7.4000000000000003E-3</c:v>
                </c:pt>
                <c:pt idx="22">
                  <c:v>7.4000000000000003E-3</c:v>
                </c:pt>
                <c:pt idx="23">
                  <c:v>7.4000000000000003E-3</c:v>
                </c:pt>
                <c:pt idx="24">
                  <c:v>7.4000000000000003E-3</c:v>
                </c:pt>
                <c:pt idx="25">
                  <c:v>7.4000000000000003E-3</c:v>
                </c:pt>
                <c:pt idx="26">
                  <c:v>7.4000000000000003E-3</c:v>
                </c:pt>
                <c:pt idx="27">
                  <c:v>7.4000000000000003E-3</c:v>
                </c:pt>
                <c:pt idx="28">
                  <c:v>7.4000000000000003E-3</c:v>
                </c:pt>
                <c:pt idx="29">
                  <c:v>7.4000000000000003E-3</c:v>
                </c:pt>
                <c:pt idx="30">
                  <c:v>7.4000000000000003E-3</c:v>
                </c:pt>
                <c:pt idx="31">
                  <c:v>7.4000000000000003E-3</c:v>
                </c:pt>
                <c:pt idx="32">
                  <c:v>7.4000000000000003E-3</c:v>
                </c:pt>
                <c:pt idx="33">
                  <c:v>7.4000000000000003E-3</c:v>
                </c:pt>
                <c:pt idx="34">
                  <c:v>7.4000000000000003E-3</c:v>
                </c:pt>
                <c:pt idx="35">
                  <c:v>7.4000000000000003E-3</c:v>
                </c:pt>
                <c:pt idx="36">
                  <c:v>7.4000000000000003E-3</c:v>
                </c:pt>
                <c:pt idx="37">
                  <c:v>7.4000000000000003E-3</c:v>
                </c:pt>
                <c:pt idx="38">
                  <c:v>7.4000000000000003E-3</c:v>
                </c:pt>
                <c:pt idx="39">
                  <c:v>7.4000000000000003E-3</c:v>
                </c:pt>
                <c:pt idx="40">
                  <c:v>7.4000000000000003E-3</c:v>
                </c:pt>
                <c:pt idx="41">
                  <c:v>7.4000000000000003E-3</c:v>
                </c:pt>
                <c:pt idx="42">
                  <c:v>7.4000000000000003E-3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0E-5C51-4AC0-9718-8BBD5B5CD390}"/>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市区町村別_指導対象者群分析!$AC$5</c:f>
              <c:strCache>
                <c:ptCount val="1"/>
                <c:pt idx="0">
                  <c:v>前年度との差分(歯科健診有所見医療機関未受診者割合)</c:v>
                </c:pt>
              </c:strCache>
            </c:strRef>
          </c:tx>
          <c:spPr>
            <a:solidFill>
              <a:schemeClr val="accent1"/>
            </a:solidFill>
            <a:ln>
              <a:noFill/>
            </a:ln>
          </c:spPr>
          <c:invertIfNegative val="0"/>
          <c:dLbls>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柏原市</c:v>
                </c:pt>
                <c:pt idx="1">
                  <c:v>河内長野市</c:v>
                </c:pt>
                <c:pt idx="2">
                  <c:v>摂津市</c:v>
                </c:pt>
                <c:pt idx="3">
                  <c:v>貝塚市</c:v>
                </c:pt>
                <c:pt idx="4">
                  <c:v>藤井寺市</c:v>
                </c:pt>
                <c:pt idx="5">
                  <c:v>千早赤阪村</c:v>
                </c:pt>
                <c:pt idx="6">
                  <c:v>吹田市</c:v>
                </c:pt>
                <c:pt idx="7">
                  <c:v>大阪狭山市</c:v>
                </c:pt>
                <c:pt idx="8">
                  <c:v>忠岡町</c:v>
                </c:pt>
                <c:pt idx="9">
                  <c:v>八尾市</c:v>
                </c:pt>
                <c:pt idx="10">
                  <c:v>茨木市</c:v>
                </c:pt>
                <c:pt idx="11">
                  <c:v>熊取町</c:v>
                </c:pt>
                <c:pt idx="12">
                  <c:v>和泉市</c:v>
                </c:pt>
                <c:pt idx="13">
                  <c:v>枚方市</c:v>
                </c:pt>
                <c:pt idx="14">
                  <c:v>高石市</c:v>
                </c:pt>
                <c:pt idx="15">
                  <c:v>守口市</c:v>
                </c:pt>
                <c:pt idx="16">
                  <c:v>大東市</c:v>
                </c:pt>
                <c:pt idx="17">
                  <c:v>寝屋川市</c:v>
                </c:pt>
                <c:pt idx="18">
                  <c:v>大阪市</c:v>
                </c:pt>
                <c:pt idx="19">
                  <c:v>岸和田市</c:v>
                </c:pt>
                <c:pt idx="20">
                  <c:v>四條畷市</c:v>
                </c:pt>
                <c:pt idx="21">
                  <c:v>羽曳野市</c:v>
                </c:pt>
                <c:pt idx="22">
                  <c:v>箕面市</c:v>
                </c:pt>
                <c:pt idx="23">
                  <c:v>泉大津市</c:v>
                </c:pt>
                <c:pt idx="24">
                  <c:v>泉佐野市</c:v>
                </c:pt>
                <c:pt idx="25">
                  <c:v>泉南市</c:v>
                </c:pt>
                <c:pt idx="26">
                  <c:v>高槻市</c:v>
                </c:pt>
                <c:pt idx="27">
                  <c:v>島本町</c:v>
                </c:pt>
                <c:pt idx="28">
                  <c:v>富田林市</c:v>
                </c:pt>
                <c:pt idx="29">
                  <c:v>東大阪市</c:v>
                </c:pt>
                <c:pt idx="30">
                  <c:v>豊能町</c:v>
                </c:pt>
                <c:pt idx="31">
                  <c:v>堺市</c:v>
                </c:pt>
                <c:pt idx="32">
                  <c:v>田尻町</c:v>
                </c:pt>
                <c:pt idx="33">
                  <c:v>豊中市</c:v>
                </c:pt>
                <c:pt idx="34">
                  <c:v>能勢町</c:v>
                </c:pt>
                <c:pt idx="35">
                  <c:v>松原市</c:v>
                </c:pt>
                <c:pt idx="36">
                  <c:v>池田市</c:v>
                </c:pt>
                <c:pt idx="37">
                  <c:v>河南町</c:v>
                </c:pt>
                <c:pt idx="38">
                  <c:v>阪南市</c:v>
                </c:pt>
                <c:pt idx="39">
                  <c:v>門真市</c:v>
                </c:pt>
                <c:pt idx="40">
                  <c:v>交野市</c:v>
                </c:pt>
                <c:pt idx="41">
                  <c:v>太子町</c:v>
                </c:pt>
                <c:pt idx="42">
                  <c:v>岬町</c:v>
                </c:pt>
              </c:strCache>
            </c:strRef>
          </c:cat>
          <c:val>
            <c:numRef>
              <c:f>市区町村別_指導対象者群分析!$AC$6:$AC$48</c:f>
              <c:numCache>
                <c:formatCode>General</c:formatCode>
                <c:ptCount val="43"/>
                <c:pt idx="0">
                  <c:v>0.6399999999999999</c:v>
                </c:pt>
                <c:pt idx="1">
                  <c:v>8.000000000000021E-2</c:v>
                </c:pt>
                <c:pt idx="2">
                  <c:v>-0.13999999999999985</c:v>
                </c:pt>
                <c:pt idx="3">
                  <c:v>-5.9999999999999984E-2</c:v>
                </c:pt>
                <c:pt idx="4">
                  <c:v>0.21999999999999989</c:v>
                </c:pt>
                <c:pt idx="5">
                  <c:v>0.27000000000000013</c:v>
                </c:pt>
                <c:pt idx="6">
                  <c:v>-7.000000000000009E-2</c:v>
                </c:pt>
                <c:pt idx="7">
                  <c:v>-4.0000000000000105E-2</c:v>
                </c:pt>
                <c:pt idx="8">
                  <c:v>0.38000000000000006</c:v>
                </c:pt>
                <c:pt idx="9">
                  <c:v>9.9999999999999395E-3</c:v>
                </c:pt>
                <c:pt idx="10">
                  <c:v>-0.2400000000000001</c:v>
                </c:pt>
                <c:pt idx="11">
                  <c:v>0.15999999999999989</c:v>
                </c:pt>
                <c:pt idx="12">
                  <c:v>-5.0000000000000044E-2</c:v>
                </c:pt>
                <c:pt idx="13">
                  <c:v>0.18000000000000005</c:v>
                </c:pt>
                <c:pt idx="14">
                  <c:v>-0.37999999999999995</c:v>
                </c:pt>
                <c:pt idx="15">
                  <c:v>1.0000000000000026E-2</c:v>
                </c:pt>
                <c:pt idx="16">
                  <c:v>4.9999999999999961E-2</c:v>
                </c:pt>
                <c:pt idx="17">
                  <c:v>-3.0000000000000079E-2</c:v>
                </c:pt>
                <c:pt idx="18">
                  <c:v>-2.9999999999999992E-2</c:v>
                </c:pt>
                <c:pt idx="19">
                  <c:v>-5.9999999999999984E-2</c:v>
                </c:pt>
                <c:pt idx="20">
                  <c:v>5.9999999999999984E-2</c:v>
                </c:pt>
                <c:pt idx="21">
                  <c:v>0.1</c:v>
                </c:pt>
                <c:pt idx="22">
                  <c:v>-7.0000000000000007E-2</c:v>
                </c:pt>
                <c:pt idx="23">
                  <c:v>-0.21999999999999997</c:v>
                </c:pt>
                <c:pt idx="24">
                  <c:v>0.11000000000000003</c:v>
                </c:pt>
                <c:pt idx="25">
                  <c:v>-5.9999999999999984E-2</c:v>
                </c:pt>
                <c:pt idx="26">
                  <c:v>-0.11999999999999997</c:v>
                </c:pt>
                <c:pt idx="27">
                  <c:v>0</c:v>
                </c:pt>
                <c:pt idx="28">
                  <c:v>-7.9999999999999946E-2</c:v>
                </c:pt>
                <c:pt idx="29">
                  <c:v>4.0000000000000022E-2</c:v>
                </c:pt>
                <c:pt idx="30">
                  <c:v>-1.9999999999999966E-2</c:v>
                </c:pt>
                <c:pt idx="31">
                  <c:v>-5.0000000000000044E-2</c:v>
                </c:pt>
                <c:pt idx="32">
                  <c:v>-0.3</c:v>
                </c:pt>
                <c:pt idx="33">
                  <c:v>-3.9999999999999931E-2</c:v>
                </c:pt>
                <c:pt idx="34">
                  <c:v>-0.42</c:v>
                </c:pt>
                <c:pt idx="35">
                  <c:v>-1.9999999999999966E-2</c:v>
                </c:pt>
                <c:pt idx="36">
                  <c:v>5.9999999999999984E-2</c:v>
                </c:pt>
                <c:pt idx="37">
                  <c:v>-0.33</c:v>
                </c:pt>
                <c:pt idx="38">
                  <c:v>4.0000000000000022E-2</c:v>
                </c:pt>
                <c:pt idx="39">
                  <c:v>-9.9999999999999829E-3</c:v>
                </c:pt>
                <c:pt idx="40">
                  <c:v>-1.0000000000000026E-2</c:v>
                </c:pt>
                <c:pt idx="41">
                  <c:v>2.9999999999999992E-2</c:v>
                </c:pt>
                <c:pt idx="42">
                  <c:v>-3.9999999999999973E-2</c:v>
                </c:pt>
              </c:numCache>
            </c:numRef>
          </c:val>
          <c:extLst>
            <c:ext xmlns:c16="http://schemas.microsoft.com/office/drawing/2014/chart" uri="{C3380CC4-5D6E-409C-BE32-E72D297353CC}">
              <c16:uniqueId val="{00000014-23D4-4A7F-8668-0A0685E5778A}"/>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5-23D4-4A7F-8668-0A0685E5778A}"/>
              </c:ext>
            </c:extLst>
          </c:dPt>
          <c:dLbls>
            <c:dLbl>
              <c:idx val="0"/>
              <c:layout>
                <c:manualLayout>
                  <c:x val="-0.23927536231884058"/>
                  <c:y val="-0.89321373015873018"/>
                </c:manualLayout>
              </c:layout>
              <c:tx>
                <c:rich>
                  <a:bodyPr/>
                  <a:lstStyle/>
                  <a:p>
                    <a:fld id="{19DEA13E-2F1A-4D59-A3A5-CCC0583418C7}" type="SERIESNAME">
                      <a:rPr lang="ja-JP" altLang="en-US"/>
                      <a:pPr/>
                      <a:t>[系列名]</a:t>
                    </a:fld>
                    <a:r>
                      <a:rPr lang="ja-JP" altLang="en-US" baseline="0"/>
                      <a:t>
</a:t>
                    </a:r>
                    <a:fld id="{7F3CF473-D9AF-47FE-9677-A4A24874B5C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6-23D4-4A7F-8668-0A0685E5778A}"/>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市区町村別_指導対象者群分析!$AO$6:$AO$48</c:f>
              <c:numCache>
                <c:formatCode>General</c:formatCode>
                <c:ptCount val="43"/>
                <c:pt idx="0">
                  <c:v>-1.9999999999999966E-2</c:v>
                </c:pt>
                <c:pt idx="1">
                  <c:v>-1.9999999999999966E-2</c:v>
                </c:pt>
                <c:pt idx="2">
                  <c:v>-1.9999999999999966E-2</c:v>
                </c:pt>
                <c:pt idx="3">
                  <c:v>-1.9999999999999966E-2</c:v>
                </c:pt>
                <c:pt idx="4">
                  <c:v>-1.9999999999999966E-2</c:v>
                </c:pt>
                <c:pt idx="5">
                  <c:v>-1.9999999999999966E-2</c:v>
                </c:pt>
                <c:pt idx="6">
                  <c:v>-1.9999999999999966E-2</c:v>
                </c:pt>
                <c:pt idx="7">
                  <c:v>-1.9999999999999966E-2</c:v>
                </c:pt>
                <c:pt idx="8">
                  <c:v>-1.9999999999999966E-2</c:v>
                </c:pt>
                <c:pt idx="9">
                  <c:v>-1.9999999999999966E-2</c:v>
                </c:pt>
                <c:pt idx="10">
                  <c:v>-1.9999999999999966E-2</c:v>
                </c:pt>
                <c:pt idx="11">
                  <c:v>-1.9999999999999966E-2</c:v>
                </c:pt>
                <c:pt idx="12">
                  <c:v>-1.9999999999999966E-2</c:v>
                </c:pt>
                <c:pt idx="13">
                  <c:v>-1.9999999999999966E-2</c:v>
                </c:pt>
                <c:pt idx="14">
                  <c:v>-1.9999999999999966E-2</c:v>
                </c:pt>
                <c:pt idx="15">
                  <c:v>-1.9999999999999966E-2</c:v>
                </c:pt>
                <c:pt idx="16">
                  <c:v>-1.9999999999999966E-2</c:v>
                </c:pt>
                <c:pt idx="17">
                  <c:v>-1.9999999999999966E-2</c:v>
                </c:pt>
                <c:pt idx="18">
                  <c:v>-1.9999999999999966E-2</c:v>
                </c:pt>
                <c:pt idx="19">
                  <c:v>-1.9999999999999966E-2</c:v>
                </c:pt>
                <c:pt idx="20">
                  <c:v>-1.9999999999999966E-2</c:v>
                </c:pt>
                <c:pt idx="21">
                  <c:v>-1.9999999999999966E-2</c:v>
                </c:pt>
                <c:pt idx="22">
                  <c:v>-1.9999999999999966E-2</c:v>
                </c:pt>
                <c:pt idx="23">
                  <c:v>-1.9999999999999966E-2</c:v>
                </c:pt>
                <c:pt idx="24">
                  <c:v>-1.9999999999999966E-2</c:v>
                </c:pt>
                <c:pt idx="25">
                  <c:v>-1.9999999999999966E-2</c:v>
                </c:pt>
                <c:pt idx="26">
                  <c:v>-1.9999999999999966E-2</c:v>
                </c:pt>
                <c:pt idx="27">
                  <c:v>-1.9999999999999966E-2</c:v>
                </c:pt>
                <c:pt idx="28">
                  <c:v>-1.9999999999999966E-2</c:v>
                </c:pt>
                <c:pt idx="29">
                  <c:v>-1.9999999999999966E-2</c:v>
                </c:pt>
                <c:pt idx="30">
                  <c:v>-1.9999999999999966E-2</c:v>
                </c:pt>
                <c:pt idx="31">
                  <c:v>-1.9999999999999966E-2</c:v>
                </c:pt>
                <c:pt idx="32">
                  <c:v>-1.9999999999999966E-2</c:v>
                </c:pt>
                <c:pt idx="33">
                  <c:v>-1.9999999999999966E-2</c:v>
                </c:pt>
                <c:pt idx="34">
                  <c:v>-1.9999999999999966E-2</c:v>
                </c:pt>
                <c:pt idx="35">
                  <c:v>-1.9999999999999966E-2</c:v>
                </c:pt>
                <c:pt idx="36">
                  <c:v>-1.9999999999999966E-2</c:v>
                </c:pt>
                <c:pt idx="37">
                  <c:v>-1.9999999999999966E-2</c:v>
                </c:pt>
                <c:pt idx="38">
                  <c:v>-1.9999999999999966E-2</c:v>
                </c:pt>
                <c:pt idx="39">
                  <c:v>-1.9999999999999966E-2</c:v>
                </c:pt>
                <c:pt idx="40">
                  <c:v>-1.9999999999999966E-2</c:v>
                </c:pt>
                <c:pt idx="41">
                  <c:v>-1.9999999999999966E-2</c:v>
                </c:pt>
                <c:pt idx="42">
                  <c:v>-1.9999999999999966E-2</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23D4-4A7F-8668-0A0685E5778A}"/>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市区町村別_指導対象者群分析!$AD$4</c:f>
              <c:strCache>
                <c:ptCount val="1"/>
                <c:pt idx="0">
                  <c:v>歯科状態不明者割合</c:v>
                </c:pt>
              </c:strCache>
            </c:strRef>
          </c:tx>
          <c:spPr>
            <a:solidFill>
              <a:srgbClr val="B3A2C7"/>
            </a:solidFill>
            <a:ln>
              <a:noFill/>
            </a:ln>
          </c:spPr>
          <c:invertIfNegative val="0"/>
          <c:dLbls>
            <c:dLbl>
              <c:idx val="2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9-4123-8E4F-1B23BCD16CB7}"/>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9-4123-8E4F-1B23BCD16CB7}"/>
                </c:ext>
              </c:extLst>
            </c:dLbl>
            <c:dLbl>
              <c:idx val="26"/>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9-4123-8E4F-1B23BCD16CB7}"/>
                </c:ext>
              </c:extLst>
            </c:dLbl>
            <c:dLbl>
              <c:idx val="2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9-4123-8E4F-1B23BCD16CB7}"/>
                </c:ext>
              </c:extLst>
            </c:dLbl>
            <c:dLbl>
              <c:idx val="28"/>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9-4123-8E4F-1B23BCD16CB7}"/>
                </c:ext>
              </c:extLst>
            </c:dLbl>
            <c:dLbl>
              <c:idx val="2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59-4BFB-82F2-4F73719E44CD}"/>
                </c:ext>
              </c:extLst>
            </c:dLbl>
            <c:dLbl>
              <c:idx val="30"/>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59-4BFB-82F2-4F73719E44CD}"/>
                </c:ext>
              </c:extLst>
            </c:dLbl>
            <c:dLbl>
              <c:idx val="3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59-4BFB-82F2-4F73719E44CD}"/>
                </c:ext>
              </c:extLst>
            </c:dLbl>
            <c:dLbl>
              <c:idx val="3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59-4BFB-82F2-4F73719E44CD}"/>
                </c:ext>
              </c:extLst>
            </c:dLbl>
            <c:dLbl>
              <c:idx val="33"/>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59-4BFB-82F2-4F73719E44CD}"/>
                </c:ext>
              </c:extLst>
            </c:dLbl>
            <c:dLbl>
              <c:idx val="34"/>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59-4BFB-82F2-4F73719E44CD}"/>
                </c:ext>
              </c:extLst>
            </c:dLbl>
            <c:dLbl>
              <c:idx val="35"/>
              <c:layout>
                <c:manualLayout>
                  <c:x val="4.60144927536230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59-4BFB-82F2-4F73719E44CD}"/>
                </c:ext>
              </c:extLst>
            </c:dLbl>
            <c:dLbl>
              <c:idx val="36"/>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45-459B-9E1F-AE42F7A44F8B}"/>
                </c:ext>
              </c:extLst>
            </c:dLbl>
            <c:dLbl>
              <c:idx val="3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45-459B-9E1F-AE42F7A44F8B}"/>
                </c:ext>
              </c:extLst>
            </c:dLbl>
            <c:dLbl>
              <c:idx val="3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45-459B-9E1F-AE42F7A44F8B}"/>
                </c:ext>
              </c:extLst>
            </c:dLbl>
            <c:dLbl>
              <c:idx val="3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45-459B-9E1F-AE42F7A44F8B}"/>
                </c:ext>
              </c:extLst>
            </c:dLbl>
            <c:dLbl>
              <c:idx val="4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9-4123-8E4F-1B23BCD16CB7}"/>
                </c:ext>
              </c:extLst>
            </c:dLbl>
            <c:dLbl>
              <c:idx val="41"/>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9-4123-8E4F-1B23BCD16CB7}"/>
                </c:ext>
              </c:extLst>
            </c:dLbl>
            <c:dLbl>
              <c:idx val="4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9-4123-8E4F-1B23BCD16CB7}"/>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忠岡町</c:v>
                </c:pt>
                <c:pt idx="1">
                  <c:v>千早赤阪村</c:v>
                </c:pt>
                <c:pt idx="2">
                  <c:v>泉佐野市</c:v>
                </c:pt>
                <c:pt idx="3">
                  <c:v>泉南市</c:v>
                </c:pt>
                <c:pt idx="4">
                  <c:v>能勢町</c:v>
                </c:pt>
                <c:pt idx="5">
                  <c:v>貝塚市</c:v>
                </c:pt>
                <c:pt idx="6">
                  <c:v>門真市</c:v>
                </c:pt>
                <c:pt idx="7">
                  <c:v>岬町</c:v>
                </c:pt>
                <c:pt idx="8">
                  <c:v>岸和田市</c:v>
                </c:pt>
                <c:pt idx="9">
                  <c:v>熊取町</c:v>
                </c:pt>
                <c:pt idx="10">
                  <c:v>田尻町</c:v>
                </c:pt>
                <c:pt idx="11">
                  <c:v>柏原市</c:v>
                </c:pt>
                <c:pt idx="12">
                  <c:v>四條畷市</c:v>
                </c:pt>
                <c:pt idx="13">
                  <c:v>守口市</c:v>
                </c:pt>
                <c:pt idx="14">
                  <c:v>大東市</c:v>
                </c:pt>
                <c:pt idx="15">
                  <c:v>太子町</c:v>
                </c:pt>
                <c:pt idx="16">
                  <c:v>泉大津市</c:v>
                </c:pt>
                <c:pt idx="17">
                  <c:v>大阪市</c:v>
                </c:pt>
                <c:pt idx="18">
                  <c:v>摂津市</c:v>
                </c:pt>
                <c:pt idx="19">
                  <c:v>松原市</c:v>
                </c:pt>
                <c:pt idx="20">
                  <c:v>寝屋川市</c:v>
                </c:pt>
                <c:pt idx="21">
                  <c:v>阪南市</c:v>
                </c:pt>
                <c:pt idx="22">
                  <c:v>東大阪市</c:v>
                </c:pt>
                <c:pt idx="23">
                  <c:v>藤井寺市</c:v>
                </c:pt>
                <c:pt idx="24">
                  <c:v>堺市</c:v>
                </c:pt>
                <c:pt idx="25">
                  <c:v>富田林市</c:v>
                </c:pt>
                <c:pt idx="26">
                  <c:v>羽曳野市</c:v>
                </c:pt>
                <c:pt idx="27">
                  <c:v>和泉市</c:v>
                </c:pt>
                <c:pt idx="28">
                  <c:v>島本町</c:v>
                </c:pt>
                <c:pt idx="29">
                  <c:v>八尾市</c:v>
                </c:pt>
                <c:pt idx="30">
                  <c:v>高石市</c:v>
                </c:pt>
                <c:pt idx="31">
                  <c:v>枚方市</c:v>
                </c:pt>
                <c:pt idx="32">
                  <c:v>高槻市</c:v>
                </c:pt>
                <c:pt idx="33">
                  <c:v>河南町</c:v>
                </c:pt>
                <c:pt idx="34">
                  <c:v>大阪狭山市</c:v>
                </c:pt>
                <c:pt idx="35">
                  <c:v>豊中市</c:v>
                </c:pt>
                <c:pt idx="36">
                  <c:v>交野市</c:v>
                </c:pt>
                <c:pt idx="37">
                  <c:v>茨木市</c:v>
                </c:pt>
                <c:pt idx="38">
                  <c:v>池田市</c:v>
                </c:pt>
                <c:pt idx="39">
                  <c:v>河内長野市</c:v>
                </c:pt>
                <c:pt idx="40">
                  <c:v>吹田市</c:v>
                </c:pt>
                <c:pt idx="41">
                  <c:v>箕面市</c:v>
                </c:pt>
                <c:pt idx="42">
                  <c:v>豊能町</c:v>
                </c:pt>
              </c:strCache>
            </c:strRef>
          </c:cat>
          <c:val>
            <c:numRef>
              <c:f>市区町村別_指導対象者群分析!$AF$6:$AF$48</c:f>
              <c:numCache>
                <c:formatCode>0.00%</c:formatCode>
                <c:ptCount val="43"/>
                <c:pt idx="0">
                  <c:v>0.49380000000000002</c:v>
                </c:pt>
                <c:pt idx="1">
                  <c:v>0.48280000000000001</c:v>
                </c:pt>
                <c:pt idx="2">
                  <c:v>0.47749999999999998</c:v>
                </c:pt>
                <c:pt idx="3">
                  <c:v>0.47710000000000002</c:v>
                </c:pt>
                <c:pt idx="4">
                  <c:v>0.4753</c:v>
                </c:pt>
                <c:pt idx="5">
                  <c:v>0.47239999999999999</c:v>
                </c:pt>
                <c:pt idx="6">
                  <c:v>0.47239999999999999</c:v>
                </c:pt>
                <c:pt idx="7">
                  <c:v>0.46949999999999997</c:v>
                </c:pt>
                <c:pt idx="8">
                  <c:v>0.46889999999999998</c:v>
                </c:pt>
                <c:pt idx="9">
                  <c:v>0.46010000000000001</c:v>
                </c:pt>
                <c:pt idx="10">
                  <c:v>0.45810000000000001</c:v>
                </c:pt>
                <c:pt idx="11">
                  <c:v>0.45519999999999999</c:v>
                </c:pt>
                <c:pt idx="12">
                  <c:v>0.44969999999999999</c:v>
                </c:pt>
                <c:pt idx="13">
                  <c:v>0.4476</c:v>
                </c:pt>
                <c:pt idx="14">
                  <c:v>0.44269999999999998</c:v>
                </c:pt>
                <c:pt idx="15">
                  <c:v>0.44169999999999998</c:v>
                </c:pt>
                <c:pt idx="16">
                  <c:v>0.44130000000000003</c:v>
                </c:pt>
                <c:pt idx="17">
                  <c:v>0.44030000000000002</c:v>
                </c:pt>
                <c:pt idx="18">
                  <c:v>0.4395</c:v>
                </c:pt>
                <c:pt idx="19">
                  <c:v>0.43459999999999999</c:v>
                </c:pt>
                <c:pt idx="20">
                  <c:v>0.42920000000000003</c:v>
                </c:pt>
                <c:pt idx="21">
                  <c:v>0.4264</c:v>
                </c:pt>
                <c:pt idx="22">
                  <c:v>0.42520000000000002</c:v>
                </c:pt>
                <c:pt idx="23">
                  <c:v>0.42249999999999999</c:v>
                </c:pt>
                <c:pt idx="24">
                  <c:v>0.41880000000000001</c:v>
                </c:pt>
                <c:pt idx="25">
                  <c:v>0.41699999999999998</c:v>
                </c:pt>
                <c:pt idx="26">
                  <c:v>0.41520000000000001</c:v>
                </c:pt>
                <c:pt idx="27">
                  <c:v>0.41420000000000001</c:v>
                </c:pt>
                <c:pt idx="28">
                  <c:v>0.41249999999999998</c:v>
                </c:pt>
                <c:pt idx="29">
                  <c:v>0.41189999999999999</c:v>
                </c:pt>
                <c:pt idx="30">
                  <c:v>0.40870000000000001</c:v>
                </c:pt>
                <c:pt idx="31">
                  <c:v>0.40789999999999998</c:v>
                </c:pt>
                <c:pt idx="32">
                  <c:v>0.40279999999999999</c:v>
                </c:pt>
                <c:pt idx="33">
                  <c:v>0.4022</c:v>
                </c:pt>
                <c:pt idx="34">
                  <c:v>0.39389999999999997</c:v>
                </c:pt>
                <c:pt idx="35">
                  <c:v>0.3841</c:v>
                </c:pt>
                <c:pt idx="36">
                  <c:v>0.38069999999999998</c:v>
                </c:pt>
                <c:pt idx="37">
                  <c:v>0.37990000000000002</c:v>
                </c:pt>
                <c:pt idx="38">
                  <c:v>0.37269999999999998</c:v>
                </c:pt>
                <c:pt idx="39">
                  <c:v>0.36820000000000003</c:v>
                </c:pt>
                <c:pt idx="40">
                  <c:v>0.36420000000000002</c:v>
                </c:pt>
                <c:pt idx="41">
                  <c:v>0.34560000000000002</c:v>
                </c:pt>
                <c:pt idx="42">
                  <c:v>0.34</c:v>
                </c:pt>
              </c:numCache>
            </c:numRef>
          </c:val>
          <c:extLst>
            <c:ext xmlns:c16="http://schemas.microsoft.com/office/drawing/2014/chart" uri="{C3380CC4-5D6E-409C-BE32-E72D297353CC}">
              <c16:uniqueId val="{00000015-6D45-459B-9E1F-AE42F7A44F8B}"/>
            </c:ext>
          </c:extLst>
        </c:ser>
        <c:dLbls>
          <c:dLblPos val="outEnd"/>
          <c:showLegendKey val="0"/>
          <c:showVal val="1"/>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6D45-459B-9E1F-AE42F7A44F8B}"/>
              </c:ext>
            </c:extLst>
          </c:dPt>
          <c:dLbls>
            <c:dLbl>
              <c:idx val="0"/>
              <c:layout>
                <c:manualLayout>
                  <c:x val="-0.1481861111111111"/>
                  <c:y val="-0.8961045238095237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6D45-459B-9E1F-AE42F7A44F8B}"/>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市区町村別_指導対象者群分析!$AQ$6:$AQ$48</c:f>
              <c:numCache>
                <c:formatCode>0.00%</c:formatCode>
                <c:ptCount val="43"/>
                <c:pt idx="0">
                  <c:v>0.42159999999999997</c:v>
                </c:pt>
                <c:pt idx="1">
                  <c:v>0.42159999999999997</c:v>
                </c:pt>
                <c:pt idx="2">
                  <c:v>0.42159999999999997</c:v>
                </c:pt>
                <c:pt idx="3">
                  <c:v>0.42159999999999997</c:v>
                </c:pt>
                <c:pt idx="4">
                  <c:v>0.42159999999999997</c:v>
                </c:pt>
                <c:pt idx="5">
                  <c:v>0.42159999999999997</c:v>
                </c:pt>
                <c:pt idx="6">
                  <c:v>0.42159999999999997</c:v>
                </c:pt>
                <c:pt idx="7">
                  <c:v>0.42159999999999997</c:v>
                </c:pt>
                <c:pt idx="8">
                  <c:v>0.42159999999999997</c:v>
                </c:pt>
                <c:pt idx="9">
                  <c:v>0.42159999999999997</c:v>
                </c:pt>
                <c:pt idx="10">
                  <c:v>0.42159999999999997</c:v>
                </c:pt>
                <c:pt idx="11">
                  <c:v>0.42159999999999997</c:v>
                </c:pt>
                <c:pt idx="12">
                  <c:v>0.42159999999999997</c:v>
                </c:pt>
                <c:pt idx="13">
                  <c:v>0.42159999999999997</c:v>
                </c:pt>
                <c:pt idx="14">
                  <c:v>0.42159999999999997</c:v>
                </c:pt>
                <c:pt idx="15">
                  <c:v>0.42159999999999997</c:v>
                </c:pt>
                <c:pt idx="16">
                  <c:v>0.42159999999999997</c:v>
                </c:pt>
                <c:pt idx="17">
                  <c:v>0.42159999999999997</c:v>
                </c:pt>
                <c:pt idx="18">
                  <c:v>0.42159999999999997</c:v>
                </c:pt>
                <c:pt idx="19">
                  <c:v>0.42159999999999997</c:v>
                </c:pt>
                <c:pt idx="20">
                  <c:v>0.42159999999999997</c:v>
                </c:pt>
                <c:pt idx="21">
                  <c:v>0.42159999999999997</c:v>
                </c:pt>
                <c:pt idx="22">
                  <c:v>0.42159999999999997</c:v>
                </c:pt>
                <c:pt idx="23">
                  <c:v>0.42159999999999997</c:v>
                </c:pt>
                <c:pt idx="24">
                  <c:v>0.42159999999999997</c:v>
                </c:pt>
                <c:pt idx="25">
                  <c:v>0.42159999999999997</c:v>
                </c:pt>
                <c:pt idx="26">
                  <c:v>0.42159999999999997</c:v>
                </c:pt>
                <c:pt idx="27">
                  <c:v>0.42159999999999997</c:v>
                </c:pt>
                <c:pt idx="28">
                  <c:v>0.42159999999999997</c:v>
                </c:pt>
                <c:pt idx="29">
                  <c:v>0.42159999999999997</c:v>
                </c:pt>
                <c:pt idx="30">
                  <c:v>0.42159999999999997</c:v>
                </c:pt>
                <c:pt idx="31">
                  <c:v>0.42159999999999997</c:v>
                </c:pt>
                <c:pt idx="32">
                  <c:v>0.42159999999999997</c:v>
                </c:pt>
                <c:pt idx="33">
                  <c:v>0.42159999999999997</c:v>
                </c:pt>
                <c:pt idx="34">
                  <c:v>0.42159999999999997</c:v>
                </c:pt>
                <c:pt idx="35">
                  <c:v>0.42159999999999997</c:v>
                </c:pt>
                <c:pt idx="36">
                  <c:v>0.42159999999999997</c:v>
                </c:pt>
                <c:pt idx="37">
                  <c:v>0.42159999999999997</c:v>
                </c:pt>
                <c:pt idx="38">
                  <c:v>0.42159999999999997</c:v>
                </c:pt>
                <c:pt idx="39">
                  <c:v>0.42159999999999997</c:v>
                </c:pt>
                <c:pt idx="40">
                  <c:v>0.42159999999999997</c:v>
                </c:pt>
                <c:pt idx="41">
                  <c:v>0.42159999999999997</c:v>
                </c:pt>
                <c:pt idx="42">
                  <c:v>0.42159999999999997</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8-6D45-459B-9E1F-AE42F7A44F8B}"/>
            </c:ext>
          </c:extLst>
        </c:ser>
        <c:dLbls>
          <c:showLegendKey val="0"/>
          <c:showVal val="1"/>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市区町村別_指導対象者群分析!$AI$5</c:f>
              <c:strCache>
                <c:ptCount val="1"/>
                <c:pt idx="0">
                  <c:v>前年度との差分(歯科状態不明者割合)</c:v>
                </c:pt>
              </c:strCache>
            </c:strRef>
          </c:tx>
          <c:spPr>
            <a:solidFill>
              <a:schemeClr val="accent1"/>
            </a:solidFill>
            <a:ln>
              <a:noFill/>
            </a:ln>
          </c:spPr>
          <c:invertIfNegative val="0"/>
          <c:dLbls>
            <c:dLbl>
              <c:idx val="2"/>
              <c:layout>
                <c:manualLayout>
                  <c:x val="1.07374396135266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FC-4FF6-ABFE-9D67439391B9}"/>
                </c:ext>
              </c:extLst>
            </c:dLbl>
            <c:dLbl>
              <c:idx val="3"/>
              <c:layout>
                <c:manualLayout>
                  <c:x val="3.22125603864734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7A-4DFE-8410-72EE99731476}"/>
                </c:ext>
              </c:extLst>
            </c:dLbl>
            <c:dLbl>
              <c:idx val="4"/>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FC-4FF6-ABFE-9D67439391B9}"/>
                </c:ext>
              </c:extLst>
            </c:dLbl>
            <c:dLbl>
              <c:idx val="5"/>
              <c:layout>
                <c:manualLayout>
                  <c:x val="2.30089371980676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FC-4FF6-ABFE-9D67439391B9}"/>
                </c:ext>
              </c:extLst>
            </c:dLbl>
            <c:dLbl>
              <c:idx val="7"/>
              <c:layout>
                <c:manualLayout>
                  <c:x val="1.0869565217953697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A-4DFE-8410-72EE99731476}"/>
                </c:ext>
              </c:extLst>
            </c:dLbl>
            <c:dLbl>
              <c:idx val="8"/>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7A-4DFE-8410-72EE99731476}"/>
                </c:ext>
              </c:extLst>
            </c:dLbl>
            <c:dLbl>
              <c:idx val="9"/>
              <c:layout>
                <c:manualLayout>
                  <c:x val="1.0869565217391303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7A-4DFE-8410-72EE99731476}"/>
                </c:ext>
              </c:extLst>
            </c:dLbl>
            <c:dLbl>
              <c:idx val="11"/>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7A-4DFE-8410-72EE99731476}"/>
                </c:ext>
              </c:extLst>
            </c:dLbl>
            <c:dLbl>
              <c:idx val="12"/>
              <c:layout>
                <c:manualLayout>
                  <c:x val="7.6695652173913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7A-4DFE-8410-72EE99731476}"/>
                </c:ext>
              </c:extLst>
            </c:dLbl>
            <c:dLbl>
              <c:idx val="13"/>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7A-4DFE-8410-72EE99731476}"/>
                </c:ext>
              </c:extLst>
            </c:dLbl>
            <c:dLbl>
              <c:idx val="15"/>
              <c:layout>
                <c:manualLayout>
                  <c:x val="1.0869565217391303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7A-4DFE-8410-72EE99731476}"/>
                </c:ext>
              </c:extLst>
            </c:dLbl>
            <c:dLbl>
              <c:idx val="18"/>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FC-4FF6-ABFE-9D67439391B9}"/>
                </c:ext>
              </c:extLst>
            </c:dLbl>
            <c:dLbl>
              <c:idx val="19"/>
              <c:layout>
                <c:manualLayout>
                  <c:x val="1.07374396135266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FC-4FF6-ABFE-9D67439391B9}"/>
                </c:ext>
              </c:extLst>
            </c:dLbl>
            <c:dLbl>
              <c:idx val="22"/>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7A-4DFE-8410-72EE99731476}"/>
                </c:ext>
              </c:extLst>
            </c:dLbl>
            <c:dLbl>
              <c:idx val="24"/>
              <c:layout>
                <c:manualLayout>
                  <c:x val="3.22125603864734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7A-4DFE-8410-72EE99731476}"/>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忠岡町</c:v>
                </c:pt>
                <c:pt idx="1">
                  <c:v>千早赤阪村</c:v>
                </c:pt>
                <c:pt idx="2">
                  <c:v>泉佐野市</c:v>
                </c:pt>
                <c:pt idx="3">
                  <c:v>泉南市</c:v>
                </c:pt>
                <c:pt idx="4">
                  <c:v>能勢町</c:v>
                </c:pt>
                <c:pt idx="5">
                  <c:v>貝塚市</c:v>
                </c:pt>
                <c:pt idx="6">
                  <c:v>門真市</c:v>
                </c:pt>
                <c:pt idx="7">
                  <c:v>岬町</c:v>
                </c:pt>
                <c:pt idx="8">
                  <c:v>岸和田市</c:v>
                </c:pt>
                <c:pt idx="9">
                  <c:v>熊取町</c:v>
                </c:pt>
                <c:pt idx="10">
                  <c:v>田尻町</c:v>
                </c:pt>
                <c:pt idx="11">
                  <c:v>柏原市</c:v>
                </c:pt>
                <c:pt idx="12">
                  <c:v>四條畷市</c:v>
                </c:pt>
                <c:pt idx="13">
                  <c:v>守口市</c:v>
                </c:pt>
                <c:pt idx="14">
                  <c:v>大東市</c:v>
                </c:pt>
                <c:pt idx="15">
                  <c:v>太子町</c:v>
                </c:pt>
                <c:pt idx="16">
                  <c:v>泉大津市</c:v>
                </c:pt>
                <c:pt idx="17">
                  <c:v>大阪市</c:v>
                </c:pt>
                <c:pt idx="18">
                  <c:v>摂津市</c:v>
                </c:pt>
                <c:pt idx="19">
                  <c:v>松原市</c:v>
                </c:pt>
                <c:pt idx="20">
                  <c:v>寝屋川市</c:v>
                </c:pt>
                <c:pt idx="21">
                  <c:v>阪南市</c:v>
                </c:pt>
                <c:pt idx="22">
                  <c:v>東大阪市</c:v>
                </c:pt>
                <c:pt idx="23">
                  <c:v>藤井寺市</c:v>
                </c:pt>
                <c:pt idx="24">
                  <c:v>堺市</c:v>
                </c:pt>
                <c:pt idx="25">
                  <c:v>富田林市</c:v>
                </c:pt>
                <c:pt idx="26">
                  <c:v>羽曳野市</c:v>
                </c:pt>
                <c:pt idx="27">
                  <c:v>和泉市</c:v>
                </c:pt>
                <c:pt idx="28">
                  <c:v>島本町</c:v>
                </c:pt>
                <c:pt idx="29">
                  <c:v>八尾市</c:v>
                </c:pt>
                <c:pt idx="30">
                  <c:v>高石市</c:v>
                </c:pt>
                <c:pt idx="31">
                  <c:v>枚方市</c:v>
                </c:pt>
                <c:pt idx="32">
                  <c:v>高槻市</c:v>
                </c:pt>
                <c:pt idx="33">
                  <c:v>河南町</c:v>
                </c:pt>
                <c:pt idx="34">
                  <c:v>大阪狭山市</c:v>
                </c:pt>
                <c:pt idx="35">
                  <c:v>豊中市</c:v>
                </c:pt>
                <c:pt idx="36">
                  <c:v>交野市</c:v>
                </c:pt>
                <c:pt idx="37">
                  <c:v>茨木市</c:v>
                </c:pt>
                <c:pt idx="38">
                  <c:v>池田市</c:v>
                </c:pt>
                <c:pt idx="39">
                  <c:v>河内長野市</c:v>
                </c:pt>
                <c:pt idx="40">
                  <c:v>吹田市</c:v>
                </c:pt>
                <c:pt idx="41">
                  <c:v>箕面市</c:v>
                </c:pt>
                <c:pt idx="42">
                  <c:v>豊能町</c:v>
                </c:pt>
              </c:strCache>
            </c:strRef>
          </c:cat>
          <c:val>
            <c:numRef>
              <c:f>市区町村別_指導対象者群分析!$AI$6:$AI$48</c:f>
              <c:numCache>
                <c:formatCode>General</c:formatCode>
                <c:ptCount val="43"/>
                <c:pt idx="0">
                  <c:v>2.4600000000000009</c:v>
                </c:pt>
                <c:pt idx="1">
                  <c:v>0.58000000000000274</c:v>
                </c:pt>
                <c:pt idx="2">
                  <c:v>-0.22000000000000353</c:v>
                </c:pt>
                <c:pt idx="3">
                  <c:v>-1.9999999999997797E-2</c:v>
                </c:pt>
                <c:pt idx="4">
                  <c:v>-0.4699999999999982</c:v>
                </c:pt>
                <c:pt idx="5">
                  <c:v>-9.000000000000119E-2</c:v>
                </c:pt>
                <c:pt idx="6">
                  <c:v>0.36999999999999811</c:v>
                </c:pt>
                <c:pt idx="7">
                  <c:v>-1.1700000000000044</c:v>
                </c:pt>
                <c:pt idx="8">
                  <c:v>-0.65000000000000058</c:v>
                </c:pt>
                <c:pt idx="9">
                  <c:v>-1.36</c:v>
                </c:pt>
                <c:pt idx="10">
                  <c:v>0.4599999999999993</c:v>
                </c:pt>
                <c:pt idx="11">
                  <c:v>-0.73000000000000287</c:v>
                </c:pt>
                <c:pt idx="12">
                  <c:v>-0.78000000000000291</c:v>
                </c:pt>
                <c:pt idx="13">
                  <c:v>-0.25000000000000022</c:v>
                </c:pt>
                <c:pt idx="14">
                  <c:v>0.36999999999999811</c:v>
                </c:pt>
                <c:pt idx="15">
                  <c:v>-1.6500000000000015</c:v>
                </c:pt>
                <c:pt idx="16">
                  <c:v>0.31000000000000472</c:v>
                </c:pt>
                <c:pt idx="17">
                  <c:v>0.28000000000000247</c:v>
                </c:pt>
                <c:pt idx="18">
                  <c:v>-1.1299999999999977</c:v>
                </c:pt>
                <c:pt idx="19">
                  <c:v>-0.23000000000000242</c:v>
                </c:pt>
                <c:pt idx="20">
                  <c:v>-0.74999999999999512</c:v>
                </c:pt>
                <c:pt idx="21">
                  <c:v>-0.61999999999999833</c:v>
                </c:pt>
                <c:pt idx="22">
                  <c:v>-0.30999999999999917</c:v>
                </c:pt>
                <c:pt idx="23">
                  <c:v>-1.040000000000002</c:v>
                </c:pt>
                <c:pt idx="24">
                  <c:v>-1.9999999999997797E-2</c:v>
                </c:pt>
                <c:pt idx="25">
                  <c:v>-0.82000000000000406</c:v>
                </c:pt>
                <c:pt idx="26">
                  <c:v>-0.51999999999999824</c:v>
                </c:pt>
                <c:pt idx="27">
                  <c:v>-1.1599999999999999</c:v>
                </c:pt>
                <c:pt idx="28">
                  <c:v>-1.7800000000000038</c:v>
                </c:pt>
                <c:pt idx="29">
                  <c:v>-0.65000000000000058</c:v>
                </c:pt>
                <c:pt idx="30">
                  <c:v>0.31999999999999806</c:v>
                </c:pt>
                <c:pt idx="31">
                  <c:v>-1.6100000000000003</c:v>
                </c:pt>
                <c:pt idx="32">
                  <c:v>-0.50000000000000044</c:v>
                </c:pt>
                <c:pt idx="33">
                  <c:v>-2.3199999999999998</c:v>
                </c:pt>
                <c:pt idx="34">
                  <c:v>0.28999999999999582</c:v>
                </c:pt>
                <c:pt idx="35">
                  <c:v>-0.880000000000003</c:v>
                </c:pt>
                <c:pt idx="36">
                  <c:v>-1.0500000000000009</c:v>
                </c:pt>
                <c:pt idx="37">
                  <c:v>-0.55000000000000049</c:v>
                </c:pt>
                <c:pt idx="38">
                  <c:v>-1.0300000000000031</c:v>
                </c:pt>
                <c:pt idx="39">
                  <c:v>-1.2499999999999956</c:v>
                </c:pt>
                <c:pt idx="40">
                  <c:v>-0.36999999999999811</c:v>
                </c:pt>
                <c:pt idx="41">
                  <c:v>-0.31999999999999806</c:v>
                </c:pt>
                <c:pt idx="42">
                  <c:v>0.19000000000000128</c:v>
                </c:pt>
              </c:numCache>
            </c:numRef>
          </c:val>
          <c:extLst>
            <c:ext xmlns:c16="http://schemas.microsoft.com/office/drawing/2014/chart" uri="{C3380CC4-5D6E-409C-BE32-E72D297353CC}">
              <c16:uniqueId val="{0000000D-CBFC-4FF6-ABFE-9D67439391B9}"/>
            </c:ext>
          </c:extLst>
        </c:ser>
        <c:dLbls>
          <c:dLblPos val="outEnd"/>
          <c:showLegendKey val="0"/>
          <c:showVal val="1"/>
          <c:showCatName val="0"/>
          <c:showSerName val="0"/>
          <c:showPercent val="0"/>
          <c:showBubbleSize val="0"/>
        </c:dLbls>
        <c:gapWidth val="150"/>
        <c:axId val="459735552"/>
        <c:axId val="452672832"/>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E-CBFC-4FF6-ABFE-9D67439391B9}"/>
              </c:ext>
            </c:extLst>
          </c:dPt>
          <c:dLbls>
            <c:dLbl>
              <c:idx val="0"/>
              <c:layout>
                <c:manualLayout>
                  <c:x val="-0.20009891304347827"/>
                  <c:y val="-0.89308071428571434"/>
                </c:manualLayout>
              </c:layout>
              <c:tx>
                <c:rich>
                  <a:bodyPr/>
                  <a:lstStyle/>
                  <a:p>
                    <a:fld id="{36B0D4C7-0D38-4FDD-912B-4E139F383C40}" type="SERIESNAME">
                      <a:rPr lang="ja-JP" altLang="en-US"/>
                      <a:pPr/>
                      <a:t>[系列名]</a:t>
                    </a:fld>
                    <a:r>
                      <a:rPr lang="ja-JP" altLang="en-US" baseline="0"/>
                      <a:t>
</a:t>
                    </a:r>
                    <a:fld id="{D25BCECE-7117-4246-A11F-4E8F95B1933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CBFC-4FF6-ABFE-9D67439391B9}"/>
                </c:ext>
              </c:extLst>
            </c:dLbl>
            <c:numFmt formatCode="#,##0.00_ ;[Red]\-#,##0.00\ "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市区町村別_指導対象者群分析!$AT$6:$AT$48</c:f>
              <c:numCache>
                <c:formatCode>General</c:formatCode>
                <c:ptCount val="43"/>
                <c:pt idx="0">
                  <c:v>-0.31000000000000472</c:v>
                </c:pt>
                <c:pt idx="1">
                  <c:v>-0.31000000000000472</c:v>
                </c:pt>
                <c:pt idx="2">
                  <c:v>-0.31000000000000472</c:v>
                </c:pt>
                <c:pt idx="3">
                  <c:v>-0.31000000000000472</c:v>
                </c:pt>
                <c:pt idx="4">
                  <c:v>-0.31000000000000472</c:v>
                </c:pt>
                <c:pt idx="5">
                  <c:v>-0.31000000000000472</c:v>
                </c:pt>
                <c:pt idx="6">
                  <c:v>-0.31000000000000472</c:v>
                </c:pt>
                <c:pt idx="7">
                  <c:v>-0.31000000000000472</c:v>
                </c:pt>
                <c:pt idx="8">
                  <c:v>-0.31000000000000472</c:v>
                </c:pt>
                <c:pt idx="9">
                  <c:v>-0.31000000000000472</c:v>
                </c:pt>
                <c:pt idx="10">
                  <c:v>-0.31000000000000472</c:v>
                </c:pt>
                <c:pt idx="11">
                  <c:v>-0.31000000000000472</c:v>
                </c:pt>
                <c:pt idx="12">
                  <c:v>-0.31000000000000472</c:v>
                </c:pt>
                <c:pt idx="13">
                  <c:v>-0.31000000000000472</c:v>
                </c:pt>
                <c:pt idx="14">
                  <c:v>-0.31000000000000472</c:v>
                </c:pt>
                <c:pt idx="15">
                  <c:v>-0.31000000000000472</c:v>
                </c:pt>
                <c:pt idx="16">
                  <c:v>-0.31000000000000472</c:v>
                </c:pt>
                <c:pt idx="17">
                  <c:v>-0.31000000000000472</c:v>
                </c:pt>
                <c:pt idx="18">
                  <c:v>-0.31000000000000472</c:v>
                </c:pt>
                <c:pt idx="19">
                  <c:v>-0.31000000000000472</c:v>
                </c:pt>
                <c:pt idx="20">
                  <c:v>-0.31000000000000472</c:v>
                </c:pt>
                <c:pt idx="21">
                  <c:v>-0.31000000000000472</c:v>
                </c:pt>
                <c:pt idx="22">
                  <c:v>-0.31000000000000472</c:v>
                </c:pt>
                <c:pt idx="23">
                  <c:v>-0.31000000000000472</c:v>
                </c:pt>
                <c:pt idx="24">
                  <c:v>-0.31000000000000472</c:v>
                </c:pt>
                <c:pt idx="25">
                  <c:v>-0.31000000000000472</c:v>
                </c:pt>
                <c:pt idx="26">
                  <c:v>-0.31000000000000472</c:v>
                </c:pt>
                <c:pt idx="27">
                  <c:v>-0.31000000000000472</c:v>
                </c:pt>
                <c:pt idx="28">
                  <c:v>-0.31000000000000472</c:v>
                </c:pt>
                <c:pt idx="29">
                  <c:v>-0.31000000000000472</c:v>
                </c:pt>
                <c:pt idx="30">
                  <c:v>-0.31000000000000472</c:v>
                </c:pt>
                <c:pt idx="31">
                  <c:v>-0.31000000000000472</c:v>
                </c:pt>
                <c:pt idx="32">
                  <c:v>-0.31000000000000472</c:v>
                </c:pt>
                <c:pt idx="33">
                  <c:v>-0.31000000000000472</c:v>
                </c:pt>
                <c:pt idx="34">
                  <c:v>-0.31000000000000472</c:v>
                </c:pt>
                <c:pt idx="35">
                  <c:v>-0.31000000000000472</c:v>
                </c:pt>
                <c:pt idx="36">
                  <c:v>-0.31000000000000472</c:v>
                </c:pt>
                <c:pt idx="37">
                  <c:v>-0.31000000000000472</c:v>
                </c:pt>
                <c:pt idx="38">
                  <c:v>-0.31000000000000472</c:v>
                </c:pt>
                <c:pt idx="39">
                  <c:v>-0.31000000000000472</c:v>
                </c:pt>
                <c:pt idx="40">
                  <c:v>-0.31000000000000472</c:v>
                </c:pt>
                <c:pt idx="41">
                  <c:v>-0.31000000000000472</c:v>
                </c:pt>
                <c:pt idx="42">
                  <c:v>-0.31000000000000472</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0-CBFC-4FF6-ABFE-9D67439391B9}"/>
            </c:ext>
          </c:extLst>
        </c:ser>
        <c:dLbls>
          <c:showLegendKey val="0"/>
          <c:showVal val="1"/>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low"/>
        <c:spPr>
          <a:ln>
            <a:solidFill>
              <a:srgbClr val="7F7F7F"/>
            </a:solidFill>
          </a:ln>
        </c:spPr>
        <c:crossAx val="452672832"/>
        <c:crossesAt val="0"/>
        <c:auto val="1"/>
        <c:lblAlgn val="ctr"/>
        <c:lblOffset val="100"/>
        <c:noMultiLvlLbl val="0"/>
      </c:catAx>
      <c:valAx>
        <c:axId val="45267283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54695652173913"/>
              <c:y val="2.2372936507936512E-2"/>
            </c:manualLayout>
          </c:layout>
          <c:overlay val="0"/>
        </c:title>
        <c:numFmt formatCode="#,##0.00_ ;[Red]\-#,##0.00\ "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75712881022616E-2"/>
          <c:y val="9.5587730909719476E-2"/>
          <c:w val="0.79930051622418874"/>
          <c:h val="0.52822154596360027"/>
        </c:manualLayout>
      </c:layout>
      <c:barChart>
        <c:barDir val="col"/>
        <c:grouping val="clustered"/>
        <c:varyColors val="0"/>
        <c:ser>
          <c:idx val="3"/>
          <c:order val="0"/>
          <c:tx>
            <c:strRef>
              <c:f>指導対象者群別歯科医療費!$M$3</c:f>
              <c:strCache>
                <c:ptCount val="1"/>
                <c:pt idx="0">
                  <c:v>患者一人当たりの歯科医療費</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指導対象者群別歯科医療費!$M$4:$M$10</c:f>
              <c:strCache>
                <c:ptCount val="7"/>
                <c:pt idx="0">
                  <c:v>対象者</c:v>
                </c:pt>
                <c:pt idx="1">
                  <c:v>歯科健診受診者</c:v>
                </c:pt>
                <c:pt idx="2">
                  <c:v>歯科健診未受診者</c:v>
                </c:pt>
                <c:pt idx="3">
                  <c:v>歯科健診結果優良者</c:v>
                </c:pt>
                <c:pt idx="4">
                  <c:v>歯科健診受診治療中者</c:v>
                </c:pt>
                <c:pt idx="5">
                  <c:v>歯科健診有所見医療機関未受診者</c:v>
                </c:pt>
                <c:pt idx="6">
                  <c:v>歯科健診未受診治療中者</c:v>
                </c:pt>
              </c:strCache>
            </c:strRef>
          </c:cat>
          <c:val>
            <c:numRef>
              <c:f>指導対象者群別歯科医療費!$G$4:$G$10</c:f>
              <c:numCache>
                <c:formatCode>General</c:formatCode>
                <c:ptCount val="7"/>
                <c:pt idx="0">
                  <c:v>68502.711753136231</c:v>
                </c:pt>
                <c:pt idx="1">
                  <c:v>65331.507118833339</c:v>
                </c:pt>
                <c:pt idx="2">
                  <c:v>69291.194354465522</c:v>
                </c:pt>
                <c:pt idx="3">
                  <c:v>55179.422634291826</c:v>
                </c:pt>
                <c:pt idx="4">
                  <c:v>67949.934949288872</c:v>
                </c:pt>
                <c:pt idx="5">
                  <c:v>0</c:v>
                </c:pt>
                <c:pt idx="6">
                  <c:v>69291.194354465522</c:v>
                </c:pt>
              </c:numCache>
            </c:numRef>
          </c:val>
          <c:extLst>
            <c:ext xmlns:c16="http://schemas.microsoft.com/office/drawing/2014/chart" uri="{C3380CC4-5D6E-409C-BE32-E72D297353CC}">
              <c16:uniqueId val="{00000003-D908-44C2-B4B6-9D9E7D132C77}"/>
            </c:ext>
          </c:extLst>
        </c:ser>
        <c:dLbls>
          <c:dLblPos val="outEnd"/>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41CD4C3-ED72-4FAD-9C3D-CC5CDE62D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D6BD6D20-7EB4-4685-83FB-DE4D90DE6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8</xdr:col>
      <xdr:colOff>344550</xdr:colOff>
      <xdr:row>59</xdr:row>
      <xdr:rowOff>10800</xdr:rowOff>
    </xdr:to>
    <xdr:graphicFrame macro="">
      <xdr:nvGraphicFramePr>
        <xdr:cNvPr id="2" name="グラフ1">
          <a:extLst>
            <a:ext uri="{FF2B5EF4-FFF2-40B4-BE49-F238E27FC236}">
              <a16:creationId xmlns:a16="http://schemas.microsoft.com/office/drawing/2014/main" id="{F2B9272A-BD96-4902-A1A9-EB970F6D3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9220</xdr:rowOff>
    </xdr:to>
    <xdr:pic>
      <xdr:nvPicPr>
        <xdr:cNvPr id="4" name="図 3">
          <a:extLst>
            <a:ext uri="{FF2B5EF4-FFF2-40B4-BE49-F238E27FC236}">
              <a16:creationId xmlns:a16="http://schemas.microsoft.com/office/drawing/2014/main" id="{4763F74A-2F71-4CD4-BBB9-84F7C477C6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33475" y="3171825"/>
          <a:ext cx="7221600" cy="108010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9527</xdr:rowOff>
    </xdr:to>
    <xdr:pic>
      <xdr:nvPicPr>
        <xdr:cNvPr id="3" name="図 2">
          <a:extLst>
            <a:ext uri="{FF2B5EF4-FFF2-40B4-BE49-F238E27FC236}">
              <a16:creationId xmlns:a16="http://schemas.microsoft.com/office/drawing/2014/main" id="{DF9CB0D4-1F0D-4830-A077-06CAB4AD3C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33475" y="3171825"/>
          <a:ext cx="7221600" cy="108013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9220</xdr:rowOff>
    </xdr:to>
    <xdr:pic>
      <xdr:nvPicPr>
        <xdr:cNvPr id="4" name="図 3">
          <a:extLst>
            <a:ext uri="{FF2B5EF4-FFF2-40B4-BE49-F238E27FC236}">
              <a16:creationId xmlns:a16="http://schemas.microsoft.com/office/drawing/2014/main" id="{6C05D5EB-BAB0-4768-9366-3152BF8FC1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33475" y="3171825"/>
          <a:ext cx="7221600" cy="108010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4" name="図 3">
          <a:extLst>
            <a:ext uri="{FF2B5EF4-FFF2-40B4-BE49-F238E27FC236}">
              <a16:creationId xmlns:a16="http://schemas.microsoft.com/office/drawing/2014/main" id="{1E70D1B0-961D-4208-B497-1213A2849C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3"/>
        <a:stretch/>
      </xdr:blipFill>
      <xdr:spPr>
        <a:xfrm>
          <a:off x="1133475" y="3171825"/>
          <a:ext cx="7221600" cy="108013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9216</xdr:rowOff>
    </xdr:to>
    <xdr:pic>
      <xdr:nvPicPr>
        <xdr:cNvPr id="3" name="図 2">
          <a:extLst>
            <a:ext uri="{FF2B5EF4-FFF2-40B4-BE49-F238E27FC236}">
              <a16:creationId xmlns:a16="http://schemas.microsoft.com/office/drawing/2014/main" id="{558E03BA-0D73-4AD8-BDA9-00022EFB1C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04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4" name="図 3">
          <a:extLst>
            <a:ext uri="{FF2B5EF4-FFF2-40B4-BE49-F238E27FC236}">
              <a16:creationId xmlns:a16="http://schemas.microsoft.com/office/drawing/2014/main" id="{7373CAA4-4335-49EE-B6F6-6D9FDC228A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3" name="図 2">
          <a:extLst>
            <a:ext uri="{FF2B5EF4-FFF2-40B4-BE49-F238E27FC236}">
              <a16:creationId xmlns:a16="http://schemas.microsoft.com/office/drawing/2014/main" id="{CB571F98-BE57-4B1E-97C7-8CE28ED732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33475" y="3171825"/>
          <a:ext cx="7221600" cy="108013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A3067494-923B-4B8E-8B8D-3EDFB907E6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B4CE9277-525F-4EFF-A74B-2DE8B125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C50C74AE-7575-494A-88EE-13D9DCF723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33475" y="3171825"/>
          <a:ext cx="7221600" cy="1080134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5" name="図 4">
          <a:extLst>
            <a:ext uri="{FF2B5EF4-FFF2-40B4-BE49-F238E27FC236}">
              <a16:creationId xmlns:a16="http://schemas.microsoft.com/office/drawing/2014/main" id="{F3BC37A0-F459-407A-BA92-8BA544C26B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 b="71500"/>
        <a:stretch/>
      </xdr:blipFill>
      <xdr:spPr>
        <a:xfrm>
          <a:off x="1133475" y="3171825"/>
          <a:ext cx="7221600" cy="1080134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3" name="図 2">
          <a:extLst>
            <a:ext uri="{FF2B5EF4-FFF2-40B4-BE49-F238E27FC236}">
              <a16:creationId xmlns:a16="http://schemas.microsoft.com/office/drawing/2014/main" id="{A76D6C0A-7C7A-44E4-8090-21E1D3F381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12</xdr:col>
      <xdr:colOff>411225</xdr:colOff>
      <xdr:row>53</xdr:row>
      <xdr:rowOff>10800</xdr:rowOff>
    </xdr:to>
    <xdr:graphicFrame macro="">
      <xdr:nvGraphicFramePr>
        <xdr:cNvPr id="2" name="グラフ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9527</xdr:rowOff>
    </xdr:to>
    <xdr:pic>
      <xdr:nvPicPr>
        <xdr:cNvPr id="3" name="図 2">
          <a:extLst>
            <a:ext uri="{FF2B5EF4-FFF2-40B4-BE49-F238E27FC236}">
              <a16:creationId xmlns:a16="http://schemas.microsoft.com/office/drawing/2014/main" id="{3DEE4BEE-0555-4570-AA4C-EA4BB648C5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33475" y="3171825"/>
          <a:ext cx="7221600" cy="108013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13</xdr:col>
      <xdr:colOff>752475</xdr:colOff>
      <xdr:row>67</xdr:row>
      <xdr:rowOff>10800</xdr:rowOff>
    </xdr:to>
    <xdr:graphicFrame macro="">
      <xdr:nvGraphicFramePr>
        <xdr:cNvPr id="2" name="グラフ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352424</xdr:colOff>
      <xdr:row>73</xdr:row>
      <xdr:rowOff>0</xdr:rowOff>
    </xdr:from>
    <xdr:to>
      <xdr:col>13</xdr:col>
      <xdr:colOff>752474</xdr:colOff>
      <xdr:row>105</xdr:row>
      <xdr:rowOff>10800</xdr:rowOff>
    </xdr:to>
    <xdr:graphicFrame macro="">
      <xdr:nvGraphicFramePr>
        <xdr:cNvPr id="5" name="グラフ2">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6" name="グラフ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50DC649F-B0DD-4D0C-B003-41F2EC4E5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3" name="図 2">
          <a:extLst>
            <a:ext uri="{FF2B5EF4-FFF2-40B4-BE49-F238E27FC236}">
              <a16:creationId xmlns:a16="http://schemas.microsoft.com/office/drawing/2014/main" id="{BF5A0FEB-B8F0-418D-8854-8BFDFBAF1E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33475" y="3171825"/>
          <a:ext cx="7221600" cy="108013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848550</xdr:colOff>
      <xdr:row>50</xdr:row>
      <xdr:rowOff>102150</xdr:rowOff>
    </xdr:to>
    <xdr:graphicFrame macro="">
      <xdr:nvGraphicFramePr>
        <xdr:cNvPr id="2" name="グラフ1">
          <a:extLst>
            <a:ext uri="{FF2B5EF4-FFF2-40B4-BE49-F238E27FC236}">
              <a16:creationId xmlns:a16="http://schemas.microsoft.com/office/drawing/2014/main" id="{E9A1B585-06B7-454C-9ABF-0876EC12E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145650</xdr:colOff>
      <xdr:row>75</xdr:row>
      <xdr:rowOff>84150</xdr:rowOff>
    </xdr:to>
    <xdr:graphicFrame macro="">
      <xdr:nvGraphicFramePr>
        <xdr:cNvPr id="4" name="グラフ 3">
          <a:extLst>
            <a:ext uri="{FF2B5EF4-FFF2-40B4-BE49-F238E27FC236}">
              <a16:creationId xmlns:a16="http://schemas.microsoft.com/office/drawing/2014/main" id="{B7789FEA-4A0D-4FF0-B4C6-77DC0705B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3" name="図 2">
          <a:extLst>
            <a:ext uri="{FF2B5EF4-FFF2-40B4-BE49-F238E27FC236}">
              <a16:creationId xmlns:a16="http://schemas.microsoft.com/office/drawing/2014/main" id="{EBEC36E6-897C-4198-B886-6289C59C4A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5" t="-284" r="495" b="71685"/>
        <a:stretch/>
      </xdr:blipFill>
      <xdr:spPr>
        <a:xfrm>
          <a:off x="1133475" y="3171825"/>
          <a:ext cx="7221600" cy="108013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4</xdr:col>
      <xdr:colOff>0</xdr:colOff>
      <xdr:row>26</xdr:row>
      <xdr:rowOff>171449</xdr:rowOff>
    </xdr:to>
    <xdr:sp macro="" textlink="">
      <xdr:nvSpPr>
        <xdr:cNvPr id="2" name="正方形/長方形 1">
          <a:extLst>
            <a:ext uri="{FF2B5EF4-FFF2-40B4-BE49-F238E27FC236}">
              <a16:creationId xmlns:a16="http://schemas.microsoft.com/office/drawing/2014/main" id="{64972EEA-1FCA-4E7D-87F5-E64AA9EDF7DD}"/>
            </a:ext>
          </a:extLst>
        </xdr:cNvPr>
        <xdr:cNvSpPr/>
      </xdr:nvSpPr>
      <xdr:spPr>
        <a:xfrm>
          <a:off x="8096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5</xdr:col>
      <xdr:colOff>0</xdr:colOff>
      <xdr:row>24</xdr:row>
      <xdr:rowOff>0</xdr:rowOff>
    </xdr:from>
    <xdr:to>
      <xdr:col>6</xdr:col>
      <xdr:colOff>0</xdr:colOff>
      <xdr:row>26</xdr:row>
      <xdr:rowOff>171449</xdr:rowOff>
    </xdr:to>
    <xdr:sp macro="" textlink="">
      <xdr:nvSpPr>
        <xdr:cNvPr id="3" name="正方形/長方形 2">
          <a:extLst>
            <a:ext uri="{FF2B5EF4-FFF2-40B4-BE49-F238E27FC236}">
              <a16:creationId xmlns:a16="http://schemas.microsoft.com/office/drawing/2014/main" id="{E101079F-3B96-4079-A33B-0101A745A298}"/>
            </a:ext>
          </a:extLst>
        </xdr:cNvPr>
        <xdr:cNvSpPr/>
      </xdr:nvSpPr>
      <xdr:spPr>
        <a:xfrm>
          <a:off x="20669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24</xdr:row>
      <xdr:rowOff>0</xdr:rowOff>
    </xdr:from>
    <xdr:to>
      <xdr:col>8</xdr:col>
      <xdr:colOff>0</xdr:colOff>
      <xdr:row>26</xdr:row>
      <xdr:rowOff>171449</xdr:rowOff>
    </xdr:to>
    <xdr:sp macro="" textlink="">
      <xdr:nvSpPr>
        <xdr:cNvPr id="4" name="正方形/長方形 3">
          <a:extLst>
            <a:ext uri="{FF2B5EF4-FFF2-40B4-BE49-F238E27FC236}">
              <a16:creationId xmlns:a16="http://schemas.microsoft.com/office/drawing/2014/main" id="{ABC8B468-BE4F-4CA2-A86D-9C71BE87B417}"/>
            </a:ext>
          </a:extLst>
        </xdr:cNvPr>
        <xdr:cNvSpPr/>
      </xdr:nvSpPr>
      <xdr:spPr>
        <a:xfrm>
          <a:off x="33242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24</xdr:row>
      <xdr:rowOff>0</xdr:rowOff>
    </xdr:from>
    <xdr:to>
      <xdr:col>10</xdr:col>
      <xdr:colOff>0</xdr:colOff>
      <xdr:row>26</xdr:row>
      <xdr:rowOff>171449</xdr:rowOff>
    </xdr:to>
    <xdr:sp macro="" textlink="">
      <xdr:nvSpPr>
        <xdr:cNvPr id="5" name="正方形/長方形 4">
          <a:extLst>
            <a:ext uri="{FF2B5EF4-FFF2-40B4-BE49-F238E27FC236}">
              <a16:creationId xmlns:a16="http://schemas.microsoft.com/office/drawing/2014/main" id="{A52DB04E-D987-44EE-A6A1-EE76E255AF7F}"/>
            </a:ext>
          </a:extLst>
        </xdr:cNvPr>
        <xdr:cNvSpPr/>
      </xdr:nvSpPr>
      <xdr:spPr>
        <a:xfrm>
          <a:off x="45815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24</xdr:row>
      <xdr:rowOff>0</xdr:rowOff>
    </xdr:from>
    <xdr:to>
      <xdr:col>12</xdr:col>
      <xdr:colOff>0</xdr:colOff>
      <xdr:row>26</xdr:row>
      <xdr:rowOff>171449</xdr:rowOff>
    </xdr:to>
    <xdr:sp macro="" textlink="">
      <xdr:nvSpPr>
        <xdr:cNvPr id="6" name="正方形/長方形 5">
          <a:extLst>
            <a:ext uri="{FF2B5EF4-FFF2-40B4-BE49-F238E27FC236}">
              <a16:creationId xmlns:a16="http://schemas.microsoft.com/office/drawing/2014/main" id="{154FA3DC-5556-4E2C-A599-1F3160F2562C}"/>
            </a:ext>
          </a:extLst>
        </xdr:cNvPr>
        <xdr:cNvSpPr/>
      </xdr:nvSpPr>
      <xdr:spPr>
        <a:xfrm>
          <a:off x="58388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884911</xdr:colOff>
      <xdr:row>6</xdr:row>
      <xdr:rowOff>66675</xdr:rowOff>
    </xdr:from>
    <xdr:to>
      <xdr:col>9</xdr:col>
      <xdr:colOff>170311</xdr:colOff>
      <xdr:row>10</xdr:row>
      <xdr:rowOff>66675</xdr:rowOff>
    </xdr:to>
    <xdr:sp macro="" textlink="">
      <xdr:nvSpPr>
        <xdr:cNvPr id="7" name="フローチャート : 判断 9">
          <a:extLst>
            <a:ext uri="{FF2B5EF4-FFF2-40B4-BE49-F238E27FC236}">
              <a16:creationId xmlns:a16="http://schemas.microsoft.com/office/drawing/2014/main" id="{214B6BDC-E576-4996-ACDC-0227006CAC4A}"/>
            </a:ext>
          </a:extLst>
        </xdr:cNvPr>
        <xdr:cNvSpPr/>
      </xdr:nvSpPr>
      <xdr:spPr>
        <a:xfrm>
          <a:off x="2951836" y="109537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歯科健診受診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7</xdr:col>
      <xdr:colOff>952500</xdr:colOff>
      <xdr:row>11</xdr:row>
      <xdr:rowOff>9525</xdr:rowOff>
    </xdr:from>
    <xdr:to>
      <xdr:col>11</xdr:col>
      <xdr:colOff>237900</xdr:colOff>
      <xdr:row>15</xdr:row>
      <xdr:rowOff>9525</xdr:rowOff>
    </xdr:to>
    <xdr:sp macro="" textlink="">
      <xdr:nvSpPr>
        <xdr:cNvPr id="8" name="フローチャート : 判断 10">
          <a:extLst>
            <a:ext uri="{FF2B5EF4-FFF2-40B4-BE49-F238E27FC236}">
              <a16:creationId xmlns:a16="http://schemas.microsoft.com/office/drawing/2014/main" id="{A6D616AB-266B-4814-8EC3-3F1FD60B5B26}"/>
            </a:ext>
          </a:extLst>
        </xdr:cNvPr>
        <xdr:cNvSpPr/>
      </xdr:nvSpPr>
      <xdr:spPr>
        <a:xfrm>
          <a:off x="4276725" y="180022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歯科レセプト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3</xdr:col>
      <xdr:colOff>713954</xdr:colOff>
      <xdr:row>10</xdr:row>
      <xdr:rowOff>9989</xdr:rowOff>
    </xdr:from>
    <xdr:to>
      <xdr:col>6</xdr:col>
      <xdr:colOff>66029</xdr:colOff>
      <xdr:row>14</xdr:row>
      <xdr:rowOff>9988</xdr:rowOff>
    </xdr:to>
    <xdr:sp macro="" textlink="">
      <xdr:nvSpPr>
        <xdr:cNvPr id="9" name="フローチャート : 判断 12">
          <a:extLst>
            <a:ext uri="{FF2B5EF4-FFF2-40B4-BE49-F238E27FC236}">
              <a16:creationId xmlns:a16="http://schemas.microsoft.com/office/drawing/2014/main" id="{CA5E22E3-3518-41DA-8466-0E18F3D70138}"/>
            </a:ext>
          </a:extLst>
        </xdr:cNvPr>
        <xdr:cNvSpPr/>
      </xdr:nvSpPr>
      <xdr:spPr>
        <a:xfrm>
          <a:off x="1523579" y="1648289"/>
          <a:ext cx="1800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有所見者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930537</xdr:colOff>
      <xdr:row>2</xdr:row>
      <xdr:rowOff>133350</xdr:rowOff>
    </xdr:from>
    <xdr:to>
      <xdr:col>9</xdr:col>
      <xdr:colOff>114300</xdr:colOff>
      <xdr:row>4</xdr:row>
      <xdr:rowOff>133350</xdr:rowOff>
    </xdr:to>
    <xdr:sp macro="" textlink="">
      <xdr:nvSpPr>
        <xdr:cNvPr id="10" name="フローチャート : 端子 13">
          <a:extLst>
            <a:ext uri="{FF2B5EF4-FFF2-40B4-BE49-F238E27FC236}">
              <a16:creationId xmlns:a16="http://schemas.microsoft.com/office/drawing/2014/main" id="{73D43D42-E272-4A7E-89CB-5ECAA19C98BD}"/>
            </a:ext>
          </a:extLst>
        </xdr:cNvPr>
        <xdr:cNvSpPr/>
      </xdr:nvSpPr>
      <xdr:spPr>
        <a:xfrm>
          <a:off x="2997462" y="552450"/>
          <a:ext cx="1698363"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latin typeface="ＭＳ Ｐ明朝" panose="02020600040205080304" pitchFamily="18" charset="-128"/>
              <a:ea typeface="ＭＳ Ｐ明朝" panose="02020600040205080304" pitchFamily="18" charset="-128"/>
            </a:rPr>
            <a:t>全被保険者</a:t>
          </a:r>
        </a:p>
      </xdr:txBody>
    </xdr:sp>
    <xdr:clientData/>
  </xdr:twoCellAnchor>
  <xdr:twoCellAnchor>
    <xdr:from>
      <xdr:col>9</xdr:col>
      <xdr:colOff>170311</xdr:colOff>
      <xdr:row>8</xdr:row>
      <xdr:rowOff>66675</xdr:rowOff>
    </xdr:from>
    <xdr:to>
      <xdr:col>9</xdr:col>
      <xdr:colOff>595200</xdr:colOff>
      <xdr:row>11</xdr:row>
      <xdr:rowOff>9525</xdr:rowOff>
    </xdr:to>
    <xdr:cxnSp macro="">
      <xdr:nvCxnSpPr>
        <xdr:cNvPr id="11" name="カギ線コネクタ 14">
          <a:extLst>
            <a:ext uri="{FF2B5EF4-FFF2-40B4-BE49-F238E27FC236}">
              <a16:creationId xmlns:a16="http://schemas.microsoft.com/office/drawing/2014/main" id="{99661821-90F7-4E36-8E93-04D12CCCA77A}"/>
            </a:ext>
          </a:extLst>
        </xdr:cNvPr>
        <xdr:cNvCxnSpPr>
          <a:stCxn id="7" idx="3"/>
          <a:endCxn id="8" idx="0"/>
        </xdr:cNvCxnSpPr>
      </xdr:nvCxnSpPr>
      <xdr:spPr>
        <a:xfrm>
          <a:off x="4751836" y="1400175"/>
          <a:ext cx="424889" cy="40005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356655</xdr:colOff>
      <xdr:row>8</xdr:row>
      <xdr:rowOff>66675</xdr:rowOff>
    </xdr:from>
    <xdr:to>
      <xdr:col>5</xdr:col>
      <xdr:colOff>884912</xdr:colOff>
      <xdr:row>10</xdr:row>
      <xdr:rowOff>9989</xdr:rowOff>
    </xdr:to>
    <xdr:cxnSp macro="">
      <xdr:nvCxnSpPr>
        <xdr:cNvPr id="12" name="カギ線コネクタ 15">
          <a:extLst>
            <a:ext uri="{FF2B5EF4-FFF2-40B4-BE49-F238E27FC236}">
              <a16:creationId xmlns:a16="http://schemas.microsoft.com/office/drawing/2014/main" id="{9E482174-D9B0-4EBA-991B-4EFAEACB5004}"/>
            </a:ext>
          </a:extLst>
        </xdr:cNvPr>
        <xdr:cNvCxnSpPr>
          <a:stCxn id="7" idx="1"/>
          <a:endCxn id="9" idx="0"/>
        </xdr:cNvCxnSpPr>
      </xdr:nvCxnSpPr>
      <xdr:spPr>
        <a:xfrm rot="10800000" flipV="1">
          <a:off x="2423580" y="1400175"/>
          <a:ext cx="528257" cy="248114"/>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530774</xdr:colOff>
      <xdr:row>12</xdr:row>
      <xdr:rowOff>9988</xdr:rowOff>
    </xdr:from>
    <xdr:to>
      <xdr:col>3</xdr:col>
      <xdr:colOff>713955</xdr:colOff>
      <xdr:row>24</xdr:row>
      <xdr:rowOff>3163</xdr:rowOff>
    </xdr:to>
    <xdr:cxnSp macro="">
      <xdr:nvCxnSpPr>
        <xdr:cNvPr id="13" name="カギ線コネクタ 16">
          <a:extLst>
            <a:ext uri="{FF2B5EF4-FFF2-40B4-BE49-F238E27FC236}">
              <a16:creationId xmlns:a16="http://schemas.microsoft.com/office/drawing/2014/main" id="{8AF3B186-B2D7-4AA4-B9FF-8585B7972F4F}"/>
            </a:ext>
          </a:extLst>
        </xdr:cNvPr>
        <xdr:cNvCxnSpPr>
          <a:stCxn id="9" idx="1"/>
        </xdr:cNvCxnSpPr>
      </xdr:nvCxnSpPr>
      <xdr:spPr>
        <a:xfrm rot="10800000" flipV="1">
          <a:off x="1340399" y="1953088"/>
          <a:ext cx="183181" cy="18219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237900</xdr:colOff>
      <xdr:row>13</xdr:row>
      <xdr:rowOff>9525</xdr:rowOff>
    </xdr:from>
    <xdr:to>
      <xdr:col>11</xdr:col>
      <xdr:colOff>595313</xdr:colOff>
      <xdr:row>24</xdr:row>
      <xdr:rowOff>0</xdr:rowOff>
    </xdr:to>
    <xdr:cxnSp macro="">
      <xdr:nvCxnSpPr>
        <xdr:cNvPr id="14" name="カギ線コネクタ 18">
          <a:extLst>
            <a:ext uri="{FF2B5EF4-FFF2-40B4-BE49-F238E27FC236}">
              <a16:creationId xmlns:a16="http://schemas.microsoft.com/office/drawing/2014/main" id="{458E8825-8622-477E-A52A-2C26E557FE0C}"/>
            </a:ext>
          </a:extLst>
        </xdr:cNvPr>
        <xdr:cNvCxnSpPr>
          <a:stCxn id="8" idx="3"/>
          <a:endCxn id="6" idx="0"/>
        </xdr:cNvCxnSpPr>
      </xdr:nvCxnSpPr>
      <xdr:spPr>
        <a:xfrm>
          <a:off x="6076725" y="2105025"/>
          <a:ext cx="357413" cy="16668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875387</xdr:colOff>
      <xdr:row>17</xdr:row>
      <xdr:rowOff>66675</xdr:rowOff>
    </xdr:from>
    <xdr:to>
      <xdr:col>9</xdr:col>
      <xdr:colOff>160787</xdr:colOff>
      <xdr:row>21</xdr:row>
      <xdr:rowOff>66676</xdr:rowOff>
    </xdr:to>
    <xdr:sp macro="" textlink="">
      <xdr:nvSpPr>
        <xdr:cNvPr id="15" name="フローチャート : 判断 11">
          <a:extLst>
            <a:ext uri="{FF2B5EF4-FFF2-40B4-BE49-F238E27FC236}">
              <a16:creationId xmlns:a16="http://schemas.microsoft.com/office/drawing/2014/main" id="{253420BD-FDE0-43D4-9955-433FB971F31E}"/>
            </a:ext>
          </a:extLst>
        </xdr:cNvPr>
        <xdr:cNvSpPr/>
      </xdr:nvSpPr>
      <xdr:spPr>
        <a:xfrm>
          <a:off x="2942312" y="2771775"/>
          <a:ext cx="1800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歯科医療機関受診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406413</xdr:colOff>
      <xdr:row>6</xdr:row>
      <xdr:rowOff>64425</xdr:rowOff>
    </xdr:from>
    <xdr:to>
      <xdr:col>5</xdr:col>
      <xdr:colOff>694413</xdr:colOff>
      <xdr:row>8</xdr:row>
      <xdr:rowOff>9525</xdr:rowOff>
    </xdr:to>
    <xdr:sp macro="" textlink="">
      <xdr:nvSpPr>
        <xdr:cNvPr id="16" name="テキスト ボックス 15">
          <a:extLst>
            <a:ext uri="{FF2B5EF4-FFF2-40B4-BE49-F238E27FC236}">
              <a16:creationId xmlns:a16="http://schemas.microsoft.com/office/drawing/2014/main" id="{5D360009-70B9-4C55-8851-A2D088ED6D61}"/>
            </a:ext>
          </a:extLst>
        </xdr:cNvPr>
        <xdr:cNvSpPr txBox="1"/>
      </xdr:nvSpPr>
      <xdr:spPr>
        <a:xfrm>
          <a:off x="2473338" y="1093125"/>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7</xdr:col>
      <xdr:colOff>522419</xdr:colOff>
      <xdr:row>4</xdr:row>
      <xdr:rowOff>133350</xdr:rowOff>
    </xdr:from>
    <xdr:to>
      <xdr:col>7</xdr:col>
      <xdr:colOff>527611</xdr:colOff>
      <xdr:row>6</xdr:row>
      <xdr:rowOff>66675</xdr:rowOff>
    </xdr:to>
    <xdr:cxnSp macro="">
      <xdr:nvCxnSpPr>
        <xdr:cNvPr id="17" name="直線矢印コネクタ 16">
          <a:extLst>
            <a:ext uri="{FF2B5EF4-FFF2-40B4-BE49-F238E27FC236}">
              <a16:creationId xmlns:a16="http://schemas.microsoft.com/office/drawing/2014/main" id="{49D3AA23-6CB3-4C26-A0E4-ADD0E1A70AE1}"/>
            </a:ext>
          </a:extLst>
        </xdr:cNvPr>
        <xdr:cNvCxnSpPr>
          <a:stCxn id="10" idx="2"/>
          <a:endCxn id="7" idx="0"/>
        </xdr:cNvCxnSpPr>
      </xdr:nvCxnSpPr>
      <xdr:spPr>
        <a:xfrm>
          <a:off x="3846644" y="857250"/>
          <a:ext cx="5192" cy="23812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318412</xdr:colOff>
      <xdr:row>11</xdr:row>
      <xdr:rowOff>54900</xdr:rowOff>
    </xdr:from>
    <xdr:to>
      <xdr:col>11</xdr:col>
      <xdr:colOff>606412</xdr:colOff>
      <xdr:row>13</xdr:row>
      <xdr:rowOff>0</xdr:rowOff>
    </xdr:to>
    <xdr:sp macro="" textlink="">
      <xdr:nvSpPr>
        <xdr:cNvPr id="18" name="テキスト ボックス 17">
          <a:extLst>
            <a:ext uri="{FF2B5EF4-FFF2-40B4-BE49-F238E27FC236}">
              <a16:creationId xmlns:a16="http://schemas.microsoft.com/office/drawing/2014/main" id="{48905A44-A17F-479A-955A-1D3234161955}"/>
            </a:ext>
          </a:extLst>
        </xdr:cNvPr>
        <xdr:cNvSpPr txBox="1"/>
      </xdr:nvSpPr>
      <xdr:spPr>
        <a:xfrm>
          <a:off x="6157237" y="18456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30765</xdr:colOff>
      <xdr:row>10</xdr:row>
      <xdr:rowOff>58059</xdr:rowOff>
    </xdr:from>
    <xdr:to>
      <xdr:col>7</xdr:col>
      <xdr:colOff>245740</xdr:colOff>
      <xdr:row>12</xdr:row>
      <xdr:rowOff>3159</xdr:rowOff>
    </xdr:to>
    <xdr:sp macro="" textlink="">
      <xdr:nvSpPr>
        <xdr:cNvPr id="19" name="テキスト ボックス 18">
          <a:extLst>
            <a:ext uri="{FF2B5EF4-FFF2-40B4-BE49-F238E27FC236}">
              <a16:creationId xmlns:a16="http://schemas.microsoft.com/office/drawing/2014/main" id="{2FCBC822-2BFF-4D67-916C-87720A621F2A}"/>
            </a:ext>
          </a:extLst>
        </xdr:cNvPr>
        <xdr:cNvSpPr txBox="1"/>
      </xdr:nvSpPr>
      <xdr:spPr>
        <a:xfrm>
          <a:off x="3288315" y="1696359"/>
          <a:ext cx="28165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9</xdr:col>
      <xdr:colOff>209537</xdr:colOff>
      <xdr:row>15</xdr:row>
      <xdr:rowOff>123956</xdr:rowOff>
    </xdr:from>
    <xdr:to>
      <xdr:col>9</xdr:col>
      <xdr:colOff>463550</xdr:colOff>
      <xdr:row>17</xdr:row>
      <xdr:rowOff>69056</xdr:rowOff>
    </xdr:to>
    <xdr:sp macro="" textlink="">
      <xdr:nvSpPr>
        <xdr:cNvPr id="20" name="テキスト ボックス 19">
          <a:extLst>
            <a:ext uri="{FF2B5EF4-FFF2-40B4-BE49-F238E27FC236}">
              <a16:creationId xmlns:a16="http://schemas.microsoft.com/office/drawing/2014/main" id="{8310D1C1-A638-4BE5-84EE-4CCDE9CB066D}"/>
            </a:ext>
          </a:extLst>
        </xdr:cNvPr>
        <xdr:cNvSpPr txBox="1"/>
      </xdr:nvSpPr>
      <xdr:spPr>
        <a:xfrm>
          <a:off x="4791062" y="2524256"/>
          <a:ext cx="254013"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ctr" anchorCtr="0">
          <a:noAutofit/>
        </a:bodyPr>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5</xdr:col>
      <xdr:colOff>617870</xdr:colOff>
      <xdr:row>17</xdr:row>
      <xdr:rowOff>69751</xdr:rowOff>
    </xdr:from>
    <xdr:to>
      <xdr:col>5</xdr:col>
      <xdr:colOff>905870</xdr:colOff>
      <xdr:row>19</xdr:row>
      <xdr:rowOff>8501</xdr:rowOff>
    </xdr:to>
    <xdr:sp macro="" textlink="">
      <xdr:nvSpPr>
        <xdr:cNvPr id="21" name="テキスト ボックス 20">
          <a:extLst>
            <a:ext uri="{FF2B5EF4-FFF2-40B4-BE49-F238E27FC236}">
              <a16:creationId xmlns:a16="http://schemas.microsoft.com/office/drawing/2014/main" id="{A2E56878-72FD-4892-BD97-82DE59D442E7}"/>
            </a:ext>
          </a:extLst>
        </xdr:cNvPr>
        <xdr:cNvSpPr txBox="1"/>
      </xdr:nvSpPr>
      <xdr:spPr>
        <a:xfrm>
          <a:off x="2684795" y="2774851"/>
          <a:ext cx="288000" cy="243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3</xdr:col>
      <xdr:colOff>279905</xdr:colOff>
      <xdr:row>10</xdr:row>
      <xdr:rowOff>51511</xdr:rowOff>
    </xdr:from>
    <xdr:to>
      <xdr:col>3</xdr:col>
      <xdr:colOff>567905</xdr:colOff>
      <xdr:row>11</xdr:row>
      <xdr:rowOff>168061</xdr:rowOff>
    </xdr:to>
    <xdr:sp macro="" textlink="">
      <xdr:nvSpPr>
        <xdr:cNvPr id="22" name="テキスト ボックス 21">
          <a:extLst>
            <a:ext uri="{FF2B5EF4-FFF2-40B4-BE49-F238E27FC236}">
              <a16:creationId xmlns:a16="http://schemas.microsoft.com/office/drawing/2014/main" id="{4E6D5582-3195-48AF-94FC-5DE133A11FA6}"/>
            </a:ext>
          </a:extLst>
        </xdr:cNvPr>
        <xdr:cNvSpPr txBox="1"/>
      </xdr:nvSpPr>
      <xdr:spPr>
        <a:xfrm>
          <a:off x="1089530" y="168981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6</xdr:col>
      <xdr:colOff>66029</xdr:colOff>
      <xdr:row>12</xdr:row>
      <xdr:rowOff>9989</xdr:rowOff>
    </xdr:from>
    <xdr:to>
      <xdr:col>7</xdr:col>
      <xdr:colOff>516036</xdr:colOff>
      <xdr:row>17</xdr:row>
      <xdr:rowOff>75987</xdr:rowOff>
    </xdr:to>
    <xdr:cxnSp macro="">
      <xdr:nvCxnSpPr>
        <xdr:cNvPr id="23" name="カギ線コネクタ 37">
          <a:extLst>
            <a:ext uri="{FF2B5EF4-FFF2-40B4-BE49-F238E27FC236}">
              <a16:creationId xmlns:a16="http://schemas.microsoft.com/office/drawing/2014/main" id="{9ED2158A-5041-4558-AB85-750ABD89E75A}"/>
            </a:ext>
          </a:extLst>
        </xdr:cNvPr>
        <xdr:cNvCxnSpPr/>
      </xdr:nvCxnSpPr>
      <xdr:spPr>
        <a:xfrm>
          <a:off x="3323579" y="1953089"/>
          <a:ext cx="516682" cy="8279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425450</xdr:colOff>
      <xdr:row>31</xdr:row>
      <xdr:rowOff>12661</xdr:rowOff>
    </xdr:from>
    <xdr:to>
      <xdr:col>8</xdr:col>
      <xdr:colOff>1117</xdr:colOff>
      <xdr:row>33</xdr:row>
      <xdr:rowOff>31749</xdr:rowOff>
    </xdr:to>
    <xdr:sp macro="" textlink="">
      <xdr:nvSpPr>
        <xdr:cNvPr id="24" name="左右矢印 42">
          <a:extLst>
            <a:ext uri="{FF2B5EF4-FFF2-40B4-BE49-F238E27FC236}">
              <a16:creationId xmlns:a16="http://schemas.microsoft.com/office/drawing/2014/main" id="{91588A66-E8DF-407F-ABB2-3D69DF4D36E7}"/>
            </a:ext>
          </a:extLst>
        </xdr:cNvPr>
        <xdr:cNvSpPr/>
      </xdr:nvSpPr>
      <xdr:spPr>
        <a:xfrm>
          <a:off x="777875" y="4641811"/>
          <a:ext cx="3738092"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b="0" i="1">
            <a:solidFill>
              <a:srgbClr val="FF0000"/>
            </a:solidFill>
          </a:endParaRPr>
        </a:p>
      </xdr:txBody>
    </xdr:sp>
    <xdr:clientData/>
  </xdr:twoCellAnchor>
  <xdr:twoCellAnchor>
    <xdr:from>
      <xdr:col>8</xdr:col>
      <xdr:colOff>57150</xdr:colOff>
      <xdr:row>31</xdr:row>
      <xdr:rowOff>11234</xdr:rowOff>
    </xdr:from>
    <xdr:to>
      <xdr:col>12</xdr:col>
      <xdr:colOff>85725</xdr:colOff>
      <xdr:row>33</xdr:row>
      <xdr:rowOff>35454</xdr:rowOff>
    </xdr:to>
    <xdr:sp macro="" textlink="">
      <xdr:nvSpPr>
        <xdr:cNvPr id="25" name="左右矢印 43">
          <a:extLst>
            <a:ext uri="{FF2B5EF4-FFF2-40B4-BE49-F238E27FC236}">
              <a16:creationId xmlns:a16="http://schemas.microsoft.com/office/drawing/2014/main" id="{08A6C8AA-8E09-482D-B902-7CF8AA1372E4}"/>
            </a:ext>
          </a:extLst>
        </xdr:cNvPr>
        <xdr:cNvSpPr/>
      </xdr:nvSpPr>
      <xdr:spPr>
        <a:xfrm>
          <a:off x="4572000" y="4640384"/>
          <a:ext cx="254317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ja-JP" altLang="ja-JP">
            <a:solidFill>
              <a:srgbClr val="FF0000"/>
            </a:solidFill>
            <a:effectLst/>
          </a:endParaRPr>
        </a:p>
      </xdr:txBody>
    </xdr:sp>
    <xdr:clientData/>
  </xdr:twoCellAnchor>
  <xdr:twoCellAnchor>
    <xdr:from>
      <xdr:col>7</xdr:col>
      <xdr:colOff>511175</xdr:colOff>
      <xdr:row>21</xdr:row>
      <xdr:rowOff>57641</xdr:rowOff>
    </xdr:from>
    <xdr:to>
      <xdr:col>7</xdr:col>
      <xdr:colOff>511175</xdr:colOff>
      <xdr:row>24</xdr:row>
      <xdr:rowOff>9689</xdr:rowOff>
    </xdr:to>
    <xdr:cxnSp macro="">
      <xdr:nvCxnSpPr>
        <xdr:cNvPr id="26" name="直線矢印コネクタ 25">
          <a:extLst>
            <a:ext uri="{FF2B5EF4-FFF2-40B4-BE49-F238E27FC236}">
              <a16:creationId xmlns:a16="http://schemas.microsoft.com/office/drawing/2014/main" id="{81C7916E-172A-427D-BD88-C2E21132EC97}"/>
            </a:ext>
          </a:extLst>
        </xdr:cNvPr>
        <xdr:cNvCxnSpPr/>
      </xdr:nvCxnSpPr>
      <xdr:spPr>
        <a:xfrm flipH="1">
          <a:off x="3835400" y="3372341"/>
          <a:ext cx="0" cy="409248"/>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595200</xdr:colOff>
      <xdr:row>15</xdr:row>
      <xdr:rowOff>9525</xdr:rowOff>
    </xdr:from>
    <xdr:to>
      <xdr:col>9</xdr:col>
      <xdr:colOff>595313</xdr:colOff>
      <xdr:row>24</xdr:row>
      <xdr:rowOff>0</xdr:rowOff>
    </xdr:to>
    <xdr:cxnSp macro="">
      <xdr:nvCxnSpPr>
        <xdr:cNvPr id="27" name="直線矢印コネクタ 26">
          <a:extLst>
            <a:ext uri="{FF2B5EF4-FFF2-40B4-BE49-F238E27FC236}">
              <a16:creationId xmlns:a16="http://schemas.microsoft.com/office/drawing/2014/main" id="{DB2B342F-FC69-49AA-A842-B8890382D0E6}"/>
            </a:ext>
          </a:extLst>
        </xdr:cNvPr>
        <xdr:cNvCxnSpPr>
          <a:stCxn id="8" idx="2"/>
          <a:endCxn id="5" idx="0"/>
        </xdr:cNvCxnSpPr>
      </xdr:nvCxnSpPr>
      <xdr:spPr>
        <a:xfrm>
          <a:off x="5176725" y="2409825"/>
          <a:ext cx="113" cy="1362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540807</xdr:colOff>
      <xdr:row>19</xdr:row>
      <xdr:rowOff>66676</xdr:rowOff>
    </xdr:from>
    <xdr:to>
      <xdr:col>5</xdr:col>
      <xdr:colOff>875387</xdr:colOff>
      <xdr:row>24</xdr:row>
      <xdr:rowOff>3174</xdr:rowOff>
    </xdr:to>
    <xdr:cxnSp macro="">
      <xdr:nvCxnSpPr>
        <xdr:cNvPr id="28" name="カギ線コネクタ 15">
          <a:extLst>
            <a:ext uri="{FF2B5EF4-FFF2-40B4-BE49-F238E27FC236}">
              <a16:creationId xmlns:a16="http://schemas.microsoft.com/office/drawing/2014/main" id="{95D3D3A6-4493-4786-BE68-CBD1ED4514EB}"/>
            </a:ext>
          </a:extLst>
        </xdr:cNvPr>
        <xdr:cNvCxnSpPr>
          <a:stCxn id="15" idx="1"/>
        </xdr:cNvCxnSpPr>
      </xdr:nvCxnSpPr>
      <xdr:spPr>
        <a:xfrm rot="10800000" flipV="1">
          <a:off x="2607732" y="3076576"/>
          <a:ext cx="334580" cy="6984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21</xdr:row>
      <xdr:rowOff>57150</xdr:rowOff>
    </xdr:from>
    <xdr:to>
      <xdr:col>7</xdr:col>
      <xdr:colOff>945225</xdr:colOff>
      <xdr:row>23</xdr:row>
      <xdr:rowOff>2250</xdr:rowOff>
    </xdr:to>
    <xdr:sp macro="" textlink="">
      <xdr:nvSpPr>
        <xdr:cNvPr id="29" name="テキスト ボックス 28">
          <a:extLst>
            <a:ext uri="{FF2B5EF4-FFF2-40B4-BE49-F238E27FC236}">
              <a16:creationId xmlns:a16="http://schemas.microsoft.com/office/drawing/2014/main" id="{6A90D60B-6AAB-47CA-A1B3-12FC99F8C4BF}"/>
            </a:ext>
          </a:extLst>
        </xdr:cNvPr>
        <xdr:cNvSpPr txBox="1"/>
      </xdr:nvSpPr>
      <xdr:spPr>
        <a:xfrm>
          <a:off x="3990975" y="3371850"/>
          <a:ext cx="278475"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9</xdr:col>
      <xdr:colOff>190500</xdr:colOff>
      <xdr:row>6</xdr:row>
      <xdr:rowOff>76200</xdr:rowOff>
    </xdr:from>
    <xdr:to>
      <xdr:col>9</xdr:col>
      <xdr:colOff>478500</xdr:colOff>
      <xdr:row>8</xdr:row>
      <xdr:rowOff>21300</xdr:rowOff>
    </xdr:to>
    <xdr:sp macro="" textlink="">
      <xdr:nvSpPr>
        <xdr:cNvPr id="30" name="テキスト ボックス 29">
          <a:extLst>
            <a:ext uri="{FF2B5EF4-FFF2-40B4-BE49-F238E27FC236}">
              <a16:creationId xmlns:a16="http://schemas.microsoft.com/office/drawing/2014/main" id="{245D10AF-7C31-46D0-8AF0-E175E4629F99}"/>
            </a:ext>
          </a:extLst>
        </xdr:cNvPr>
        <xdr:cNvSpPr txBox="1"/>
      </xdr:nvSpPr>
      <xdr:spPr>
        <a:xfrm>
          <a:off x="4772025" y="11049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D2DCD12A-FF2E-4181-9653-007D56E25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AA70A2DE-D850-404E-ADE6-299B64013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D3E091BE-21D5-45A4-8510-F79F005BA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024437E-A9D1-4209-921A-11CF3D98C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8</xdr:col>
      <xdr:colOff>592200</xdr:colOff>
      <xdr:row>49</xdr:row>
      <xdr:rowOff>9525</xdr:rowOff>
    </xdr:to>
    <xdr:graphicFrame macro="">
      <xdr:nvGraphicFramePr>
        <xdr:cNvPr id="2" name="グラフ1">
          <a:extLst>
            <a:ext uri="{FF2B5EF4-FFF2-40B4-BE49-F238E27FC236}">
              <a16:creationId xmlns:a16="http://schemas.microsoft.com/office/drawing/2014/main" id="{ACB89180-3F27-49AD-B579-0CAACC92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F6C5EA82-E2F4-4A6F-8D9E-78E756903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C15C4857-C2DD-4761-8144-FBEF1DABD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58"/>
  <sheetViews>
    <sheetView showGridLines="0" tabSelected="1" zoomScaleNormal="100" zoomScaleSheetLayoutView="100" workbookViewId="0"/>
  </sheetViews>
  <sheetFormatPr defaultColWidth="9" defaultRowHeight="13.5"/>
  <cols>
    <col min="1" max="1" width="4.625" style="1" customWidth="1"/>
    <col min="2" max="5" width="14.875" style="1" customWidth="1"/>
    <col min="6" max="7" width="9" style="1"/>
    <col min="8" max="10" width="14.125" style="1" customWidth="1"/>
    <col min="11" max="11" width="9" style="1"/>
    <col min="12" max="13" width="14.125" style="1" customWidth="1"/>
    <col min="14" max="16384" width="9" style="1"/>
  </cols>
  <sheetData>
    <row r="1" spans="2:13" ht="16.5" customHeight="1">
      <c r="B1" s="4" t="s">
        <v>175</v>
      </c>
    </row>
    <row r="2" spans="2:13" ht="16.5" customHeight="1">
      <c r="B2" s="4" t="s">
        <v>351</v>
      </c>
      <c r="C2" s="3"/>
      <c r="H2" s="249" t="s">
        <v>202</v>
      </c>
      <c r="L2" s="3" t="s">
        <v>205</v>
      </c>
      <c r="M2" s="3"/>
    </row>
    <row r="3" spans="2:13" ht="13.5" customHeight="1">
      <c r="B3" s="19" t="s">
        <v>152</v>
      </c>
      <c r="C3" s="20" t="s">
        <v>67</v>
      </c>
      <c r="D3" s="21" t="s">
        <v>65</v>
      </c>
      <c r="E3" s="17" t="s">
        <v>182</v>
      </c>
      <c r="H3" s="146" t="s">
        <v>152</v>
      </c>
      <c r="I3" s="40" t="s">
        <v>67</v>
      </c>
      <c r="J3" s="41" t="s">
        <v>65</v>
      </c>
      <c r="L3" s="200"/>
      <c r="M3" s="316" t="s">
        <v>320</v>
      </c>
    </row>
    <row r="4" spans="2:13" s="14" customFormat="1" ht="13.5" customHeight="1">
      <c r="B4" s="22" t="s">
        <v>173</v>
      </c>
      <c r="C4" s="167">
        <f>SUM(I4:I13)</f>
        <v>6634</v>
      </c>
      <c r="D4" s="168">
        <f>SUM(J4:J13)</f>
        <v>518</v>
      </c>
      <c r="E4" s="23">
        <f>IFERROR(D4/C4,"-")</f>
        <v>7.8082604763340363E-2</v>
      </c>
      <c r="H4" s="22" t="s">
        <v>75</v>
      </c>
      <c r="I4" s="289">
        <v>165</v>
      </c>
      <c r="J4" s="423">
        <v>9</v>
      </c>
      <c r="L4" s="199" t="s">
        <v>173</v>
      </c>
      <c r="M4" s="126">
        <f>E4</f>
        <v>7.8082604763340363E-2</v>
      </c>
    </row>
    <row r="5" spans="2:13" s="14" customFormat="1" ht="13.5" customHeight="1">
      <c r="B5" s="22" t="s">
        <v>85</v>
      </c>
      <c r="C5" s="167">
        <f>I14</f>
        <v>126561</v>
      </c>
      <c r="D5" s="168">
        <f>J14</f>
        <v>14307</v>
      </c>
      <c r="E5" s="23">
        <f t="shared" ref="E5:E24" si="0">IFERROR(D5/C5,"-")</f>
        <v>0.11304430274729182</v>
      </c>
      <c r="H5" s="22" t="s">
        <v>76</v>
      </c>
      <c r="I5" s="167">
        <v>238</v>
      </c>
      <c r="J5" s="424">
        <v>21</v>
      </c>
      <c r="L5" s="199" t="s">
        <v>85</v>
      </c>
      <c r="M5" s="126">
        <f t="shared" ref="M5:M24" si="1">E5</f>
        <v>0.11304430274729182</v>
      </c>
    </row>
    <row r="6" spans="2:13" s="14" customFormat="1" ht="13.5" customHeight="1">
      <c r="B6" s="22" t="s">
        <v>86</v>
      </c>
      <c r="C6" s="167">
        <f>I15</f>
        <v>126936</v>
      </c>
      <c r="D6" s="168">
        <f t="shared" ref="D6" si="2">J15</f>
        <v>20513</v>
      </c>
      <c r="E6" s="23">
        <f t="shared" si="0"/>
        <v>0.16160112182517175</v>
      </c>
      <c r="H6" s="22" t="s">
        <v>77</v>
      </c>
      <c r="I6" s="167">
        <v>312</v>
      </c>
      <c r="J6" s="424">
        <v>35</v>
      </c>
      <c r="L6" s="199" t="s">
        <v>86</v>
      </c>
      <c r="M6" s="126">
        <f t="shared" si="1"/>
        <v>0.16160112182517175</v>
      </c>
    </row>
    <row r="7" spans="2:13" s="14" customFormat="1" ht="13.5" customHeight="1">
      <c r="B7" s="22" t="s">
        <v>87</v>
      </c>
      <c r="C7" s="167">
        <f t="shared" ref="C7:D7" si="3">I16</f>
        <v>94946</v>
      </c>
      <c r="D7" s="168">
        <f t="shared" si="3"/>
        <v>15195</v>
      </c>
      <c r="E7" s="23">
        <f t="shared" si="0"/>
        <v>0.16003833758136204</v>
      </c>
      <c r="H7" s="22" t="s">
        <v>78</v>
      </c>
      <c r="I7" s="167">
        <v>419</v>
      </c>
      <c r="J7" s="424">
        <v>35</v>
      </c>
      <c r="L7" s="199" t="s">
        <v>87</v>
      </c>
      <c r="M7" s="126">
        <f t="shared" si="1"/>
        <v>0.16003833758136204</v>
      </c>
    </row>
    <row r="8" spans="2:13" s="14" customFormat="1" ht="13.5" customHeight="1">
      <c r="B8" s="22" t="s">
        <v>88</v>
      </c>
      <c r="C8" s="167">
        <f t="shared" ref="C8:D8" si="4">I17</f>
        <v>67216</v>
      </c>
      <c r="D8" s="168">
        <f t="shared" si="4"/>
        <v>10007</v>
      </c>
      <c r="E8" s="23">
        <f t="shared" si="0"/>
        <v>0.1488782432754106</v>
      </c>
      <c r="H8" s="22" t="s">
        <v>79</v>
      </c>
      <c r="I8" s="167">
        <v>471</v>
      </c>
      <c r="J8" s="424">
        <v>32</v>
      </c>
      <c r="L8" s="199" t="s">
        <v>88</v>
      </c>
      <c r="M8" s="126">
        <f t="shared" si="1"/>
        <v>0.1488782432754106</v>
      </c>
    </row>
    <row r="9" spans="2:13" s="14" customFormat="1" ht="13.5" customHeight="1">
      <c r="B9" s="22" t="s">
        <v>89</v>
      </c>
      <c r="C9" s="167">
        <f t="shared" ref="C9:D9" si="5">I18</f>
        <v>82338</v>
      </c>
      <c r="D9" s="168">
        <f t="shared" si="5"/>
        <v>11648</v>
      </c>
      <c r="E9" s="23">
        <f t="shared" si="0"/>
        <v>0.14146566591367291</v>
      </c>
      <c r="H9" s="22" t="s">
        <v>80</v>
      </c>
      <c r="I9" s="167">
        <v>558</v>
      </c>
      <c r="J9" s="424">
        <v>44</v>
      </c>
      <c r="L9" s="199" t="s">
        <v>89</v>
      </c>
      <c r="M9" s="126">
        <f t="shared" si="1"/>
        <v>0.14146566591367291</v>
      </c>
    </row>
    <row r="10" spans="2:13" s="14" customFormat="1" ht="13.5" customHeight="1">
      <c r="B10" s="22" t="s">
        <v>90</v>
      </c>
      <c r="C10" s="167">
        <f t="shared" ref="C10:D10" si="6">I19</f>
        <v>92090</v>
      </c>
      <c r="D10" s="168">
        <f t="shared" si="6"/>
        <v>13268</v>
      </c>
      <c r="E10" s="23">
        <f t="shared" si="0"/>
        <v>0.14407644695406668</v>
      </c>
      <c r="H10" s="22" t="s">
        <v>81</v>
      </c>
      <c r="I10" s="167">
        <v>836</v>
      </c>
      <c r="J10" s="424">
        <v>63</v>
      </c>
      <c r="L10" s="199" t="s">
        <v>90</v>
      </c>
      <c r="M10" s="126">
        <f t="shared" si="1"/>
        <v>0.14407644695406668</v>
      </c>
    </row>
    <row r="11" spans="2:13" s="14" customFormat="1" ht="13.5" customHeight="1">
      <c r="B11" s="22" t="s">
        <v>91</v>
      </c>
      <c r="C11" s="167">
        <f t="shared" ref="C11:D11" si="7">I20</f>
        <v>86109</v>
      </c>
      <c r="D11" s="168">
        <f t="shared" si="7"/>
        <v>12079</v>
      </c>
      <c r="E11" s="23">
        <f t="shared" si="0"/>
        <v>0.14027569708160587</v>
      </c>
      <c r="H11" s="22" t="s">
        <v>82</v>
      </c>
      <c r="I11" s="167">
        <v>1005</v>
      </c>
      <c r="J11" s="424">
        <v>73</v>
      </c>
      <c r="L11" s="199" t="s">
        <v>91</v>
      </c>
      <c r="M11" s="126">
        <f t="shared" si="1"/>
        <v>0.14027569708160587</v>
      </c>
    </row>
    <row r="12" spans="2:13" s="14" customFormat="1" ht="13.5" customHeight="1">
      <c r="B12" s="22" t="s">
        <v>92</v>
      </c>
      <c r="C12" s="167">
        <f t="shared" ref="C12:D12" si="8">I21</f>
        <v>89933</v>
      </c>
      <c r="D12" s="168">
        <f t="shared" si="8"/>
        <v>12283</v>
      </c>
      <c r="E12" s="23">
        <f t="shared" si="0"/>
        <v>0.13657945359323051</v>
      </c>
      <c r="H12" s="22" t="s">
        <v>83</v>
      </c>
      <c r="I12" s="167">
        <v>1216</v>
      </c>
      <c r="J12" s="424">
        <v>97</v>
      </c>
      <c r="L12" s="199" t="s">
        <v>92</v>
      </c>
      <c r="M12" s="126">
        <f t="shared" si="1"/>
        <v>0.13657945359323051</v>
      </c>
    </row>
    <row r="13" spans="2:13" s="14" customFormat="1" ht="13.5" customHeight="1">
      <c r="B13" s="22" t="s">
        <v>93</v>
      </c>
      <c r="C13" s="167">
        <f t="shared" ref="C13:D13" si="9">I22</f>
        <v>77500</v>
      </c>
      <c r="D13" s="168">
        <f t="shared" si="9"/>
        <v>10145</v>
      </c>
      <c r="E13" s="23">
        <f t="shared" si="0"/>
        <v>0.13090322580645161</v>
      </c>
      <c r="H13" s="267" t="s">
        <v>84</v>
      </c>
      <c r="I13" s="167">
        <v>1414</v>
      </c>
      <c r="J13" s="424">
        <v>109</v>
      </c>
      <c r="L13" s="199" t="s">
        <v>93</v>
      </c>
      <c r="M13" s="126">
        <f t="shared" si="1"/>
        <v>0.13090322580645161</v>
      </c>
    </row>
    <row r="14" spans="2:13" s="14" customFormat="1" ht="13.5" customHeight="1">
      <c r="B14" s="22" t="s">
        <v>94</v>
      </c>
      <c r="C14" s="167">
        <f t="shared" ref="C14:D14" si="10">I23</f>
        <v>64777</v>
      </c>
      <c r="D14" s="168">
        <f t="shared" si="10"/>
        <v>8137</v>
      </c>
      <c r="E14" s="23">
        <f t="shared" si="0"/>
        <v>0.12561557342884047</v>
      </c>
      <c r="H14" s="267" t="s">
        <v>85</v>
      </c>
      <c r="I14" s="425">
        <v>126561</v>
      </c>
      <c r="J14" s="426">
        <v>14307</v>
      </c>
      <c r="L14" s="199" t="s">
        <v>94</v>
      </c>
      <c r="M14" s="126">
        <f t="shared" si="1"/>
        <v>0.12561557342884047</v>
      </c>
    </row>
    <row r="15" spans="2:13" s="14" customFormat="1" ht="13.5" customHeight="1">
      <c r="B15" s="22" t="s">
        <v>95</v>
      </c>
      <c r="C15" s="167">
        <f t="shared" ref="C15:D15" si="11">I24</f>
        <v>55315</v>
      </c>
      <c r="D15" s="168">
        <f t="shared" si="11"/>
        <v>6540</v>
      </c>
      <c r="E15" s="23">
        <f t="shared" si="0"/>
        <v>0.11823194431890084</v>
      </c>
      <c r="H15" s="267" t="s">
        <v>86</v>
      </c>
      <c r="I15" s="425">
        <v>126936</v>
      </c>
      <c r="J15" s="426">
        <v>20513</v>
      </c>
      <c r="L15" s="199" t="s">
        <v>95</v>
      </c>
      <c r="M15" s="126">
        <f t="shared" si="1"/>
        <v>0.11823194431890084</v>
      </c>
    </row>
    <row r="16" spans="2:13" s="14" customFormat="1" ht="13.5" customHeight="1">
      <c r="B16" s="22" t="s">
        <v>96</v>
      </c>
      <c r="C16" s="167">
        <f t="shared" ref="C16:D16" si="12">I25</f>
        <v>58394</v>
      </c>
      <c r="D16" s="168">
        <f t="shared" si="12"/>
        <v>6501</v>
      </c>
      <c r="E16" s="23">
        <f t="shared" si="0"/>
        <v>0.11132993115731069</v>
      </c>
      <c r="H16" s="267" t="s">
        <v>87</v>
      </c>
      <c r="I16" s="425">
        <v>94946</v>
      </c>
      <c r="J16" s="426">
        <v>15195</v>
      </c>
      <c r="L16" s="199" t="s">
        <v>96</v>
      </c>
      <c r="M16" s="126">
        <f t="shared" si="1"/>
        <v>0.11132993115731069</v>
      </c>
    </row>
    <row r="17" spans="2:13" s="14" customFormat="1" ht="13.5" customHeight="1">
      <c r="B17" s="22" t="s">
        <v>97</v>
      </c>
      <c r="C17" s="167">
        <f t="shared" ref="C17:D17" si="13">I26</f>
        <v>51703</v>
      </c>
      <c r="D17" s="168">
        <f t="shared" si="13"/>
        <v>5357</v>
      </c>
      <c r="E17" s="23">
        <f t="shared" si="0"/>
        <v>0.10361100903235788</v>
      </c>
      <c r="H17" s="267" t="s">
        <v>88</v>
      </c>
      <c r="I17" s="425">
        <v>67216</v>
      </c>
      <c r="J17" s="426">
        <v>10007</v>
      </c>
      <c r="L17" s="199" t="s">
        <v>97</v>
      </c>
      <c r="M17" s="126">
        <f t="shared" si="1"/>
        <v>0.10361100903235788</v>
      </c>
    </row>
    <row r="18" spans="2:13" s="14" customFormat="1" ht="13.5" customHeight="1">
      <c r="B18" s="22" t="s">
        <v>98</v>
      </c>
      <c r="C18" s="167">
        <f t="shared" ref="C18:D18" si="14">I27</f>
        <v>47482</v>
      </c>
      <c r="D18" s="168">
        <f t="shared" si="14"/>
        <v>4517</v>
      </c>
      <c r="E18" s="23">
        <f t="shared" si="0"/>
        <v>9.5130786403268608E-2</v>
      </c>
      <c r="H18" s="267" t="s">
        <v>89</v>
      </c>
      <c r="I18" s="425">
        <v>82338</v>
      </c>
      <c r="J18" s="426">
        <v>11648</v>
      </c>
      <c r="L18" s="199" t="s">
        <v>98</v>
      </c>
      <c r="M18" s="126">
        <f t="shared" si="1"/>
        <v>9.5130786403268608E-2</v>
      </c>
    </row>
    <row r="19" spans="2:13" s="14" customFormat="1" ht="13.5" customHeight="1">
      <c r="B19" s="22" t="s">
        <v>99</v>
      </c>
      <c r="C19" s="167">
        <f t="shared" ref="C19:D19" si="15">I28</f>
        <v>38425</v>
      </c>
      <c r="D19" s="168">
        <f t="shared" si="15"/>
        <v>3384</v>
      </c>
      <c r="E19" s="23">
        <f t="shared" si="0"/>
        <v>8.8067664281067007E-2</v>
      </c>
      <c r="H19" s="267" t="s">
        <v>90</v>
      </c>
      <c r="I19" s="425">
        <v>92090</v>
      </c>
      <c r="J19" s="426">
        <v>13268</v>
      </c>
      <c r="L19" s="199" t="s">
        <v>99</v>
      </c>
      <c r="M19" s="126">
        <f t="shared" si="1"/>
        <v>8.8067664281067007E-2</v>
      </c>
    </row>
    <row r="20" spans="2:13" s="14" customFormat="1" ht="13.5" customHeight="1">
      <c r="B20" s="22" t="s">
        <v>100</v>
      </c>
      <c r="C20" s="167">
        <f t="shared" ref="C20:D20" si="16">I29</f>
        <v>32577</v>
      </c>
      <c r="D20" s="168">
        <f t="shared" si="16"/>
        <v>2573</v>
      </c>
      <c r="E20" s="23">
        <f t="shared" si="0"/>
        <v>7.8982103938361414E-2</v>
      </c>
      <c r="H20" s="267" t="s">
        <v>91</v>
      </c>
      <c r="I20" s="425">
        <v>86109</v>
      </c>
      <c r="J20" s="426">
        <v>12079</v>
      </c>
      <c r="L20" s="199" t="s">
        <v>100</v>
      </c>
      <c r="M20" s="126">
        <f t="shared" si="1"/>
        <v>7.8982103938361414E-2</v>
      </c>
    </row>
    <row r="21" spans="2:13" s="14" customFormat="1" ht="13.5" customHeight="1">
      <c r="B21" s="22" t="s">
        <v>101</v>
      </c>
      <c r="C21" s="167">
        <f t="shared" ref="C21:D21" si="17">I30</f>
        <v>28914</v>
      </c>
      <c r="D21" s="168">
        <f t="shared" si="17"/>
        <v>2048</v>
      </c>
      <c r="E21" s="23">
        <f t="shared" si="0"/>
        <v>7.0830739434184137E-2</v>
      </c>
      <c r="H21" s="267" t="s">
        <v>92</v>
      </c>
      <c r="I21" s="425">
        <v>89933</v>
      </c>
      <c r="J21" s="426">
        <v>12283</v>
      </c>
      <c r="L21" s="199" t="s">
        <v>101</v>
      </c>
      <c r="M21" s="126">
        <f t="shared" si="1"/>
        <v>7.0830739434184137E-2</v>
      </c>
    </row>
    <row r="22" spans="2:13" s="14" customFormat="1" ht="13.5" customHeight="1">
      <c r="B22" s="22" t="s">
        <v>102</v>
      </c>
      <c r="C22" s="167">
        <f t="shared" ref="C22:D22" si="18">I31</f>
        <v>23052</v>
      </c>
      <c r="D22" s="168">
        <f t="shared" si="18"/>
        <v>1444</v>
      </c>
      <c r="E22" s="23">
        <f t="shared" si="0"/>
        <v>6.2640985597778934E-2</v>
      </c>
      <c r="H22" s="267" t="s">
        <v>93</v>
      </c>
      <c r="I22" s="425">
        <v>77500</v>
      </c>
      <c r="J22" s="426">
        <v>10145</v>
      </c>
      <c r="L22" s="199" t="s">
        <v>102</v>
      </c>
      <c r="M22" s="126">
        <f t="shared" si="1"/>
        <v>6.2640985597778934E-2</v>
      </c>
    </row>
    <row r="23" spans="2:13" s="14" customFormat="1" ht="13.5" customHeight="1">
      <c r="B23" s="22" t="s">
        <v>103</v>
      </c>
      <c r="C23" s="167">
        <f t="shared" ref="C23:D23" si="19">I32</f>
        <v>18556</v>
      </c>
      <c r="D23" s="168">
        <f t="shared" si="19"/>
        <v>942</v>
      </c>
      <c r="E23" s="23">
        <f t="shared" si="0"/>
        <v>5.0765251131709418E-2</v>
      </c>
      <c r="H23" s="267" t="s">
        <v>94</v>
      </c>
      <c r="I23" s="425">
        <v>64777</v>
      </c>
      <c r="J23" s="426">
        <v>8137</v>
      </c>
      <c r="L23" s="199" t="s">
        <v>103</v>
      </c>
      <c r="M23" s="126">
        <f t="shared" si="1"/>
        <v>5.0765251131709418E-2</v>
      </c>
    </row>
    <row r="24" spans="2:13" s="14" customFormat="1" ht="13.5" customHeight="1">
      <c r="B24" s="22" t="s">
        <v>104</v>
      </c>
      <c r="C24" s="167">
        <f>I33</f>
        <v>14694</v>
      </c>
      <c r="D24" s="168">
        <f>J33</f>
        <v>637</v>
      </c>
      <c r="E24" s="23">
        <f t="shared" si="0"/>
        <v>4.3351027630325306E-2</v>
      </c>
      <c r="H24" s="267" t="s">
        <v>95</v>
      </c>
      <c r="I24" s="425">
        <v>55315</v>
      </c>
      <c r="J24" s="426">
        <v>6540</v>
      </c>
      <c r="L24" s="199" t="s">
        <v>104</v>
      </c>
      <c r="M24" s="126">
        <f t="shared" si="1"/>
        <v>4.3351027630325306E-2</v>
      </c>
    </row>
    <row r="25" spans="2:13" s="14" customFormat="1" ht="13.5" customHeight="1" thickBot="1">
      <c r="B25" s="22" t="s">
        <v>64</v>
      </c>
      <c r="C25" s="167">
        <f>SUM(I34:I58)</f>
        <v>44070</v>
      </c>
      <c r="D25" s="168">
        <f>SUM(J34:J58)</f>
        <v>1160</v>
      </c>
      <c r="E25" s="23">
        <f>IFERROR(D25/C25,"-")</f>
        <v>2.6321760835035173E-2</v>
      </c>
      <c r="H25" s="267" t="s">
        <v>96</v>
      </c>
      <c r="I25" s="425">
        <v>58394</v>
      </c>
      <c r="J25" s="426">
        <v>6501</v>
      </c>
      <c r="L25" s="199" t="s">
        <v>64</v>
      </c>
      <c r="M25" s="126">
        <f>E25</f>
        <v>2.6321760835035173E-2</v>
      </c>
    </row>
    <row r="26" spans="2:13" s="14" customFormat="1" ht="13.5" customHeight="1" thickTop="1">
      <c r="B26" s="24" t="s">
        <v>204</v>
      </c>
      <c r="C26" s="347">
        <f>市区町村別_健診受診率!Y79</f>
        <v>1328222</v>
      </c>
      <c r="D26" s="348">
        <f>市区町村別_健診受診率!Z79</f>
        <v>163203</v>
      </c>
      <c r="E26" s="349">
        <f>市区町村別_健診受診率!AA79</f>
        <v>0.12287328473703944</v>
      </c>
      <c r="H26" s="267" t="s">
        <v>97</v>
      </c>
      <c r="I26" s="425">
        <v>51703</v>
      </c>
      <c r="J26" s="426">
        <v>5357</v>
      </c>
      <c r="L26" s="199" t="s">
        <v>204</v>
      </c>
      <c r="M26" s="126">
        <f>E26</f>
        <v>0.12287328473703944</v>
      </c>
    </row>
    <row r="27" spans="2:13" s="14" customFormat="1">
      <c r="B27" s="51" t="s">
        <v>448</v>
      </c>
      <c r="C27" s="61"/>
      <c r="D27" s="49"/>
      <c r="E27" s="49"/>
      <c r="H27" s="267" t="s">
        <v>98</v>
      </c>
      <c r="I27" s="425">
        <v>47482</v>
      </c>
      <c r="J27" s="426">
        <v>4517</v>
      </c>
    </row>
    <row r="28" spans="2:13" s="14" customFormat="1">
      <c r="B28" s="269" t="s">
        <v>449</v>
      </c>
      <c r="C28" s="61"/>
      <c r="D28" s="49"/>
      <c r="E28" s="49"/>
      <c r="H28" s="267" t="s">
        <v>99</v>
      </c>
      <c r="I28" s="425">
        <v>38425</v>
      </c>
      <c r="J28" s="426">
        <v>3384</v>
      </c>
    </row>
    <row r="29" spans="2:13" s="14" customFormat="1">
      <c r="B29" s="52" t="s">
        <v>450</v>
      </c>
      <c r="C29" s="25"/>
      <c r="D29" s="25"/>
      <c r="E29" s="1"/>
      <c r="H29" s="267" t="s">
        <v>100</v>
      </c>
      <c r="I29" s="425">
        <v>32577</v>
      </c>
      <c r="J29" s="426">
        <v>2573</v>
      </c>
    </row>
    <row r="30" spans="2:13" s="14" customFormat="1">
      <c r="B30" s="334"/>
      <c r="C30" s="25"/>
      <c r="D30" s="25"/>
      <c r="E30" s="1"/>
      <c r="H30" s="267" t="s">
        <v>101</v>
      </c>
      <c r="I30" s="425">
        <v>28914</v>
      </c>
      <c r="J30" s="426">
        <v>2048</v>
      </c>
    </row>
    <row r="31" spans="2:13" s="14" customFormat="1">
      <c r="B31" s="25"/>
      <c r="C31" s="25"/>
      <c r="D31" s="25"/>
      <c r="E31" s="1"/>
      <c r="H31" s="267" t="s">
        <v>102</v>
      </c>
      <c r="I31" s="425">
        <v>23052</v>
      </c>
      <c r="J31" s="426">
        <v>1444</v>
      </c>
    </row>
    <row r="32" spans="2:13" s="14" customFormat="1">
      <c r="B32" s="25"/>
      <c r="C32" s="25"/>
      <c r="D32" s="25"/>
      <c r="E32" s="1"/>
      <c r="H32" s="267" t="s">
        <v>103</v>
      </c>
      <c r="I32" s="425">
        <v>18556</v>
      </c>
      <c r="J32" s="426">
        <v>942</v>
      </c>
    </row>
    <row r="33" spans="2:10" s="14" customFormat="1">
      <c r="B33" s="25"/>
      <c r="C33" s="25"/>
      <c r="D33" s="25"/>
      <c r="E33" s="1"/>
      <c r="H33" s="267" t="s">
        <v>104</v>
      </c>
      <c r="I33" s="425">
        <v>14694</v>
      </c>
      <c r="J33" s="426">
        <v>637</v>
      </c>
    </row>
    <row r="34" spans="2:10" s="14" customFormat="1">
      <c r="B34" s="25"/>
      <c r="C34" s="25"/>
      <c r="D34" s="25"/>
      <c r="E34" s="1"/>
      <c r="H34" s="267" t="s">
        <v>105</v>
      </c>
      <c r="I34" s="425">
        <v>12028</v>
      </c>
      <c r="J34" s="426">
        <v>478</v>
      </c>
    </row>
    <row r="35" spans="2:10" s="14" customFormat="1">
      <c r="B35" s="25"/>
      <c r="C35" s="25"/>
      <c r="D35" s="25"/>
      <c r="E35" s="1"/>
      <c r="H35" s="267" t="s">
        <v>106</v>
      </c>
      <c r="I35" s="425">
        <v>8910</v>
      </c>
      <c r="J35" s="426">
        <v>294</v>
      </c>
    </row>
    <row r="36" spans="2:10" s="14" customFormat="1">
      <c r="B36" s="25"/>
      <c r="C36" s="25"/>
      <c r="D36" s="25"/>
      <c r="E36" s="1"/>
      <c r="H36" s="267" t="s">
        <v>107</v>
      </c>
      <c r="I36" s="425">
        <v>6837</v>
      </c>
      <c r="J36" s="426">
        <v>154</v>
      </c>
    </row>
    <row r="37" spans="2:10" s="14" customFormat="1">
      <c r="B37" s="25"/>
      <c r="C37" s="25"/>
      <c r="D37" s="25"/>
      <c r="E37" s="1"/>
      <c r="H37" s="267" t="s">
        <v>108</v>
      </c>
      <c r="I37" s="425">
        <v>4924</v>
      </c>
      <c r="J37" s="426">
        <v>108</v>
      </c>
    </row>
    <row r="38" spans="2:10" s="14" customFormat="1">
      <c r="B38" s="25"/>
      <c r="C38" s="25"/>
      <c r="D38" s="25"/>
      <c r="E38" s="1"/>
      <c r="H38" s="267" t="s">
        <v>109</v>
      </c>
      <c r="I38" s="425">
        <v>3453</v>
      </c>
      <c r="J38" s="426">
        <v>69</v>
      </c>
    </row>
    <row r="39" spans="2:10" s="14" customFormat="1">
      <c r="B39" s="25"/>
      <c r="C39" s="25"/>
      <c r="D39" s="25"/>
      <c r="E39" s="1"/>
      <c r="H39" s="267" t="s">
        <v>110</v>
      </c>
      <c r="I39" s="425">
        <v>2565</v>
      </c>
      <c r="J39" s="426">
        <v>31</v>
      </c>
    </row>
    <row r="40" spans="2:10" s="14" customFormat="1">
      <c r="B40" s="25"/>
      <c r="C40" s="25"/>
      <c r="D40" s="25"/>
      <c r="E40" s="1"/>
      <c r="H40" s="267" t="s">
        <v>111</v>
      </c>
      <c r="I40" s="425">
        <v>1732</v>
      </c>
      <c r="J40" s="426">
        <v>11</v>
      </c>
    </row>
    <row r="41" spans="2:10" s="14" customFormat="1">
      <c r="B41" s="25"/>
      <c r="C41" s="25"/>
      <c r="D41" s="25"/>
      <c r="E41" s="1"/>
      <c r="H41" s="267" t="s">
        <v>112</v>
      </c>
      <c r="I41" s="425">
        <v>1259</v>
      </c>
      <c r="J41" s="426">
        <v>11</v>
      </c>
    </row>
    <row r="42" spans="2:10" s="14" customFormat="1">
      <c r="B42" s="25"/>
      <c r="C42" s="25"/>
      <c r="D42" s="25"/>
      <c r="E42" s="1"/>
      <c r="H42" s="267" t="s">
        <v>159</v>
      </c>
      <c r="I42" s="425">
        <v>857</v>
      </c>
      <c r="J42" s="426">
        <v>2</v>
      </c>
    </row>
    <row r="43" spans="2:10" s="14" customFormat="1">
      <c r="B43" s="25"/>
      <c r="C43" s="25"/>
      <c r="D43" s="25"/>
      <c r="E43" s="1"/>
      <c r="H43" s="267" t="s">
        <v>160</v>
      </c>
      <c r="I43" s="425">
        <v>558</v>
      </c>
      <c r="J43" s="426">
        <v>2</v>
      </c>
    </row>
    <row r="44" spans="2:10" s="14" customFormat="1">
      <c r="B44" s="25"/>
      <c r="C44" s="25"/>
      <c r="D44" s="25"/>
      <c r="E44" s="1"/>
      <c r="H44" s="267" t="s">
        <v>161</v>
      </c>
      <c r="I44" s="425">
        <v>333</v>
      </c>
      <c r="J44" s="426">
        <v>0</v>
      </c>
    </row>
    <row r="45" spans="2:10" s="14" customFormat="1">
      <c r="B45" s="25"/>
      <c r="C45" s="25"/>
      <c r="D45" s="25"/>
      <c r="E45" s="1"/>
      <c r="H45" s="267" t="s">
        <v>162</v>
      </c>
      <c r="I45" s="425">
        <v>221</v>
      </c>
      <c r="J45" s="426">
        <v>0</v>
      </c>
    </row>
    <row r="46" spans="2:10" s="62" customFormat="1" ht="13.5" customHeight="1">
      <c r="B46" s="25"/>
      <c r="C46" s="25"/>
      <c r="D46" s="25"/>
      <c r="E46" s="1"/>
      <c r="F46" s="50"/>
      <c r="H46" s="145" t="s">
        <v>163</v>
      </c>
      <c r="I46" s="167">
        <v>140</v>
      </c>
      <c r="J46" s="427">
        <v>0</v>
      </c>
    </row>
    <row r="47" spans="2:10" s="62" customFormat="1" ht="13.5" customHeight="1">
      <c r="B47" s="1"/>
      <c r="C47" s="1"/>
      <c r="D47" s="1"/>
      <c r="E47" s="1"/>
      <c r="F47" s="50"/>
      <c r="H47" s="145" t="s">
        <v>164</v>
      </c>
      <c r="I47" s="167">
        <v>101</v>
      </c>
      <c r="J47" s="427">
        <v>0</v>
      </c>
    </row>
    <row r="48" spans="2:10">
      <c r="H48" s="145" t="s">
        <v>165</v>
      </c>
      <c r="I48" s="167">
        <v>59</v>
      </c>
      <c r="J48" s="427">
        <v>0</v>
      </c>
    </row>
    <row r="49" spans="8:10">
      <c r="H49" s="145" t="s">
        <v>166</v>
      </c>
      <c r="I49" s="167">
        <v>39</v>
      </c>
      <c r="J49" s="427">
        <v>0</v>
      </c>
    </row>
    <row r="50" spans="8:10">
      <c r="H50" s="145" t="s">
        <v>167</v>
      </c>
      <c r="I50" s="167">
        <v>22</v>
      </c>
      <c r="J50" s="427">
        <v>0</v>
      </c>
    </row>
    <row r="51" spans="8:10">
      <c r="H51" s="145" t="s">
        <v>168</v>
      </c>
      <c r="I51" s="167">
        <v>14</v>
      </c>
      <c r="J51" s="427">
        <v>0</v>
      </c>
    </row>
    <row r="52" spans="8:10">
      <c r="H52" s="145" t="s">
        <v>169</v>
      </c>
      <c r="I52" s="167">
        <v>12</v>
      </c>
      <c r="J52" s="427">
        <v>0</v>
      </c>
    </row>
    <row r="53" spans="8:10">
      <c r="H53" s="145" t="s">
        <v>170</v>
      </c>
      <c r="I53" s="167">
        <v>3</v>
      </c>
      <c r="J53" s="427">
        <v>0</v>
      </c>
    </row>
    <row r="54" spans="8:10">
      <c r="H54" s="286" t="s">
        <v>300</v>
      </c>
      <c r="I54" s="167">
        <v>1</v>
      </c>
      <c r="J54" s="427">
        <v>0</v>
      </c>
    </row>
    <row r="55" spans="8:10">
      <c r="H55" s="286" t="s">
        <v>301</v>
      </c>
      <c r="I55" s="167">
        <v>0</v>
      </c>
      <c r="J55" s="427">
        <v>0</v>
      </c>
    </row>
    <row r="56" spans="8:10">
      <c r="H56" s="361" t="s">
        <v>392</v>
      </c>
      <c r="I56" s="167">
        <v>0</v>
      </c>
      <c r="J56" s="427">
        <v>0</v>
      </c>
    </row>
    <row r="57" spans="8:10">
      <c r="H57" s="392" t="s">
        <v>445</v>
      </c>
      <c r="I57" s="167">
        <v>1</v>
      </c>
      <c r="J57" s="427">
        <v>0</v>
      </c>
    </row>
    <row r="58" spans="8:10">
      <c r="H58" s="409" t="s">
        <v>458</v>
      </c>
      <c r="I58" s="167">
        <v>1</v>
      </c>
      <c r="J58" s="427">
        <v>0</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ignoredErrors>
    <ignoredError sqref="C5:D24" emptyCellReference="1"/>
    <ignoredError sqref="C4:D4" formulaRange="1" emptyCellReference="1"/>
    <ignoredError sqref="C25:D2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dimension ref="A1:AV130"/>
  <sheetViews>
    <sheetView showGridLines="0" zoomScaleNormal="100" zoomScaleSheetLayoutView="100" workbookViewId="0"/>
  </sheetViews>
  <sheetFormatPr defaultRowHeight="13.5"/>
  <cols>
    <col min="1" max="1" width="4.625" style="4" customWidth="1"/>
    <col min="2" max="2" width="3.125" style="4" customWidth="1"/>
    <col min="3" max="3" width="12.625" style="4" customWidth="1"/>
    <col min="4" max="16" width="13.625" style="4" customWidth="1"/>
    <col min="17" max="17" width="8.625" style="4" customWidth="1"/>
    <col min="18" max="18" width="10" style="4" customWidth="1"/>
    <col min="19" max="19" width="8.625" style="4" customWidth="1"/>
    <col min="20" max="20" width="10.25" style="4" bestFit="1" customWidth="1"/>
    <col min="21" max="22" width="8.625" style="4" customWidth="1"/>
    <col min="23" max="23" width="9" style="226"/>
    <col min="24" max="35" width="11.125" style="4" customWidth="1"/>
    <col min="37" max="47" width="11.125" style="226" customWidth="1"/>
    <col min="48" max="48" width="9" style="4"/>
  </cols>
  <sheetData>
    <row r="1" spans="2:47" s="4" customFormat="1" ht="16.5" customHeight="1">
      <c r="B1" s="4" t="s">
        <v>360</v>
      </c>
      <c r="W1" s="226"/>
      <c r="AK1" s="226"/>
      <c r="AL1" s="226"/>
      <c r="AM1" s="226"/>
      <c r="AN1" s="226"/>
      <c r="AO1" s="226"/>
      <c r="AP1" s="226"/>
      <c r="AQ1" s="226"/>
      <c r="AR1" s="226"/>
      <c r="AS1" s="226"/>
      <c r="AT1" s="226"/>
      <c r="AU1" s="226"/>
    </row>
    <row r="2" spans="2:47" s="4" customFormat="1" ht="16.5" customHeight="1">
      <c r="B2" s="4" t="s">
        <v>354</v>
      </c>
      <c r="D2" s="226" t="s">
        <v>452</v>
      </c>
      <c r="W2" s="226"/>
      <c r="AK2" s="226"/>
      <c r="AL2" s="226"/>
      <c r="AM2" s="226"/>
      <c r="AN2" s="226"/>
      <c r="AO2" s="226"/>
      <c r="AP2" s="226"/>
      <c r="AQ2" s="226"/>
      <c r="AR2" s="226"/>
      <c r="AS2" s="226"/>
      <c r="AT2" s="226"/>
      <c r="AU2" s="226"/>
    </row>
    <row r="3" spans="2:47" s="4" customFormat="1" ht="16.5" customHeight="1">
      <c r="B3" s="455"/>
      <c r="C3" s="457" t="s">
        <v>150</v>
      </c>
      <c r="D3" s="501" t="s">
        <v>214</v>
      </c>
      <c r="E3" s="501" t="s">
        <v>215</v>
      </c>
      <c r="F3" s="501" t="s">
        <v>216</v>
      </c>
      <c r="G3" s="494" t="s">
        <v>251</v>
      </c>
      <c r="H3" s="497"/>
      <c r="I3" s="493" t="s">
        <v>255</v>
      </c>
      <c r="J3" s="494"/>
      <c r="K3" s="493" t="s">
        <v>252</v>
      </c>
      <c r="L3" s="494"/>
      <c r="M3" s="493" t="s">
        <v>254</v>
      </c>
      <c r="N3" s="497"/>
      <c r="O3" s="499" t="s">
        <v>218</v>
      </c>
      <c r="P3" s="497"/>
      <c r="Q3" s="246"/>
      <c r="R3" s="2" t="s">
        <v>219</v>
      </c>
      <c r="S3" s="246"/>
      <c r="T3" s="246"/>
      <c r="U3" s="246"/>
      <c r="V3" s="246"/>
      <c r="W3" s="226"/>
      <c r="X3" s="93"/>
      <c r="Y3" s="42"/>
      <c r="Z3" s="228"/>
      <c r="AA3" s="228"/>
      <c r="AB3" s="228"/>
      <c r="AC3" s="228"/>
      <c r="AD3" s="29"/>
      <c r="AE3" s="29"/>
      <c r="AF3" s="29"/>
      <c r="AG3" s="29"/>
      <c r="AH3" s="29"/>
      <c r="AI3" s="29"/>
      <c r="AK3" s="2"/>
      <c r="AL3" s="288"/>
      <c r="AM3" s="288"/>
      <c r="AN3" s="288"/>
      <c r="AO3" s="288"/>
      <c r="AP3" s="226"/>
      <c r="AQ3" s="226"/>
      <c r="AR3" s="226"/>
      <c r="AS3" s="226"/>
      <c r="AT3" s="226"/>
      <c r="AU3" s="226"/>
    </row>
    <row r="4" spans="2:47" s="4" customFormat="1" ht="16.5" customHeight="1">
      <c r="B4" s="500"/>
      <c r="C4" s="457"/>
      <c r="D4" s="502"/>
      <c r="E4" s="502"/>
      <c r="F4" s="502"/>
      <c r="G4" s="496"/>
      <c r="H4" s="498"/>
      <c r="I4" s="495"/>
      <c r="J4" s="496"/>
      <c r="K4" s="495"/>
      <c r="L4" s="496"/>
      <c r="M4" s="495"/>
      <c r="N4" s="498"/>
      <c r="O4" s="495"/>
      <c r="P4" s="498"/>
      <c r="Q4" s="246"/>
      <c r="R4" s="481" t="s">
        <v>257</v>
      </c>
      <c r="S4" s="482"/>
      <c r="T4" s="481" t="s">
        <v>229</v>
      </c>
      <c r="U4" s="482"/>
      <c r="V4" s="29"/>
      <c r="W4" s="226"/>
      <c r="X4" s="488" t="s">
        <v>256</v>
      </c>
      <c r="Y4" s="489"/>
      <c r="Z4" s="489"/>
      <c r="AA4" s="489"/>
      <c r="AB4" s="489"/>
      <c r="AC4" s="490"/>
      <c r="AD4" s="488" t="s">
        <v>220</v>
      </c>
      <c r="AE4" s="489"/>
      <c r="AF4" s="489"/>
      <c r="AG4" s="489"/>
      <c r="AH4" s="489"/>
      <c r="AI4" s="490"/>
      <c r="AK4" s="485" t="s">
        <v>256</v>
      </c>
      <c r="AL4" s="486"/>
      <c r="AM4" s="486"/>
      <c r="AN4" s="486"/>
      <c r="AO4" s="487"/>
      <c r="AP4" s="485" t="s">
        <v>258</v>
      </c>
      <c r="AQ4" s="486"/>
      <c r="AR4" s="486"/>
      <c r="AS4" s="486"/>
      <c r="AT4" s="487"/>
      <c r="AU4" s="470"/>
    </row>
    <row r="5" spans="2:47" s="4" customFormat="1" ht="45" customHeight="1">
      <c r="B5" s="456"/>
      <c r="C5" s="457"/>
      <c r="D5" s="503"/>
      <c r="E5" s="503"/>
      <c r="F5" s="503"/>
      <c r="G5" s="7" t="s">
        <v>66</v>
      </c>
      <c r="H5" s="8" t="s">
        <v>183</v>
      </c>
      <c r="I5" s="7" t="s">
        <v>66</v>
      </c>
      <c r="J5" s="8" t="s">
        <v>183</v>
      </c>
      <c r="K5" s="7" t="s">
        <v>66</v>
      </c>
      <c r="L5" s="8" t="s">
        <v>183</v>
      </c>
      <c r="M5" s="7" t="s">
        <v>66</v>
      </c>
      <c r="N5" s="8" t="s">
        <v>183</v>
      </c>
      <c r="O5" s="7" t="s">
        <v>66</v>
      </c>
      <c r="P5" s="8" t="s">
        <v>183</v>
      </c>
      <c r="Q5" s="148"/>
      <c r="R5" s="483"/>
      <c r="S5" s="484"/>
      <c r="T5" s="483"/>
      <c r="U5" s="484"/>
      <c r="V5" s="29"/>
      <c r="W5" s="226"/>
      <c r="X5" s="320" t="s">
        <v>388</v>
      </c>
      <c r="Y5" s="450" t="s">
        <v>453</v>
      </c>
      <c r="Z5" s="450"/>
      <c r="AA5" s="450" t="s">
        <v>428</v>
      </c>
      <c r="AB5" s="450"/>
      <c r="AC5" s="320" t="s">
        <v>327</v>
      </c>
      <c r="AD5" s="359" t="s">
        <v>388</v>
      </c>
      <c r="AE5" s="450" t="s">
        <v>453</v>
      </c>
      <c r="AF5" s="450"/>
      <c r="AG5" s="450" t="s">
        <v>428</v>
      </c>
      <c r="AH5" s="450"/>
      <c r="AI5" s="320" t="s">
        <v>328</v>
      </c>
      <c r="AK5" s="450" t="s">
        <v>453</v>
      </c>
      <c r="AL5" s="450"/>
      <c r="AM5" s="450" t="s">
        <v>428</v>
      </c>
      <c r="AN5" s="450"/>
      <c r="AO5" s="320" t="s">
        <v>325</v>
      </c>
      <c r="AP5" s="450" t="s">
        <v>453</v>
      </c>
      <c r="AQ5" s="450"/>
      <c r="AR5" s="450" t="s">
        <v>428</v>
      </c>
      <c r="AS5" s="450"/>
      <c r="AT5" s="320" t="s">
        <v>325</v>
      </c>
      <c r="AU5" s="470"/>
    </row>
    <row r="6" spans="2:47" s="128" customFormat="1" ht="13.5" customHeight="1">
      <c r="B6" s="63">
        <v>1</v>
      </c>
      <c r="C6" s="55" t="s">
        <v>50</v>
      </c>
      <c r="D6" s="375">
        <v>358427</v>
      </c>
      <c r="E6" s="127">
        <v>38664</v>
      </c>
      <c r="F6" s="375">
        <f t="shared" ref="F6:F69" si="0">D6-E6</f>
        <v>319763</v>
      </c>
      <c r="G6" s="428">
        <v>7134</v>
      </c>
      <c r="H6" s="229">
        <f t="shared" ref="H6:H69" si="1">IFERROR(G6/$D6,"-")</f>
        <v>1.9903634491821209E-2</v>
      </c>
      <c r="I6" s="428">
        <v>28877</v>
      </c>
      <c r="J6" s="229">
        <f t="shared" ref="J6:J69" si="2">IFERROR(I6/$D6,"-")</f>
        <v>8.0565917188158254E-2</v>
      </c>
      <c r="K6" s="428">
        <v>2653</v>
      </c>
      <c r="L6" s="229">
        <f t="shared" ref="L6:L69" si="3">IFERROR(K6/$D6,"-")</f>
        <v>7.4017861377630592E-3</v>
      </c>
      <c r="M6" s="428">
        <v>161951</v>
      </c>
      <c r="N6" s="229">
        <f t="shared" ref="N6:N69" si="4">IFERROR(M6/$D6,"-")</f>
        <v>0.45183817067352627</v>
      </c>
      <c r="O6" s="428">
        <v>157812</v>
      </c>
      <c r="P6" s="229">
        <f t="shared" ref="P6:P69" si="5">IFERROR(O6/$D6,"-")</f>
        <v>0.44029049150873123</v>
      </c>
      <c r="Q6" s="245"/>
      <c r="R6" s="258" t="s">
        <v>50</v>
      </c>
      <c r="S6" s="247">
        <f>VLOOKUP(R6,$C$6:$P$79,10,0)</f>
        <v>7.4017861377630592E-3</v>
      </c>
      <c r="T6" s="258" t="s">
        <v>50</v>
      </c>
      <c r="U6" s="247">
        <f>VLOOKUP(T6,$C$6:$P$79,14,0)</f>
        <v>0.44029049150873123</v>
      </c>
      <c r="V6" s="245"/>
      <c r="W6" s="230"/>
      <c r="X6" s="231" t="str">
        <f>INDEX($R$6:$R$48,MATCH(Y6,$S$6:$S$48,0))</f>
        <v>柏原市</v>
      </c>
      <c r="Y6" s="232">
        <f>LARGE(S$6:S$48,ROW(A1))</f>
        <v>2.4595803233574132E-2</v>
      </c>
      <c r="Z6" s="232">
        <f>ROUND(Y6,4)</f>
        <v>2.46E-2</v>
      </c>
      <c r="AA6" s="232">
        <f>VLOOKUP(X6,$X$56:$AK$129,10,FALSE)</f>
        <v>1.8200202224469161E-2</v>
      </c>
      <c r="AB6" s="232">
        <f>ROUND(AA6,4)</f>
        <v>1.8200000000000001E-2</v>
      </c>
      <c r="AC6" s="326">
        <f>(Z6-AB6)*100</f>
        <v>0.6399999999999999</v>
      </c>
      <c r="AD6" s="231" t="str">
        <f>INDEX($T$6:$T$48,MATCH(AE6,U$6:U$48,0))</f>
        <v>忠岡町</v>
      </c>
      <c r="AE6" s="232">
        <f>LARGE(U$6:U$48,ROW(A1))</f>
        <v>0.49378771742988997</v>
      </c>
      <c r="AF6" s="232">
        <f>ROUND(AE6,4)</f>
        <v>0.49380000000000002</v>
      </c>
      <c r="AG6" s="232">
        <f>VLOOKUP(AD6,$X$56:$AK$129,14,FALSE)</f>
        <v>0.46920152091254752</v>
      </c>
      <c r="AH6" s="232">
        <f>ROUND(AG6,4)</f>
        <v>0.46920000000000001</v>
      </c>
      <c r="AI6" s="326">
        <f>(AF6-AH6)*100</f>
        <v>2.4600000000000009</v>
      </c>
      <c r="AK6" s="232">
        <f>$L$80</f>
        <v>7.4370097769800528E-3</v>
      </c>
      <c r="AL6" s="232">
        <f>ROUND(AK6,4)</f>
        <v>7.4000000000000003E-3</v>
      </c>
      <c r="AM6" s="232">
        <f>$AG$130</f>
        <v>7.6201458455451053E-3</v>
      </c>
      <c r="AN6" s="232">
        <f>ROUND(AM6,4)</f>
        <v>7.6E-3</v>
      </c>
      <c r="AO6" s="326">
        <f>(AL6-AN6)*100</f>
        <v>-1.9999999999999966E-2</v>
      </c>
      <c r="AP6" s="232">
        <f>$P$80</f>
        <v>0.42157033989799897</v>
      </c>
      <c r="AQ6" s="232">
        <f>ROUND(AP6,4)</f>
        <v>0.42159999999999997</v>
      </c>
      <c r="AR6" s="232">
        <f>$AK$130</f>
        <v>0.42467539010364647</v>
      </c>
      <c r="AS6" s="232">
        <f>ROUND(AR6,4)</f>
        <v>0.42470000000000002</v>
      </c>
      <c r="AT6" s="326">
        <f>(AQ6-AS6)*100</f>
        <v>-0.31000000000000472</v>
      </c>
      <c r="AU6" s="127">
        <v>0</v>
      </c>
    </row>
    <row r="7" spans="2:47" s="128" customFormat="1" ht="13.5" customHeight="1">
      <c r="B7" s="63">
        <v>2</v>
      </c>
      <c r="C7" s="55" t="s">
        <v>113</v>
      </c>
      <c r="D7" s="375">
        <v>13315</v>
      </c>
      <c r="E7" s="127">
        <v>1555</v>
      </c>
      <c r="F7" s="375">
        <f t="shared" si="0"/>
        <v>11760</v>
      </c>
      <c r="G7" s="428">
        <v>241</v>
      </c>
      <c r="H7" s="229">
        <f t="shared" si="1"/>
        <v>1.8099887345099513E-2</v>
      </c>
      <c r="I7" s="428">
        <v>1269</v>
      </c>
      <c r="J7" s="229">
        <f t="shared" si="2"/>
        <v>9.5306045812992859E-2</v>
      </c>
      <c r="K7" s="428">
        <v>45</v>
      </c>
      <c r="L7" s="229">
        <f t="shared" si="3"/>
        <v>3.379647014645137E-3</v>
      </c>
      <c r="M7" s="428">
        <v>6220</v>
      </c>
      <c r="N7" s="229">
        <f t="shared" si="4"/>
        <v>0.46714232069095007</v>
      </c>
      <c r="O7" s="428">
        <v>5540</v>
      </c>
      <c r="P7" s="229">
        <f t="shared" si="5"/>
        <v>0.41607209913631243</v>
      </c>
      <c r="Q7" s="245"/>
      <c r="R7" s="258" t="s">
        <v>30</v>
      </c>
      <c r="S7" s="247">
        <f t="shared" ref="S7:S48" si="6">VLOOKUP(R7,$C$6:$P$79,10,0)</f>
        <v>4.8795112993291609E-3</v>
      </c>
      <c r="T7" s="258" t="s">
        <v>30</v>
      </c>
      <c r="U7" s="247">
        <f t="shared" ref="U7:U48" si="7">VLOOKUP(T7,$C$6:$P$79,14,0)</f>
        <v>0.41879848592736951</v>
      </c>
      <c r="V7" s="245"/>
      <c r="W7" s="230"/>
      <c r="X7" s="231" t="str">
        <f t="shared" ref="X7:X46" si="8">INDEX($R$6:$R$48,MATCH(Y7,$S$6:$S$48,0))</f>
        <v>河内長野市</v>
      </c>
      <c r="Y7" s="232">
        <f>LARGE(S$6:S$48,ROW(A2))</f>
        <v>1.8692475566941834E-2</v>
      </c>
      <c r="Z7" s="232">
        <f t="shared" ref="Z7:Z48" si="9">ROUND(Y7,4)</f>
        <v>1.8700000000000001E-2</v>
      </c>
      <c r="AA7" s="232">
        <f t="shared" ref="AA7:AA48" si="10">VLOOKUP(X7,$X$56:$AK$129,10,FALSE)</f>
        <v>1.7888636936255985E-2</v>
      </c>
      <c r="AB7" s="232">
        <f t="shared" ref="AB7:AB48" si="11">ROUND(AA7,4)</f>
        <v>1.7899999999999999E-2</v>
      </c>
      <c r="AC7" s="326">
        <f t="shared" ref="AC7:AC48" si="12">(Z7-AB7)*100</f>
        <v>8.000000000000021E-2</v>
      </c>
      <c r="AD7" s="231" t="str">
        <f t="shared" ref="AD7:AD48" si="13">INDEX($T$6:$T$48,MATCH(AE7,U$6:U$48,0))</f>
        <v>千早赤阪村</v>
      </c>
      <c r="AE7" s="232">
        <f>LARGE(U$6:U$48,ROW(A2))</f>
        <v>0.48280701754385963</v>
      </c>
      <c r="AF7" s="232">
        <f t="shared" ref="AF7:AF48" si="14">ROUND(AE7,4)</f>
        <v>0.48280000000000001</v>
      </c>
      <c r="AG7" s="232">
        <f t="shared" ref="AG7:AG48" si="15">VLOOKUP(AD7,$X$56:$AK$129,14,FALSE)</f>
        <v>0.47699386503067487</v>
      </c>
      <c r="AH7" s="232">
        <f t="shared" ref="AH7:AH48" si="16">ROUND(AG7,4)</f>
        <v>0.47699999999999998</v>
      </c>
      <c r="AI7" s="326">
        <f t="shared" ref="AI7:AI48" si="17">(AF7-AH7)*100</f>
        <v>0.58000000000000274</v>
      </c>
      <c r="AK7" s="232">
        <f t="shared" ref="AK7:AK48" si="18">$L$80</f>
        <v>7.4370097769800528E-3</v>
      </c>
      <c r="AL7" s="232">
        <f t="shared" ref="AL7:AL48" si="19">ROUND(AK7,4)</f>
        <v>7.4000000000000003E-3</v>
      </c>
      <c r="AM7" s="232">
        <f t="shared" ref="AM7:AM48" si="20">$AG$130</f>
        <v>7.6201458455451053E-3</v>
      </c>
      <c r="AN7" s="232">
        <f t="shared" ref="AN7:AN48" si="21">ROUND(AM7,4)</f>
        <v>7.6E-3</v>
      </c>
      <c r="AO7" s="326">
        <f t="shared" ref="AO7:AO48" si="22">(AL7-AN7)*100</f>
        <v>-1.9999999999999966E-2</v>
      </c>
      <c r="AP7" s="232">
        <f t="shared" ref="AP7:AP47" si="23">$P$80</f>
        <v>0.42157033989799897</v>
      </c>
      <c r="AQ7" s="232">
        <f t="shared" ref="AQ7:AQ48" si="24">ROUND(AP7,4)</f>
        <v>0.42159999999999997</v>
      </c>
      <c r="AR7" s="232">
        <f t="shared" ref="AR7:AR48" si="25">$AK$130</f>
        <v>0.42467539010364647</v>
      </c>
      <c r="AS7" s="232">
        <f t="shared" ref="AS7:AS48" si="26">ROUND(AR7,4)</f>
        <v>0.42470000000000002</v>
      </c>
      <c r="AT7" s="326">
        <f t="shared" ref="AT7:AT48" si="27">(AQ7-AS7)*100</f>
        <v>-0.31000000000000472</v>
      </c>
      <c r="AU7" s="127">
        <v>0</v>
      </c>
    </row>
    <row r="8" spans="2:47" s="128" customFormat="1" ht="13.5" customHeight="1">
      <c r="B8" s="63">
        <v>3</v>
      </c>
      <c r="C8" s="55" t="s">
        <v>114</v>
      </c>
      <c r="D8" s="375">
        <v>8431</v>
      </c>
      <c r="E8" s="127">
        <v>662</v>
      </c>
      <c r="F8" s="375">
        <f t="shared" si="0"/>
        <v>7769</v>
      </c>
      <c r="G8" s="428">
        <v>142</v>
      </c>
      <c r="H8" s="229">
        <f t="shared" si="1"/>
        <v>1.6842604673229747E-2</v>
      </c>
      <c r="I8" s="428">
        <v>428</v>
      </c>
      <c r="J8" s="229">
        <f t="shared" si="2"/>
        <v>5.0765033803819241E-2</v>
      </c>
      <c r="K8" s="428">
        <v>92</v>
      </c>
      <c r="L8" s="229">
        <f t="shared" si="3"/>
        <v>1.0912110069979837E-2</v>
      </c>
      <c r="M8" s="428">
        <v>4590</v>
      </c>
      <c r="N8" s="229">
        <f t="shared" si="4"/>
        <v>0.54441940457834181</v>
      </c>
      <c r="O8" s="428">
        <v>3179</v>
      </c>
      <c r="P8" s="229">
        <f t="shared" si="5"/>
        <v>0.37706084687462932</v>
      </c>
      <c r="Q8" s="245"/>
      <c r="R8" s="258" t="s">
        <v>38</v>
      </c>
      <c r="S8" s="247">
        <f t="shared" si="6"/>
        <v>7.3869520193303416E-3</v>
      </c>
      <c r="T8" s="258" t="s">
        <v>38</v>
      </c>
      <c r="U8" s="247">
        <f t="shared" si="7"/>
        <v>0.46886434242319641</v>
      </c>
      <c r="V8" s="245"/>
      <c r="W8" s="230"/>
      <c r="X8" s="231" t="str">
        <f t="shared" si="8"/>
        <v>摂津市</v>
      </c>
      <c r="Y8" s="232">
        <f t="shared" ref="Y8:Y48" si="28">LARGE(S$6:S$48,ROW(A3))</f>
        <v>1.4828689612112698E-2</v>
      </c>
      <c r="Z8" s="232">
        <f t="shared" si="9"/>
        <v>1.4800000000000001E-2</v>
      </c>
      <c r="AA8" s="232">
        <f t="shared" si="10"/>
        <v>1.6194668216925504E-2</v>
      </c>
      <c r="AB8" s="232">
        <f t="shared" si="11"/>
        <v>1.6199999999999999E-2</v>
      </c>
      <c r="AC8" s="326">
        <f t="shared" si="12"/>
        <v>-0.13999999999999985</v>
      </c>
      <c r="AD8" s="231" t="str">
        <f t="shared" si="13"/>
        <v>泉佐野市</v>
      </c>
      <c r="AE8" s="232">
        <f t="shared" ref="AE8:AE48" si="29">LARGE(U$6:U$48,ROW(A3))</f>
        <v>0.47753503709810385</v>
      </c>
      <c r="AF8" s="232">
        <f t="shared" si="14"/>
        <v>0.47749999999999998</v>
      </c>
      <c r="AG8" s="232">
        <f t="shared" si="15"/>
        <v>0.47966187414204176</v>
      </c>
      <c r="AH8" s="232">
        <f t="shared" si="16"/>
        <v>0.47970000000000002</v>
      </c>
      <c r="AI8" s="326">
        <f t="shared" si="17"/>
        <v>-0.22000000000000353</v>
      </c>
      <c r="AK8" s="232">
        <f t="shared" si="18"/>
        <v>7.4370097769800528E-3</v>
      </c>
      <c r="AL8" s="232">
        <f t="shared" si="19"/>
        <v>7.4000000000000003E-3</v>
      </c>
      <c r="AM8" s="232">
        <f t="shared" si="20"/>
        <v>7.6201458455451053E-3</v>
      </c>
      <c r="AN8" s="232">
        <f t="shared" si="21"/>
        <v>7.6E-3</v>
      </c>
      <c r="AO8" s="326">
        <f t="shared" si="22"/>
        <v>-1.9999999999999966E-2</v>
      </c>
      <c r="AP8" s="232">
        <f t="shared" si="23"/>
        <v>0.42157033989799897</v>
      </c>
      <c r="AQ8" s="232">
        <f t="shared" si="24"/>
        <v>0.42159999999999997</v>
      </c>
      <c r="AR8" s="232">
        <f t="shared" si="25"/>
        <v>0.42467539010364647</v>
      </c>
      <c r="AS8" s="232">
        <f t="shared" si="26"/>
        <v>0.42470000000000002</v>
      </c>
      <c r="AT8" s="326">
        <f t="shared" si="27"/>
        <v>-0.31000000000000472</v>
      </c>
      <c r="AU8" s="127">
        <v>0</v>
      </c>
    </row>
    <row r="9" spans="2:47" s="128" customFormat="1" ht="13.5" customHeight="1">
      <c r="B9" s="63">
        <v>4</v>
      </c>
      <c r="C9" s="55" t="s">
        <v>115</v>
      </c>
      <c r="D9" s="375">
        <v>9454</v>
      </c>
      <c r="E9" s="127">
        <v>558</v>
      </c>
      <c r="F9" s="375">
        <f t="shared" si="0"/>
        <v>8896</v>
      </c>
      <c r="G9" s="428">
        <v>107</v>
      </c>
      <c r="H9" s="229">
        <f t="shared" si="1"/>
        <v>1.1317960651576052E-2</v>
      </c>
      <c r="I9" s="428">
        <v>392</v>
      </c>
      <c r="J9" s="229">
        <f t="shared" si="2"/>
        <v>4.1463930611381428E-2</v>
      </c>
      <c r="K9" s="428">
        <v>59</v>
      </c>
      <c r="L9" s="229">
        <f t="shared" si="3"/>
        <v>6.2407446583456734E-3</v>
      </c>
      <c r="M9" s="428">
        <v>4508</v>
      </c>
      <c r="N9" s="229">
        <f t="shared" si="4"/>
        <v>0.47683520203088642</v>
      </c>
      <c r="O9" s="428">
        <v>4388</v>
      </c>
      <c r="P9" s="229">
        <f t="shared" si="5"/>
        <v>0.46414216204781045</v>
      </c>
      <c r="Q9" s="245"/>
      <c r="R9" s="258" t="s">
        <v>1</v>
      </c>
      <c r="S9" s="247">
        <f t="shared" si="6"/>
        <v>4.1339674324029109E-3</v>
      </c>
      <c r="T9" s="258" t="s">
        <v>1</v>
      </c>
      <c r="U9" s="247">
        <f t="shared" si="7"/>
        <v>0.38410607155460702</v>
      </c>
      <c r="V9" s="245"/>
      <c r="W9" s="230"/>
      <c r="X9" s="231" t="str">
        <f t="shared" si="8"/>
        <v>貝塚市</v>
      </c>
      <c r="Y9" s="232">
        <f t="shared" si="28"/>
        <v>1.4389614452177993E-2</v>
      </c>
      <c r="Z9" s="232">
        <f t="shared" si="9"/>
        <v>1.44E-2</v>
      </c>
      <c r="AA9" s="232">
        <f t="shared" si="10"/>
        <v>1.5010309278350516E-2</v>
      </c>
      <c r="AB9" s="232">
        <f t="shared" si="11"/>
        <v>1.4999999999999999E-2</v>
      </c>
      <c r="AC9" s="326">
        <f t="shared" si="12"/>
        <v>-5.9999999999999984E-2</v>
      </c>
      <c r="AD9" s="231" t="str">
        <f t="shared" si="13"/>
        <v>泉南市</v>
      </c>
      <c r="AE9" s="232">
        <f t="shared" si="29"/>
        <v>0.47706331120578621</v>
      </c>
      <c r="AF9" s="232">
        <f t="shared" si="14"/>
        <v>0.47710000000000002</v>
      </c>
      <c r="AG9" s="232">
        <f t="shared" si="15"/>
        <v>0.47732570459843188</v>
      </c>
      <c r="AH9" s="232">
        <f t="shared" si="16"/>
        <v>0.4773</v>
      </c>
      <c r="AI9" s="326">
        <f t="shared" si="17"/>
        <v>-1.9999999999997797E-2</v>
      </c>
      <c r="AK9" s="232">
        <f t="shared" si="18"/>
        <v>7.4370097769800528E-3</v>
      </c>
      <c r="AL9" s="232">
        <f t="shared" si="19"/>
        <v>7.4000000000000003E-3</v>
      </c>
      <c r="AM9" s="232">
        <f t="shared" si="20"/>
        <v>7.6201458455451053E-3</v>
      </c>
      <c r="AN9" s="232">
        <f t="shared" si="21"/>
        <v>7.6E-3</v>
      </c>
      <c r="AO9" s="326">
        <f t="shared" si="22"/>
        <v>-1.9999999999999966E-2</v>
      </c>
      <c r="AP9" s="232">
        <f t="shared" si="23"/>
        <v>0.42157033989799897</v>
      </c>
      <c r="AQ9" s="232">
        <f t="shared" si="24"/>
        <v>0.42159999999999997</v>
      </c>
      <c r="AR9" s="232">
        <f t="shared" si="25"/>
        <v>0.42467539010364647</v>
      </c>
      <c r="AS9" s="232">
        <f t="shared" si="26"/>
        <v>0.42470000000000002</v>
      </c>
      <c r="AT9" s="326">
        <f t="shared" si="27"/>
        <v>-0.31000000000000472</v>
      </c>
      <c r="AU9" s="127">
        <v>0</v>
      </c>
    </row>
    <row r="10" spans="2:47" s="128" customFormat="1" ht="13.5" customHeight="1">
      <c r="B10" s="63">
        <v>5</v>
      </c>
      <c r="C10" s="55" t="s">
        <v>116</v>
      </c>
      <c r="D10" s="375">
        <v>8511</v>
      </c>
      <c r="E10" s="127">
        <v>1192</v>
      </c>
      <c r="F10" s="375">
        <f t="shared" si="0"/>
        <v>7319</v>
      </c>
      <c r="G10" s="428">
        <v>358</v>
      </c>
      <c r="H10" s="229">
        <f t="shared" si="1"/>
        <v>4.2063212313476678E-2</v>
      </c>
      <c r="I10" s="428">
        <v>765</v>
      </c>
      <c r="J10" s="229">
        <f t="shared" si="2"/>
        <v>8.9883679943602399E-2</v>
      </c>
      <c r="K10" s="428">
        <v>69</v>
      </c>
      <c r="L10" s="229">
        <f t="shared" si="3"/>
        <v>8.1071554458935491E-3</v>
      </c>
      <c r="M10" s="428">
        <v>3781</v>
      </c>
      <c r="N10" s="229">
        <f t="shared" si="4"/>
        <v>0.44424861943367405</v>
      </c>
      <c r="O10" s="428">
        <v>3538</v>
      </c>
      <c r="P10" s="229">
        <f t="shared" si="5"/>
        <v>0.41569733286335331</v>
      </c>
      <c r="Q10" s="245"/>
      <c r="R10" s="258" t="s">
        <v>2</v>
      </c>
      <c r="S10" s="247">
        <f t="shared" si="6"/>
        <v>3.7856026919841365E-3</v>
      </c>
      <c r="T10" s="258" t="s">
        <v>2</v>
      </c>
      <c r="U10" s="247">
        <f t="shared" si="7"/>
        <v>0.37273164283139043</v>
      </c>
      <c r="V10" s="245"/>
      <c r="W10" s="230"/>
      <c r="X10" s="231" t="str">
        <f t="shared" si="8"/>
        <v>藤井寺市</v>
      </c>
      <c r="Y10" s="232">
        <f t="shared" si="28"/>
        <v>1.2443009118541034E-2</v>
      </c>
      <c r="Z10" s="232">
        <f t="shared" si="9"/>
        <v>1.24E-2</v>
      </c>
      <c r="AA10" s="232">
        <f t="shared" si="10"/>
        <v>1.0154836115021115E-2</v>
      </c>
      <c r="AB10" s="232">
        <f t="shared" si="11"/>
        <v>1.0200000000000001E-2</v>
      </c>
      <c r="AC10" s="326">
        <f t="shared" si="12"/>
        <v>0.21999999999999989</v>
      </c>
      <c r="AD10" s="231" t="str">
        <f t="shared" si="13"/>
        <v>能勢町</v>
      </c>
      <c r="AE10" s="232">
        <f t="shared" si="29"/>
        <v>0.47526100771674989</v>
      </c>
      <c r="AF10" s="232">
        <f t="shared" si="14"/>
        <v>0.4753</v>
      </c>
      <c r="AG10" s="232">
        <f t="shared" si="15"/>
        <v>0.47996089931573804</v>
      </c>
      <c r="AH10" s="232">
        <f t="shared" si="16"/>
        <v>0.48</v>
      </c>
      <c r="AI10" s="326">
        <f t="shared" si="17"/>
        <v>-0.4699999999999982</v>
      </c>
      <c r="AK10" s="232">
        <f t="shared" si="18"/>
        <v>7.4370097769800528E-3</v>
      </c>
      <c r="AL10" s="232">
        <f t="shared" si="19"/>
        <v>7.4000000000000003E-3</v>
      </c>
      <c r="AM10" s="232">
        <f t="shared" si="20"/>
        <v>7.6201458455451053E-3</v>
      </c>
      <c r="AN10" s="232">
        <f t="shared" si="21"/>
        <v>7.6E-3</v>
      </c>
      <c r="AO10" s="326">
        <f t="shared" si="22"/>
        <v>-1.9999999999999966E-2</v>
      </c>
      <c r="AP10" s="232">
        <f t="shared" si="23"/>
        <v>0.42157033989799897</v>
      </c>
      <c r="AQ10" s="232">
        <f t="shared" si="24"/>
        <v>0.42159999999999997</v>
      </c>
      <c r="AR10" s="232">
        <f t="shared" si="25"/>
        <v>0.42467539010364647</v>
      </c>
      <c r="AS10" s="232">
        <f t="shared" si="26"/>
        <v>0.42470000000000002</v>
      </c>
      <c r="AT10" s="326">
        <f t="shared" si="27"/>
        <v>-0.31000000000000472</v>
      </c>
      <c r="AU10" s="127">
        <v>0</v>
      </c>
    </row>
    <row r="11" spans="2:47" s="128" customFormat="1" ht="13.5" customHeight="1">
      <c r="B11" s="63">
        <v>6</v>
      </c>
      <c r="C11" s="55" t="s">
        <v>117</v>
      </c>
      <c r="D11" s="375">
        <v>11584</v>
      </c>
      <c r="E11" s="127">
        <v>2009</v>
      </c>
      <c r="F11" s="375">
        <f t="shared" si="0"/>
        <v>9575</v>
      </c>
      <c r="G11" s="428">
        <v>344</v>
      </c>
      <c r="H11" s="229">
        <f t="shared" si="1"/>
        <v>2.9696132596685083E-2</v>
      </c>
      <c r="I11" s="428">
        <v>1557</v>
      </c>
      <c r="J11" s="229">
        <f t="shared" si="2"/>
        <v>0.13440953038674033</v>
      </c>
      <c r="K11" s="428">
        <v>108</v>
      </c>
      <c r="L11" s="229">
        <f t="shared" si="3"/>
        <v>9.3232044198895032E-3</v>
      </c>
      <c r="M11" s="428">
        <v>4313</v>
      </c>
      <c r="N11" s="229">
        <f t="shared" si="4"/>
        <v>0.37232389502762431</v>
      </c>
      <c r="O11" s="428">
        <v>5262</v>
      </c>
      <c r="P11" s="229">
        <f t="shared" si="5"/>
        <v>0.45424723756906077</v>
      </c>
      <c r="Q11" s="245"/>
      <c r="R11" s="258" t="s">
        <v>3</v>
      </c>
      <c r="S11" s="247">
        <f t="shared" si="6"/>
        <v>1.1606233546626698E-2</v>
      </c>
      <c r="T11" s="258" t="s">
        <v>3</v>
      </c>
      <c r="U11" s="247">
        <f t="shared" si="7"/>
        <v>0.36419361657154936</v>
      </c>
      <c r="V11" s="245"/>
      <c r="W11" s="230"/>
      <c r="X11" s="231" t="str">
        <f t="shared" si="8"/>
        <v>千早赤阪村</v>
      </c>
      <c r="Y11" s="232">
        <f t="shared" si="28"/>
        <v>1.1929824561403509E-2</v>
      </c>
      <c r="Z11" s="232">
        <f t="shared" si="9"/>
        <v>1.1900000000000001E-2</v>
      </c>
      <c r="AA11" s="232">
        <f t="shared" si="10"/>
        <v>9.202453987730062E-3</v>
      </c>
      <c r="AB11" s="232">
        <f t="shared" si="11"/>
        <v>9.1999999999999998E-3</v>
      </c>
      <c r="AC11" s="326">
        <f t="shared" si="12"/>
        <v>0.27000000000000013</v>
      </c>
      <c r="AD11" s="231" t="str">
        <f t="shared" si="13"/>
        <v>貝塚市</v>
      </c>
      <c r="AE11" s="232">
        <f t="shared" si="29"/>
        <v>0.47243293970438727</v>
      </c>
      <c r="AF11" s="232">
        <f t="shared" si="14"/>
        <v>0.47239999999999999</v>
      </c>
      <c r="AG11" s="232">
        <f t="shared" si="15"/>
        <v>0.473319587628866</v>
      </c>
      <c r="AH11" s="232">
        <f t="shared" si="16"/>
        <v>0.4733</v>
      </c>
      <c r="AI11" s="326">
        <f t="shared" si="17"/>
        <v>-9.000000000000119E-2</v>
      </c>
      <c r="AK11" s="232">
        <f t="shared" si="18"/>
        <v>7.4370097769800528E-3</v>
      </c>
      <c r="AL11" s="232">
        <f t="shared" si="19"/>
        <v>7.4000000000000003E-3</v>
      </c>
      <c r="AM11" s="232">
        <f t="shared" si="20"/>
        <v>7.6201458455451053E-3</v>
      </c>
      <c r="AN11" s="232">
        <f t="shared" si="21"/>
        <v>7.6E-3</v>
      </c>
      <c r="AO11" s="326">
        <f t="shared" si="22"/>
        <v>-1.9999999999999966E-2</v>
      </c>
      <c r="AP11" s="232">
        <f t="shared" si="23"/>
        <v>0.42157033989799897</v>
      </c>
      <c r="AQ11" s="232">
        <f t="shared" si="24"/>
        <v>0.42159999999999997</v>
      </c>
      <c r="AR11" s="232">
        <f t="shared" si="25"/>
        <v>0.42467539010364647</v>
      </c>
      <c r="AS11" s="232">
        <f t="shared" si="26"/>
        <v>0.42470000000000002</v>
      </c>
      <c r="AT11" s="326">
        <f t="shared" si="27"/>
        <v>-0.31000000000000472</v>
      </c>
      <c r="AU11" s="127">
        <v>0</v>
      </c>
    </row>
    <row r="12" spans="2:47" s="128" customFormat="1" ht="13.5" customHeight="1">
      <c r="B12" s="63">
        <v>7</v>
      </c>
      <c r="C12" s="55" t="s">
        <v>118</v>
      </c>
      <c r="D12" s="375">
        <v>10527</v>
      </c>
      <c r="E12" s="127">
        <v>1514</v>
      </c>
      <c r="F12" s="375">
        <f t="shared" si="0"/>
        <v>9013</v>
      </c>
      <c r="G12" s="428">
        <v>264</v>
      </c>
      <c r="H12" s="229">
        <f t="shared" si="1"/>
        <v>2.5078369905956112E-2</v>
      </c>
      <c r="I12" s="428">
        <v>1200</v>
      </c>
      <c r="J12" s="229">
        <f t="shared" si="2"/>
        <v>0.11399259048161869</v>
      </c>
      <c r="K12" s="428">
        <v>50</v>
      </c>
      <c r="L12" s="229">
        <f t="shared" si="3"/>
        <v>4.7496912700674453E-3</v>
      </c>
      <c r="M12" s="428">
        <v>4188</v>
      </c>
      <c r="N12" s="229">
        <f t="shared" si="4"/>
        <v>0.39783414078084922</v>
      </c>
      <c r="O12" s="428">
        <v>4825</v>
      </c>
      <c r="P12" s="229">
        <f t="shared" si="5"/>
        <v>0.45834520756150848</v>
      </c>
      <c r="Q12" s="245"/>
      <c r="R12" s="258" t="s">
        <v>39</v>
      </c>
      <c r="S12" s="247">
        <f t="shared" si="6"/>
        <v>6.6933159802919032E-3</v>
      </c>
      <c r="T12" s="258" t="s">
        <v>39</v>
      </c>
      <c r="U12" s="247">
        <f t="shared" si="7"/>
        <v>0.44129404108952308</v>
      </c>
      <c r="V12" s="245"/>
      <c r="W12" s="230"/>
      <c r="X12" s="231" t="str">
        <f t="shared" si="8"/>
        <v>吹田市</v>
      </c>
      <c r="Y12" s="232">
        <f t="shared" si="28"/>
        <v>1.1606233546626698E-2</v>
      </c>
      <c r="Z12" s="232">
        <f t="shared" si="9"/>
        <v>1.1599999999999999E-2</v>
      </c>
      <c r="AA12" s="232">
        <f t="shared" si="10"/>
        <v>1.2345932199913865E-2</v>
      </c>
      <c r="AB12" s="232">
        <f t="shared" si="11"/>
        <v>1.23E-2</v>
      </c>
      <c r="AC12" s="326">
        <f t="shared" si="12"/>
        <v>-7.000000000000009E-2</v>
      </c>
      <c r="AD12" s="231" t="str">
        <f t="shared" si="13"/>
        <v>門真市</v>
      </c>
      <c r="AE12" s="232">
        <f t="shared" si="29"/>
        <v>0.47235950476384575</v>
      </c>
      <c r="AF12" s="232">
        <f t="shared" si="14"/>
        <v>0.47239999999999999</v>
      </c>
      <c r="AG12" s="232">
        <f t="shared" si="15"/>
        <v>0.46870130567943691</v>
      </c>
      <c r="AH12" s="232">
        <f t="shared" si="16"/>
        <v>0.46870000000000001</v>
      </c>
      <c r="AI12" s="326">
        <f t="shared" si="17"/>
        <v>0.36999999999999811</v>
      </c>
      <c r="AK12" s="232">
        <f t="shared" si="18"/>
        <v>7.4370097769800528E-3</v>
      </c>
      <c r="AL12" s="232">
        <f t="shared" si="19"/>
        <v>7.4000000000000003E-3</v>
      </c>
      <c r="AM12" s="232">
        <f t="shared" si="20"/>
        <v>7.6201458455451053E-3</v>
      </c>
      <c r="AN12" s="232">
        <f t="shared" si="21"/>
        <v>7.6E-3</v>
      </c>
      <c r="AO12" s="326">
        <f t="shared" si="22"/>
        <v>-1.9999999999999966E-2</v>
      </c>
      <c r="AP12" s="232">
        <f t="shared" si="23"/>
        <v>0.42157033989799897</v>
      </c>
      <c r="AQ12" s="232">
        <f t="shared" si="24"/>
        <v>0.42159999999999997</v>
      </c>
      <c r="AR12" s="232">
        <f t="shared" si="25"/>
        <v>0.42467539010364647</v>
      </c>
      <c r="AS12" s="232">
        <f t="shared" si="26"/>
        <v>0.42470000000000002</v>
      </c>
      <c r="AT12" s="326">
        <f t="shared" si="27"/>
        <v>-0.31000000000000472</v>
      </c>
      <c r="AU12" s="127">
        <v>0</v>
      </c>
    </row>
    <row r="13" spans="2:47" s="128" customFormat="1" ht="13.5" customHeight="1">
      <c r="B13" s="63">
        <v>8</v>
      </c>
      <c r="C13" s="55" t="s">
        <v>51</v>
      </c>
      <c r="D13" s="375">
        <v>8387</v>
      </c>
      <c r="E13" s="127">
        <v>503</v>
      </c>
      <c r="F13" s="375">
        <f t="shared" si="0"/>
        <v>7884</v>
      </c>
      <c r="G13" s="428">
        <v>109</v>
      </c>
      <c r="H13" s="229">
        <f t="shared" si="1"/>
        <v>1.2996303803505424E-2</v>
      </c>
      <c r="I13" s="428">
        <v>361</v>
      </c>
      <c r="J13" s="229">
        <f t="shared" si="2"/>
        <v>4.3042804340050075E-2</v>
      </c>
      <c r="K13" s="428">
        <v>33</v>
      </c>
      <c r="L13" s="229">
        <f t="shared" si="3"/>
        <v>3.9346607845475142E-3</v>
      </c>
      <c r="M13" s="428">
        <v>4760</v>
      </c>
      <c r="N13" s="229">
        <f t="shared" si="4"/>
        <v>0.56754501013473235</v>
      </c>
      <c r="O13" s="428">
        <v>3124</v>
      </c>
      <c r="P13" s="229">
        <f t="shared" si="5"/>
        <v>0.37248122093716468</v>
      </c>
      <c r="Q13" s="245"/>
      <c r="R13" s="258" t="s">
        <v>7</v>
      </c>
      <c r="S13" s="247">
        <f t="shared" si="6"/>
        <v>6.5675259589243013E-3</v>
      </c>
      <c r="T13" s="258" t="s">
        <v>7</v>
      </c>
      <c r="U13" s="247">
        <f t="shared" si="7"/>
        <v>0.40281371810409772</v>
      </c>
      <c r="V13" s="245"/>
      <c r="W13" s="230"/>
      <c r="X13" s="231" t="str">
        <f t="shared" si="8"/>
        <v>大阪狭山市</v>
      </c>
      <c r="Y13" s="232">
        <f t="shared" si="28"/>
        <v>1.1527676809637554E-2</v>
      </c>
      <c r="Z13" s="232">
        <f t="shared" si="9"/>
        <v>1.15E-2</v>
      </c>
      <c r="AA13" s="232">
        <f t="shared" si="10"/>
        <v>1.1919349448590843E-2</v>
      </c>
      <c r="AB13" s="232">
        <f t="shared" si="11"/>
        <v>1.1900000000000001E-2</v>
      </c>
      <c r="AC13" s="326">
        <f t="shared" si="12"/>
        <v>-4.0000000000000105E-2</v>
      </c>
      <c r="AD13" s="231" t="str">
        <f t="shared" si="13"/>
        <v>岬町</v>
      </c>
      <c r="AE13" s="232">
        <f t="shared" si="29"/>
        <v>0.46951566951566953</v>
      </c>
      <c r="AF13" s="232">
        <f t="shared" si="14"/>
        <v>0.46949999999999997</v>
      </c>
      <c r="AG13" s="232">
        <f t="shared" si="15"/>
        <v>0.48120300751879697</v>
      </c>
      <c r="AH13" s="232">
        <f t="shared" si="16"/>
        <v>0.48120000000000002</v>
      </c>
      <c r="AI13" s="326">
        <f t="shared" si="17"/>
        <v>-1.1700000000000044</v>
      </c>
      <c r="AK13" s="232">
        <f t="shared" si="18"/>
        <v>7.4370097769800528E-3</v>
      </c>
      <c r="AL13" s="232">
        <f t="shared" si="19"/>
        <v>7.4000000000000003E-3</v>
      </c>
      <c r="AM13" s="232">
        <f t="shared" si="20"/>
        <v>7.6201458455451053E-3</v>
      </c>
      <c r="AN13" s="232">
        <f t="shared" si="21"/>
        <v>7.6E-3</v>
      </c>
      <c r="AO13" s="326">
        <f t="shared" si="22"/>
        <v>-1.9999999999999966E-2</v>
      </c>
      <c r="AP13" s="232">
        <f t="shared" si="23"/>
        <v>0.42157033989799897</v>
      </c>
      <c r="AQ13" s="232">
        <f t="shared" si="24"/>
        <v>0.42159999999999997</v>
      </c>
      <c r="AR13" s="232">
        <f t="shared" si="25"/>
        <v>0.42467539010364647</v>
      </c>
      <c r="AS13" s="232">
        <f t="shared" si="26"/>
        <v>0.42470000000000002</v>
      </c>
      <c r="AT13" s="326">
        <f t="shared" si="27"/>
        <v>-0.31000000000000472</v>
      </c>
      <c r="AU13" s="127">
        <v>0</v>
      </c>
    </row>
    <row r="14" spans="2:47" s="128" customFormat="1" ht="13.5" customHeight="1">
      <c r="B14" s="63">
        <v>9</v>
      </c>
      <c r="C14" s="55" t="s">
        <v>119</v>
      </c>
      <c r="D14" s="375">
        <v>5314</v>
      </c>
      <c r="E14" s="127">
        <v>550</v>
      </c>
      <c r="F14" s="375">
        <f t="shared" si="0"/>
        <v>4764</v>
      </c>
      <c r="G14" s="428">
        <v>118</v>
      </c>
      <c r="H14" s="229">
        <f t="shared" si="1"/>
        <v>2.2205494919081671E-2</v>
      </c>
      <c r="I14" s="428">
        <v>379</v>
      </c>
      <c r="J14" s="229">
        <f t="shared" si="2"/>
        <v>7.1321038765525022E-2</v>
      </c>
      <c r="K14" s="428">
        <v>53</v>
      </c>
      <c r="L14" s="229">
        <f t="shared" si="3"/>
        <v>9.9736544975536322E-3</v>
      </c>
      <c r="M14" s="428">
        <v>2131</v>
      </c>
      <c r="N14" s="229">
        <f t="shared" si="4"/>
        <v>0.40101618366578851</v>
      </c>
      <c r="O14" s="428">
        <v>2633</v>
      </c>
      <c r="P14" s="229">
        <f t="shared" si="5"/>
        <v>0.49548362815205116</v>
      </c>
      <c r="Q14" s="245"/>
      <c r="R14" s="258" t="s">
        <v>40</v>
      </c>
      <c r="S14" s="247">
        <f t="shared" si="6"/>
        <v>1.4389614452177993E-2</v>
      </c>
      <c r="T14" s="258" t="s">
        <v>40</v>
      </c>
      <c r="U14" s="247">
        <f t="shared" si="7"/>
        <v>0.47243293970438727</v>
      </c>
      <c r="V14" s="245"/>
      <c r="W14" s="230"/>
      <c r="X14" s="231" t="str">
        <f t="shared" si="8"/>
        <v>忠岡町</v>
      </c>
      <c r="Y14" s="232">
        <f t="shared" si="28"/>
        <v>1.0294639687610933E-2</v>
      </c>
      <c r="Z14" s="232">
        <f t="shared" si="9"/>
        <v>1.03E-2</v>
      </c>
      <c r="AA14" s="232">
        <f t="shared" si="10"/>
        <v>6.4638783269961976E-3</v>
      </c>
      <c r="AB14" s="232">
        <f t="shared" si="11"/>
        <v>6.4999999999999997E-3</v>
      </c>
      <c r="AC14" s="326">
        <f t="shared" si="12"/>
        <v>0.38000000000000006</v>
      </c>
      <c r="AD14" s="231" t="str">
        <f t="shared" si="13"/>
        <v>岸和田市</v>
      </c>
      <c r="AE14" s="232">
        <f t="shared" si="29"/>
        <v>0.46886434242319641</v>
      </c>
      <c r="AF14" s="232">
        <f t="shared" si="14"/>
        <v>0.46889999999999998</v>
      </c>
      <c r="AG14" s="232">
        <f t="shared" si="15"/>
        <v>0.47538422410347708</v>
      </c>
      <c r="AH14" s="232">
        <f t="shared" si="16"/>
        <v>0.47539999999999999</v>
      </c>
      <c r="AI14" s="326">
        <f t="shared" si="17"/>
        <v>-0.65000000000000058</v>
      </c>
      <c r="AK14" s="232">
        <f t="shared" si="18"/>
        <v>7.4370097769800528E-3</v>
      </c>
      <c r="AL14" s="232">
        <f t="shared" si="19"/>
        <v>7.4000000000000003E-3</v>
      </c>
      <c r="AM14" s="232">
        <f t="shared" si="20"/>
        <v>7.6201458455451053E-3</v>
      </c>
      <c r="AN14" s="232">
        <f t="shared" si="21"/>
        <v>7.6E-3</v>
      </c>
      <c r="AO14" s="326">
        <f t="shared" si="22"/>
        <v>-1.9999999999999966E-2</v>
      </c>
      <c r="AP14" s="232">
        <f t="shared" si="23"/>
        <v>0.42157033989799897</v>
      </c>
      <c r="AQ14" s="232">
        <f t="shared" si="24"/>
        <v>0.42159999999999997</v>
      </c>
      <c r="AR14" s="232">
        <f t="shared" si="25"/>
        <v>0.42467539010364647</v>
      </c>
      <c r="AS14" s="232">
        <f t="shared" si="26"/>
        <v>0.42470000000000002</v>
      </c>
      <c r="AT14" s="326">
        <f t="shared" si="27"/>
        <v>-0.31000000000000472</v>
      </c>
      <c r="AU14" s="127">
        <v>0</v>
      </c>
    </row>
    <row r="15" spans="2:47" s="128" customFormat="1" ht="13.5" customHeight="1">
      <c r="B15" s="63">
        <v>10</v>
      </c>
      <c r="C15" s="55" t="s">
        <v>52</v>
      </c>
      <c r="D15" s="375">
        <v>12976</v>
      </c>
      <c r="E15" s="127">
        <v>1735</v>
      </c>
      <c r="F15" s="375">
        <f t="shared" si="0"/>
        <v>11241</v>
      </c>
      <c r="G15" s="428">
        <v>288</v>
      </c>
      <c r="H15" s="229">
        <f t="shared" si="1"/>
        <v>2.2194821208384709E-2</v>
      </c>
      <c r="I15" s="428">
        <v>1339</v>
      </c>
      <c r="J15" s="229">
        <f t="shared" si="2"/>
        <v>0.10319050554870531</v>
      </c>
      <c r="K15" s="428">
        <v>108</v>
      </c>
      <c r="L15" s="229">
        <f t="shared" si="3"/>
        <v>8.3230579531442667E-3</v>
      </c>
      <c r="M15" s="428">
        <v>5535</v>
      </c>
      <c r="N15" s="229">
        <f t="shared" si="4"/>
        <v>0.42655672009864365</v>
      </c>
      <c r="O15" s="428">
        <v>5706</v>
      </c>
      <c r="P15" s="229">
        <f t="shared" si="5"/>
        <v>0.43973489519112208</v>
      </c>
      <c r="Q15" s="245"/>
      <c r="R15" s="258" t="s">
        <v>11</v>
      </c>
      <c r="S15" s="247">
        <f t="shared" si="6"/>
        <v>7.6491585925548191E-3</v>
      </c>
      <c r="T15" s="258" t="s">
        <v>11</v>
      </c>
      <c r="U15" s="247">
        <f t="shared" si="7"/>
        <v>0.4475607683154853</v>
      </c>
      <c r="V15" s="245"/>
      <c r="W15" s="230"/>
      <c r="X15" s="231" t="str">
        <f t="shared" si="8"/>
        <v>八尾市</v>
      </c>
      <c r="Y15" s="232">
        <f t="shared" si="28"/>
        <v>9.642133056721203E-3</v>
      </c>
      <c r="Z15" s="232">
        <f t="shared" si="9"/>
        <v>9.5999999999999992E-3</v>
      </c>
      <c r="AA15" s="232">
        <f t="shared" si="10"/>
        <v>9.485598236619857E-3</v>
      </c>
      <c r="AB15" s="232">
        <f t="shared" si="11"/>
        <v>9.4999999999999998E-3</v>
      </c>
      <c r="AC15" s="326">
        <f t="shared" si="12"/>
        <v>9.9999999999999395E-3</v>
      </c>
      <c r="AD15" s="231" t="str">
        <f t="shared" si="13"/>
        <v>熊取町</v>
      </c>
      <c r="AE15" s="232">
        <f t="shared" si="29"/>
        <v>0.46007762683670639</v>
      </c>
      <c r="AF15" s="232">
        <f t="shared" si="14"/>
        <v>0.46010000000000001</v>
      </c>
      <c r="AG15" s="232">
        <f t="shared" si="15"/>
        <v>0.47370806890299183</v>
      </c>
      <c r="AH15" s="232">
        <f t="shared" si="16"/>
        <v>0.47370000000000001</v>
      </c>
      <c r="AI15" s="326">
        <f t="shared" si="17"/>
        <v>-1.36</v>
      </c>
      <c r="AK15" s="232">
        <f t="shared" si="18"/>
        <v>7.4370097769800528E-3</v>
      </c>
      <c r="AL15" s="232">
        <f t="shared" si="19"/>
        <v>7.4000000000000003E-3</v>
      </c>
      <c r="AM15" s="232">
        <f t="shared" si="20"/>
        <v>7.6201458455451053E-3</v>
      </c>
      <c r="AN15" s="232">
        <f t="shared" si="21"/>
        <v>7.6E-3</v>
      </c>
      <c r="AO15" s="326">
        <f t="shared" si="22"/>
        <v>-1.9999999999999966E-2</v>
      </c>
      <c r="AP15" s="232">
        <f t="shared" si="23"/>
        <v>0.42157033989799897</v>
      </c>
      <c r="AQ15" s="232">
        <f t="shared" si="24"/>
        <v>0.42159999999999997</v>
      </c>
      <c r="AR15" s="232">
        <f t="shared" si="25"/>
        <v>0.42467539010364647</v>
      </c>
      <c r="AS15" s="232">
        <f t="shared" si="26"/>
        <v>0.42470000000000002</v>
      </c>
      <c r="AT15" s="326">
        <f t="shared" si="27"/>
        <v>-0.31000000000000472</v>
      </c>
      <c r="AU15" s="127">
        <v>0</v>
      </c>
    </row>
    <row r="16" spans="2:47" s="128" customFormat="1" ht="13.5" customHeight="1">
      <c r="B16" s="63">
        <v>11</v>
      </c>
      <c r="C16" s="55" t="s">
        <v>53</v>
      </c>
      <c r="D16" s="375">
        <v>21833</v>
      </c>
      <c r="E16" s="127">
        <v>2354</v>
      </c>
      <c r="F16" s="375">
        <f t="shared" si="0"/>
        <v>19479</v>
      </c>
      <c r="G16" s="428">
        <v>460</v>
      </c>
      <c r="H16" s="229">
        <f t="shared" si="1"/>
        <v>2.1069023954564191E-2</v>
      </c>
      <c r="I16" s="428">
        <v>1702</v>
      </c>
      <c r="J16" s="229">
        <f t="shared" si="2"/>
        <v>7.7955388631887515E-2</v>
      </c>
      <c r="K16" s="428">
        <v>192</v>
      </c>
      <c r="L16" s="229">
        <f t="shared" si="3"/>
        <v>8.7940273897311409E-3</v>
      </c>
      <c r="M16" s="428">
        <v>9562</v>
      </c>
      <c r="N16" s="229">
        <f t="shared" si="4"/>
        <v>0.43796088489900609</v>
      </c>
      <c r="O16" s="428">
        <v>9917</v>
      </c>
      <c r="P16" s="229">
        <f t="shared" si="5"/>
        <v>0.45422067512481107</v>
      </c>
      <c r="Q16" s="245"/>
      <c r="R16" s="258" t="s">
        <v>12</v>
      </c>
      <c r="S16" s="247">
        <f t="shared" si="6"/>
        <v>7.730603914777822E-3</v>
      </c>
      <c r="T16" s="258" t="s">
        <v>12</v>
      </c>
      <c r="U16" s="247">
        <f t="shared" si="7"/>
        <v>0.40792850737499614</v>
      </c>
      <c r="V16" s="245"/>
      <c r="W16" s="230"/>
      <c r="X16" s="231" t="str">
        <f t="shared" si="8"/>
        <v>茨木市</v>
      </c>
      <c r="Y16" s="232">
        <f t="shared" si="28"/>
        <v>9.5686512758201697E-3</v>
      </c>
      <c r="Z16" s="232">
        <f t="shared" si="9"/>
        <v>9.5999999999999992E-3</v>
      </c>
      <c r="AA16" s="232">
        <f t="shared" si="10"/>
        <v>1.2000538140723799E-2</v>
      </c>
      <c r="AB16" s="232">
        <f t="shared" si="11"/>
        <v>1.2E-2</v>
      </c>
      <c r="AC16" s="326">
        <f t="shared" si="12"/>
        <v>-0.2400000000000001</v>
      </c>
      <c r="AD16" s="231" t="str">
        <f t="shared" si="13"/>
        <v>田尻町</v>
      </c>
      <c r="AE16" s="232">
        <f t="shared" si="29"/>
        <v>0.45811518324607331</v>
      </c>
      <c r="AF16" s="232">
        <f t="shared" si="14"/>
        <v>0.45810000000000001</v>
      </c>
      <c r="AG16" s="232">
        <f t="shared" si="15"/>
        <v>0.45345622119815671</v>
      </c>
      <c r="AH16" s="232">
        <f t="shared" si="16"/>
        <v>0.45350000000000001</v>
      </c>
      <c r="AI16" s="326">
        <f t="shared" si="17"/>
        <v>0.4599999999999993</v>
      </c>
      <c r="AK16" s="232">
        <f t="shared" si="18"/>
        <v>7.4370097769800528E-3</v>
      </c>
      <c r="AL16" s="232">
        <f t="shared" si="19"/>
        <v>7.4000000000000003E-3</v>
      </c>
      <c r="AM16" s="232">
        <f t="shared" si="20"/>
        <v>7.6201458455451053E-3</v>
      </c>
      <c r="AN16" s="232">
        <f t="shared" si="21"/>
        <v>7.6E-3</v>
      </c>
      <c r="AO16" s="326">
        <f t="shared" si="22"/>
        <v>-1.9999999999999966E-2</v>
      </c>
      <c r="AP16" s="232">
        <f t="shared" si="23"/>
        <v>0.42157033989799897</v>
      </c>
      <c r="AQ16" s="232">
        <f t="shared" si="24"/>
        <v>0.42159999999999997</v>
      </c>
      <c r="AR16" s="232">
        <f t="shared" si="25"/>
        <v>0.42467539010364647</v>
      </c>
      <c r="AS16" s="232">
        <f t="shared" si="26"/>
        <v>0.42470000000000002</v>
      </c>
      <c r="AT16" s="326">
        <f t="shared" si="27"/>
        <v>-0.31000000000000472</v>
      </c>
      <c r="AU16" s="127">
        <v>0</v>
      </c>
    </row>
    <row r="17" spans="2:47" s="128" customFormat="1" ht="13.5" customHeight="1">
      <c r="B17" s="63">
        <v>12</v>
      </c>
      <c r="C17" s="55" t="s">
        <v>120</v>
      </c>
      <c r="D17" s="375">
        <v>11140</v>
      </c>
      <c r="E17" s="127">
        <v>1770</v>
      </c>
      <c r="F17" s="375">
        <f t="shared" si="0"/>
        <v>9370</v>
      </c>
      <c r="G17" s="428">
        <v>248</v>
      </c>
      <c r="H17" s="229">
        <f t="shared" si="1"/>
        <v>2.2262118491921005E-2</v>
      </c>
      <c r="I17" s="428">
        <v>1388</v>
      </c>
      <c r="J17" s="229">
        <f t="shared" si="2"/>
        <v>0.12459605026929982</v>
      </c>
      <c r="K17" s="428">
        <v>134</v>
      </c>
      <c r="L17" s="229">
        <f t="shared" si="3"/>
        <v>1.2028725314183124E-2</v>
      </c>
      <c r="M17" s="428">
        <v>4481</v>
      </c>
      <c r="N17" s="229">
        <f t="shared" si="4"/>
        <v>0.40224416517055656</v>
      </c>
      <c r="O17" s="428">
        <v>4889</v>
      </c>
      <c r="P17" s="229">
        <f t="shared" si="5"/>
        <v>0.43886894075403948</v>
      </c>
      <c r="Q17" s="245"/>
      <c r="R17" s="258" t="s">
        <v>8</v>
      </c>
      <c r="S17" s="247">
        <f t="shared" si="6"/>
        <v>9.5686512758201697E-3</v>
      </c>
      <c r="T17" s="258" t="s">
        <v>8</v>
      </c>
      <c r="U17" s="247">
        <f t="shared" si="7"/>
        <v>0.37986026731470229</v>
      </c>
      <c r="V17" s="245"/>
      <c r="W17" s="230"/>
      <c r="X17" s="231" t="str">
        <f t="shared" si="8"/>
        <v>熊取町</v>
      </c>
      <c r="Y17" s="232">
        <f t="shared" si="28"/>
        <v>8.7330191294704741E-3</v>
      </c>
      <c r="Z17" s="232">
        <f t="shared" si="9"/>
        <v>8.6999999999999994E-3</v>
      </c>
      <c r="AA17" s="232">
        <f t="shared" si="10"/>
        <v>7.1018434572378362E-3</v>
      </c>
      <c r="AB17" s="232">
        <f t="shared" si="11"/>
        <v>7.1000000000000004E-3</v>
      </c>
      <c r="AC17" s="326">
        <f t="shared" si="12"/>
        <v>0.15999999999999989</v>
      </c>
      <c r="AD17" s="231" t="str">
        <f t="shared" si="13"/>
        <v>柏原市</v>
      </c>
      <c r="AE17" s="232">
        <f t="shared" si="29"/>
        <v>0.45519435844513245</v>
      </c>
      <c r="AF17" s="232">
        <f t="shared" si="14"/>
        <v>0.45519999999999999</v>
      </c>
      <c r="AG17" s="232">
        <f t="shared" si="15"/>
        <v>0.46254251309863037</v>
      </c>
      <c r="AH17" s="232">
        <f t="shared" si="16"/>
        <v>0.46250000000000002</v>
      </c>
      <c r="AI17" s="326">
        <f t="shared" si="17"/>
        <v>-0.73000000000000287</v>
      </c>
      <c r="AK17" s="232">
        <f t="shared" si="18"/>
        <v>7.4370097769800528E-3</v>
      </c>
      <c r="AL17" s="232">
        <f t="shared" si="19"/>
        <v>7.4000000000000003E-3</v>
      </c>
      <c r="AM17" s="232">
        <f t="shared" si="20"/>
        <v>7.6201458455451053E-3</v>
      </c>
      <c r="AN17" s="232">
        <f t="shared" si="21"/>
        <v>7.6E-3</v>
      </c>
      <c r="AO17" s="326">
        <f t="shared" si="22"/>
        <v>-1.9999999999999966E-2</v>
      </c>
      <c r="AP17" s="232">
        <f t="shared" si="23"/>
        <v>0.42157033989799897</v>
      </c>
      <c r="AQ17" s="232">
        <f t="shared" si="24"/>
        <v>0.42159999999999997</v>
      </c>
      <c r="AR17" s="232">
        <f t="shared" si="25"/>
        <v>0.42467539010364647</v>
      </c>
      <c r="AS17" s="232">
        <f t="shared" si="26"/>
        <v>0.42470000000000002</v>
      </c>
      <c r="AT17" s="326">
        <f t="shared" si="27"/>
        <v>-0.31000000000000472</v>
      </c>
      <c r="AU17" s="127">
        <v>0</v>
      </c>
    </row>
    <row r="18" spans="2:47" s="128" customFormat="1" ht="13.5" customHeight="1">
      <c r="B18" s="63">
        <v>13</v>
      </c>
      <c r="C18" s="55" t="s">
        <v>121</v>
      </c>
      <c r="D18" s="375">
        <v>18796</v>
      </c>
      <c r="E18" s="127">
        <v>1751</v>
      </c>
      <c r="F18" s="375">
        <f t="shared" si="0"/>
        <v>17045</v>
      </c>
      <c r="G18" s="428">
        <v>393</v>
      </c>
      <c r="H18" s="229">
        <f t="shared" si="1"/>
        <v>2.090870397957012E-2</v>
      </c>
      <c r="I18" s="428">
        <v>1216</v>
      </c>
      <c r="J18" s="229">
        <f t="shared" si="2"/>
        <v>6.4694615875718231E-2</v>
      </c>
      <c r="K18" s="428">
        <v>142</v>
      </c>
      <c r="L18" s="229">
        <f t="shared" si="3"/>
        <v>7.5547988933815707E-3</v>
      </c>
      <c r="M18" s="428">
        <v>8630</v>
      </c>
      <c r="N18" s="229">
        <f t="shared" si="4"/>
        <v>0.45914024260480951</v>
      </c>
      <c r="O18" s="428">
        <v>8415</v>
      </c>
      <c r="P18" s="229">
        <f t="shared" si="5"/>
        <v>0.44770163864652052</v>
      </c>
      <c r="Q18" s="245"/>
      <c r="R18" s="258" t="s">
        <v>18</v>
      </c>
      <c r="S18" s="247">
        <f t="shared" si="6"/>
        <v>9.642133056721203E-3</v>
      </c>
      <c r="T18" s="258" t="s">
        <v>18</v>
      </c>
      <c r="U18" s="247">
        <f t="shared" si="7"/>
        <v>0.411877033334905</v>
      </c>
      <c r="V18" s="245"/>
      <c r="W18" s="230"/>
      <c r="X18" s="231" t="str">
        <f t="shared" si="8"/>
        <v>和泉市</v>
      </c>
      <c r="Y18" s="232">
        <f t="shared" si="28"/>
        <v>8.0570547417116428E-3</v>
      </c>
      <c r="Z18" s="232">
        <f t="shared" si="9"/>
        <v>8.0999999999999996E-3</v>
      </c>
      <c r="AA18" s="232">
        <f t="shared" si="10"/>
        <v>8.5849369608493702E-3</v>
      </c>
      <c r="AB18" s="232">
        <f t="shared" si="11"/>
        <v>8.6E-3</v>
      </c>
      <c r="AC18" s="326">
        <f t="shared" si="12"/>
        <v>-5.0000000000000044E-2</v>
      </c>
      <c r="AD18" s="231" t="str">
        <f t="shared" si="13"/>
        <v>四條畷市</v>
      </c>
      <c r="AE18" s="232">
        <f t="shared" si="29"/>
        <v>0.44972640218878251</v>
      </c>
      <c r="AF18" s="232">
        <f t="shared" si="14"/>
        <v>0.44969999999999999</v>
      </c>
      <c r="AG18" s="232">
        <f t="shared" si="15"/>
        <v>0.45749332037891671</v>
      </c>
      <c r="AH18" s="232">
        <f t="shared" si="16"/>
        <v>0.45750000000000002</v>
      </c>
      <c r="AI18" s="326">
        <f t="shared" si="17"/>
        <v>-0.78000000000000291</v>
      </c>
      <c r="AK18" s="232">
        <f t="shared" si="18"/>
        <v>7.4370097769800528E-3</v>
      </c>
      <c r="AL18" s="232">
        <f t="shared" si="19"/>
        <v>7.4000000000000003E-3</v>
      </c>
      <c r="AM18" s="232">
        <f t="shared" si="20"/>
        <v>7.6201458455451053E-3</v>
      </c>
      <c r="AN18" s="232">
        <f t="shared" si="21"/>
        <v>7.6E-3</v>
      </c>
      <c r="AO18" s="326">
        <f t="shared" si="22"/>
        <v>-1.9999999999999966E-2</v>
      </c>
      <c r="AP18" s="232">
        <f t="shared" si="23"/>
        <v>0.42157033989799897</v>
      </c>
      <c r="AQ18" s="232">
        <f t="shared" si="24"/>
        <v>0.42159999999999997</v>
      </c>
      <c r="AR18" s="232">
        <f t="shared" si="25"/>
        <v>0.42467539010364647</v>
      </c>
      <c r="AS18" s="232">
        <f t="shared" si="26"/>
        <v>0.42470000000000002</v>
      </c>
      <c r="AT18" s="326">
        <f t="shared" si="27"/>
        <v>-0.31000000000000472</v>
      </c>
      <c r="AU18" s="127">
        <v>0</v>
      </c>
    </row>
    <row r="19" spans="2:47" s="128" customFormat="1" ht="13.5" customHeight="1">
      <c r="B19" s="63">
        <v>14</v>
      </c>
      <c r="C19" s="55" t="s">
        <v>122</v>
      </c>
      <c r="D19" s="375">
        <v>14799</v>
      </c>
      <c r="E19" s="127">
        <v>1706</v>
      </c>
      <c r="F19" s="375">
        <f t="shared" si="0"/>
        <v>13093</v>
      </c>
      <c r="G19" s="428">
        <v>276</v>
      </c>
      <c r="H19" s="229">
        <f t="shared" si="1"/>
        <v>1.864990877762011E-2</v>
      </c>
      <c r="I19" s="428">
        <v>1279</v>
      </c>
      <c r="J19" s="229">
        <f t="shared" si="2"/>
        <v>8.6424758429623619E-2</v>
      </c>
      <c r="K19" s="428">
        <v>151</v>
      </c>
      <c r="L19" s="229">
        <f t="shared" si="3"/>
        <v>1.0203392121089262E-2</v>
      </c>
      <c r="M19" s="428">
        <v>6447</v>
      </c>
      <c r="N19" s="229">
        <f t="shared" si="4"/>
        <v>0.43563754307723496</v>
      </c>
      <c r="O19" s="428">
        <v>6646</v>
      </c>
      <c r="P19" s="229">
        <f t="shared" si="5"/>
        <v>0.44908439759443208</v>
      </c>
      <c r="Q19" s="245"/>
      <c r="R19" s="258" t="s">
        <v>41</v>
      </c>
      <c r="S19" s="247">
        <f t="shared" si="6"/>
        <v>6.6639186589722453E-3</v>
      </c>
      <c r="T19" s="258" t="s">
        <v>41</v>
      </c>
      <c r="U19" s="247">
        <f t="shared" si="7"/>
        <v>0.47753503709810385</v>
      </c>
      <c r="V19" s="245"/>
      <c r="W19" s="230"/>
      <c r="X19" s="231" t="str">
        <f t="shared" si="8"/>
        <v>枚方市</v>
      </c>
      <c r="Y19" s="232">
        <f t="shared" si="28"/>
        <v>7.730603914777822E-3</v>
      </c>
      <c r="Z19" s="232">
        <f t="shared" si="9"/>
        <v>7.7000000000000002E-3</v>
      </c>
      <c r="AA19" s="232">
        <f t="shared" si="10"/>
        <v>5.9218188678007251E-3</v>
      </c>
      <c r="AB19" s="232">
        <f t="shared" si="11"/>
        <v>5.8999999999999999E-3</v>
      </c>
      <c r="AC19" s="326">
        <f t="shared" si="12"/>
        <v>0.18000000000000005</v>
      </c>
      <c r="AD19" s="231" t="str">
        <f t="shared" si="13"/>
        <v>守口市</v>
      </c>
      <c r="AE19" s="232">
        <f t="shared" si="29"/>
        <v>0.4475607683154853</v>
      </c>
      <c r="AF19" s="232">
        <f t="shared" si="14"/>
        <v>0.4476</v>
      </c>
      <c r="AG19" s="232">
        <f t="shared" si="15"/>
        <v>0.4500937416302116</v>
      </c>
      <c r="AH19" s="232">
        <f t="shared" si="16"/>
        <v>0.4501</v>
      </c>
      <c r="AI19" s="326">
        <f t="shared" si="17"/>
        <v>-0.25000000000000022</v>
      </c>
      <c r="AK19" s="232">
        <f t="shared" si="18"/>
        <v>7.4370097769800528E-3</v>
      </c>
      <c r="AL19" s="232">
        <f t="shared" si="19"/>
        <v>7.4000000000000003E-3</v>
      </c>
      <c r="AM19" s="232">
        <f t="shared" si="20"/>
        <v>7.6201458455451053E-3</v>
      </c>
      <c r="AN19" s="232">
        <f t="shared" si="21"/>
        <v>7.6E-3</v>
      </c>
      <c r="AO19" s="326">
        <f t="shared" si="22"/>
        <v>-1.9999999999999966E-2</v>
      </c>
      <c r="AP19" s="232">
        <f t="shared" si="23"/>
        <v>0.42157033989799897</v>
      </c>
      <c r="AQ19" s="232">
        <f t="shared" si="24"/>
        <v>0.42159999999999997</v>
      </c>
      <c r="AR19" s="232">
        <f t="shared" si="25"/>
        <v>0.42467539010364647</v>
      </c>
      <c r="AS19" s="232">
        <f t="shared" si="26"/>
        <v>0.42470000000000002</v>
      </c>
      <c r="AT19" s="326">
        <f t="shared" si="27"/>
        <v>-0.31000000000000472</v>
      </c>
      <c r="AU19" s="127">
        <v>0</v>
      </c>
    </row>
    <row r="20" spans="2:47" s="128" customFormat="1" ht="13.5" customHeight="1">
      <c r="B20" s="63">
        <v>15</v>
      </c>
      <c r="C20" s="55" t="s">
        <v>123</v>
      </c>
      <c r="D20" s="375">
        <v>24228</v>
      </c>
      <c r="E20" s="127">
        <v>2280</v>
      </c>
      <c r="F20" s="375">
        <f t="shared" si="0"/>
        <v>21948</v>
      </c>
      <c r="G20" s="428">
        <v>348</v>
      </c>
      <c r="H20" s="229">
        <f t="shared" si="1"/>
        <v>1.4363546310054482E-2</v>
      </c>
      <c r="I20" s="428">
        <v>1730</v>
      </c>
      <c r="J20" s="229">
        <f t="shared" si="2"/>
        <v>7.1404985966650153E-2</v>
      </c>
      <c r="K20" s="428">
        <v>202</v>
      </c>
      <c r="L20" s="229">
        <f t="shared" si="3"/>
        <v>8.3374607891695558E-3</v>
      </c>
      <c r="M20" s="428">
        <v>11235</v>
      </c>
      <c r="N20" s="229">
        <f t="shared" si="4"/>
        <v>0.46371966319960378</v>
      </c>
      <c r="O20" s="428">
        <v>10713</v>
      </c>
      <c r="P20" s="229">
        <f t="shared" si="5"/>
        <v>0.44217434373452202</v>
      </c>
      <c r="Q20" s="245"/>
      <c r="R20" s="258" t="s">
        <v>21</v>
      </c>
      <c r="S20" s="247">
        <f t="shared" si="6"/>
        <v>6.1369167283885301E-3</v>
      </c>
      <c r="T20" s="258" t="s">
        <v>21</v>
      </c>
      <c r="U20" s="247">
        <f t="shared" si="7"/>
        <v>0.41704581525764467</v>
      </c>
      <c r="V20" s="245"/>
      <c r="W20" s="230"/>
      <c r="X20" s="231" t="str">
        <f t="shared" si="8"/>
        <v>高石市</v>
      </c>
      <c r="Y20" s="232">
        <f t="shared" si="28"/>
        <v>7.7254166206820437E-3</v>
      </c>
      <c r="Z20" s="232">
        <f t="shared" si="9"/>
        <v>7.7000000000000002E-3</v>
      </c>
      <c r="AA20" s="232">
        <f t="shared" si="10"/>
        <v>1.1495601173020528E-2</v>
      </c>
      <c r="AB20" s="232">
        <f t="shared" si="11"/>
        <v>1.15E-2</v>
      </c>
      <c r="AC20" s="326">
        <f t="shared" si="12"/>
        <v>-0.37999999999999995</v>
      </c>
      <c r="AD20" s="231" t="str">
        <f t="shared" si="13"/>
        <v>大東市</v>
      </c>
      <c r="AE20" s="232">
        <f t="shared" si="29"/>
        <v>0.44267398301060518</v>
      </c>
      <c r="AF20" s="232">
        <f t="shared" si="14"/>
        <v>0.44269999999999998</v>
      </c>
      <c r="AG20" s="232">
        <f t="shared" si="15"/>
        <v>0.43901619138327075</v>
      </c>
      <c r="AH20" s="232">
        <f t="shared" si="16"/>
        <v>0.439</v>
      </c>
      <c r="AI20" s="326">
        <f t="shared" si="17"/>
        <v>0.36999999999999811</v>
      </c>
      <c r="AK20" s="232">
        <f t="shared" si="18"/>
        <v>7.4370097769800528E-3</v>
      </c>
      <c r="AL20" s="232">
        <f t="shared" si="19"/>
        <v>7.4000000000000003E-3</v>
      </c>
      <c r="AM20" s="232">
        <f t="shared" si="20"/>
        <v>7.6201458455451053E-3</v>
      </c>
      <c r="AN20" s="232">
        <f t="shared" si="21"/>
        <v>7.6E-3</v>
      </c>
      <c r="AO20" s="326">
        <f t="shared" si="22"/>
        <v>-1.9999999999999966E-2</v>
      </c>
      <c r="AP20" s="232">
        <f t="shared" si="23"/>
        <v>0.42157033989799897</v>
      </c>
      <c r="AQ20" s="232">
        <f t="shared" si="24"/>
        <v>0.42159999999999997</v>
      </c>
      <c r="AR20" s="232">
        <f t="shared" si="25"/>
        <v>0.42467539010364647</v>
      </c>
      <c r="AS20" s="232">
        <f t="shared" si="26"/>
        <v>0.42470000000000002</v>
      </c>
      <c r="AT20" s="326">
        <f t="shared" si="27"/>
        <v>-0.31000000000000472</v>
      </c>
      <c r="AU20" s="127">
        <v>0</v>
      </c>
    </row>
    <row r="21" spans="2:47" s="128" customFormat="1" ht="13.5" customHeight="1">
      <c r="B21" s="63">
        <v>16</v>
      </c>
      <c r="C21" s="55" t="s">
        <v>54</v>
      </c>
      <c r="D21" s="375">
        <v>15698</v>
      </c>
      <c r="E21" s="127">
        <v>1495</v>
      </c>
      <c r="F21" s="375">
        <f t="shared" si="0"/>
        <v>14203</v>
      </c>
      <c r="G21" s="428">
        <v>273</v>
      </c>
      <c r="H21" s="229">
        <f t="shared" si="1"/>
        <v>1.7390750414065487E-2</v>
      </c>
      <c r="I21" s="428">
        <v>1122</v>
      </c>
      <c r="J21" s="229">
        <f t="shared" si="2"/>
        <v>7.1474073130335075E-2</v>
      </c>
      <c r="K21" s="428">
        <v>100</v>
      </c>
      <c r="L21" s="229">
        <f t="shared" si="3"/>
        <v>6.3702382469104342E-3</v>
      </c>
      <c r="M21" s="428">
        <v>7623</v>
      </c>
      <c r="N21" s="229">
        <f t="shared" si="4"/>
        <v>0.48560326156198241</v>
      </c>
      <c r="O21" s="428">
        <v>6580</v>
      </c>
      <c r="P21" s="229">
        <f t="shared" si="5"/>
        <v>0.41916167664670656</v>
      </c>
      <c r="Q21" s="245"/>
      <c r="R21" s="258" t="s">
        <v>13</v>
      </c>
      <c r="S21" s="247">
        <f t="shared" si="6"/>
        <v>7.5920796142402791E-3</v>
      </c>
      <c r="T21" s="258" t="s">
        <v>13</v>
      </c>
      <c r="U21" s="247">
        <f t="shared" si="7"/>
        <v>0.42915768954550115</v>
      </c>
      <c r="V21" s="245"/>
      <c r="W21" s="230"/>
      <c r="X21" s="231" t="str">
        <f t="shared" si="8"/>
        <v>守口市</v>
      </c>
      <c r="Y21" s="232">
        <f t="shared" si="28"/>
        <v>7.6491585925548191E-3</v>
      </c>
      <c r="Z21" s="232">
        <f t="shared" si="9"/>
        <v>7.6E-3</v>
      </c>
      <c r="AA21" s="232">
        <f t="shared" si="10"/>
        <v>7.4993304169270599E-3</v>
      </c>
      <c r="AB21" s="232">
        <f t="shared" si="11"/>
        <v>7.4999999999999997E-3</v>
      </c>
      <c r="AC21" s="326">
        <f t="shared" si="12"/>
        <v>1.0000000000000026E-2</v>
      </c>
      <c r="AD21" s="231" t="str">
        <f t="shared" si="13"/>
        <v>太子町</v>
      </c>
      <c r="AE21" s="232">
        <f t="shared" si="29"/>
        <v>0.44167758846657929</v>
      </c>
      <c r="AF21" s="232">
        <f t="shared" si="14"/>
        <v>0.44169999999999998</v>
      </c>
      <c r="AG21" s="232">
        <f t="shared" si="15"/>
        <v>0.45821596244131457</v>
      </c>
      <c r="AH21" s="232">
        <f t="shared" si="16"/>
        <v>0.4582</v>
      </c>
      <c r="AI21" s="326">
        <f t="shared" si="17"/>
        <v>-1.6500000000000015</v>
      </c>
      <c r="AK21" s="232">
        <f t="shared" si="18"/>
        <v>7.4370097769800528E-3</v>
      </c>
      <c r="AL21" s="232">
        <f t="shared" si="19"/>
        <v>7.4000000000000003E-3</v>
      </c>
      <c r="AM21" s="232">
        <f t="shared" si="20"/>
        <v>7.6201458455451053E-3</v>
      </c>
      <c r="AN21" s="232">
        <f t="shared" si="21"/>
        <v>7.6E-3</v>
      </c>
      <c r="AO21" s="326">
        <f t="shared" si="22"/>
        <v>-1.9999999999999966E-2</v>
      </c>
      <c r="AP21" s="232">
        <f t="shared" si="23"/>
        <v>0.42157033989799897</v>
      </c>
      <c r="AQ21" s="232">
        <f t="shared" si="24"/>
        <v>0.42159999999999997</v>
      </c>
      <c r="AR21" s="232">
        <f t="shared" si="25"/>
        <v>0.42467539010364647</v>
      </c>
      <c r="AS21" s="232">
        <f t="shared" si="26"/>
        <v>0.42470000000000002</v>
      </c>
      <c r="AT21" s="326">
        <f t="shared" si="27"/>
        <v>-0.31000000000000472</v>
      </c>
      <c r="AU21" s="127">
        <v>0</v>
      </c>
    </row>
    <row r="22" spans="2:47" s="128" customFormat="1" ht="13.5" customHeight="1">
      <c r="B22" s="63">
        <v>17</v>
      </c>
      <c r="C22" s="55" t="s">
        <v>124</v>
      </c>
      <c r="D22" s="375">
        <v>22301</v>
      </c>
      <c r="E22" s="127">
        <v>2278</v>
      </c>
      <c r="F22" s="375">
        <f t="shared" si="0"/>
        <v>20023</v>
      </c>
      <c r="G22" s="428">
        <v>404</v>
      </c>
      <c r="H22" s="229">
        <f t="shared" si="1"/>
        <v>1.8115779561454642E-2</v>
      </c>
      <c r="I22" s="428">
        <v>1704</v>
      </c>
      <c r="J22" s="229">
        <f t="shared" si="2"/>
        <v>7.6409129635442358E-2</v>
      </c>
      <c r="K22" s="428">
        <v>170</v>
      </c>
      <c r="L22" s="229">
        <f t="shared" si="3"/>
        <v>7.6229765481368545E-3</v>
      </c>
      <c r="M22" s="428">
        <v>10252</v>
      </c>
      <c r="N22" s="229">
        <f t="shared" si="4"/>
        <v>0.45971032689117081</v>
      </c>
      <c r="O22" s="428">
        <v>9771</v>
      </c>
      <c r="P22" s="229">
        <f t="shared" si="5"/>
        <v>0.43814178736379533</v>
      </c>
      <c r="Q22" s="245"/>
      <c r="R22" s="258" t="s">
        <v>22</v>
      </c>
      <c r="S22" s="247">
        <f t="shared" si="6"/>
        <v>1.8692475566941834E-2</v>
      </c>
      <c r="T22" s="258" t="s">
        <v>22</v>
      </c>
      <c r="U22" s="247">
        <f t="shared" si="7"/>
        <v>0.36820381440364364</v>
      </c>
      <c r="V22" s="245"/>
      <c r="W22" s="230"/>
      <c r="X22" s="231" t="str">
        <f t="shared" si="8"/>
        <v>大東市</v>
      </c>
      <c r="Y22" s="232">
        <f t="shared" si="28"/>
        <v>7.5977417823035933E-3</v>
      </c>
      <c r="Z22" s="232">
        <f t="shared" si="9"/>
        <v>7.6E-3</v>
      </c>
      <c r="AA22" s="232">
        <f t="shared" si="10"/>
        <v>7.115244551515491E-3</v>
      </c>
      <c r="AB22" s="232">
        <f t="shared" si="11"/>
        <v>7.1000000000000004E-3</v>
      </c>
      <c r="AC22" s="326">
        <f t="shared" si="12"/>
        <v>4.9999999999999961E-2</v>
      </c>
      <c r="AD22" s="231" t="str">
        <f t="shared" si="13"/>
        <v>泉大津市</v>
      </c>
      <c r="AE22" s="232">
        <f t="shared" si="29"/>
        <v>0.44129404108952308</v>
      </c>
      <c r="AF22" s="232">
        <f t="shared" si="14"/>
        <v>0.44130000000000003</v>
      </c>
      <c r="AG22" s="232">
        <f t="shared" si="15"/>
        <v>0.43818090954522737</v>
      </c>
      <c r="AH22" s="232">
        <f t="shared" si="16"/>
        <v>0.43819999999999998</v>
      </c>
      <c r="AI22" s="326">
        <f t="shared" si="17"/>
        <v>0.31000000000000472</v>
      </c>
      <c r="AK22" s="232">
        <f t="shared" si="18"/>
        <v>7.4370097769800528E-3</v>
      </c>
      <c r="AL22" s="232">
        <f t="shared" si="19"/>
        <v>7.4000000000000003E-3</v>
      </c>
      <c r="AM22" s="232">
        <f t="shared" si="20"/>
        <v>7.6201458455451053E-3</v>
      </c>
      <c r="AN22" s="232">
        <f t="shared" si="21"/>
        <v>7.6E-3</v>
      </c>
      <c r="AO22" s="326">
        <f t="shared" si="22"/>
        <v>-1.9999999999999966E-2</v>
      </c>
      <c r="AP22" s="232">
        <f t="shared" si="23"/>
        <v>0.42157033989799897</v>
      </c>
      <c r="AQ22" s="232">
        <f t="shared" si="24"/>
        <v>0.42159999999999997</v>
      </c>
      <c r="AR22" s="232">
        <f t="shared" si="25"/>
        <v>0.42467539010364647</v>
      </c>
      <c r="AS22" s="232">
        <f t="shared" si="26"/>
        <v>0.42470000000000002</v>
      </c>
      <c r="AT22" s="326">
        <f t="shared" si="27"/>
        <v>-0.31000000000000472</v>
      </c>
      <c r="AU22" s="127">
        <v>0</v>
      </c>
    </row>
    <row r="23" spans="2:47" s="128" customFormat="1" ht="13.5" customHeight="1">
      <c r="B23" s="63">
        <v>18</v>
      </c>
      <c r="C23" s="55" t="s">
        <v>55</v>
      </c>
      <c r="D23" s="375">
        <v>20122</v>
      </c>
      <c r="E23" s="127">
        <v>2438</v>
      </c>
      <c r="F23" s="375">
        <f t="shared" si="0"/>
        <v>17684</v>
      </c>
      <c r="G23" s="428">
        <v>408</v>
      </c>
      <c r="H23" s="229">
        <f t="shared" si="1"/>
        <v>2.0276314481661863E-2</v>
      </c>
      <c r="I23" s="428">
        <v>1927</v>
      </c>
      <c r="J23" s="229">
        <f t="shared" si="2"/>
        <v>9.5765828446476492E-2</v>
      </c>
      <c r="K23" s="428">
        <v>103</v>
      </c>
      <c r="L23" s="229">
        <f t="shared" si="3"/>
        <v>5.1187754696352247E-3</v>
      </c>
      <c r="M23" s="428">
        <v>9183</v>
      </c>
      <c r="N23" s="229">
        <f t="shared" si="4"/>
        <v>0.45636616638505118</v>
      </c>
      <c r="O23" s="428">
        <v>8501</v>
      </c>
      <c r="P23" s="229">
        <f t="shared" si="5"/>
        <v>0.42247291521717523</v>
      </c>
      <c r="Q23" s="245"/>
      <c r="R23" s="258" t="s">
        <v>23</v>
      </c>
      <c r="S23" s="247">
        <f t="shared" si="6"/>
        <v>3.9709118744617744E-3</v>
      </c>
      <c r="T23" s="258" t="s">
        <v>23</v>
      </c>
      <c r="U23" s="247">
        <f t="shared" si="7"/>
        <v>0.4346474021624725</v>
      </c>
      <c r="V23" s="245"/>
      <c r="W23" s="230"/>
      <c r="X23" s="231" t="str">
        <f t="shared" si="8"/>
        <v>寝屋川市</v>
      </c>
      <c r="Y23" s="232">
        <f t="shared" si="28"/>
        <v>7.5920796142402791E-3</v>
      </c>
      <c r="Z23" s="232">
        <f t="shared" si="9"/>
        <v>7.6E-3</v>
      </c>
      <c r="AA23" s="232">
        <f t="shared" si="10"/>
        <v>7.863303675890403E-3</v>
      </c>
      <c r="AB23" s="232">
        <f t="shared" si="11"/>
        <v>7.9000000000000008E-3</v>
      </c>
      <c r="AC23" s="326">
        <f t="shared" si="12"/>
        <v>-3.0000000000000079E-2</v>
      </c>
      <c r="AD23" s="231" t="str">
        <f t="shared" si="13"/>
        <v>大阪市</v>
      </c>
      <c r="AE23" s="232">
        <f t="shared" si="29"/>
        <v>0.44029049150873123</v>
      </c>
      <c r="AF23" s="232">
        <f t="shared" si="14"/>
        <v>0.44030000000000002</v>
      </c>
      <c r="AG23" s="232">
        <f t="shared" si="15"/>
        <v>0.43750148834329533</v>
      </c>
      <c r="AH23" s="232">
        <f t="shared" si="16"/>
        <v>0.4375</v>
      </c>
      <c r="AI23" s="326">
        <f t="shared" si="17"/>
        <v>0.28000000000000247</v>
      </c>
      <c r="AK23" s="232">
        <f t="shared" si="18"/>
        <v>7.4370097769800528E-3</v>
      </c>
      <c r="AL23" s="232">
        <f t="shared" si="19"/>
        <v>7.4000000000000003E-3</v>
      </c>
      <c r="AM23" s="232">
        <f t="shared" si="20"/>
        <v>7.6201458455451053E-3</v>
      </c>
      <c r="AN23" s="232">
        <f t="shared" si="21"/>
        <v>7.6E-3</v>
      </c>
      <c r="AO23" s="326">
        <f t="shared" si="22"/>
        <v>-1.9999999999999966E-2</v>
      </c>
      <c r="AP23" s="232">
        <f t="shared" si="23"/>
        <v>0.42157033989799897</v>
      </c>
      <c r="AQ23" s="232">
        <f t="shared" si="24"/>
        <v>0.42159999999999997</v>
      </c>
      <c r="AR23" s="232">
        <f t="shared" si="25"/>
        <v>0.42467539010364647</v>
      </c>
      <c r="AS23" s="232">
        <f t="shared" si="26"/>
        <v>0.42470000000000002</v>
      </c>
      <c r="AT23" s="326">
        <f t="shared" si="27"/>
        <v>-0.31000000000000472</v>
      </c>
      <c r="AU23" s="127">
        <v>0</v>
      </c>
    </row>
    <row r="24" spans="2:47" s="128" customFormat="1" ht="13.5" customHeight="1">
      <c r="B24" s="63">
        <v>19</v>
      </c>
      <c r="C24" s="55" t="s">
        <v>125</v>
      </c>
      <c r="D24" s="375">
        <v>13229</v>
      </c>
      <c r="E24" s="127">
        <v>745</v>
      </c>
      <c r="F24" s="375">
        <f t="shared" si="0"/>
        <v>12484</v>
      </c>
      <c r="G24" s="428">
        <v>115</v>
      </c>
      <c r="H24" s="229">
        <f t="shared" si="1"/>
        <v>8.6930229042255659E-3</v>
      </c>
      <c r="I24" s="428">
        <v>561</v>
      </c>
      <c r="J24" s="229">
        <f t="shared" si="2"/>
        <v>4.240683347191776E-2</v>
      </c>
      <c r="K24" s="428">
        <v>69</v>
      </c>
      <c r="L24" s="229">
        <f t="shared" si="3"/>
        <v>5.2158137425353393E-3</v>
      </c>
      <c r="M24" s="428">
        <v>5227</v>
      </c>
      <c r="N24" s="229">
        <f t="shared" si="4"/>
        <v>0.39511678887293067</v>
      </c>
      <c r="O24" s="428">
        <v>7257</v>
      </c>
      <c r="P24" s="229">
        <f t="shared" si="5"/>
        <v>0.54856754100839067</v>
      </c>
      <c r="Q24" s="245"/>
      <c r="R24" s="258" t="s">
        <v>14</v>
      </c>
      <c r="S24" s="247">
        <f t="shared" si="6"/>
        <v>7.5977417823035933E-3</v>
      </c>
      <c r="T24" s="258" t="s">
        <v>14</v>
      </c>
      <c r="U24" s="247">
        <f t="shared" si="7"/>
        <v>0.44267398301060518</v>
      </c>
      <c r="V24" s="245"/>
      <c r="W24" s="230"/>
      <c r="X24" s="231" t="str">
        <f t="shared" si="8"/>
        <v>大阪市</v>
      </c>
      <c r="Y24" s="232">
        <f t="shared" si="28"/>
        <v>7.4017861377630592E-3</v>
      </c>
      <c r="Z24" s="232">
        <f t="shared" si="9"/>
        <v>7.4000000000000003E-3</v>
      </c>
      <c r="AA24" s="232">
        <f t="shared" si="10"/>
        <v>7.7066415831209961E-3</v>
      </c>
      <c r="AB24" s="232">
        <f t="shared" si="11"/>
        <v>7.7000000000000002E-3</v>
      </c>
      <c r="AC24" s="326">
        <f t="shared" si="12"/>
        <v>-2.9999999999999992E-2</v>
      </c>
      <c r="AD24" s="231" t="str">
        <f t="shared" si="13"/>
        <v>摂津市</v>
      </c>
      <c r="AE24" s="232">
        <f t="shared" si="29"/>
        <v>0.43947553266214001</v>
      </c>
      <c r="AF24" s="232">
        <f t="shared" si="14"/>
        <v>0.4395</v>
      </c>
      <c r="AG24" s="232">
        <f t="shared" si="15"/>
        <v>0.45079312349472633</v>
      </c>
      <c r="AH24" s="232">
        <f t="shared" si="16"/>
        <v>0.45079999999999998</v>
      </c>
      <c r="AI24" s="326">
        <f t="shared" si="17"/>
        <v>-1.1299999999999977</v>
      </c>
      <c r="AK24" s="232">
        <f t="shared" si="18"/>
        <v>7.4370097769800528E-3</v>
      </c>
      <c r="AL24" s="232">
        <f t="shared" si="19"/>
        <v>7.4000000000000003E-3</v>
      </c>
      <c r="AM24" s="232">
        <f t="shared" si="20"/>
        <v>7.6201458455451053E-3</v>
      </c>
      <c r="AN24" s="232">
        <f t="shared" si="21"/>
        <v>7.6E-3</v>
      </c>
      <c r="AO24" s="326">
        <f t="shared" si="22"/>
        <v>-1.9999999999999966E-2</v>
      </c>
      <c r="AP24" s="232">
        <f t="shared" si="23"/>
        <v>0.42157033989799897</v>
      </c>
      <c r="AQ24" s="232">
        <f t="shared" si="24"/>
        <v>0.42159999999999997</v>
      </c>
      <c r="AR24" s="232">
        <f t="shared" si="25"/>
        <v>0.42467539010364647</v>
      </c>
      <c r="AS24" s="232">
        <f t="shared" si="26"/>
        <v>0.42470000000000002</v>
      </c>
      <c r="AT24" s="326">
        <f t="shared" si="27"/>
        <v>-0.31000000000000472</v>
      </c>
      <c r="AU24" s="127">
        <v>0</v>
      </c>
    </row>
    <row r="25" spans="2:47" s="128" customFormat="1" ht="13.5" customHeight="1">
      <c r="B25" s="63">
        <v>20</v>
      </c>
      <c r="C25" s="55" t="s">
        <v>126</v>
      </c>
      <c r="D25" s="375">
        <v>22084</v>
      </c>
      <c r="E25" s="127">
        <v>2334</v>
      </c>
      <c r="F25" s="375">
        <f t="shared" si="0"/>
        <v>19750</v>
      </c>
      <c r="G25" s="428">
        <v>500</v>
      </c>
      <c r="H25" s="229">
        <f t="shared" si="1"/>
        <v>2.2640825937330192E-2</v>
      </c>
      <c r="I25" s="428">
        <v>1646</v>
      </c>
      <c r="J25" s="229">
        <f t="shared" si="2"/>
        <v>7.4533598985690994E-2</v>
      </c>
      <c r="K25" s="428">
        <v>188</v>
      </c>
      <c r="L25" s="229">
        <f t="shared" si="3"/>
        <v>8.5129505524361524E-3</v>
      </c>
      <c r="M25" s="428">
        <v>10303</v>
      </c>
      <c r="N25" s="229">
        <f t="shared" si="4"/>
        <v>0.46653685926462596</v>
      </c>
      <c r="O25" s="428">
        <v>9447</v>
      </c>
      <c r="P25" s="229">
        <f t="shared" si="5"/>
        <v>0.42777576525991667</v>
      </c>
      <c r="Q25" s="245"/>
      <c r="R25" s="258" t="s">
        <v>42</v>
      </c>
      <c r="S25" s="247">
        <f t="shared" si="6"/>
        <v>8.0570547417116428E-3</v>
      </c>
      <c r="T25" s="258" t="s">
        <v>42</v>
      </c>
      <c r="U25" s="247">
        <f t="shared" si="7"/>
        <v>0.41422513492675406</v>
      </c>
      <c r="V25" s="245"/>
      <c r="W25" s="230"/>
      <c r="X25" s="231" t="str">
        <f t="shared" si="8"/>
        <v>岸和田市</v>
      </c>
      <c r="Y25" s="232">
        <f t="shared" si="28"/>
        <v>7.3869520193303416E-3</v>
      </c>
      <c r="Z25" s="232">
        <f t="shared" si="9"/>
        <v>7.4000000000000003E-3</v>
      </c>
      <c r="AA25" s="232">
        <f t="shared" si="10"/>
        <v>7.9933146822657418E-3</v>
      </c>
      <c r="AB25" s="232">
        <f t="shared" si="11"/>
        <v>8.0000000000000002E-3</v>
      </c>
      <c r="AC25" s="326">
        <f t="shared" si="12"/>
        <v>-5.9999999999999984E-2</v>
      </c>
      <c r="AD25" s="231" t="str">
        <f t="shared" si="13"/>
        <v>松原市</v>
      </c>
      <c r="AE25" s="232">
        <f t="shared" si="29"/>
        <v>0.4346474021624725</v>
      </c>
      <c r="AF25" s="232">
        <f t="shared" si="14"/>
        <v>0.43459999999999999</v>
      </c>
      <c r="AG25" s="232">
        <f t="shared" si="15"/>
        <v>0.43686385165776481</v>
      </c>
      <c r="AH25" s="232">
        <f t="shared" si="16"/>
        <v>0.43690000000000001</v>
      </c>
      <c r="AI25" s="326">
        <f t="shared" si="17"/>
        <v>-0.23000000000000242</v>
      </c>
      <c r="AK25" s="232">
        <f t="shared" si="18"/>
        <v>7.4370097769800528E-3</v>
      </c>
      <c r="AL25" s="232">
        <f t="shared" si="19"/>
        <v>7.4000000000000003E-3</v>
      </c>
      <c r="AM25" s="232">
        <f t="shared" si="20"/>
        <v>7.6201458455451053E-3</v>
      </c>
      <c r="AN25" s="232">
        <f t="shared" si="21"/>
        <v>7.6E-3</v>
      </c>
      <c r="AO25" s="326">
        <f t="shared" si="22"/>
        <v>-1.9999999999999966E-2</v>
      </c>
      <c r="AP25" s="232">
        <f t="shared" si="23"/>
        <v>0.42157033989799897</v>
      </c>
      <c r="AQ25" s="232">
        <f t="shared" si="24"/>
        <v>0.42159999999999997</v>
      </c>
      <c r="AR25" s="232">
        <f t="shared" si="25"/>
        <v>0.42467539010364647</v>
      </c>
      <c r="AS25" s="232">
        <f t="shared" si="26"/>
        <v>0.42470000000000002</v>
      </c>
      <c r="AT25" s="326">
        <f t="shared" si="27"/>
        <v>-0.31000000000000472</v>
      </c>
      <c r="AU25" s="127">
        <v>0</v>
      </c>
    </row>
    <row r="26" spans="2:47" s="128" customFormat="1" ht="13.5" customHeight="1">
      <c r="B26" s="63">
        <v>21</v>
      </c>
      <c r="C26" s="55" t="s">
        <v>127</v>
      </c>
      <c r="D26" s="375">
        <v>14373</v>
      </c>
      <c r="E26" s="127">
        <v>1452</v>
      </c>
      <c r="F26" s="375">
        <f t="shared" si="0"/>
        <v>12921</v>
      </c>
      <c r="G26" s="428">
        <v>183</v>
      </c>
      <c r="H26" s="229">
        <f t="shared" si="1"/>
        <v>1.2732206219995825E-2</v>
      </c>
      <c r="I26" s="428">
        <v>1176</v>
      </c>
      <c r="J26" s="229">
        <f t="shared" si="2"/>
        <v>8.1820079315383015E-2</v>
      </c>
      <c r="K26" s="428">
        <v>93</v>
      </c>
      <c r="L26" s="229">
        <f t="shared" si="3"/>
        <v>6.4704654560634525E-3</v>
      </c>
      <c r="M26" s="428">
        <v>6777</v>
      </c>
      <c r="N26" s="229">
        <f t="shared" si="4"/>
        <v>0.4715090795241077</v>
      </c>
      <c r="O26" s="428">
        <v>6144</v>
      </c>
      <c r="P26" s="229">
        <f t="shared" si="5"/>
        <v>0.42746816948444999</v>
      </c>
      <c r="Q26" s="245"/>
      <c r="R26" s="258" t="s">
        <v>4</v>
      </c>
      <c r="S26" s="247">
        <f t="shared" si="6"/>
        <v>6.6936338245208518E-3</v>
      </c>
      <c r="T26" s="258" t="s">
        <v>4</v>
      </c>
      <c r="U26" s="247">
        <f t="shared" si="7"/>
        <v>0.34556486564576711</v>
      </c>
      <c r="V26" s="245"/>
      <c r="W26" s="230"/>
      <c r="X26" s="231" t="str">
        <f t="shared" si="8"/>
        <v>四條畷市</v>
      </c>
      <c r="Y26" s="232">
        <f t="shared" si="28"/>
        <v>6.8399452804377564E-3</v>
      </c>
      <c r="Z26" s="232">
        <f t="shared" si="9"/>
        <v>6.7999999999999996E-3</v>
      </c>
      <c r="AA26" s="232">
        <f t="shared" si="10"/>
        <v>6.1938304590721397E-3</v>
      </c>
      <c r="AB26" s="232">
        <f t="shared" si="11"/>
        <v>6.1999999999999998E-3</v>
      </c>
      <c r="AC26" s="326">
        <f t="shared" si="12"/>
        <v>5.9999999999999984E-2</v>
      </c>
      <c r="AD26" s="231" t="str">
        <f t="shared" si="13"/>
        <v>寝屋川市</v>
      </c>
      <c r="AE26" s="232">
        <f t="shared" si="29"/>
        <v>0.42915768954550115</v>
      </c>
      <c r="AF26" s="232">
        <f t="shared" si="14"/>
        <v>0.42920000000000003</v>
      </c>
      <c r="AG26" s="232">
        <f t="shared" si="15"/>
        <v>0.43667183631268197</v>
      </c>
      <c r="AH26" s="232">
        <f t="shared" si="16"/>
        <v>0.43669999999999998</v>
      </c>
      <c r="AI26" s="326">
        <f t="shared" si="17"/>
        <v>-0.74999999999999512</v>
      </c>
      <c r="AK26" s="232">
        <f t="shared" si="18"/>
        <v>7.4370097769800528E-3</v>
      </c>
      <c r="AL26" s="232">
        <f t="shared" si="19"/>
        <v>7.4000000000000003E-3</v>
      </c>
      <c r="AM26" s="232">
        <f t="shared" si="20"/>
        <v>7.6201458455451053E-3</v>
      </c>
      <c r="AN26" s="232">
        <f t="shared" si="21"/>
        <v>7.6E-3</v>
      </c>
      <c r="AO26" s="326">
        <f t="shared" si="22"/>
        <v>-1.9999999999999966E-2</v>
      </c>
      <c r="AP26" s="232">
        <f t="shared" si="23"/>
        <v>0.42157033989799897</v>
      </c>
      <c r="AQ26" s="232">
        <f t="shared" si="24"/>
        <v>0.42159999999999997</v>
      </c>
      <c r="AR26" s="232">
        <f t="shared" si="25"/>
        <v>0.42467539010364647</v>
      </c>
      <c r="AS26" s="232">
        <f t="shared" si="26"/>
        <v>0.42470000000000002</v>
      </c>
      <c r="AT26" s="326">
        <f t="shared" si="27"/>
        <v>-0.31000000000000472</v>
      </c>
      <c r="AU26" s="127">
        <v>0</v>
      </c>
    </row>
    <row r="27" spans="2:47" s="128" customFormat="1" ht="13.5" customHeight="1">
      <c r="B27" s="63">
        <v>22</v>
      </c>
      <c r="C27" s="55" t="s">
        <v>56</v>
      </c>
      <c r="D27" s="375">
        <v>19083</v>
      </c>
      <c r="E27" s="127">
        <v>2427</v>
      </c>
      <c r="F27" s="375">
        <f t="shared" si="0"/>
        <v>16656</v>
      </c>
      <c r="G27" s="428">
        <v>451</v>
      </c>
      <c r="H27" s="229">
        <f t="shared" si="1"/>
        <v>2.3633600586909814E-2</v>
      </c>
      <c r="I27" s="428">
        <v>1749</v>
      </c>
      <c r="J27" s="229">
        <f t="shared" si="2"/>
        <v>9.1652255934601481E-2</v>
      </c>
      <c r="K27" s="428">
        <v>227</v>
      </c>
      <c r="L27" s="229">
        <f t="shared" si="3"/>
        <v>1.1895404286537755E-2</v>
      </c>
      <c r="M27" s="428">
        <v>7953</v>
      </c>
      <c r="N27" s="229">
        <f t="shared" si="4"/>
        <v>0.41675837132526333</v>
      </c>
      <c r="O27" s="428">
        <v>8703</v>
      </c>
      <c r="P27" s="229">
        <f t="shared" si="5"/>
        <v>0.45606036786668763</v>
      </c>
      <c r="Q27" s="245"/>
      <c r="R27" s="258" t="s">
        <v>19</v>
      </c>
      <c r="S27" s="247">
        <f t="shared" si="6"/>
        <v>2.4595803233574132E-2</v>
      </c>
      <c r="T27" s="258" t="s">
        <v>19</v>
      </c>
      <c r="U27" s="247">
        <f t="shared" si="7"/>
        <v>0.45519435844513245</v>
      </c>
      <c r="V27" s="245"/>
      <c r="W27" s="230"/>
      <c r="X27" s="231" t="str">
        <f t="shared" si="8"/>
        <v>羽曳野市</v>
      </c>
      <c r="Y27" s="232">
        <f t="shared" si="28"/>
        <v>6.7773458022486075E-3</v>
      </c>
      <c r="Z27" s="232">
        <f t="shared" si="9"/>
        <v>6.7999999999999996E-3</v>
      </c>
      <c r="AA27" s="232">
        <f t="shared" si="10"/>
        <v>5.8126536999776436E-3</v>
      </c>
      <c r="AB27" s="232">
        <f t="shared" si="11"/>
        <v>5.7999999999999996E-3</v>
      </c>
      <c r="AC27" s="326">
        <f t="shared" si="12"/>
        <v>0.1</v>
      </c>
      <c r="AD27" s="231" t="str">
        <f t="shared" si="13"/>
        <v>阪南市</v>
      </c>
      <c r="AE27" s="232">
        <f t="shared" si="29"/>
        <v>0.42638623326959846</v>
      </c>
      <c r="AF27" s="232">
        <f t="shared" si="14"/>
        <v>0.4264</v>
      </c>
      <c r="AG27" s="232">
        <f t="shared" si="15"/>
        <v>0.43264082244591989</v>
      </c>
      <c r="AH27" s="232">
        <f t="shared" si="16"/>
        <v>0.43259999999999998</v>
      </c>
      <c r="AI27" s="326">
        <f t="shared" si="17"/>
        <v>-0.61999999999999833</v>
      </c>
      <c r="AK27" s="232">
        <f t="shared" si="18"/>
        <v>7.4370097769800528E-3</v>
      </c>
      <c r="AL27" s="232">
        <f t="shared" si="19"/>
        <v>7.4000000000000003E-3</v>
      </c>
      <c r="AM27" s="232">
        <f t="shared" si="20"/>
        <v>7.6201458455451053E-3</v>
      </c>
      <c r="AN27" s="232">
        <f t="shared" si="21"/>
        <v>7.6E-3</v>
      </c>
      <c r="AO27" s="326">
        <f t="shared" si="22"/>
        <v>-1.9999999999999966E-2</v>
      </c>
      <c r="AP27" s="232">
        <f t="shared" si="23"/>
        <v>0.42157033989799897</v>
      </c>
      <c r="AQ27" s="232">
        <f t="shared" si="24"/>
        <v>0.42159999999999997</v>
      </c>
      <c r="AR27" s="232">
        <f t="shared" si="25"/>
        <v>0.42467539010364647</v>
      </c>
      <c r="AS27" s="232">
        <f t="shared" si="26"/>
        <v>0.42470000000000002</v>
      </c>
      <c r="AT27" s="326">
        <f t="shared" si="27"/>
        <v>-0.31000000000000472</v>
      </c>
      <c r="AU27" s="127">
        <v>0</v>
      </c>
    </row>
    <row r="28" spans="2:47" s="128" customFormat="1" ht="13.5" customHeight="1">
      <c r="B28" s="63">
        <v>23</v>
      </c>
      <c r="C28" s="55" t="s">
        <v>128</v>
      </c>
      <c r="D28" s="375">
        <v>29746</v>
      </c>
      <c r="E28" s="127">
        <v>2952</v>
      </c>
      <c r="F28" s="375">
        <f t="shared" si="0"/>
        <v>26794</v>
      </c>
      <c r="G28" s="428">
        <v>567</v>
      </c>
      <c r="H28" s="229">
        <f t="shared" si="1"/>
        <v>1.9061386404894777E-2</v>
      </c>
      <c r="I28" s="428">
        <v>2224</v>
      </c>
      <c r="J28" s="229">
        <f t="shared" si="2"/>
        <v>7.476635514018691E-2</v>
      </c>
      <c r="K28" s="428">
        <v>161</v>
      </c>
      <c r="L28" s="229">
        <f t="shared" si="3"/>
        <v>5.4124924359577756E-3</v>
      </c>
      <c r="M28" s="428">
        <v>13058</v>
      </c>
      <c r="N28" s="229">
        <f t="shared" si="4"/>
        <v>0.43898339272507225</v>
      </c>
      <c r="O28" s="428">
        <v>13736</v>
      </c>
      <c r="P28" s="229">
        <f t="shared" si="5"/>
        <v>0.46177637329388826</v>
      </c>
      <c r="Q28" s="245"/>
      <c r="R28" s="258" t="s">
        <v>24</v>
      </c>
      <c r="S28" s="247">
        <f t="shared" si="6"/>
        <v>6.7773458022486075E-3</v>
      </c>
      <c r="T28" s="258" t="s">
        <v>24</v>
      </c>
      <c r="U28" s="247">
        <f t="shared" si="7"/>
        <v>0.41515183356099611</v>
      </c>
      <c r="V28" s="245"/>
      <c r="W28" s="230"/>
      <c r="X28" s="231" t="str">
        <f t="shared" si="8"/>
        <v>箕面市</v>
      </c>
      <c r="Y28" s="232">
        <f t="shared" si="28"/>
        <v>6.6936338245208518E-3</v>
      </c>
      <c r="Z28" s="232">
        <f t="shared" si="9"/>
        <v>6.7000000000000002E-3</v>
      </c>
      <c r="AA28" s="232">
        <f t="shared" si="10"/>
        <v>7.39067953192363E-3</v>
      </c>
      <c r="AB28" s="232">
        <f t="shared" si="11"/>
        <v>7.4000000000000003E-3</v>
      </c>
      <c r="AC28" s="326">
        <f t="shared" si="12"/>
        <v>-7.0000000000000007E-2</v>
      </c>
      <c r="AD28" s="231" t="str">
        <f t="shared" si="13"/>
        <v>東大阪市</v>
      </c>
      <c r="AE28" s="232">
        <f t="shared" si="29"/>
        <v>0.42522996057818657</v>
      </c>
      <c r="AF28" s="232">
        <f t="shared" si="14"/>
        <v>0.42520000000000002</v>
      </c>
      <c r="AG28" s="232">
        <f t="shared" si="15"/>
        <v>0.42828481292893511</v>
      </c>
      <c r="AH28" s="232">
        <f t="shared" si="16"/>
        <v>0.42830000000000001</v>
      </c>
      <c r="AI28" s="326">
        <f t="shared" si="17"/>
        <v>-0.30999999999999917</v>
      </c>
      <c r="AK28" s="232">
        <f t="shared" si="18"/>
        <v>7.4370097769800528E-3</v>
      </c>
      <c r="AL28" s="232">
        <f t="shared" si="19"/>
        <v>7.4000000000000003E-3</v>
      </c>
      <c r="AM28" s="232">
        <f t="shared" si="20"/>
        <v>7.6201458455451053E-3</v>
      </c>
      <c r="AN28" s="232">
        <f t="shared" si="21"/>
        <v>7.6E-3</v>
      </c>
      <c r="AO28" s="326">
        <f t="shared" si="22"/>
        <v>-1.9999999999999966E-2</v>
      </c>
      <c r="AP28" s="232">
        <f t="shared" si="23"/>
        <v>0.42157033989799897</v>
      </c>
      <c r="AQ28" s="232">
        <f t="shared" si="24"/>
        <v>0.42159999999999997</v>
      </c>
      <c r="AR28" s="232">
        <f t="shared" si="25"/>
        <v>0.42467539010364647</v>
      </c>
      <c r="AS28" s="232">
        <f t="shared" si="26"/>
        <v>0.42470000000000002</v>
      </c>
      <c r="AT28" s="326">
        <f t="shared" si="27"/>
        <v>-0.31000000000000472</v>
      </c>
      <c r="AU28" s="127">
        <v>0</v>
      </c>
    </row>
    <row r="29" spans="2:47" s="128" customFormat="1" ht="13.5" customHeight="1">
      <c r="B29" s="63">
        <v>24</v>
      </c>
      <c r="C29" s="55" t="s">
        <v>129</v>
      </c>
      <c r="D29" s="375">
        <v>13410</v>
      </c>
      <c r="E29" s="127">
        <v>1515</v>
      </c>
      <c r="F29" s="375">
        <f t="shared" si="0"/>
        <v>11895</v>
      </c>
      <c r="G29" s="428">
        <v>339</v>
      </c>
      <c r="H29" s="229">
        <f t="shared" si="1"/>
        <v>2.5279642058165547E-2</v>
      </c>
      <c r="I29" s="428">
        <v>1133</v>
      </c>
      <c r="J29" s="229">
        <f t="shared" si="2"/>
        <v>8.4489187173750938E-2</v>
      </c>
      <c r="K29" s="428">
        <v>43</v>
      </c>
      <c r="L29" s="229">
        <f t="shared" si="3"/>
        <v>3.2065622669649515E-3</v>
      </c>
      <c r="M29" s="428">
        <v>6721</v>
      </c>
      <c r="N29" s="229">
        <f t="shared" si="4"/>
        <v>0.50119313944817301</v>
      </c>
      <c r="O29" s="428">
        <v>5174</v>
      </c>
      <c r="P29" s="229">
        <f t="shared" si="5"/>
        <v>0.38583146905294557</v>
      </c>
      <c r="Q29" s="245"/>
      <c r="R29" s="258" t="s">
        <v>15</v>
      </c>
      <c r="S29" s="247">
        <f t="shared" si="6"/>
        <v>3.3117644061751669E-3</v>
      </c>
      <c r="T29" s="258" t="s">
        <v>15</v>
      </c>
      <c r="U29" s="247">
        <f t="shared" si="7"/>
        <v>0.47235950476384575</v>
      </c>
      <c r="V29" s="245"/>
      <c r="W29" s="230"/>
      <c r="X29" s="231" t="str">
        <f t="shared" si="8"/>
        <v>泉大津市</v>
      </c>
      <c r="Y29" s="232">
        <f t="shared" si="28"/>
        <v>6.6933159802919032E-3</v>
      </c>
      <c r="Z29" s="232">
        <f t="shared" si="9"/>
        <v>6.7000000000000002E-3</v>
      </c>
      <c r="AA29" s="232">
        <f t="shared" si="10"/>
        <v>8.8955522238880567E-3</v>
      </c>
      <c r="AB29" s="232">
        <f t="shared" si="11"/>
        <v>8.8999999999999999E-3</v>
      </c>
      <c r="AC29" s="326">
        <f t="shared" si="12"/>
        <v>-0.21999999999999997</v>
      </c>
      <c r="AD29" s="231" t="str">
        <f t="shared" si="13"/>
        <v>藤井寺市</v>
      </c>
      <c r="AE29" s="232">
        <f t="shared" si="29"/>
        <v>0.42249240121580545</v>
      </c>
      <c r="AF29" s="232">
        <f t="shared" si="14"/>
        <v>0.42249999999999999</v>
      </c>
      <c r="AG29" s="232">
        <f t="shared" si="15"/>
        <v>0.43293786446812788</v>
      </c>
      <c r="AH29" s="232">
        <f t="shared" si="16"/>
        <v>0.43290000000000001</v>
      </c>
      <c r="AI29" s="326">
        <f t="shared" si="17"/>
        <v>-1.040000000000002</v>
      </c>
      <c r="AK29" s="232">
        <f t="shared" si="18"/>
        <v>7.4370097769800528E-3</v>
      </c>
      <c r="AL29" s="232">
        <f t="shared" si="19"/>
        <v>7.4000000000000003E-3</v>
      </c>
      <c r="AM29" s="232">
        <f t="shared" si="20"/>
        <v>7.6201458455451053E-3</v>
      </c>
      <c r="AN29" s="232">
        <f t="shared" si="21"/>
        <v>7.6E-3</v>
      </c>
      <c r="AO29" s="326">
        <f t="shared" si="22"/>
        <v>-1.9999999999999966E-2</v>
      </c>
      <c r="AP29" s="232">
        <f t="shared" si="23"/>
        <v>0.42157033989799897</v>
      </c>
      <c r="AQ29" s="232">
        <f t="shared" si="24"/>
        <v>0.42159999999999997</v>
      </c>
      <c r="AR29" s="232">
        <f t="shared" si="25"/>
        <v>0.42467539010364647</v>
      </c>
      <c r="AS29" s="232">
        <f t="shared" si="26"/>
        <v>0.42470000000000002</v>
      </c>
      <c r="AT29" s="326">
        <f t="shared" si="27"/>
        <v>-0.31000000000000472</v>
      </c>
      <c r="AU29" s="127">
        <v>0</v>
      </c>
    </row>
    <row r="30" spans="2:47" s="128" customFormat="1" ht="13.5" customHeight="1">
      <c r="B30" s="63">
        <v>25</v>
      </c>
      <c r="C30" s="55" t="s">
        <v>130</v>
      </c>
      <c r="D30" s="375">
        <v>9086</v>
      </c>
      <c r="E30" s="127">
        <v>889</v>
      </c>
      <c r="F30" s="375">
        <f t="shared" si="0"/>
        <v>8197</v>
      </c>
      <c r="G30" s="428">
        <v>198</v>
      </c>
      <c r="H30" s="229">
        <f t="shared" si="1"/>
        <v>2.1791767554479417E-2</v>
      </c>
      <c r="I30" s="428">
        <v>630</v>
      </c>
      <c r="J30" s="229">
        <f t="shared" si="2"/>
        <v>6.9337442218798145E-2</v>
      </c>
      <c r="K30" s="428">
        <v>61</v>
      </c>
      <c r="L30" s="229">
        <f t="shared" si="3"/>
        <v>6.7136253576931546E-3</v>
      </c>
      <c r="M30" s="428">
        <v>4473</v>
      </c>
      <c r="N30" s="229">
        <f t="shared" si="4"/>
        <v>0.49229583975346686</v>
      </c>
      <c r="O30" s="428">
        <v>3724</v>
      </c>
      <c r="P30" s="229">
        <f t="shared" si="5"/>
        <v>0.40986132511556239</v>
      </c>
      <c r="Q30" s="245"/>
      <c r="R30" s="258" t="s">
        <v>9</v>
      </c>
      <c r="S30" s="247">
        <f t="shared" si="6"/>
        <v>1.4828689612112698E-2</v>
      </c>
      <c r="T30" s="258" t="s">
        <v>9</v>
      </c>
      <c r="U30" s="247">
        <f t="shared" si="7"/>
        <v>0.43947553266214001</v>
      </c>
      <c r="V30" s="245"/>
      <c r="W30" s="230"/>
      <c r="X30" s="231" t="str">
        <f t="shared" si="8"/>
        <v>泉佐野市</v>
      </c>
      <c r="Y30" s="232">
        <f t="shared" si="28"/>
        <v>6.6639186589722453E-3</v>
      </c>
      <c r="Z30" s="232">
        <f t="shared" si="9"/>
        <v>6.7000000000000002E-3</v>
      </c>
      <c r="AA30" s="232">
        <f t="shared" si="10"/>
        <v>5.6354309659706666E-3</v>
      </c>
      <c r="AB30" s="232">
        <f t="shared" si="11"/>
        <v>5.5999999999999999E-3</v>
      </c>
      <c r="AC30" s="326">
        <f t="shared" si="12"/>
        <v>0.11000000000000003</v>
      </c>
      <c r="AD30" s="231" t="str">
        <f t="shared" si="13"/>
        <v>堺市</v>
      </c>
      <c r="AE30" s="232">
        <f t="shared" si="29"/>
        <v>0.41879848592736951</v>
      </c>
      <c r="AF30" s="232">
        <f t="shared" si="14"/>
        <v>0.41880000000000001</v>
      </c>
      <c r="AG30" s="232">
        <f t="shared" si="15"/>
        <v>0.41898779755951188</v>
      </c>
      <c r="AH30" s="232">
        <f t="shared" si="16"/>
        <v>0.41899999999999998</v>
      </c>
      <c r="AI30" s="326">
        <f t="shared" si="17"/>
        <v>-1.9999999999997797E-2</v>
      </c>
      <c r="AK30" s="232">
        <f t="shared" si="18"/>
        <v>7.4370097769800528E-3</v>
      </c>
      <c r="AL30" s="232">
        <f t="shared" si="19"/>
        <v>7.4000000000000003E-3</v>
      </c>
      <c r="AM30" s="232">
        <f t="shared" si="20"/>
        <v>7.6201458455451053E-3</v>
      </c>
      <c r="AN30" s="232">
        <f t="shared" si="21"/>
        <v>7.6E-3</v>
      </c>
      <c r="AO30" s="326">
        <f t="shared" si="22"/>
        <v>-1.9999999999999966E-2</v>
      </c>
      <c r="AP30" s="232">
        <f t="shared" si="23"/>
        <v>0.42157033989799897</v>
      </c>
      <c r="AQ30" s="232">
        <f t="shared" si="24"/>
        <v>0.42159999999999997</v>
      </c>
      <c r="AR30" s="232">
        <f t="shared" si="25"/>
        <v>0.42467539010364647</v>
      </c>
      <c r="AS30" s="232">
        <f t="shared" si="26"/>
        <v>0.42470000000000002</v>
      </c>
      <c r="AT30" s="326">
        <f t="shared" si="27"/>
        <v>-0.31000000000000472</v>
      </c>
      <c r="AU30" s="127">
        <v>0</v>
      </c>
    </row>
    <row r="31" spans="2:47" s="128" customFormat="1" ht="13.5" customHeight="1">
      <c r="B31" s="63">
        <v>26</v>
      </c>
      <c r="C31" s="55" t="s">
        <v>30</v>
      </c>
      <c r="D31" s="375">
        <v>133415</v>
      </c>
      <c r="E31" s="127">
        <v>11725</v>
      </c>
      <c r="F31" s="375">
        <f t="shared" si="0"/>
        <v>121690</v>
      </c>
      <c r="G31" s="428">
        <v>2347</v>
      </c>
      <c r="H31" s="229">
        <f t="shared" si="1"/>
        <v>1.7591725068395608E-2</v>
      </c>
      <c r="I31" s="428">
        <v>8727</v>
      </c>
      <c r="J31" s="229">
        <f t="shared" si="2"/>
        <v>6.5412434883633769E-2</v>
      </c>
      <c r="K31" s="428">
        <v>651</v>
      </c>
      <c r="L31" s="229">
        <f t="shared" si="3"/>
        <v>4.8795112993291609E-3</v>
      </c>
      <c r="M31" s="428">
        <v>65816</v>
      </c>
      <c r="N31" s="229">
        <f t="shared" si="4"/>
        <v>0.49331784282127195</v>
      </c>
      <c r="O31" s="428">
        <v>55874</v>
      </c>
      <c r="P31" s="229">
        <f t="shared" si="5"/>
        <v>0.41879848592736951</v>
      </c>
      <c r="Q31" s="245"/>
      <c r="R31" s="258" t="s">
        <v>43</v>
      </c>
      <c r="S31" s="247">
        <f t="shared" si="6"/>
        <v>7.7254166206820437E-3</v>
      </c>
      <c r="T31" s="258" t="s">
        <v>43</v>
      </c>
      <c r="U31" s="247">
        <f t="shared" si="7"/>
        <v>0.40867453923408015</v>
      </c>
      <c r="V31" s="245"/>
      <c r="W31" s="230"/>
      <c r="X31" s="231" t="str">
        <f t="shared" si="8"/>
        <v>泉南市</v>
      </c>
      <c r="Y31" s="232">
        <f t="shared" si="28"/>
        <v>6.6382641434657684E-3</v>
      </c>
      <c r="Z31" s="232">
        <f t="shared" si="9"/>
        <v>6.6E-3</v>
      </c>
      <c r="AA31" s="232">
        <f t="shared" si="10"/>
        <v>7.2049162958253863E-3</v>
      </c>
      <c r="AB31" s="232">
        <f t="shared" si="11"/>
        <v>7.1999999999999998E-3</v>
      </c>
      <c r="AC31" s="326">
        <f t="shared" si="12"/>
        <v>-5.9999999999999984E-2</v>
      </c>
      <c r="AD31" s="231" t="str">
        <f t="shared" si="13"/>
        <v>富田林市</v>
      </c>
      <c r="AE31" s="232">
        <f t="shared" si="29"/>
        <v>0.41704581525764467</v>
      </c>
      <c r="AF31" s="232">
        <f t="shared" si="14"/>
        <v>0.41699999999999998</v>
      </c>
      <c r="AG31" s="232">
        <f t="shared" si="15"/>
        <v>0.4252480520208532</v>
      </c>
      <c r="AH31" s="232">
        <f t="shared" si="16"/>
        <v>0.42520000000000002</v>
      </c>
      <c r="AI31" s="326">
        <f t="shared" si="17"/>
        <v>-0.82000000000000406</v>
      </c>
      <c r="AK31" s="232">
        <f t="shared" si="18"/>
        <v>7.4370097769800528E-3</v>
      </c>
      <c r="AL31" s="232">
        <f t="shared" si="19"/>
        <v>7.4000000000000003E-3</v>
      </c>
      <c r="AM31" s="232">
        <f t="shared" si="20"/>
        <v>7.6201458455451053E-3</v>
      </c>
      <c r="AN31" s="232">
        <f t="shared" si="21"/>
        <v>7.6E-3</v>
      </c>
      <c r="AO31" s="326">
        <f t="shared" si="22"/>
        <v>-1.9999999999999966E-2</v>
      </c>
      <c r="AP31" s="232">
        <f t="shared" si="23"/>
        <v>0.42157033989799897</v>
      </c>
      <c r="AQ31" s="232">
        <f t="shared" si="24"/>
        <v>0.42159999999999997</v>
      </c>
      <c r="AR31" s="232">
        <f t="shared" si="25"/>
        <v>0.42467539010364647</v>
      </c>
      <c r="AS31" s="232">
        <f t="shared" si="26"/>
        <v>0.42470000000000002</v>
      </c>
      <c r="AT31" s="326">
        <f t="shared" si="27"/>
        <v>-0.31000000000000472</v>
      </c>
      <c r="AU31" s="127">
        <v>0</v>
      </c>
    </row>
    <row r="32" spans="2:47" s="128" customFormat="1" ht="13.5" customHeight="1">
      <c r="B32" s="63">
        <v>27</v>
      </c>
      <c r="C32" s="55" t="s">
        <v>31</v>
      </c>
      <c r="D32" s="375">
        <v>21497</v>
      </c>
      <c r="E32" s="127">
        <v>1796</v>
      </c>
      <c r="F32" s="375">
        <f t="shared" si="0"/>
        <v>19701</v>
      </c>
      <c r="G32" s="428">
        <v>466</v>
      </c>
      <c r="H32" s="229">
        <f t="shared" si="1"/>
        <v>2.1677443364190353E-2</v>
      </c>
      <c r="I32" s="428">
        <v>1263</v>
      </c>
      <c r="J32" s="229">
        <f t="shared" si="2"/>
        <v>5.8752384053588874E-2</v>
      </c>
      <c r="K32" s="428">
        <v>67</v>
      </c>
      <c r="L32" s="229">
        <f t="shared" si="3"/>
        <v>3.1167139600874541E-3</v>
      </c>
      <c r="M32" s="428">
        <v>10871</v>
      </c>
      <c r="N32" s="229">
        <f t="shared" si="4"/>
        <v>0.50569846955389119</v>
      </c>
      <c r="O32" s="428">
        <v>8830</v>
      </c>
      <c r="P32" s="229">
        <f t="shared" si="5"/>
        <v>0.41075498906824209</v>
      </c>
      <c r="Q32" s="245"/>
      <c r="R32" s="258" t="s">
        <v>25</v>
      </c>
      <c r="S32" s="247">
        <f t="shared" si="6"/>
        <v>1.2443009118541034E-2</v>
      </c>
      <c r="T32" s="258" t="s">
        <v>25</v>
      </c>
      <c r="U32" s="247">
        <f t="shared" si="7"/>
        <v>0.42249240121580545</v>
      </c>
      <c r="V32" s="245"/>
      <c r="W32" s="230"/>
      <c r="X32" s="231" t="str">
        <f t="shared" si="8"/>
        <v>高槻市</v>
      </c>
      <c r="Y32" s="232">
        <f t="shared" si="28"/>
        <v>6.5675259589243013E-3</v>
      </c>
      <c r="Z32" s="232">
        <f t="shared" si="9"/>
        <v>6.6E-3</v>
      </c>
      <c r="AA32" s="232">
        <f t="shared" si="10"/>
        <v>7.8016016533195556E-3</v>
      </c>
      <c r="AB32" s="232">
        <f t="shared" si="11"/>
        <v>7.7999999999999996E-3</v>
      </c>
      <c r="AC32" s="326">
        <f t="shared" si="12"/>
        <v>-0.11999999999999997</v>
      </c>
      <c r="AD32" s="231" t="str">
        <f t="shared" si="13"/>
        <v>羽曳野市</v>
      </c>
      <c r="AE32" s="232">
        <f t="shared" si="29"/>
        <v>0.41515183356099611</v>
      </c>
      <c r="AF32" s="232">
        <f t="shared" si="14"/>
        <v>0.41520000000000001</v>
      </c>
      <c r="AG32" s="232">
        <f t="shared" si="15"/>
        <v>0.42035546613011404</v>
      </c>
      <c r="AH32" s="232">
        <f t="shared" si="16"/>
        <v>0.4204</v>
      </c>
      <c r="AI32" s="326">
        <f t="shared" si="17"/>
        <v>-0.51999999999999824</v>
      </c>
      <c r="AK32" s="232">
        <f t="shared" si="18"/>
        <v>7.4370097769800528E-3</v>
      </c>
      <c r="AL32" s="232">
        <f t="shared" si="19"/>
        <v>7.4000000000000003E-3</v>
      </c>
      <c r="AM32" s="232">
        <f t="shared" si="20"/>
        <v>7.6201458455451053E-3</v>
      </c>
      <c r="AN32" s="232">
        <f t="shared" si="21"/>
        <v>7.6E-3</v>
      </c>
      <c r="AO32" s="326">
        <f t="shared" si="22"/>
        <v>-1.9999999999999966E-2</v>
      </c>
      <c r="AP32" s="232">
        <f t="shared" si="23"/>
        <v>0.42157033989799897</v>
      </c>
      <c r="AQ32" s="232">
        <f t="shared" si="24"/>
        <v>0.42159999999999997</v>
      </c>
      <c r="AR32" s="232">
        <f t="shared" si="25"/>
        <v>0.42467539010364647</v>
      </c>
      <c r="AS32" s="232">
        <f t="shared" si="26"/>
        <v>0.42470000000000002</v>
      </c>
      <c r="AT32" s="326">
        <f t="shared" si="27"/>
        <v>-0.31000000000000472</v>
      </c>
      <c r="AU32" s="127">
        <v>0</v>
      </c>
    </row>
    <row r="33" spans="2:47" s="128" customFormat="1" ht="13.5" customHeight="1">
      <c r="B33" s="63">
        <v>28</v>
      </c>
      <c r="C33" s="55" t="s">
        <v>32</v>
      </c>
      <c r="D33" s="375">
        <v>18377</v>
      </c>
      <c r="E33" s="127">
        <v>1116</v>
      </c>
      <c r="F33" s="375">
        <f t="shared" si="0"/>
        <v>17261</v>
      </c>
      <c r="G33" s="428">
        <v>189</v>
      </c>
      <c r="H33" s="229">
        <f t="shared" si="1"/>
        <v>1.0284594874027317E-2</v>
      </c>
      <c r="I33" s="428">
        <v>879</v>
      </c>
      <c r="J33" s="229">
        <f t="shared" si="2"/>
        <v>4.7831528541111175E-2</v>
      </c>
      <c r="K33" s="428">
        <v>48</v>
      </c>
      <c r="L33" s="229">
        <f t="shared" si="3"/>
        <v>2.6119606029275724E-3</v>
      </c>
      <c r="M33" s="428">
        <v>9185</v>
      </c>
      <c r="N33" s="229">
        <f t="shared" si="4"/>
        <v>0.49980954453936988</v>
      </c>
      <c r="O33" s="428">
        <v>8076</v>
      </c>
      <c r="P33" s="229">
        <f t="shared" si="5"/>
        <v>0.43946237144256406</v>
      </c>
      <c r="Q33" s="245"/>
      <c r="R33" s="258" t="s">
        <v>20</v>
      </c>
      <c r="S33" s="247">
        <f t="shared" si="6"/>
        <v>5.9395532194480944E-3</v>
      </c>
      <c r="T33" s="258" t="s">
        <v>20</v>
      </c>
      <c r="U33" s="247">
        <f t="shared" si="7"/>
        <v>0.42522996057818657</v>
      </c>
      <c r="V33" s="245"/>
      <c r="W33" s="230"/>
      <c r="X33" s="231" t="str">
        <f t="shared" si="8"/>
        <v>島本町</v>
      </c>
      <c r="Y33" s="232">
        <f t="shared" si="28"/>
        <v>6.4858490566037739E-3</v>
      </c>
      <c r="Z33" s="232">
        <f t="shared" si="9"/>
        <v>6.4999999999999997E-3</v>
      </c>
      <c r="AA33" s="232">
        <f t="shared" si="10"/>
        <v>6.5263157894736839E-3</v>
      </c>
      <c r="AB33" s="232">
        <f t="shared" si="11"/>
        <v>6.4999999999999997E-3</v>
      </c>
      <c r="AC33" s="326">
        <f t="shared" si="12"/>
        <v>0</v>
      </c>
      <c r="AD33" s="231" t="str">
        <f t="shared" si="13"/>
        <v>和泉市</v>
      </c>
      <c r="AE33" s="232">
        <f t="shared" si="29"/>
        <v>0.41422513492675406</v>
      </c>
      <c r="AF33" s="232">
        <f t="shared" si="14"/>
        <v>0.41420000000000001</v>
      </c>
      <c r="AG33" s="232">
        <f t="shared" si="15"/>
        <v>0.42580457863304577</v>
      </c>
      <c r="AH33" s="232">
        <f t="shared" si="16"/>
        <v>0.42580000000000001</v>
      </c>
      <c r="AI33" s="326">
        <f t="shared" si="17"/>
        <v>-1.1599999999999999</v>
      </c>
      <c r="AK33" s="232">
        <f t="shared" si="18"/>
        <v>7.4370097769800528E-3</v>
      </c>
      <c r="AL33" s="232">
        <f t="shared" si="19"/>
        <v>7.4000000000000003E-3</v>
      </c>
      <c r="AM33" s="232">
        <f t="shared" si="20"/>
        <v>7.6201458455451053E-3</v>
      </c>
      <c r="AN33" s="232">
        <f t="shared" si="21"/>
        <v>7.6E-3</v>
      </c>
      <c r="AO33" s="326">
        <f t="shared" si="22"/>
        <v>-1.9999999999999966E-2</v>
      </c>
      <c r="AP33" s="232">
        <f t="shared" si="23"/>
        <v>0.42157033989799897</v>
      </c>
      <c r="AQ33" s="232">
        <f t="shared" si="24"/>
        <v>0.42159999999999997</v>
      </c>
      <c r="AR33" s="232">
        <f t="shared" si="25"/>
        <v>0.42467539010364647</v>
      </c>
      <c r="AS33" s="232">
        <f t="shared" si="26"/>
        <v>0.42470000000000002</v>
      </c>
      <c r="AT33" s="326">
        <f t="shared" si="27"/>
        <v>-0.31000000000000472</v>
      </c>
      <c r="AU33" s="127">
        <v>0</v>
      </c>
    </row>
    <row r="34" spans="2:47" s="128" customFormat="1" ht="13.5" customHeight="1">
      <c r="B34" s="63">
        <v>29</v>
      </c>
      <c r="C34" s="55" t="s">
        <v>33</v>
      </c>
      <c r="D34" s="375">
        <v>15355</v>
      </c>
      <c r="E34" s="127">
        <v>1049</v>
      </c>
      <c r="F34" s="375">
        <f t="shared" si="0"/>
        <v>14306</v>
      </c>
      <c r="G34" s="428">
        <v>233</v>
      </c>
      <c r="H34" s="229">
        <f t="shared" si="1"/>
        <v>1.5174210354933246E-2</v>
      </c>
      <c r="I34" s="428">
        <v>769</v>
      </c>
      <c r="J34" s="229">
        <f t="shared" si="2"/>
        <v>5.008140670791273E-2</v>
      </c>
      <c r="K34" s="428">
        <v>47</v>
      </c>
      <c r="L34" s="229">
        <f t="shared" si="3"/>
        <v>3.0608922175187235E-3</v>
      </c>
      <c r="M34" s="428">
        <v>8074</v>
      </c>
      <c r="N34" s="229">
        <f t="shared" si="4"/>
        <v>0.52582220774991861</v>
      </c>
      <c r="O34" s="428">
        <v>6232</v>
      </c>
      <c r="P34" s="229">
        <f t="shared" si="5"/>
        <v>0.40586128296971669</v>
      </c>
      <c r="Q34" s="245"/>
      <c r="R34" s="258" t="s">
        <v>44</v>
      </c>
      <c r="S34" s="247">
        <f t="shared" si="6"/>
        <v>6.6382641434657684E-3</v>
      </c>
      <c r="T34" s="258" t="s">
        <v>44</v>
      </c>
      <c r="U34" s="247">
        <f t="shared" si="7"/>
        <v>0.47706331120578621</v>
      </c>
      <c r="V34" s="245"/>
      <c r="W34" s="230"/>
      <c r="X34" s="231" t="str">
        <f t="shared" si="8"/>
        <v>富田林市</v>
      </c>
      <c r="Y34" s="232">
        <f t="shared" si="28"/>
        <v>6.1369167283885301E-3</v>
      </c>
      <c r="Z34" s="232">
        <f t="shared" si="9"/>
        <v>6.1000000000000004E-3</v>
      </c>
      <c r="AA34" s="232">
        <f t="shared" si="10"/>
        <v>6.8950053254106169E-3</v>
      </c>
      <c r="AB34" s="232">
        <f t="shared" si="11"/>
        <v>6.8999999999999999E-3</v>
      </c>
      <c r="AC34" s="326">
        <f t="shared" si="12"/>
        <v>-7.9999999999999946E-2</v>
      </c>
      <c r="AD34" s="231" t="str">
        <f t="shared" si="13"/>
        <v>島本町</v>
      </c>
      <c r="AE34" s="232">
        <f t="shared" si="29"/>
        <v>0.41253930817610063</v>
      </c>
      <c r="AF34" s="232">
        <f t="shared" si="14"/>
        <v>0.41249999999999998</v>
      </c>
      <c r="AG34" s="232">
        <f t="shared" si="15"/>
        <v>0.43031578947368421</v>
      </c>
      <c r="AH34" s="232">
        <f t="shared" si="16"/>
        <v>0.43030000000000002</v>
      </c>
      <c r="AI34" s="326">
        <f t="shared" si="17"/>
        <v>-1.7800000000000038</v>
      </c>
      <c r="AK34" s="232">
        <f t="shared" si="18"/>
        <v>7.4370097769800528E-3</v>
      </c>
      <c r="AL34" s="232">
        <f t="shared" si="19"/>
        <v>7.4000000000000003E-3</v>
      </c>
      <c r="AM34" s="232">
        <f t="shared" si="20"/>
        <v>7.6201458455451053E-3</v>
      </c>
      <c r="AN34" s="232">
        <f t="shared" si="21"/>
        <v>7.6E-3</v>
      </c>
      <c r="AO34" s="326">
        <f t="shared" si="22"/>
        <v>-1.9999999999999966E-2</v>
      </c>
      <c r="AP34" s="232">
        <f t="shared" si="23"/>
        <v>0.42157033989799897</v>
      </c>
      <c r="AQ34" s="232">
        <f t="shared" si="24"/>
        <v>0.42159999999999997</v>
      </c>
      <c r="AR34" s="232">
        <f t="shared" si="25"/>
        <v>0.42467539010364647</v>
      </c>
      <c r="AS34" s="232">
        <f t="shared" si="26"/>
        <v>0.42470000000000002</v>
      </c>
      <c r="AT34" s="326">
        <f t="shared" si="27"/>
        <v>-0.31000000000000472</v>
      </c>
      <c r="AU34" s="127">
        <v>0</v>
      </c>
    </row>
    <row r="35" spans="2:47" s="128" customFormat="1" ht="13.5" customHeight="1">
      <c r="B35" s="63">
        <v>30</v>
      </c>
      <c r="C35" s="55" t="s">
        <v>34</v>
      </c>
      <c r="D35" s="375">
        <v>20413</v>
      </c>
      <c r="E35" s="127">
        <v>1882</v>
      </c>
      <c r="F35" s="375">
        <f t="shared" si="0"/>
        <v>18531</v>
      </c>
      <c r="G35" s="428">
        <v>379</v>
      </c>
      <c r="H35" s="229">
        <f t="shared" si="1"/>
        <v>1.8566599715867341E-2</v>
      </c>
      <c r="I35" s="428">
        <v>1428</v>
      </c>
      <c r="J35" s="229">
        <f t="shared" si="2"/>
        <v>6.9955420565326012E-2</v>
      </c>
      <c r="K35" s="428">
        <v>75</v>
      </c>
      <c r="L35" s="229">
        <f t="shared" si="3"/>
        <v>3.6741292313721649E-3</v>
      </c>
      <c r="M35" s="428">
        <v>9856</v>
      </c>
      <c r="N35" s="229">
        <f t="shared" si="4"/>
        <v>0.48282956939205407</v>
      </c>
      <c r="O35" s="428">
        <v>8675</v>
      </c>
      <c r="P35" s="229">
        <f t="shared" si="5"/>
        <v>0.42497428109538038</v>
      </c>
      <c r="Q35" s="245"/>
      <c r="R35" s="258" t="s">
        <v>16</v>
      </c>
      <c r="S35" s="247">
        <f t="shared" si="6"/>
        <v>6.8399452804377564E-3</v>
      </c>
      <c r="T35" s="258" t="s">
        <v>16</v>
      </c>
      <c r="U35" s="247">
        <f t="shared" si="7"/>
        <v>0.44972640218878251</v>
      </c>
      <c r="V35" s="245"/>
      <c r="W35" s="230"/>
      <c r="X35" s="231" t="str">
        <f t="shared" si="8"/>
        <v>東大阪市</v>
      </c>
      <c r="Y35" s="232">
        <f t="shared" si="28"/>
        <v>5.9395532194480944E-3</v>
      </c>
      <c r="Z35" s="232">
        <f t="shared" si="9"/>
        <v>5.8999999999999999E-3</v>
      </c>
      <c r="AA35" s="232">
        <f t="shared" si="10"/>
        <v>5.4931370378569844E-3</v>
      </c>
      <c r="AB35" s="232">
        <f t="shared" si="11"/>
        <v>5.4999999999999997E-3</v>
      </c>
      <c r="AC35" s="326">
        <f t="shared" si="12"/>
        <v>4.0000000000000022E-2</v>
      </c>
      <c r="AD35" s="231" t="str">
        <f t="shared" si="13"/>
        <v>八尾市</v>
      </c>
      <c r="AE35" s="232">
        <f t="shared" si="29"/>
        <v>0.411877033334905</v>
      </c>
      <c r="AF35" s="232">
        <f t="shared" si="14"/>
        <v>0.41189999999999999</v>
      </c>
      <c r="AG35" s="232">
        <f t="shared" si="15"/>
        <v>0.41835698541248728</v>
      </c>
      <c r="AH35" s="232">
        <f t="shared" si="16"/>
        <v>0.41839999999999999</v>
      </c>
      <c r="AI35" s="326">
        <f t="shared" si="17"/>
        <v>-0.65000000000000058</v>
      </c>
      <c r="AK35" s="232">
        <f t="shared" si="18"/>
        <v>7.4370097769800528E-3</v>
      </c>
      <c r="AL35" s="232">
        <f t="shared" si="19"/>
        <v>7.4000000000000003E-3</v>
      </c>
      <c r="AM35" s="232">
        <f t="shared" si="20"/>
        <v>7.6201458455451053E-3</v>
      </c>
      <c r="AN35" s="232">
        <f t="shared" si="21"/>
        <v>7.6E-3</v>
      </c>
      <c r="AO35" s="326">
        <f t="shared" si="22"/>
        <v>-1.9999999999999966E-2</v>
      </c>
      <c r="AP35" s="232">
        <f t="shared" si="23"/>
        <v>0.42157033989799897</v>
      </c>
      <c r="AQ35" s="232">
        <f t="shared" si="24"/>
        <v>0.42159999999999997</v>
      </c>
      <c r="AR35" s="232">
        <f t="shared" si="25"/>
        <v>0.42467539010364647</v>
      </c>
      <c r="AS35" s="232">
        <f t="shared" si="26"/>
        <v>0.42470000000000002</v>
      </c>
      <c r="AT35" s="326">
        <f t="shared" si="27"/>
        <v>-0.31000000000000472</v>
      </c>
      <c r="AU35" s="127">
        <v>0</v>
      </c>
    </row>
    <row r="36" spans="2:47" s="128" customFormat="1" ht="13.5" customHeight="1">
      <c r="B36" s="63">
        <v>31</v>
      </c>
      <c r="C36" s="55" t="s">
        <v>35</v>
      </c>
      <c r="D36" s="375">
        <v>28260</v>
      </c>
      <c r="E36" s="127">
        <v>2622</v>
      </c>
      <c r="F36" s="375">
        <f t="shared" si="0"/>
        <v>25638</v>
      </c>
      <c r="G36" s="428">
        <v>440</v>
      </c>
      <c r="H36" s="229">
        <f t="shared" si="1"/>
        <v>1.556970983722576E-2</v>
      </c>
      <c r="I36" s="428">
        <v>1990</v>
      </c>
      <c r="J36" s="229">
        <f t="shared" si="2"/>
        <v>7.0417551309271048E-2</v>
      </c>
      <c r="K36" s="428">
        <v>192</v>
      </c>
      <c r="L36" s="229">
        <f t="shared" si="3"/>
        <v>6.794055201698514E-3</v>
      </c>
      <c r="M36" s="428">
        <v>14419</v>
      </c>
      <c r="N36" s="229">
        <f t="shared" si="4"/>
        <v>0.51022646850672326</v>
      </c>
      <c r="O36" s="428">
        <v>11219</v>
      </c>
      <c r="P36" s="229">
        <f t="shared" si="5"/>
        <v>0.39699221514508137</v>
      </c>
      <c r="Q36" s="245"/>
      <c r="R36" s="258" t="s">
        <v>17</v>
      </c>
      <c r="S36" s="247">
        <f t="shared" si="6"/>
        <v>3.0941061051996074E-3</v>
      </c>
      <c r="T36" s="258" t="s">
        <v>17</v>
      </c>
      <c r="U36" s="247">
        <f t="shared" si="7"/>
        <v>0.38072598294468341</v>
      </c>
      <c r="V36" s="245"/>
      <c r="W36" s="230"/>
      <c r="X36" s="231" t="str">
        <f t="shared" si="8"/>
        <v>豊能町</v>
      </c>
      <c r="Y36" s="232">
        <f t="shared" si="28"/>
        <v>5.3486150907354349E-3</v>
      </c>
      <c r="Z36" s="232">
        <f t="shared" si="9"/>
        <v>5.3E-3</v>
      </c>
      <c r="AA36" s="232">
        <f t="shared" si="10"/>
        <v>5.5464256368118322E-3</v>
      </c>
      <c r="AB36" s="232">
        <f t="shared" si="11"/>
        <v>5.4999999999999997E-3</v>
      </c>
      <c r="AC36" s="326">
        <f t="shared" si="12"/>
        <v>-1.9999999999999966E-2</v>
      </c>
      <c r="AD36" s="231" t="str">
        <f t="shared" si="13"/>
        <v>高石市</v>
      </c>
      <c r="AE36" s="232">
        <f t="shared" si="29"/>
        <v>0.40867453923408015</v>
      </c>
      <c r="AF36" s="232">
        <f t="shared" si="14"/>
        <v>0.40870000000000001</v>
      </c>
      <c r="AG36" s="232">
        <f t="shared" si="15"/>
        <v>0.40551319648093842</v>
      </c>
      <c r="AH36" s="232">
        <f t="shared" si="16"/>
        <v>0.40550000000000003</v>
      </c>
      <c r="AI36" s="326">
        <f t="shared" si="17"/>
        <v>0.31999999999999806</v>
      </c>
      <c r="AK36" s="232">
        <f t="shared" si="18"/>
        <v>7.4370097769800528E-3</v>
      </c>
      <c r="AL36" s="232">
        <f t="shared" si="19"/>
        <v>7.4000000000000003E-3</v>
      </c>
      <c r="AM36" s="232">
        <f t="shared" si="20"/>
        <v>7.6201458455451053E-3</v>
      </c>
      <c r="AN36" s="232">
        <f t="shared" si="21"/>
        <v>7.6E-3</v>
      </c>
      <c r="AO36" s="326">
        <f t="shared" si="22"/>
        <v>-1.9999999999999966E-2</v>
      </c>
      <c r="AP36" s="232">
        <f t="shared" si="23"/>
        <v>0.42157033989799897</v>
      </c>
      <c r="AQ36" s="232">
        <f t="shared" si="24"/>
        <v>0.42159999999999997</v>
      </c>
      <c r="AR36" s="232">
        <f t="shared" si="25"/>
        <v>0.42467539010364647</v>
      </c>
      <c r="AS36" s="232">
        <f t="shared" si="26"/>
        <v>0.42470000000000002</v>
      </c>
      <c r="AT36" s="326">
        <f t="shared" si="27"/>
        <v>-0.31000000000000472</v>
      </c>
      <c r="AU36" s="127">
        <v>0</v>
      </c>
    </row>
    <row r="37" spans="2:47" s="128" customFormat="1" ht="13.5" customHeight="1">
      <c r="B37" s="63">
        <v>32</v>
      </c>
      <c r="C37" s="55" t="s">
        <v>36</v>
      </c>
      <c r="D37" s="375">
        <v>22723</v>
      </c>
      <c r="E37" s="127">
        <v>2688</v>
      </c>
      <c r="F37" s="375">
        <f t="shared" si="0"/>
        <v>20035</v>
      </c>
      <c r="G37" s="428">
        <v>519</v>
      </c>
      <c r="H37" s="229">
        <f t="shared" si="1"/>
        <v>2.2840293975267351E-2</v>
      </c>
      <c r="I37" s="428">
        <v>1968</v>
      </c>
      <c r="J37" s="229">
        <f t="shared" si="2"/>
        <v>8.6608282357083136E-2</v>
      </c>
      <c r="K37" s="428">
        <v>201</v>
      </c>
      <c r="L37" s="229">
        <f t="shared" si="3"/>
        <v>8.8456629846411124E-3</v>
      </c>
      <c r="M37" s="428">
        <v>10130</v>
      </c>
      <c r="N37" s="229">
        <f t="shared" si="4"/>
        <v>0.44580381111648992</v>
      </c>
      <c r="O37" s="428">
        <v>9905</v>
      </c>
      <c r="P37" s="229">
        <f t="shared" si="5"/>
        <v>0.43590194956651851</v>
      </c>
      <c r="Q37" s="245"/>
      <c r="R37" s="258" t="s">
        <v>26</v>
      </c>
      <c r="S37" s="247">
        <f t="shared" si="6"/>
        <v>1.1527676809637554E-2</v>
      </c>
      <c r="T37" s="258" t="s">
        <v>26</v>
      </c>
      <c r="U37" s="247">
        <f t="shared" si="7"/>
        <v>0.39391421746806521</v>
      </c>
      <c r="V37" s="245"/>
      <c r="W37" s="230"/>
      <c r="X37" s="231" t="str">
        <f t="shared" si="8"/>
        <v>堺市</v>
      </c>
      <c r="Y37" s="232">
        <f t="shared" si="28"/>
        <v>4.8795112993291609E-3</v>
      </c>
      <c r="Z37" s="232">
        <f t="shared" si="9"/>
        <v>4.8999999999999998E-3</v>
      </c>
      <c r="AA37" s="232">
        <f t="shared" si="10"/>
        <v>5.4330866173234651E-3</v>
      </c>
      <c r="AB37" s="232">
        <f t="shared" si="11"/>
        <v>5.4000000000000003E-3</v>
      </c>
      <c r="AC37" s="326">
        <f t="shared" si="12"/>
        <v>-5.0000000000000044E-2</v>
      </c>
      <c r="AD37" s="231" t="str">
        <f t="shared" si="13"/>
        <v>枚方市</v>
      </c>
      <c r="AE37" s="232">
        <f t="shared" si="29"/>
        <v>0.40792850737499614</v>
      </c>
      <c r="AF37" s="232">
        <f t="shared" si="14"/>
        <v>0.40789999999999998</v>
      </c>
      <c r="AG37" s="232">
        <f t="shared" si="15"/>
        <v>0.42399238857630289</v>
      </c>
      <c r="AH37" s="232">
        <f t="shared" si="16"/>
        <v>0.42399999999999999</v>
      </c>
      <c r="AI37" s="326">
        <f t="shared" si="17"/>
        <v>-1.6100000000000003</v>
      </c>
      <c r="AK37" s="232">
        <f t="shared" si="18"/>
        <v>7.4370097769800528E-3</v>
      </c>
      <c r="AL37" s="232">
        <f t="shared" si="19"/>
        <v>7.4000000000000003E-3</v>
      </c>
      <c r="AM37" s="232">
        <f t="shared" si="20"/>
        <v>7.6201458455451053E-3</v>
      </c>
      <c r="AN37" s="232">
        <f t="shared" si="21"/>
        <v>7.6E-3</v>
      </c>
      <c r="AO37" s="326">
        <f t="shared" si="22"/>
        <v>-1.9999999999999966E-2</v>
      </c>
      <c r="AP37" s="232">
        <f t="shared" si="23"/>
        <v>0.42157033989799897</v>
      </c>
      <c r="AQ37" s="232">
        <f t="shared" si="24"/>
        <v>0.42159999999999997</v>
      </c>
      <c r="AR37" s="232">
        <f t="shared" si="25"/>
        <v>0.42467539010364647</v>
      </c>
      <c r="AS37" s="232">
        <f t="shared" si="26"/>
        <v>0.42470000000000002</v>
      </c>
      <c r="AT37" s="326">
        <f t="shared" si="27"/>
        <v>-0.31000000000000472</v>
      </c>
      <c r="AU37" s="127">
        <v>0</v>
      </c>
    </row>
    <row r="38" spans="2:47" s="128" customFormat="1" ht="13.5" customHeight="1">
      <c r="B38" s="63">
        <v>33</v>
      </c>
      <c r="C38" s="55" t="s">
        <v>37</v>
      </c>
      <c r="D38" s="375">
        <v>6790</v>
      </c>
      <c r="E38" s="127">
        <v>572</v>
      </c>
      <c r="F38" s="375">
        <f t="shared" si="0"/>
        <v>6218</v>
      </c>
      <c r="G38" s="428">
        <v>121</v>
      </c>
      <c r="H38" s="229">
        <f t="shared" si="1"/>
        <v>1.7820324005891015E-2</v>
      </c>
      <c r="I38" s="428">
        <v>430</v>
      </c>
      <c r="J38" s="229">
        <f t="shared" si="2"/>
        <v>6.3328424153166418E-2</v>
      </c>
      <c r="K38" s="428">
        <v>21</v>
      </c>
      <c r="L38" s="229">
        <f t="shared" si="3"/>
        <v>3.092783505154639E-3</v>
      </c>
      <c r="M38" s="428">
        <v>3281</v>
      </c>
      <c r="N38" s="229">
        <f t="shared" si="4"/>
        <v>0.48321060382916053</v>
      </c>
      <c r="O38" s="428">
        <v>2937</v>
      </c>
      <c r="P38" s="229">
        <f t="shared" si="5"/>
        <v>0.43254786450662741</v>
      </c>
      <c r="Q38" s="245"/>
      <c r="R38" s="258" t="s">
        <v>45</v>
      </c>
      <c r="S38" s="247">
        <f t="shared" si="6"/>
        <v>3.5221897957129918E-3</v>
      </c>
      <c r="T38" s="258" t="s">
        <v>45</v>
      </c>
      <c r="U38" s="247">
        <f t="shared" si="7"/>
        <v>0.42638623326959846</v>
      </c>
      <c r="V38" s="245"/>
      <c r="W38" s="230"/>
      <c r="X38" s="231" t="str">
        <f t="shared" si="8"/>
        <v>田尻町</v>
      </c>
      <c r="Y38" s="232">
        <f t="shared" si="28"/>
        <v>4.3630017452006981E-3</v>
      </c>
      <c r="Z38" s="232">
        <f t="shared" si="9"/>
        <v>4.4000000000000003E-3</v>
      </c>
      <c r="AA38" s="232">
        <f t="shared" si="10"/>
        <v>7.3732718894009217E-3</v>
      </c>
      <c r="AB38" s="232">
        <f t="shared" si="11"/>
        <v>7.4000000000000003E-3</v>
      </c>
      <c r="AC38" s="326">
        <f t="shared" si="12"/>
        <v>-0.3</v>
      </c>
      <c r="AD38" s="231" t="str">
        <f t="shared" si="13"/>
        <v>高槻市</v>
      </c>
      <c r="AE38" s="232">
        <f t="shared" si="29"/>
        <v>0.40281371810409772</v>
      </c>
      <c r="AF38" s="232">
        <f t="shared" si="14"/>
        <v>0.40279999999999999</v>
      </c>
      <c r="AG38" s="232">
        <f t="shared" si="15"/>
        <v>0.40781882373202444</v>
      </c>
      <c r="AH38" s="232">
        <f t="shared" si="16"/>
        <v>0.4078</v>
      </c>
      <c r="AI38" s="326">
        <f t="shared" si="17"/>
        <v>-0.50000000000000044</v>
      </c>
      <c r="AK38" s="232">
        <f t="shared" si="18"/>
        <v>7.4370097769800528E-3</v>
      </c>
      <c r="AL38" s="232">
        <f t="shared" si="19"/>
        <v>7.4000000000000003E-3</v>
      </c>
      <c r="AM38" s="232">
        <f t="shared" si="20"/>
        <v>7.6201458455451053E-3</v>
      </c>
      <c r="AN38" s="232">
        <f t="shared" si="21"/>
        <v>7.6E-3</v>
      </c>
      <c r="AO38" s="326">
        <f t="shared" si="22"/>
        <v>-1.9999999999999966E-2</v>
      </c>
      <c r="AP38" s="232">
        <f t="shared" si="23"/>
        <v>0.42157033989799897</v>
      </c>
      <c r="AQ38" s="232">
        <f t="shared" si="24"/>
        <v>0.42159999999999997</v>
      </c>
      <c r="AR38" s="232">
        <f t="shared" si="25"/>
        <v>0.42467539010364647</v>
      </c>
      <c r="AS38" s="232">
        <f t="shared" si="26"/>
        <v>0.42470000000000002</v>
      </c>
      <c r="AT38" s="326">
        <f t="shared" si="27"/>
        <v>-0.31000000000000472</v>
      </c>
      <c r="AU38" s="127">
        <v>0</v>
      </c>
    </row>
    <row r="39" spans="2:47" s="128" customFormat="1" ht="13.5" customHeight="1">
      <c r="B39" s="63">
        <v>34</v>
      </c>
      <c r="C39" s="55" t="s">
        <v>38</v>
      </c>
      <c r="D39" s="375">
        <v>28970</v>
      </c>
      <c r="E39" s="127">
        <v>2563</v>
      </c>
      <c r="F39" s="375">
        <f t="shared" si="0"/>
        <v>26407</v>
      </c>
      <c r="G39" s="428">
        <v>424</v>
      </c>
      <c r="H39" s="229">
        <f t="shared" si="1"/>
        <v>1.4635830169140491E-2</v>
      </c>
      <c r="I39" s="428">
        <v>1925</v>
      </c>
      <c r="J39" s="229">
        <f t="shared" si="2"/>
        <v>6.6448049706593029E-2</v>
      </c>
      <c r="K39" s="428">
        <v>214</v>
      </c>
      <c r="L39" s="229">
        <f t="shared" si="3"/>
        <v>7.3869520193303416E-3</v>
      </c>
      <c r="M39" s="428">
        <v>12824</v>
      </c>
      <c r="N39" s="229">
        <f t="shared" si="4"/>
        <v>0.4426648256817397</v>
      </c>
      <c r="O39" s="428">
        <v>13583</v>
      </c>
      <c r="P39" s="229">
        <f t="shared" si="5"/>
        <v>0.46886434242319641</v>
      </c>
      <c r="Q39" s="245"/>
      <c r="R39" s="258" t="s">
        <v>10</v>
      </c>
      <c r="S39" s="247">
        <f t="shared" si="6"/>
        <v>6.4858490566037739E-3</v>
      </c>
      <c r="T39" s="258" t="s">
        <v>10</v>
      </c>
      <c r="U39" s="247">
        <f t="shared" si="7"/>
        <v>0.41253930817610063</v>
      </c>
      <c r="V39" s="245"/>
      <c r="W39" s="230"/>
      <c r="X39" s="231" t="str">
        <f t="shared" si="8"/>
        <v>豊中市</v>
      </c>
      <c r="Y39" s="232">
        <f t="shared" si="28"/>
        <v>4.1339674324029109E-3</v>
      </c>
      <c r="Z39" s="232">
        <f t="shared" si="9"/>
        <v>4.1000000000000003E-3</v>
      </c>
      <c r="AA39" s="232">
        <f t="shared" si="10"/>
        <v>4.5346272606969565E-3</v>
      </c>
      <c r="AB39" s="232">
        <f t="shared" si="11"/>
        <v>4.4999999999999997E-3</v>
      </c>
      <c r="AC39" s="326">
        <f t="shared" si="12"/>
        <v>-3.9999999999999931E-2</v>
      </c>
      <c r="AD39" s="231" t="str">
        <f t="shared" si="13"/>
        <v>河南町</v>
      </c>
      <c r="AE39" s="232">
        <f t="shared" si="29"/>
        <v>0.40219926691102964</v>
      </c>
      <c r="AF39" s="232">
        <f t="shared" si="14"/>
        <v>0.4022</v>
      </c>
      <c r="AG39" s="232">
        <f t="shared" si="15"/>
        <v>0.425449418399718</v>
      </c>
      <c r="AH39" s="232">
        <f t="shared" si="16"/>
        <v>0.4254</v>
      </c>
      <c r="AI39" s="326">
        <f t="shared" si="17"/>
        <v>-2.3199999999999998</v>
      </c>
      <c r="AK39" s="232">
        <f t="shared" si="18"/>
        <v>7.4370097769800528E-3</v>
      </c>
      <c r="AL39" s="232">
        <f t="shared" si="19"/>
        <v>7.4000000000000003E-3</v>
      </c>
      <c r="AM39" s="232">
        <f t="shared" si="20"/>
        <v>7.6201458455451053E-3</v>
      </c>
      <c r="AN39" s="232">
        <f t="shared" si="21"/>
        <v>7.6E-3</v>
      </c>
      <c r="AO39" s="326">
        <f t="shared" si="22"/>
        <v>-1.9999999999999966E-2</v>
      </c>
      <c r="AP39" s="232">
        <f t="shared" si="23"/>
        <v>0.42157033989799897</v>
      </c>
      <c r="AQ39" s="232">
        <f t="shared" si="24"/>
        <v>0.42159999999999997</v>
      </c>
      <c r="AR39" s="232">
        <f t="shared" si="25"/>
        <v>0.42467539010364647</v>
      </c>
      <c r="AS39" s="232">
        <f t="shared" si="26"/>
        <v>0.42470000000000002</v>
      </c>
      <c r="AT39" s="326">
        <f t="shared" si="27"/>
        <v>-0.31000000000000472</v>
      </c>
      <c r="AU39" s="127">
        <v>0</v>
      </c>
    </row>
    <row r="40" spans="2:47" s="128" customFormat="1" ht="13.5" customHeight="1">
      <c r="B40" s="63">
        <v>35</v>
      </c>
      <c r="C40" s="55" t="s">
        <v>1</v>
      </c>
      <c r="D40" s="375">
        <v>59507</v>
      </c>
      <c r="E40" s="127">
        <v>6359</v>
      </c>
      <c r="F40" s="375">
        <f t="shared" si="0"/>
        <v>53148</v>
      </c>
      <c r="G40" s="428">
        <v>1369</v>
      </c>
      <c r="H40" s="229">
        <f t="shared" si="1"/>
        <v>2.30056968087788E-2</v>
      </c>
      <c r="I40" s="428">
        <v>4744</v>
      </c>
      <c r="J40" s="229">
        <f t="shared" si="2"/>
        <v>7.9721713411867512E-2</v>
      </c>
      <c r="K40" s="428">
        <v>246</v>
      </c>
      <c r="L40" s="229">
        <f t="shared" si="3"/>
        <v>4.1339674324029109E-3</v>
      </c>
      <c r="M40" s="428">
        <v>30291</v>
      </c>
      <c r="N40" s="229">
        <f t="shared" si="4"/>
        <v>0.50903255079234377</v>
      </c>
      <c r="O40" s="428">
        <v>22857</v>
      </c>
      <c r="P40" s="229">
        <f t="shared" si="5"/>
        <v>0.38410607155460702</v>
      </c>
      <c r="Q40" s="245"/>
      <c r="R40" s="258" t="s">
        <v>5</v>
      </c>
      <c r="S40" s="247">
        <f t="shared" si="6"/>
        <v>5.3486150907354349E-3</v>
      </c>
      <c r="T40" s="258" t="s">
        <v>5</v>
      </c>
      <c r="U40" s="247">
        <f t="shared" si="7"/>
        <v>0.34001910219675263</v>
      </c>
      <c r="V40" s="245"/>
      <c r="W40" s="230"/>
      <c r="X40" s="231" t="str">
        <f t="shared" si="8"/>
        <v>能勢町</v>
      </c>
      <c r="Y40" s="232">
        <f t="shared" si="28"/>
        <v>4.0853381752156154E-3</v>
      </c>
      <c r="Z40" s="232">
        <f t="shared" si="9"/>
        <v>4.1000000000000003E-3</v>
      </c>
      <c r="AA40" s="232">
        <f t="shared" si="10"/>
        <v>8.3088954056695988E-3</v>
      </c>
      <c r="AB40" s="232">
        <f t="shared" si="11"/>
        <v>8.3000000000000001E-3</v>
      </c>
      <c r="AC40" s="326">
        <f t="shared" si="12"/>
        <v>-0.42</v>
      </c>
      <c r="AD40" s="231" t="str">
        <f t="shared" si="13"/>
        <v>大阪狭山市</v>
      </c>
      <c r="AE40" s="232">
        <f t="shared" si="29"/>
        <v>0.39391421746806521</v>
      </c>
      <c r="AF40" s="232">
        <f t="shared" si="14"/>
        <v>0.39389999999999997</v>
      </c>
      <c r="AG40" s="232">
        <f t="shared" si="15"/>
        <v>0.39099922022947531</v>
      </c>
      <c r="AH40" s="232">
        <f t="shared" si="16"/>
        <v>0.39100000000000001</v>
      </c>
      <c r="AI40" s="326">
        <f t="shared" si="17"/>
        <v>0.28999999999999582</v>
      </c>
      <c r="AK40" s="232">
        <f t="shared" si="18"/>
        <v>7.4370097769800528E-3</v>
      </c>
      <c r="AL40" s="232">
        <f t="shared" si="19"/>
        <v>7.4000000000000003E-3</v>
      </c>
      <c r="AM40" s="232">
        <f t="shared" si="20"/>
        <v>7.6201458455451053E-3</v>
      </c>
      <c r="AN40" s="232">
        <f t="shared" si="21"/>
        <v>7.6E-3</v>
      </c>
      <c r="AO40" s="326">
        <f t="shared" si="22"/>
        <v>-1.9999999999999966E-2</v>
      </c>
      <c r="AP40" s="232">
        <f t="shared" si="23"/>
        <v>0.42157033989799897</v>
      </c>
      <c r="AQ40" s="232">
        <f t="shared" si="24"/>
        <v>0.42159999999999997</v>
      </c>
      <c r="AR40" s="232">
        <f t="shared" si="25"/>
        <v>0.42467539010364647</v>
      </c>
      <c r="AS40" s="232">
        <f t="shared" si="26"/>
        <v>0.42470000000000002</v>
      </c>
      <c r="AT40" s="326">
        <f t="shared" si="27"/>
        <v>-0.31000000000000472</v>
      </c>
      <c r="AU40" s="127">
        <v>0</v>
      </c>
    </row>
    <row r="41" spans="2:47" s="128" customFormat="1" ht="13.5" customHeight="1">
      <c r="B41" s="63">
        <v>36</v>
      </c>
      <c r="C41" s="55" t="s">
        <v>2</v>
      </c>
      <c r="D41" s="375">
        <v>16642</v>
      </c>
      <c r="E41" s="127">
        <v>1848</v>
      </c>
      <c r="F41" s="375">
        <f t="shared" si="0"/>
        <v>14794</v>
      </c>
      <c r="G41" s="428">
        <v>438</v>
      </c>
      <c r="H41" s="229">
        <f t="shared" si="1"/>
        <v>2.6318952049032569E-2</v>
      </c>
      <c r="I41" s="428">
        <v>1347</v>
      </c>
      <c r="J41" s="229">
        <f t="shared" si="2"/>
        <v>8.0939790890517962E-2</v>
      </c>
      <c r="K41" s="428">
        <v>63</v>
      </c>
      <c r="L41" s="229">
        <f t="shared" si="3"/>
        <v>3.7856026919841365E-3</v>
      </c>
      <c r="M41" s="428">
        <v>8591</v>
      </c>
      <c r="N41" s="229">
        <f t="shared" si="4"/>
        <v>0.51622401153707487</v>
      </c>
      <c r="O41" s="428">
        <v>6203</v>
      </c>
      <c r="P41" s="229">
        <f t="shared" si="5"/>
        <v>0.37273164283139043</v>
      </c>
      <c r="Q41" s="245"/>
      <c r="R41" s="258" t="s">
        <v>6</v>
      </c>
      <c r="S41" s="247">
        <f t="shared" si="6"/>
        <v>4.0853381752156154E-3</v>
      </c>
      <c r="T41" s="258" t="s">
        <v>6</v>
      </c>
      <c r="U41" s="247">
        <f t="shared" si="7"/>
        <v>0.47526100771674989</v>
      </c>
      <c r="V41" s="245"/>
      <c r="W41" s="230"/>
      <c r="X41" s="231" t="str">
        <f t="shared" si="8"/>
        <v>松原市</v>
      </c>
      <c r="Y41" s="232">
        <f t="shared" si="28"/>
        <v>3.9709118744617744E-3</v>
      </c>
      <c r="Z41" s="232">
        <f t="shared" si="9"/>
        <v>4.0000000000000001E-3</v>
      </c>
      <c r="AA41" s="232">
        <f t="shared" si="10"/>
        <v>4.182202962813665E-3</v>
      </c>
      <c r="AB41" s="232">
        <f t="shared" si="11"/>
        <v>4.1999999999999997E-3</v>
      </c>
      <c r="AC41" s="326">
        <f t="shared" si="12"/>
        <v>-1.9999999999999966E-2</v>
      </c>
      <c r="AD41" s="231" t="str">
        <f t="shared" si="13"/>
        <v>豊中市</v>
      </c>
      <c r="AE41" s="232">
        <f t="shared" si="29"/>
        <v>0.38410607155460702</v>
      </c>
      <c r="AF41" s="232">
        <f t="shared" si="14"/>
        <v>0.3841</v>
      </c>
      <c r="AG41" s="232">
        <f t="shared" si="15"/>
        <v>0.39285399205999116</v>
      </c>
      <c r="AH41" s="232">
        <f t="shared" si="16"/>
        <v>0.39290000000000003</v>
      </c>
      <c r="AI41" s="326">
        <f t="shared" si="17"/>
        <v>-0.880000000000003</v>
      </c>
      <c r="AK41" s="232">
        <f t="shared" si="18"/>
        <v>7.4370097769800528E-3</v>
      </c>
      <c r="AL41" s="232">
        <f t="shared" si="19"/>
        <v>7.4000000000000003E-3</v>
      </c>
      <c r="AM41" s="232">
        <f t="shared" si="20"/>
        <v>7.6201458455451053E-3</v>
      </c>
      <c r="AN41" s="232">
        <f t="shared" si="21"/>
        <v>7.6E-3</v>
      </c>
      <c r="AO41" s="326">
        <f t="shared" si="22"/>
        <v>-1.9999999999999966E-2</v>
      </c>
      <c r="AP41" s="232">
        <f t="shared" si="23"/>
        <v>0.42157033989799897</v>
      </c>
      <c r="AQ41" s="232">
        <f t="shared" si="24"/>
        <v>0.42159999999999997</v>
      </c>
      <c r="AR41" s="232">
        <f t="shared" si="25"/>
        <v>0.42467539010364647</v>
      </c>
      <c r="AS41" s="232">
        <f t="shared" si="26"/>
        <v>0.42470000000000002</v>
      </c>
      <c r="AT41" s="326">
        <f t="shared" si="27"/>
        <v>-0.31000000000000472</v>
      </c>
      <c r="AU41" s="127">
        <v>0</v>
      </c>
    </row>
    <row r="42" spans="2:47" s="128" customFormat="1" ht="13.5" customHeight="1">
      <c r="B42" s="63">
        <v>37</v>
      </c>
      <c r="C42" s="55" t="s">
        <v>3</v>
      </c>
      <c r="D42" s="375">
        <v>52041</v>
      </c>
      <c r="E42" s="127">
        <v>8826</v>
      </c>
      <c r="F42" s="375">
        <f t="shared" si="0"/>
        <v>43215</v>
      </c>
      <c r="G42" s="428">
        <v>2129</v>
      </c>
      <c r="H42" s="229">
        <f t="shared" si="1"/>
        <v>4.0910051690013646E-2</v>
      </c>
      <c r="I42" s="428">
        <v>6093</v>
      </c>
      <c r="J42" s="229">
        <f t="shared" si="2"/>
        <v>0.11708076324436502</v>
      </c>
      <c r="K42" s="428">
        <v>604</v>
      </c>
      <c r="L42" s="229">
        <f t="shared" si="3"/>
        <v>1.1606233546626698E-2</v>
      </c>
      <c r="M42" s="428">
        <v>24262</v>
      </c>
      <c r="N42" s="229">
        <f t="shared" si="4"/>
        <v>0.46620933494744526</v>
      </c>
      <c r="O42" s="428">
        <v>18953</v>
      </c>
      <c r="P42" s="229">
        <f t="shared" si="5"/>
        <v>0.36419361657154936</v>
      </c>
      <c r="Q42" s="245"/>
      <c r="R42" s="258" t="s">
        <v>46</v>
      </c>
      <c r="S42" s="247">
        <f t="shared" si="6"/>
        <v>1.0294639687610933E-2</v>
      </c>
      <c r="T42" s="258" t="s">
        <v>46</v>
      </c>
      <c r="U42" s="247">
        <f t="shared" si="7"/>
        <v>0.49378771742988997</v>
      </c>
      <c r="V42" s="245"/>
      <c r="W42" s="230"/>
      <c r="X42" s="231" t="str">
        <f t="shared" si="8"/>
        <v>池田市</v>
      </c>
      <c r="Y42" s="232">
        <f t="shared" si="28"/>
        <v>3.7856026919841365E-3</v>
      </c>
      <c r="Z42" s="232">
        <f t="shared" si="9"/>
        <v>3.8E-3</v>
      </c>
      <c r="AA42" s="232">
        <f t="shared" si="10"/>
        <v>3.1772256465654189E-3</v>
      </c>
      <c r="AB42" s="232">
        <f t="shared" si="11"/>
        <v>3.2000000000000002E-3</v>
      </c>
      <c r="AC42" s="326">
        <f t="shared" si="12"/>
        <v>5.9999999999999984E-2</v>
      </c>
      <c r="AD42" s="231" t="str">
        <f t="shared" si="13"/>
        <v>交野市</v>
      </c>
      <c r="AE42" s="232">
        <f t="shared" si="29"/>
        <v>0.38072598294468341</v>
      </c>
      <c r="AF42" s="232">
        <f t="shared" si="14"/>
        <v>0.38069999999999998</v>
      </c>
      <c r="AG42" s="232">
        <f t="shared" si="15"/>
        <v>0.39122764814369337</v>
      </c>
      <c r="AH42" s="232">
        <f t="shared" si="16"/>
        <v>0.39119999999999999</v>
      </c>
      <c r="AI42" s="326">
        <f t="shared" si="17"/>
        <v>-1.0500000000000009</v>
      </c>
      <c r="AK42" s="232">
        <f t="shared" si="18"/>
        <v>7.4370097769800528E-3</v>
      </c>
      <c r="AL42" s="232">
        <f t="shared" si="19"/>
        <v>7.4000000000000003E-3</v>
      </c>
      <c r="AM42" s="232">
        <f t="shared" si="20"/>
        <v>7.6201458455451053E-3</v>
      </c>
      <c r="AN42" s="232">
        <f t="shared" si="21"/>
        <v>7.6E-3</v>
      </c>
      <c r="AO42" s="326">
        <f t="shared" si="22"/>
        <v>-1.9999999999999966E-2</v>
      </c>
      <c r="AP42" s="232">
        <f t="shared" si="23"/>
        <v>0.42157033989799897</v>
      </c>
      <c r="AQ42" s="232">
        <f t="shared" si="24"/>
        <v>0.42159999999999997</v>
      </c>
      <c r="AR42" s="232">
        <f t="shared" si="25"/>
        <v>0.42467539010364647</v>
      </c>
      <c r="AS42" s="232">
        <f t="shared" si="26"/>
        <v>0.42470000000000002</v>
      </c>
      <c r="AT42" s="326">
        <f t="shared" si="27"/>
        <v>-0.31000000000000472</v>
      </c>
      <c r="AU42" s="127">
        <v>0</v>
      </c>
    </row>
    <row r="43" spans="2:47" s="128" customFormat="1" ht="13.5" customHeight="1">
      <c r="B43" s="63">
        <v>38</v>
      </c>
      <c r="C43" s="66" t="s">
        <v>39</v>
      </c>
      <c r="D43" s="375">
        <v>10757</v>
      </c>
      <c r="E43" s="127">
        <v>1382</v>
      </c>
      <c r="F43" s="375">
        <f t="shared" si="0"/>
        <v>9375</v>
      </c>
      <c r="G43" s="428">
        <v>224</v>
      </c>
      <c r="H43" s="229">
        <f t="shared" si="1"/>
        <v>2.0823649716463697E-2</v>
      </c>
      <c r="I43" s="428">
        <v>1086</v>
      </c>
      <c r="J43" s="229">
        <f t="shared" si="2"/>
        <v>0.10095751603606953</v>
      </c>
      <c r="K43" s="428">
        <v>72</v>
      </c>
      <c r="L43" s="229">
        <f t="shared" si="3"/>
        <v>6.6933159802919032E-3</v>
      </c>
      <c r="M43" s="428">
        <v>4628</v>
      </c>
      <c r="N43" s="229">
        <f t="shared" si="4"/>
        <v>0.43023147717765176</v>
      </c>
      <c r="O43" s="428">
        <v>4747</v>
      </c>
      <c r="P43" s="229">
        <f t="shared" si="5"/>
        <v>0.44129404108952308</v>
      </c>
      <c r="Q43" s="245"/>
      <c r="R43" s="258" t="s">
        <v>47</v>
      </c>
      <c r="S43" s="247">
        <f t="shared" si="6"/>
        <v>8.7330191294704741E-3</v>
      </c>
      <c r="T43" s="258" t="s">
        <v>47</v>
      </c>
      <c r="U43" s="247">
        <f t="shared" si="7"/>
        <v>0.46007762683670639</v>
      </c>
      <c r="V43" s="245"/>
      <c r="W43" s="230"/>
      <c r="X43" s="231" t="str">
        <f t="shared" si="8"/>
        <v>河南町</v>
      </c>
      <c r="Y43" s="232">
        <f t="shared" si="28"/>
        <v>3.6654448517160947E-3</v>
      </c>
      <c r="Z43" s="232">
        <f t="shared" si="9"/>
        <v>3.7000000000000002E-3</v>
      </c>
      <c r="AA43" s="232">
        <f t="shared" si="10"/>
        <v>7.0497003877335214E-3</v>
      </c>
      <c r="AB43" s="232">
        <f t="shared" si="11"/>
        <v>7.0000000000000001E-3</v>
      </c>
      <c r="AC43" s="326">
        <f t="shared" si="12"/>
        <v>-0.33</v>
      </c>
      <c r="AD43" s="231" t="str">
        <f t="shared" si="13"/>
        <v>茨木市</v>
      </c>
      <c r="AE43" s="232">
        <f t="shared" si="29"/>
        <v>0.37986026731470229</v>
      </c>
      <c r="AF43" s="232">
        <f t="shared" si="14"/>
        <v>0.37990000000000002</v>
      </c>
      <c r="AG43" s="232">
        <f t="shared" si="15"/>
        <v>0.38538947934884971</v>
      </c>
      <c r="AH43" s="232">
        <f t="shared" si="16"/>
        <v>0.38540000000000002</v>
      </c>
      <c r="AI43" s="326">
        <f t="shared" si="17"/>
        <v>-0.55000000000000049</v>
      </c>
      <c r="AK43" s="232">
        <f t="shared" si="18"/>
        <v>7.4370097769800528E-3</v>
      </c>
      <c r="AL43" s="232">
        <f t="shared" si="19"/>
        <v>7.4000000000000003E-3</v>
      </c>
      <c r="AM43" s="232">
        <f t="shared" si="20"/>
        <v>7.6201458455451053E-3</v>
      </c>
      <c r="AN43" s="232">
        <f t="shared" si="21"/>
        <v>7.6E-3</v>
      </c>
      <c r="AO43" s="326">
        <f t="shared" si="22"/>
        <v>-1.9999999999999966E-2</v>
      </c>
      <c r="AP43" s="232">
        <f t="shared" si="23"/>
        <v>0.42157033989799897</v>
      </c>
      <c r="AQ43" s="232">
        <f t="shared" si="24"/>
        <v>0.42159999999999997</v>
      </c>
      <c r="AR43" s="232">
        <f t="shared" si="25"/>
        <v>0.42467539010364647</v>
      </c>
      <c r="AS43" s="232">
        <f t="shared" si="26"/>
        <v>0.42470000000000002</v>
      </c>
      <c r="AT43" s="326">
        <f t="shared" si="27"/>
        <v>-0.31000000000000472</v>
      </c>
      <c r="AU43" s="127">
        <v>0</v>
      </c>
    </row>
    <row r="44" spans="2:47" s="128" customFormat="1" ht="13.5" customHeight="1">
      <c r="B44" s="63">
        <v>39</v>
      </c>
      <c r="C44" s="66" t="s">
        <v>7</v>
      </c>
      <c r="D44" s="375">
        <v>61058</v>
      </c>
      <c r="E44" s="127">
        <v>7028</v>
      </c>
      <c r="F44" s="375">
        <f t="shared" si="0"/>
        <v>54030</v>
      </c>
      <c r="G44" s="428">
        <v>1503</v>
      </c>
      <c r="H44" s="229">
        <f t="shared" si="1"/>
        <v>2.4615938943299814E-2</v>
      </c>
      <c r="I44" s="428">
        <v>5124</v>
      </c>
      <c r="J44" s="229">
        <f t="shared" si="2"/>
        <v>8.3920207016279599E-2</v>
      </c>
      <c r="K44" s="428">
        <v>401</v>
      </c>
      <c r="L44" s="229">
        <f t="shared" si="3"/>
        <v>6.5675259589243013E-3</v>
      </c>
      <c r="M44" s="428">
        <v>29435</v>
      </c>
      <c r="N44" s="229">
        <f t="shared" si="4"/>
        <v>0.48208260997739855</v>
      </c>
      <c r="O44" s="428">
        <v>24595</v>
      </c>
      <c r="P44" s="229">
        <f t="shared" si="5"/>
        <v>0.40281371810409772</v>
      </c>
      <c r="Q44" s="245"/>
      <c r="R44" s="258" t="s">
        <v>48</v>
      </c>
      <c r="S44" s="247">
        <f t="shared" si="6"/>
        <v>4.3630017452006981E-3</v>
      </c>
      <c r="T44" s="258" t="s">
        <v>48</v>
      </c>
      <c r="U44" s="247">
        <f t="shared" si="7"/>
        <v>0.45811518324607331</v>
      </c>
      <c r="V44" s="245"/>
      <c r="W44" s="230"/>
      <c r="X44" s="231" t="str">
        <f t="shared" si="8"/>
        <v>阪南市</v>
      </c>
      <c r="Y44" s="232">
        <f t="shared" si="28"/>
        <v>3.5221897957129918E-3</v>
      </c>
      <c r="Z44" s="232">
        <f t="shared" si="9"/>
        <v>3.5000000000000001E-3</v>
      </c>
      <c r="AA44" s="232">
        <f t="shared" si="10"/>
        <v>3.105590062111801E-3</v>
      </c>
      <c r="AB44" s="232">
        <f t="shared" si="11"/>
        <v>3.0999999999999999E-3</v>
      </c>
      <c r="AC44" s="326">
        <f t="shared" si="12"/>
        <v>4.0000000000000022E-2</v>
      </c>
      <c r="AD44" s="231" t="str">
        <f t="shared" si="13"/>
        <v>池田市</v>
      </c>
      <c r="AE44" s="232">
        <f t="shared" si="29"/>
        <v>0.37273164283139043</v>
      </c>
      <c r="AF44" s="232">
        <f t="shared" si="14"/>
        <v>0.37269999999999998</v>
      </c>
      <c r="AG44" s="232">
        <f t="shared" si="15"/>
        <v>0.3829827794369956</v>
      </c>
      <c r="AH44" s="232">
        <f t="shared" si="16"/>
        <v>0.38300000000000001</v>
      </c>
      <c r="AI44" s="326">
        <f t="shared" si="17"/>
        <v>-1.0300000000000031</v>
      </c>
      <c r="AK44" s="232">
        <f t="shared" si="18"/>
        <v>7.4370097769800528E-3</v>
      </c>
      <c r="AL44" s="232">
        <f t="shared" si="19"/>
        <v>7.4000000000000003E-3</v>
      </c>
      <c r="AM44" s="232">
        <f t="shared" si="20"/>
        <v>7.6201458455451053E-3</v>
      </c>
      <c r="AN44" s="232">
        <f t="shared" si="21"/>
        <v>7.6E-3</v>
      </c>
      <c r="AO44" s="326">
        <f t="shared" si="22"/>
        <v>-1.9999999999999966E-2</v>
      </c>
      <c r="AP44" s="232">
        <f t="shared" si="23"/>
        <v>0.42157033989799897</v>
      </c>
      <c r="AQ44" s="232">
        <f t="shared" si="24"/>
        <v>0.42159999999999997</v>
      </c>
      <c r="AR44" s="232">
        <f t="shared" si="25"/>
        <v>0.42467539010364647</v>
      </c>
      <c r="AS44" s="232">
        <f t="shared" si="26"/>
        <v>0.42470000000000002</v>
      </c>
      <c r="AT44" s="326">
        <f t="shared" si="27"/>
        <v>-0.31000000000000472</v>
      </c>
      <c r="AU44" s="127">
        <v>0</v>
      </c>
    </row>
    <row r="45" spans="2:47" s="128" customFormat="1" ht="13.5" customHeight="1">
      <c r="B45" s="296">
        <v>40</v>
      </c>
      <c r="C45" s="66" t="s">
        <v>40</v>
      </c>
      <c r="D45" s="421">
        <v>12787</v>
      </c>
      <c r="E45" s="127">
        <v>1580</v>
      </c>
      <c r="F45" s="421">
        <f t="shared" si="0"/>
        <v>11207</v>
      </c>
      <c r="G45" s="429">
        <v>288</v>
      </c>
      <c r="H45" s="306">
        <f t="shared" si="1"/>
        <v>2.252287479471338E-2</v>
      </c>
      <c r="I45" s="429">
        <v>1108</v>
      </c>
      <c r="J45" s="306">
        <f t="shared" si="2"/>
        <v>8.6650504418550087E-2</v>
      </c>
      <c r="K45" s="429">
        <v>184</v>
      </c>
      <c r="L45" s="306">
        <f t="shared" si="3"/>
        <v>1.4389614452177993E-2</v>
      </c>
      <c r="M45" s="429">
        <v>5166</v>
      </c>
      <c r="N45" s="306">
        <f t="shared" si="4"/>
        <v>0.40400406663017124</v>
      </c>
      <c r="O45" s="429">
        <v>6041</v>
      </c>
      <c r="P45" s="306">
        <f t="shared" si="5"/>
        <v>0.47243293970438727</v>
      </c>
      <c r="Q45" s="245"/>
      <c r="R45" s="258" t="s">
        <v>49</v>
      </c>
      <c r="S45" s="247">
        <f t="shared" si="6"/>
        <v>1.9943019943019944E-3</v>
      </c>
      <c r="T45" s="258" t="s">
        <v>49</v>
      </c>
      <c r="U45" s="247">
        <f t="shared" si="7"/>
        <v>0.46951566951566953</v>
      </c>
      <c r="V45" s="245"/>
      <c r="W45" s="230"/>
      <c r="X45" s="231" t="str">
        <f t="shared" si="8"/>
        <v>門真市</v>
      </c>
      <c r="Y45" s="232">
        <f t="shared" si="28"/>
        <v>3.3117644061751669E-3</v>
      </c>
      <c r="Z45" s="232">
        <f t="shared" si="9"/>
        <v>3.3E-3</v>
      </c>
      <c r="AA45" s="232">
        <f t="shared" si="10"/>
        <v>3.4388265004567193E-3</v>
      </c>
      <c r="AB45" s="232">
        <f t="shared" si="11"/>
        <v>3.3999999999999998E-3</v>
      </c>
      <c r="AC45" s="326">
        <f t="shared" si="12"/>
        <v>-9.9999999999999829E-3</v>
      </c>
      <c r="AD45" s="231" t="str">
        <f t="shared" si="13"/>
        <v>河内長野市</v>
      </c>
      <c r="AE45" s="232">
        <f t="shared" si="29"/>
        <v>0.36820381440364364</v>
      </c>
      <c r="AF45" s="232">
        <f t="shared" si="14"/>
        <v>0.36820000000000003</v>
      </c>
      <c r="AG45" s="232">
        <f t="shared" si="15"/>
        <v>0.38070042831947593</v>
      </c>
      <c r="AH45" s="232">
        <f t="shared" si="16"/>
        <v>0.38069999999999998</v>
      </c>
      <c r="AI45" s="326">
        <f t="shared" si="17"/>
        <v>-1.2499999999999956</v>
      </c>
      <c r="AK45" s="232">
        <f t="shared" si="18"/>
        <v>7.4370097769800528E-3</v>
      </c>
      <c r="AL45" s="232">
        <f t="shared" si="19"/>
        <v>7.4000000000000003E-3</v>
      </c>
      <c r="AM45" s="232">
        <f t="shared" si="20"/>
        <v>7.6201458455451053E-3</v>
      </c>
      <c r="AN45" s="232">
        <f t="shared" si="21"/>
        <v>7.6E-3</v>
      </c>
      <c r="AO45" s="326">
        <f t="shared" si="22"/>
        <v>-1.9999999999999966E-2</v>
      </c>
      <c r="AP45" s="232">
        <f t="shared" si="23"/>
        <v>0.42157033989799897</v>
      </c>
      <c r="AQ45" s="232">
        <f t="shared" si="24"/>
        <v>0.42159999999999997</v>
      </c>
      <c r="AR45" s="232">
        <f t="shared" si="25"/>
        <v>0.42467539010364647</v>
      </c>
      <c r="AS45" s="232">
        <f t="shared" si="26"/>
        <v>0.42470000000000002</v>
      </c>
      <c r="AT45" s="326">
        <f t="shared" si="27"/>
        <v>-0.31000000000000472</v>
      </c>
      <c r="AU45" s="127">
        <v>0</v>
      </c>
    </row>
    <row r="46" spans="2:47" s="128" customFormat="1" ht="13.5" customHeight="1">
      <c r="B46" s="63">
        <v>41</v>
      </c>
      <c r="C46" s="66" t="s">
        <v>11</v>
      </c>
      <c r="D46" s="375">
        <v>23532</v>
      </c>
      <c r="E46" s="127">
        <v>2943</v>
      </c>
      <c r="F46" s="375">
        <f t="shared" si="0"/>
        <v>20589</v>
      </c>
      <c r="G46" s="428">
        <v>631</v>
      </c>
      <c r="H46" s="229">
        <f t="shared" si="1"/>
        <v>2.6814550399456061E-2</v>
      </c>
      <c r="I46" s="428">
        <v>2132</v>
      </c>
      <c r="J46" s="229">
        <f t="shared" si="2"/>
        <v>9.0600033996260418E-2</v>
      </c>
      <c r="K46" s="428">
        <v>180</v>
      </c>
      <c r="L46" s="229">
        <f t="shared" si="3"/>
        <v>7.6491585925548191E-3</v>
      </c>
      <c r="M46" s="428">
        <v>10057</v>
      </c>
      <c r="N46" s="229">
        <f t="shared" si="4"/>
        <v>0.42737548869624342</v>
      </c>
      <c r="O46" s="428">
        <v>10532</v>
      </c>
      <c r="P46" s="229">
        <f t="shared" si="5"/>
        <v>0.4475607683154853</v>
      </c>
      <c r="Q46" s="245"/>
      <c r="R46" s="258" t="s">
        <v>27</v>
      </c>
      <c r="S46" s="247">
        <f t="shared" si="6"/>
        <v>2.6212319790301442E-3</v>
      </c>
      <c r="T46" s="258" t="s">
        <v>27</v>
      </c>
      <c r="U46" s="247">
        <f t="shared" si="7"/>
        <v>0.44167758846657929</v>
      </c>
      <c r="V46" s="245"/>
      <c r="W46" s="230"/>
      <c r="X46" s="231" t="str">
        <f t="shared" si="8"/>
        <v>交野市</v>
      </c>
      <c r="Y46" s="232">
        <f t="shared" si="28"/>
        <v>3.0941061051996074E-3</v>
      </c>
      <c r="Z46" s="232">
        <f t="shared" si="9"/>
        <v>3.0999999999999999E-3</v>
      </c>
      <c r="AA46" s="232">
        <f t="shared" si="10"/>
        <v>3.2074412637318581E-3</v>
      </c>
      <c r="AB46" s="232">
        <f t="shared" si="11"/>
        <v>3.2000000000000002E-3</v>
      </c>
      <c r="AC46" s="326">
        <f t="shared" si="12"/>
        <v>-1.0000000000000026E-2</v>
      </c>
      <c r="AD46" s="231" t="str">
        <f t="shared" si="13"/>
        <v>吹田市</v>
      </c>
      <c r="AE46" s="232">
        <f t="shared" si="29"/>
        <v>0.36419361657154936</v>
      </c>
      <c r="AF46" s="232">
        <f t="shared" si="14"/>
        <v>0.36420000000000002</v>
      </c>
      <c r="AG46" s="232">
        <f t="shared" si="15"/>
        <v>0.36785545825557309</v>
      </c>
      <c r="AH46" s="232">
        <f t="shared" si="16"/>
        <v>0.3679</v>
      </c>
      <c r="AI46" s="326">
        <f t="shared" si="17"/>
        <v>-0.36999999999999811</v>
      </c>
      <c r="AK46" s="232">
        <f t="shared" si="18"/>
        <v>7.4370097769800528E-3</v>
      </c>
      <c r="AL46" s="232">
        <f t="shared" si="19"/>
        <v>7.4000000000000003E-3</v>
      </c>
      <c r="AM46" s="232">
        <f t="shared" si="20"/>
        <v>7.6201458455451053E-3</v>
      </c>
      <c r="AN46" s="232">
        <f t="shared" si="21"/>
        <v>7.6E-3</v>
      </c>
      <c r="AO46" s="326">
        <f t="shared" si="22"/>
        <v>-1.9999999999999966E-2</v>
      </c>
      <c r="AP46" s="232">
        <f t="shared" si="23"/>
        <v>0.42157033989799897</v>
      </c>
      <c r="AQ46" s="232">
        <f t="shared" si="24"/>
        <v>0.42159999999999997</v>
      </c>
      <c r="AR46" s="232">
        <f t="shared" si="25"/>
        <v>0.42467539010364647</v>
      </c>
      <c r="AS46" s="232">
        <f t="shared" si="26"/>
        <v>0.42470000000000002</v>
      </c>
      <c r="AT46" s="326">
        <f t="shared" si="27"/>
        <v>-0.31000000000000472</v>
      </c>
      <c r="AU46" s="127">
        <v>0</v>
      </c>
    </row>
    <row r="47" spans="2:47" s="128" customFormat="1" ht="13.5" customHeight="1">
      <c r="B47" s="63">
        <v>42</v>
      </c>
      <c r="C47" s="66" t="s">
        <v>12</v>
      </c>
      <c r="D47" s="375">
        <v>64678</v>
      </c>
      <c r="E47" s="127">
        <v>6129</v>
      </c>
      <c r="F47" s="375">
        <f t="shared" si="0"/>
        <v>58549</v>
      </c>
      <c r="G47" s="428">
        <v>1822</v>
      </c>
      <c r="H47" s="229">
        <f t="shared" si="1"/>
        <v>2.8170320665450384E-2</v>
      </c>
      <c r="I47" s="428">
        <v>3807</v>
      </c>
      <c r="J47" s="229">
        <f t="shared" si="2"/>
        <v>5.8860818207118339E-2</v>
      </c>
      <c r="K47" s="428">
        <v>500</v>
      </c>
      <c r="L47" s="229">
        <f t="shared" si="3"/>
        <v>7.730603914777822E-3</v>
      </c>
      <c r="M47" s="428">
        <v>32165</v>
      </c>
      <c r="N47" s="229">
        <f t="shared" si="4"/>
        <v>0.4973097498376573</v>
      </c>
      <c r="O47" s="428">
        <v>26384</v>
      </c>
      <c r="P47" s="229">
        <f t="shared" si="5"/>
        <v>0.40792850737499614</v>
      </c>
      <c r="Q47" s="245"/>
      <c r="R47" s="258" t="s">
        <v>28</v>
      </c>
      <c r="S47" s="247">
        <f t="shared" si="6"/>
        <v>3.6654448517160947E-3</v>
      </c>
      <c r="T47" s="258" t="s">
        <v>28</v>
      </c>
      <c r="U47" s="247">
        <f t="shared" si="7"/>
        <v>0.40219926691102964</v>
      </c>
      <c r="V47" s="245"/>
      <c r="W47" s="230"/>
      <c r="X47" s="231" t="str">
        <f>INDEX($R$6:$R$48,MATCH(Y47,$S$6:$S$48,0))</f>
        <v>太子町</v>
      </c>
      <c r="Y47" s="232">
        <f t="shared" si="28"/>
        <v>2.6212319790301442E-3</v>
      </c>
      <c r="Z47" s="232">
        <f t="shared" si="9"/>
        <v>2.5999999999999999E-3</v>
      </c>
      <c r="AA47" s="232">
        <f t="shared" si="10"/>
        <v>2.3474178403755869E-3</v>
      </c>
      <c r="AB47" s="232">
        <f t="shared" si="11"/>
        <v>2.3E-3</v>
      </c>
      <c r="AC47" s="326">
        <f t="shared" si="12"/>
        <v>2.9999999999999992E-2</v>
      </c>
      <c r="AD47" s="231" t="str">
        <f t="shared" si="13"/>
        <v>箕面市</v>
      </c>
      <c r="AE47" s="232">
        <f t="shared" si="29"/>
        <v>0.34556486564576711</v>
      </c>
      <c r="AF47" s="232">
        <f t="shared" si="14"/>
        <v>0.34560000000000002</v>
      </c>
      <c r="AG47" s="232">
        <f t="shared" si="15"/>
        <v>0.34879901457606238</v>
      </c>
      <c r="AH47" s="232">
        <f t="shared" si="16"/>
        <v>0.3488</v>
      </c>
      <c r="AI47" s="326">
        <f t="shared" si="17"/>
        <v>-0.31999999999999806</v>
      </c>
      <c r="AK47" s="232">
        <f t="shared" si="18"/>
        <v>7.4370097769800528E-3</v>
      </c>
      <c r="AL47" s="232">
        <f t="shared" si="19"/>
        <v>7.4000000000000003E-3</v>
      </c>
      <c r="AM47" s="232">
        <f t="shared" si="20"/>
        <v>7.6201458455451053E-3</v>
      </c>
      <c r="AN47" s="232">
        <f t="shared" si="21"/>
        <v>7.6E-3</v>
      </c>
      <c r="AO47" s="326">
        <f t="shared" si="22"/>
        <v>-1.9999999999999966E-2</v>
      </c>
      <c r="AP47" s="232">
        <f t="shared" si="23"/>
        <v>0.42157033989799897</v>
      </c>
      <c r="AQ47" s="232">
        <f t="shared" si="24"/>
        <v>0.42159999999999997</v>
      </c>
      <c r="AR47" s="232">
        <f t="shared" si="25"/>
        <v>0.42467539010364647</v>
      </c>
      <c r="AS47" s="232">
        <f t="shared" si="26"/>
        <v>0.42470000000000002</v>
      </c>
      <c r="AT47" s="326">
        <f t="shared" si="27"/>
        <v>-0.31000000000000472</v>
      </c>
      <c r="AU47" s="127">
        <v>0</v>
      </c>
    </row>
    <row r="48" spans="2:47" s="128" customFormat="1" ht="13.5" customHeight="1">
      <c r="B48" s="63">
        <v>43</v>
      </c>
      <c r="C48" s="66" t="s">
        <v>8</v>
      </c>
      <c r="D48" s="375">
        <v>39504</v>
      </c>
      <c r="E48" s="127">
        <v>8874</v>
      </c>
      <c r="F48" s="375">
        <f t="shared" si="0"/>
        <v>30630</v>
      </c>
      <c r="G48" s="428">
        <v>1690</v>
      </c>
      <c r="H48" s="229">
        <f t="shared" si="1"/>
        <v>4.2780477926285948E-2</v>
      </c>
      <c r="I48" s="428">
        <v>6806</v>
      </c>
      <c r="J48" s="229">
        <f t="shared" si="2"/>
        <v>0.17228635074929122</v>
      </c>
      <c r="K48" s="428">
        <v>378</v>
      </c>
      <c r="L48" s="229">
        <f t="shared" si="3"/>
        <v>9.5686512758201697E-3</v>
      </c>
      <c r="M48" s="428">
        <v>15624</v>
      </c>
      <c r="N48" s="229">
        <f t="shared" si="4"/>
        <v>0.39550425273390039</v>
      </c>
      <c r="O48" s="428">
        <v>15006</v>
      </c>
      <c r="P48" s="229">
        <f t="shared" si="5"/>
        <v>0.37986026731470229</v>
      </c>
      <c r="Q48" s="245"/>
      <c r="R48" s="258" t="s">
        <v>29</v>
      </c>
      <c r="S48" s="247">
        <f t="shared" si="6"/>
        <v>1.1929824561403509E-2</v>
      </c>
      <c r="T48" s="258" t="s">
        <v>29</v>
      </c>
      <c r="U48" s="247">
        <f t="shared" si="7"/>
        <v>0.48280701754385963</v>
      </c>
      <c r="V48" s="245"/>
      <c r="W48" s="230"/>
      <c r="X48" s="231" t="str">
        <f>INDEX($R$6:$R$48,MATCH(Y48,$S$6:$S$48,0))</f>
        <v>岬町</v>
      </c>
      <c r="Y48" s="232">
        <f t="shared" si="28"/>
        <v>1.9943019943019944E-3</v>
      </c>
      <c r="Z48" s="232">
        <f t="shared" si="9"/>
        <v>2E-3</v>
      </c>
      <c r="AA48" s="232">
        <f t="shared" si="10"/>
        <v>2.4060150375939848E-3</v>
      </c>
      <c r="AB48" s="232">
        <f t="shared" si="11"/>
        <v>2.3999999999999998E-3</v>
      </c>
      <c r="AC48" s="326">
        <f t="shared" si="12"/>
        <v>-3.9999999999999973E-2</v>
      </c>
      <c r="AD48" s="231" t="str">
        <f t="shared" si="13"/>
        <v>豊能町</v>
      </c>
      <c r="AE48" s="232">
        <f t="shared" si="29"/>
        <v>0.34001910219675263</v>
      </c>
      <c r="AF48" s="232">
        <f t="shared" si="14"/>
        <v>0.34</v>
      </c>
      <c r="AG48" s="232">
        <f t="shared" si="15"/>
        <v>0.338126540673788</v>
      </c>
      <c r="AH48" s="232">
        <f t="shared" si="16"/>
        <v>0.33810000000000001</v>
      </c>
      <c r="AI48" s="326">
        <f t="shared" si="17"/>
        <v>0.19000000000000128</v>
      </c>
      <c r="AK48" s="232">
        <f t="shared" si="18"/>
        <v>7.4370097769800528E-3</v>
      </c>
      <c r="AL48" s="232">
        <f t="shared" si="19"/>
        <v>7.4000000000000003E-3</v>
      </c>
      <c r="AM48" s="232">
        <f t="shared" si="20"/>
        <v>7.6201458455451053E-3</v>
      </c>
      <c r="AN48" s="232">
        <f t="shared" si="21"/>
        <v>7.6E-3</v>
      </c>
      <c r="AO48" s="326">
        <f t="shared" si="22"/>
        <v>-1.9999999999999966E-2</v>
      </c>
      <c r="AP48" s="232">
        <f>$P$80</f>
        <v>0.42157033989799897</v>
      </c>
      <c r="AQ48" s="232">
        <f t="shared" si="24"/>
        <v>0.42159999999999997</v>
      </c>
      <c r="AR48" s="232">
        <f t="shared" si="25"/>
        <v>0.42467539010364647</v>
      </c>
      <c r="AS48" s="232">
        <f t="shared" si="26"/>
        <v>0.42470000000000002</v>
      </c>
      <c r="AT48" s="326">
        <f t="shared" si="27"/>
        <v>-0.31000000000000472</v>
      </c>
      <c r="AU48" s="127">
        <v>9999</v>
      </c>
    </row>
    <row r="49" spans="2:47" s="128" customFormat="1" ht="13.5" customHeight="1">
      <c r="B49" s="63">
        <v>44</v>
      </c>
      <c r="C49" s="66" t="s">
        <v>18</v>
      </c>
      <c r="D49" s="375">
        <v>42418</v>
      </c>
      <c r="E49" s="127">
        <v>7784</v>
      </c>
      <c r="F49" s="375">
        <f t="shared" si="0"/>
        <v>34634</v>
      </c>
      <c r="G49" s="428">
        <v>1699</v>
      </c>
      <c r="H49" s="229">
        <f t="shared" si="1"/>
        <v>4.0053750766184164E-2</v>
      </c>
      <c r="I49" s="428">
        <v>5676</v>
      </c>
      <c r="J49" s="229">
        <f t="shared" si="2"/>
        <v>0.13381111792163705</v>
      </c>
      <c r="K49" s="428">
        <v>409</v>
      </c>
      <c r="L49" s="229">
        <f t="shared" si="3"/>
        <v>9.642133056721203E-3</v>
      </c>
      <c r="M49" s="428">
        <v>17163</v>
      </c>
      <c r="N49" s="229">
        <f t="shared" si="4"/>
        <v>0.40461596492055257</v>
      </c>
      <c r="O49" s="428">
        <v>17471</v>
      </c>
      <c r="P49" s="229">
        <f t="shared" si="5"/>
        <v>0.411877033334905</v>
      </c>
      <c r="Q49" s="245"/>
      <c r="R49" s="245"/>
      <c r="S49" s="245"/>
      <c r="T49" s="245"/>
      <c r="U49" s="245"/>
      <c r="V49" s="245"/>
      <c r="W49" s="230"/>
      <c r="AK49" s="230"/>
      <c r="AL49" s="230"/>
      <c r="AM49" s="230"/>
      <c r="AN49" s="230"/>
      <c r="AO49" s="230"/>
      <c r="AP49" s="230"/>
      <c r="AQ49" s="230"/>
      <c r="AR49" s="230"/>
      <c r="AS49" s="230"/>
      <c r="AT49" s="230"/>
      <c r="AU49" s="230"/>
    </row>
    <row r="50" spans="2:47" s="128" customFormat="1" ht="13.5" customHeight="1">
      <c r="B50" s="63">
        <v>45</v>
      </c>
      <c r="C50" s="66" t="s">
        <v>41</v>
      </c>
      <c r="D50" s="375">
        <v>14556</v>
      </c>
      <c r="E50" s="127">
        <v>1966</v>
      </c>
      <c r="F50" s="375">
        <f t="shared" si="0"/>
        <v>12590</v>
      </c>
      <c r="G50" s="428">
        <v>354</v>
      </c>
      <c r="H50" s="229">
        <f t="shared" si="1"/>
        <v>2.4319868095630668E-2</v>
      </c>
      <c r="I50" s="428">
        <v>1515</v>
      </c>
      <c r="J50" s="229">
        <f t="shared" si="2"/>
        <v>0.104080791426216</v>
      </c>
      <c r="K50" s="428">
        <v>97</v>
      </c>
      <c r="L50" s="229">
        <f t="shared" si="3"/>
        <v>6.6639186589722453E-3</v>
      </c>
      <c r="M50" s="428">
        <v>5639</v>
      </c>
      <c r="N50" s="229">
        <f t="shared" si="4"/>
        <v>0.38740038472107724</v>
      </c>
      <c r="O50" s="428">
        <v>6951</v>
      </c>
      <c r="P50" s="229">
        <f t="shared" si="5"/>
        <v>0.47753503709810385</v>
      </c>
      <c r="Q50" s="245"/>
      <c r="R50" s="245"/>
      <c r="S50" s="245"/>
      <c r="T50" s="245"/>
      <c r="U50" s="245"/>
      <c r="V50" s="245"/>
      <c r="W50" s="230"/>
      <c r="AK50" s="230"/>
      <c r="AL50" s="230"/>
      <c r="AM50" s="230"/>
      <c r="AN50" s="230"/>
      <c r="AO50" s="230"/>
      <c r="AP50" s="230"/>
      <c r="AQ50" s="230"/>
      <c r="AR50" s="230"/>
      <c r="AS50" s="230"/>
      <c r="AT50" s="230"/>
      <c r="AU50" s="230"/>
    </row>
    <row r="51" spans="2:47" s="128" customFormat="1" ht="13.5" customHeight="1">
      <c r="B51" s="63">
        <v>46</v>
      </c>
      <c r="C51" s="66" t="s">
        <v>21</v>
      </c>
      <c r="D51" s="375">
        <v>18902</v>
      </c>
      <c r="E51" s="127">
        <v>2657</v>
      </c>
      <c r="F51" s="375">
        <f t="shared" si="0"/>
        <v>16245</v>
      </c>
      <c r="G51" s="428">
        <v>494</v>
      </c>
      <c r="H51" s="229">
        <f t="shared" si="1"/>
        <v>2.6134800550206328E-2</v>
      </c>
      <c r="I51" s="428">
        <v>2047</v>
      </c>
      <c r="J51" s="229">
        <f t="shared" si="2"/>
        <v>0.10829541847423553</v>
      </c>
      <c r="K51" s="428">
        <v>116</v>
      </c>
      <c r="L51" s="229">
        <f t="shared" si="3"/>
        <v>6.1369167283885301E-3</v>
      </c>
      <c r="M51" s="428">
        <v>8362</v>
      </c>
      <c r="N51" s="229">
        <f t="shared" si="4"/>
        <v>0.44238704898952491</v>
      </c>
      <c r="O51" s="428">
        <v>7883</v>
      </c>
      <c r="P51" s="229">
        <f t="shared" si="5"/>
        <v>0.41704581525764467</v>
      </c>
      <c r="Q51" s="245"/>
      <c r="R51" s="245"/>
      <c r="S51" s="245"/>
      <c r="T51" s="245"/>
      <c r="U51" s="245"/>
      <c r="V51" s="245"/>
      <c r="W51" s="230"/>
      <c r="X51" s="4"/>
      <c r="Y51" s="4"/>
      <c r="Z51" s="4"/>
      <c r="AA51" s="4"/>
      <c r="AB51" s="4"/>
      <c r="AC51" s="4"/>
      <c r="AD51" s="4"/>
      <c r="AE51" s="4"/>
      <c r="AF51" s="4"/>
      <c r="AG51" s="4"/>
      <c r="AH51" s="4"/>
      <c r="AI51" s="4"/>
      <c r="AK51" s="226"/>
      <c r="AL51" s="226"/>
      <c r="AM51" s="226"/>
      <c r="AN51" s="226"/>
      <c r="AO51" s="226"/>
      <c r="AP51" s="226"/>
      <c r="AQ51" s="226"/>
      <c r="AR51" s="226"/>
      <c r="AS51" s="226"/>
      <c r="AT51" s="226"/>
      <c r="AU51" s="226"/>
    </row>
    <row r="52" spans="2:47" s="128" customFormat="1" ht="13.5" customHeight="1">
      <c r="B52" s="63">
        <v>47</v>
      </c>
      <c r="C52" s="66" t="s">
        <v>13</v>
      </c>
      <c r="D52" s="375">
        <v>38988</v>
      </c>
      <c r="E52" s="127">
        <v>5501</v>
      </c>
      <c r="F52" s="375">
        <f t="shared" si="0"/>
        <v>33487</v>
      </c>
      <c r="G52" s="428">
        <v>1141</v>
      </c>
      <c r="H52" s="229">
        <f t="shared" si="1"/>
        <v>2.9265414999487021E-2</v>
      </c>
      <c r="I52" s="428">
        <v>4064</v>
      </c>
      <c r="J52" s="229">
        <f t="shared" si="2"/>
        <v>0.10423720119010978</v>
      </c>
      <c r="K52" s="428">
        <v>296</v>
      </c>
      <c r="L52" s="229">
        <f t="shared" si="3"/>
        <v>7.5920796142402791E-3</v>
      </c>
      <c r="M52" s="428">
        <v>16755</v>
      </c>
      <c r="N52" s="229">
        <f t="shared" si="4"/>
        <v>0.42974761465066175</v>
      </c>
      <c r="O52" s="428">
        <v>16732</v>
      </c>
      <c r="P52" s="229">
        <f t="shared" si="5"/>
        <v>0.42915768954550115</v>
      </c>
      <c r="Q52" s="245"/>
      <c r="R52" s="245"/>
      <c r="S52" s="245"/>
      <c r="T52" s="245"/>
      <c r="U52" s="245"/>
      <c r="V52" s="245"/>
      <c r="W52" s="230" t="s">
        <v>454</v>
      </c>
      <c r="X52" s="4"/>
      <c r="Y52" s="4"/>
      <c r="Z52" s="4"/>
      <c r="AA52" s="4"/>
      <c r="AB52" s="4"/>
      <c r="AC52" s="4"/>
      <c r="AD52" s="4"/>
      <c r="AE52" s="4"/>
      <c r="AF52" s="4"/>
      <c r="AG52" s="4"/>
      <c r="AH52" s="4"/>
      <c r="AI52" s="4"/>
      <c r="AK52" s="226"/>
      <c r="AL52" s="226"/>
      <c r="AM52" s="226"/>
      <c r="AN52" s="226"/>
      <c r="AO52" s="226"/>
      <c r="AP52" s="226"/>
      <c r="AQ52" s="226"/>
      <c r="AR52" s="226"/>
      <c r="AS52" s="226"/>
      <c r="AT52" s="226"/>
      <c r="AU52" s="226"/>
    </row>
    <row r="53" spans="2:47" s="128" customFormat="1" ht="13.5" customHeight="1">
      <c r="B53" s="63">
        <v>48</v>
      </c>
      <c r="C53" s="66" t="s">
        <v>22</v>
      </c>
      <c r="D53" s="375">
        <v>21078</v>
      </c>
      <c r="E53" s="127">
        <v>3732</v>
      </c>
      <c r="F53" s="375">
        <f t="shared" si="0"/>
        <v>17346</v>
      </c>
      <c r="G53" s="428">
        <v>849</v>
      </c>
      <c r="H53" s="229">
        <f t="shared" si="1"/>
        <v>4.0278963848562485E-2</v>
      </c>
      <c r="I53" s="428">
        <v>2489</v>
      </c>
      <c r="J53" s="229">
        <f t="shared" si="2"/>
        <v>0.11808520732517316</v>
      </c>
      <c r="K53" s="428">
        <v>394</v>
      </c>
      <c r="L53" s="229">
        <f t="shared" si="3"/>
        <v>1.8692475566941834E-2</v>
      </c>
      <c r="M53" s="428">
        <v>9585</v>
      </c>
      <c r="N53" s="229">
        <f t="shared" si="4"/>
        <v>0.45473953885567892</v>
      </c>
      <c r="O53" s="428">
        <v>7761</v>
      </c>
      <c r="P53" s="229">
        <f t="shared" si="5"/>
        <v>0.36820381440364364</v>
      </c>
      <c r="Q53" s="245"/>
      <c r="R53" s="245"/>
      <c r="S53" s="245"/>
      <c r="T53" s="245"/>
      <c r="U53" s="245"/>
      <c r="V53" s="245"/>
      <c r="W53" s="451"/>
      <c r="X53" s="452" t="s">
        <v>150</v>
      </c>
      <c r="Y53" s="475" t="s">
        <v>214</v>
      </c>
      <c r="Z53" s="475" t="s">
        <v>215</v>
      </c>
      <c r="AA53" s="475" t="s">
        <v>216</v>
      </c>
      <c r="AB53" s="478" t="s">
        <v>251</v>
      </c>
      <c r="AC53" s="472"/>
      <c r="AD53" s="480" t="s">
        <v>255</v>
      </c>
      <c r="AE53" s="478"/>
      <c r="AF53" s="480" t="s">
        <v>252</v>
      </c>
      <c r="AG53" s="478"/>
      <c r="AH53" s="480" t="s">
        <v>254</v>
      </c>
      <c r="AI53" s="472"/>
      <c r="AJ53" s="471" t="s">
        <v>218</v>
      </c>
      <c r="AK53" s="472"/>
      <c r="AL53" s="226"/>
      <c r="AM53" s="226"/>
      <c r="AN53" s="226"/>
      <c r="AO53" s="226"/>
      <c r="AP53" s="226"/>
      <c r="AQ53" s="226"/>
      <c r="AR53" s="226"/>
      <c r="AS53" s="226"/>
      <c r="AT53" s="226"/>
      <c r="AU53" s="226"/>
    </row>
    <row r="54" spans="2:47" s="128" customFormat="1" ht="13.5" customHeight="1">
      <c r="B54" s="63">
        <v>49</v>
      </c>
      <c r="C54" s="66" t="s">
        <v>23</v>
      </c>
      <c r="D54" s="375">
        <v>20902</v>
      </c>
      <c r="E54" s="127">
        <v>1899</v>
      </c>
      <c r="F54" s="375">
        <f t="shared" si="0"/>
        <v>19003</v>
      </c>
      <c r="G54" s="428">
        <v>391</v>
      </c>
      <c r="H54" s="229">
        <f t="shared" si="1"/>
        <v>1.870634389053679E-2</v>
      </c>
      <c r="I54" s="428">
        <v>1425</v>
      </c>
      <c r="J54" s="229">
        <f t="shared" si="2"/>
        <v>6.8175294230217204E-2</v>
      </c>
      <c r="K54" s="428">
        <v>83</v>
      </c>
      <c r="L54" s="229">
        <f t="shared" si="3"/>
        <v>3.9709118744617744E-3</v>
      </c>
      <c r="M54" s="428">
        <v>9918</v>
      </c>
      <c r="N54" s="229">
        <f t="shared" si="4"/>
        <v>0.47450004784231176</v>
      </c>
      <c r="O54" s="428">
        <v>9085</v>
      </c>
      <c r="P54" s="229">
        <f t="shared" si="5"/>
        <v>0.4346474021624725</v>
      </c>
      <c r="Q54" s="245"/>
      <c r="R54" s="245"/>
      <c r="S54" s="245"/>
      <c r="T54" s="245"/>
      <c r="U54" s="245"/>
      <c r="V54" s="245"/>
      <c r="W54" s="451"/>
      <c r="X54" s="452"/>
      <c r="Y54" s="476"/>
      <c r="Z54" s="476"/>
      <c r="AA54" s="476"/>
      <c r="AB54" s="479"/>
      <c r="AC54" s="474"/>
      <c r="AD54" s="473"/>
      <c r="AE54" s="479"/>
      <c r="AF54" s="473"/>
      <c r="AG54" s="479"/>
      <c r="AH54" s="473"/>
      <c r="AI54" s="474"/>
      <c r="AJ54" s="473"/>
      <c r="AK54" s="474"/>
      <c r="AL54" s="226"/>
      <c r="AM54" s="226"/>
      <c r="AN54" s="226"/>
      <c r="AO54" s="226"/>
      <c r="AP54" s="226"/>
      <c r="AQ54" s="226"/>
      <c r="AR54" s="226"/>
      <c r="AS54" s="226"/>
      <c r="AT54" s="226"/>
      <c r="AU54" s="226"/>
    </row>
    <row r="55" spans="2:47" s="128" customFormat="1" ht="13.5" customHeight="1">
      <c r="B55" s="63">
        <v>50</v>
      </c>
      <c r="C55" s="66" t="s">
        <v>14</v>
      </c>
      <c r="D55" s="375">
        <v>18953</v>
      </c>
      <c r="E55" s="127">
        <v>2365</v>
      </c>
      <c r="F55" s="375">
        <f t="shared" si="0"/>
        <v>16588</v>
      </c>
      <c r="G55" s="428">
        <v>535</v>
      </c>
      <c r="H55" s="229">
        <f t="shared" si="1"/>
        <v>2.8227721205086265E-2</v>
      </c>
      <c r="I55" s="428">
        <v>1686</v>
      </c>
      <c r="J55" s="229">
        <f t="shared" si="2"/>
        <v>8.8956893367804574E-2</v>
      </c>
      <c r="K55" s="428">
        <v>144</v>
      </c>
      <c r="L55" s="229">
        <f t="shared" si="3"/>
        <v>7.5977417823035933E-3</v>
      </c>
      <c r="M55" s="428">
        <v>8198</v>
      </c>
      <c r="N55" s="229">
        <f t="shared" si="4"/>
        <v>0.43254366063420041</v>
      </c>
      <c r="O55" s="428">
        <v>8390</v>
      </c>
      <c r="P55" s="229">
        <f t="shared" si="5"/>
        <v>0.44267398301060518</v>
      </c>
      <c r="Q55" s="245"/>
      <c r="R55" s="245"/>
      <c r="S55" s="245"/>
      <c r="T55" s="245"/>
      <c r="U55" s="245"/>
      <c r="V55" s="245"/>
      <c r="W55" s="451"/>
      <c r="X55" s="452"/>
      <c r="Y55" s="477"/>
      <c r="Z55" s="477"/>
      <c r="AA55" s="477"/>
      <c r="AB55" s="378" t="s">
        <v>66</v>
      </c>
      <c r="AC55" s="378" t="s">
        <v>183</v>
      </c>
      <c r="AD55" s="378" t="s">
        <v>66</v>
      </c>
      <c r="AE55" s="378" t="s">
        <v>183</v>
      </c>
      <c r="AF55" s="378" t="s">
        <v>66</v>
      </c>
      <c r="AG55" s="378" t="s">
        <v>183</v>
      </c>
      <c r="AH55" s="378" t="s">
        <v>66</v>
      </c>
      <c r="AI55" s="378" t="s">
        <v>183</v>
      </c>
      <c r="AJ55" s="378" t="s">
        <v>66</v>
      </c>
      <c r="AK55" s="378" t="s">
        <v>183</v>
      </c>
      <c r="AL55" s="226"/>
      <c r="AM55" s="226"/>
      <c r="AN55" s="226"/>
      <c r="AO55" s="226"/>
      <c r="AP55" s="226"/>
      <c r="AQ55" s="226"/>
      <c r="AR55" s="226"/>
      <c r="AS55" s="226"/>
      <c r="AT55" s="226"/>
      <c r="AU55" s="226"/>
    </row>
    <row r="56" spans="2:47" s="128" customFormat="1" ht="13.5" customHeight="1">
      <c r="B56" s="63">
        <v>51</v>
      </c>
      <c r="C56" s="66" t="s">
        <v>42</v>
      </c>
      <c r="D56" s="375">
        <v>25940</v>
      </c>
      <c r="E56" s="127">
        <v>4980</v>
      </c>
      <c r="F56" s="375">
        <f t="shared" si="0"/>
        <v>20960</v>
      </c>
      <c r="G56" s="428">
        <v>798</v>
      </c>
      <c r="H56" s="229">
        <f t="shared" si="1"/>
        <v>3.0763299922898998E-2</v>
      </c>
      <c r="I56" s="428">
        <v>3973</v>
      </c>
      <c r="J56" s="229">
        <f t="shared" si="2"/>
        <v>0.15316114109483422</v>
      </c>
      <c r="K56" s="428">
        <v>209</v>
      </c>
      <c r="L56" s="229">
        <f t="shared" si="3"/>
        <v>8.0570547417116428E-3</v>
      </c>
      <c r="M56" s="428">
        <v>10215</v>
      </c>
      <c r="N56" s="229">
        <f t="shared" si="4"/>
        <v>0.3937933693138011</v>
      </c>
      <c r="O56" s="428">
        <v>10745</v>
      </c>
      <c r="P56" s="229">
        <f t="shared" si="5"/>
        <v>0.41422513492675406</v>
      </c>
      <c r="Q56" s="245"/>
      <c r="R56" s="245"/>
      <c r="S56" s="245"/>
      <c r="T56" s="245"/>
      <c r="U56" s="245"/>
      <c r="V56" s="245"/>
      <c r="W56" s="63">
        <v>1</v>
      </c>
      <c r="X56" s="55" t="s">
        <v>50</v>
      </c>
      <c r="Y56" s="375">
        <v>335944</v>
      </c>
      <c r="Z56" s="127">
        <v>35765</v>
      </c>
      <c r="AA56" s="375">
        <v>300179</v>
      </c>
      <c r="AB56" s="374">
        <v>6376</v>
      </c>
      <c r="AC56" s="247">
        <v>1.8979353701807443E-2</v>
      </c>
      <c r="AD56" s="374">
        <v>26800</v>
      </c>
      <c r="AE56" s="247">
        <v>7.9775200628676213E-2</v>
      </c>
      <c r="AF56" s="374">
        <v>2589</v>
      </c>
      <c r="AG56" s="247">
        <v>7.7066415831209961E-3</v>
      </c>
      <c r="AH56" s="374">
        <v>153203</v>
      </c>
      <c r="AI56" s="247">
        <v>0.45603731574310002</v>
      </c>
      <c r="AJ56" s="374">
        <v>146976</v>
      </c>
      <c r="AK56" s="247">
        <v>0.43750148834329533</v>
      </c>
      <c r="AL56" s="226"/>
      <c r="AM56" s="226"/>
      <c r="AN56" s="226"/>
      <c r="AO56" s="226"/>
      <c r="AP56" s="226"/>
      <c r="AQ56" s="226"/>
      <c r="AR56" s="226"/>
      <c r="AS56" s="226"/>
      <c r="AT56" s="226"/>
      <c r="AU56" s="226"/>
    </row>
    <row r="57" spans="2:47" s="128" customFormat="1" ht="13.5" customHeight="1">
      <c r="B57" s="63">
        <v>52</v>
      </c>
      <c r="C57" s="66" t="s">
        <v>4</v>
      </c>
      <c r="D57" s="375">
        <v>20766</v>
      </c>
      <c r="E57" s="127">
        <v>4380</v>
      </c>
      <c r="F57" s="375">
        <f t="shared" si="0"/>
        <v>16386</v>
      </c>
      <c r="G57" s="428">
        <v>1096</v>
      </c>
      <c r="H57" s="229">
        <f t="shared" si="1"/>
        <v>5.277858037176153E-2</v>
      </c>
      <c r="I57" s="428">
        <v>3145</v>
      </c>
      <c r="J57" s="229">
        <f t="shared" si="2"/>
        <v>0.15144948473466244</v>
      </c>
      <c r="K57" s="428">
        <v>139</v>
      </c>
      <c r="L57" s="229">
        <f t="shared" si="3"/>
        <v>6.6936338245208518E-3</v>
      </c>
      <c r="M57" s="428">
        <v>9210</v>
      </c>
      <c r="N57" s="229">
        <f t="shared" si="4"/>
        <v>0.44351343542328808</v>
      </c>
      <c r="O57" s="428">
        <v>7176</v>
      </c>
      <c r="P57" s="229">
        <f t="shared" si="5"/>
        <v>0.34556486564576711</v>
      </c>
      <c r="Q57" s="245"/>
      <c r="R57" s="245"/>
      <c r="S57" s="245"/>
      <c r="T57" s="245"/>
      <c r="U57" s="245"/>
      <c r="V57" s="245"/>
      <c r="W57" s="63">
        <v>2</v>
      </c>
      <c r="X57" s="55" t="s">
        <v>113</v>
      </c>
      <c r="Y57" s="375">
        <v>12402</v>
      </c>
      <c r="Z57" s="127">
        <v>1423</v>
      </c>
      <c r="AA57" s="375">
        <v>10979</v>
      </c>
      <c r="AB57" s="374">
        <v>220</v>
      </c>
      <c r="AC57" s="247">
        <v>1.7739074342847928E-2</v>
      </c>
      <c r="AD57" s="374">
        <v>1151</v>
      </c>
      <c r="AE57" s="247">
        <v>9.2807611675536208E-2</v>
      </c>
      <c r="AF57" s="374">
        <v>52</v>
      </c>
      <c r="AG57" s="247">
        <v>4.1928721174004195E-3</v>
      </c>
      <c r="AH57" s="374">
        <v>5855</v>
      </c>
      <c r="AI57" s="247">
        <v>0.47210127398806645</v>
      </c>
      <c r="AJ57" s="374">
        <v>5124</v>
      </c>
      <c r="AK57" s="247">
        <v>0.41315916787614898</v>
      </c>
      <c r="AL57" s="226"/>
      <c r="AM57" s="226"/>
      <c r="AN57" s="226"/>
      <c r="AO57" s="226"/>
      <c r="AP57" s="226"/>
      <c r="AQ57" s="226"/>
      <c r="AR57" s="226"/>
      <c r="AS57" s="226"/>
      <c r="AT57" s="226"/>
      <c r="AU57" s="226"/>
    </row>
    <row r="58" spans="2:47" s="128" customFormat="1" ht="13.5" customHeight="1">
      <c r="B58" s="63">
        <v>53</v>
      </c>
      <c r="C58" s="66" t="s">
        <v>19</v>
      </c>
      <c r="D58" s="375">
        <v>11628</v>
      </c>
      <c r="E58" s="127">
        <v>1579</v>
      </c>
      <c r="F58" s="375">
        <f t="shared" si="0"/>
        <v>10049</v>
      </c>
      <c r="G58" s="428">
        <v>341</v>
      </c>
      <c r="H58" s="229">
        <f t="shared" si="1"/>
        <v>2.9325765393876848E-2</v>
      </c>
      <c r="I58" s="428">
        <v>952</v>
      </c>
      <c r="J58" s="229">
        <f t="shared" si="2"/>
        <v>8.1871345029239762E-2</v>
      </c>
      <c r="K58" s="428">
        <v>286</v>
      </c>
      <c r="L58" s="229">
        <f t="shared" si="3"/>
        <v>2.4595803233574132E-2</v>
      </c>
      <c r="M58" s="428">
        <v>4756</v>
      </c>
      <c r="N58" s="229">
        <f t="shared" si="4"/>
        <v>0.40901272789817683</v>
      </c>
      <c r="O58" s="428">
        <v>5293</v>
      </c>
      <c r="P58" s="229">
        <f t="shared" si="5"/>
        <v>0.45519435844513245</v>
      </c>
      <c r="Q58" s="245"/>
      <c r="R58" s="245"/>
      <c r="S58" s="245"/>
      <c r="T58" s="245"/>
      <c r="U58" s="245"/>
      <c r="V58" s="245"/>
      <c r="W58" s="63">
        <v>3</v>
      </c>
      <c r="X58" s="55" t="s">
        <v>114</v>
      </c>
      <c r="Y58" s="375">
        <v>7905</v>
      </c>
      <c r="Z58" s="127">
        <v>557</v>
      </c>
      <c r="AA58" s="375">
        <v>7348</v>
      </c>
      <c r="AB58" s="374">
        <v>103</v>
      </c>
      <c r="AC58" s="247">
        <v>1.3029728020240354E-2</v>
      </c>
      <c r="AD58" s="374">
        <v>374</v>
      </c>
      <c r="AE58" s="247">
        <v>4.7311827956989246E-2</v>
      </c>
      <c r="AF58" s="374">
        <v>80</v>
      </c>
      <c r="AG58" s="247">
        <v>1.0120177103099304E-2</v>
      </c>
      <c r="AH58" s="374">
        <v>4384</v>
      </c>
      <c r="AI58" s="247">
        <v>0.55458570524984185</v>
      </c>
      <c r="AJ58" s="374">
        <v>2964</v>
      </c>
      <c r="AK58" s="247">
        <v>0.37495256166982921</v>
      </c>
      <c r="AL58" s="226"/>
      <c r="AM58" s="226"/>
      <c r="AN58" s="226"/>
      <c r="AO58" s="226"/>
      <c r="AP58" s="226"/>
      <c r="AQ58" s="226"/>
      <c r="AR58" s="226"/>
      <c r="AS58" s="226"/>
      <c r="AT58" s="226"/>
      <c r="AU58" s="226"/>
    </row>
    <row r="59" spans="2:47" s="128" customFormat="1" ht="13.5" customHeight="1">
      <c r="B59" s="63">
        <v>54</v>
      </c>
      <c r="C59" s="66" t="s">
        <v>24</v>
      </c>
      <c r="D59" s="375">
        <v>19034</v>
      </c>
      <c r="E59" s="127">
        <v>2492</v>
      </c>
      <c r="F59" s="375">
        <f t="shared" si="0"/>
        <v>16542</v>
      </c>
      <c r="G59" s="428">
        <v>531</v>
      </c>
      <c r="H59" s="229">
        <f t="shared" si="1"/>
        <v>2.7897446674372176E-2</v>
      </c>
      <c r="I59" s="428">
        <v>1832</v>
      </c>
      <c r="J59" s="229">
        <f t="shared" si="2"/>
        <v>9.6248817904801928E-2</v>
      </c>
      <c r="K59" s="428">
        <v>129</v>
      </c>
      <c r="L59" s="229">
        <f t="shared" si="3"/>
        <v>6.7773458022486075E-3</v>
      </c>
      <c r="M59" s="428">
        <v>8640</v>
      </c>
      <c r="N59" s="229">
        <f t="shared" si="4"/>
        <v>0.4539245560575812</v>
      </c>
      <c r="O59" s="428">
        <v>7902</v>
      </c>
      <c r="P59" s="229">
        <f t="shared" si="5"/>
        <v>0.41515183356099611</v>
      </c>
      <c r="Q59" s="245"/>
      <c r="R59" s="245"/>
      <c r="S59" s="245"/>
      <c r="T59" s="245"/>
      <c r="U59" s="245"/>
      <c r="V59" s="245"/>
      <c r="W59" s="63">
        <v>4</v>
      </c>
      <c r="X59" s="55" t="s">
        <v>115</v>
      </c>
      <c r="Y59" s="375">
        <v>8941</v>
      </c>
      <c r="Z59" s="127">
        <v>537</v>
      </c>
      <c r="AA59" s="375">
        <v>8404</v>
      </c>
      <c r="AB59" s="374">
        <v>113</v>
      </c>
      <c r="AC59" s="247">
        <v>1.2638407336986915E-2</v>
      </c>
      <c r="AD59" s="374">
        <v>368</v>
      </c>
      <c r="AE59" s="247">
        <v>4.1158707079744998E-2</v>
      </c>
      <c r="AF59" s="374">
        <v>56</v>
      </c>
      <c r="AG59" s="247">
        <v>6.2632815121351076E-3</v>
      </c>
      <c r="AH59" s="374">
        <v>4224</v>
      </c>
      <c r="AI59" s="247">
        <v>0.47243037691533385</v>
      </c>
      <c r="AJ59" s="374">
        <v>4180</v>
      </c>
      <c r="AK59" s="247">
        <v>0.46750922715579912</v>
      </c>
      <c r="AL59" s="226"/>
      <c r="AM59" s="226"/>
      <c r="AN59" s="226"/>
      <c r="AO59" s="226"/>
      <c r="AP59" s="226"/>
      <c r="AQ59" s="226"/>
      <c r="AR59" s="226"/>
      <c r="AS59" s="226"/>
      <c r="AT59" s="226"/>
      <c r="AU59" s="226"/>
    </row>
    <row r="60" spans="2:47" s="128" customFormat="1" ht="13.5" customHeight="1">
      <c r="B60" s="63">
        <v>55</v>
      </c>
      <c r="C60" s="66" t="s">
        <v>15</v>
      </c>
      <c r="D60" s="375">
        <v>19627</v>
      </c>
      <c r="E60" s="127">
        <v>1689</v>
      </c>
      <c r="F60" s="375">
        <f t="shared" si="0"/>
        <v>17938</v>
      </c>
      <c r="G60" s="428">
        <v>382</v>
      </c>
      <c r="H60" s="229">
        <f t="shared" si="1"/>
        <v>1.9462984663983288E-2</v>
      </c>
      <c r="I60" s="428">
        <v>1242</v>
      </c>
      <c r="J60" s="229">
        <f t="shared" si="2"/>
        <v>6.3280175268762423E-2</v>
      </c>
      <c r="K60" s="428">
        <v>65</v>
      </c>
      <c r="L60" s="229">
        <f t="shared" si="3"/>
        <v>3.3117644061751669E-3</v>
      </c>
      <c r="M60" s="428">
        <v>8667</v>
      </c>
      <c r="N60" s="229">
        <f t="shared" si="4"/>
        <v>0.44158557089723338</v>
      </c>
      <c r="O60" s="428">
        <v>9271</v>
      </c>
      <c r="P60" s="229">
        <f t="shared" si="5"/>
        <v>0.47235950476384575</v>
      </c>
      <c r="Q60" s="245"/>
      <c r="R60" s="245"/>
      <c r="S60" s="245"/>
      <c r="T60" s="245"/>
      <c r="U60" s="245"/>
      <c r="V60" s="245"/>
      <c r="W60" s="63">
        <v>5</v>
      </c>
      <c r="X60" s="55" t="s">
        <v>116</v>
      </c>
      <c r="Y60" s="375">
        <v>7787</v>
      </c>
      <c r="Z60" s="127">
        <v>1080</v>
      </c>
      <c r="AA60" s="375">
        <v>6707</v>
      </c>
      <c r="AB60" s="374">
        <v>295</v>
      </c>
      <c r="AC60" s="247">
        <v>3.7883652240914348E-2</v>
      </c>
      <c r="AD60" s="374">
        <v>732</v>
      </c>
      <c r="AE60" s="247">
        <v>9.4002825221523048E-2</v>
      </c>
      <c r="AF60" s="374">
        <v>53</v>
      </c>
      <c r="AG60" s="247">
        <v>6.8062154873507127E-3</v>
      </c>
      <c r="AH60" s="374">
        <v>3340</v>
      </c>
      <c r="AI60" s="247">
        <v>0.42891999486323357</v>
      </c>
      <c r="AJ60" s="374">
        <v>3367</v>
      </c>
      <c r="AK60" s="247">
        <v>0.43238731218697829</v>
      </c>
      <c r="AL60" s="226"/>
      <c r="AM60" s="226"/>
      <c r="AN60" s="226"/>
      <c r="AO60" s="226"/>
      <c r="AP60" s="226"/>
      <c r="AQ60" s="226"/>
      <c r="AR60" s="226"/>
      <c r="AS60" s="226"/>
      <c r="AT60" s="226"/>
      <c r="AU60" s="226"/>
    </row>
    <row r="61" spans="2:47" s="128" customFormat="1" ht="13.5" customHeight="1">
      <c r="B61" s="63">
        <v>56</v>
      </c>
      <c r="C61" s="66" t="s">
        <v>9</v>
      </c>
      <c r="D61" s="375">
        <v>12813</v>
      </c>
      <c r="E61" s="127">
        <v>1634</v>
      </c>
      <c r="F61" s="375">
        <f t="shared" si="0"/>
        <v>11179</v>
      </c>
      <c r="G61" s="428">
        <v>247</v>
      </c>
      <c r="H61" s="229">
        <f t="shared" si="1"/>
        <v>1.9277296495746509E-2</v>
      </c>
      <c r="I61" s="428">
        <v>1197</v>
      </c>
      <c r="J61" s="229">
        <f t="shared" si="2"/>
        <v>9.3420744556309998E-2</v>
      </c>
      <c r="K61" s="428">
        <v>190</v>
      </c>
      <c r="L61" s="229">
        <f t="shared" si="3"/>
        <v>1.4828689612112698E-2</v>
      </c>
      <c r="M61" s="428">
        <v>5548</v>
      </c>
      <c r="N61" s="229">
        <f t="shared" si="4"/>
        <v>0.43299773667369079</v>
      </c>
      <c r="O61" s="428">
        <v>5631</v>
      </c>
      <c r="P61" s="229">
        <f t="shared" si="5"/>
        <v>0.43947553266214001</v>
      </c>
      <c r="Q61" s="245"/>
      <c r="R61" s="245"/>
      <c r="S61" s="245"/>
      <c r="T61" s="245"/>
      <c r="U61" s="245"/>
      <c r="V61" s="245"/>
      <c r="W61" s="63">
        <v>6</v>
      </c>
      <c r="X61" s="55" t="s">
        <v>117</v>
      </c>
      <c r="Y61" s="375">
        <v>10999</v>
      </c>
      <c r="Z61" s="127">
        <v>1961</v>
      </c>
      <c r="AA61" s="375">
        <v>9038</v>
      </c>
      <c r="AB61" s="374">
        <v>333</v>
      </c>
      <c r="AC61" s="247">
        <v>3.027547958905355E-2</v>
      </c>
      <c r="AD61" s="374">
        <v>1532</v>
      </c>
      <c r="AE61" s="247">
        <v>0.139285389580871</v>
      </c>
      <c r="AF61" s="374">
        <v>96</v>
      </c>
      <c r="AG61" s="247">
        <v>8.7280661878352574E-3</v>
      </c>
      <c r="AH61" s="374">
        <v>4098</v>
      </c>
      <c r="AI61" s="247">
        <v>0.37257932539321759</v>
      </c>
      <c r="AJ61" s="374">
        <v>4940</v>
      </c>
      <c r="AK61" s="247">
        <v>0.44913173924902267</v>
      </c>
      <c r="AL61" s="226"/>
      <c r="AM61" s="226"/>
      <c r="AN61" s="226"/>
      <c r="AO61" s="226"/>
      <c r="AP61" s="226"/>
      <c r="AQ61" s="226"/>
      <c r="AR61" s="226"/>
      <c r="AS61" s="226"/>
      <c r="AT61" s="226"/>
      <c r="AU61" s="226"/>
    </row>
    <row r="62" spans="2:47" s="128" customFormat="1" ht="13.5" customHeight="1">
      <c r="B62" s="63">
        <v>57</v>
      </c>
      <c r="C62" s="66" t="s">
        <v>43</v>
      </c>
      <c r="D62" s="375">
        <v>9061</v>
      </c>
      <c r="E62" s="127">
        <v>1176</v>
      </c>
      <c r="F62" s="375">
        <f t="shared" si="0"/>
        <v>7885</v>
      </c>
      <c r="G62" s="428">
        <v>276</v>
      </c>
      <c r="H62" s="229">
        <f t="shared" si="1"/>
        <v>3.0460214104403489E-2</v>
      </c>
      <c r="I62" s="428">
        <v>830</v>
      </c>
      <c r="J62" s="229">
        <f t="shared" si="2"/>
        <v>9.1601368502372812E-2</v>
      </c>
      <c r="K62" s="428">
        <v>70</v>
      </c>
      <c r="L62" s="229">
        <f t="shared" si="3"/>
        <v>7.7254166206820437E-3</v>
      </c>
      <c r="M62" s="428">
        <v>4182</v>
      </c>
      <c r="N62" s="229">
        <f t="shared" si="4"/>
        <v>0.46153846153846156</v>
      </c>
      <c r="O62" s="428">
        <v>3703</v>
      </c>
      <c r="P62" s="229">
        <f t="shared" si="5"/>
        <v>0.40867453923408015</v>
      </c>
      <c r="Q62" s="245"/>
      <c r="R62" s="245"/>
      <c r="S62" s="245"/>
      <c r="T62" s="245"/>
      <c r="U62" s="245"/>
      <c r="V62" s="245"/>
      <c r="W62" s="63">
        <v>7</v>
      </c>
      <c r="X62" s="55" t="s">
        <v>118</v>
      </c>
      <c r="Y62" s="375">
        <v>9925</v>
      </c>
      <c r="Z62" s="127">
        <v>1371</v>
      </c>
      <c r="AA62" s="375">
        <v>8554</v>
      </c>
      <c r="AB62" s="374">
        <v>211</v>
      </c>
      <c r="AC62" s="247">
        <v>2.1259445843828717E-2</v>
      </c>
      <c r="AD62" s="374">
        <v>1121</v>
      </c>
      <c r="AE62" s="247">
        <v>0.11294710327455919</v>
      </c>
      <c r="AF62" s="374">
        <v>39</v>
      </c>
      <c r="AG62" s="247">
        <v>3.9294710327455922E-3</v>
      </c>
      <c r="AH62" s="374">
        <v>3941</v>
      </c>
      <c r="AI62" s="247">
        <v>0.39707808564231739</v>
      </c>
      <c r="AJ62" s="374">
        <v>4613</v>
      </c>
      <c r="AK62" s="247">
        <v>0.46478589420654914</v>
      </c>
      <c r="AL62" s="226"/>
      <c r="AM62" s="226"/>
      <c r="AN62" s="226"/>
      <c r="AO62" s="226"/>
      <c r="AP62" s="226"/>
      <c r="AQ62" s="226"/>
      <c r="AR62" s="226"/>
      <c r="AS62" s="226"/>
      <c r="AT62" s="226"/>
      <c r="AU62" s="226"/>
    </row>
    <row r="63" spans="2:47" s="128" customFormat="1" ht="13.5" customHeight="1">
      <c r="B63" s="63">
        <v>58</v>
      </c>
      <c r="C63" s="66" t="s">
        <v>25</v>
      </c>
      <c r="D63" s="375">
        <v>10528</v>
      </c>
      <c r="E63" s="127">
        <v>1861</v>
      </c>
      <c r="F63" s="375">
        <f t="shared" si="0"/>
        <v>8667</v>
      </c>
      <c r="G63" s="428">
        <v>314</v>
      </c>
      <c r="H63" s="229">
        <f t="shared" si="1"/>
        <v>2.9825227963525835E-2</v>
      </c>
      <c r="I63" s="428">
        <v>1416</v>
      </c>
      <c r="J63" s="229">
        <f t="shared" si="2"/>
        <v>0.13449848024316111</v>
      </c>
      <c r="K63" s="428">
        <v>131</v>
      </c>
      <c r="L63" s="229">
        <f t="shared" si="3"/>
        <v>1.2443009118541034E-2</v>
      </c>
      <c r="M63" s="428">
        <v>4219</v>
      </c>
      <c r="N63" s="229">
        <f t="shared" si="4"/>
        <v>0.40074088145896658</v>
      </c>
      <c r="O63" s="428">
        <v>4448</v>
      </c>
      <c r="P63" s="229">
        <f t="shared" si="5"/>
        <v>0.42249240121580545</v>
      </c>
      <c r="Q63" s="245"/>
      <c r="R63" s="245"/>
      <c r="S63" s="245"/>
      <c r="T63" s="245"/>
      <c r="U63" s="245"/>
      <c r="V63" s="245"/>
      <c r="W63" s="63">
        <v>8</v>
      </c>
      <c r="X63" s="55" t="s">
        <v>51</v>
      </c>
      <c r="Y63" s="375">
        <v>7720</v>
      </c>
      <c r="Z63" s="127">
        <v>470</v>
      </c>
      <c r="AA63" s="375">
        <v>7250</v>
      </c>
      <c r="AB63" s="374">
        <v>93</v>
      </c>
      <c r="AC63" s="247">
        <v>1.2046632124352332E-2</v>
      </c>
      <c r="AD63" s="374">
        <v>343</v>
      </c>
      <c r="AE63" s="247">
        <v>4.4430051813471504E-2</v>
      </c>
      <c r="AF63" s="374">
        <v>34</v>
      </c>
      <c r="AG63" s="247">
        <v>4.4041450777202069E-3</v>
      </c>
      <c r="AH63" s="374">
        <v>4396</v>
      </c>
      <c r="AI63" s="247">
        <v>0.56943005181347151</v>
      </c>
      <c r="AJ63" s="374">
        <v>2854</v>
      </c>
      <c r="AK63" s="247">
        <v>0.36968911917098446</v>
      </c>
      <c r="AL63" s="226"/>
      <c r="AM63" s="226"/>
      <c r="AN63" s="226"/>
      <c r="AO63" s="226"/>
      <c r="AP63" s="226"/>
      <c r="AQ63" s="226"/>
      <c r="AR63" s="226"/>
      <c r="AS63" s="226"/>
      <c r="AT63" s="226"/>
      <c r="AU63" s="226"/>
    </row>
    <row r="64" spans="2:47" s="128" customFormat="1" ht="13.5" customHeight="1">
      <c r="B64" s="63">
        <v>59</v>
      </c>
      <c r="C64" s="66" t="s">
        <v>20</v>
      </c>
      <c r="D64" s="375">
        <v>76100</v>
      </c>
      <c r="E64" s="127">
        <v>10532</v>
      </c>
      <c r="F64" s="375">
        <f t="shared" si="0"/>
        <v>65568</v>
      </c>
      <c r="G64" s="428">
        <v>2011</v>
      </c>
      <c r="H64" s="229">
        <f t="shared" si="1"/>
        <v>2.6425755584756898E-2</v>
      </c>
      <c r="I64" s="428">
        <v>8069</v>
      </c>
      <c r="J64" s="229">
        <f t="shared" si="2"/>
        <v>0.10603153745072273</v>
      </c>
      <c r="K64" s="428">
        <v>452</v>
      </c>
      <c r="L64" s="229">
        <f t="shared" si="3"/>
        <v>5.9395532194480944E-3</v>
      </c>
      <c r="M64" s="428">
        <v>33208</v>
      </c>
      <c r="N64" s="229">
        <f t="shared" si="4"/>
        <v>0.43637319316688566</v>
      </c>
      <c r="O64" s="428">
        <v>32360</v>
      </c>
      <c r="P64" s="229">
        <f t="shared" si="5"/>
        <v>0.42522996057818657</v>
      </c>
      <c r="Q64" s="245"/>
      <c r="R64" s="245"/>
      <c r="S64" s="245"/>
      <c r="T64" s="245"/>
      <c r="U64" s="245"/>
      <c r="V64" s="245"/>
      <c r="W64" s="63">
        <v>9</v>
      </c>
      <c r="X64" s="55" t="s">
        <v>119</v>
      </c>
      <c r="Y64" s="375">
        <v>4900</v>
      </c>
      <c r="Z64" s="127">
        <v>515</v>
      </c>
      <c r="AA64" s="375">
        <v>4385</v>
      </c>
      <c r="AB64" s="374">
        <v>88</v>
      </c>
      <c r="AC64" s="247">
        <v>1.7959183673469388E-2</v>
      </c>
      <c r="AD64" s="374">
        <v>355</v>
      </c>
      <c r="AE64" s="247">
        <v>7.2448979591836729E-2</v>
      </c>
      <c r="AF64" s="374">
        <v>72</v>
      </c>
      <c r="AG64" s="247">
        <v>1.4693877551020407E-2</v>
      </c>
      <c r="AH64" s="374">
        <v>2031</v>
      </c>
      <c r="AI64" s="247">
        <v>0.41448979591836732</v>
      </c>
      <c r="AJ64" s="374">
        <v>2354</v>
      </c>
      <c r="AK64" s="247">
        <v>0.48040816326530611</v>
      </c>
      <c r="AL64" s="226"/>
      <c r="AM64" s="226"/>
      <c r="AN64" s="226"/>
      <c r="AO64" s="226"/>
      <c r="AP64" s="226"/>
      <c r="AQ64" s="226"/>
      <c r="AR64" s="226"/>
      <c r="AS64" s="226"/>
      <c r="AT64" s="226"/>
      <c r="AU64" s="226"/>
    </row>
    <row r="65" spans="2:47" s="128" customFormat="1" ht="13.5" customHeight="1">
      <c r="B65" s="63">
        <v>60</v>
      </c>
      <c r="C65" s="66" t="s">
        <v>44</v>
      </c>
      <c r="D65" s="375">
        <v>10093</v>
      </c>
      <c r="E65" s="127">
        <v>937</v>
      </c>
      <c r="F65" s="375">
        <f t="shared" si="0"/>
        <v>9156</v>
      </c>
      <c r="G65" s="428">
        <v>214</v>
      </c>
      <c r="H65" s="229">
        <f t="shared" si="1"/>
        <v>2.1202813831368274E-2</v>
      </c>
      <c r="I65" s="428">
        <v>656</v>
      </c>
      <c r="J65" s="229">
        <f t="shared" si="2"/>
        <v>6.499554146438126E-2</v>
      </c>
      <c r="K65" s="428">
        <v>67</v>
      </c>
      <c r="L65" s="229">
        <f t="shared" si="3"/>
        <v>6.6382641434657684E-3</v>
      </c>
      <c r="M65" s="428">
        <v>4341</v>
      </c>
      <c r="N65" s="229">
        <f t="shared" si="4"/>
        <v>0.4301000693549985</v>
      </c>
      <c r="O65" s="428">
        <v>4815</v>
      </c>
      <c r="P65" s="229">
        <f t="shared" si="5"/>
        <v>0.47706331120578621</v>
      </c>
      <c r="Q65" s="245"/>
      <c r="R65" s="245"/>
      <c r="S65" s="245"/>
      <c r="T65" s="245"/>
      <c r="U65" s="245"/>
      <c r="V65" s="245"/>
      <c r="W65" s="63">
        <v>10</v>
      </c>
      <c r="X65" s="55" t="s">
        <v>52</v>
      </c>
      <c r="Y65" s="375">
        <v>12218</v>
      </c>
      <c r="Z65" s="127">
        <v>1583</v>
      </c>
      <c r="AA65" s="375">
        <v>10635</v>
      </c>
      <c r="AB65" s="374">
        <v>220</v>
      </c>
      <c r="AC65" s="247">
        <v>1.8006220330659684E-2</v>
      </c>
      <c r="AD65" s="374">
        <v>1286</v>
      </c>
      <c r="AE65" s="247">
        <v>0.10525454247831069</v>
      </c>
      <c r="AF65" s="374">
        <v>77</v>
      </c>
      <c r="AG65" s="247">
        <v>6.3021771157308892E-3</v>
      </c>
      <c r="AH65" s="374">
        <v>5301</v>
      </c>
      <c r="AI65" s="247">
        <v>0.4338680635128499</v>
      </c>
      <c r="AJ65" s="374">
        <v>5334</v>
      </c>
      <c r="AK65" s="247">
        <v>0.43656899656244885</v>
      </c>
      <c r="AL65" s="226"/>
      <c r="AM65" s="226"/>
      <c r="AN65" s="226"/>
      <c r="AO65" s="226"/>
      <c r="AP65" s="226"/>
      <c r="AQ65" s="226"/>
      <c r="AR65" s="226"/>
      <c r="AS65" s="226"/>
      <c r="AT65" s="226"/>
      <c r="AU65" s="226"/>
    </row>
    <row r="66" spans="2:47" s="128" customFormat="1" ht="13.5" customHeight="1">
      <c r="B66" s="63">
        <v>61</v>
      </c>
      <c r="C66" s="66" t="s">
        <v>16</v>
      </c>
      <c r="D66" s="375">
        <v>8772</v>
      </c>
      <c r="E66" s="127">
        <v>1077</v>
      </c>
      <c r="F66" s="375">
        <f t="shared" si="0"/>
        <v>7695</v>
      </c>
      <c r="G66" s="428">
        <v>271</v>
      </c>
      <c r="H66" s="229">
        <f t="shared" si="1"/>
        <v>3.08937528499772E-2</v>
      </c>
      <c r="I66" s="428">
        <v>746</v>
      </c>
      <c r="J66" s="229">
        <f t="shared" si="2"/>
        <v>8.5043319653442778E-2</v>
      </c>
      <c r="K66" s="428">
        <v>60</v>
      </c>
      <c r="L66" s="229">
        <f t="shared" si="3"/>
        <v>6.8399452804377564E-3</v>
      </c>
      <c r="M66" s="428">
        <v>3750</v>
      </c>
      <c r="N66" s="229">
        <f t="shared" si="4"/>
        <v>0.4274965800273598</v>
      </c>
      <c r="O66" s="428">
        <v>3945</v>
      </c>
      <c r="P66" s="229">
        <f t="shared" si="5"/>
        <v>0.44972640218878251</v>
      </c>
      <c r="Q66" s="245"/>
      <c r="R66" s="245"/>
      <c r="S66" s="245"/>
      <c r="T66" s="245"/>
      <c r="U66" s="245"/>
      <c r="V66" s="245"/>
      <c r="W66" s="63">
        <v>11</v>
      </c>
      <c r="X66" s="55" t="s">
        <v>53</v>
      </c>
      <c r="Y66" s="375">
        <v>20646</v>
      </c>
      <c r="Z66" s="127">
        <v>2180</v>
      </c>
      <c r="AA66" s="375">
        <v>18466</v>
      </c>
      <c r="AB66" s="374">
        <v>404</v>
      </c>
      <c r="AC66" s="247">
        <v>1.9567955051826021E-2</v>
      </c>
      <c r="AD66" s="374">
        <v>1606</v>
      </c>
      <c r="AE66" s="247">
        <v>7.7787464884239071E-2</v>
      </c>
      <c r="AF66" s="374">
        <v>170</v>
      </c>
      <c r="AG66" s="247">
        <v>8.2340404921050075E-3</v>
      </c>
      <c r="AH66" s="374">
        <v>9137</v>
      </c>
      <c r="AI66" s="247">
        <v>0.44255545868449092</v>
      </c>
      <c r="AJ66" s="374">
        <v>9329</v>
      </c>
      <c r="AK66" s="247">
        <v>0.45185508088733894</v>
      </c>
      <c r="AL66" s="226"/>
      <c r="AM66" s="226"/>
      <c r="AN66" s="226"/>
      <c r="AO66" s="226"/>
      <c r="AP66" s="226"/>
      <c r="AQ66" s="226"/>
      <c r="AR66" s="226"/>
      <c r="AS66" s="226"/>
      <c r="AT66" s="226"/>
      <c r="AU66" s="226"/>
    </row>
    <row r="67" spans="2:47" s="128" customFormat="1" ht="13.5" customHeight="1">
      <c r="B67" s="63">
        <v>62</v>
      </c>
      <c r="C67" s="66" t="s">
        <v>17</v>
      </c>
      <c r="D67" s="375">
        <v>13251</v>
      </c>
      <c r="E67" s="127">
        <v>1134</v>
      </c>
      <c r="F67" s="375">
        <f t="shared" si="0"/>
        <v>12117</v>
      </c>
      <c r="G67" s="428">
        <v>311</v>
      </c>
      <c r="H67" s="229">
        <f t="shared" si="1"/>
        <v>2.3469926797977513E-2</v>
      </c>
      <c r="I67" s="428">
        <v>782</v>
      </c>
      <c r="J67" s="229">
        <f t="shared" si="2"/>
        <v>5.9014414006490074E-2</v>
      </c>
      <c r="K67" s="428">
        <v>41</v>
      </c>
      <c r="L67" s="229">
        <f t="shared" si="3"/>
        <v>3.0941061051996074E-3</v>
      </c>
      <c r="M67" s="428">
        <v>7072</v>
      </c>
      <c r="N67" s="229">
        <f t="shared" si="4"/>
        <v>0.53369557014564939</v>
      </c>
      <c r="O67" s="428">
        <v>5045</v>
      </c>
      <c r="P67" s="229">
        <f t="shared" si="5"/>
        <v>0.38072598294468341</v>
      </c>
      <c r="Q67" s="245"/>
      <c r="R67" s="245"/>
      <c r="S67" s="245"/>
      <c r="T67" s="245"/>
      <c r="U67" s="245"/>
      <c r="V67" s="245"/>
      <c r="W67" s="63">
        <v>12</v>
      </c>
      <c r="X67" s="55" t="s">
        <v>120</v>
      </c>
      <c r="Y67" s="375">
        <v>10488</v>
      </c>
      <c r="Z67" s="127">
        <v>1560</v>
      </c>
      <c r="AA67" s="375">
        <v>8928</v>
      </c>
      <c r="AB67" s="374">
        <v>207</v>
      </c>
      <c r="AC67" s="247">
        <v>1.9736842105263157E-2</v>
      </c>
      <c r="AD67" s="374">
        <v>1224</v>
      </c>
      <c r="AE67" s="247">
        <v>0.11670480549199085</v>
      </c>
      <c r="AF67" s="374">
        <v>129</v>
      </c>
      <c r="AG67" s="247">
        <v>1.2299771167048055E-2</v>
      </c>
      <c r="AH67" s="374">
        <v>4308</v>
      </c>
      <c r="AI67" s="247">
        <v>0.41075514874141877</v>
      </c>
      <c r="AJ67" s="374">
        <v>4620</v>
      </c>
      <c r="AK67" s="247">
        <v>0.4405034324942792</v>
      </c>
      <c r="AL67" s="226"/>
      <c r="AM67" s="226"/>
      <c r="AN67" s="226"/>
      <c r="AO67" s="226"/>
      <c r="AP67" s="226"/>
      <c r="AQ67" s="226"/>
      <c r="AR67" s="226"/>
      <c r="AS67" s="226"/>
      <c r="AT67" s="226"/>
      <c r="AU67" s="226"/>
    </row>
    <row r="68" spans="2:47" s="128" customFormat="1" ht="13.5" customHeight="1">
      <c r="B68" s="63">
        <v>63</v>
      </c>
      <c r="C68" s="66" t="s">
        <v>26</v>
      </c>
      <c r="D68" s="375">
        <v>9629</v>
      </c>
      <c r="E68" s="127">
        <v>1089</v>
      </c>
      <c r="F68" s="375">
        <f t="shared" si="0"/>
        <v>8540</v>
      </c>
      <c r="G68" s="428">
        <v>279</v>
      </c>
      <c r="H68" s="229">
        <f t="shared" si="1"/>
        <v>2.8974971440440336E-2</v>
      </c>
      <c r="I68" s="428">
        <v>699</v>
      </c>
      <c r="J68" s="229">
        <f t="shared" si="2"/>
        <v>7.25932080174473E-2</v>
      </c>
      <c r="K68" s="428">
        <v>111</v>
      </c>
      <c r="L68" s="229">
        <f t="shared" si="3"/>
        <v>1.1527676809637554E-2</v>
      </c>
      <c r="M68" s="428">
        <v>4747</v>
      </c>
      <c r="N68" s="229">
        <f t="shared" si="4"/>
        <v>0.49298992626440957</v>
      </c>
      <c r="O68" s="428">
        <v>3793</v>
      </c>
      <c r="P68" s="229">
        <f t="shared" si="5"/>
        <v>0.39391421746806521</v>
      </c>
      <c r="Q68" s="245"/>
      <c r="R68" s="245"/>
      <c r="S68" s="245"/>
      <c r="T68" s="245"/>
      <c r="U68" s="245"/>
      <c r="V68" s="245"/>
      <c r="W68" s="63">
        <v>13</v>
      </c>
      <c r="X68" s="55" t="s">
        <v>121</v>
      </c>
      <c r="Y68" s="375">
        <v>17914</v>
      </c>
      <c r="Z68" s="127">
        <v>1707</v>
      </c>
      <c r="AA68" s="375">
        <v>16207</v>
      </c>
      <c r="AB68" s="374">
        <v>366</v>
      </c>
      <c r="AC68" s="247">
        <v>2.043094786200737E-2</v>
      </c>
      <c r="AD68" s="374">
        <v>1195</v>
      </c>
      <c r="AE68" s="247">
        <v>6.6707602992073234E-2</v>
      </c>
      <c r="AF68" s="374">
        <v>146</v>
      </c>
      <c r="AG68" s="247">
        <v>8.1500502400357264E-3</v>
      </c>
      <c r="AH68" s="374">
        <v>8311</v>
      </c>
      <c r="AI68" s="247">
        <v>0.46393881880093779</v>
      </c>
      <c r="AJ68" s="374">
        <v>7896</v>
      </c>
      <c r="AK68" s="247">
        <v>0.44077258010494585</v>
      </c>
      <c r="AL68" s="226"/>
      <c r="AM68" s="226"/>
      <c r="AN68" s="226"/>
      <c r="AO68" s="226"/>
      <c r="AP68" s="226"/>
      <c r="AQ68" s="226"/>
      <c r="AR68" s="226"/>
      <c r="AS68" s="226"/>
      <c r="AT68" s="226"/>
      <c r="AU68" s="226"/>
    </row>
    <row r="69" spans="2:47" s="128" customFormat="1" ht="13.5" customHeight="1">
      <c r="B69" s="63">
        <v>64</v>
      </c>
      <c r="C69" s="66" t="s">
        <v>45</v>
      </c>
      <c r="D69" s="375">
        <v>9937</v>
      </c>
      <c r="E69" s="127">
        <v>628</v>
      </c>
      <c r="F69" s="375">
        <f t="shared" si="0"/>
        <v>9309</v>
      </c>
      <c r="G69" s="428">
        <v>144</v>
      </c>
      <c r="H69" s="229">
        <f t="shared" si="1"/>
        <v>1.4491295159504881E-2</v>
      </c>
      <c r="I69" s="428">
        <v>449</v>
      </c>
      <c r="J69" s="229">
        <f t="shared" si="2"/>
        <v>4.5184663379289523E-2</v>
      </c>
      <c r="K69" s="428">
        <v>35</v>
      </c>
      <c r="L69" s="229">
        <f t="shared" si="3"/>
        <v>3.5221897957129918E-3</v>
      </c>
      <c r="M69" s="428">
        <v>5072</v>
      </c>
      <c r="N69" s="229">
        <f t="shared" si="4"/>
        <v>0.51041561839589411</v>
      </c>
      <c r="O69" s="428">
        <v>4237</v>
      </c>
      <c r="P69" s="229">
        <f t="shared" si="5"/>
        <v>0.42638623326959846</v>
      </c>
      <c r="Q69" s="245"/>
      <c r="R69" s="245"/>
      <c r="S69" s="245"/>
      <c r="T69" s="245"/>
      <c r="U69" s="245"/>
      <c r="V69" s="245"/>
      <c r="W69" s="63">
        <v>14</v>
      </c>
      <c r="X69" s="55" t="s">
        <v>122</v>
      </c>
      <c r="Y69" s="375">
        <v>13871</v>
      </c>
      <c r="Z69" s="127">
        <v>1539</v>
      </c>
      <c r="AA69" s="375">
        <v>12332</v>
      </c>
      <c r="AB69" s="374">
        <v>249</v>
      </c>
      <c r="AC69" s="247">
        <v>1.7951121043904551E-2</v>
      </c>
      <c r="AD69" s="374">
        <v>1137</v>
      </c>
      <c r="AE69" s="247">
        <v>8.1969576814937634E-2</v>
      </c>
      <c r="AF69" s="374">
        <v>153</v>
      </c>
      <c r="AG69" s="247">
        <v>1.1030206906495567E-2</v>
      </c>
      <c r="AH69" s="374">
        <v>6130</v>
      </c>
      <c r="AI69" s="247">
        <v>0.44192920481580278</v>
      </c>
      <c r="AJ69" s="374">
        <v>6202</v>
      </c>
      <c r="AK69" s="247">
        <v>0.44711989041885947</v>
      </c>
      <c r="AL69" s="226"/>
      <c r="AM69" s="226"/>
      <c r="AN69" s="226"/>
      <c r="AO69" s="226"/>
      <c r="AP69" s="226"/>
      <c r="AQ69" s="226"/>
      <c r="AR69" s="226"/>
      <c r="AS69" s="226"/>
      <c r="AT69" s="226"/>
      <c r="AU69" s="226"/>
    </row>
    <row r="70" spans="2:47" s="128" customFormat="1" ht="13.5" customHeight="1">
      <c r="B70" s="63">
        <v>65</v>
      </c>
      <c r="C70" s="66" t="s">
        <v>10</v>
      </c>
      <c r="D70" s="375">
        <v>5088</v>
      </c>
      <c r="E70" s="127">
        <v>729</v>
      </c>
      <c r="F70" s="375">
        <f t="shared" ref="F70:F80" si="30">D70-E70</f>
        <v>4359</v>
      </c>
      <c r="G70" s="428">
        <v>193</v>
      </c>
      <c r="H70" s="229">
        <f t="shared" ref="H70:H79" si="31">IFERROR(G70/$D70,"-")</f>
        <v>3.7932389937106917E-2</v>
      </c>
      <c r="I70" s="428">
        <v>503</v>
      </c>
      <c r="J70" s="229">
        <f t="shared" ref="J70:J79" si="32">IFERROR(I70/$D70,"-")</f>
        <v>9.886006289308176E-2</v>
      </c>
      <c r="K70" s="428">
        <v>33</v>
      </c>
      <c r="L70" s="229">
        <f t="shared" ref="L70:L79" si="33">IFERROR(K70/$D70,"-")</f>
        <v>6.4858490566037739E-3</v>
      </c>
      <c r="M70" s="428">
        <v>2260</v>
      </c>
      <c r="N70" s="229">
        <f t="shared" ref="N70:N79" si="34">IFERROR(M70/$D70,"-")</f>
        <v>0.4441823899371069</v>
      </c>
      <c r="O70" s="428">
        <v>2099</v>
      </c>
      <c r="P70" s="229">
        <f t="shared" ref="P70:P79" si="35">IFERROR(O70/$D70,"-")</f>
        <v>0.41253930817610063</v>
      </c>
      <c r="Q70" s="245"/>
      <c r="R70" s="245"/>
      <c r="S70" s="245"/>
      <c r="T70" s="245"/>
      <c r="U70" s="245"/>
      <c r="V70" s="245"/>
      <c r="W70" s="63">
        <v>15</v>
      </c>
      <c r="X70" s="55" t="s">
        <v>123</v>
      </c>
      <c r="Y70" s="375">
        <v>22725</v>
      </c>
      <c r="Z70" s="127">
        <v>1949</v>
      </c>
      <c r="AA70" s="375">
        <v>20776</v>
      </c>
      <c r="AB70" s="374">
        <v>316</v>
      </c>
      <c r="AC70" s="247">
        <v>1.3905390539053906E-2</v>
      </c>
      <c r="AD70" s="374">
        <v>1425</v>
      </c>
      <c r="AE70" s="247">
        <v>6.2706270627062702E-2</v>
      </c>
      <c r="AF70" s="374">
        <v>208</v>
      </c>
      <c r="AG70" s="247">
        <v>9.1529152915291526E-3</v>
      </c>
      <c r="AH70" s="374">
        <v>10740</v>
      </c>
      <c r="AI70" s="247">
        <v>0.47260726072607262</v>
      </c>
      <c r="AJ70" s="374">
        <v>10036</v>
      </c>
      <c r="AK70" s="247">
        <v>0.44162816281628164</v>
      </c>
      <c r="AL70" s="226"/>
      <c r="AM70" s="226"/>
      <c r="AN70" s="226"/>
      <c r="AO70" s="226"/>
      <c r="AP70" s="226"/>
      <c r="AQ70" s="226"/>
      <c r="AR70" s="226"/>
      <c r="AS70" s="226"/>
      <c r="AT70" s="226"/>
      <c r="AU70" s="226"/>
    </row>
    <row r="71" spans="2:47" s="128" customFormat="1" ht="13.5" customHeight="1">
      <c r="B71" s="63">
        <v>66</v>
      </c>
      <c r="C71" s="66" t="s">
        <v>5</v>
      </c>
      <c r="D71" s="375">
        <v>5235</v>
      </c>
      <c r="E71" s="127">
        <v>963</v>
      </c>
      <c r="F71" s="375">
        <f t="shared" si="30"/>
        <v>4272</v>
      </c>
      <c r="G71" s="428">
        <v>393</v>
      </c>
      <c r="H71" s="229">
        <f t="shared" si="31"/>
        <v>7.5071633237822344E-2</v>
      </c>
      <c r="I71" s="428">
        <v>542</v>
      </c>
      <c r="J71" s="229">
        <f t="shared" si="32"/>
        <v>0.10353390639923592</v>
      </c>
      <c r="K71" s="428">
        <v>28</v>
      </c>
      <c r="L71" s="229">
        <f t="shared" si="33"/>
        <v>5.3486150907354349E-3</v>
      </c>
      <c r="M71" s="428">
        <v>2492</v>
      </c>
      <c r="N71" s="229">
        <f t="shared" si="34"/>
        <v>0.47602674307545367</v>
      </c>
      <c r="O71" s="428">
        <v>1780</v>
      </c>
      <c r="P71" s="229">
        <f t="shared" si="35"/>
        <v>0.34001910219675263</v>
      </c>
      <c r="Q71" s="245"/>
      <c r="R71" s="245"/>
      <c r="S71" s="245"/>
      <c r="T71" s="245"/>
      <c r="U71" s="245"/>
      <c r="V71" s="245"/>
      <c r="W71" s="63">
        <v>16</v>
      </c>
      <c r="X71" s="55" t="s">
        <v>54</v>
      </c>
      <c r="Y71" s="375">
        <v>14633</v>
      </c>
      <c r="Z71" s="127">
        <v>1452</v>
      </c>
      <c r="AA71" s="375">
        <v>13181</v>
      </c>
      <c r="AB71" s="374">
        <v>293</v>
      </c>
      <c r="AC71" s="247">
        <v>2.002323515342035E-2</v>
      </c>
      <c r="AD71" s="374">
        <v>1056</v>
      </c>
      <c r="AE71" s="247">
        <v>7.2165652976149797E-2</v>
      </c>
      <c r="AF71" s="374">
        <v>103</v>
      </c>
      <c r="AG71" s="247">
        <v>7.0388847126358232E-3</v>
      </c>
      <c r="AH71" s="374">
        <v>7210</v>
      </c>
      <c r="AI71" s="247">
        <v>0.49272192988450764</v>
      </c>
      <c r="AJ71" s="374">
        <v>5971</v>
      </c>
      <c r="AK71" s="247">
        <v>0.4080502972732864</v>
      </c>
      <c r="AL71" s="226"/>
      <c r="AM71" s="226"/>
      <c r="AN71" s="226"/>
      <c r="AO71" s="226"/>
      <c r="AP71" s="226"/>
      <c r="AQ71" s="226"/>
      <c r="AR71" s="226"/>
      <c r="AS71" s="226"/>
      <c r="AT71" s="226"/>
      <c r="AU71" s="226"/>
    </row>
    <row r="72" spans="2:47" s="128" customFormat="1" ht="13.5" customHeight="1">
      <c r="B72" s="63">
        <v>67</v>
      </c>
      <c r="C72" s="66" t="s">
        <v>6</v>
      </c>
      <c r="D72" s="375">
        <v>2203</v>
      </c>
      <c r="E72" s="127">
        <v>253</v>
      </c>
      <c r="F72" s="375">
        <f t="shared" si="30"/>
        <v>1950</v>
      </c>
      <c r="G72" s="428">
        <v>34</v>
      </c>
      <c r="H72" s="229">
        <f t="shared" si="31"/>
        <v>1.5433499773036768E-2</v>
      </c>
      <c r="I72" s="428">
        <v>210</v>
      </c>
      <c r="J72" s="229">
        <f t="shared" si="32"/>
        <v>9.5324557421697681E-2</v>
      </c>
      <c r="K72" s="428">
        <v>9</v>
      </c>
      <c r="L72" s="229">
        <f t="shared" si="33"/>
        <v>4.0853381752156154E-3</v>
      </c>
      <c r="M72" s="428">
        <v>903</v>
      </c>
      <c r="N72" s="229">
        <f t="shared" si="34"/>
        <v>0.40989559691330002</v>
      </c>
      <c r="O72" s="428">
        <v>1047</v>
      </c>
      <c r="P72" s="229">
        <f t="shared" si="35"/>
        <v>0.47526100771674989</v>
      </c>
      <c r="Q72" s="245"/>
      <c r="R72" s="245"/>
      <c r="S72" s="245"/>
      <c r="T72" s="245"/>
      <c r="U72" s="245"/>
      <c r="V72" s="245"/>
      <c r="W72" s="63">
        <v>17</v>
      </c>
      <c r="X72" s="55" t="s">
        <v>124</v>
      </c>
      <c r="Y72" s="375">
        <v>20885</v>
      </c>
      <c r="Z72" s="127">
        <v>2174</v>
      </c>
      <c r="AA72" s="375">
        <v>18711</v>
      </c>
      <c r="AB72" s="374">
        <v>374</v>
      </c>
      <c r="AC72" s="247">
        <v>1.7907589178836485E-2</v>
      </c>
      <c r="AD72" s="374">
        <v>1600</v>
      </c>
      <c r="AE72" s="247">
        <v>7.6610007182188175E-2</v>
      </c>
      <c r="AF72" s="374">
        <v>200</v>
      </c>
      <c r="AG72" s="247">
        <v>9.5762508977735219E-3</v>
      </c>
      <c r="AH72" s="374">
        <v>9679</v>
      </c>
      <c r="AI72" s="247">
        <v>0.4634426621977496</v>
      </c>
      <c r="AJ72" s="374">
        <v>9032</v>
      </c>
      <c r="AK72" s="247">
        <v>0.43246349054345223</v>
      </c>
      <c r="AL72" s="226"/>
      <c r="AM72" s="226"/>
      <c r="AN72" s="226"/>
      <c r="AO72" s="226"/>
      <c r="AP72" s="226"/>
      <c r="AQ72" s="226"/>
      <c r="AR72" s="226"/>
      <c r="AS72" s="226"/>
      <c r="AT72" s="226"/>
      <c r="AU72" s="226"/>
    </row>
    <row r="73" spans="2:47" s="128" customFormat="1" ht="13.5" customHeight="1">
      <c r="B73" s="63">
        <v>68</v>
      </c>
      <c r="C73" s="66" t="s">
        <v>46</v>
      </c>
      <c r="D73" s="375">
        <v>2817</v>
      </c>
      <c r="E73" s="127">
        <v>360</v>
      </c>
      <c r="F73" s="375">
        <f t="shared" si="30"/>
        <v>2457</v>
      </c>
      <c r="G73" s="428">
        <v>66</v>
      </c>
      <c r="H73" s="229">
        <f t="shared" si="31"/>
        <v>2.3429179978700747E-2</v>
      </c>
      <c r="I73" s="428">
        <v>265</v>
      </c>
      <c r="J73" s="229">
        <f t="shared" si="32"/>
        <v>9.4071707490237841E-2</v>
      </c>
      <c r="K73" s="428">
        <v>29</v>
      </c>
      <c r="L73" s="229">
        <f t="shared" si="33"/>
        <v>1.0294639687610933E-2</v>
      </c>
      <c r="M73" s="428">
        <v>1066</v>
      </c>
      <c r="N73" s="229">
        <f t="shared" si="34"/>
        <v>0.37841675541356051</v>
      </c>
      <c r="O73" s="428">
        <v>1391</v>
      </c>
      <c r="P73" s="229">
        <f t="shared" si="35"/>
        <v>0.49378771742988997</v>
      </c>
      <c r="Q73" s="245"/>
      <c r="R73" s="245"/>
      <c r="S73" s="245"/>
      <c r="T73" s="245"/>
      <c r="U73" s="245"/>
      <c r="V73" s="245"/>
      <c r="W73" s="63">
        <v>18</v>
      </c>
      <c r="X73" s="55" t="s">
        <v>55</v>
      </c>
      <c r="Y73" s="375">
        <v>18944</v>
      </c>
      <c r="Z73" s="127">
        <v>2288</v>
      </c>
      <c r="AA73" s="375">
        <v>16656</v>
      </c>
      <c r="AB73" s="374">
        <v>344</v>
      </c>
      <c r="AC73" s="247">
        <v>1.8158783783783782E-2</v>
      </c>
      <c r="AD73" s="374">
        <v>1811</v>
      </c>
      <c r="AE73" s="247">
        <v>9.5597550675675672E-2</v>
      </c>
      <c r="AF73" s="374">
        <v>133</v>
      </c>
      <c r="AG73" s="247">
        <v>7.0206925675675678E-3</v>
      </c>
      <c r="AH73" s="374">
        <v>8740</v>
      </c>
      <c r="AI73" s="247">
        <v>0.46135979729729731</v>
      </c>
      <c r="AJ73" s="374">
        <v>7916</v>
      </c>
      <c r="AK73" s="247">
        <v>0.41786317567567566</v>
      </c>
      <c r="AL73" s="226"/>
      <c r="AM73" s="226"/>
      <c r="AN73" s="226"/>
      <c r="AO73" s="226"/>
      <c r="AP73" s="226"/>
      <c r="AQ73" s="226"/>
      <c r="AR73" s="226"/>
      <c r="AS73" s="226"/>
      <c r="AT73" s="226"/>
      <c r="AU73" s="226"/>
    </row>
    <row r="74" spans="2:47" s="128" customFormat="1" ht="13.5" customHeight="1">
      <c r="B74" s="63">
        <v>69</v>
      </c>
      <c r="C74" s="66" t="s">
        <v>47</v>
      </c>
      <c r="D74" s="375">
        <v>7214</v>
      </c>
      <c r="E74" s="127">
        <v>927</v>
      </c>
      <c r="F74" s="375">
        <f t="shared" si="30"/>
        <v>6287</v>
      </c>
      <c r="G74" s="428">
        <v>201</v>
      </c>
      <c r="H74" s="229">
        <f t="shared" si="31"/>
        <v>2.7862489603548656E-2</v>
      </c>
      <c r="I74" s="428">
        <v>663</v>
      </c>
      <c r="J74" s="229">
        <f t="shared" si="32"/>
        <v>9.1904629886332134E-2</v>
      </c>
      <c r="K74" s="428">
        <v>63</v>
      </c>
      <c r="L74" s="229">
        <f t="shared" si="33"/>
        <v>8.7330191294704741E-3</v>
      </c>
      <c r="M74" s="428">
        <v>2968</v>
      </c>
      <c r="N74" s="229">
        <f t="shared" si="34"/>
        <v>0.41142223454394233</v>
      </c>
      <c r="O74" s="428">
        <v>3319</v>
      </c>
      <c r="P74" s="229">
        <f t="shared" si="35"/>
        <v>0.46007762683670639</v>
      </c>
      <c r="Q74" s="245"/>
      <c r="R74" s="245"/>
      <c r="S74" s="245"/>
      <c r="T74" s="245"/>
      <c r="U74" s="245"/>
      <c r="V74" s="245"/>
      <c r="W74" s="63">
        <v>19</v>
      </c>
      <c r="X74" s="55" t="s">
        <v>125</v>
      </c>
      <c r="Y74" s="375">
        <v>12471</v>
      </c>
      <c r="Z74" s="127">
        <v>704</v>
      </c>
      <c r="AA74" s="375">
        <v>11767</v>
      </c>
      <c r="AB74" s="374">
        <v>110</v>
      </c>
      <c r="AC74" s="247">
        <v>8.8204634752626094E-3</v>
      </c>
      <c r="AD74" s="374">
        <v>524</v>
      </c>
      <c r="AE74" s="247">
        <v>4.201748055488734E-2</v>
      </c>
      <c r="AF74" s="374">
        <v>70</v>
      </c>
      <c r="AG74" s="247">
        <v>5.6130222115307517E-3</v>
      </c>
      <c r="AH74" s="374">
        <v>5072</v>
      </c>
      <c r="AI74" s="247">
        <v>0.40670355224119958</v>
      </c>
      <c r="AJ74" s="374">
        <v>6695</v>
      </c>
      <c r="AK74" s="247">
        <v>0.53684548151711975</v>
      </c>
      <c r="AL74" s="226"/>
      <c r="AM74" s="226"/>
      <c r="AN74" s="226"/>
      <c r="AO74" s="226"/>
      <c r="AP74" s="226"/>
      <c r="AQ74" s="226"/>
      <c r="AR74" s="226"/>
      <c r="AS74" s="226"/>
      <c r="AT74" s="226"/>
      <c r="AU74" s="226"/>
    </row>
    <row r="75" spans="2:47" s="128" customFormat="1" ht="13.5" customHeight="1">
      <c r="B75" s="63">
        <v>70</v>
      </c>
      <c r="C75" s="66" t="s">
        <v>48</v>
      </c>
      <c r="D75" s="375">
        <v>1146</v>
      </c>
      <c r="E75" s="127">
        <v>170</v>
      </c>
      <c r="F75" s="375">
        <f t="shared" si="30"/>
        <v>976</v>
      </c>
      <c r="G75" s="428">
        <v>19</v>
      </c>
      <c r="H75" s="229">
        <f t="shared" si="31"/>
        <v>1.6579406631762654E-2</v>
      </c>
      <c r="I75" s="428">
        <v>146</v>
      </c>
      <c r="J75" s="229">
        <f t="shared" si="32"/>
        <v>0.12739965095986039</v>
      </c>
      <c r="K75" s="428">
        <v>5</v>
      </c>
      <c r="L75" s="229">
        <f t="shared" si="33"/>
        <v>4.3630017452006981E-3</v>
      </c>
      <c r="M75" s="428">
        <v>451</v>
      </c>
      <c r="N75" s="229">
        <f t="shared" si="34"/>
        <v>0.39354275741710298</v>
      </c>
      <c r="O75" s="428">
        <v>525</v>
      </c>
      <c r="P75" s="229">
        <f t="shared" si="35"/>
        <v>0.45811518324607331</v>
      </c>
      <c r="Q75" s="245"/>
      <c r="R75" s="245"/>
      <c r="S75" s="245"/>
      <c r="T75" s="245"/>
      <c r="U75" s="245"/>
      <c r="V75" s="245"/>
      <c r="W75" s="63">
        <v>20</v>
      </c>
      <c r="X75" s="55" t="s">
        <v>126</v>
      </c>
      <c r="Y75" s="375">
        <v>20606</v>
      </c>
      <c r="Z75" s="127">
        <v>2246</v>
      </c>
      <c r="AA75" s="375">
        <v>18360</v>
      </c>
      <c r="AB75" s="374">
        <v>465</v>
      </c>
      <c r="AC75" s="247">
        <v>2.256624284189071E-2</v>
      </c>
      <c r="AD75" s="374">
        <v>1610</v>
      </c>
      <c r="AE75" s="247">
        <v>7.8132582742890422E-2</v>
      </c>
      <c r="AF75" s="374">
        <v>171</v>
      </c>
      <c r="AG75" s="247">
        <v>8.2985538192759389E-3</v>
      </c>
      <c r="AH75" s="374">
        <v>9587</v>
      </c>
      <c r="AI75" s="247">
        <v>0.46525283897893815</v>
      </c>
      <c r="AJ75" s="374">
        <v>8773</v>
      </c>
      <c r="AK75" s="247">
        <v>0.42574978161700477</v>
      </c>
      <c r="AL75" s="226"/>
      <c r="AM75" s="226"/>
      <c r="AN75" s="226"/>
      <c r="AO75" s="226"/>
      <c r="AP75" s="226"/>
      <c r="AQ75" s="226"/>
      <c r="AR75" s="226"/>
      <c r="AS75" s="226"/>
      <c r="AT75" s="226"/>
      <c r="AU75" s="226"/>
    </row>
    <row r="76" spans="2:47" s="128" customFormat="1" ht="13.5" customHeight="1">
      <c r="B76" s="63">
        <v>71</v>
      </c>
      <c r="C76" s="66" t="s">
        <v>49</v>
      </c>
      <c r="D76" s="375">
        <v>3510</v>
      </c>
      <c r="E76" s="127">
        <v>147</v>
      </c>
      <c r="F76" s="375">
        <f t="shared" si="30"/>
        <v>3363</v>
      </c>
      <c r="G76" s="428">
        <v>33</v>
      </c>
      <c r="H76" s="229">
        <f t="shared" si="31"/>
        <v>9.4017094017094013E-3</v>
      </c>
      <c r="I76" s="428">
        <v>107</v>
      </c>
      <c r="J76" s="229">
        <f t="shared" si="32"/>
        <v>3.0484330484330486E-2</v>
      </c>
      <c r="K76" s="428">
        <v>7</v>
      </c>
      <c r="L76" s="229">
        <f t="shared" si="33"/>
        <v>1.9943019943019944E-3</v>
      </c>
      <c r="M76" s="428">
        <v>1715</v>
      </c>
      <c r="N76" s="229">
        <f t="shared" si="34"/>
        <v>0.48860398860398863</v>
      </c>
      <c r="O76" s="428">
        <v>1648</v>
      </c>
      <c r="P76" s="229">
        <f t="shared" si="35"/>
        <v>0.46951566951566953</v>
      </c>
      <c r="Q76" s="245"/>
      <c r="R76" s="245"/>
      <c r="S76" s="245"/>
      <c r="T76" s="245"/>
      <c r="U76" s="245"/>
      <c r="V76" s="245"/>
      <c r="W76" s="63">
        <v>21</v>
      </c>
      <c r="X76" s="55" t="s">
        <v>127</v>
      </c>
      <c r="Y76" s="375">
        <v>13494</v>
      </c>
      <c r="Z76" s="127">
        <v>1368</v>
      </c>
      <c r="AA76" s="375">
        <v>12126</v>
      </c>
      <c r="AB76" s="374">
        <v>154</v>
      </c>
      <c r="AC76" s="247">
        <v>1.1412479620572106E-2</v>
      </c>
      <c r="AD76" s="374">
        <v>1112</v>
      </c>
      <c r="AE76" s="247">
        <v>8.2406995701793384E-2</v>
      </c>
      <c r="AF76" s="374">
        <v>102</v>
      </c>
      <c r="AG76" s="247">
        <v>7.5589150733659403E-3</v>
      </c>
      <c r="AH76" s="374">
        <v>6362</v>
      </c>
      <c r="AI76" s="247">
        <v>0.47146880094856974</v>
      </c>
      <c r="AJ76" s="374">
        <v>5764</v>
      </c>
      <c r="AK76" s="247">
        <v>0.42715280865569882</v>
      </c>
      <c r="AL76" s="226"/>
      <c r="AM76" s="226"/>
      <c r="AN76" s="226"/>
      <c r="AO76" s="226"/>
      <c r="AP76" s="226"/>
      <c r="AQ76" s="226"/>
      <c r="AR76" s="226"/>
      <c r="AS76" s="226"/>
      <c r="AT76" s="226"/>
      <c r="AU76" s="226"/>
    </row>
    <row r="77" spans="2:47" s="128" customFormat="1" ht="13.5" customHeight="1">
      <c r="B77" s="63">
        <v>72</v>
      </c>
      <c r="C77" s="66" t="s">
        <v>27</v>
      </c>
      <c r="D77" s="375">
        <v>2289</v>
      </c>
      <c r="E77" s="127">
        <v>191</v>
      </c>
      <c r="F77" s="375">
        <f t="shared" si="30"/>
        <v>2098</v>
      </c>
      <c r="G77" s="428">
        <v>36</v>
      </c>
      <c r="H77" s="229">
        <f t="shared" si="31"/>
        <v>1.5727391874180863E-2</v>
      </c>
      <c r="I77" s="428">
        <v>149</v>
      </c>
      <c r="J77" s="229">
        <f t="shared" si="32"/>
        <v>6.5093927479248581E-2</v>
      </c>
      <c r="K77" s="428">
        <v>6</v>
      </c>
      <c r="L77" s="229">
        <f t="shared" si="33"/>
        <v>2.6212319790301442E-3</v>
      </c>
      <c r="M77" s="428">
        <v>1087</v>
      </c>
      <c r="N77" s="229">
        <f t="shared" si="34"/>
        <v>0.47487986020096112</v>
      </c>
      <c r="O77" s="428">
        <v>1011</v>
      </c>
      <c r="P77" s="229">
        <f t="shared" si="35"/>
        <v>0.44167758846657929</v>
      </c>
      <c r="Q77" s="245"/>
      <c r="R77" s="245"/>
      <c r="S77" s="245"/>
      <c r="T77" s="245"/>
      <c r="U77" s="245"/>
      <c r="V77" s="245"/>
      <c r="W77" s="63">
        <v>22</v>
      </c>
      <c r="X77" s="55" t="s">
        <v>56</v>
      </c>
      <c r="Y77" s="375">
        <v>17590</v>
      </c>
      <c r="Z77" s="127">
        <v>2152</v>
      </c>
      <c r="AA77" s="375">
        <v>15438</v>
      </c>
      <c r="AB77" s="374">
        <v>410</v>
      </c>
      <c r="AC77" s="247">
        <v>2.3308698123934053E-2</v>
      </c>
      <c r="AD77" s="374">
        <v>1552</v>
      </c>
      <c r="AE77" s="247">
        <v>8.8231949971574755E-2</v>
      </c>
      <c r="AF77" s="374">
        <v>190</v>
      </c>
      <c r="AG77" s="247">
        <v>1.0801591813530414E-2</v>
      </c>
      <c r="AH77" s="374">
        <v>7482</v>
      </c>
      <c r="AI77" s="247">
        <v>0.42535531552018191</v>
      </c>
      <c r="AJ77" s="374">
        <v>7956</v>
      </c>
      <c r="AK77" s="247">
        <v>0.45230244457077884</v>
      </c>
      <c r="AL77" s="226"/>
      <c r="AM77" s="226"/>
      <c r="AN77" s="226"/>
      <c r="AO77" s="226"/>
      <c r="AP77" s="226"/>
      <c r="AQ77" s="226"/>
      <c r="AR77" s="226"/>
      <c r="AS77" s="226"/>
      <c r="AT77" s="226"/>
      <c r="AU77" s="226"/>
    </row>
    <row r="78" spans="2:47" s="128" customFormat="1" ht="13.5" customHeight="1">
      <c r="B78" s="63">
        <v>73</v>
      </c>
      <c r="C78" s="66" t="s">
        <v>28</v>
      </c>
      <c r="D78" s="375">
        <v>3001</v>
      </c>
      <c r="E78" s="127">
        <v>288</v>
      </c>
      <c r="F78" s="375">
        <f t="shared" si="30"/>
        <v>2713</v>
      </c>
      <c r="G78" s="428">
        <v>45</v>
      </c>
      <c r="H78" s="229">
        <f t="shared" si="31"/>
        <v>1.4995001666111295E-2</v>
      </c>
      <c r="I78" s="428">
        <v>232</v>
      </c>
      <c r="J78" s="229">
        <f t="shared" si="32"/>
        <v>7.7307564145284904E-2</v>
      </c>
      <c r="K78" s="428">
        <v>11</v>
      </c>
      <c r="L78" s="229">
        <f t="shared" si="33"/>
        <v>3.6654448517160947E-3</v>
      </c>
      <c r="M78" s="428">
        <v>1506</v>
      </c>
      <c r="N78" s="229">
        <f t="shared" si="34"/>
        <v>0.50183272242585808</v>
      </c>
      <c r="O78" s="428">
        <v>1207</v>
      </c>
      <c r="P78" s="229">
        <f t="shared" si="35"/>
        <v>0.40219926691102964</v>
      </c>
      <c r="Q78" s="245"/>
      <c r="R78" s="245"/>
      <c r="S78" s="245"/>
      <c r="T78" s="245"/>
      <c r="U78" s="245"/>
      <c r="V78" s="245"/>
      <c r="W78" s="63">
        <v>23</v>
      </c>
      <c r="X78" s="55" t="s">
        <v>128</v>
      </c>
      <c r="Y78" s="375">
        <v>28282</v>
      </c>
      <c r="Z78" s="127">
        <v>2833</v>
      </c>
      <c r="AA78" s="375">
        <v>25449</v>
      </c>
      <c r="AB78" s="374">
        <v>538</v>
      </c>
      <c r="AC78" s="247">
        <v>1.9022699950498552E-2</v>
      </c>
      <c r="AD78" s="374">
        <v>2150</v>
      </c>
      <c r="AE78" s="247">
        <v>7.6020083445300896E-2</v>
      </c>
      <c r="AF78" s="374">
        <v>145</v>
      </c>
      <c r="AG78" s="247">
        <v>5.1269358602644794E-3</v>
      </c>
      <c r="AH78" s="374">
        <v>12443</v>
      </c>
      <c r="AI78" s="247">
        <v>0.43996181316738564</v>
      </c>
      <c r="AJ78" s="374">
        <v>13006</v>
      </c>
      <c r="AK78" s="247">
        <v>0.45986846757655048</v>
      </c>
      <c r="AL78" s="226"/>
      <c r="AM78" s="226"/>
      <c r="AN78" s="226"/>
      <c r="AO78" s="226"/>
      <c r="AP78" s="226"/>
      <c r="AQ78" s="226"/>
      <c r="AR78" s="226"/>
      <c r="AS78" s="226"/>
      <c r="AT78" s="226"/>
      <c r="AU78" s="226"/>
    </row>
    <row r="79" spans="2:47" s="128" customFormat="1" ht="13.5" customHeight="1" thickBot="1">
      <c r="B79" s="63">
        <v>74</v>
      </c>
      <c r="C79" s="66" t="s">
        <v>29</v>
      </c>
      <c r="D79" s="375">
        <v>1425</v>
      </c>
      <c r="E79" s="127">
        <v>162</v>
      </c>
      <c r="F79" s="375">
        <f t="shared" si="30"/>
        <v>1263</v>
      </c>
      <c r="G79" s="428">
        <v>29</v>
      </c>
      <c r="H79" s="229">
        <f t="shared" si="31"/>
        <v>2.0350877192982456E-2</v>
      </c>
      <c r="I79" s="428">
        <v>116</v>
      </c>
      <c r="J79" s="229">
        <f t="shared" si="32"/>
        <v>8.1403508771929825E-2</v>
      </c>
      <c r="K79" s="428">
        <v>17</v>
      </c>
      <c r="L79" s="229">
        <f t="shared" si="33"/>
        <v>1.1929824561403509E-2</v>
      </c>
      <c r="M79" s="428">
        <v>575</v>
      </c>
      <c r="N79" s="229">
        <f t="shared" si="34"/>
        <v>0.40350877192982454</v>
      </c>
      <c r="O79" s="428">
        <v>688</v>
      </c>
      <c r="P79" s="229">
        <f t="shared" si="35"/>
        <v>0.48280701754385963</v>
      </c>
      <c r="Q79" s="245"/>
      <c r="R79" s="245"/>
      <c r="S79" s="245"/>
      <c r="T79" s="245"/>
      <c r="U79" s="245"/>
      <c r="V79" s="245"/>
      <c r="W79" s="63">
        <v>24</v>
      </c>
      <c r="X79" s="55" t="s">
        <v>129</v>
      </c>
      <c r="Y79" s="375">
        <v>12340</v>
      </c>
      <c r="Z79" s="127">
        <v>1379</v>
      </c>
      <c r="AA79" s="375">
        <v>10961</v>
      </c>
      <c r="AB79" s="374">
        <v>305</v>
      </c>
      <c r="AC79" s="247">
        <v>2.4716369529983791E-2</v>
      </c>
      <c r="AD79" s="374">
        <v>1031</v>
      </c>
      <c r="AE79" s="247">
        <v>8.3549432739059973E-2</v>
      </c>
      <c r="AF79" s="374">
        <v>43</v>
      </c>
      <c r="AG79" s="247">
        <v>3.4846029173419774E-3</v>
      </c>
      <c r="AH79" s="374">
        <v>6245</v>
      </c>
      <c r="AI79" s="247">
        <v>0.5060777957860616</v>
      </c>
      <c r="AJ79" s="374">
        <v>4716</v>
      </c>
      <c r="AK79" s="247">
        <v>0.38217179902755266</v>
      </c>
      <c r="AL79" s="226"/>
      <c r="AM79" s="226"/>
      <c r="AN79" s="226"/>
      <c r="AO79" s="226"/>
      <c r="AP79" s="226"/>
      <c r="AQ79" s="226"/>
      <c r="AR79" s="226"/>
      <c r="AS79" s="226"/>
      <c r="AT79" s="226"/>
      <c r="AU79" s="226"/>
    </row>
    <row r="80" spans="2:47" s="128" customFormat="1" ht="13.5" customHeight="1" thickTop="1">
      <c r="B80" s="491" t="s">
        <v>0</v>
      </c>
      <c r="C80" s="492"/>
      <c r="D80" s="233">
        <f>SUM(D6,D31,D39:D79)</f>
        <v>1328222</v>
      </c>
      <c r="E80" s="233">
        <f>SUM(E6,E31,E39:E79)</f>
        <v>163203</v>
      </c>
      <c r="F80" s="233">
        <f t="shared" si="30"/>
        <v>1165019</v>
      </c>
      <c r="G80" s="170">
        <f>SUM(G6,G31,G39:G79)</f>
        <v>33726</v>
      </c>
      <c r="H80" s="236">
        <f>IFERROR(G80/$D80,"-")</f>
        <v>2.5391839617172431E-2</v>
      </c>
      <c r="I80" s="170">
        <f>SUM(I6,I31,I39:I79)</f>
        <v>119599</v>
      </c>
      <c r="J80" s="236">
        <f>IFERROR(I80/$D80,"-")</f>
        <v>9.0044435342886961E-2</v>
      </c>
      <c r="K80" s="170">
        <f>SUM(K6,K31,K39:K79)</f>
        <v>9878</v>
      </c>
      <c r="L80" s="236">
        <f>IFERROR(K80/$D80,"-")</f>
        <v>7.4370097769800528E-3</v>
      </c>
      <c r="M80" s="170">
        <f>SUM(M6,M31,M39:M79)</f>
        <v>605080</v>
      </c>
      <c r="N80" s="236">
        <f>IFERROR(M80/$D80,"-")</f>
        <v>0.45555637536496157</v>
      </c>
      <c r="O80" s="170">
        <f>SUM(O6,O31,O39:O79)</f>
        <v>559939</v>
      </c>
      <c r="P80" s="236">
        <f>IFERROR(O80/$D80,"-")</f>
        <v>0.42157033989799897</v>
      </c>
      <c r="Q80" s="245"/>
      <c r="R80" s="245"/>
      <c r="S80" s="245"/>
      <c r="T80" s="245"/>
      <c r="U80" s="245"/>
      <c r="V80" s="245"/>
      <c r="W80" s="63">
        <v>25</v>
      </c>
      <c r="X80" s="55" t="s">
        <v>130</v>
      </c>
      <c r="Y80" s="375">
        <v>8258</v>
      </c>
      <c r="Z80" s="127">
        <v>737</v>
      </c>
      <c r="AA80" s="375">
        <v>7521</v>
      </c>
      <c r="AB80" s="374">
        <v>165</v>
      </c>
      <c r="AC80" s="247">
        <v>1.9980624848631629E-2</v>
      </c>
      <c r="AD80" s="374">
        <v>505</v>
      </c>
      <c r="AE80" s="247">
        <v>6.1152821506418022E-2</v>
      </c>
      <c r="AF80" s="374">
        <v>67</v>
      </c>
      <c r="AG80" s="247">
        <v>8.1133446355049644E-3</v>
      </c>
      <c r="AH80" s="374">
        <v>4187</v>
      </c>
      <c r="AI80" s="247">
        <v>0.50702349237103417</v>
      </c>
      <c r="AJ80" s="374">
        <v>3334</v>
      </c>
      <c r="AK80" s="247">
        <v>0.40372971663841123</v>
      </c>
      <c r="AL80" s="226"/>
      <c r="AM80" s="226"/>
      <c r="AN80" s="226"/>
      <c r="AO80" s="226"/>
      <c r="AP80" s="226"/>
      <c r="AQ80" s="226"/>
      <c r="AR80" s="226"/>
      <c r="AS80" s="226"/>
      <c r="AT80" s="226"/>
      <c r="AU80" s="226"/>
    </row>
    <row r="81" spans="1:48" s="238" customFormat="1">
      <c r="A81" s="128"/>
      <c r="B81" s="235"/>
      <c r="C81" s="128"/>
      <c r="D81" s="237"/>
      <c r="E81" s="237"/>
      <c r="F81" s="237"/>
      <c r="G81" s="128"/>
      <c r="H81" s="128"/>
      <c r="I81" s="128"/>
      <c r="J81" s="128"/>
      <c r="K81" s="128"/>
      <c r="L81" s="128"/>
      <c r="M81" s="128"/>
      <c r="N81" s="128"/>
      <c r="O81" s="128"/>
      <c r="P81" s="128"/>
      <c r="Q81" s="128"/>
      <c r="R81" s="128"/>
      <c r="S81" s="128"/>
      <c r="T81" s="128"/>
      <c r="U81" s="128"/>
      <c r="V81" s="128"/>
      <c r="W81" s="63">
        <v>26</v>
      </c>
      <c r="X81" s="55" t="s">
        <v>30</v>
      </c>
      <c r="Y81" s="375">
        <v>124975</v>
      </c>
      <c r="Z81" s="127">
        <v>10507</v>
      </c>
      <c r="AA81" s="375">
        <v>114468</v>
      </c>
      <c r="AB81" s="374">
        <v>2021</v>
      </c>
      <c r="AC81" s="247">
        <v>1.617123424684937E-2</v>
      </c>
      <c r="AD81" s="374">
        <v>7807</v>
      </c>
      <c r="AE81" s="247">
        <v>6.2468493698739747E-2</v>
      </c>
      <c r="AF81" s="374">
        <v>679</v>
      </c>
      <c r="AG81" s="247">
        <v>5.4330866173234651E-3</v>
      </c>
      <c r="AH81" s="374">
        <v>62105</v>
      </c>
      <c r="AI81" s="247">
        <v>0.49693938787757552</v>
      </c>
      <c r="AJ81" s="374">
        <v>52363</v>
      </c>
      <c r="AK81" s="247">
        <v>0.41898779755951188</v>
      </c>
      <c r="AL81" s="226"/>
      <c r="AM81" s="226"/>
      <c r="AN81" s="226"/>
      <c r="AO81" s="226"/>
      <c r="AP81" s="226"/>
      <c r="AQ81" s="226"/>
      <c r="AR81" s="226"/>
      <c r="AS81" s="226"/>
      <c r="AT81" s="226"/>
      <c r="AU81" s="226"/>
      <c r="AV81" s="128"/>
    </row>
    <row r="82" spans="1:48">
      <c r="D82" s="239"/>
      <c r="E82" s="239"/>
      <c r="W82" s="63">
        <v>27</v>
      </c>
      <c r="X82" s="55" t="s">
        <v>31</v>
      </c>
      <c r="Y82" s="375">
        <v>20180</v>
      </c>
      <c r="Z82" s="127">
        <v>1713</v>
      </c>
      <c r="AA82" s="375">
        <v>18467</v>
      </c>
      <c r="AB82" s="374">
        <v>412</v>
      </c>
      <c r="AC82" s="247">
        <v>2.041625371655104E-2</v>
      </c>
      <c r="AD82" s="374">
        <v>1226</v>
      </c>
      <c r="AE82" s="247">
        <v>6.075322101090188E-2</v>
      </c>
      <c r="AF82" s="374">
        <v>75</v>
      </c>
      <c r="AG82" s="247">
        <v>3.7165510406342913E-3</v>
      </c>
      <c r="AH82" s="374">
        <v>10102</v>
      </c>
      <c r="AI82" s="247">
        <v>0.50059464816650145</v>
      </c>
      <c r="AJ82" s="374">
        <v>8365</v>
      </c>
      <c r="AK82" s="247">
        <v>0.41451932606541131</v>
      </c>
    </row>
    <row r="83" spans="1:48">
      <c r="W83" s="63">
        <v>28</v>
      </c>
      <c r="X83" s="55" t="s">
        <v>32</v>
      </c>
      <c r="Y83" s="375">
        <v>17135</v>
      </c>
      <c r="Z83" s="127">
        <v>951</v>
      </c>
      <c r="AA83" s="375">
        <v>16184</v>
      </c>
      <c r="AB83" s="374">
        <v>145</v>
      </c>
      <c r="AC83" s="247">
        <v>8.4622118470965863E-3</v>
      </c>
      <c r="AD83" s="374">
        <v>764</v>
      </c>
      <c r="AE83" s="247">
        <v>4.4587102421943393E-2</v>
      </c>
      <c r="AF83" s="374">
        <v>42</v>
      </c>
      <c r="AG83" s="247">
        <v>2.4511234315728043E-3</v>
      </c>
      <c r="AH83" s="374">
        <v>8624</v>
      </c>
      <c r="AI83" s="247">
        <v>0.5032973446162825</v>
      </c>
      <c r="AJ83" s="374">
        <v>7560</v>
      </c>
      <c r="AK83" s="247">
        <v>0.44120221768310475</v>
      </c>
    </row>
    <row r="84" spans="1:48">
      <c r="W84" s="63">
        <v>29</v>
      </c>
      <c r="X84" s="55" t="s">
        <v>33</v>
      </c>
      <c r="Y84" s="375">
        <v>14526</v>
      </c>
      <c r="Z84" s="127">
        <v>1048</v>
      </c>
      <c r="AA84" s="375">
        <v>13478</v>
      </c>
      <c r="AB84" s="374">
        <v>205</v>
      </c>
      <c r="AC84" s="247">
        <v>1.4112625636789205E-2</v>
      </c>
      <c r="AD84" s="374">
        <v>789</v>
      </c>
      <c r="AE84" s="247">
        <v>5.4316398182569184E-2</v>
      </c>
      <c r="AF84" s="374">
        <v>54</v>
      </c>
      <c r="AG84" s="247">
        <v>3.7174721189591076E-3</v>
      </c>
      <c r="AH84" s="374">
        <v>7599</v>
      </c>
      <c r="AI84" s="247">
        <v>0.52313093762907892</v>
      </c>
      <c r="AJ84" s="374">
        <v>5879</v>
      </c>
      <c r="AK84" s="247">
        <v>0.40472256643260363</v>
      </c>
    </row>
    <row r="85" spans="1:48">
      <c r="W85" s="63">
        <v>30</v>
      </c>
      <c r="X85" s="55" t="s">
        <v>34</v>
      </c>
      <c r="Y85" s="375">
        <v>19202</v>
      </c>
      <c r="Z85" s="127">
        <v>1699</v>
      </c>
      <c r="AA85" s="375">
        <v>17503</v>
      </c>
      <c r="AB85" s="374">
        <v>336</v>
      </c>
      <c r="AC85" s="247">
        <v>1.7498177273200709E-2</v>
      </c>
      <c r="AD85" s="374">
        <v>1279</v>
      </c>
      <c r="AE85" s="247">
        <v>6.6607645036975319E-2</v>
      </c>
      <c r="AF85" s="374">
        <v>84</v>
      </c>
      <c r="AG85" s="247">
        <v>4.3745443183001772E-3</v>
      </c>
      <c r="AH85" s="374">
        <v>9355</v>
      </c>
      <c r="AI85" s="247">
        <v>0.4871888344964066</v>
      </c>
      <c r="AJ85" s="374">
        <v>8148</v>
      </c>
      <c r="AK85" s="247">
        <v>0.42433079887511715</v>
      </c>
    </row>
    <row r="86" spans="1:48">
      <c r="W86" s="63">
        <v>31</v>
      </c>
      <c r="X86" s="55" t="s">
        <v>35</v>
      </c>
      <c r="Y86" s="375">
        <v>26234</v>
      </c>
      <c r="Z86" s="127">
        <v>2144</v>
      </c>
      <c r="AA86" s="375">
        <v>24090</v>
      </c>
      <c r="AB86" s="374">
        <v>325</v>
      </c>
      <c r="AC86" s="247">
        <v>1.2388503468780971E-2</v>
      </c>
      <c r="AD86" s="374">
        <v>1661</v>
      </c>
      <c r="AE86" s="247">
        <v>6.3314782343523668E-2</v>
      </c>
      <c r="AF86" s="374">
        <v>158</v>
      </c>
      <c r="AG86" s="247">
        <v>6.0227186094381335E-3</v>
      </c>
      <c r="AH86" s="374">
        <v>13743</v>
      </c>
      <c r="AI86" s="247">
        <v>0.52386216360448268</v>
      </c>
      <c r="AJ86" s="374">
        <v>10347</v>
      </c>
      <c r="AK86" s="247">
        <v>0.3944118319737745</v>
      </c>
    </row>
    <row r="87" spans="1:48">
      <c r="W87" s="63">
        <v>32</v>
      </c>
      <c r="X87" s="55" t="s">
        <v>36</v>
      </c>
      <c r="Y87" s="375">
        <v>21364</v>
      </c>
      <c r="Z87" s="127">
        <v>2403</v>
      </c>
      <c r="AA87" s="375">
        <v>18961</v>
      </c>
      <c r="AB87" s="374">
        <v>476</v>
      </c>
      <c r="AC87" s="247">
        <v>2.2280471821756225E-2</v>
      </c>
      <c r="AD87" s="374">
        <v>1696</v>
      </c>
      <c r="AE87" s="247">
        <v>7.9385882793484366E-2</v>
      </c>
      <c r="AF87" s="374">
        <v>231</v>
      </c>
      <c r="AG87" s="247">
        <v>1.0812581913499346E-2</v>
      </c>
      <c r="AH87" s="374">
        <v>9648</v>
      </c>
      <c r="AI87" s="247">
        <v>0.45160082381576483</v>
      </c>
      <c r="AJ87" s="374">
        <v>9313</v>
      </c>
      <c r="AK87" s="247">
        <v>0.4359202396554952</v>
      </c>
    </row>
    <row r="88" spans="1:48">
      <c r="W88" s="63">
        <v>33</v>
      </c>
      <c r="X88" s="55" t="s">
        <v>37</v>
      </c>
      <c r="Y88" s="375">
        <v>6334</v>
      </c>
      <c r="Z88" s="127">
        <v>549</v>
      </c>
      <c r="AA88" s="375">
        <v>5785</v>
      </c>
      <c r="AB88" s="374">
        <v>122</v>
      </c>
      <c r="AC88" s="247">
        <v>1.9261130407325546E-2</v>
      </c>
      <c r="AD88" s="374">
        <v>392</v>
      </c>
      <c r="AE88" s="247">
        <v>6.1888222292390271E-2</v>
      </c>
      <c r="AF88" s="374">
        <v>35</v>
      </c>
      <c r="AG88" s="247">
        <v>5.5257341332491314E-3</v>
      </c>
      <c r="AH88" s="374">
        <v>3034</v>
      </c>
      <c r="AI88" s="247">
        <v>0.47900221029365331</v>
      </c>
      <c r="AJ88" s="374">
        <v>2751</v>
      </c>
      <c r="AK88" s="247">
        <v>0.43432270287338176</v>
      </c>
    </row>
    <row r="89" spans="1:48">
      <c r="W89" s="63">
        <v>34</v>
      </c>
      <c r="X89" s="55" t="s">
        <v>38</v>
      </c>
      <c r="Y89" s="375">
        <v>27523</v>
      </c>
      <c r="Z89" s="127">
        <v>2504</v>
      </c>
      <c r="AA89" s="375">
        <v>25019</v>
      </c>
      <c r="AB89" s="374">
        <v>398</v>
      </c>
      <c r="AC89" s="247">
        <v>1.4460632925189841E-2</v>
      </c>
      <c r="AD89" s="374">
        <v>1886</v>
      </c>
      <c r="AE89" s="247">
        <v>6.8524506776150851E-2</v>
      </c>
      <c r="AF89" s="374">
        <v>220</v>
      </c>
      <c r="AG89" s="247">
        <v>7.9933146822657418E-3</v>
      </c>
      <c r="AH89" s="374">
        <v>11935</v>
      </c>
      <c r="AI89" s="247">
        <v>0.43363732151291645</v>
      </c>
      <c r="AJ89" s="374">
        <v>13084</v>
      </c>
      <c r="AK89" s="247">
        <v>0.47538422410347708</v>
      </c>
    </row>
    <row r="90" spans="1:48">
      <c r="W90" s="63">
        <v>35</v>
      </c>
      <c r="X90" s="55" t="s">
        <v>1</v>
      </c>
      <c r="Y90" s="375">
        <v>56675</v>
      </c>
      <c r="Z90" s="127">
        <v>6183</v>
      </c>
      <c r="AA90" s="375">
        <v>50492</v>
      </c>
      <c r="AB90" s="374">
        <v>1248</v>
      </c>
      <c r="AC90" s="247">
        <v>2.2020291133656816E-2</v>
      </c>
      <c r="AD90" s="374">
        <v>4678</v>
      </c>
      <c r="AE90" s="247">
        <v>8.2540802823114254E-2</v>
      </c>
      <c r="AF90" s="374">
        <v>257</v>
      </c>
      <c r="AG90" s="247">
        <v>4.5346272606969565E-3</v>
      </c>
      <c r="AH90" s="374">
        <v>28227</v>
      </c>
      <c r="AI90" s="247">
        <v>0.49805028672254081</v>
      </c>
      <c r="AJ90" s="374">
        <v>22265</v>
      </c>
      <c r="AK90" s="247">
        <v>0.39285399205999116</v>
      </c>
    </row>
    <row r="91" spans="1:48">
      <c r="W91" s="63">
        <v>36</v>
      </c>
      <c r="X91" s="55" t="s">
        <v>2</v>
      </c>
      <c r="Y91" s="375">
        <v>15737</v>
      </c>
      <c r="Z91" s="127">
        <v>1633</v>
      </c>
      <c r="AA91" s="375">
        <v>14104</v>
      </c>
      <c r="AB91" s="374">
        <v>359</v>
      </c>
      <c r="AC91" s="247">
        <v>2.2812480142339709E-2</v>
      </c>
      <c r="AD91" s="374">
        <v>1224</v>
      </c>
      <c r="AE91" s="247">
        <v>7.7778483827921463E-2</v>
      </c>
      <c r="AF91" s="374">
        <v>50</v>
      </c>
      <c r="AG91" s="247">
        <v>3.1772256465654189E-3</v>
      </c>
      <c r="AH91" s="374">
        <v>8077</v>
      </c>
      <c r="AI91" s="247">
        <v>0.5132490309461778</v>
      </c>
      <c r="AJ91" s="374">
        <v>6027</v>
      </c>
      <c r="AK91" s="247">
        <v>0.3829827794369956</v>
      </c>
    </row>
    <row r="92" spans="1:48">
      <c r="W92" s="63">
        <v>37</v>
      </c>
      <c r="X92" s="55" t="s">
        <v>3</v>
      </c>
      <c r="Y92" s="375">
        <v>48761</v>
      </c>
      <c r="Z92" s="127">
        <v>8168</v>
      </c>
      <c r="AA92" s="375">
        <v>40593</v>
      </c>
      <c r="AB92" s="374">
        <v>1809</v>
      </c>
      <c r="AC92" s="247">
        <v>3.7099321178810936E-2</v>
      </c>
      <c r="AD92" s="374">
        <v>5757</v>
      </c>
      <c r="AE92" s="247">
        <v>0.11806566723406001</v>
      </c>
      <c r="AF92" s="374">
        <v>602</v>
      </c>
      <c r="AG92" s="247">
        <v>1.2345932199913865E-2</v>
      </c>
      <c r="AH92" s="374">
        <v>22656</v>
      </c>
      <c r="AI92" s="247">
        <v>0.46463362113164208</v>
      </c>
      <c r="AJ92" s="374">
        <v>17937</v>
      </c>
      <c r="AK92" s="247">
        <v>0.36785545825557309</v>
      </c>
    </row>
    <row r="93" spans="1:48">
      <c r="W93" s="63">
        <v>38</v>
      </c>
      <c r="X93" s="66" t="s">
        <v>39</v>
      </c>
      <c r="Y93" s="375">
        <v>10005</v>
      </c>
      <c r="Z93" s="127">
        <v>1318</v>
      </c>
      <c r="AA93" s="375">
        <v>8687</v>
      </c>
      <c r="AB93" s="374">
        <v>209</v>
      </c>
      <c r="AC93" s="247">
        <v>2.0889555222388806E-2</v>
      </c>
      <c r="AD93" s="374">
        <v>1020</v>
      </c>
      <c r="AE93" s="247">
        <v>0.10194902548725637</v>
      </c>
      <c r="AF93" s="374">
        <v>89</v>
      </c>
      <c r="AG93" s="247">
        <v>8.8955522238880567E-3</v>
      </c>
      <c r="AH93" s="374">
        <v>4303</v>
      </c>
      <c r="AI93" s="247">
        <v>0.43008495752123937</v>
      </c>
      <c r="AJ93" s="374">
        <v>4384</v>
      </c>
      <c r="AK93" s="247">
        <v>0.43818090954522737</v>
      </c>
    </row>
    <row r="94" spans="1:48">
      <c r="W94" s="63">
        <v>39</v>
      </c>
      <c r="X94" s="66" t="s">
        <v>7</v>
      </c>
      <c r="Y94" s="375">
        <v>58065</v>
      </c>
      <c r="Z94" s="127">
        <v>6630</v>
      </c>
      <c r="AA94" s="375">
        <v>51435</v>
      </c>
      <c r="AB94" s="374">
        <v>1260</v>
      </c>
      <c r="AC94" s="247">
        <v>2.1699819168173599E-2</v>
      </c>
      <c r="AD94" s="374">
        <v>4917</v>
      </c>
      <c r="AE94" s="247">
        <v>8.4680960991991738E-2</v>
      </c>
      <c r="AF94" s="374">
        <v>453</v>
      </c>
      <c r="AG94" s="247">
        <v>7.8016016533195556E-3</v>
      </c>
      <c r="AH94" s="374">
        <v>27755</v>
      </c>
      <c r="AI94" s="247">
        <v>0.47799879445449067</v>
      </c>
      <c r="AJ94" s="374">
        <v>23680</v>
      </c>
      <c r="AK94" s="247">
        <v>0.40781882373202444</v>
      </c>
    </row>
    <row r="95" spans="1:48">
      <c r="W95" s="373">
        <v>40</v>
      </c>
      <c r="X95" s="66" t="s">
        <v>40</v>
      </c>
      <c r="Y95" s="374">
        <v>12125</v>
      </c>
      <c r="Z95" s="127">
        <v>1694</v>
      </c>
      <c r="AA95" s="374">
        <v>10431</v>
      </c>
      <c r="AB95" s="374">
        <v>284</v>
      </c>
      <c r="AC95" s="247">
        <v>2.3422680412371135E-2</v>
      </c>
      <c r="AD95" s="374">
        <v>1228</v>
      </c>
      <c r="AE95" s="247">
        <v>0.10127835051546391</v>
      </c>
      <c r="AF95" s="374">
        <v>182</v>
      </c>
      <c r="AG95" s="247">
        <v>1.5010309278350516E-2</v>
      </c>
      <c r="AH95" s="374">
        <v>4692</v>
      </c>
      <c r="AI95" s="247">
        <v>0.38696907216494847</v>
      </c>
      <c r="AJ95" s="374">
        <v>5739</v>
      </c>
      <c r="AK95" s="247">
        <v>0.473319587628866</v>
      </c>
    </row>
    <row r="96" spans="1:48">
      <c r="W96" s="63">
        <v>41</v>
      </c>
      <c r="X96" s="66" t="s">
        <v>11</v>
      </c>
      <c r="Y96" s="375">
        <v>22402</v>
      </c>
      <c r="Z96" s="127">
        <v>3018</v>
      </c>
      <c r="AA96" s="375">
        <v>19384</v>
      </c>
      <c r="AB96" s="374">
        <v>578</v>
      </c>
      <c r="AC96" s="247">
        <v>2.5801267743951434E-2</v>
      </c>
      <c r="AD96" s="374">
        <v>2272</v>
      </c>
      <c r="AE96" s="247">
        <v>0.10141951611463262</v>
      </c>
      <c r="AF96" s="374">
        <v>168</v>
      </c>
      <c r="AG96" s="247">
        <v>7.4993304169270599E-3</v>
      </c>
      <c r="AH96" s="374">
        <v>9301</v>
      </c>
      <c r="AI96" s="247">
        <v>0.41518614409427729</v>
      </c>
      <c r="AJ96" s="374">
        <v>10083</v>
      </c>
      <c r="AK96" s="247">
        <v>0.4500937416302116</v>
      </c>
    </row>
    <row r="97" spans="23:37">
      <c r="W97" s="63">
        <v>42</v>
      </c>
      <c r="X97" s="66" t="s">
        <v>12</v>
      </c>
      <c r="Y97" s="375">
        <v>60961</v>
      </c>
      <c r="Z97" s="127">
        <v>4565</v>
      </c>
      <c r="AA97" s="375">
        <v>56396</v>
      </c>
      <c r="AB97" s="374">
        <v>1237</v>
      </c>
      <c r="AC97" s="247">
        <v>2.0291661882186972E-2</v>
      </c>
      <c r="AD97" s="374">
        <v>2967</v>
      </c>
      <c r="AE97" s="247">
        <v>4.8670461442561638E-2</v>
      </c>
      <c r="AF97" s="374">
        <v>361</v>
      </c>
      <c r="AG97" s="247">
        <v>5.9218188678007251E-3</v>
      </c>
      <c r="AH97" s="374">
        <v>30549</v>
      </c>
      <c r="AI97" s="247">
        <v>0.50112366923114782</v>
      </c>
      <c r="AJ97" s="374">
        <v>25847</v>
      </c>
      <c r="AK97" s="247">
        <v>0.42399238857630289</v>
      </c>
    </row>
    <row r="98" spans="23:37">
      <c r="W98" s="63">
        <v>43</v>
      </c>
      <c r="X98" s="66" t="s">
        <v>8</v>
      </c>
      <c r="Y98" s="375">
        <v>37165</v>
      </c>
      <c r="Z98" s="127">
        <v>8331</v>
      </c>
      <c r="AA98" s="375">
        <v>28834</v>
      </c>
      <c r="AB98" s="374">
        <v>1535</v>
      </c>
      <c r="AC98" s="247">
        <v>4.1302300551594243E-2</v>
      </c>
      <c r="AD98" s="374">
        <v>6350</v>
      </c>
      <c r="AE98" s="247">
        <v>0.17085967980626934</v>
      </c>
      <c r="AF98" s="374">
        <v>446</v>
      </c>
      <c r="AG98" s="247">
        <v>1.2000538140723799E-2</v>
      </c>
      <c r="AH98" s="374">
        <v>14511</v>
      </c>
      <c r="AI98" s="247">
        <v>0.39044800215256287</v>
      </c>
      <c r="AJ98" s="374">
        <v>14323</v>
      </c>
      <c r="AK98" s="247">
        <v>0.38538947934884971</v>
      </c>
    </row>
    <row r="99" spans="23:37">
      <c r="W99" s="63">
        <v>44</v>
      </c>
      <c r="X99" s="66" t="s">
        <v>18</v>
      </c>
      <c r="Y99" s="375">
        <v>40377</v>
      </c>
      <c r="Z99" s="127">
        <v>7137</v>
      </c>
      <c r="AA99" s="375">
        <v>33240</v>
      </c>
      <c r="AB99" s="374">
        <v>1601</v>
      </c>
      <c r="AC99" s="247">
        <v>3.9651286623572826E-2</v>
      </c>
      <c r="AD99" s="374">
        <v>5153</v>
      </c>
      <c r="AE99" s="247">
        <v>0.12762216113133715</v>
      </c>
      <c r="AF99" s="374">
        <v>383</v>
      </c>
      <c r="AG99" s="247">
        <v>9.485598236619857E-3</v>
      </c>
      <c r="AH99" s="374">
        <v>16348</v>
      </c>
      <c r="AI99" s="247">
        <v>0.40488396859598286</v>
      </c>
      <c r="AJ99" s="374">
        <v>16892</v>
      </c>
      <c r="AK99" s="247">
        <v>0.41835698541248728</v>
      </c>
    </row>
    <row r="100" spans="23:37">
      <c r="W100" s="63">
        <v>45</v>
      </c>
      <c r="X100" s="66" t="s">
        <v>41</v>
      </c>
      <c r="Y100" s="375">
        <v>13841</v>
      </c>
      <c r="Z100" s="127">
        <v>1864</v>
      </c>
      <c r="AA100" s="375">
        <v>11977</v>
      </c>
      <c r="AB100" s="374">
        <v>324</v>
      </c>
      <c r="AC100" s="247">
        <v>2.3408713243262769E-2</v>
      </c>
      <c r="AD100" s="374">
        <v>1462</v>
      </c>
      <c r="AE100" s="247">
        <v>0.10562820605447583</v>
      </c>
      <c r="AF100" s="374">
        <v>78</v>
      </c>
      <c r="AG100" s="247">
        <v>5.6354309659706666E-3</v>
      </c>
      <c r="AH100" s="374">
        <v>5338</v>
      </c>
      <c r="AI100" s="247">
        <v>0.38566577559424897</v>
      </c>
      <c r="AJ100" s="374">
        <v>6639</v>
      </c>
      <c r="AK100" s="247">
        <v>0.47966187414204176</v>
      </c>
    </row>
    <row r="101" spans="23:37">
      <c r="W101" s="63">
        <v>46</v>
      </c>
      <c r="X101" s="66" t="s">
        <v>21</v>
      </c>
      <c r="Y101" s="375">
        <v>17839</v>
      </c>
      <c r="Z101" s="127">
        <v>2411</v>
      </c>
      <c r="AA101" s="375">
        <v>15428</v>
      </c>
      <c r="AB101" s="374">
        <v>396</v>
      </c>
      <c r="AC101" s="247">
        <v>2.2198553730590279E-2</v>
      </c>
      <c r="AD101" s="374">
        <v>1892</v>
      </c>
      <c r="AE101" s="247">
        <v>0.10605975671282022</v>
      </c>
      <c r="AF101" s="374">
        <v>123</v>
      </c>
      <c r="AG101" s="247">
        <v>6.8950053254106169E-3</v>
      </c>
      <c r="AH101" s="374">
        <v>7842</v>
      </c>
      <c r="AI101" s="247">
        <v>0.43959863221032569</v>
      </c>
      <c r="AJ101" s="374">
        <v>7586</v>
      </c>
      <c r="AK101" s="247">
        <v>0.4252480520208532</v>
      </c>
    </row>
    <row r="102" spans="23:37">
      <c r="W102" s="63">
        <v>47</v>
      </c>
      <c r="X102" s="66" t="s">
        <v>13</v>
      </c>
      <c r="Y102" s="375">
        <v>36753</v>
      </c>
      <c r="Z102" s="127">
        <v>5030</v>
      </c>
      <c r="AA102" s="375">
        <v>31723</v>
      </c>
      <c r="AB102" s="374">
        <v>950</v>
      </c>
      <c r="AC102" s="247">
        <v>2.5848230076456345E-2</v>
      </c>
      <c r="AD102" s="374">
        <v>3791</v>
      </c>
      <c r="AE102" s="247">
        <v>0.10314804233668</v>
      </c>
      <c r="AF102" s="374">
        <v>289</v>
      </c>
      <c r="AG102" s="247">
        <v>7.863303675890403E-3</v>
      </c>
      <c r="AH102" s="374">
        <v>15674</v>
      </c>
      <c r="AI102" s="247">
        <v>0.42646858759829132</v>
      </c>
      <c r="AJ102" s="374">
        <v>16049</v>
      </c>
      <c r="AK102" s="247">
        <v>0.43667183631268197</v>
      </c>
    </row>
    <row r="103" spans="23:37">
      <c r="W103" s="63">
        <v>48</v>
      </c>
      <c r="X103" s="66" t="s">
        <v>22</v>
      </c>
      <c r="Y103" s="375">
        <v>19845</v>
      </c>
      <c r="Z103" s="127">
        <v>3411</v>
      </c>
      <c r="AA103" s="375">
        <v>16434</v>
      </c>
      <c r="AB103" s="374">
        <v>695</v>
      </c>
      <c r="AC103" s="247">
        <v>3.5021415973796925E-2</v>
      </c>
      <c r="AD103" s="374">
        <v>2361</v>
      </c>
      <c r="AE103" s="247">
        <v>0.11897203325774755</v>
      </c>
      <c r="AF103" s="374">
        <v>355</v>
      </c>
      <c r="AG103" s="247">
        <v>1.7888636936255985E-2</v>
      </c>
      <c r="AH103" s="374">
        <v>8879</v>
      </c>
      <c r="AI103" s="247">
        <v>0.44741748551272359</v>
      </c>
      <c r="AJ103" s="374">
        <v>7555</v>
      </c>
      <c r="AK103" s="247">
        <v>0.38070042831947593</v>
      </c>
    </row>
    <row r="104" spans="23:37">
      <c r="W104" s="63">
        <v>49</v>
      </c>
      <c r="X104" s="66" t="s">
        <v>23</v>
      </c>
      <c r="Y104" s="375">
        <v>19846</v>
      </c>
      <c r="Z104" s="127">
        <v>1683</v>
      </c>
      <c r="AA104" s="375">
        <v>18163</v>
      </c>
      <c r="AB104" s="374">
        <v>328</v>
      </c>
      <c r="AC104" s="247">
        <v>1.6527259901239544E-2</v>
      </c>
      <c r="AD104" s="374">
        <v>1272</v>
      </c>
      <c r="AE104" s="247">
        <v>6.4093520104807011E-2</v>
      </c>
      <c r="AF104" s="374">
        <v>83</v>
      </c>
      <c r="AG104" s="247">
        <v>4.182202962813665E-3</v>
      </c>
      <c r="AH104" s="374">
        <v>9493</v>
      </c>
      <c r="AI104" s="247">
        <v>0.478333165373375</v>
      </c>
      <c r="AJ104" s="374">
        <v>8670</v>
      </c>
      <c r="AK104" s="247">
        <v>0.43686385165776481</v>
      </c>
    </row>
    <row r="105" spans="23:37">
      <c r="W105" s="63">
        <v>50</v>
      </c>
      <c r="X105" s="66" t="s">
        <v>14</v>
      </c>
      <c r="Y105" s="375">
        <v>17849</v>
      </c>
      <c r="Z105" s="127">
        <v>2267</v>
      </c>
      <c r="AA105" s="375">
        <v>15582</v>
      </c>
      <c r="AB105" s="374">
        <v>466</v>
      </c>
      <c r="AC105" s="247">
        <v>2.6107905204773376E-2</v>
      </c>
      <c r="AD105" s="374">
        <v>1674</v>
      </c>
      <c r="AE105" s="247">
        <v>9.3786766765645138E-2</v>
      </c>
      <c r="AF105" s="374">
        <v>127</v>
      </c>
      <c r="AG105" s="247">
        <v>7.115244551515491E-3</v>
      </c>
      <c r="AH105" s="374">
        <v>7746</v>
      </c>
      <c r="AI105" s="247">
        <v>0.4339738920947952</v>
      </c>
      <c r="AJ105" s="374">
        <v>7836</v>
      </c>
      <c r="AK105" s="247">
        <v>0.43901619138327075</v>
      </c>
    </row>
    <row r="106" spans="23:37">
      <c r="W106" s="63">
        <v>51</v>
      </c>
      <c r="X106" s="66" t="s">
        <v>42</v>
      </c>
      <c r="Y106" s="375">
        <v>24112</v>
      </c>
      <c r="Z106" s="127">
        <v>4601</v>
      </c>
      <c r="AA106" s="375">
        <v>19511</v>
      </c>
      <c r="AB106" s="374">
        <v>679</v>
      </c>
      <c r="AC106" s="247">
        <v>2.8160252156602523E-2</v>
      </c>
      <c r="AD106" s="374">
        <v>3715</v>
      </c>
      <c r="AE106" s="247">
        <v>0.15407266091572661</v>
      </c>
      <c r="AF106" s="374">
        <v>207</v>
      </c>
      <c r="AG106" s="247">
        <v>8.5849369608493702E-3</v>
      </c>
      <c r="AH106" s="374">
        <v>9244</v>
      </c>
      <c r="AI106" s="247">
        <v>0.3833775713337757</v>
      </c>
      <c r="AJ106" s="374">
        <v>10267</v>
      </c>
      <c r="AK106" s="247">
        <v>0.42580457863304577</v>
      </c>
    </row>
    <row r="107" spans="23:37">
      <c r="W107" s="63">
        <v>52</v>
      </c>
      <c r="X107" s="66" t="s">
        <v>4</v>
      </c>
      <c r="Y107" s="375">
        <v>19484</v>
      </c>
      <c r="Z107" s="127">
        <v>4070</v>
      </c>
      <c r="AA107" s="375">
        <v>15414</v>
      </c>
      <c r="AB107" s="374">
        <v>1023</v>
      </c>
      <c r="AC107" s="247">
        <v>5.2504619174707452E-2</v>
      </c>
      <c r="AD107" s="374">
        <v>2903</v>
      </c>
      <c r="AE107" s="247">
        <v>0.14899404639704372</v>
      </c>
      <c r="AF107" s="374">
        <v>144</v>
      </c>
      <c r="AG107" s="247">
        <v>7.39067953192363E-3</v>
      </c>
      <c r="AH107" s="374">
        <v>8618</v>
      </c>
      <c r="AI107" s="247">
        <v>0.44231164032026277</v>
      </c>
      <c r="AJ107" s="374">
        <v>6796</v>
      </c>
      <c r="AK107" s="247">
        <v>0.34879901457606238</v>
      </c>
    </row>
    <row r="108" spans="23:37">
      <c r="W108" s="63">
        <v>53</v>
      </c>
      <c r="X108" s="66" t="s">
        <v>19</v>
      </c>
      <c r="Y108" s="375">
        <v>10879</v>
      </c>
      <c r="Z108" s="127">
        <v>1499</v>
      </c>
      <c r="AA108" s="375">
        <v>9380</v>
      </c>
      <c r="AB108" s="374">
        <v>279</v>
      </c>
      <c r="AC108" s="247">
        <v>2.5645739498115636E-2</v>
      </c>
      <c r="AD108" s="374">
        <v>1022</v>
      </c>
      <c r="AE108" s="247">
        <v>9.3942457946502439E-2</v>
      </c>
      <c r="AF108" s="374">
        <v>198</v>
      </c>
      <c r="AG108" s="247">
        <v>1.8200202224469161E-2</v>
      </c>
      <c r="AH108" s="374">
        <v>4348</v>
      </c>
      <c r="AI108" s="247">
        <v>0.39966908723228239</v>
      </c>
      <c r="AJ108" s="374">
        <v>5032</v>
      </c>
      <c r="AK108" s="247">
        <v>0.46254251309863037</v>
      </c>
    </row>
    <row r="109" spans="23:37">
      <c r="W109" s="63">
        <v>54</v>
      </c>
      <c r="X109" s="66" t="s">
        <v>24</v>
      </c>
      <c r="Y109" s="375">
        <v>17892</v>
      </c>
      <c r="Z109" s="127">
        <v>2414</v>
      </c>
      <c r="AA109" s="375">
        <v>15478</v>
      </c>
      <c r="AB109" s="374">
        <v>428</v>
      </c>
      <c r="AC109" s="247">
        <v>2.3921305611446456E-2</v>
      </c>
      <c r="AD109" s="374">
        <v>1882</v>
      </c>
      <c r="AE109" s="247">
        <v>0.10518667560921081</v>
      </c>
      <c r="AF109" s="374">
        <v>104</v>
      </c>
      <c r="AG109" s="247">
        <v>5.8126536999776436E-3</v>
      </c>
      <c r="AH109" s="374">
        <v>7957</v>
      </c>
      <c r="AI109" s="247">
        <v>0.44472389894925107</v>
      </c>
      <c r="AJ109" s="374">
        <v>7521</v>
      </c>
      <c r="AK109" s="247">
        <v>0.42035546613011404</v>
      </c>
    </row>
    <row r="110" spans="23:37">
      <c r="W110" s="63">
        <v>55</v>
      </c>
      <c r="X110" s="66" t="s">
        <v>15</v>
      </c>
      <c r="Y110" s="375">
        <v>18611</v>
      </c>
      <c r="Z110" s="127">
        <v>1822</v>
      </c>
      <c r="AA110" s="375">
        <v>16789</v>
      </c>
      <c r="AB110" s="374">
        <v>361</v>
      </c>
      <c r="AC110" s="247">
        <v>1.9397130729138682E-2</v>
      </c>
      <c r="AD110" s="374">
        <v>1397</v>
      </c>
      <c r="AE110" s="247">
        <v>7.5063134705281823E-2</v>
      </c>
      <c r="AF110" s="374">
        <v>64</v>
      </c>
      <c r="AG110" s="247">
        <v>3.4388265004567193E-3</v>
      </c>
      <c r="AH110" s="374">
        <v>8066</v>
      </c>
      <c r="AI110" s="247">
        <v>0.43339960238568587</v>
      </c>
      <c r="AJ110" s="374">
        <v>8723</v>
      </c>
      <c r="AK110" s="247">
        <v>0.46870130567943691</v>
      </c>
    </row>
    <row r="111" spans="23:37">
      <c r="W111" s="63">
        <v>56</v>
      </c>
      <c r="X111" s="66" t="s">
        <v>9</v>
      </c>
      <c r="Y111" s="375">
        <v>12041</v>
      </c>
      <c r="Z111" s="127">
        <v>1526</v>
      </c>
      <c r="AA111" s="375">
        <v>10515</v>
      </c>
      <c r="AB111" s="374">
        <v>232</v>
      </c>
      <c r="AC111" s="247">
        <v>1.9267502699111368E-2</v>
      </c>
      <c r="AD111" s="374">
        <v>1099</v>
      </c>
      <c r="AE111" s="247">
        <v>9.1271489078980153E-2</v>
      </c>
      <c r="AF111" s="374">
        <v>195</v>
      </c>
      <c r="AG111" s="247">
        <v>1.6194668216925504E-2</v>
      </c>
      <c r="AH111" s="374">
        <v>5087</v>
      </c>
      <c r="AI111" s="247">
        <v>0.4224732165102566</v>
      </c>
      <c r="AJ111" s="374">
        <v>5428</v>
      </c>
      <c r="AK111" s="247">
        <v>0.45079312349472633</v>
      </c>
    </row>
    <row r="112" spans="23:37">
      <c r="W112" s="63">
        <v>57</v>
      </c>
      <c r="X112" s="66" t="s">
        <v>43</v>
      </c>
      <c r="Y112" s="375">
        <v>8525</v>
      </c>
      <c r="Z112" s="127">
        <v>1102</v>
      </c>
      <c r="AA112" s="375">
        <v>7423</v>
      </c>
      <c r="AB112" s="374">
        <v>226</v>
      </c>
      <c r="AC112" s="247">
        <v>2.651026392961877E-2</v>
      </c>
      <c r="AD112" s="374">
        <v>778</v>
      </c>
      <c r="AE112" s="247">
        <v>9.1260997067448682E-2</v>
      </c>
      <c r="AF112" s="374">
        <v>98</v>
      </c>
      <c r="AG112" s="247">
        <v>1.1495601173020528E-2</v>
      </c>
      <c r="AH112" s="374">
        <v>3966</v>
      </c>
      <c r="AI112" s="247">
        <v>0.4652199413489736</v>
      </c>
      <c r="AJ112" s="374">
        <v>3457</v>
      </c>
      <c r="AK112" s="247">
        <v>0.40551319648093842</v>
      </c>
    </row>
    <row r="113" spans="23:37">
      <c r="W113" s="63">
        <v>58</v>
      </c>
      <c r="X113" s="66" t="s">
        <v>25</v>
      </c>
      <c r="Y113" s="375">
        <v>9946</v>
      </c>
      <c r="Z113" s="127">
        <v>1664</v>
      </c>
      <c r="AA113" s="375">
        <v>8282</v>
      </c>
      <c r="AB113" s="374">
        <v>278</v>
      </c>
      <c r="AC113" s="247">
        <v>2.7950935049266035E-2</v>
      </c>
      <c r="AD113" s="374">
        <v>1285</v>
      </c>
      <c r="AE113" s="247">
        <v>0.1291976674039815</v>
      </c>
      <c r="AF113" s="374">
        <v>101</v>
      </c>
      <c r="AG113" s="247">
        <v>1.0154836115021115E-2</v>
      </c>
      <c r="AH113" s="374">
        <v>3976</v>
      </c>
      <c r="AI113" s="247">
        <v>0.39975869696360344</v>
      </c>
      <c r="AJ113" s="374">
        <v>4306</v>
      </c>
      <c r="AK113" s="247">
        <v>0.43293786446812788</v>
      </c>
    </row>
    <row r="114" spans="23:37">
      <c r="W114" s="63">
        <v>59</v>
      </c>
      <c r="X114" s="66" t="s">
        <v>20</v>
      </c>
      <c r="Y114" s="375">
        <v>72272</v>
      </c>
      <c r="Z114" s="127">
        <v>9740</v>
      </c>
      <c r="AA114" s="375">
        <v>62532</v>
      </c>
      <c r="AB114" s="374">
        <v>1882</v>
      </c>
      <c r="AC114" s="247">
        <v>2.604051361523135E-2</v>
      </c>
      <c r="AD114" s="374">
        <v>7461</v>
      </c>
      <c r="AE114" s="247">
        <v>0.10323500110692937</v>
      </c>
      <c r="AF114" s="374">
        <v>397</v>
      </c>
      <c r="AG114" s="247">
        <v>5.4931370378569844E-3</v>
      </c>
      <c r="AH114" s="374">
        <v>31579</v>
      </c>
      <c r="AI114" s="247">
        <v>0.43694653531104716</v>
      </c>
      <c r="AJ114" s="374">
        <v>30953</v>
      </c>
      <c r="AK114" s="247">
        <v>0.42828481292893511</v>
      </c>
    </row>
    <row r="115" spans="23:37">
      <c r="W115" s="63">
        <v>60</v>
      </c>
      <c r="X115" s="66" t="s">
        <v>44</v>
      </c>
      <c r="Y115" s="375">
        <v>9438</v>
      </c>
      <c r="Z115" s="127">
        <v>888</v>
      </c>
      <c r="AA115" s="375">
        <v>8550</v>
      </c>
      <c r="AB115" s="374">
        <v>196</v>
      </c>
      <c r="AC115" s="247">
        <v>2.0767111676202585E-2</v>
      </c>
      <c r="AD115" s="374">
        <v>624</v>
      </c>
      <c r="AE115" s="247">
        <v>6.6115702479338845E-2</v>
      </c>
      <c r="AF115" s="374">
        <v>68</v>
      </c>
      <c r="AG115" s="247">
        <v>7.2049162958253863E-3</v>
      </c>
      <c r="AH115" s="374">
        <v>4045</v>
      </c>
      <c r="AI115" s="247">
        <v>0.42858656495020131</v>
      </c>
      <c r="AJ115" s="374">
        <v>4505</v>
      </c>
      <c r="AK115" s="247">
        <v>0.47732570459843188</v>
      </c>
    </row>
    <row r="116" spans="23:37">
      <c r="W116" s="63">
        <v>61</v>
      </c>
      <c r="X116" s="66" t="s">
        <v>16</v>
      </c>
      <c r="Y116" s="375">
        <v>8234</v>
      </c>
      <c r="Z116" s="127">
        <v>976</v>
      </c>
      <c r="AA116" s="375">
        <v>7258</v>
      </c>
      <c r="AB116" s="374">
        <v>239</v>
      </c>
      <c r="AC116" s="247">
        <v>2.9025989798396892E-2</v>
      </c>
      <c r="AD116" s="374">
        <v>686</v>
      </c>
      <c r="AE116" s="247">
        <v>8.331309205732329E-2</v>
      </c>
      <c r="AF116" s="374">
        <v>51</v>
      </c>
      <c r="AG116" s="247">
        <v>6.1938304590721397E-3</v>
      </c>
      <c r="AH116" s="374">
        <v>3491</v>
      </c>
      <c r="AI116" s="247">
        <v>0.42397376730629099</v>
      </c>
      <c r="AJ116" s="374">
        <v>3767</v>
      </c>
      <c r="AK116" s="247">
        <v>0.45749332037891671</v>
      </c>
    </row>
    <row r="117" spans="23:37">
      <c r="W117" s="63">
        <v>62</v>
      </c>
      <c r="X117" s="66" t="s">
        <v>17</v>
      </c>
      <c r="Y117" s="375">
        <v>12471</v>
      </c>
      <c r="Z117" s="127">
        <v>1025</v>
      </c>
      <c r="AA117" s="375">
        <v>11446</v>
      </c>
      <c r="AB117" s="374">
        <v>287</v>
      </c>
      <c r="AC117" s="247">
        <v>2.3013391067276082E-2</v>
      </c>
      <c r="AD117" s="374">
        <v>698</v>
      </c>
      <c r="AE117" s="247">
        <v>5.596985005212092E-2</v>
      </c>
      <c r="AF117" s="374">
        <v>40</v>
      </c>
      <c r="AG117" s="247">
        <v>3.2074412637318581E-3</v>
      </c>
      <c r="AH117" s="374">
        <v>6567</v>
      </c>
      <c r="AI117" s="247">
        <v>0.52658166947317775</v>
      </c>
      <c r="AJ117" s="374">
        <v>4879</v>
      </c>
      <c r="AK117" s="247">
        <v>0.39122764814369337</v>
      </c>
    </row>
    <row r="118" spans="23:37">
      <c r="W118" s="63">
        <v>63</v>
      </c>
      <c r="X118" s="66" t="s">
        <v>26</v>
      </c>
      <c r="Y118" s="375">
        <v>8977</v>
      </c>
      <c r="Z118" s="127">
        <v>899</v>
      </c>
      <c r="AA118" s="375">
        <v>8078</v>
      </c>
      <c r="AB118" s="374">
        <v>207</v>
      </c>
      <c r="AC118" s="247">
        <v>2.3058928372507521E-2</v>
      </c>
      <c r="AD118" s="374">
        <v>585</v>
      </c>
      <c r="AE118" s="247">
        <v>6.5166536704912556E-2</v>
      </c>
      <c r="AF118" s="374">
        <v>107</v>
      </c>
      <c r="AG118" s="247">
        <v>1.1919349448590843E-2</v>
      </c>
      <c r="AH118" s="374">
        <v>4568</v>
      </c>
      <c r="AI118" s="247">
        <v>0.50885596524451371</v>
      </c>
      <c r="AJ118" s="374">
        <v>3510</v>
      </c>
      <c r="AK118" s="247">
        <v>0.39099922022947531</v>
      </c>
    </row>
    <row r="119" spans="23:37">
      <c r="W119" s="63">
        <v>64</v>
      </c>
      <c r="X119" s="66" t="s">
        <v>45</v>
      </c>
      <c r="Y119" s="375">
        <v>9338</v>
      </c>
      <c r="Z119" s="127">
        <v>600</v>
      </c>
      <c r="AA119" s="375">
        <v>8738</v>
      </c>
      <c r="AB119" s="374">
        <v>127</v>
      </c>
      <c r="AC119" s="247">
        <v>1.3600342685799956E-2</v>
      </c>
      <c r="AD119" s="374">
        <v>444</v>
      </c>
      <c r="AE119" s="247">
        <v>4.754765474405654E-2</v>
      </c>
      <c r="AF119" s="374">
        <v>29</v>
      </c>
      <c r="AG119" s="247">
        <v>3.105590062111801E-3</v>
      </c>
      <c r="AH119" s="374">
        <v>4698</v>
      </c>
      <c r="AI119" s="247">
        <v>0.50310559006211175</v>
      </c>
      <c r="AJ119" s="374">
        <v>4040</v>
      </c>
      <c r="AK119" s="247">
        <v>0.43264082244591989</v>
      </c>
    </row>
    <row r="120" spans="23:37">
      <c r="W120" s="63">
        <v>65</v>
      </c>
      <c r="X120" s="66" t="s">
        <v>10</v>
      </c>
      <c r="Y120" s="375">
        <v>4750</v>
      </c>
      <c r="Z120" s="127">
        <v>667</v>
      </c>
      <c r="AA120" s="375">
        <v>4083</v>
      </c>
      <c r="AB120" s="374">
        <v>208</v>
      </c>
      <c r="AC120" s="247">
        <v>4.3789473684210524E-2</v>
      </c>
      <c r="AD120" s="374">
        <v>428</v>
      </c>
      <c r="AE120" s="247">
        <v>9.010526315789473E-2</v>
      </c>
      <c r="AF120" s="374">
        <v>31</v>
      </c>
      <c r="AG120" s="247">
        <v>6.5263157894736839E-3</v>
      </c>
      <c r="AH120" s="374">
        <v>2039</v>
      </c>
      <c r="AI120" s="247">
        <v>0.42926315789473685</v>
      </c>
      <c r="AJ120" s="374">
        <v>2044</v>
      </c>
      <c r="AK120" s="247">
        <v>0.43031578947368421</v>
      </c>
    </row>
    <row r="121" spans="23:37">
      <c r="W121" s="63">
        <v>66</v>
      </c>
      <c r="X121" s="66" t="s">
        <v>5</v>
      </c>
      <c r="Y121" s="375">
        <v>4868</v>
      </c>
      <c r="Z121" s="127">
        <v>882</v>
      </c>
      <c r="AA121" s="375">
        <v>3986</v>
      </c>
      <c r="AB121" s="374">
        <v>332</v>
      </c>
      <c r="AC121" s="247">
        <v>6.8200493015612165E-2</v>
      </c>
      <c r="AD121" s="374">
        <v>523</v>
      </c>
      <c r="AE121" s="247">
        <v>0.10743631881676254</v>
      </c>
      <c r="AF121" s="374">
        <v>27</v>
      </c>
      <c r="AG121" s="247">
        <v>5.5464256368118322E-3</v>
      </c>
      <c r="AH121" s="374">
        <v>2340</v>
      </c>
      <c r="AI121" s="247">
        <v>0.48069022185702548</v>
      </c>
      <c r="AJ121" s="374">
        <v>1646</v>
      </c>
      <c r="AK121" s="247">
        <v>0.338126540673788</v>
      </c>
    </row>
    <row r="122" spans="23:37">
      <c r="W122" s="63">
        <v>67</v>
      </c>
      <c r="X122" s="66" t="s">
        <v>6</v>
      </c>
      <c r="Y122" s="375">
        <v>2046</v>
      </c>
      <c r="Z122" s="127">
        <v>219</v>
      </c>
      <c r="AA122" s="375">
        <v>1827</v>
      </c>
      <c r="AB122" s="374">
        <v>15</v>
      </c>
      <c r="AC122" s="247">
        <v>7.331378299120235E-3</v>
      </c>
      <c r="AD122" s="374">
        <v>187</v>
      </c>
      <c r="AE122" s="247">
        <v>9.1397849462365593E-2</v>
      </c>
      <c r="AF122" s="374">
        <v>17</v>
      </c>
      <c r="AG122" s="247">
        <v>8.3088954056695988E-3</v>
      </c>
      <c r="AH122" s="374">
        <v>845</v>
      </c>
      <c r="AI122" s="247">
        <v>0.41300097751710657</v>
      </c>
      <c r="AJ122" s="374">
        <v>982</v>
      </c>
      <c r="AK122" s="247">
        <v>0.47996089931573804</v>
      </c>
    </row>
    <row r="123" spans="23:37">
      <c r="W123" s="63">
        <v>68</v>
      </c>
      <c r="X123" s="66" t="s">
        <v>46</v>
      </c>
      <c r="Y123" s="375">
        <v>2630</v>
      </c>
      <c r="Z123" s="127">
        <v>336</v>
      </c>
      <c r="AA123" s="375">
        <v>2294</v>
      </c>
      <c r="AB123" s="374">
        <v>71</v>
      </c>
      <c r="AC123" s="247">
        <v>2.6996197718631178E-2</v>
      </c>
      <c r="AD123" s="374">
        <v>248</v>
      </c>
      <c r="AE123" s="247">
        <v>9.4296577946768059E-2</v>
      </c>
      <c r="AF123" s="374">
        <v>17</v>
      </c>
      <c r="AG123" s="247">
        <v>6.4638783269961976E-3</v>
      </c>
      <c r="AH123" s="374">
        <v>1060</v>
      </c>
      <c r="AI123" s="247">
        <v>0.40304182509505704</v>
      </c>
      <c r="AJ123" s="374">
        <v>1234</v>
      </c>
      <c r="AK123" s="247">
        <v>0.46920152091254752</v>
      </c>
    </row>
    <row r="124" spans="23:37">
      <c r="W124" s="63">
        <v>69</v>
      </c>
      <c r="X124" s="66" t="s">
        <v>47</v>
      </c>
      <c r="Y124" s="375">
        <v>6618</v>
      </c>
      <c r="Z124" s="127">
        <v>777</v>
      </c>
      <c r="AA124" s="375">
        <v>5841</v>
      </c>
      <c r="AB124" s="374">
        <v>173</v>
      </c>
      <c r="AC124" s="247">
        <v>2.6140828044726505E-2</v>
      </c>
      <c r="AD124" s="374">
        <v>557</v>
      </c>
      <c r="AE124" s="247">
        <v>8.4164400120882443E-2</v>
      </c>
      <c r="AF124" s="374">
        <v>47</v>
      </c>
      <c r="AG124" s="247">
        <v>7.1018434572378362E-3</v>
      </c>
      <c r="AH124" s="374">
        <v>2706</v>
      </c>
      <c r="AI124" s="247">
        <v>0.40888485947416137</v>
      </c>
      <c r="AJ124" s="374">
        <v>3135</v>
      </c>
      <c r="AK124" s="247">
        <v>0.47370806890299183</v>
      </c>
    </row>
    <row r="125" spans="23:37">
      <c r="W125" s="63">
        <v>70</v>
      </c>
      <c r="X125" s="66" t="s">
        <v>48</v>
      </c>
      <c r="Y125" s="375">
        <v>1085</v>
      </c>
      <c r="Z125" s="127">
        <v>149</v>
      </c>
      <c r="AA125" s="375">
        <v>936</v>
      </c>
      <c r="AB125" s="374">
        <v>24</v>
      </c>
      <c r="AC125" s="247">
        <v>2.2119815668202765E-2</v>
      </c>
      <c r="AD125" s="374">
        <v>117</v>
      </c>
      <c r="AE125" s="247">
        <v>0.10783410138248847</v>
      </c>
      <c r="AF125" s="374">
        <v>8</v>
      </c>
      <c r="AG125" s="247">
        <v>7.3732718894009217E-3</v>
      </c>
      <c r="AH125" s="374">
        <v>444</v>
      </c>
      <c r="AI125" s="247">
        <v>0.40921658986175113</v>
      </c>
      <c r="AJ125" s="374">
        <v>492</v>
      </c>
      <c r="AK125" s="247">
        <v>0.45345622119815671</v>
      </c>
    </row>
    <row r="126" spans="23:37">
      <c r="W126" s="63">
        <v>71</v>
      </c>
      <c r="X126" s="66" t="s">
        <v>49</v>
      </c>
      <c r="Y126" s="375">
        <v>3325</v>
      </c>
      <c r="Z126" s="127">
        <v>122</v>
      </c>
      <c r="AA126" s="375">
        <v>3203</v>
      </c>
      <c r="AB126" s="374">
        <v>23</v>
      </c>
      <c r="AC126" s="247">
        <v>6.9172932330827065E-3</v>
      </c>
      <c r="AD126" s="374">
        <v>91</v>
      </c>
      <c r="AE126" s="247">
        <v>2.736842105263158E-2</v>
      </c>
      <c r="AF126" s="374">
        <v>8</v>
      </c>
      <c r="AG126" s="247">
        <v>2.4060150375939848E-3</v>
      </c>
      <c r="AH126" s="374">
        <v>1603</v>
      </c>
      <c r="AI126" s="247">
        <v>0.48210526315789476</v>
      </c>
      <c r="AJ126" s="374">
        <v>1600</v>
      </c>
      <c r="AK126" s="247">
        <v>0.48120300751879697</v>
      </c>
    </row>
    <row r="127" spans="23:37">
      <c r="W127" s="63">
        <v>72</v>
      </c>
      <c r="X127" s="66" t="s">
        <v>27</v>
      </c>
      <c r="Y127" s="375">
        <v>2130</v>
      </c>
      <c r="Z127" s="127">
        <v>152</v>
      </c>
      <c r="AA127" s="375">
        <v>1978</v>
      </c>
      <c r="AB127" s="374">
        <v>37</v>
      </c>
      <c r="AC127" s="247">
        <v>1.7370892018779342E-2</v>
      </c>
      <c r="AD127" s="374">
        <v>110</v>
      </c>
      <c r="AE127" s="247">
        <v>5.1643192488262914E-2</v>
      </c>
      <c r="AF127" s="374">
        <v>5</v>
      </c>
      <c r="AG127" s="247">
        <v>2.3474178403755869E-3</v>
      </c>
      <c r="AH127" s="374">
        <v>1002</v>
      </c>
      <c r="AI127" s="247">
        <v>0.47042253521126759</v>
      </c>
      <c r="AJ127" s="374">
        <v>976</v>
      </c>
      <c r="AK127" s="247">
        <v>0.45821596244131457</v>
      </c>
    </row>
    <row r="128" spans="23:37">
      <c r="W128" s="63">
        <v>73</v>
      </c>
      <c r="X128" s="66" t="s">
        <v>28</v>
      </c>
      <c r="Y128" s="375">
        <v>2837</v>
      </c>
      <c r="Z128" s="127">
        <v>284</v>
      </c>
      <c r="AA128" s="375">
        <v>2553</v>
      </c>
      <c r="AB128" s="374">
        <v>50</v>
      </c>
      <c r="AC128" s="247">
        <v>1.7624250969333802E-2</v>
      </c>
      <c r="AD128" s="374">
        <v>214</v>
      </c>
      <c r="AE128" s="247">
        <v>7.5431794148748676E-2</v>
      </c>
      <c r="AF128" s="374">
        <v>20</v>
      </c>
      <c r="AG128" s="247">
        <v>7.0497003877335214E-3</v>
      </c>
      <c r="AH128" s="374">
        <v>1346</v>
      </c>
      <c r="AI128" s="247">
        <v>0.47444483609446597</v>
      </c>
      <c r="AJ128" s="374">
        <v>1207</v>
      </c>
      <c r="AK128" s="247">
        <v>0.425449418399718</v>
      </c>
    </row>
    <row r="129" spans="23:37">
      <c r="W129" s="380">
        <v>74</v>
      </c>
      <c r="X129" s="66" t="s">
        <v>29</v>
      </c>
      <c r="Y129" s="374">
        <v>1304</v>
      </c>
      <c r="Z129" s="127">
        <v>150</v>
      </c>
      <c r="AA129" s="374">
        <v>1154</v>
      </c>
      <c r="AB129" s="374">
        <v>22</v>
      </c>
      <c r="AC129" s="247">
        <v>1.6871165644171779E-2</v>
      </c>
      <c r="AD129" s="374">
        <v>116</v>
      </c>
      <c r="AE129" s="247">
        <v>8.8957055214723926E-2</v>
      </c>
      <c r="AF129" s="374">
        <v>12</v>
      </c>
      <c r="AG129" s="247">
        <v>9.202453987730062E-3</v>
      </c>
      <c r="AH129" s="374">
        <v>532</v>
      </c>
      <c r="AI129" s="247">
        <v>0.40797546012269936</v>
      </c>
      <c r="AJ129" s="374">
        <v>622</v>
      </c>
      <c r="AK129" s="247">
        <v>0.47699386503067487</v>
      </c>
    </row>
    <row r="130" spans="23:37">
      <c r="W130" s="473" t="s">
        <v>0</v>
      </c>
      <c r="X130" s="474"/>
      <c r="Y130" s="381">
        <v>1250501</v>
      </c>
      <c r="Z130" s="381">
        <v>150683</v>
      </c>
      <c r="AA130" s="381">
        <v>1099818</v>
      </c>
      <c r="AB130" s="374">
        <v>29473</v>
      </c>
      <c r="AC130" s="247">
        <v>2.3568953563411786E-2</v>
      </c>
      <c r="AD130" s="374">
        <v>111681</v>
      </c>
      <c r="AE130" s="247">
        <v>8.9309004950815715E-2</v>
      </c>
      <c r="AF130" s="374">
        <v>9529</v>
      </c>
      <c r="AG130" s="247">
        <v>7.6201458455451053E-3</v>
      </c>
      <c r="AH130" s="374">
        <v>568761</v>
      </c>
      <c r="AI130" s="247">
        <v>0.45482650553658094</v>
      </c>
      <c r="AJ130" s="374">
        <v>531057</v>
      </c>
      <c r="AK130" s="247">
        <v>0.42467539010364647</v>
      </c>
    </row>
  </sheetData>
  <mergeCells count="37">
    <mergeCell ref="B80:C80"/>
    <mergeCell ref="I3:J4"/>
    <mergeCell ref="K3:L4"/>
    <mergeCell ref="M3:N4"/>
    <mergeCell ref="O3:P4"/>
    <mergeCell ref="B3:B5"/>
    <mergeCell ref="C3:C5"/>
    <mergeCell ref="D3:D5"/>
    <mergeCell ref="E3:E5"/>
    <mergeCell ref="F3:F5"/>
    <mergeCell ref="G3:H4"/>
    <mergeCell ref="R4:S5"/>
    <mergeCell ref="T4:U5"/>
    <mergeCell ref="AK4:AO4"/>
    <mergeCell ref="AP4:AT4"/>
    <mergeCell ref="X4:AC4"/>
    <mergeCell ref="AD4:AI4"/>
    <mergeCell ref="Y5:Z5"/>
    <mergeCell ref="AA5:AB5"/>
    <mergeCell ref="AE5:AF5"/>
    <mergeCell ref="AG5:AH5"/>
    <mergeCell ref="W53:W55"/>
    <mergeCell ref="X53:X55"/>
    <mergeCell ref="W130:X130"/>
    <mergeCell ref="Y53:Y55"/>
    <mergeCell ref="Z53:Z55"/>
    <mergeCell ref="AU4:AU5"/>
    <mergeCell ref="AJ53:AK54"/>
    <mergeCell ref="AA53:AA55"/>
    <mergeCell ref="AB53:AC54"/>
    <mergeCell ref="AD53:AE54"/>
    <mergeCell ref="AF53:AG54"/>
    <mergeCell ref="AH53:AI54"/>
    <mergeCell ref="AK5:AL5"/>
    <mergeCell ref="AM5:AN5"/>
    <mergeCell ref="AP5:AQ5"/>
    <mergeCell ref="AR5:AS5"/>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2-8.①歯科健診分析</oddHeader>
  </headerFooter>
  <ignoredErrors>
    <ignoredError sqref="AK6:AK48 AP6:AP48 AM48:AN48 AR48:AS48 AM6:AN6 AR6:AS6 AM7:AN7 AR7:AS7 AM8:AN8 AR8:AS8 AM9:AN9 AR9:AS9 AM10:AN10 AR10:AS10 AM11:AN11 AR11:AS11 AM12:AN12 AR12:AS12 AM13:AN13 AR13:AS13 AM14:AN14 AR14:AS14 AM15:AN15 AR15:AS15 AM16:AN16 AR16:AS16 AM17:AN17 AR17:AS17 AM18:AN18 AR18:AS18 AM19:AN19 AR19:AS19 AM20:AN20 AR20:AS20 AM21:AN21 AR21:AS21 AM22:AN22 AR22:AS22 AM23:AN23 AR23:AS23 AM24:AN24 AR24:AS24 AM25:AN25 AR25:AS25 AM26:AN26 AR26:AS26 AM27:AN27 AR27:AS27 AM28:AN28 AR28:AS28 AM29:AN29 AR29:AS29 AM30:AN30 AR30:AS30 AM31:AN31 AR31:AS31 AM32:AN32 AR32:AS32 AM33:AN33 AR33:AS33 AM34:AN34 AR34:AS34 AM35:AN35 AR35:AS35 AM36:AN36 AR36:AS36 AM37:AN37 AR37:AS37 AM38:AN38 AR38:AS38 AM39:AN39 AR39:AS39 AM40:AN40 AR40:AS40 AM41:AN41 AR41:AS41 AM42:AN42 AR42:AS42 AM43:AN43 AR43:AS43 AM44:AN44 AR44:AS44 AM45:AN45 AR45:AS45 AM46:AN46 AR46:AS46 AM47:AN47 AR47:AS47 F80 H80:O80" formula="1"/>
    <ignoredError sqref="F6:F79 H6:H79 J6:J79 L6:L79 N6:N79 P6:P79 S6:S48 U6:U48" emptyCellReference="1"/>
    <ignoredError sqref="X6:X48 Z6:Z48 AD6:AD48 AF6:AF48 AL6:AL48 AQ6:AQ48" evalError="1"/>
    <ignoredError sqref="Y6:Y48 AE6:AE48" evalError="1" emptyCellReference="1"/>
    <ignoredError sqref="AA6:AC6 AG6:AI6 AO6:AO48 AT6:AT48 AA7:AC7 AG7:AI7 AA8:AC8 AG8:AI8 AA9:AC9 AG9:AI9 AA10:AC10 AG10:AI10 AA11:AC11 AG11:AI11 AA12:AC12 AG12:AI12 AA13:AC13 AG13:AI13 AA14:AC14 AG14:AI14 AA15:AC15 AG15:AI15 AA16:AC16 AG16:AI16 AA17:AC17 AG17:AI17 AA18:AC18 AG18:AI18 AA19:AC19 AG19:AI19 AA20:AC20 AG20:AI20 AA21:AC21 AG21:AI21 AA22:AC22 AG22:AI22 AA23:AC23 AG23:AI23 AA24:AC24 AG24:AI24 AA25:AC25 AG25:AI25 AA26:AC26 AG26:AI26 AA27:AC27 AG27:AI27 AA28:AC28 AG28:AI28 AA29:AC29 AG29:AI29 AA30:AC30 AG30:AI30 AA31:AC31 AG31:AI31 AA32:AC32 AG32:AI32 AA33:AC33 AG33:AI33 AA34:AC34 AG34:AI34 AA35:AC35 AG35:AI35 AA36:AC36 AG36:AI36 AA37:AC37 AG37:AI37 AA38:AC38 AG38:AI38 AA39:AC39 AG39:AI39 AA40:AC40 AG40:AI40 AA41:AC41 AG41:AI41 AA42:AC42 AG42:AI42 AA43:AC43 AG43:AI43 AA44:AC44 AG44:AI44 AA45:AC45 AG45:AI45 AA46:AC46 AG46:AI46 AA47:AC47 AG47:AI47 AA48:AC48 AG48:AI48" evalError="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J80"/>
  <sheetViews>
    <sheetView showGridLines="0" zoomScaleNormal="100" zoomScaleSheetLayoutView="42"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256</v>
      </c>
      <c r="J1" s="4" t="s">
        <v>361</v>
      </c>
    </row>
    <row r="2" spans="2:10" ht="16.5" customHeight="1">
      <c r="B2" s="4" t="s">
        <v>355</v>
      </c>
      <c r="J2" s="4" t="s">
        <v>357</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1" manualBreakCount="1">
    <brk id="78" max="1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6"/>
  <dimension ref="B1:J80"/>
  <sheetViews>
    <sheetView showGridLines="0" zoomScaleNormal="100" zoomScaleSheetLayoutView="33"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258</v>
      </c>
      <c r="J1" s="4" t="s">
        <v>362</v>
      </c>
    </row>
    <row r="2" spans="2:10" ht="16.5" customHeight="1">
      <c r="B2" s="4" t="s">
        <v>355</v>
      </c>
      <c r="J2" s="4" t="s">
        <v>357</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1" manualBreakCount="1">
    <brk id="78"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7"/>
  <dimension ref="B1:N52"/>
  <sheetViews>
    <sheetView showGridLines="0" zoomScaleNormal="100" zoomScaleSheetLayoutView="100" workbookViewId="0"/>
  </sheetViews>
  <sheetFormatPr defaultColWidth="9" defaultRowHeight="13.5"/>
  <cols>
    <col min="1" max="1" width="4.625" style="31" customWidth="1"/>
    <col min="2" max="2" width="3.625" style="31" customWidth="1"/>
    <col min="3" max="3" width="19.875" style="31" customWidth="1"/>
    <col min="4" max="7" width="16.625" style="31" customWidth="1"/>
    <col min="8" max="12" width="9" style="31"/>
    <col min="13" max="13" width="23.875" style="31" bestFit="1" customWidth="1"/>
    <col min="14" max="16384" width="9" style="31"/>
  </cols>
  <sheetData>
    <row r="1" spans="2:14" ht="16.5" customHeight="1">
      <c r="B1" s="4" t="s">
        <v>363</v>
      </c>
    </row>
    <row r="2" spans="2:14" ht="16.5" customHeight="1">
      <c r="B2" s="4" t="s">
        <v>132</v>
      </c>
      <c r="M2" s="10" t="s">
        <v>176</v>
      </c>
    </row>
    <row r="3" spans="2:14" ht="42" customHeight="1">
      <c r="B3" s="504"/>
      <c r="C3" s="505"/>
      <c r="D3" s="38" t="s">
        <v>276</v>
      </c>
      <c r="E3" s="273" t="s">
        <v>261</v>
      </c>
      <c r="F3" s="39" t="s">
        <v>260</v>
      </c>
      <c r="G3" s="250" t="s">
        <v>262</v>
      </c>
      <c r="M3" s="251" t="s">
        <v>313</v>
      </c>
    </row>
    <row r="4" spans="2:14" ht="27" customHeight="1">
      <c r="B4" s="508" t="s">
        <v>273</v>
      </c>
      <c r="C4" s="509"/>
      <c r="D4" s="276">
        <f>市区町村別_指導対象者群分析!D80</f>
        <v>1328222</v>
      </c>
      <c r="E4" s="277">
        <f>市区町村別_指導対象者群別歯科医療費!E80</f>
        <v>755526</v>
      </c>
      <c r="F4" s="278">
        <f>市区町村別_指導対象者群別歯科医療費!F80</f>
        <v>51755579800</v>
      </c>
      <c r="G4" s="294">
        <f>市区町村別_指導対象者群別歯科医療費!G80</f>
        <v>68502.711753136231</v>
      </c>
      <c r="M4" s="282" t="s">
        <v>273</v>
      </c>
    </row>
    <row r="5" spans="2:14" ht="27" customHeight="1">
      <c r="B5" s="508" t="s">
        <v>275</v>
      </c>
      <c r="C5" s="509"/>
      <c r="D5" s="276">
        <f>市区町村別_指導対象者群分析!E80</f>
        <v>163203</v>
      </c>
      <c r="E5" s="277">
        <f>市区町村別_指導対象者群別歯科医療費!I80</f>
        <v>150446</v>
      </c>
      <c r="F5" s="278">
        <f>市区町村別_指導対象者群別歯科医療費!J80</f>
        <v>9828863920</v>
      </c>
      <c r="G5" s="294">
        <f>市区町村別_指導対象者群別歯科医療費!K80</f>
        <v>65331.507118833339</v>
      </c>
      <c r="M5" s="282" t="s">
        <v>275</v>
      </c>
    </row>
    <row r="6" spans="2:14" ht="27" customHeight="1">
      <c r="B6" s="510" t="s">
        <v>274</v>
      </c>
      <c r="C6" s="509"/>
      <c r="D6" s="276">
        <f>市区町村別_指導対象者群分析!F80</f>
        <v>1165019</v>
      </c>
      <c r="E6" s="277">
        <f>市区町村別_指導対象者群別歯科医療費!M80</f>
        <v>605080</v>
      </c>
      <c r="F6" s="278">
        <f>市区町村別_指導対象者群別歯科医療費!N80</f>
        <v>41926715880</v>
      </c>
      <c r="G6" s="294">
        <f>市区町村別_指導対象者群別歯科医療費!O80</f>
        <v>69291.194354465522</v>
      </c>
      <c r="M6" s="282" t="s">
        <v>274</v>
      </c>
    </row>
    <row r="7" spans="2:14" ht="27" customHeight="1">
      <c r="B7" s="506" t="s">
        <v>259</v>
      </c>
      <c r="C7" s="507"/>
      <c r="D7" s="279">
        <f>市区町村別_指導対象者群分析!G80</f>
        <v>33726</v>
      </c>
      <c r="E7" s="274">
        <f>市区町村別_指導対象者群別歯科医療費!Q80</f>
        <v>30847</v>
      </c>
      <c r="F7" s="175">
        <f>市区町村別_指導対象者群別歯科医療費!R80</f>
        <v>1702119650</v>
      </c>
      <c r="G7" s="254">
        <f>市区町村別_指導対象者群別歯科医療費!S80</f>
        <v>55179.422634291826</v>
      </c>
      <c r="M7" s="240" t="s">
        <v>259</v>
      </c>
      <c r="N7" s="241"/>
    </row>
    <row r="8" spans="2:14" ht="27" customHeight="1">
      <c r="B8" s="506" t="s">
        <v>217</v>
      </c>
      <c r="C8" s="507"/>
      <c r="D8" s="279">
        <f>市区町村別_指導対象者群分析!I80</f>
        <v>119599</v>
      </c>
      <c r="E8" s="274">
        <f>市区町村別_指導対象者群別歯科医療費!U80</f>
        <v>119599</v>
      </c>
      <c r="F8" s="175">
        <f>市区町村別_指導対象者群別歯科医療費!V80</f>
        <v>8126744270</v>
      </c>
      <c r="G8" s="254">
        <f>市区町村別_指導対象者群別歯科医療費!W80</f>
        <v>67949.934949288872</v>
      </c>
      <c r="M8" s="240" t="s">
        <v>217</v>
      </c>
    </row>
    <row r="9" spans="2:14" ht="27" customHeight="1">
      <c r="B9" s="506" t="s">
        <v>253</v>
      </c>
      <c r="C9" s="507"/>
      <c r="D9" s="279">
        <f>市区町村別_指導対象者群分析!K80</f>
        <v>9878</v>
      </c>
      <c r="E9" s="274">
        <f>市区町村別_指導対象者群別歯科医療費!Y80</f>
        <v>0</v>
      </c>
      <c r="F9" s="175">
        <f>市区町村別_指導対象者群別歯科医療費!Z80</f>
        <v>0</v>
      </c>
      <c r="G9" s="254" t="str">
        <f>市区町村別_指導対象者群別歯科医療費!AA80</f>
        <v>-</v>
      </c>
      <c r="M9" s="240" t="s">
        <v>253</v>
      </c>
      <c r="N9" s="241"/>
    </row>
    <row r="10" spans="2:14" ht="27" customHeight="1">
      <c r="B10" s="506" t="s">
        <v>230</v>
      </c>
      <c r="C10" s="507"/>
      <c r="D10" s="280">
        <f>市区町村別_指導対象者群分析!M80</f>
        <v>605080</v>
      </c>
      <c r="E10" s="275">
        <f>市区町村別_指導対象者群別歯科医療費!AC80</f>
        <v>605080</v>
      </c>
      <c r="F10" s="176">
        <f>市区町村別_指導対象者群別歯科医療費!AD80</f>
        <v>41926715880</v>
      </c>
      <c r="G10" s="255">
        <f>市区町村別_指導対象者群別歯科医療費!AE80</f>
        <v>69291.194354465522</v>
      </c>
      <c r="M10" s="240" t="s">
        <v>230</v>
      </c>
    </row>
    <row r="11" spans="2:14" s="1" customFormat="1">
      <c r="B11" s="220" t="s">
        <v>455</v>
      </c>
      <c r="M11" s="31"/>
    </row>
    <row r="12" spans="2:14" ht="13.5" customHeight="1">
      <c r="B12" s="220" t="s">
        <v>448</v>
      </c>
      <c r="C12" s="48"/>
      <c r="D12" s="48"/>
      <c r="E12" s="49"/>
      <c r="F12" s="49"/>
      <c r="G12" s="50"/>
    </row>
    <row r="13" spans="2:14" ht="13.5" customHeight="1">
      <c r="B13" s="269" t="s">
        <v>449</v>
      </c>
      <c r="C13" s="48"/>
      <c r="D13" s="48"/>
      <c r="E13" s="49"/>
      <c r="F13" s="49"/>
      <c r="G13" s="50"/>
    </row>
    <row r="14" spans="2:14" ht="13.5" customHeight="1">
      <c r="B14" s="269"/>
      <c r="C14" s="48"/>
      <c r="D14" s="48"/>
      <c r="E14" s="49"/>
      <c r="F14" s="49"/>
      <c r="G14" s="50"/>
    </row>
    <row r="15" spans="2:14">
      <c r="B15" s="47"/>
      <c r="C15" s="35"/>
      <c r="D15" s="35"/>
    </row>
    <row r="16" spans="2:14" ht="16.5" customHeight="1">
      <c r="B16" s="4" t="s">
        <v>393</v>
      </c>
    </row>
    <row r="17" spans="2:2" ht="16.5" customHeight="1">
      <c r="B17" s="4" t="s">
        <v>132</v>
      </c>
    </row>
    <row r="50" spans="2:7" ht="13.5" customHeight="1">
      <c r="B50" s="220" t="s">
        <v>455</v>
      </c>
      <c r="C50" s="48"/>
      <c r="D50" s="48"/>
      <c r="E50" s="49"/>
      <c r="F50" s="49"/>
      <c r="G50" s="50"/>
    </row>
    <row r="51" spans="2:7" ht="13.5" customHeight="1">
      <c r="B51" s="220" t="s">
        <v>448</v>
      </c>
      <c r="C51" s="48"/>
      <c r="D51" s="48"/>
      <c r="E51" s="49"/>
      <c r="F51" s="49"/>
      <c r="G51" s="50"/>
    </row>
    <row r="52" spans="2:7">
      <c r="B52" s="269" t="s">
        <v>449</v>
      </c>
    </row>
  </sheetData>
  <mergeCells count="8">
    <mergeCell ref="B3:C3"/>
    <mergeCell ref="B7:C7"/>
    <mergeCell ref="B8:C8"/>
    <mergeCell ref="B9:C9"/>
    <mergeCell ref="B10:C10"/>
    <mergeCell ref="B4:C4"/>
    <mergeCell ref="B6:C6"/>
    <mergeCell ref="B5:C5"/>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dimension ref="B1:BO161"/>
  <sheetViews>
    <sheetView showGridLines="0" zoomScaleNormal="100" zoomScaleSheetLayoutView="100" workbookViewId="0"/>
  </sheetViews>
  <sheetFormatPr defaultColWidth="9" defaultRowHeight="13.5"/>
  <cols>
    <col min="1" max="1" width="4.625" style="4" customWidth="1"/>
    <col min="2" max="2" width="3.125" style="4" customWidth="1"/>
    <col min="3" max="3" width="21.625" style="4" customWidth="1"/>
    <col min="4" max="31" width="10.625" style="4" customWidth="1"/>
    <col min="32" max="32" width="9" style="226"/>
    <col min="33" max="33" width="10.25" style="226" bestFit="1" customWidth="1"/>
    <col min="34" max="34" width="9" style="226"/>
    <col min="35" max="35" width="10.25" style="226" bestFit="1" customWidth="1"/>
    <col min="36" max="38" width="9" style="226"/>
    <col min="39" max="39" width="13.625" style="4" customWidth="1"/>
    <col min="40" max="40" width="12.25" style="4" bestFit="1" customWidth="1"/>
    <col min="41" max="42" width="12.25" style="4" customWidth="1"/>
    <col min="43" max="43" width="14.125" style="4" customWidth="1"/>
    <col min="44" max="46" width="11.125" style="4" customWidth="1"/>
    <col min="47" max="47" width="9" style="4"/>
    <col min="48" max="53" width="13.75" style="226" customWidth="1"/>
    <col min="54" max="54" width="13.625" style="226" customWidth="1"/>
    <col min="55" max="16384" width="9" style="4"/>
  </cols>
  <sheetData>
    <row r="1" spans="2:54" ht="16.5" customHeight="1">
      <c r="B1" s="4" t="s">
        <v>363</v>
      </c>
    </row>
    <row r="2" spans="2:54" ht="16.5" customHeight="1">
      <c r="B2" s="4" t="s">
        <v>354</v>
      </c>
    </row>
    <row r="3" spans="2:54" ht="16.5" customHeight="1">
      <c r="B3" s="455"/>
      <c r="C3" s="457" t="s">
        <v>150</v>
      </c>
      <c r="D3" s="499" t="s">
        <v>273</v>
      </c>
      <c r="E3" s="494"/>
      <c r="F3" s="494"/>
      <c r="G3" s="497"/>
      <c r="H3" s="499" t="s">
        <v>275</v>
      </c>
      <c r="I3" s="494"/>
      <c r="J3" s="494"/>
      <c r="K3" s="497"/>
      <c r="L3" s="499" t="s">
        <v>274</v>
      </c>
      <c r="M3" s="494"/>
      <c r="N3" s="494"/>
      <c r="O3" s="497"/>
      <c r="P3" s="499" t="s">
        <v>278</v>
      </c>
      <c r="Q3" s="494"/>
      <c r="R3" s="494"/>
      <c r="S3" s="497"/>
      <c r="T3" s="457" t="s">
        <v>217</v>
      </c>
      <c r="U3" s="457"/>
      <c r="V3" s="457"/>
      <c r="W3" s="457"/>
      <c r="X3" s="457" t="s">
        <v>253</v>
      </c>
      <c r="Y3" s="457"/>
      <c r="Z3" s="457"/>
      <c r="AA3" s="457"/>
      <c r="AB3" s="457" t="s">
        <v>221</v>
      </c>
      <c r="AC3" s="457"/>
      <c r="AD3" s="457"/>
      <c r="AE3" s="457"/>
      <c r="AF3" s="227"/>
      <c r="AG3" s="226" t="s">
        <v>219</v>
      </c>
      <c r="AM3" s="227"/>
      <c r="AN3" s="228"/>
      <c r="AO3" s="228"/>
      <c r="AP3" s="228"/>
      <c r="AQ3" s="29"/>
      <c r="AR3" s="29"/>
      <c r="AS3" s="29"/>
      <c r="AT3" s="29"/>
    </row>
    <row r="4" spans="2:54" ht="16.5" customHeight="1">
      <c r="B4" s="500"/>
      <c r="C4" s="457"/>
      <c r="D4" s="495"/>
      <c r="E4" s="496"/>
      <c r="F4" s="496"/>
      <c r="G4" s="498"/>
      <c r="H4" s="495"/>
      <c r="I4" s="496"/>
      <c r="J4" s="496"/>
      <c r="K4" s="498"/>
      <c r="L4" s="495"/>
      <c r="M4" s="496"/>
      <c r="N4" s="496"/>
      <c r="O4" s="498"/>
      <c r="P4" s="495"/>
      <c r="Q4" s="496"/>
      <c r="R4" s="496"/>
      <c r="S4" s="498"/>
      <c r="T4" s="457"/>
      <c r="U4" s="457"/>
      <c r="V4" s="457"/>
      <c r="W4" s="457"/>
      <c r="X4" s="457"/>
      <c r="Y4" s="457"/>
      <c r="Z4" s="457"/>
      <c r="AA4" s="457"/>
      <c r="AB4" s="457"/>
      <c r="AC4" s="457"/>
      <c r="AD4" s="457"/>
      <c r="AE4" s="457"/>
      <c r="AG4" s="513" t="s">
        <v>231</v>
      </c>
      <c r="AH4" s="514"/>
      <c r="AI4" s="513" t="s">
        <v>232</v>
      </c>
      <c r="AJ4" s="514"/>
      <c r="AM4" s="488" t="s">
        <v>331</v>
      </c>
      <c r="AN4" s="489"/>
      <c r="AO4" s="489"/>
      <c r="AP4" s="490"/>
      <c r="AQ4" s="450" t="s">
        <v>333</v>
      </c>
      <c r="AR4" s="450"/>
      <c r="AS4" s="450"/>
      <c r="AT4" s="450"/>
      <c r="AV4" s="485" t="s">
        <v>223</v>
      </c>
      <c r="AW4" s="486"/>
      <c r="AX4" s="487"/>
      <c r="AY4" s="485" t="s">
        <v>224</v>
      </c>
      <c r="AZ4" s="486"/>
      <c r="BA4" s="487"/>
      <c r="BB4" s="511"/>
    </row>
    <row r="5" spans="2:54" ht="45" customHeight="1">
      <c r="B5" s="456"/>
      <c r="C5" s="457"/>
      <c r="D5" s="281" t="s">
        <v>277</v>
      </c>
      <c r="E5" s="11" t="s">
        <v>263</v>
      </c>
      <c r="F5" s="7" t="s">
        <v>222</v>
      </c>
      <c r="G5" s="358" t="s">
        <v>317</v>
      </c>
      <c r="H5" s="281" t="s">
        <v>277</v>
      </c>
      <c r="I5" s="11" t="s">
        <v>263</v>
      </c>
      <c r="J5" s="7" t="s">
        <v>222</v>
      </c>
      <c r="K5" s="358" t="s">
        <v>317</v>
      </c>
      <c r="L5" s="281" t="s">
        <v>277</v>
      </c>
      <c r="M5" s="11" t="s">
        <v>263</v>
      </c>
      <c r="N5" s="7" t="s">
        <v>222</v>
      </c>
      <c r="O5" s="358" t="s">
        <v>317</v>
      </c>
      <c r="P5" s="281" t="s">
        <v>277</v>
      </c>
      <c r="Q5" s="11" t="s">
        <v>263</v>
      </c>
      <c r="R5" s="7" t="s">
        <v>222</v>
      </c>
      <c r="S5" s="358" t="s">
        <v>317</v>
      </c>
      <c r="T5" s="281" t="s">
        <v>277</v>
      </c>
      <c r="U5" s="7" t="s">
        <v>263</v>
      </c>
      <c r="V5" s="7" t="s">
        <v>222</v>
      </c>
      <c r="W5" s="358" t="s">
        <v>317</v>
      </c>
      <c r="X5" s="281" t="s">
        <v>277</v>
      </c>
      <c r="Y5" s="7" t="s">
        <v>263</v>
      </c>
      <c r="Z5" s="7" t="s">
        <v>222</v>
      </c>
      <c r="AA5" s="358" t="s">
        <v>317</v>
      </c>
      <c r="AB5" s="281" t="s">
        <v>277</v>
      </c>
      <c r="AC5" s="7" t="s">
        <v>263</v>
      </c>
      <c r="AD5" s="7" t="s">
        <v>222</v>
      </c>
      <c r="AE5" s="358" t="s">
        <v>317</v>
      </c>
      <c r="AG5" s="515"/>
      <c r="AH5" s="516"/>
      <c r="AI5" s="515"/>
      <c r="AJ5" s="516"/>
      <c r="AM5" s="320" t="s">
        <v>388</v>
      </c>
      <c r="AN5" s="320" t="s">
        <v>453</v>
      </c>
      <c r="AO5" s="320" t="s">
        <v>428</v>
      </c>
      <c r="AP5" s="320" t="s">
        <v>332</v>
      </c>
      <c r="AQ5" s="359" t="s">
        <v>388</v>
      </c>
      <c r="AR5" s="407" t="s">
        <v>453</v>
      </c>
      <c r="AS5" s="407" t="s">
        <v>428</v>
      </c>
      <c r="AT5" s="320" t="s">
        <v>334</v>
      </c>
      <c r="AV5" s="407" t="s">
        <v>453</v>
      </c>
      <c r="AW5" s="407" t="s">
        <v>428</v>
      </c>
      <c r="AX5" s="320" t="s">
        <v>325</v>
      </c>
      <c r="AY5" s="407" t="s">
        <v>453</v>
      </c>
      <c r="AZ5" s="407" t="s">
        <v>428</v>
      </c>
      <c r="BA5" s="320" t="s">
        <v>325</v>
      </c>
      <c r="BB5" s="512"/>
    </row>
    <row r="6" spans="2:54" s="128" customFormat="1" ht="13.5" customHeight="1">
      <c r="B6" s="63">
        <v>1</v>
      </c>
      <c r="C6" s="55" t="s">
        <v>50</v>
      </c>
      <c r="D6" s="283">
        <f>市区町村別_指導対象者群分析!D6</f>
        <v>358427</v>
      </c>
      <c r="E6" s="428">
        <v>197292</v>
      </c>
      <c r="F6" s="430">
        <v>14521599900</v>
      </c>
      <c r="G6" s="256">
        <f>IFERROR(F6/E6,"-")</f>
        <v>73604.605863390301</v>
      </c>
      <c r="H6" s="283">
        <f>市区町村別_指導対象者群分析!E6</f>
        <v>38664</v>
      </c>
      <c r="I6" s="428">
        <v>35341</v>
      </c>
      <c r="J6" s="430">
        <v>2520870720</v>
      </c>
      <c r="K6" s="256">
        <f>IFERROR(J6/I6,"-")</f>
        <v>71329.920488950505</v>
      </c>
      <c r="L6" s="283">
        <f>市区町村別_指導対象者群分析!F6</f>
        <v>319763</v>
      </c>
      <c r="M6" s="428">
        <v>161951</v>
      </c>
      <c r="N6" s="430">
        <v>12000729180</v>
      </c>
      <c r="O6" s="256">
        <f>IFERROR(N6/M6,"-")</f>
        <v>74100.988447122902</v>
      </c>
      <c r="P6" s="283">
        <f>市区町村別_指導対象者群分析!G6</f>
        <v>7134</v>
      </c>
      <c r="Q6" s="428">
        <v>6464</v>
      </c>
      <c r="R6" s="430">
        <v>398484060</v>
      </c>
      <c r="S6" s="256">
        <f>IFERROR(R6/Q6,"-")</f>
        <v>61646.667698019803</v>
      </c>
      <c r="T6" s="283">
        <f>市区町村別_指導対象者群分析!I6</f>
        <v>28877</v>
      </c>
      <c r="U6" s="428">
        <v>28877</v>
      </c>
      <c r="V6" s="430">
        <v>2122386660</v>
      </c>
      <c r="W6" s="256">
        <f>IFERROR(V6/U6,"-")</f>
        <v>73497.477577310667</v>
      </c>
      <c r="X6" s="283">
        <f>市区町村別_指導対象者群分析!K6</f>
        <v>2653</v>
      </c>
      <c r="Y6" s="428">
        <v>0</v>
      </c>
      <c r="Z6" s="430">
        <v>0</v>
      </c>
      <c r="AA6" s="256" t="str">
        <f>IFERROR(Z6/Y6,"-")</f>
        <v>-</v>
      </c>
      <c r="AB6" s="283">
        <f>市区町村別_指導対象者群分析!M6</f>
        <v>161951</v>
      </c>
      <c r="AC6" s="169">
        <v>161951</v>
      </c>
      <c r="AD6" s="430">
        <v>12000729180</v>
      </c>
      <c r="AE6" s="256">
        <f>IFERROR(AD6/AC6,"-")</f>
        <v>74100.988447122902</v>
      </c>
      <c r="AF6" s="230"/>
      <c r="AG6" s="231" t="s">
        <v>50</v>
      </c>
      <c r="AH6" s="127">
        <f>VLOOKUP(AG6,$C$6:$AE$79,21,0)</f>
        <v>73497.477577310667</v>
      </c>
      <c r="AI6" s="231" t="s">
        <v>50</v>
      </c>
      <c r="AJ6" s="127">
        <f>VLOOKUP(AI6,$C$6:$AE$79,29,0)</f>
        <v>74100.988447122902</v>
      </c>
      <c r="AK6" s="230"/>
      <c r="AL6" s="230"/>
      <c r="AM6" s="231" t="str">
        <f>INDEX($AG$6:$AG$48,MATCH(AN6,$AH$6:$AH$48,0))</f>
        <v>田尻町</v>
      </c>
      <c r="AN6" s="127">
        <f>LARGE($AH$6:$AH$48,ROW(A1))</f>
        <v>83398.835616438359</v>
      </c>
      <c r="AO6" s="127">
        <f>VLOOKUP(AM6,$AM$87:$BO$160,21,FALSE)</f>
        <v>76562.564102564109</v>
      </c>
      <c r="AP6" s="127">
        <f>ROUND(AN6,0)-ROUND(AO6,0)</f>
        <v>6836</v>
      </c>
      <c r="AQ6" s="231" t="str">
        <f>INDEX($AI$6:$AI$48,MATCH(AR6,$AJ$6:$AJ$48,0))</f>
        <v>門真市</v>
      </c>
      <c r="AR6" s="127">
        <f>LARGE($AJ$6:$AJ$48,ROW(A1))</f>
        <v>74250.302296065536</v>
      </c>
      <c r="AS6" s="127">
        <f>VLOOKUP(AQ6,$AM$87:$BO$160,29,FALSE)</f>
        <v>75951.449293330021</v>
      </c>
      <c r="AT6" s="127">
        <f>ROUND(AR6,0)-ROUND(AS6,0)</f>
        <v>-1701</v>
      </c>
      <c r="AV6" s="127">
        <f>$W$80</f>
        <v>67949.934949288872</v>
      </c>
      <c r="AW6" s="127">
        <f>$BG$161</f>
        <v>69373.135269204256</v>
      </c>
      <c r="AX6" s="127">
        <f>ROUND(AV6,0)-ROUND(AW6,0)</f>
        <v>-1423</v>
      </c>
      <c r="AY6" s="127">
        <f>$AE$80</f>
        <v>69291.194354465522</v>
      </c>
      <c r="AZ6" s="127">
        <f>$BO$161</f>
        <v>69911.635309031379</v>
      </c>
      <c r="BA6" s="127">
        <f>ROUND(AY6,0)-ROUND(AZ6,0)</f>
        <v>-621</v>
      </c>
      <c r="BB6" s="127">
        <v>0</v>
      </c>
    </row>
    <row r="7" spans="2:54" s="128" customFormat="1" ht="13.5" customHeight="1">
      <c r="B7" s="63">
        <v>2</v>
      </c>
      <c r="C7" s="55" t="s">
        <v>113</v>
      </c>
      <c r="D7" s="283">
        <f>市区町村別_指導対象者群分析!D7</f>
        <v>13315</v>
      </c>
      <c r="E7" s="428">
        <v>7723</v>
      </c>
      <c r="F7" s="430">
        <v>577455140</v>
      </c>
      <c r="G7" s="256">
        <f t="shared" ref="G7:G79" si="0">IFERROR(F7/E7,"-")</f>
        <v>74770.832578013724</v>
      </c>
      <c r="H7" s="283">
        <f>市区町村別_指導対象者群分析!E7</f>
        <v>1555</v>
      </c>
      <c r="I7" s="428">
        <v>1503</v>
      </c>
      <c r="J7" s="430">
        <v>111631030</v>
      </c>
      <c r="K7" s="256">
        <f t="shared" ref="K7:K79" si="1">IFERROR(J7/I7,"-")</f>
        <v>74272.142381902857</v>
      </c>
      <c r="L7" s="283">
        <f>市区町村別_指導対象者群分析!F7</f>
        <v>11760</v>
      </c>
      <c r="M7" s="428">
        <v>6220</v>
      </c>
      <c r="N7" s="430">
        <v>465824110</v>
      </c>
      <c r="O7" s="256">
        <f t="shared" ref="O7:O79" si="2">IFERROR(N7/M7,"-")</f>
        <v>74891.336012861735</v>
      </c>
      <c r="P7" s="283">
        <f>市区町村別_指導対象者群分析!G7</f>
        <v>241</v>
      </c>
      <c r="Q7" s="428">
        <v>234</v>
      </c>
      <c r="R7" s="430">
        <v>15151840</v>
      </c>
      <c r="S7" s="256">
        <f t="shared" ref="S7:S79" si="3">IFERROR(R7/Q7,"-")</f>
        <v>64751.452991452992</v>
      </c>
      <c r="T7" s="283">
        <f>市区町村別_指導対象者群分析!I7</f>
        <v>1269</v>
      </c>
      <c r="U7" s="428">
        <v>1269</v>
      </c>
      <c r="V7" s="430">
        <v>96479190</v>
      </c>
      <c r="W7" s="256">
        <f t="shared" ref="W7:W79" si="4">IFERROR(V7/U7,"-")</f>
        <v>76027.730496453907</v>
      </c>
      <c r="X7" s="283">
        <f>市区町村別_指導対象者群分析!K7</f>
        <v>45</v>
      </c>
      <c r="Y7" s="428">
        <v>0</v>
      </c>
      <c r="Z7" s="430">
        <v>0</v>
      </c>
      <c r="AA7" s="256" t="str">
        <f t="shared" ref="AA7:AA79" si="5">IFERROR(Z7/Y7,"-")</f>
        <v>-</v>
      </c>
      <c r="AB7" s="283">
        <f>市区町村別_指導対象者群分析!M7</f>
        <v>6220</v>
      </c>
      <c r="AC7" s="169">
        <v>6220</v>
      </c>
      <c r="AD7" s="430">
        <v>465824110</v>
      </c>
      <c r="AE7" s="256">
        <f t="shared" ref="AE7:AE79" si="6">IFERROR(AD7/AC7,"-")</f>
        <v>74891.336012861735</v>
      </c>
      <c r="AF7" s="230"/>
      <c r="AG7" s="231" t="s">
        <v>30</v>
      </c>
      <c r="AH7" s="127">
        <f t="shared" ref="AH7:AH48" si="7">VLOOKUP(AG7,$C$6:$AE$79,21,0)</f>
        <v>71661.469004239712</v>
      </c>
      <c r="AI7" s="231" t="s">
        <v>30</v>
      </c>
      <c r="AJ7" s="127">
        <f t="shared" ref="AJ7:AJ48" si="8">VLOOKUP(AI7,$C$6:$AE$79,29,0)</f>
        <v>71571.609031238608</v>
      </c>
      <c r="AK7" s="230"/>
      <c r="AL7" s="230"/>
      <c r="AM7" s="231" t="str">
        <f t="shared" ref="AM7:AM48" si="9">INDEX($AG$6:$AG$48,MATCH(AN7,$AH$6:$AH$48,0))</f>
        <v>太子町</v>
      </c>
      <c r="AN7" s="127">
        <f>LARGE($AH$6:$AH$48,ROW(A2))</f>
        <v>77811.677852348992</v>
      </c>
      <c r="AO7" s="127">
        <f t="shared" ref="AO7:AO48" si="10">VLOOKUP(AM7,$AM$87:$BO$160,21,FALSE)</f>
        <v>79169.636363636368</v>
      </c>
      <c r="AP7" s="127">
        <f t="shared" ref="AP7:AP47" si="11">ROUND(AN7,0)-ROUND(AO7,0)</f>
        <v>-1358</v>
      </c>
      <c r="AQ7" s="231" t="str">
        <f t="shared" ref="AQ7:AQ48" si="12">INDEX($AI$6:$AI$48,MATCH(AR7,$AJ$6:$AJ$48,0))</f>
        <v>大阪市</v>
      </c>
      <c r="AR7" s="127">
        <f>LARGE($AJ$6:$AJ$48,ROW(A2))</f>
        <v>74100.988447122902</v>
      </c>
      <c r="AS7" s="127">
        <f t="shared" ref="AS7:AS48" si="13">VLOOKUP(AQ7,$AM$87:$BO$160,29,FALSE)</f>
        <v>74931.58267135761</v>
      </c>
      <c r="AT7" s="127">
        <f>ROUND(AR7,0)-ROUND(AS7,0)</f>
        <v>-831</v>
      </c>
      <c r="AV7" s="127">
        <f t="shared" ref="AV7:AV48" si="14">$W$80</f>
        <v>67949.934949288872</v>
      </c>
      <c r="AW7" s="127">
        <f t="shared" ref="AW7:AW48" si="15">$BG$161</f>
        <v>69373.135269204256</v>
      </c>
      <c r="AX7" s="127">
        <f t="shared" ref="AX7:AX48" si="16">ROUND(AV7,0)-ROUND(AW7,0)</f>
        <v>-1423</v>
      </c>
      <c r="AY7" s="127">
        <f t="shared" ref="AY7:AY48" si="17">$AE$80</f>
        <v>69291.194354465522</v>
      </c>
      <c r="AZ7" s="127">
        <f t="shared" ref="AZ7:AZ48" si="18">$BO$161</f>
        <v>69911.635309031379</v>
      </c>
      <c r="BA7" s="127">
        <f t="shared" ref="BA7:BA48" si="19">ROUND(AY7,0)-ROUND(AZ7,0)</f>
        <v>-621</v>
      </c>
      <c r="BB7" s="127">
        <v>0</v>
      </c>
    </row>
    <row r="8" spans="2:54" s="128" customFormat="1" ht="13.5" customHeight="1">
      <c r="B8" s="63">
        <v>3</v>
      </c>
      <c r="C8" s="55" t="s">
        <v>114</v>
      </c>
      <c r="D8" s="283">
        <f>市区町村別_指導対象者群分析!D8</f>
        <v>8431</v>
      </c>
      <c r="E8" s="428">
        <v>5152</v>
      </c>
      <c r="F8" s="430">
        <v>378752310</v>
      </c>
      <c r="G8" s="256">
        <f t="shared" si="0"/>
        <v>73515.588121118009</v>
      </c>
      <c r="H8" s="283">
        <f>市区町村別_指導対象者群分析!E8</f>
        <v>662</v>
      </c>
      <c r="I8" s="428">
        <v>562</v>
      </c>
      <c r="J8" s="430">
        <v>42172160</v>
      </c>
      <c r="K8" s="256">
        <f t="shared" si="1"/>
        <v>75039.430604982204</v>
      </c>
      <c r="L8" s="283">
        <f>市区町村別_指導対象者群分析!F8</f>
        <v>7769</v>
      </c>
      <c r="M8" s="428">
        <v>4590</v>
      </c>
      <c r="N8" s="430">
        <v>336580150</v>
      </c>
      <c r="O8" s="256">
        <f t="shared" si="2"/>
        <v>73329.008714596945</v>
      </c>
      <c r="P8" s="283">
        <f>市区町村別_指導対象者群分析!G8</f>
        <v>142</v>
      </c>
      <c r="Q8" s="428">
        <v>134</v>
      </c>
      <c r="R8" s="430">
        <v>8978210</v>
      </c>
      <c r="S8" s="256">
        <f t="shared" si="3"/>
        <v>67001.567164179098</v>
      </c>
      <c r="T8" s="283">
        <f>市区町村別_指導対象者群分析!I8</f>
        <v>428</v>
      </c>
      <c r="U8" s="428">
        <v>428</v>
      </c>
      <c r="V8" s="430">
        <v>33193950</v>
      </c>
      <c r="W8" s="256">
        <f t="shared" si="4"/>
        <v>77555.957943925227</v>
      </c>
      <c r="X8" s="283">
        <f>市区町村別_指導対象者群分析!K8</f>
        <v>92</v>
      </c>
      <c r="Y8" s="428">
        <v>0</v>
      </c>
      <c r="Z8" s="430">
        <v>0</v>
      </c>
      <c r="AA8" s="256" t="str">
        <f t="shared" si="5"/>
        <v>-</v>
      </c>
      <c r="AB8" s="283">
        <f>市区町村別_指導対象者群分析!M8</f>
        <v>4590</v>
      </c>
      <c r="AC8" s="169">
        <v>4590</v>
      </c>
      <c r="AD8" s="430">
        <v>336580150</v>
      </c>
      <c r="AE8" s="256">
        <f t="shared" si="6"/>
        <v>73329.008714596945</v>
      </c>
      <c r="AF8" s="230"/>
      <c r="AG8" s="231" t="s">
        <v>38</v>
      </c>
      <c r="AH8" s="127">
        <f t="shared" si="7"/>
        <v>64344.675324675321</v>
      </c>
      <c r="AI8" s="231" t="s">
        <v>38</v>
      </c>
      <c r="AJ8" s="127">
        <f t="shared" si="8"/>
        <v>66522.356519026827</v>
      </c>
      <c r="AK8" s="230"/>
      <c r="AL8" s="230"/>
      <c r="AM8" s="231" t="str">
        <f t="shared" si="9"/>
        <v>泉大津市</v>
      </c>
      <c r="AN8" s="127">
        <f t="shared" ref="AN8:AN48" si="20">LARGE($AH$6:$AH$48,ROW(A3))</f>
        <v>76978.001841620629</v>
      </c>
      <c r="AO8" s="127">
        <f t="shared" si="10"/>
        <v>75567.166666666672</v>
      </c>
      <c r="AP8" s="127">
        <f t="shared" si="11"/>
        <v>1411</v>
      </c>
      <c r="AQ8" s="231" t="str">
        <f t="shared" si="12"/>
        <v>藤井寺市</v>
      </c>
      <c r="AR8" s="127">
        <f t="shared" ref="AR8:AR48" si="21">LARGE($AJ$6:$AJ$48,ROW(A3))</f>
        <v>73434.863711780039</v>
      </c>
      <c r="AS8" s="127">
        <f t="shared" si="13"/>
        <v>76278.55885311871</v>
      </c>
      <c r="AT8" s="127">
        <f t="shared" ref="AT8:AT48" si="22">ROUND(AR8,0)-ROUND(AS8,0)</f>
        <v>-2844</v>
      </c>
      <c r="AV8" s="127">
        <f t="shared" si="14"/>
        <v>67949.934949288872</v>
      </c>
      <c r="AW8" s="127">
        <f t="shared" si="15"/>
        <v>69373.135269204256</v>
      </c>
      <c r="AX8" s="127">
        <f t="shared" si="16"/>
        <v>-1423</v>
      </c>
      <c r="AY8" s="127">
        <f t="shared" si="17"/>
        <v>69291.194354465522</v>
      </c>
      <c r="AZ8" s="127">
        <f t="shared" si="18"/>
        <v>69911.635309031379</v>
      </c>
      <c r="BA8" s="127">
        <f t="shared" si="19"/>
        <v>-621</v>
      </c>
      <c r="BB8" s="127">
        <v>0</v>
      </c>
    </row>
    <row r="9" spans="2:54" s="128" customFormat="1" ht="13.5" customHeight="1">
      <c r="B9" s="63">
        <v>4</v>
      </c>
      <c r="C9" s="55" t="s">
        <v>115</v>
      </c>
      <c r="D9" s="283">
        <f>市区町村別_指導対象者群分析!D9</f>
        <v>9454</v>
      </c>
      <c r="E9" s="428">
        <v>4999</v>
      </c>
      <c r="F9" s="430">
        <v>402214180</v>
      </c>
      <c r="G9" s="256">
        <f t="shared" si="0"/>
        <v>80458.927785557113</v>
      </c>
      <c r="H9" s="283">
        <f>市区町村別_指導対象者群分析!E9</f>
        <v>558</v>
      </c>
      <c r="I9" s="428">
        <v>491</v>
      </c>
      <c r="J9" s="430">
        <v>38901900</v>
      </c>
      <c r="K9" s="256">
        <f t="shared" si="1"/>
        <v>79229.938900203662</v>
      </c>
      <c r="L9" s="283">
        <f>市区町村別_指導対象者群分析!F9</f>
        <v>8896</v>
      </c>
      <c r="M9" s="428">
        <v>4508</v>
      </c>
      <c r="N9" s="430">
        <v>363312280</v>
      </c>
      <c r="O9" s="256">
        <f t="shared" si="2"/>
        <v>80592.786157941431</v>
      </c>
      <c r="P9" s="283">
        <f>市区町村別_指導対象者群分析!G9</f>
        <v>107</v>
      </c>
      <c r="Q9" s="428">
        <v>99</v>
      </c>
      <c r="R9" s="430">
        <v>6381680</v>
      </c>
      <c r="S9" s="256">
        <f t="shared" si="3"/>
        <v>64461.414141414141</v>
      </c>
      <c r="T9" s="283">
        <f>市区町村別_指導対象者群分析!I9</f>
        <v>392</v>
      </c>
      <c r="U9" s="428">
        <v>392</v>
      </c>
      <c r="V9" s="430">
        <v>32520220</v>
      </c>
      <c r="W9" s="256">
        <f t="shared" si="4"/>
        <v>82959.744897959186</v>
      </c>
      <c r="X9" s="283">
        <f>市区町村別_指導対象者群分析!K9</f>
        <v>59</v>
      </c>
      <c r="Y9" s="428">
        <v>0</v>
      </c>
      <c r="Z9" s="430">
        <v>0</v>
      </c>
      <c r="AA9" s="256" t="str">
        <f t="shared" si="5"/>
        <v>-</v>
      </c>
      <c r="AB9" s="283">
        <f>市区町村別_指導対象者群分析!M9</f>
        <v>4508</v>
      </c>
      <c r="AC9" s="169">
        <v>4508</v>
      </c>
      <c r="AD9" s="430">
        <v>363312280</v>
      </c>
      <c r="AE9" s="256">
        <f t="shared" si="6"/>
        <v>80592.786157941431</v>
      </c>
      <c r="AF9" s="230"/>
      <c r="AG9" s="231" t="s">
        <v>1</v>
      </c>
      <c r="AH9" s="127">
        <f t="shared" si="7"/>
        <v>70096.256323777401</v>
      </c>
      <c r="AI9" s="231" t="s">
        <v>1</v>
      </c>
      <c r="AJ9" s="127">
        <f t="shared" si="8"/>
        <v>68840.486283054372</v>
      </c>
      <c r="AK9" s="230"/>
      <c r="AL9" s="230"/>
      <c r="AM9" s="231" t="str">
        <f t="shared" si="9"/>
        <v>八尾市</v>
      </c>
      <c r="AN9" s="127">
        <f t="shared" si="20"/>
        <v>76007.487667371388</v>
      </c>
      <c r="AO9" s="127">
        <f t="shared" si="10"/>
        <v>77006.980399767126</v>
      </c>
      <c r="AP9" s="127">
        <f t="shared" si="11"/>
        <v>-1000</v>
      </c>
      <c r="AQ9" s="231" t="str">
        <f t="shared" si="12"/>
        <v>東大阪市</v>
      </c>
      <c r="AR9" s="127">
        <f t="shared" si="21"/>
        <v>73124.142676463496</v>
      </c>
      <c r="AS9" s="127">
        <f t="shared" si="13"/>
        <v>72876.494822508626</v>
      </c>
      <c r="AT9" s="127">
        <f t="shared" si="22"/>
        <v>248</v>
      </c>
      <c r="AV9" s="127">
        <f t="shared" si="14"/>
        <v>67949.934949288872</v>
      </c>
      <c r="AW9" s="127">
        <f t="shared" si="15"/>
        <v>69373.135269204256</v>
      </c>
      <c r="AX9" s="127">
        <f t="shared" si="16"/>
        <v>-1423</v>
      </c>
      <c r="AY9" s="127">
        <f t="shared" si="17"/>
        <v>69291.194354465522</v>
      </c>
      <c r="AZ9" s="127">
        <f t="shared" si="18"/>
        <v>69911.635309031379</v>
      </c>
      <c r="BA9" s="127">
        <f t="shared" si="19"/>
        <v>-621</v>
      </c>
      <c r="BB9" s="127">
        <v>0</v>
      </c>
    </row>
    <row r="10" spans="2:54" s="128" customFormat="1" ht="13.5" customHeight="1">
      <c r="B10" s="63">
        <v>5</v>
      </c>
      <c r="C10" s="55" t="s">
        <v>116</v>
      </c>
      <c r="D10" s="283">
        <f>市区町村別_指導対象者群分析!D10</f>
        <v>8511</v>
      </c>
      <c r="E10" s="428">
        <v>4863</v>
      </c>
      <c r="F10" s="430">
        <v>345489700</v>
      </c>
      <c r="G10" s="256">
        <f t="shared" si="0"/>
        <v>71044.560970594277</v>
      </c>
      <c r="H10" s="283">
        <f>市区町村別_指導対象者群分析!E10</f>
        <v>1192</v>
      </c>
      <c r="I10" s="428">
        <v>1082</v>
      </c>
      <c r="J10" s="430">
        <v>82262980</v>
      </c>
      <c r="K10" s="256">
        <f t="shared" si="1"/>
        <v>76028.632162661743</v>
      </c>
      <c r="L10" s="283">
        <f>市区町村別_指導対象者群分析!F10</f>
        <v>7319</v>
      </c>
      <c r="M10" s="428">
        <v>3781</v>
      </c>
      <c r="N10" s="430">
        <v>263226720</v>
      </c>
      <c r="O10" s="256">
        <f t="shared" si="2"/>
        <v>69618.280878074584</v>
      </c>
      <c r="P10" s="283">
        <f>市区町村別_指導対象者群分析!G10</f>
        <v>358</v>
      </c>
      <c r="Q10" s="428">
        <v>317</v>
      </c>
      <c r="R10" s="430">
        <v>18719860</v>
      </c>
      <c r="S10" s="256">
        <f t="shared" si="3"/>
        <v>59053.186119873819</v>
      </c>
      <c r="T10" s="283">
        <f>市区町村別_指導対象者群分析!I10</f>
        <v>765</v>
      </c>
      <c r="U10" s="428">
        <v>765</v>
      </c>
      <c r="V10" s="430">
        <v>63543120</v>
      </c>
      <c r="W10" s="256">
        <f t="shared" si="4"/>
        <v>83062.901960784307</v>
      </c>
      <c r="X10" s="283">
        <f>市区町村別_指導対象者群分析!K10</f>
        <v>69</v>
      </c>
      <c r="Y10" s="428">
        <v>0</v>
      </c>
      <c r="Z10" s="430">
        <v>0</v>
      </c>
      <c r="AA10" s="256" t="str">
        <f t="shared" si="5"/>
        <v>-</v>
      </c>
      <c r="AB10" s="283">
        <f>市区町村別_指導対象者群分析!M10</f>
        <v>3781</v>
      </c>
      <c r="AC10" s="169">
        <v>3781</v>
      </c>
      <c r="AD10" s="430">
        <v>263226720</v>
      </c>
      <c r="AE10" s="256">
        <f t="shared" si="6"/>
        <v>69618.280878074584</v>
      </c>
      <c r="AF10" s="230"/>
      <c r="AG10" s="231" t="s">
        <v>2</v>
      </c>
      <c r="AH10" s="127">
        <f t="shared" si="7"/>
        <v>58300.430586488495</v>
      </c>
      <c r="AI10" s="231" t="s">
        <v>2</v>
      </c>
      <c r="AJ10" s="127">
        <f t="shared" si="8"/>
        <v>64641.458503084621</v>
      </c>
      <c r="AK10" s="230"/>
      <c r="AL10" s="230"/>
      <c r="AM10" s="231" t="str">
        <f t="shared" si="9"/>
        <v>大阪狭山市</v>
      </c>
      <c r="AN10" s="127">
        <f t="shared" si="20"/>
        <v>74517.739628040057</v>
      </c>
      <c r="AO10" s="127">
        <f t="shared" si="10"/>
        <v>76304.871794871797</v>
      </c>
      <c r="AP10" s="127">
        <f t="shared" si="11"/>
        <v>-1787</v>
      </c>
      <c r="AQ10" s="231" t="str">
        <f t="shared" si="12"/>
        <v>八尾市</v>
      </c>
      <c r="AR10" s="127">
        <f t="shared" si="21"/>
        <v>72929.110295402905</v>
      </c>
      <c r="AS10" s="127">
        <f t="shared" si="13"/>
        <v>73559.593834108149</v>
      </c>
      <c r="AT10" s="127">
        <f t="shared" si="22"/>
        <v>-631</v>
      </c>
      <c r="AV10" s="127">
        <f t="shared" si="14"/>
        <v>67949.934949288872</v>
      </c>
      <c r="AW10" s="127">
        <f t="shared" si="15"/>
        <v>69373.135269204256</v>
      </c>
      <c r="AX10" s="127">
        <f t="shared" si="16"/>
        <v>-1423</v>
      </c>
      <c r="AY10" s="127">
        <f t="shared" si="17"/>
        <v>69291.194354465522</v>
      </c>
      <c r="AZ10" s="127">
        <f t="shared" si="18"/>
        <v>69911.635309031379</v>
      </c>
      <c r="BA10" s="127">
        <f t="shared" si="19"/>
        <v>-621</v>
      </c>
      <c r="BB10" s="127">
        <v>0</v>
      </c>
    </row>
    <row r="11" spans="2:54" s="128" customFormat="1" ht="13.5" customHeight="1">
      <c r="B11" s="63">
        <v>6</v>
      </c>
      <c r="C11" s="55" t="s">
        <v>117</v>
      </c>
      <c r="D11" s="283">
        <f>市区町村別_指導対象者群分析!D11</f>
        <v>11584</v>
      </c>
      <c r="E11" s="428">
        <v>6168</v>
      </c>
      <c r="F11" s="430">
        <v>428775290</v>
      </c>
      <c r="G11" s="256">
        <f t="shared" si="0"/>
        <v>69516.097600518813</v>
      </c>
      <c r="H11" s="283">
        <f>市区町村別_指導対象者群分析!E11</f>
        <v>2009</v>
      </c>
      <c r="I11" s="428">
        <v>1855</v>
      </c>
      <c r="J11" s="430">
        <v>116102880</v>
      </c>
      <c r="K11" s="256">
        <f t="shared" si="1"/>
        <v>62589.153638814016</v>
      </c>
      <c r="L11" s="283">
        <f>市区町村別_指導対象者群分析!F11</f>
        <v>9575</v>
      </c>
      <c r="M11" s="428">
        <v>4313</v>
      </c>
      <c r="N11" s="430">
        <v>312672410</v>
      </c>
      <c r="O11" s="256">
        <f t="shared" si="2"/>
        <v>72495.341989334571</v>
      </c>
      <c r="P11" s="283">
        <f>市区町村別_指導対象者群分析!G11</f>
        <v>344</v>
      </c>
      <c r="Q11" s="428">
        <v>298</v>
      </c>
      <c r="R11" s="430">
        <v>14768110</v>
      </c>
      <c r="S11" s="256">
        <f t="shared" si="3"/>
        <v>49557.416107382553</v>
      </c>
      <c r="T11" s="283">
        <f>市区町村別_指導対象者群分析!I11</f>
        <v>1557</v>
      </c>
      <c r="U11" s="428">
        <v>1557</v>
      </c>
      <c r="V11" s="430">
        <v>101334770</v>
      </c>
      <c r="W11" s="256">
        <f t="shared" si="4"/>
        <v>65083.346178548491</v>
      </c>
      <c r="X11" s="283">
        <f>市区町村別_指導対象者群分析!K11</f>
        <v>108</v>
      </c>
      <c r="Y11" s="428">
        <v>0</v>
      </c>
      <c r="Z11" s="430">
        <v>0</v>
      </c>
      <c r="AA11" s="256" t="str">
        <f t="shared" si="5"/>
        <v>-</v>
      </c>
      <c r="AB11" s="283">
        <f>市区町村別_指導対象者群分析!M11</f>
        <v>4313</v>
      </c>
      <c r="AC11" s="169">
        <v>4313</v>
      </c>
      <c r="AD11" s="430">
        <v>312672410</v>
      </c>
      <c r="AE11" s="256">
        <f t="shared" si="6"/>
        <v>72495.341989334571</v>
      </c>
      <c r="AF11" s="230"/>
      <c r="AG11" s="231" t="s">
        <v>3</v>
      </c>
      <c r="AH11" s="127">
        <f t="shared" si="7"/>
        <v>61913.651731495156</v>
      </c>
      <c r="AI11" s="231" t="s">
        <v>3</v>
      </c>
      <c r="AJ11" s="127">
        <f t="shared" si="8"/>
        <v>67646.297914434093</v>
      </c>
      <c r="AK11" s="230"/>
      <c r="AL11" s="230"/>
      <c r="AM11" s="231" t="str">
        <f t="shared" si="9"/>
        <v>大阪市</v>
      </c>
      <c r="AN11" s="127">
        <f t="shared" si="20"/>
        <v>73497.477577310667</v>
      </c>
      <c r="AO11" s="127">
        <f t="shared" si="10"/>
        <v>75350.842164179106</v>
      </c>
      <c r="AP11" s="127">
        <f t="shared" si="11"/>
        <v>-1854</v>
      </c>
      <c r="AQ11" s="231" t="str">
        <f t="shared" si="12"/>
        <v>忠岡町</v>
      </c>
      <c r="AR11" s="127">
        <f t="shared" si="21"/>
        <v>72794.287054409011</v>
      </c>
      <c r="AS11" s="127">
        <f t="shared" si="13"/>
        <v>75039.509433962259</v>
      </c>
      <c r="AT11" s="127">
        <f t="shared" si="22"/>
        <v>-2246</v>
      </c>
      <c r="AV11" s="127">
        <f t="shared" si="14"/>
        <v>67949.934949288872</v>
      </c>
      <c r="AW11" s="127">
        <f t="shared" si="15"/>
        <v>69373.135269204256</v>
      </c>
      <c r="AX11" s="127">
        <f t="shared" si="16"/>
        <v>-1423</v>
      </c>
      <c r="AY11" s="127">
        <f t="shared" si="17"/>
        <v>69291.194354465522</v>
      </c>
      <c r="AZ11" s="127">
        <f t="shared" si="18"/>
        <v>69911.635309031379</v>
      </c>
      <c r="BA11" s="127">
        <f t="shared" si="19"/>
        <v>-621</v>
      </c>
      <c r="BB11" s="127">
        <v>0</v>
      </c>
    </row>
    <row r="12" spans="2:54" s="128" customFormat="1" ht="13.5" customHeight="1">
      <c r="B12" s="63">
        <v>7</v>
      </c>
      <c r="C12" s="55" t="s">
        <v>118</v>
      </c>
      <c r="D12" s="283">
        <f>市区町村別_指導対象者群分析!D12</f>
        <v>10527</v>
      </c>
      <c r="E12" s="428">
        <v>5638</v>
      </c>
      <c r="F12" s="430">
        <v>386479810</v>
      </c>
      <c r="G12" s="256">
        <f t="shared" si="0"/>
        <v>68549.097197587791</v>
      </c>
      <c r="H12" s="283">
        <f>市区町村別_指導対象者群分析!E12</f>
        <v>1514</v>
      </c>
      <c r="I12" s="428">
        <v>1450</v>
      </c>
      <c r="J12" s="430">
        <v>98873780</v>
      </c>
      <c r="K12" s="256">
        <f t="shared" si="1"/>
        <v>68188.813793103443</v>
      </c>
      <c r="L12" s="283">
        <f>市区町村別_指導対象者群分析!F12</f>
        <v>9013</v>
      </c>
      <c r="M12" s="428">
        <v>4188</v>
      </c>
      <c r="N12" s="430">
        <v>287606030</v>
      </c>
      <c r="O12" s="256">
        <f t="shared" si="2"/>
        <v>68673.837153772678</v>
      </c>
      <c r="P12" s="283">
        <f>市区町村別_指導対象者群分析!G12</f>
        <v>264</v>
      </c>
      <c r="Q12" s="428">
        <v>250</v>
      </c>
      <c r="R12" s="430">
        <v>15015500</v>
      </c>
      <c r="S12" s="256">
        <f t="shared" si="3"/>
        <v>60062</v>
      </c>
      <c r="T12" s="283">
        <f>市区町村別_指導対象者群分析!I12</f>
        <v>1200</v>
      </c>
      <c r="U12" s="428">
        <v>1200</v>
      </c>
      <c r="V12" s="430">
        <v>83858280</v>
      </c>
      <c r="W12" s="256">
        <f t="shared" si="4"/>
        <v>69881.899999999994</v>
      </c>
      <c r="X12" s="283">
        <f>市区町村別_指導対象者群分析!K12</f>
        <v>50</v>
      </c>
      <c r="Y12" s="428">
        <v>0</v>
      </c>
      <c r="Z12" s="430">
        <v>0</v>
      </c>
      <c r="AA12" s="256" t="str">
        <f t="shared" si="5"/>
        <v>-</v>
      </c>
      <c r="AB12" s="283">
        <f>市区町村別_指導対象者群分析!M12</f>
        <v>4188</v>
      </c>
      <c r="AC12" s="169">
        <v>4188</v>
      </c>
      <c r="AD12" s="430">
        <v>287606030</v>
      </c>
      <c r="AE12" s="256">
        <f t="shared" si="6"/>
        <v>68673.837153772678</v>
      </c>
      <c r="AF12" s="230"/>
      <c r="AG12" s="231" t="s">
        <v>39</v>
      </c>
      <c r="AH12" s="127">
        <f t="shared" si="7"/>
        <v>76978.001841620629</v>
      </c>
      <c r="AI12" s="231" t="s">
        <v>39</v>
      </c>
      <c r="AJ12" s="127">
        <f t="shared" si="8"/>
        <v>67629.120570440791</v>
      </c>
      <c r="AK12" s="230"/>
      <c r="AL12" s="230"/>
      <c r="AM12" s="231" t="str">
        <f t="shared" si="9"/>
        <v>堺市</v>
      </c>
      <c r="AN12" s="127">
        <f t="shared" si="20"/>
        <v>71661.469004239712</v>
      </c>
      <c r="AO12" s="127">
        <f t="shared" si="10"/>
        <v>72415.884462661721</v>
      </c>
      <c r="AP12" s="127">
        <f t="shared" si="11"/>
        <v>-755</v>
      </c>
      <c r="AQ12" s="231" t="str">
        <f t="shared" si="12"/>
        <v>太子町</v>
      </c>
      <c r="AR12" s="127">
        <f t="shared" si="21"/>
        <v>71899.586016559333</v>
      </c>
      <c r="AS12" s="127">
        <f t="shared" si="13"/>
        <v>77733.832335329338</v>
      </c>
      <c r="AT12" s="127">
        <f t="shared" si="22"/>
        <v>-5834</v>
      </c>
      <c r="AV12" s="127">
        <f t="shared" si="14"/>
        <v>67949.934949288872</v>
      </c>
      <c r="AW12" s="127">
        <f t="shared" si="15"/>
        <v>69373.135269204256</v>
      </c>
      <c r="AX12" s="127">
        <f t="shared" si="16"/>
        <v>-1423</v>
      </c>
      <c r="AY12" s="127">
        <f t="shared" si="17"/>
        <v>69291.194354465522</v>
      </c>
      <c r="AZ12" s="127">
        <f t="shared" si="18"/>
        <v>69911.635309031379</v>
      </c>
      <c r="BA12" s="127">
        <f t="shared" si="19"/>
        <v>-621</v>
      </c>
      <c r="BB12" s="127">
        <v>0</v>
      </c>
    </row>
    <row r="13" spans="2:54" s="128" customFormat="1" ht="13.5" customHeight="1">
      <c r="B13" s="63">
        <v>8</v>
      </c>
      <c r="C13" s="55" t="s">
        <v>51</v>
      </c>
      <c r="D13" s="283">
        <f>市区町村別_指導対象者群分析!D13</f>
        <v>8387</v>
      </c>
      <c r="E13" s="428">
        <v>5220</v>
      </c>
      <c r="F13" s="430">
        <v>351928420</v>
      </c>
      <c r="G13" s="256">
        <f t="shared" si="0"/>
        <v>67419.237547892713</v>
      </c>
      <c r="H13" s="283">
        <f>市区町村別_指導対象者群分析!E13</f>
        <v>503</v>
      </c>
      <c r="I13" s="428">
        <v>460</v>
      </c>
      <c r="J13" s="430">
        <v>29280900</v>
      </c>
      <c r="K13" s="256">
        <f t="shared" si="1"/>
        <v>63654.130434782608</v>
      </c>
      <c r="L13" s="283">
        <f>市区町村別_指導対象者群分析!F13</f>
        <v>7884</v>
      </c>
      <c r="M13" s="428">
        <v>4760</v>
      </c>
      <c r="N13" s="430">
        <v>322647520</v>
      </c>
      <c r="O13" s="256">
        <f t="shared" si="2"/>
        <v>67783.092436974795</v>
      </c>
      <c r="P13" s="283">
        <f>市区町村別_指導対象者群分析!G13</f>
        <v>109</v>
      </c>
      <c r="Q13" s="428">
        <v>99</v>
      </c>
      <c r="R13" s="430">
        <v>5226350</v>
      </c>
      <c r="S13" s="256">
        <f t="shared" si="3"/>
        <v>52791.414141414141</v>
      </c>
      <c r="T13" s="283">
        <f>市区町村別_指導対象者群分析!I13</f>
        <v>361</v>
      </c>
      <c r="U13" s="428">
        <v>361</v>
      </c>
      <c r="V13" s="430">
        <v>24054550</v>
      </c>
      <c r="W13" s="256">
        <f t="shared" si="4"/>
        <v>66633.102493074795</v>
      </c>
      <c r="X13" s="283">
        <f>市区町村別_指導対象者群分析!K13</f>
        <v>33</v>
      </c>
      <c r="Y13" s="428">
        <v>0</v>
      </c>
      <c r="Z13" s="430">
        <v>0</v>
      </c>
      <c r="AA13" s="256" t="str">
        <f t="shared" si="5"/>
        <v>-</v>
      </c>
      <c r="AB13" s="283">
        <f>市区町村別_指導対象者群分析!M13</f>
        <v>4760</v>
      </c>
      <c r="AC13" s="169">
        <v>4760</v>
      </c>
      <c r="AD13" s="430">
        <v>322647520</v>
      </c>
      <c r="AE13" s="256">
        <f t="shared" si="6"/>
        <v>67783.092436974795</v>
      </c>
      <c r="AF13" s="230"/>
      <c r="AG13" s="231" t="s">
        <v>7</v>
      </c>
      <c r="AH13" s="127">
        <f t="shared" si="7"/>
        <v>59773.97736143638</v>
      </c>
      <c r="AI13" s="231" t="s">
        <v>7</v>
      </c>
      <c r="AJ13" s="127">
        <f t="shared" si="8"/>
        <v>61633.586546628161</v>
      </c>
      <c r="AK13" s="230"/>
      <c r="AL13" s="230"/>
      <c r="AM13" s="231" t="str">
        <f t="shared" si="9"/>
        <v>守口市</v>
      </c>
      <c r="AN13" s="127">
        <f t="shared" si="20"/>
        <v>71049.624765478424</v>
      </c>
      <c r="AO13" s="127">
        <f t="shared" si="10"/>
        <v>74535.074823943665</v>
      </c>
      <c r="AP13" s="127">
        <f>ROUND(AN13,0)-ROUND(AO13,0)</f>
        <v>-3485</v>
      </c>
      <c r="AQ13" s="231" t="str">
        <f t="shared" si="12"/>
        <v>堺市</v>
      </c>
      <c r="AR13" s="127">
        <f t="shared" si="21"/>
        <v>71571.609031238608</v>
      </c>
      <c r="AS13" s="127">
        <f t="shared" si="13"/>
        <v>71998.379035504389</v>
      </c>
      <c r="AT13" s="127">
        <f t="shared" si="22"/>
        <v>-426</v>
      </c>
      <c r="AV13" s="127">
        <f t="shared" si="14"/>
        <v>67949.934949288872</v>
      </c>
      <c r="AW13" s="127">
        <f t="shared" si="15"/>
        <v>69373.135269204256</v>
      </c>
      <c r="AX13" s="127">
        <f t="shared" si="16"/>
        <v>-1423</v>
      </c>
      <c r="AY13" s="127">
        <f t="shared" si="17"/>
        <v>69291.194354465522</v>
      </c>
      <c r="AZ13" s="127">
        <f t="shared" si="18"/>
        <v>69911.635309031379</v>
      </c>
      <c r="BA13" s="127">
        <f t="shared" si="19"/>
        <v>-621</v>
      </c>
      <c r="BB13" s="127">
        <v>0</v>
      </c>
    </row>
    <row r="14" spans="2:54" s="128" customFormat="1" ht="13.5" customHeight="1">
      <c r="B14" s="63">
        <v>9</v>
      </c>
      <c r="C14" s="55" t="s">
        <v>119</v>
      </c>
      <c r="D14" s="283">
        <f>市区町村別_指導対象者群分析!D14</f>
        <v>5314</v>
      </c>
      <c r="E14" s="428">
        <v>2610</v>
      </c>
      <c r="F14" s="430">
        <v>191871000</v>
      </c>
      <c r="G14" s="256">
        <f t="shared" si="0"/>
        <v>73513.793103448275</v>
      </c>
      <c r="H14" s="283">
        <f>市区町村別_指導対象者群分析!E14</f>
        <v>550</v>
      </c>
      <c r="I14" s="428">
        <v>479</v>
      </c>
      <c r="J14" s="430">
        <v>30738040</v>
      </c>
      <c r="K14" s="256">
        <f t="shared" si="1"/>
        <v>64171.273486430066</v>
      </c>
      <c r="L14" s="283">
        <f>市区町村別_指導対象者群分析!F14</f>
        <v>4764</v>
      </c>
      <c r="M14" s="428">
        <v>2131</v>
      </c>
      <c r="N14" s="430">
        <v>161132960</v>
      </c>
      <c r="O14" s="256">
        <f t="shared" si="2"/>
        <v>75613.777569216327</v>
      </c>
      <c r="P14" s="283">
        <f>市区町村別_指導対象者群分析!G14</f>
        <v>118</v>
      </c>
      <c r="Q14" s="428">
        <v>100</v>
      </c>
      <c r="R14" s="430">
        <v>4747910</v>
      </c>
      <c r="S14" s="256">
        <f t="shared" si="3"/>
        <v>47479.1</v>
      </c>
      <c r="T14" s="283">
        <f>市区町村別_指導対象者群分析!I14</f>
        <v>379</v>
      </c>
      <c r="U14" s="428">
        <v>379</v>
      </c>
      <c r="V14" s="430">
        <v>25990130</v>
      </c>
      <c r="W14" s="256">
        <f t="shared" si="4"/>
        <v>68575.540897097628</v>
      </c>
      <c r="X14" s="283">
        <f>市区町村別_指導対象者群分析!K14</f>
        <v>53</v>
      </c>
      <c r="Y14" s="428">
        <v>0</v>
      </c>
      <c r="Z14" s="430">
        <v>0</v>
      </c>
      <c r="AA14" s="256" t="str">
        <f t="shared" si="5"/>
        <v>-</v>
      </c>
      <c r="AB14" s="283">
        <f>市区町村別_指導対象者群分析!M14</f>
        <v>2131</v>
      </c>
      <c r="AC14" s="169">
        <v>2131</v>
      </c>
      <c r="AD14" s="430">
        <v>161132960</v>
      </c>
      <c r="AE14" s="256">
        <f t="shared" si="6"/>
        <v>75613.777569216327</v>
      </c>
      <c r="AF14" s="230"/>
      <c r="AG14" s="231" t="s">
        <v>40</v>
      </c>
      <c r="AH14" s="127">
        <f t="shared" si="7"/>
        <v>63885.442238267147</v>
      </c>
      <c r="AI14" s="231" t="s">
        <v>40</v>
      </c>
      <c r="AJ14" s="127">
        <f t="shared" si="8"/>
        <v>63492.841656987999</v>
      </c>
      <c r="AK14" s="230"/>
      <c r="AL14" s="230"/>
      <c r="AM14" s="231" t="str">
        <f t="shared" si="9"/>
        <v>茨木市</v>
      </c>
      <c r="AN14" s="127">
        <f t="shared" si="20"/>
        <v>70561.567734352036</v>
      </c>
      <c r="AO14" s="127">
        <f t="shared" si="10"/>
        <v>70187.362204724413</v>
      </c>
      <c r="AP14" s="127">
        <f t="shared" si="11"/>
        <v>375</v>
      </c>
      <c r="AQ14" s="231" t="str">
        <f t="shared" si="12"/>
        <v>大東市</v>
      </c>
      <c r="AR14" s="127">
        <f t="shared" si="21"/>
        <v>70933.588680165893</v>
      </c>
      <c r="AS14" s="127">
        <f t="shared" si="13"/>
        <v>70598.830364058871</v>
      </c>
      <c r="AT14" s="127">
        <f t="shared" si="22"/>
        <v>335</v>
      </c>
      <c r="AV14" s="127">
        <f t="shared" si="14"/>
        <v>67949.934949288872</v>
      </c>
      <c r="AW14" s="127">
        <f t="shared" si="15"/>
        <v>69373.135269204256</v>
      </c>
      <c r="AX14" s="127">
        <f t="shared" si="16"/>
        <v>-1423</v>
      </c>
      <c r="AY14" s="127">
        <f t="shared" si="17"/>
        <v>69291.194354465522</v>
      </c>
      <c r="AZ14" s="127">
        <f t="shared" si="18"/>
        <v>69911.635309031379</v>
      </c>
      <c r="BA14" s="127">
        <f t="shared" si="19"/>
        <v>-621</v>
      </c>
      <c r="BB14" s="127">
        <v>0</v>
      </c>
    </row>
    <row r="15" spans="2:54" s="128" customFormat="1" ht="13.5" customHeight="1">
      <c r="B15" s="63">
        <v>10</v>
      </c>
      <c r="C15" s="55" t="s">
        <v>52</v>
      </c>
      <c r="D15" s="283">
        <f>市区町村別_指導対象者群分析!D15</f>
        <v>12976</v>
      </c>
      <c r="E15" s="428">
        <v>7139</v>
      </c>
      <c r="F15" s="430">
        <v>478113530</v>
      </c>
      <c r="G15" s="256">
        <f t="shared" si="0"/>
        <v>66972.059111920433</v>
      </c>
      <c r="H15" s="283">
        <f>市区町村別_指導対象者群分析!E15</f>
        <v>1735</v>
      </c>
      <c r="I15" s="428">
        <v>1604</v>
      </c>
      <c r="J15" s="430">
        <v>99196880</v>
      </c>
      <c r="K15" s="256">
        <f t="shared" si="1"/>
        <v>61843.44139650873</v>
      </c>
      <c r="L15" s="283">
        <f>市区町村別_指導対象者群分析!F15</f>
        <v>11241</v>
      </c>
      <c r="M15" s="428">
        <v>5535</v>
      </c>
      <c r="N15" s="430">
        <v>378916650</v>
      </c>
      <c r="O15" s="256">
        <f t="shared" si="2"/>
        <v>68458.292682926825</v>
      </c>
      <c r="P15" s="283">
        <f>市区町村別_指導対象者群分析!G15</f>
        <v>288</v>
      </c>
      <c r="Q15" s="428">
        <v>265</v>
      </c>
      <c r="R15" s="430">
        <v>13151720</v>
      </c>
      <c r="S15" s="256">
        <f t="shared" si="3"/>
        <v>49629.132075471702</v>
      </c>
      <c r="T15" s="283">
        <f>市区町村別_指導対象者群分析!I15</f>
        <v>1339</v>
      </c>
      <c r="U15" s="428">
        <v>1339</v>
      </c>
      <c r="V15" s="430">
        <v>86045160</v>
      </c>
      <c r="W15" s="256">
        <f t="shared" si="4"/>
        <v>64260.761762509333</v>
      </c>
      <c r="X15" s="283">
        <f>市区町村別_指導対象者群分析!K15</f>
        <v>108</v>
      </c>
      <c r="Y15" s="428">
        <v>0</v>
      </c>
      <c r="Z15" s="430">
        <v>0</v>
      </c>
      <c r="AA15" s="256" t="str">
        <f t="shared" si="5"/>
        <v>-</v>
      </c>
      <c r="AB15" s="283">
        <f>市区町村別_指導対象者群分析!M15</f>
        <v>5535</v>
      </c>
      <c r="AC15" s="169">
        <v>5535</v>
      </c>
      <c r="AD15" s="430">
        <v>378916650</v>
      </c>
      <c r="AE15" s="256">
        <f t="shared" si="6"/>
        <v>68458.292682926825</v>
      </c>
      <c r="AF15" s="230"/>
      <c r="AG15" s="231" t="s">
        <v>11</v>
      </c>
      <c r="AH15" s="127">
        <f t="shared" si="7"/>
        <v>71049.624765478424</v>
      </c>
      <c r="AI15" s="231" t="s">
        <v>11</v>
      </c>
      <c r="AJ15" s="127">
        <f t="shared" si="8"/>
        <v>70772.19449139903</v>
      </c>
      <c r="AK15" s="230"/>
      <c r="AL15" s="230"/>
      <c r="AM15" s="231" t="str">
        <f t="shared" si="9"/>
        <v>豊中市</v>
      </c>
      <c r="AN15" s="127">
        <f t="shared" si="20"/>
        <v>70096.256323777401</v>
      </c>
      <c r="AO15" s="127">
        <f t="shared" si="10"/>
        <v>73401.522017956391</v>
      </c>
      <c r="AP15" s="127">
        <f t="shared" si="11"/>
        <v>-3306</v>
      </c>
      <c r="AQ15" s="231" t="str">
        <f t="shared" si="12"/>
        <v>守口市</v>
      </c>
      <c r="AR15" s="127">
        <f t="shared" si="21"/>
        <v>70772.19449139903</v>
      </c>
      <c r="AS15" s="127">
        <f t="shared" si="13"/>
        <v>71913.603913557687</v>
      </c>
      <c r="AT15" s="127">
        <f t="shared" si="22"/>
        <v>-1142</v>
      </c>
      <c r="AV15" s="127">
        <f t="shared" si="14"/>
        <v>67949.934949288872</v>
      </c>
      <c r="AW15" s="127">
        <f t="shared" si="15"/>
        <v>69373.135269204256</v>
      </c>
      <c r="AX15" s="127">
        <f t="shared" si="16"/>
        <v>-1423</v>
      </c>
      <c r="AY15" s="127">
        <f t="shared" si="17"/>
        <v>69291.194354465522</v>
      </c>
      <c r="AZ15" s="127">
        <f t="shared" si="18"/>
        <v>69911.635309031379</v>
      </c>
      <c r="BA15" s="127">
        <f t="shared" si="19"/>
        <v>-621</v>
      </c>
      <c r="BB15" s="127">
        <v>0</v>
      </c>
    </row>
    <row r="16" spans="2:54" s="128" customFormat="1" ht="13.5" customHeight="1">
      <c r="B16" s="63">
        <v>11</v>
      </c>
      <c r="C16" s="55" t="s">
        <v>53</v>
      </c>
      <c r="D16" s="283">
        <f>市区町村別_指導対象者群分析!D16</f>
        <v>21833</v>
      </c>
      <c r="E16" s="428">
        <v>11686</v>
      </c>
      <c r="F16" s="430">
        <v>852598050</v>
      </c>
      <c r="G16" s="256">
        <f t="shared" si="0"/>
        <v>72958.929488276568</v>
      </c>
      <c r="H16" s="283">
        <f>市区町村別_指導対象者群分析!E16</f>
        <v>2354</v>
      </c>
      <c r="I16" s="428">
        <v>2124</v>
      </c>
      <c r="J16" s="430">
        <v>165748730</v>
      </c>
      <c r="K16" s="256">
        <f t="shared" si="1"/>
        <v>78036.125235404892</v>
      </c>
      <c r="L16" s="283">
        <f>市区町村別_指導対象者群分析!F16</f>
        <v>19479</v>
      </c>
      <c r="M16" s="428">
        <v>9562</v>
      </c>
      <c r="N16" s="430">
        <v>686849320</v>
      </c>
      <c r="O16" s="256">
        <f t="shared" si="2"/>
        <v>71831.135745659907</v>
      </c>
      <c r="P16" s="283">
        <f>市区町村別_指導対象者群分析!G16</f>
        <v>460</v>
      </c>
      <c r="Q16" s="428">
        <v>422</v>
      </c>
      <c r="R16" s="430">
        <v>29377620</v>
      </c>
      <c r="S16" s="256">
        <f t="shared" si="3"/>
        <v>69615.21327014218</v>
      </c>
      <c r="T16" s="283">
        <f>市区町村別_指導対象者群分析!I16</f>
        <v>1702</v>
      </c>
      <c r="U16" s="428">
        <v>1702</v>
      </c>
      <c r="V16" s="430">
        <v>136371110</v>
      </c>
      <c r="W16" s="256">
        <f t="shared" si="4"/>
        <v>80124.036427732077</v>
      </c>
      <c r="X16" s="283">
        <f>市区町村別_指導対象者群分析!K16</f>
        <v>192</v>
      </c>
      <c r="Y16" s="428">
        <v>0</v>
      </c>
      <c r="Z16" s="430">
        <v>0</v>
      </c>
      <c r="AA16" s="256" t="str">
        <f t="shared" si="5"/>
        <v>-</v>
      </c>
      <c r="AB16" s="283">
        <f>市区町村別_指導対象者群分析!M16</f>
        <v>9562</v>
      </c>
      <c r="AC16" s="169">
        <v>9562</v>
      </c>
      <c r="AD16" s="430">
        <v>686849320</v>
      </c>
      <c r="AE16" s="256">
        <f t="shared" si="6"/>
        <v>71831.135745659907</v>
      </c>
      <c r="AF16" s="230"/>
      <c r="AG16" s="231" t="s">
        <v>12</v>
      </c>
      <c r="AH16" s="127">
        <f t="shared" si="7"/>
        <v>59334.318360914105</v>
      </c>
      <c r="AI16" s="231" t="s">
        <v>12</v>
      </c>
      <c r="AJ16" s="127">
        <f t="shared" si="8"/>
        <v>60554.042281983522</v>
      </c>
      <c r="AK16" s="230"/>
      <c r="AL16" s="230"/>
      <c r="AM16" s="231" t="str">
        <f t="shared" si="9"/>
        <v>千早赤阪村</v>
      </c>
      <c r="AN16" s="127">
        <f t="shared" si="20"/>
        <v>69181.034482758623</v>
      </c>
      <c r="AO16" s="127">
        <f t="shared" si="10"/>
        <v>63884.396551724138</v>
      </c>
      <c r="AP16" s="127">
        <f t="shared" si="11"/>
        <v>5297</v>
      </c>
      <c r="AQ16" s="231" t="str">
        <f t="shared" si="12"/>
        <v>能勢町</v>
      </c>
      <c r="AR16" s="127">
        <f t="shared" si="21"/>
        <v>69372.236987818382</v>
      </c>
      <c r="AS16" s="127">
        <f t="shared" si="13"/>
        <v>66588.43786982249</v>
      </c>
      <c r="AT16" s="127">
        <f t="shared" si="22"/>
        <v>2784</v>
      </c>
      <c r="AV16" s="127">
        <f t="shared" si="14"/>
        <v>67949.934949288872</v>
      </c>
      <c r="AW16" s="127">
        <f t="shared" si="15"/>
        <v>69373.135269204256</v>
      </c>
      <c r="AX16" s="127">
        <f t="shared" si="16"/>
        <v>-1423</v>
      </c>
      <c r="AY16" s="127">
        <f t="shared" si="17"/>
        <v>69291.194354465522</v>
      </c>
      <c r="AZ16" s="127">
        <f t="shared" si="18"/>
        <v>69911.635309031379</v>
      </c>
      <c r="BA16" s="127">
        <f t="shared" si="19"/>
        <v>-621</v>
      </c>
      <c r="BB16" s="127">
        <v>0</v>
      </c>
    </row>
    <row r="17" spans="2:54" s="128" customFormat="1" ht="13.5" customHeight="1">
      <c r="B17" s="63">
        <v>12</v>
      </c>
      <c r="C17" s="55" t="s">
        <v>120</v>
      </c>
      <c r="D17" s="283">
        <f>市区町村別_指導対象者群分析!D17</f>
        <v>11140</v>
      </c>
      <c r="E17" s="428">
        <v>6086</v>
      </c>
      <c r="F17" s="430">
        <v>454225710</v>
      </c>
      <c r="G17" s="256">
        <f t="shared" si="0"/>
        <v>74634.52349654946</v>
      </c>
      <c r="H17" s="283">
        <f>市区町村別_指導対象者群分析!E17</f>
        <v>1770</v>
      </c>
      <c r="I17" s="428">
        <v>1605</v>
      </c>
      <c r="J17" s="430">
        <v>119106500</v>
      </c>
      <c r="K17" s="256">
        <f t="shared" si="1"/>
        <v>74209.657320872269</v>
      </c>
      <c r="L17" s="283">
        <f>市区町村別_指導対象者群分析!F17</f>
        <v>9370</v>
      </c>
      <c r="M17" s="428">
        <v>4481</v>
      </c>
      <c r="N17" s="430">
        <v>335119210</v>
      </c>
      <c r="O17" s="256">
        <f t="shared" si="2"/>
        <v>74786.701629100644</v>
      </c>
      <c r="P17" s="283">
        <f>市区町村別_指導対象者群分析!G17</f>
        <v>248</v>
      </c>
      <c r="Q17" s="428">
        <v>217</v>
      </c>
      <c r="R17" s="430">
        <v>13876850</v>
      </c>
      <c r="S17" s="256">
        <f t="shared" si="3"/>
        <v>63948.617511520737</v>
      </c>
      <c r="T17" s="283">
        <f>市区町村別_指導対象者群分析!I17</f>
        <v>1388</v>
      </c>
      <c r="U17" s="428">
        <v>1388</v>
      </c>
      <c r="V17" s="430">
        <v>105229650</v>
      </c>
      <c r="W17" s="256">
        <f t="shared" si="4"/>
        <v>75813.868876080698</v>
      </c>
      <c r="X17" s="283">
        <f>市区町村別_指導対象者群分析!K17</f>
        <v>134</v>
      </c>
      <c r="Y17" s="428">
        <v>0</v>
      </c>
      <c r="Z17" s="430">
        <v>0</v>
      </c>
      <c r="AA17" s="256" t="str">
        <f t="shared" si="5"/>
        <v>-</v>
      </c>
      <c r="AB17" s="283">
        <f>市区町村別_指導対象者群分析!M17</f>
        <v>4481</v>
      </c>
      <c r="AC17" s="169">
        <v>4481</v>
      </c>
      <c r="AD17" s="430">
        <v>335119210</v>
      </c>
      <c r="AE17" s="256">
        <f t="shared" si="6"/>
        <v>74786.701629100644</v>
      </c>
      <c r="AF17" s="230"/>
      <c r="AG17" s="231" t="s">
        <v>8</v>
      </c>
      <c r="AH17" s="127">
        <f t="shared" si="7"/>
        <v>70561.567734352036</v>
      </c>
      <c r="AI17" s="231" t="s">
        <v>8</v>
      </c>
      <c r="AJ17" s="127">
        <f t="shared" si="8"/>
        <v>66854.235151049666</v>
      </c>
      <c r="AK17" s="230"/>
      <c r="AL17" s="230"/>
      <c r="AM17" s="231" t="str">
        <f t="shared" si="9"/>
        <v>四條畷市</v>
      </c>
      <c r="AN17" s="127">
        <f t="shared" si="20"/>
        <v>68581.139410187665</v>
      </c>
      <c r="AO17" s="127">
        <f t="shared" si="10"/>
        <v>67905.626822157428</v>
      </c>
      <c r="AP17" s="127">
        <f t="shared" si="11"/>
        <v>675</v>
      </c>
      <c r="AQ17" s="231" t="str">
        <f t="shared" si="12"/>
        <v>和泉市</v>
      </c>
      <c r="AR17" s="127">
        <f t="shared" si="21"/>
        <v>69089.590797846307</v>
      </c>
      <c r="AS17" s="127">
        <f t="shared" si="13"/>
        <v>69927.431847684988</v>
      </c>
      <c r="AT17" s="127">
        <f t="shared" si="22"/>
        <v>-837</v>
      </c>
      <c r="AV17" s="127">
        <f t="shared" si="14"/>
        <v>67949.934949288872</v>
      </c>
      <c r="AW17" s="127">
        <f t="shared" si="15"/>
        <v>69373.135269204256</v>
      </c>
      <c r="AX17" s="127">
        <f t="shared" si="16"/>
        <v>-1423</v>
      </c>
      <c r="AY17" s="127">
        <f t="shared" si="17"/>
        <v>69291.194354465522</v>
      </c>
      <c r="AZ17" s="127">
        <f t="shared" si="18"/>
        <v>69911.635309031379</v>
      </c>
      <c r="BA17" s="127">
        <f t="shared" si="19"/>
        <v>-621</v>
      </c>
      <c r="BB17" s="127">
        <v>0</v>
      </c>
    </row>
    <row r="18" spans="2:54" s="128" customFormat="1" ht="13.5" customHeight="1">
      <c r="B18" s="63">
        <v>13</v>
      </c>
      <c r="C18" s="55" t="s">
        <v>121</v>
      </c>
      <c r="D18" s="283">
        <f>市区町村別_指導対象者群分析!D18</f>
        <v>18796</v>
      </c>
      <c r="E18" s="428">
        <v>10194</v>
      </c>
      <c r="F18" s="430">
        <v>775705730</v>
      </c>
      <c r="G18" s="256">
        <f t="shared" si="0"/>
        <v>76094.342750637632</v>
      </c>
      <c r="H18" s="283">
        <f>市区町村別_指導対象者群分析!E18</f>
        <v>1751</v>
      </c>
      <c r="I18" s="428">
        <v>1564</v>
      </c>
      <c r="J18" s="430">
        <v>107954580</v>
      </c>
      <c r="K18" s="256">
        <f t="shared" si="1"/>
        <v>69024.667519181588</v>
      </c>
      <c r="L18" s="283">
        <f>市区町村別_指導対象者群分析!F18</f>
        <v>17045</v>
      </c>
      <c r="M18" s="428">
        <v>8630</v>
      </c>
      <c r="N18" s="430">
        <v>667751150</v>
      </c>
      <c r="O18" s="256">
        <f t="shared" si="2"/>
        <v>77375.56778679027</v>
      </c>
      <c r="P18" s="283">
        <f>市区町村別_指導対象者群分析!G18</f>
        <v>393</v>
      </c>
      <c r="Q18" s="428">
        <v>348</v>
      </c>
      <c r="R18" s="430">
        <v>19252230</v>
      </c>
      <c r="S18" s="256">
        <f t="shared" si="3"/>
        <v>55322.5</v>
      </c>
      <c r="T18" s="283">
        <f>市区町村別_指導対象者群分析!I18</f>
        <v>1216</v>
      </c>
      <c r="U18" s="428">
        <v>1216</v>
      </c>
      <c r="V18" s="430">
        <v>88702350</v>
      </c>
      <c r="W18" s="256">
        <f t="shared" si="4"/>
        <v>72946.011513157893</v>
      </c>
      <c r="X18" s="283">
        <f>市区町村別_指導対象者群分析!K18</f>
        <v>142</v>
      </c>
      <c r="Y18" s="428">
        <v>0</v>
      </c>
      <c r="Z18" s="430">
        <v>0</v>
      </c>
      <c r="AA18" s="256" t="str">
        <f t="shared" si="5"/>
        <v>-</v>
      </c>
      <c r="AB18" s="283">
        <f>市区町村別_指導対象者群分析!M18</f>
        <v>8630</v>
      </c>
      <c r="AC18" s="169">
        <v>8630</v>
      </c>
      <c r="AD18" s="430">
        <v>667751150</v>
      </c>
      <c r="AE18" s="256">
        <f t="shared" si="6"/>
        <v>77375.56778679027</v>
      </c>
      <c r="AF18" s="230"/>
      <c r="AG18" s="231" t="s">
        <v>18</v>
      </c>
      <c r="AH18" s="127">
        <f t="shared" si="7"/>
        <v>76007.487667371388</v>
      </c>
      <c r="AI18" s="231" t="s">
        <v>18</v>
      </c>
      <c r="AJ18" s="127">
        <f t="shared" si="8"/>
        <v>72929.110295402905</v>
      </c>
      <c r="AK18" s="230"/>
      <c r="AL18" s="230"/>
      <c r="AM18" s="231" t="str">
        <f t="shared" si="9"/>
        <v>高石市</v>
      </c>
      <c r="AN18" s="127">
        <f t="shared" si="20"/>
        <v>68074.73493975903</v>
      </c>
      <c r="AO18" s="127">
        <f t="shared" si="10"/>
        <v>62714.56298200514</v>
      </c>
      <c r="AP18" s="127">
        <f t="shared" si="11"/>
        <v>5360</v>
      </c>
      <c r="AQ18" s="231" t="str">
        <f t="shared" si="12"/>
        <v>羽曳野市</v>
      </c>
      <c r="AR18" s="127">
        <f t="shared" si="21"/>
        <v>68897.799768518526</v>
      </c>
      <c r="AS18" s="127">
        <f t="shared" si="13"/>
        <v>69065.945708181476</v>
      </c>
      <c r="AT18" s="127">
        <f t="shared" si="22"/>
        <v>-168</v>
      </c>
      <c r="AV18" s="127">
        <f t="shared" si="14"/>
        <v>67949.934949288872</v>
      </c>
      <c r="AW18" s="127">
        <f t="shared" si="15"/>
        <v>69373.135269204256</v>
      </c>
      <c r="AX18" s="127">
        <f t="shared" si="16"/>
        <v>-1423</v>
      </c>
      <c r="AY18" s="127">
        <f t="shared" si="17"/>
        <v>69291.194354465522</v>
      </c>
      <c r="AZ18" s="127">
        <f t="shared" si="18"/>
        <v>69911.635309031379</v>
      </c>
      <c r="BA18" s="127">
        <f t="shared" si="19"/>
        <v>-621</v>
      </c>
      <c r="BB18" s="127">
        <v>0</v>
      </c>
    </row>
    <row r="19" spans="2:54" s="128" customFormat="1" ht="13.5" customHeight="1">
      <c r="B19" s="63">
        <v>14</v>
      </c>
      <c r="C19" s="55" t="s">
        <v>122</v>
      </c>
      <c r="D19" s="283">
        <f>市区町村別_指導対象者群分析!D19</f>
        <v>14799</v>
      </c>
      <c r="E19" s="428">
        <v>7946</v>
      </c>
      <c r="F19" s="430">
        <v>594506780</v>
      </c>
      <c r="G19" s="256">
        <f t="shared" si="0"/>
        <v>74818.371507676813</v>
      </c>
      <c r="H19" s="283">
        <f>市区町村別_指導対象者群分析!E19</f>
        <v>1706</v>
      </c>
      <c r="I19" s="428">
        <v>1499</v>
      </c>
      <c r="J19" s="430">
        <v>102326730</v>
      </c>
      <c r="K19" s="256">
        <f t="shared" si="1"/>
        <v>68263.328885923955</v>
      </c>
      <c r="L19" s="283">
        <f>市区町村別_指導対象者群分析!F19</f>
        <v>13093</v>
      </c>
      <c r="M19" s="428">
        <v>6447</v>
      </c>
      <c r="N19" s="430">
        <v>492180050</v>
      </c>
      <c r="O19" s="256">
        <f t="shared" si="2"/>
        <v>76342.492632232039</v>
      </c>
      <c r="P19" s="283">
        <f>市区町村別_指導対象者群分析!G19</f>
        <v>276</v>
      </c>
      <c r="Q19" s="428">
        <v>220</v>
      </c>
      <c r="R19" s="430">
        <v>12696000</v>
      </c>
      <c r="S19" s="256">
        <f t="shared" si="3"/>
        <v>57709.090909090912</v>
      </c>
      <c r="T19" s="283">
        <f>市区町村別_指導対象者群分析!I19</f>
        <v>1279</v>
      </c>
      <c r="U19" s="428">
        <v>1279</v>
      </c>
      <c r="V19" s="430">
        <v>89630730</v>
      </c>
      <c r="W19" s="256">
        <f t="shared" si="4"/>
        <v>70078.756841282258</v>
      </c>
      <c r="X19" s="283">
        <f>市区町村別_指導対象者群分析!K19</f>
        <v>151</v>
      </c>
      <c r="Y19" s="428">
        <v>0</v>
      </c>
      <c r="Z19" s="430">
        <v>0</v>
      </c>
      <c r="AA19" s="256" t="str">
        <f t="shared" si="5"/>
        <v>-</v>
      </c>
      <c r="AB19" s="283">
        <f>市区町村別_指導対象者群分析!M19</f>
        <v>6447</v>
      </c>
      <c r="AC19" s="169">
        <v>6447</v>
      </c>
      <c r="AD19" s="430">
        <v>492180050</v>
      </c>
      <c r="AE19" s="256">
        <f t="shared" si="6"/>
        <v>76342.492632232039</v>
      </c>
      <c r="AF19" s="230"/>
      <c r="AG19" s="231" t="s">
        <v>41</v>
      </c>
      <c r="AH19" s="127">
        <f t="shared" si="7"/>
        <v>63997.577557755772</v>
      </c>
      <c r="AI19" s="231" t="s">
        <v>41</v>
      </c>
      <c r="AJ19" s="127">
        <f t="shared" si="8"/>
        <v>68249.63646036532</v>
      </c>
      <c r="AK19" s="230"/>
      <c r="AL19" s="230"/>
      <c r="AM19" s="231" t="str">
        <f t="shared" si="9"/>
        <v>門真市</v>
      </c>
      <c r="AN19" s="127">
        <f t="shared" si="20"/>
        <v>67889.339774557171</v>
      </c>
      <c r="AO19" s="127">
        <f t="shared" si="10"/>
        <v>78321.997136721548</v>
      </c>
      <c r="AP19" s="127">
        <f t="shared" si="11"/>
        <v>-10433</v>
      </c>
      <c r="AQ19" s="231" t="str">
        <f t="shared" si="12"/>
        <v>豊中市</v>
      </c>
      <c r="AR19" s="127">
        <f t="shared" si="21"/>
        <v>68840.486283054372</v>
      </c>
      <c r="AS19" s="127">
        <f t="shared" si="13"/>
        <v>68876.501930775499</v>
      </c>
      <c r="AT19" s="127">
        <f t="shared" si="22"/>
        <v>-37</v>
      </c>
      <c r="AV19" s="127">
        <f t="shared" si="14"/>
        <v>67949.934949288872</v>
      </c>
      <c r="AW19" s="127">
        <f t="shared" si="15"/>
        <v>69373.135269204256</v>
      </c>
      <c r="AX19" s="127">
        <f t="shared" si="16"/>
        <v>-1423</v>
      </c>
      <c r="AY19" s="127">
        <f t="shared" si="17"/>
        <v>69291.194354465522</v>
      </c>
      <c r="AZ19" s="127">
        <f t="shared" si="18"/>
        <v>69911.635309031379</v>
      </c>
      <c r="BA19" s="127">
        <f t="shared" si="19"/>
        <v>-621</v>
      </c>
      <c r="BB19" s="127">
        <v>0</v>
      </c>
    </row>
    <row r="20" spans="2:54" s="128" customFormat="1" ht="13.5" customHeight="1">
      <c r="B20" s="63">
        <v>15</v>
      </c>
      <c r="C20" s="55" t="s">
        <v>123</v>
      </c>
      <c r="D20" s="283">
        <f>市区町村別_指導対象者群分析!D20</f>
        <v>24228</v>
      </c>
      <c r="E20" s="428">
        <v>13275</v>
      </c>
      <c r="F20" s="430">
        <v>947040020</v>
      </c>
      <c r="G20" s="256">
        <f t="shared" si="0"/>
        <v>71340.114500941621</v>
      </c>
      <c r="H20" s="283">
        <f>市区町村別_指導対象者群分析!E20</f>
        <v>2280</v>
      </c>
      <c r="I20" s="428">
        <v>2040</v>
      </c>
      <c r="J20" s="430">
        <v>143009980</v>
      </c>
      <c r="K20" s="256">
        <f t="shared" si="1"/>
        <v>70102.931372549021</v>
      </c>
      <c r="L20" s="283">
        <f>市区町村別_指導対象者群分析!F20</f>
        <v>21948</v>
      </c>
      <c r="M20" s="428">
        <v>11235</v>
      </c>
      <c r="N20" s="430">
        <v>804030040</v>
      </c>
      <c r="O20" s="256">
        <f t="shared" si="2"/>
        <v>71564.756564307972</v>
      </c>
      <c r="P20" s="283">
        <f>市区町村別_指導対象者群分析!G20</f>
        <v>348</v>
      </c>
      <c r="Q20" s="428">
        <v>310</v>
      </c>
      <c r="R20" s="430">
        <v>19690330</v>
      </c>
      <c r="S20" s="256">
        <f t="shared" si="3"/>
        <v>63517.193548387098</v>
      </c>
      <c r="T20" s="283">
        <f>市区町村別_指導対象者群分析!I20</f>
        <v>1730</v>
      </c>
      <c r="U20" s="428">
        <v>1730</v>
      </c>
      <c r="V20" s="430">
        <v>123319650</v>
      </c>
      <c r="W20" s="256">
        <f t="shared" si="4"/>
        <v>71283.034682080921</v>
      </c>
      <c r="X20" s="283">
        <f>市区町村別_指導対象者群分析!K20</f>
        <v>202</v>
      </c>
      <c r="Y20" s="428">
        <v>0</v>
      </c>
      <c r="Z20" s="430">
        <v>0</v>
      </c>
      <c r="AA20" s="256" t="str">
        <f t="shared" si="5"/>
        <v>-</v>
      </c>
      <c r="AB20" s="283">
        <f>市区町村別_指導対象者群分析!M20</f>
        <v>11235</v>
      </c>
      <c r="AC20" s="169">
        <v>11235</v>
      </c>
      <c r="AD20" s="430">
        <v>804030040</v>
      </c>
      <c r="AE20" s="256">
        <f t="shared" si="6"/>
        <v>71564.756564307972</v>
      </c>
      <c r="AF20" s="230"/>
      <c r="AG20" s="231" t="s">
        <v>21</v>
      </c>
      <c r="AH20" s="127">
        <f t="shared" si="7"/>
        <v>62394.132877381533</v>
      </c>
      <c r="AI20" s="231" t="s">
        <v>21</v>
      </c>
      <c r="AJ20" s="127">
        <f t="shared" si="8"/>
        <v>63380.538148768239</v>
      </c>
      <c r="AK20" s="230"/>
      <c r="AL20" s="230"/>
      <c r="AM20" s="231" t="str">
        <f t="shared" si="9"/>
        <v>東大阪市</v>
      </c>
      <c r="AN20" s="127">
        <f t="shared" si="20"/>
        <v>67828.817697360268</v>
      </c>
      <c r="AO20" s="127">
        <f t="shared" si="10"/>
        <v>69327.641066881115</v>
      </c>
      <c r="AP20" s="127">
        <f t="shared" si="11"/>
        <v>-1499</v>
      </c>
      <c r="AQ20" s="231" t="str">
        <f t="shared" si="12"/>
        <v>泉佐野市</v>
      </c>
      <c r="AR20" s="127">
        <f t="shared" si="21"/>
        <v>68249.63646036532</v>
      </c>
      <c r="AS20" s="127">
        <f t="shared" si="13"/>
        <v>68352.922442862502</v>
      </c>
      <c r="AT20" s="127">
        <f t="shared" si="22"/>
        <v>-103</v>
      </c>
      <c r="AV20" s="127">
        <f t="shared" si="14"/>
        <v>67949.934949288872</v>
      </c>
      <c r="AW20" s="127">
        <f t="shared" si="15"/>
        <v>69373.135269204256</v>
      </c>
      <c r="AX20" s="127">
        <f t="shared" si="16"/>
        <v>-1423</v>
      </c>
      <c r="AY20" s="127">
        <f t="shared" si="17"/>
        <v>69291.194354465522</v>
      </c>
      <c r="AZ20" s="127">
        <f t="shared" si="18"/>
        <v>69911.635309031379</v>
      </c>
      <c r="BA20" s="127">
        <f t="shared" si="19"/>
        <v>-621</v>
      </c>
      <c r="BB20" s="127">
        <v>0</v>
      </c>
    </row>
    <row r="21" spans="2:54" s="128" customFormat="1" ht="13.5" customHeight="1">
      <c r="B21" s="63">
        <v>16</v>
      </c>
      <c r="C21" s="55" t="s">
        <v>54</v>
      </c>
      <c r="D21" s="283">
        <f>市区町村別_指導対象者群分析!D21</f>
        <v>15698</v>
      </c>
      <c r="E21" s="428">
        <v>8980</v>
      </c>
      <c r="F21" s="430">
        <v>646195510</v>
      </c>
      <c r="G21" s="256">
        <f t="shared" si="0"/>
        <v>71959.410913140309</v>
      </c>
      <c r="H21" s="283">
        <f>市区町村別_指導対象者群分析!E21</f>
        <v>1495</v>
      </c>
      <c r="I21" s="428">
        <v>1357</v>
      </c>
      <c r="J21" s="430">
        <v>91607840</v>
      </c>
      <c r="K21" s="256">
        <f t="shared" si="1"/>
        <v>67507.619749447316</v>
      </c>
      <c r="L21" s="283">
        <f>市区町村別_指導対象者群分析!F21</f>
        <v>14203</v>
      </c>
      <c r="M21" s="428">
        <v>7623</v>
      </c>
      <c r="N21" s="430">
        <v>554587670</v>
      </c>
      <c r="O21" s="256">
        <f t="shared" si="2"/>
        <v>72751.891643709823</v>
      </c>
      <c r="P21" s="283">
        <f>市区町村別_指導対象者群分析!G21</f>
        <v>273</v>
      </c>
      <c r="Q21" s="428">
        <v>235</v>
      </c>
      <c r="R21" s="430">
        <v>18541750</v>
      </c>
      <c r="S21" s="256">
        <f t="shared" si="3"/>
        <v>78901.063829787236</v>
      </c>
      <c r="T21" s="283">
        <f>市区町村別_指導対象者群分析!I21</f>
        <v>1122</v>
      </c>
      <c r="U21" s="428">
        <v>1122</v>
      </c>
      <c r="V21" s="430">
        <v>73066090</v>
      </c>
      <c r="W21" s="256">
        <f t="shared" si="4"/>
        <v>65121.292335115868</v>
      </c>
      <c r="X21" s="283">
        <f>市区町村別_指導対象者群分析!K21</f>
        <v>100</v>
      </c>
      <c r="Y21" s="428">
        <v>0</v>
      </c>
      <c r="Z21" s="430">
        <v>0</v>
      </c>
      <c r="AA21" s="256" t="str">
        <f t="shared" si="5"/>
        <v>-</v>
      </c>
      <c r="AB21" s="283">
        <f>市区町村別_指導対象者群分析!M21</f>
        <v>7623</v>
      </c>
      <c r="AC21" s="169">
        <v>7623</v>
      </c>
      <c r="AD21" s="430">
        <v>554587670</v>
      </c>
      <c r="AE21" s="256">
        <f t="shared" si="6"/>
        <v>72751.891643709823</v>
      </c>
      <c r="AF21" s="230"/>
      <c r="AG21" s="231" t="s">
        <v>13</v>
      </c>
      <c r="AH21" s="127">
        <f t="shared" si="7"/>
        <v>58755.698818897639</v>
      </c>
      <c r="AI21" s="231" t="s">
        <v>13</v>
      </c>
      <c r="AJ21" s="127">
        <f t="shared" si="8"/>
        <v>62962.241122053121</v>
      </c>
      <c r="AK21" s="230"/>
      <c r="AL21" s="230"/>
      <c r="AM21" s="231" t="str">
        <f t="shared" si="9"/>
        <v>和泉市</v>
      </c>
      <c r="AN21" s="127">
        <f t="shared" si="20"/>
        <v>67642.851749307825</v>
      </c>
      <c r="AO21" s="127">
        <f t="shared" si="10"/>
        <v>69289.141318977127</v>
      </c>
      <c r="AP21" s="127">
        <f t="shared" si="11"/>
        <v>-1646</v>
      </c>
      <c r="AQ21" s="231" t="str">
        <f t="shared" si="12"/>
        <v>高石市</v>
      </c>
      <c r="AR21" s="127">
        <f t="shared" si="21"/>
        <v>67863.254423720704</v>
      </c>
      <c r="AS21" s="127">
        <f t="shared" si="13"/>
        <v>68926.321230458896</v>
      </c>
      <c r="AT21" s="127">
        <f t="shared" si="22"/>
        <v>-1063</v>
      </c>
      <c r="AV21" s="127">
        <f t="shared" si="14"/>
        <v>67949.934949288872</v>
      </c>
      <c r="AW21" s="127">
        <f t="shared" si="15"/>
        <v>69373.135269204256</v>
      </c>
      <c r="AX21" s="127">
        <f t="shared" si="16"/>
        <v>-1423</v>
      </c>
      <c r="AY21" s="127">
        <f t="shared" si="17"/>
        <v>69291.194354465522</v>
      </c>
      <c r="AZ21" s="127">
        <f t="shared" si="18"/>
        <v>69911.635309031379</v>
      </c>
      <c r="BA21" s="127">
        <f t="shared" si="19"/>
        <v>-621</v>
      </c>
      <c r="BB21" s="127">
        <v>0</v>
      </c>
    </row>
    <row r="22" spans="2:54" s="128" customFormat="1" ht="13.5" customHeight="1">
      <c r="B22" s="63">
        <v>17</v>
      </c>
      <c r="C22" s="55" t="s">
        <v>124</v>
      </c>
      <c r="D22" s="283">
        <f>市区町村別_指導対象者群分析!D22</f>
        <v>22301</v>
      </c>
      <c r="E22" s="428">
        <v>12330</v>
      </c>
      <c r="F22" s="430">
        <v>921926510</v>
      </c>
      <c r="G22" s="256">
        <f t="shared" si="0"/>
        <v>74771.006488240062</v>
      </c>
      <c r="H22" s="283">
        <f>市区町村別_指導対象者群分析!E22</f>
        <v>2278</v>
      </c>
      <c r="I22" s="428">
        <v>2078</v>
      </c>
      <c r="J22" s="430">
        <v>142826130</v>
      </c>
      <c r="K22" s="256">
        <f t="shared" si="1"/>
        <v>68732.497593840235</v>
      </c>
      <c r="L22" s="283">
        <f>市区町村別_指導対象者群分析!F22</f>
        <v>20023</v>
      </c>
      <c r="M22" s="428">
        <v>10252</v>
      </c>
      <c r="N22" s="430">
        <v>779100380</v>
      </c>
      <c r="O22" s="256">
        <f t="shared" si="2"/>
        <v>75994.964884900503</v>
      </c>
      <c r="P22" s="283">
        <f>市区町村別_指導対象者群分析!G22</f>
        <v>404</v>
      </c>
      <c r="Q22" s="428">
        <v>374</v>
      </c>
      <c r="R22" s="430">
        <v>21357680</v>
      </c>
      <c r="S22" s="256">
        <f t="shared" si="3"/>
        <v>57106.09625668449</v>
      </c>
      <c r="T22" s="283">
        <f>市区町村別_指導対象者群分析!I22</f>
        <v>1704</v>
      </c>
      <c r="U22" s="428">
        <v>1704</v>
      </c>
      <c r="V22" s="430">
        <v>121468450</v>
      </c>
      <c r="W22" s="256">
        <f t="shared" si="4"/>
        <v>71284.301643192492</v>
      </c>
      <c r="X22" s="283">
        <f>市区町村別_指導対象者群分析!K22</f>
        <v>170</v>
      </c>
      <c r="Y22" s="428">
        <v>0</v>
      </c>
      <c r="Z22" s="430">
        <v>0</v>
      </c>
      <c r="AA22" s="256" t="str">
        <f t="shared" si="5"/>
        <v>-</v>
      </c>
      <c r="AB22" s="283">
        <f>市区町村別_指導対象者群分析!M22</f>
        <v>10252</v>
      </c>
      <c r="AC22" s="169">
        <v>10252</v>
      </c>
      <c r="AD22" s="430">
        <v>779100380</v>
      </c>
      <c r="AE22" s="256">
        <f t="shared" si="6"/>
        <v>75994.964884900503</v>
      </c>
      <c r="AF22" s="230"/>
      <c r="AG22" s="231" t="s">
        <v>22</v>
      </c>
      <c r="AH22" s="127">
        <f t="shared" si="7"/>
        <v>61234.13419043793</v>
      </c>
      <c r="AI22" s="231" t="s">
        <v>22</v>
      </c>
      <c r="AJ22" s="127">
        <f t="shared" si="8"/>
        <v>65471.070422535209</v>
      </c>
      <c r="AK22" s="230"/>
      <c r="AL22" s="230"/>
      <c r="AM22" s="231" t="str">
        <f t="shared" si="9"/>
        <v>柏原市</v>
      </c>
      <c r="AN22" s="127">
        <f t="shared" si="20"/>
        <v>67469.47478991597</v>
      </c>
      <c r="AO22" s="127">
        <f t="shared" si="10"/>
        <v>70178.581213307247</v>
      </c>
      <c r="AP22" s="127">
        <f t="shared" si="11"/>
        <v>-2710</v>
      </c>
      <c r="AQ22" s="231" t="str">
        <f t="shared" si="12"/>
        <v>摂津市</v>
      </c>
      <c r="AR22" s="127">
        <f t="shared" si="21"/>
        <v>67805.605623648167</v>
      </c>
      <c r="AS22" s="127">
        <f t="shared" si="13"/>
        <v>67915.846274818163</v>
      </c>
      <c r="AT22" s="127">
        <f t="shared" si="22"/>
        <v>-110</v>
      </c>
      <c r="AV22" s="127">
        <f t="shared" si="14"/>
        <v>67949.934949288872</v>
      </c>
      <c r="AW22" s="127">
        <f t="shared" si="15"/>
        <v>69373.135269204256</v>
      </c>
      <c r="AX22" s="127">
        <f t="shared" si="16"/>
        <v>-1423</v>
      </c>
      <c r="AY22" s="127">
        <f t="shared" si="17"/>
        <v>69291.194354465522</v>
      </c>
      <c r="AZ22" s="127">
        <f t="shared" si="18"/>
        <v>69911.635309031379</v>
      </c>
      <c r="BA22" s="127">
        <f t="shared" si="19"/>
        <v>-621</v>
      </c>
      <c r="BB22" s="127">
        <v>0</v>
      </c>
    </row>
    <row r="23" spans="2:54" s="128" customFormat="1" ht="13.5" customHeight="1">
      <c r="B23" s="63">
        <v>18</v>
      </c>
      <c r="C23" s="55" t="s">
        <v>55</v>
      </c>
      <c r="D23" s="283">
        <f>市区町村別_指導対象者群分析!D23</f>
        <v>20122</v>
      </c>
      <c r="E23" s="428">
        <v>11500</v>
      </c>
      <c r="F23" s="430">
        <v>923072590</v>
      </c>
      <c r="G23" s="256">
        <f t="shared" si="0"/>
        <v>80267.181739130436</v>
      </c>
      <c r="H23" s="283">
        <f>市区町村別_指導対象者群分析!E23</f>
        <v>2438</v>
      </c>
      <c r="I23" s="428">
        <v>2317</v>
      </c>
      <c r="J23" s="430">
        <v>177945260</v>
      </c>
      <c r="K23" s="256">
        <f t="shared" si="1"/>
        <v>76799.853258523959</v>
      </c>
      <c r="L23" s="283">
        <f>市区町村別_指導対象者群分析!F23</f>
        <v>17684</v>
      </c>
      <c r="M23" s="428">
        <v>9183</v>
      </c>
      <c r="N23" s="430">
        <v>745127330</v>
      </c>
      <c r="O23" s="256">
        <f t="shared" si="2"/>
        <v>81142.03746052488</v>
      </c>
      <c r="P23" s="283">
        <f>市区町村別_指導対象者群分析!G23</f>
        <v>408</v>
      </c>
      <c r="Q23" s="428">
        <v>390</v>
      </c>
      <c r="R23" s="430">
        <v>24791760</v>
      </c>
      <c r="S23" s="256">
        <f t="shared" si="3"/>
        <v>63568.615384615383</v>
      </c>
      <c r="T23" s="283">
        <f>市区町村別_指導対象者群分析!I23</f>
        <v>1927</v>
      </c>
      <c r="U23" s="428">
        <v>1927</v>
      </c>
      <c r="V23" s="430">
        <v>153153500</v>
      </c>
      <c r="W23" s="256">
        <f t="shared" si="4"/>
        <v>79477.68552153607</v>
      </c>
      <c r="X23" s="283">
        <f>市区町村別_指導対象者群分析!K23</f>
        <v>103</v>
      </c>
      <c r="Y23" s="428">
        <v>0</v>
      </c>
      <c r="Z23" s="430">
        <v>0</v>
      </c>
      <c r="AA23" s="256" t="str">
        <f t="shared" si="5"/>
        <v>-</v>
      </c>
      <c r="AB23" s="283">
        <f>市区町村別_指導対象者群分析!M23</f>
        <v>9183</v>
      </c>
      <c r="AC23" s="169">
        <v>9183</v>
      </c>
      <c r="AD23" s="430">
        <v>745127330</v>
      </c>
      <c r="AE23" s="256">
        <f t="shared" si="6"/>
        <v>81142.03746052488</v>
      </c>
      <c r="AF23" s="230"/>
      <c r="AG23" s="231" t="s">
        <v>23</v>
      </c>
      <c r="AH23" s="127">
        <f t="shared" si="7"/>
        <v>62622.435087719299</v>
      </c>
      <c r="AI23" s="231" t="s">
        <v>23</v>
      </c>
      <c r="AJ23" s="127">
        <f t="shared" si="8"/>
        <v>67790.91449889091</v>
      </c>
      <c r="AK23" s="230"/>
      <c r="AL23" s="230"/>
      <c r="AM23" s="231" t="str">
        <f t="shared" si="9"/>
        <v>能勢町</v>
      </c>
      <c r="AN23" s="127">
        <f t="shared" si="20"/>
        <v>65819.28571428571</v>
      </c>
      <c r="AO23" s="127">
        <f t="shared" si="10"/>
        <v>70054.598930481283</v>
      </c>
      <c r="AP23" s="127">
        <f t="shared" si="11"/>
        <v>-4236</v>
      </c>
      <c r="AQ23" s="231" t="str">
        <f t="shared" si="12"/>
        <v>松原市</v>
      </c>
      <c r="AR23" s="127">
        <f t="shared" si="21"/>
        <v>67790.91449889091</v>
      </c>
      <c r="AS23" s="127">
        <f t="shared" si="13"/>
        <v>67944.228378805434</v>
      </c>
      <c r="AT23" s="127">
        <f t="shared" si="22"/>
        <v>-153</v>
      </c>
      <c r="AV23" s="127">
        <f t="shared" si="14"/>
        <v>67949.934949288872</v>
      </c>
      <c r="AW23" s="127">
        <f t="shared" si="15"/>
        <v>69373.135269204256</v>
      </c>
      <c r="AX23" s="127">
        <f t="shared" si="16"/>
        <v>-1423</v>
      </c>
      <c r="AY23" s="127">
        <f t="shared" si="17"/>
        <v>69291.194354465522</v>
      </c>
      <c r="AZ23" s="127">
        <f t="shared" si="18"/>
        <v>69911.635309031379</v>
      </c>
      <c r="BA23" s="127">
        <f t="shared" si="19"/>
        <v>-621</v>
      </c>
      <c r="BB23" s="127">
        <v>0</v>
      </c>
    </row>
    <row r="24" spans="2:54" s="128" customFormat="1" ht="13.5" customHeight="1">
      <c r="B24" s="63">
        <v>19</v>
      </c>
      <c r="C24" s="55" t="s">
        <v>125</v>
      </c>
      <c r="D24" s="283">
        <f>市区町村別_指導対象者群分析!D24</f>
        <v>13229</v>
      </c>
      <c r="E24" s="428">
        <v>5871</v>
      </c>
      <c r="F24" s="430">
        <v>478975440</v>
      </c>
      <c r="G24" s="256">
        <f t="shared" si="0"/>
        <v>81583.280531425655</v>
      </c>
      <c r="H24" s="283">
        <f>市区町村別_指導対象者群分析!E24</f>
        <v>745</v>
      </c>
      <c r="I24" s="428">
        <v>644</v>
      </c>
      <c r="J24" s="430">
        <v>56001980</v>
      </c>
      <c r="K24" s="256">
        <f t="shared" si="1"/>
        <v>86959.596273291929</v>
      </c>
      <c r="L24" s="283">
        <f>市区町村別_指導対象者群分析!F24</f>
        <v>12484</v>
      </c>
      <c r="M24" s="428">
        <v>5227</v>
      </c>
      <c r="N24" s="430">
        <v>422973460</v>
      </c>
      <c r="O24" s="256">
        <f t="shared" si="2"/>
        <v>80920.88387220203</v>
      </c>
      <c r="P24" s="283">
        <f>市区町村別_指導対象者群分析!G24</f>
        <v>115</v>
      </c>
      <c r="Q24" s="428">
        <v>83</v>
      </c>
      <c r="R24" s="430">
        <v>5747650</v>
      </c>
      <c r="S24" s="256">
        <f t="shared" si="3"/>
        <v>69248.795180722896</v>
      </c>
      <c r="T24" s="283">
        <f>市区町村別_指導対象者群分析!I24</f>
        <v>561</v>
      </c>
      <c r="U24" s="428">
        <v>561</v>
      </c>
      <c r="V24" s="430">
        <v>50254330</v>
      </c>
      <c r="W24" s="256">
        <f t="shared" si="4"/>
        <v>89579.910873440283</v>
      </c>
      <c r="X24" s="283">
        <f>市区町村別_指導対象者群分析!K24</f>
        <v>69</v>
      </c>
      <c r="Y24" s="428">
        <v>0</v>
      </c>
      <c r="Z24" s="430">
        <v>0</v>
      </c>
      <c r="AA24" s="256" t="str">
        <f t="shared" si="5"/>
        <v>-</v>
      </c>
      <c r="AB24" s="283">
        <f>市区町村別_指導対象者群分析!M24</f>
        <v>5227</v>
      </c>
      <c r="AC24" s="169">
        <v>5227</v>
      </c>
      <c r="AD24" s="430">
        <v>422973460</v>
      </c>
      <c r="AE24" s="256">
        <f t="shared" si="6"/>
        <v>80920.88387220203</v>
      </c>
      <c r="AF24" s="230"/>
      <c r="AG24" s="231" t="s">
        <v>14</v>
      </c>
      <c r="AH24" s="127">
        <f t="shared" si="7"/>
        <v>64379.940688018978</v>
      </c>
      <c r="AI24" s="231" t="s">
        <v>14</v>
      </c>
      <c r="AJ24" s="127">
        <f t="shared" si="8"/>
        <v>70933.588680165893</v>
      </c>
      <c r="AK24" s="230"/>
      <c r="AL24" s="230"/>
      <c r="AM24" s="231" t="str">
        <f t="shared" si="9"/>
        <v>大東市</v>
      </c>
      <c r="AN24" s="127">
        <f t="shared" si="20"/>
        <v>64379.940688018978</v>
      </c>
      <c r="AO24" s="127">
        <f t="shared" si="10"/>
        <v>65097.001194743127</v>
      </c>
      <c r="AP24" s="127">
        <f t="shared" si="11"/>
        <v>-717</v>
      </c>
      <c r="AQ24" s="231" t="str">
        <f t="shared" si="12"/>
        <v>吹田市</v>
      </c>
      <c r="AR24" s="127">
        <f t="shared" si="21"/>
        <v>67646.297914434093</v>
      </c>
      <c r="AS24" s="127">
        <f t="shared" si="13"/>
        <v>68077.646098163837</v>
      </c>
      <c r="AT24" s="127">
        <f t="shared" si="22"/>
        <v>-432</v>
      </c>
      <c r="AV24" s="127">
        <f t="shared" si="14"/>
        <v>67949.934949288872</v>
      </c>
      <c r="AW24" s="127">
        <f t="shared" si="15"/>
        <v>69373.135269204256</v>
      </c>
      <c r="AX24" s="127">
        <f t="shared" si="16"/>
        <v>-1423</v>
      </c>
      <c r="AY24" s="127">
        <f t="shared" si="17"/>
        <v>69291.194354465522</v>
      </c>
      <c r="AZ24" s="127">
        <f t="shared" si="18"/>
        <v>69911.635309031379</v>
      </c>
      <c r="BA24" s="127">
        <f t="shared" si="19"/>
        <v>-621</v>
      </c>
      <c r="BB24" s="127">
        <v>0</v>
      </c>
    </row>
    <row r="25" spans="2:54" s="128" customFormat="1" ht="13.5" customHeight="1">
      <c r="B25" s="63">
        <v>20</v>
      </c>
      <c r="C25" s="55" t="s">
        <v>126</v>
      </c>
      <c r="D25" s="283">
        <f>市区町村別_指導対象者群分析!D25</f>
        <v>22084</v>
      </c>
      <c r="E25" s="428">
        <v>12411</v>
      </c>
      <c r="F25" s="430">
        <v>908099950</v>
      </c>
      <c r="G25" s="256">
        <f t="shared" si="0"/>
        <v>73168.958987994527</v>
      </c>
      <c r="H25" s="283">
        <f>市区町村別_指導対象者群分析!E25</f>
        <v>2334</v>
      </c>
      <c r="I25" s="428">
        <v>2108</v>
      </c>
      <c r="J25" s="430">
        <v>151400300</v>
      </c>
      <c r="K25" s="256">
        <f t="shared" si="1"/>
        <v>71821.774193548394</v>
      </c>
      <c r="L25" s="283">
        <f>市区町村別_指導対象者群分析!F25</f>
        <v>19750</v>
      </c>
      <c r="M25" s="428">
        <v>10303</v>
      </c>
      <c r="N25" s="430">
        <v>756699650</v>
      </c>
      <c r="O25" s="256">
        <f t="shared" si="2"/>
        <v>73444.593807628844</v>
      </c>
      <c r="P25" s="283">
        <f>市区町村別_指導対象者群分析!G25</f>
        <v>500</v>
      </c>
      <c r="Q25" s="428">
        <v>462</v>
      </c>
      <c r="R25" s="430">
        <v>30090840</v>
      </c>
      <c r="S25" s="256">
        <f t="shared" si="3"/>
        <v>65131.688311688311</v>
      </c>
      <c r="T25" s="283">
        <f>市区町村別_指導対象者群分析!I25</f>
        <v>1646</v>
      </c>
      <c r="U25" s="428">
        <v>1646</v>
      </c>
      <c r="V25" s="430">
        <v>121309460</v>
      </c>
      <c r="W25" s="256">
        <f t="shared" si="4"/>
        <v>73699.550425273395</v>
      </c>
      <c r="X25" s="283">
        <f>市区町村別_指導対象者群分析!K25</f>
        <v>188</v>
      </c>
      <c r="Y25" s="428">
        <v>0</v>
      </c>
      <c r="Z25" s="430">
        <v>0</v>
      </c>
      <c r="AA25" s="256" t="str">
        <f t="shared" si="5"/>
        <v>-</v>
      </c>
      <c r="AB25" s="283">
        <f>市区町村別_指導対象者群分析!M25</f>
        <v>10303</v>
      </c>
      <c r="AC25" s="169">
        <v>10303</v>
      </c>
      <c r="AD25" s="430">
        <v>756699650</v>
      </c>
      <c r="AE25" s="256">
        <f t="shared" si="6"/>
        <v>73444.593807628844</v>
      </c>
      <c r="AF25" s="230"/>
      <c r="AG25" s="231" t="s">
        <v>42</v>
      </c>
      <c r="AH25" s="127">
        <f t="shared" si="7"/>
        <v>67642.851749307825</v>
      </c>
      <c r="AI25" s="231" t="s">
        <v>42</v>
      </c>
      <c r="AJ25" s="127">
        <f t="shared" si="8"/>
        <v>69089.590797846307</v>
      </c>
      <c r="AK25" s="230"/>
      <c r="AL25" s="230"/>
      <c r="AM25" s="231" t="str">
        <f t="shared" si="9"/>
        <v>岸和田市</v>
      </c>
      <c r="AN25" s="127">
        <f t="shared" si="20"/>
        <v>64344.675324675321</v>
      </c>
      <c r="AO25" s="127">
        <f t="shared" si="10"/>
        <v>66615.93319194061</v>
      </c>
      <c r="AP25" s="127">
        <f t="shared" si="11"/>
        <v>-2271</v>
      </c>
      <c r="AQ25" s="231" t="str">
        <f t="shared" si="12"/>
        <v>泉大津市</v>
      </c>
      <c r="AR25" s="127">
        <f t="shared" si="21"/>
        <v>67629.120570440791</v>
      </c>
      <c r="AS25" s="127">
        <f t="shared" si="13"/>
        <v>71835.754125029052</v>
      </c>
      <c r="AT25" s="127">
        <f t="shared" si="22"/>
        <v>-4207</v>
      </c>
      <c r="AV25" s="127">
        <f t="shared" si="14"/>
        <v>67949.934949288872</v>
      </c>
      <c r="AW25" s="127">
        <f t="shared" si="15"/>
        <v>69373.135269204256</v>
      </c>
      <c r="AX25" s="127">
        <f t="shared" si="16"/>
        <v>-1423</v>
      </c>
      <c r="AY25" s="127">
        <f t="shared" si="17"/>
        <v>69291.194354465522</v>
      </c>
      <c r="AZ25" s="127">
        <f t="shared" si="18"/>
        <v>69911.635309031379</v>
      </c>
      <c r="BA25" s="127">
        <f t="shared" si="19"/>
        <v>-621</v>
      </c>
      <c r="BB25" s="127">
        <v>0</v>
      </c>
    </row>
    <row r="26" spans="2:54" s="128" customFormat="1" ht="13.5" customHeight="1">
      <c r="B26" s="63">
        <v>21</v>
      </c>
      <c r="C26" s="55" t="s">
        <v>127</v>
      </c>
      <c r="D26" s="283">
        <f>市区町村別_指導対象者群分析!D26</f>
        <v>14373</v>
      </c>
      <c r="E26" s="428">
        <v>8105</v>
      </c>
      <c r="F26" s="430">
        <v>583681960</v>
      </c>
      <c r="G26" s="256">
        <f t="shared" si="0"/>
        <v>72015.047501542256</v>
      </c>
      <c r="H26" s="283">
        <f>市区町村別_指導対象者群分析!E26</f>
        <v>1452</v>
      </c>
      <c r="I26" s="428">
        <v>1328</v>
      </c>
      <c r="J26" s="430">
        <v>102306320</v>
      </c>
      <c r="K26" s="256">
        <f t="shared" si="1"/>
        <v>77037.891566265054</v>
      </c>
      <c r="L26" s="283">
        <f>市区町村別_指導対象者群分析!F26</f>
        <v>12921</v>
      </c>
      <c r="M26" s="428">
        <v>6777</v>
      </c>
      <c r="N26" s="430">
        <v>481375640</v>
      </c>
      <c r="O26" s="256">
        <f t="shared" si="2"/>
        <v>71030.786483694857</v>
      </c>
      <c r="P26" s="283">
        <f>市区町村別_指導対象者群分析!G26</f>
        <v>183</v>
      </c>
      <c r="Q26" s="428">
        <v>152</v>
      </c>
      <c r="R26" s="430">
        <v>9497720</v>
      </c>
      <c r="S26" s="256">
        <f t="shared" si="3"/>
        <v>62485</v>
      </c>
      <c r="T26" s="283">
        <f>市区町村別_指導対象者群分析!I26</f>
        <v>1176</v>
      </c>
      <c r="U26" s="428">
        <v>1176</v>
      </c>
      <c r="V26" s="430">
        <v>92808600</v>
      </c>
      <c r="W26" s="256">
        <f t="shared" si="4"/>
        <v>78918.877551020414</v>
      </c>
      <c r="X26" s="283">
        <f>市区町村別_指導対象者群分析!K26</f>
        <v>93</v>
      </c>
      <c r="Y26" s="428">
        <v>0</v>
      </c>
      <c r="Z26" s="430">
        <v>0</v>
      </c>
      <c r="AA26" s="256" t="str">
        <f t="shared" si="5"/>
        <v>-</v>
      </c>
      <c r="AB26" s="283">
        <f>市区町村別_指導対象者群分析!M26</f>
        <v>6777</v>
      </c>
      <c r="AC26" s="169">
        <v>6777</v>
      </c>
      <c r="AD26" s="430">
        <v>481375640</v>
      </c>
      <c r="AE26" s="256">
        <f t="shared" si="6"/>
        <v>71030.786483694857</v>
      </c>
      <c r="AF26" s="230"/>
      <c r="AG26" s="231" t="s">
        <v>4</v>
      </c>
      <c r="AH26" s="127">
        <f t="shared" si="7"/>
        <v>63661.494435612083</v>
      </c>
      <c r="AI26" s="231" t="s">
        <v>4</v>
      </c>
      <c r="AJ26" s="127">
        <f t="shared" si="8"/>
        <v>66795.03040173724</v>
      </c>
      <c r="AK26" s="230"/>
      <c r="AL26" s="230"/>
      <c r="AM26" s="231" t="str">
        <f t="shared" si="9"/>
        <v>交野市</v>
      </c>
      <c r="AN26" s="127">
        <f t="shared" si="20"/>
        <v>64066.125319693092</v>
      </c>
      <c r="AO26" s="127">
        <f t="shared" si="10"/>
        <v>64566.676217765045</v>
      </c>
      <c r="AP26" s="127">
        <f t="shared" si="11"/>
        <v>-501</v>
      </c>
      <c r="AQ26" s="231" t="str">
        <f t="shared" si="12"/>
        <v>茨木市</v>
      </c>
      <c r="AR26" s="127">
        <f t="shared" si="21"/>
        <v>66854.235151049666</v>
      </c>
      <c r="AS26" s="127">
        <f t="shared" si="13"/>
        <v>65626.721797257254</v>
      </c>
      <c r="AT26" s="127">
        <f t="shared" si="22"/>
        <v>1227</v>
      </c>
      <c r="AV26" s="127">
        <f t="shared" si="14"/>
        <v>67949.934949288872</v>
      </c>
      <c r="AW26" s="127">
        <f t="shared" si="15"/>
        <v>69373.135269204256</v>
      </c>
      <c r="AX26" s="127">
        <f t="shared" si="16"/>
        <v>-1423</v>
      </c>
      <c r="AY26" s="127">
        <f t="shared" si="17"/>
        <v>69291.194354465522</v>
      </c>
      <c r="AZ26" s="127">
        <f t="shared" si="18"/>
        <v>69911.635309031379</v>
      </c>
      <c r="BA26" s="127">
        <f t="shared" si="19"/>
        <v>-621</v>
      </c>
      <c r="BB26" s="127">
        <v>0</v>
      </c>
    </row>
    <row r="27" spans="2:54" s="128" customFormat="1" ht="13.5" customHeight="1">
      <c r="B27" s="63">
        <v>22</v>
      </c>
      <c r="C27" s="55" t="s">
        <v>56</v>
      </c>
      <c r="D27" s="283">
        <f>市区町村別_指導対象者群分析!D27</f>
        <v>19083</v>
      </c>
      <c r="E27" s="428">
        <v>10125</v>
      </c>
      <c r="F27" s="430">
        <v>752982650</v>
      </c>
      <c r="G27" s="256">
        <f t="shared" si="0"/>
        <v>74368.656790123452</v>
      </c>
      <c r="H27" s="283">
        <f>市区町村別_指導対象者群分析!E27</f>
        <v>2427</v>
      </c>
      <c r="I27" s="428">
        <v>2172</v>
      </c>
      <c r="J27" s="430">
        <v>147237160</v>
      </c>
      <c r="K27" s="256">
        <f t="shared" si="1"/>
        <v>67788.747697974221</v>
      </c>
      <c r="L27" s="283">
        <f>市区町村別_指導対象者群分析!F27</f>
        <v>16656</v>
      </c>
      <c r="M27" s="428">
        <v>7953</v>
      </c>
      <c r="N27" s="430">
        <v>605745490</v>
      </c>
      <c r="O27" s="256">
        <f t="shared" si="2"/>
        <v>76165.659499559915</v>
      </c>
      <c r="P27" s="283">
        <f>市区町村別_指導対象者群分析!G27</f>
        <v>451</v>
      </c>
      <c r="Q27" s="428">
        <v>423</v>
      </c>
      <c r="R27" s="430">
        <v>26660500</v>
      </c>
      <c r="S27" s="256">
        <f t="shared" si="3"/>
        <v>63027.186761229314</v>
      </c>
      <c r="T27" s="283">
        <f>市区町村別_指導対象者群分析!I27</f>
        <v>1749</v>
      </c>
      <c r="U27" s="428">
        <v>1749</v>
      </c>
      <c r="V27" s="430">
        <v>120576660</v>
      </c>
      <c r="W27" s="256">
        <f t="shared" si="4"/>
        <v>68940.343053173245</v>
      </c>
      <c r="X27" s="283">
        <f>市区町村別_指導対象者群分析!K27</f>
        <v>227</v>
      </c>
      <c r="Y27" s="428">
        <v>0</v>
      </c>
      <c r="Z27" s="430">
        <v>0</v>
      </c>
      <c r="AA27" s="256" t="str">
        <f t="shared" si="5"/>
        <v>-</v>
      </c>
      <c r="AB27" s="283">
        <f>市区町村別_指導対象者群分析!M27</f>
        <v>7953</v>
      </c>
      <c r="AC27" s="169">
        <v>7953</v>
      </c>
      <c r="AD27" s="430">
        <v>605745490</v>
      </c>
      <c r="AE27" s="256">
        <f t="shared" si="6"/>
        <v>76165.659499559915</v>
      </c>
      <c r="AF27" s="230"/>
      <c r="AG27" s="231" t="s">
        <v>19</v>
      </c>
      <c r="AH27" s="127">
        <f t="shared" si="7"/>
        <v>67469.47478991597</v>
      </c>
      <c r="AI27" s="231" t="s">
        <v>19</v>
      </c>
      <c r="AJ27" s="127">
        <f t="shared" si="8"/>
        <v>63960.023128679561</v>
      </c>
      <c r="AK27" s="230"/>
      <c r="AL27" s="230"/>
      <c r="AM27" s="231" t="str">
        <f t="shared" si="9"/>
        <v>泉佐野市</v>
      </c>
      <c r="AN27" s="127">
        <f t="shared" si="20"/>
        <v>63997.577557755772</v>
      </c>
      <c r="AO27" s="127">
        <f t="shared" si="10"/>
        <v>65353.098495212042</v>
      </c>
      <c r="AP27" s="127">
        <f t="shared" si="11"/>
        <v>-1355</v>
      </c>
      <c r="AQ27" s="231" t="str">
        <f t="shared" si="12"/>
        <v>箕面市</v>
      </c>
      <c r="AR27" s="127">
        <f t="shared" si="21"/>
        <v>66795.03040173724</v>
      </c>
      <c r="AS27" s="127">
        <f t="shared" si="13"/>
        <v>66840.160129960554</v>
      </c>
      <c r="AT27" s="127">
        <f t="shared" si="22"/>
        <v>-45</v>
      </c>
      <c r="AV27" s="127">
        <f t="shared" si="14"/>
        <v>67949.934949288872</v>
      </c>
      <c r="AW27" s="127">
        <f t="shared" si="15"/>
        <v>69373.135269204256</v>
      </c>
      <c r="AX27" s="127">
        <f t="shared" si="16"/>
        <v>-1423</v>
      </c>
      <c r="AY27" s="127">
        <f t="shared" si="17"/>
        <v>69291.194354465522</v>
      </c>
      <c r="AZ27" s="127">
        <f t="shared" si="18"/>
        <v>69911.635309031379</v>
      </c>
      <c r="BA27" s="127">
        <f t="shared" si="19"/>
        <v>-621</v>
      </c>
      <c r="BB27" s="127">
        <v>0</v>
      </c>
    </row>
    <row r="28" spans="2:54" s="128" customFormat="1" ht="13.5" customHeight="1">
      <c r="B28" s="63">
        <v>23</v>
      </c>
      <c r="C28" s="55" t="s">
        <v>128</v>
      </c>
      <c r="D28" s="283">
        <f>市区町村別_指導対象者群分析!D28</f>
        <v>29746</v>
      </c>
      <c r="E28" s="428">
        <v>15816</v>
      </c>
      <c r="F28" s="430">
        <v>1151502110</v>
      </c>
      <c r="G28" s="256">
        <f t="shared" si="0"/>
        <v>72806.152630247845</v>
      </c>
      <c r="H28" s="283">
        <f>市区町村別_指導対象者群分析!E28</f>
        <v>2952</v>
      </c>
      <c r="I28" s="428">
        <v>2758</v>
      </c>
      <c r="J28" s="430">
        <v>188730710</v>
      </c>
      <c r="K28" s="256">
        <f t="shared" si="1"/>
        <v>68430.279187817257</v>
      </c>
      <c r="L28" s="283">
        <f>市区町村別_指導対象者群分析!F28</f>
        <v>26794</v>
      </c>
      <c r="M28" s="428">
        <v>13058</v>
      </c>
      <c r="N28" s="430">
        <v>962771400</v>
      </c>
      <c r="O28" s="256">
        <f t="shared" si="2"/>
        <v>73730.387501914534</v>
      </c>
      <c r="P28" s="283">
        <f>市区町村別_指導対象者群分析!G28</f>
        <v>567</v>
      </c>
      <c r="Q28" s="428">
        <v>534</v>
      </c>
      <c r="R28" s="430">
        <v>30278110</v>
      </c>
      <c r="S28" s="256">
        <f t="shared" si="3"/>
        <v>56700.580524344572</v>
      </c>
      <c r="T28" s="283">
        <f>市区町村別_指導対象者群分析!I28</f>
        <v>2224</v>
      </c>
      <c r="U28" s="428">
        <v>2224</v>
      </c>
      <c r="V28" s="430">
        <v>158452600</v>
      </c>
      <c r="W28" s="256">
        <f t="shared" si="4"/>
        <v>71246.6726618705</v>
      </c>
      <c r="X28" s="283">
        <f>市区町村別_指導対象者群分析!K28</f>
        <v>161</v>
      </c>
      <c r="Y28" s="428">
        <v>0</v>
      </c>
      <c r="Z28" s="430">
        <v>0</v>
      </c>
      <c r="AA28" s="256" t="str">
        <f t="shared" si="5"/>
        <v>-</v>
      </c>
      <c r="AB28" s="283">
        <f>市区町村別_指導対象者群分析!M28</f>
        <v>13058</v>
      </c>
      <c r="AC28" s="169">
        <v>13058</v>
      </c>
      <c r="AD28" s="430">
        <v>962771400</v>
      </c>
      <c r="AE28" s="256">
        <f t="shared" si="6"/>
        <v>73730.387501914534</v>
      </c>
      <c r="AF28" s="230"/>
      <c r="AG28" s="231" t="s">
        <v>24</v>
      </c>
      <c r="AH28" s="127">
        <f t="shared" si="7"/>
        <v>63440.7096069869</v>
      </c>
      <c r="AI28" s="231" t="s">
        <v>24</v>
      </c>
      <c r="AJ28" s="127">
        <f t="shared" si="8"/>
        <v>68897.799768518526</v>
      </c>
      <c r="AK28" s="230"/>
      <c r="AL28" s="230"/>
      <c r="AM28" s="231" t="str">
        <f t="shared" si="9"/>
        <v>貝塚市</v>
      </c>
      <c r="AN28" s="127">
        <f t="shared" si="20"/>
        <v>63885.442238267147</v>
      </c>
      <c r="AO28" s="127">
        <f t="shared" si="10"/>
        <v>63920.350162866453</v>
      </c>
      <c r="AP28" s="127">
        <f t="shared" si="11"/>
        <v>-35</v>
      </c>
      <c r="AQ28" s="231" t="str">
        <f t="shared" si="12"/>
        <v>阪南市</v>
      </c>
      <c r="AR28" s="127">
        <f t="shared" si="21"/>
        <v>66580.853706624606</v>
      </c>
      <c r="AS28" s="127">
        <f t="shared" si="13"/>
        <v>66524.142188165177</v>
      </c>
      <c r="AT28" s="127">
        <f t="shared" si="22"/>
        <v>57</v>
      </c>
      <c r="AV28" s="127">
        <f t="shared" si="14"/>
        <v>67949.934949288872</v>
      </c>
      <c r="AW28" s="127">
        <f t="shared" si="15"/>
        <v>69373.135269204256</v>
      </c>
      <c r="AX28" s="127">
        <f t="shared" si="16"/>
        <v>-1423</v>
      </c>
      <c r="AY28" s="127">
        <f t="shared" si="17"/>
        <v>69291.194354465522</v>
      </c>
      <c r="AZ28" s="127">
        <f t="shared" si="18"/>
        <v>69911.635309031379</v>
      </c>
      <c r="BA28" s="127">
        <f t="shared" si="19"/>
        <v>-621</v>
      </c>
      <c r="BB28" s="127">
        <v>0</v>
      </c>
    </row>
    <row r="29" spans="2:54" s="128" customFormat="1" ht="13.5" customHeight="1">
      <c r="B29" s="63">
        <v>24</v>
      </c>
      <c r="C29" s="55" t="s">
        <v>129</v>
      </c>
      <c r="D29" s="283">
        <f>市区町村別_指導対象者群分析!D29</f>
        <v>13410</v>
      </c>
      <c r="E29" s="428">
        <v>8182</v>
      </c>
      <c r="F29" s="430">
        <v>613532210</v>
      </c>
      <c r="G29" s="256">
        <f t="shared" si="0"/>
        <v>74985.603764360785</v>
      </c>
      <c r="H29" s="283">
        <f>市区町村別_指導対象者群分析!E29</f>
        <v>1515</v>
      </c>
      <c r="I29" s="428">
        <v>1461</v>
      </c>
      <c r="J29" s="430">
        <v>115871000</v>
      </c>
      <c r="K29" s="256">
        <f t="shared" si="1"/>
        <v>79309.377138945929</v>
      </c>
      <c r="L29" s="283">
        <f>市区町村別_指導対象者群分析!F29</f>
        <v>11895</v>
      </c>
      <c r="M29" s="428">
        <v>6721</v>
      </c>
      <c r="N29" s="430">
        <v>497661210</v>
      </c>
      <c r="O29" s="256">
        <f t="shared" si="2"/>
        <v>74045.708971879183</v>
      </c>
      <c r="P29" s="283">
        <f>市区町村別_指導対象者群分析!G29</f>
        <v>339</v>
      </c>
      <c r="Q29" s="428">
        <v>328</v>
      </c>
      <c r="R29" s="430">
        <v>25241430</v>
      </c>
      <c r="S29" s="256">
        <f t="shared" si="3"/>
        <v>76955.579268292684</v>
      </c>
      <c r="T29" s="283">
        <f>市区町村別_指導対象者群分析!I29</f>
        <v>1133</v>
      </c>
      <c r="U29" s="428">
        <v>1133</v>
      </c>
      <c r="V29" s="430">
        <v>90629570</v>
      </c>
      <c r="W29" s="256">
        <f t="shared" si="4"/>
        <v>79990.794351279794</v>
      </c>
      <c r="X29" s="283">
        <f>市区町村別_指導対象者群分析!K29</f>
        <v>43</v>
      </c>
      <c r="Y29" s="428">
        <v>0</v>
      </c>
      <c r="Z29" s="430">
        <v>0</v>
      </c>
      <c r="AA29" s="256" t="str">
        <f t="shared" si="5"/>
        <v>-</v>
      </c>
      <c r="AB29" s="283">
        <f>市区町村別_指導対象者群分析!M29</f>
        <v>6721</v>
      </c>
      <c r="AC29" s="169">
        <v>6721</v>
      </c>
      <c r="AD29" s="430">
        <v>497661210</v>
      </c>
      <c r="AE29" s="256">
        <f t="shared" si="6"/>
        <v>74045.708971879183</v>
      </c>
      <c r="AF29" s="230"/>
      <c r="AG29" s="231" t="s">
        <v>15</v>
      </c>
      <c r="AH29" s="127">
        <f t="shared" si="7"/>
        <v>67889.339774557171</v>
      </c>
      <c r="AI29" s="231" t="s">
        <v>15</v>
      </c>
      <c r="AJ29" s="127">
        <f t="shared" si="8"/>
        <v>74250.302296065536</v>
      </c>
      <c r="AK29" s="230"/>
      <c r="AL29" s="230"/>
      <c r="AM29" s="231" t="str">
        <f t="shared" si="9"/>
        <v>箕面市</v>
      </c>
      <c r="AN29" s="127">
        <f t="shared" si="20"/>
        <v>63661.494435612083</v>
      </c>
      <c r="AO29" s="127">
        <f t="shared" si="10"/>
        <v>64837.416465725109</v>
      </c>
      <c r="AP29" s="127">
        <f t="shared" si="11"/>
        <v>-1176</v>
      </c>
      <c r="AQ29" s="231" t="str">
        <f t="shared" si="12"/>
        <v>岸和田市</v>
      </c>
      <c r="AR29" s="127">
        <f t="shared" si="21"/>
        <v>66522.356519026827</v>
      </c>
      <c r="AS29" s="127">
        <f t="shared" si="13"/>
        <v>68960.459153749471</v>
      </c>
      <c r="AT29" s="127">
        <f t="shared" si="22"/>
        <v>-2438</v>
      </c>
      <c r="AV29" s="127">
        <f t="shared" si="14"/>
        <v>67949.934949288872</v>
      </c>
      <c r="AW29" s="127">
        <f t="shared" si="15"/>
        <v>69373.135269204256</v>
      </c>
      <c r="AX29" s="127">
        <f t="shared" si="16"/>
        <v>-1423</v>
      </c>
      <c r="AY29" s="127">
        <f t="shared" si="17"/>
        <v>69291.194354465522</v>
      </c>
      <c r="AZ29" s="127">
        <f t="shared" si="18"/>
        <v>69911.635309031379</v>
      </c>
      <c r="BA29" s="127">
        <f t="shared" si="19"/>
        <v>-621</v>
      </c>
      <c r="BB29" s="127">
        <v>0</v>
      </c>
    </row>
    <row r="30" spans="2:54" s="128" customFormat="1" ht="13.5" customHeight="1">
      <c r="B30" s="63">
        <v>25</v>
      </c>
      <c r="C30" s="55" t="s">
        <v>130</v>
      </c>
      <c r="D30" s="283">
        <f>市区町村別_指導対象者群分析!D30</f>
        <v>9086</v>
      </c>
      <c r="E30" s="428">
        <v>5273</v>
      </c>
      <c r="F30" s="430">
        <v>376475300</v>
      </c>
      <c r="G30" s="256">
        <f t="shared" si="0"/>
        <v>71396.794993362419</v>
      </c>
      <c r="H30" s="283">
        <f>市区町村別_指導対象者群分析!E30</f>
        <v>889</v>
      </c>
      <c r="I30" s="428">
        <v>800</v>
      </c>
      <c r="J30" s="430">
        <v>59636950</v>
      </c>
      <c r="K30" s="256">
        <f t="shared" si="1"/>
        <v>74546.1875</v>
      </c>
      <c r="L30" s="283">
        <f>市区町村別_指導対象者群分析!F30</f>
        <v>8197</v>
      </c>
      <c r="M30" s="428">
        <v>4473</v>
      </c>
      <c r="N30" s="430">
        <v>316838350</v>
      </c>
      <c r="O30" s="256">
        <f t="shared" si="2"/>
        <v>70833.523362396605</v>
      </c>
      <c r="P30" s="283">
        <f>市区町村別_指導対象者群分析!G30</f>
        <v>198</v>
      </c>
      <c r="Q30" s="428">
        <v>170</v>
      </c>
      <c r="R30" s="430">
        <v>9242410</v>
      </c>
      <c r="S30" s="256">
        <f t="shared" si="3"/>
        <v>54367.117647058825</v>
      </c>
      <c r="T30" s="283">
        <f>市区町村別_指導対象者群分析!I30</f>
        <v>630</v>
      </c>
      <c r="U30" s="428">
        <v>630</v>
      </c>
      <c r="V30" s="430">
        <v>50394540</v>
      </c>
      <c r="W30" s="256">
        <f t="shared" si="4"/>
        <v>79991.333333333328</v>
      </c>
      <c r="X30" s="283">
        <f>市区町村別_指導対象者群分析!K30</f>
        <v>61</v>
      </c>
      <c r="Y30" s="428">
        <v>0</v>
      </c>
      <c r="Z30" s="430">
        <v>0</v>
      </c>
      <c r="AA30" s="256" t="str">
        <f t="shared" si="5"/>
        <v>-</v>
      </c>
      <c r="AB30" s="283">
        <f>市区町村別_指導対象者群分析!M30</f>
        <v>4473</v>
      </c>
      <c r="AC30" s="169">
        <v>4473</v>
      </c>
      <c r="AD30" s="430">
        <v>316838350</v>
      </c>
      <c r="AE30" s="256">
        <f t="shared" si="6"/>
        <v>70833.523362396605</v>
      </c>
      <c r="AF30" s="230"/>
      <c r="AG30" s="231" t="s">
        <v>9</v>
      </c>
      <c r="AH30" s="127">
        <f t="shared" si="7"/>
        <v>60811.971595655807</v>
      </c>
      <c r="AI30" s="231" t="s">
        <v>9</v>
      </c>
      <c r="AJ30" s="127">
        <f t="shared" si="8"/>
        <v>67805.605623648167</v>
      </c>
      <c r="AK30" s="230"/>
      <c r="AL30" s="230"/>
      <c r="AM30" s="231" t="str">
        <f t="shared" si="9"/>
        <v>羽曳野市</v>
      </c>
      <c r="AN30" s="127">
        <f t="shared" si="20"/>
        <v>63440.7096069869</v>
      </c>
      <c r="AO30" s="127">
        <f t="shared" si="10"/>
        <v>61345.148777895854</v>
      </c>
      <c r="AP30" s="127">
        <f t="shared" si="11"/>
        <v>2096</v>
      </c>
      <c r="AQ30" s="231" t="str">
        <f t="shared" si="12"/>
        <v>河内長野市</v>
      </c>
      <c r="AR30" s="127">
        <f t="shared" si="21"/>
        <v>65471.070422535209</v>
      </c>
      <c r="AS30" s="127">
        <f t="shared" si="13"/>
        <v>66473.132109471786</v>
      </c>
      <c r="AT30" s="127">
        <f t="shared" si="22"/>
        <v>-1002</v>
      </c>
      <c r="AV30" s="127">
        <f t="shared" si="14"/>
        <v>67949.934949288872</v>
      </c>
      <c r="AW30" s="127">
        <f t="shared" si="15"/>
        <v>69373.135269204256</v>
      </c>
      <c r="AX30" s="127">
        <f t="shared" si="16"/>
        <v>-1423</v>
      </c>
      <c r="AY30" s="127">
        <f t="shared" si="17"/>
        <v>69291.194354465522</v>
      </c>
      <c r="AZ30" s="127">
        <f t="shared" si="18"/>
        <v>69911.635309031379</v>
      </c>
      <c r="BA30" s="127">
        <f t="shared" si="19"/>
        <v>-621</v>
      </c>
      <c r="BB30" s="127">
        <v>0</v>
      </c>
    </row>
    <row r="31" spans="2:54" s="128" customFormat="1" ht="13.5" customHeight="1">
      <c r="B31" s="63">
        <v>26</v>
      </c>
      <c r="C31" s="55" t="s">
        <v>30</v>
      </c>
      <c r="D31" s="283">
        <f>市区町村別_指導対象者群分析!D31</f>
        <v>133415</v>
      </c>
      <c r="E31" s="428">
        <v>76733</v>
      </c>
      <c r="F31" s="430">
        <v>5461180320</v>
      </c>
      <c r="G31" s="256">
        <f t="shared" si="0"/>
        <v>71171.208215500505</v>
      </c>
      <c r="H31" s="283">
        <f>市区町村別_指導対象者群分析!E31</f>
        <v>11725</v>
      </c>
      <c r="I31" s="428">
        <v>10917</v>
      </c>
      <c r="J31" s="430">
        <v>750623300</v>
      </c>
      <c r="K31" s="256">
        <f t="shared" si="1"/>
        <v>68757.286800403046</v>
      </c>
      <c r="L31" s="283">
        <f>市区町村別_指導対象者群分析!F31</f>
        <v>121690</v>
      </c>
      <c r="M31" s="428">
        <v>65816</v>
      </c>
      <c r="N31" s="430">
        <v>4710557020</v>
      </c>
      <c r="O31" s="256">
        <f t="shared" si="2"/>
        <v>71571.609031238608</v>
      </c>
      <c r="P31" s="283">
        <f>市区町村別_指導対象者群分析!G31</f>
        <v>2347</v>
      </c>
      <c r="Q31" s="428">
        <v>2190</v>
      </c>
      <c r="R31" s="430">
        <v>125233660</v>
      </c>
      <c r="S31" s="256">
        <f t="shared" si="3"/>
        <v>57184.319634703199</v>
      </c>
      <c r="T31" s="283">
        <f>市区町村別_指導対象者群分析!I31</f>
        <v>8727</v>
      </c>
      <c r="U31" s="428">
        <v>8727</v>
      </c>
      <c r="V31" s="430">
        <v>625389640</v>
      </c>
      <c r="W31" s="256">
        <f t="shared" si="4"/>
        <v>71661.469004239712</v>
      </c>
      <c r="X31" s="283">
        <f>市区町村別_指導対象者群分析!K31</f>
        <v>651</v>
      </c>
      <c r="Y31" s="428">
        <v>0</v>
      </c>
      <c r="Z31" s="430">
        <v>0</v>
      </c>
      <c r="AA31" s="256" t="str">
        <f t="shared" si="5"/>
        <v>-</v>
      </c>
      <c r="AB31" s="283">
        <f>市区町村別_指導対象者群分析!M31</f>
        <v>65816</v>
      </c>
      <c r="AC31" s="169">
        <v>65816</v>
      </c>
      <c r="AD31" s="430">
        <v>4710557020</v>
      </c>
      <c r="AE31" s="256">
        <f t="shared" si="6"/>
        <v>71571.609031238608</v>
      </c>
      <c r="AF31" s="230"/>
      <c r="AG31" s="231" t="s">
        <v>43</v>
      </c>
      <c r="AH31" s="127">
        <f t="shared" si="7"/>
        <v>68074.73493975903</v>
      </c>
      <c r="AI31" s="231" t="s">
        <v>43</v>
      </c>
      <c r="AJ31" s="127">
        <f t="shared" si="8"/>
        <v>67863.254423720704</v>
      </c>
      <c r="AK31" s="230"/>
      <c r="AL31" s="230"/>
      <c r="AM31" s="231" t="str">
        <f t="shared" si="9"/>
        <v>阪南市</v>
      </c>
      <c r="AN31" s="127">
        <f t="shared" si="20"/>
        <v>63176.213808463253</v>
      </c>
      <c r="AO31" s="127">
        <f t="shared" si="10"/>
        <v>61328.130630630629</v>
      </c>
      <c r="AP31" s="127">
        <f t="shared" si="11"/>
        <v>1848</v>
      </c>
      <c r="AQ31" s="231" t="str">
        <f t="shared" si="12"/>
        <v>泉南市</v>
      </c>
      <c r="AR31" s="127">
        <f t="shared" si="21"/>
        <v>65321.05044920525</v>
      </c>
      <c r="AS31" s="127">
        <f t="shared" si="13"/>
        <v>65669.851668726827</v>
      </c>
      <c r="AT31" s="127">
        <f t="shared" si="22"/>
        <v>-349</v>
      </c>
      <c r="AV31" s="127">
        <f t="shared" si="14"/>
        <v>67949.934949288872</v>
      </c>
      <c r="AW31" s="127">
        <f t="shared" si="15"/>
        <v>69373.135269204256</v>
      </c>
      <c r="AX31" s="127">
        <f t="shared" si="16"/>
        <v>-1423</v>
      </c>
      <c r="AY31" s="127">
        <f t="shared" si="17"/>
        <v>69291.194354465522</v>
      </c>
      <c r="AZ31" s="127">
        <f t="shared" si="18"/>
        <v>69911.635309031379</v>
      </c>
      <c r="BA31" s="127">
        <f t="shared" si="19"/>
        <v>-621</v>
      </c>
      <c r="BB31" s="127">
        <v>0</v>
      </c>
    </row>
    <row r="32" spans="2:54" s="128" customFormat="1" ht="13.5" customHeight="1">
      <c r="B32" s="63">
        <v>27</v>
      </c>
      <c r="C32" s="55" t="s">
        <v>31</v>
      </c>
      <c r="D32" s="283">
        <f>市区町村別_指導対象者群分析!D32</f>
        <v>21497</v>
      </c>
      <c r="E32" s="428">
        <v>12577</v>
      </c>
      <c r="F32" s="430">
        <v>909966300</v>
      </c>
      <c r="G32" s="256">
        <f t="shared" si="0"/>
        <v>72351.618032917235</v>
      </c>
      <c r="H32" s="283">
        <f>市区町村別_指導対象者群分析!E32</f>
        <v>1796</v>
      </c>
      <c r="I32" s="428">
        <v>1706</v>
      </c>
      <c r="J32" s="430">
        <v>111392390</v>
      </c>
      <c r="K32" s="256">
        <f t="shared" si="1"/>
        <v>65294.484173505276</v>
      </c>
      <c r="L32" s="283">
        <f>市区町村別_指導対象者群分析!F32</f>
        <v>19701</v>
      </c>
      <c r="M32" s="428">
        <v>10871</v>
      </c>
      <c r="N32" s="430">
        <v>798573910</v>
      </c>
      <c r="O32" s="256">
        <f t="shared" si="2"/>
        <v>73459.103118388375</v>
      </c>
      <c r="P32" s="283">
        <f>市区町村別_指導対象者群分析!G32</f>
        <v>466</v>
      </c>
      <c r="Q32" s="428">
        <v>443</v>
      </c>
      <c r="R32" s="430">
        <v>27348740</v>
      </c>
      <c r="S32" s="256">
        <f t="shared" si="3"/>
        <v>61735.304740406318</v>
      </c>
      <c r="T32" s="283">
        <f>市区町村別_指導対象者群分析!I32</f>
        <v>1263</v>
      </c>
      <c r="U32" s="428">
        <v>1263</v>
      </c>
      <c r="V32" s="430">
        <v>84043650</v>
      </c>
      <c r="W32" s="256">
        <f t="shared" si="4"/>
        <v>66542.874109263663</v>
      </c>
      <c r="X32" s="283">
        <f>市区町村別_指導対象者群分析!K32</f>
        <v>67</v>
      </c>
      <c r="Y32" s="428">
        <v>0</v>
      </c>
      <c r="Z32" s="430">
        <v>0</v>
      </c>
      <c r="AA32" s="256" t="str">
        <f t="shared" si="5"/>
        <v>-</v>
      </c>
      <c r="AB32" s="283">
        <f>市区町村別_指導対象者群分析!M32</f>
        <v>10871</v>
      </c>
      <c r="AC32" s="169">
        <v>10871</v>
      </c>
      <c r="AD32" s="430">
        <v>798573910</v>
      </c>
      <c r="AE32" s="256">
        <f t="shared" si="6"/>
        <v>73459.103118388375</v>
      </c>
      <c r="AF32" s="230"/>
      <c r="AG32" s="231" t="s">
        <v>25</v>
      </c>
      <c r="AH32" s="127">
        <f t="shared" si="7"/>
        <v>62220.451977401128</v>
      </c>
      <c r="AI32" s="231" t="s">
        <v>25</v>
      </c>
      <c r="AJ32" s="127">
        <f t="shared" si="8"/>
        <v>73434.863711780039</v>
      </c>
      <c r="AK32" s="230"/>
      <c r="AL32" s="230"/>
      <c r="AM32" s="231" t="str">
        <f t="shared" si="9"/>
        <v>泉南市</v>
      </c>
      <c r="AN32" s="127">
        <f t="shared" si="20"/>
        <v>63085.731707317071</v>
      </c>
      <c r="AO32" s="127">
        <f t="shared" si="10"/>
        <v>62981.201923076922</v>
      </c>
      <c r="AP32" s="127">
        <f t="shared" si="11"/>
        <v>105</v>
      </c>
      <c r="AQ32" s="231" t="str">
        <f t="shared" si="12"/>
        <v>熊取町</v>
      </c>
      <c r="AR32" s="127">
        <f t="shared" si="21"/>
        <v>65101.940700808627</v>
      </c>
      <c r="AS32" s="127">
        <f t="shared" si="13"/>
        <v>63422.945306725793</v>
      </c>
      <c r="AT32" s="127">
        <f t="shared" si="22"/>
        <v>1679</v>
      </c>
      <c r="AV32" s="127">
        <f t="shared" si="14"/>
        <v>67949.934949288872</v>
      </c>
      <c r="AW32" s="127">
        <f t="shared" si="15"/>
        <v>69373.135269204256</v>
      </c>
      <c r="AX32" s="127">
        <f t="shared" si="16"/>
        <v>-1423</v>
      </c>
      <c r="AY32" s="127">
        <f t="shared" si="17"/>
        <v>69291.194354465522</v>
      </c>
      <c r="AZ32" s="127">
        <f t="shared" si="18"/>
        <v>69911.635309031379</v>
      </c>
      <c r="BA32" s="127">
        <f t="shared" si="19"/>
        <v>-621</v>
      </c>
      <c r="BB32" s="127">
        <v>0</v>
      </c>
    </row>
    <row r="33" spans="2:54" s="128" customFormat="1" ht="13.5" customHeight="1">
      <c r="B33" s="63">
        <v>28</v>
      </c>
      <c r="C33" s="55" t="s">
        <v>32</v>
      </c>
      <c r="D33" s="283">
        <f>市区町村別_指導対象者群分析!D33</f>
        <v>18377</v>
      </c>
      <c r="E33" s="428">
        <v>10240</v>
      </c>
      <c r="F33" s="430">
        <v>737776100</v>
      </c>
      <c r="G33" s="256">
        <f t="shared" si="0"/>
        <v>72048.447265625</v>
      </c>
      <c r="H33" s="283">
        <f>市区町村別_指導対象者群分析!E33</f>
        <v>1116</v>
      </c>
      <c r="I33" s="428">
        <v>1055</v>
      </c>
      <c r="J33" s="430">
        <v>72757350</v>
      </c>
      <c r="K33" s="256">
        <f t="shared" si="1"/>
        <v>68964.312796208527</v>
      </c>
      <c r="L33" s="283">
        <f>市区町村別_指導対象者群分析!F33</f>
        <v>17261</v>
      </c>
      <c r="M33" s="428">
        <v>9185</v>
      </c>
      <c r="N33" s="430">
        <v>665018750</v>
      </c>
      <c r="O33" s="256">
        <f t="shared" si="2"/>
        <v>72402.694610778446</v>
      </c>
      <c r="P33" s="283">
        <f>市区町村別_指導対象者群分析!G33</f>
        <v>189</v>
      </c>
      <c r="Q33" s="428">
        <v>176</v>
      </c>
      <c r="R33" s="430">
        <v>10114480</v>
      </c>
      <c r="S33" s="256">
        <f t="shared" si="3"/>
        <v>57468.63636363636</v>
      </c>
      <c r="T33" s="283">
        <f>市区町村別_指導対象者群分析!I33</f>
        <v>879</v>
      </c>
      <c r="U33" s="428">
        <v>879</v>
      </c>
      <c r="V33" s="430">
        <v>62642870</v>
      </c>
      <c r="W33" s="256">
        <f t="shared" si="4"/>
        <v>71266.063708759961</v>
      </c>
      <c r="X33" s="283">
        <f>市区町村別_指導対象者群分析!K33</f>
        <v>48</v>
      </c>
      <c r="Y33" s="428">
        <v>0</v>
      </c>
      <c r="Z33" s="430">
        <v>0</v>
      </c>
      <c r="AA33" s="256" t="str">
        <f t="shared" si="5"/>
        <v>-</v>
      </c>
      <c r="AB33" s="283">
        <f>市区町村別_指導対象者群分析!M33</f>
        <v>9185</v>
      </c>
      <c r="AC33" s="169">
        <v>9185</v>
      </c>
      <c r="AD33" s="430">
        <v>665018750</v>
      </c>
      <c r="AE33" s="256">
        <f t="shared" si="6"/>
        <v>72402.694610778446</v>
      </c>
      <c r="AF33" s="230"/>
      <c r="AG33" s="231" t="s">
        <v>20</v>
      </c>
      <c r="AH33" s="127">
        <f t="shared" si="7"/>
        <v>67828.817697360268</v>
      </c>
      <c r="AI33" s="231" t="s">
        <v>20</v>
      </c>
      <c r="AJ33" s="127">
        <f t="shared" si="8"/>
        <v>73124.142676463496</v>
      </c>
      <c r="AK33" s="230"/>
      <c r="AL33" s="230"/>
      <c r="AM33" s="231" t="str">
        <f t="shared" si="9"/>
        <v>松原市</v>
      </c>
      <c r="AN33" s="127">
        <f t="shared" si="20"/>
        <v>62622.435087719299</v>
      </c>
      <c r="AO33" s="127">
        <f t="shared" si="10"/>
        <v>63485.911949685535</v>
      </c>
      <c r="AP33" s="127">
        <f t="shared" si="11"/>
        <v>-864</v>
      </c>
      <c r="AQ33" s="231" t="str">
        <f t="shared" si="12"/>
        <v>四條畷市</v>
      </c>
      <c r="AR33" s="127">
        <f t="shared" si="21"/>
        <v>64693.650666666668</v>
      </c>
      <c r="AS33" s="127">
        <f t="shared" si="13"/>
        <v>67470.727585219138</v>
      </c>
      <c r="AT33" s="127">
        <f t="shared" si="22"/>
        <v>-2777</v>
      </c>
      <c r="AV33" s="127">
        <f t="shared" si="14"/>
        <v>67949.934949288872</v>
      </c>
      <c r="AW33" s="127">
        <f t="shared" si="15"/>
        <v>69373.135269204256</v>
      </c>
      <c r="AX33" s="127">
        <f t="shared" si="16"/>
        <v>-1423</v>
      </c>
      <c r="AY33" s="127">
        <f t="shared" si="17"/>
        <v>69291.194354465522</v>
      </c>
      <c r="AZ33" s="127">
        <f t="shared" si="18"/>
        <v>69911.635309031379</v>
      </c>
      <c r="BA33" s="127">
        <f t="shared" si="19"/>
        <v>-621</v>
      </c>
      <c r="BB33" s="127">
        <v>0</v>
      </c>
    </row>
    <row r="34" spans="2:54" s="128" customFormat="1" ht="13.5" customHeight="1">
      <c r="B34" s="63">
        <v>29</v>
      </c>
      <c r="C34" s="55" t="s">
        <v>33</v>
      </c>
      <c r="D34" s="283">
        <f>市区町村別_指導対象者群分析!D34</f>
        <v>15355</v>
      </c>
      <c r="E34" s="428">
        <v>9067</v>
      </c>
      <c r="F34" s="430">
        <v>656428040</v>
      </c>
      <c r="G34" s="256">
        <f t="shared" si="0"/>
        <v>72397.48979816919</v>
      </c>
      <c r="H34" s="283">
        <f>市区町村別_指導対象者群分析!E34</f>
        <v>1049</v>
      </c>
      <c r="I34" s="428">
        <v>993</v>
      </c>
      <c r="J34" s="430">
        <v>70645290</v>
      </c>
      <c r="K34" s="256">
        <f t="shared" si="1"/>
        <v>71143.29305135952</v>
      </c>
      <c r="L34" s="283">
        <f>市区町村別_指導対象者群分析!F34</f>
        <v>14306</v>
      </c>
      <c r="M34" s="428">
        <v>8074</v>
      </c>
      <c r="N34" s="430">
        <v>585782750</v>
      </c>
      <c r="O34" s="256">
        <f t="shared" si="2"/>
        <v>72551.740153579391</v>
      </c>
      <c r="P34" s="283">
        <f>市区町村別_指導対象者群分析!G34</f>
        <v>233</v>
      </c>
      <c r="Q34" s="428">
        <v>224</v>
      </c>
      <c r="R34" s="430">
        <v>14521250</v>
      </c>
      <c r="S34" s="256">
        <f t="shared" si="3"/>
        <v>64827.008928571428</v>
      </c>
      <c r="T34" s="283">
        <f>市区町村別_指導対象者群分析!I34</f>
        <v>769</v>
      </c>
      <c r="U34" s="428">
        <v>769</v>
      </c>
      <c r="V34" s="430">
        <v>56124040</v>
      </c>
      <c r="W34" s="256">
        <f t="shared" si="4"/>
        <v>72983.14694408323</v>
      </c>
      <c r="X34" s="283">
        <f>市区町村別_指導対象者群分析!K34</f>
        <v>47</v>
      </c>
      <c r="Y34" s="428">
        <v>0</v>
      </c>
      <c r="Z34" s="430">
        <v>0</v>
      </c>
      <c r="AA34" s="256" t="str">
        <f t="shared" si="5"/>
        <v>-</v>
      </c>
      <c r="AB34" s="283">
        <f>市区町村別_指導対象者群分析!M34</f>
        <v>8074</v>
      </c>
      <c r="AC34" s="169">
        <v>8074</v>
      </c>
      <c r="AD34" s="430">
        <v>585782750</v>
      </c>
      <c r="AE34" s="256">
        <f t="shared" si="6"/>
        <v>72551.740153579391</v>
      </c>
      <c r="AF34" s="230"/>
      <c r="AG34" s="231" t="s">
        <v>44</v>
      </c>
      <c r="AH34" s="127">
        <f t="shared" si="7"/>
        <v>63085.731707317071</v>
      </c>
      <c r="AI34" s="231" t="s">
        <v>44</v>
      </c>
      <c r="AJ34" s="127">
        <f t="shared" si="8"/>
        <v>65321.05044920525</v>
      </c>
      <c r="AK34" s="230"/>
      <c r="AL34" s="230"/>
      <c r="AM34" s="231" t="str">
        <f t="shared" si="9"/>
        <v>富田林市</v>
      </c>
      <c r="AN34" s="127">
        <f t="shared" si="20"/>
        <v>62394.132877381533</v>
      </c>
      <c r="AO34" s="127">
        <f t="shared" si="10"/>
        <v>59788.594080338269</v>
      </c>
      <c r="AP34" s="127">
        <f t="shared" si="11"/>
        <v>2605</v>
      </c>
      <c r="AQ34" s="231" t="str">
        <f t="shared" si="12"/>
        <v>池田市</v>
      </c>
      <c r="AR34" s="127">
        <f t="shared" si="21"/>
        <v>64641.458503084621</v>
      </c>
      <c r="AS34" s="127">
        <f t="shared" si="13"/>
        <v>63674.125294044818</v>
      </c>
      <c r="AT34" s="127">
        <f t="shared" si="22"/>
        <v>967</v>
      </c>
      <c r="AV34" s="127">
        <f t="shared" si="14"/>
        <v>67949.934949288872</v>
      </c>
      <c r="AW34" s="127">
        <f t="shared" si="15"/>
        <v>69373.135269204256</v>
      </c>
      <c r="AX34" s="127">
        <f t="shared" si="16"/>
        <v>-1423</v>
      </c>
      <c r="AY34" s="127">
        <f t="shared" si="17"/>
        <v>69291.194354465522</v>
      </c>
      <c r="AZ34" s="127">
        <f t="shared" si="18"/>
        <v>69911.635309031379</v>
      </c>
      <c r="BA34" s="127">
        <f t="shared" si="19"/>
        <v>-621</v>
      </c>
      <c r="BB34" s="127">
        <v>0</v>
      </c>
    </row>
    <row r="35" spans="2:54" s="128" customFormat="1" ht="13.5" customHeight="1">
      <c r="B35" s="296">
        <v>30</v>
      </c>
      <c r="C35" s="55" t="s">
        <v>34</v>
      </c>
      <c r="D35" s="350">
        <f>市区町村別_指導対象者群分析!D35</f>
        <v>20413</v>
      </c>
      <c r="E35" s="429">
        <v>11637</v>
      </c>
      <c r="F35" s="431">
        <v>853052170</v>
      </c>
      <c r="G35" s="307">
        <f t="shared" si="0"/>
        <v>73305.161983329032</v>
      </c>
      <c r="H35" s="350">
        <f>市区町村別_指導対象者群分析!E35</f>
        <v>1882</v>
      </c>
      <c r="I35" s="429">
        <v>1781</v>
      </c>
      <c r="J35" s="431">
        <v>122025150</v>
      </c>
      <c r="K35" s="307">
        <f t="shared" si="1"/>
        <v>68514.963503649633</v>
      </c>
      <c r="L35" s="350">
        <f>市区町村別_指導対象者群分析!F35</f>
        <v>18531</v>
      </c>
      <c r="M35" s="429">
        <v>9856</v>
      </c>
      <c r="N35" s="431">
        <v>731027020</v>
      </c>
      <c r="O35" s="307">
        <f t="shared" si="2"/>
        <v>74170.760957792212</v>
      </c>
      <c r="P35" s="350">
        <f>市区町村別_指導対象者群分析!G35</f>
        <v>379</v>
      </c>
      <c r="Q35" s="429">
        <v>353</v>
      </c>
      <c r="R35" s="431">
        <v>18805720</v>
      </c>
      <c r="S35" s="307">
        <f t="shared" si="3"/>
        <v>53273.994334277617</v>
      </c>
      <c r="T35" s="350">
        <f>市区町村別_指導対象者群分析!I35</f>
        <v>1428</v>
      </c>
      <c r="U35" s="429">
        <v>1428</v>
      </c>
      <c r="V35" s="431">
        <v>103219430</v>
      </c>
      <c r="W35" s="307">
        <f t="shared" si="4"/>
        <v>72282.514005602236</v>
      </c>
      <c r="X35" s="350">
        <f>市区町村別_指導対象者群分析!K35</f>
        <v>75</v>
      </c>
      <c r="Y35" s="429">
        <v>0</v>
      </c>
      <c r="Z35" s="431">
        <v>0</v>
      </c>
      <c r="AA35" s="307" t="str">
        <f t="shared" si="5"/>
        <v>-</v>
      </c>
      <c r="AB35" s="350">
        <f>市区町村別_指導対象者群分析!M35</f>
        <v>9856</v>
      </c>
      <c r="AC35" s="304">
        <v>9856</v>
      </c>
      <c r="AD35" s="431">
        <v>731027020</v>
      </c>
      <c r="AE35" s="307">
        <f t="shared" si="6"/>
        <v>74170.760957792212</v>
      </c>
      <c r="AF35" s="230"/>
      <c r="AG35" s="231" t="s">
        <v>16</v>
      </c>
      <c r="AH35" s="127">
        <f t="shared" si="7"/>
        <v>68581.139410187665</v>
      </c>
      <c r="AI35" s="231" t="s">
        <v>16</v>
      </c>
      <c r="AJ35" s="127">
        <f t="shared" si="8"/>
        <v>64693.650666666668</v>
      </c>
      <c r="AK35" s="230"/>
      <c r="AL35" s="230"/>
      <c r="AM35" s="231" t="str">
        <f t="shared" si="9"/>
        <v>藤井寺市</v>
      </c>
      <c r="AN35" s="127">
        <f t="shared" si="20"/>
        <v>62220.451977401128</v>
      </c>
      <c r="AO35" s="127">
        <f t="shared" si="10"/>
        <v>65712.420233463039</v>
      </c>
      <c r="AP35" s="127">
        <f t="shared" si="11"/>
        <v>-3492</v>
      </c>
      <c r="AQ35" s="231" t="str">
        <f t="shared" si="12"/>
        <v>柏原市</v>
      </c>
      <c r="AR35" s="127">
        <f t="shared" si="21"/>
        <v>63960.023128679561</v>
      </c>
      <c r="AS35" s="127">
        <f t="shared" si="13"/>
        <v>68569.061637534498</v>
      </c>
      <c r="AT35" s="127">
        <f t="shared" si="22"/>
        <v>-4609</v>
      </c>
      <c r="AV35" s="127">
        <f t="shared" si="14"/>
        <v>67949.934949288872</v>
      </c>
      <c r="AW35" s="127">
        <f t="shared" si="15"/>
        <v>69373.135269204256</v>
      </c>
      <c r="AX35" s="127">
        <f t="shared" si="16"/>
        <v>-1423</v>
      </c>
      <c r="AY35" s="127">
        <f t="shared" si="17"/>
        <v>69291.194354465522</v>
      </c>
      <c r="AZ35" s="127">
        <f t="shared" si="18"/>
        <v>69911.635309031379</v>
      </c>
      <c r="BA35" s="127">
        <f t="shared" si="19"/>
        <v>-621</v>
      </c>
      <c r="BB35" s="127">
        <v>0</v>
      </c>
    </row>
    <row r="36" spans="2:54" s="128" customFormat="1" ht="13.5" customHeight="1">
      <c r="B36" s="63">
        <v>31</v>
      </c>
      <c r="C36" s="55" t="s">
        <v>35</v>
      </c>
      <c r="D36" s="283">
        <f>市区町村別_指導対象者群分析!D36</f>
        <v>28260</v>
      </c>
      <c r="E36" s="428">
        <v>16793</v>
      </c>
      <c r="F36" s="430">
        <v>1153963770</v>
      </c>
      <c r="G36" s="256">
        <f t="shared" si="0"/>
        <v>68716.951706068008</v>
      </c>
      <c r="H36" s="283">
        <f>市区町村別_指導対象者群分析!E36</f>
        <v>2622</v>
      </c>
      <c r="I36" s="428">
        <v>2374</v>
      </c>
      <c r="J36" s="430">
        <v>159572400</v>
      </c>
      <c r="K36" s="256">
        <f t="shared" si="1"/>
        <v>67216.680707666383</v>
      </c>
      <c r="L36" s="283">
        <f>市区町村別_指導対象者群分析!F36</f>
        <v>25638</v>
      </c>
      <c r="M36" s="428">
        <v>14419</v>
      </c>
      <c r="N36" s="430">
        <v>994391370</v>
      </c>
      <c r="O36" s="256">
        <f t="shared" si="2"/>
        <v>68963.962133296343</v>
      </c>
      <c r="P36" s="283">
        <f>市区町村別_指導対象者群分析!G36</f>
        <v>440</v>
      </c>
      <c r="Q36" s="428">
        <v>384</v>
      </c>
      <c r="R36" s="430">
        <v>17767760</v>
      </c>
      <c r="S36" s="256">
        <f t="shared" si="3"/>
        <v>46270.208333333336</v>
      </c>
      <c r="T36" s="283">
        <f>市区町村別_指導対象者群分析!I36</f>
        <v>1990</v>
      </c>
      <c r="U36" s="428">
        <v>1990</v>
      </c>
      <c r="V36" s="430">
        <v>141804640</v>
      </c>
      <c r="W36" s="256">
        <f t="shared" si="4"/>
        <v>71258.61306532663</v>
      </c>
      <c r="X36" s="283">
        <f>市区町村別_指導対象者群分析!K36</f>
        <v>192</v>
      </c>
      <c r="Y36" s="428">
        <v>0</v>
      </c>
      <c r="Z36" s="430">
        <v>0</v>
      </c>
      <c r="AA36" s="256" t="str">
        <f t="shared" si="5"/>
        <v>-</v>
      </c>
      <c r="AB36" s="283">
        <f>市区町村別_指導対象者群分析!M36</f>
        <v>14419</v>
      </c>
      <c r="AC36" s="169">
        <v>14419</v>
      </c>
      <c r="AD36" s="430">
        <v>994391370</v>
      </c>
      <c r="AE36" s="256">
        <f t="shared" si="6"/>
        <v>68963.962133296343</v>
      </c>
      <c r="AF36" s="230"/>
      <c r="AG36" s="231" t="s">
        <v>17</v>
      </c>
      <c r="AH36" s="127">
        <f t="shared" si="7"/>
        <v>64066.125319693092</v>
      </c>
      <c r="AI36" s="231" t="s">
        <v>17</v>
      </c>
      <c r="AJ36" s="127">
        <f t="shared" si="8"/>
        <v>61370.261595022625</v>
      </c>
      <c r="AK36" s="230"/>
      <c r="AL36" s="230"/>
      <c r="AM36" s="231" t="str">
        <f t="shared" si="9"/>
        <v>吹田市</v>
      </c>
      <c r="AN36" s="127">
        <f t="shared" si="20"/>
        <v>61913.651731495156</v>
      </c>
      <c r="AO36" s="127">
        <f t="shared" si="10"/>
        <v>62577.001910717387</v>
      </c>
      <c r="AP36" s="127">
        <f t="shared" si="11"/>
        <v>-663</v>
      </c>
      <c r="AQ36" s="231" t="str">
        <f t="shared" si="12"/>
        <v>大阪狭山市</v>
      </c>
      <c r="AR36" s="127">
        <f t="shared" si="21"/>
        <v>63807.510006319782</v>
      </c>
      <c r="AS36" s="127">
        <f t="shared" si="13"/>
        <v>66470.80998248687</v>
      </c>
      <c r="AT36" s="127">
        <f t="shared" si="22"/>
        <v>-2663</v>
      </c>
      <c r="AV36" s="127">
        <f t="shared" si="14"/>
        <v>67949.934949288872</v>
      </c>
      <c r="AW36" s="127">
        <f t="shared" si="15"/>
        <v>69373.135269204256</v>
      </c>
      <c r="AX36" s="127">
        <f t="shared" si="16"/>
        <v>-1423</v>
      </c>
      <c r="AY36" s="127">
        <f t="shared" si="17"/>
        <v>69291.194354465522</v>
      </c>
      <c r="AZ36" s="127">
        <f t="shared" si="18"/>
        <v>69911.635309031379</v>
      </c>
      <c r="BA36" s="127">
        <f t="shared" si="19"/>
        <v>-621</v>
      </c>
      <c r="BB36" s="127">
        <v>0</v>
      </c>
    </row>
    <row r="37" spans="2:54" s="128" customFormat="1" ht="13.5" customHeight="1">
      <c r="B37" s="63">
        <v>32</v>
      </c>
      <c r="C37" s="55" t="s">
        <v>36</v>
      </c>
      <c r="D37" s="283">
        <f>市区町村別_指導対象者群分析!D37</f>
        <v>22723</v>
      </c>
      <c r="E37" s="428">
        <v>12591</v>
      </c>
      <c r="F37" s="430">
        <v>888753830</v>
      </c>
      <c r="G37" s="256">
        <f t="shared" si="0"/>
        <v>70586.437137638</v>
      </c>
      <c r="H37" s="283">
        <f>市区町村別_指導対象者群分析!E37</f>
        <v>2688</v>
      </c>
      <c r="I37" s="428">
        <v>2461</v>
      </c>
      <c r="J37" s="430">
        <v>180306890</v>
      </c>
      <c r="K37" s="256">
        <f t="shared" si="1"/>
        <v>73265.700934579436</v>
      </c>
      <c r="L37" s="283">
        <f>市区町村別_指導対象者群分析!F37</f>
        <v>20035</v>
      </c>
      <c r="M37" s="428">
        <v>10130</v>
      </c>
      <c r="N37" s="430">
        <v>708446940</v>
      </c>
      <c r="O37" s="256">
        <f t="shared" si="2"/>
        <v>69935.532082922015</v>
      </c>
      <c r="P37" s="283">
        <f>市区町村別_指導対象者群分析!G37</f>
        <v>519</v>
      </c>
      <c r="Q37" s="428">
        <v>493</v>
      </c>
      <c r="R37" s="430">
        <v>29234790</v>
      </c>
      <c r="S37" s="256">
        <f t="shared" si="3"/>
        <v>59299.776876267752</v>
      </c>
      <c r="T37" s="283">
        <f>市区町村別_指導対象者群分析!I37</f>
        <v>1968</v>
      </c>
      <c r="U37" s="428">
        <v>1968</v>
      </c>
      <c r="V37" s="430">
        <v>151072100</v>
      </c>
      <c r="W37" s="256">
        <f t="shared" si="4"/>
        <v>76764.278455284555</v>
      </c>
      <c r="X37" s="283">
        <f>市区町村別_指導対象者群分析!K37</f>
        <v>201</v>
      </c>
      <c r="Y37" s="428">
        <v>0</v>
      </c>
      <c r="Z37" s="430">
        <v>0</v>
      </c>
      <c r="AA37" s="256" t="str">
        <f t="shared" si="5"/>
        <v>-</v>
      </c>
      <c r="AB37" s="283">
        <f>市区町村別_指導対象者群分析!M37</f>
        <v>10130</v>
      </c>
      <c r="AC37" s="169">
        <v>10130</v>
      </c>
      <c r="AD37" s="430">
        <v>708446940</v>
      </c>
      <c r="AE37" s="256">
        <f t="shared" si="6"/>
        <v>69935.532082922015</v>
      </c>
      <c r="AF37" s="230"/>
      <c r="AG37" s="231" t="s">
        <v>26</v>
      </c>
      <c r="AH37" s="127">
        <f t="shared" si="7"/>
        <v>74517.739628040057</v>
      </c>
      <c r="AI37" s="231" t="s">
        <v>26</v>
      </c>
      <c r="AJ37" s="127">
        <f t="shared" si="8"/>
        <v>63807.510006319782</v>
      </c>
      <c r="AK37" s="230"/>
      <c r="AL37" s="230"/>
      <c r="AM37" s="231" t="str">
        <f t="shared" si="9"/>
        <v>河南町</v>
      </c>
      <c r="AN37" s="127">
        <f t="shared" si="20"/>
        <v>61438.879310344826</v>
      </c>
      <c r="AO37" s="127">
        <f t="shared" si="10"/>
        <v>70057.850467289725</v>
      </c>
      <c r="AP37" s="127">
        <f t="shared" si="11"/>
        <v>-8619</v>
      </c>
      <c r="AQ37" s="231" t="str">
        <f t="shared" si="12"/>
        <v>貝塚市</v>
      </c>
      <c r="AR37" s="127">
        <f t="shared" si="21"/>
        <v>63492.841656987999</v>
      </c>
      <c r="AS37" s="127">
        <f t="shared" si="13"/>
        <v>64817.284739982948</v>
      </c>
      <c r="AT37" s="127">
        <f t="shared" si="22"/>
        <v>-1324</v>
      </c>
      <c r="AV37" s="127">
        <f t="shared" si="14"/>
        <v>67949.934949288872</v>
      </c>
      <c r="AW37" s="127">
        <f t="shared" si="15"/>
        <v>69373.135269204256</v>
      </c>
      <c r="AX37" s="127">
        <f t="shared" si="16"/>
        <v>-1423</v>
      </c>
      <c r="AY37" s="127">
        <f t="shared" si="17"/>
        <v>69291.194354465522</v>
      </c>
      <c r="AZ37" s="127">
        <f t="shared" si="18"/>
        <v>69911.635309031379</v>
      </c>
      <c r="BA37" s="127">
        <f t="shared" si="19"/>
        <v>-621</v>
      </c>
      <c r="BB37" s="127">
        <v>0</v>
      </c>
    </row>
    <row r="38" spans="2:54" s="128" customFormat="1" ht="13.5" customHeight="1">
      <c r="B38" s="63">
        <v>33</v>
      </c>
      <c r="C38" s="55" t="s">
        <v>37</v>
      </c>
      <c r="D38" s="283">
        <f>市区町村別_指導対象者群分析!D38</f>
        <v>6790</v>
      </c>
      <c r="E38" s="428">
        <v>3828</v>
      </c>
      <c r="F38" s="430">
        <v>261240110</v>
      </c>
      <c r="G38" s="256">
        <f t="shared" si="0"/>
        <v>68244.542842215262</v>
      </c>
      <c r="H38" s="283">
        <f>市区町村別_指導対象者群分析!E38</f>
        <v>572</v>
      </c>
      <c r="I38" s="428">
        <v>547</v>
      </c>
      <c r="J38" s="430">
        <v>33923830</v>
      </c>
      <c r="K38" s="256">
        <f t="shared" si="1"/>
        <v>62017.970749542961</v>
      </c>
      <c r="L38" s="283">
        <f>市区町村別_指導対象者群分析!F38</f>
        <v>6218</v>
      </c>
      <c r="M38" s="428">
        <v>3281</v>
      </c>
      <c r="N38" s="430">
        <v>227316280</v>
      </c>
      <c r="O38" s="256">
        <f t="shared" si="2"/>
        <v>69282.621152087784</v>
      </c>
      <c r="P38" s="283">
        <f>市区町村別_指導対象者群分析!G38</f>
        <v>121</v>
      </c>
      <c r="Q38" s="428">
        <v>117</v>
      </c>
      <c r="R38" s="430">
        <v>7440920</v>
      </c>
      <c r="S38" s="256">
        <f t="shared" si="3"/>
        <v>63597.606837606836</v>
      </c>
      <c r="T38" s="283">
        <f>市区町村別_指導対象者群分析!I38</f>
        <v>430</v>
      </c>
      <c r="U38" s="428">
        <v>430</v>
      </c>
      <c r="V38" s="430">
        <v>26482910</v>
      </c>
      <c r="W38" s="256">
        <f t="shared" si="4"/>
        <v>61588.162790697672</v>
      </c>
      <c r="X38" s="283">
        <f>市区町村別_指導対象者群分析!K38</f>
        <v>21</v>
      </c>
      <c r="Y38" s="428">
        <v>0</v>
      </c>
      <c r="Z38" s="430">
        <v>0</v>
      </c>
      <c r="AA38" s="256" t="str">
        <f t="shared" si="5"/>
        <v>-</v>
      </c>
      <c r="AB38" s="283">
        <f>市区町村別_指導対象者群分析!M38</f>
        <v>3281</v>
      </c>
      <c r="AC38" s="169">
        <v>3281</v>
      </c>
      <c r="AD38" s="430">
        <v>227316280</v>
      </c>
      <c r="AE38" s="256">
        <f t="shared" si="6"/>
        <v>69282.621152087784</v>
      </c>
      <c r="AF38" s="230"/>
      <c r="AG38" s="231" t="s">
        <v>45</v>
      </c>
      <c r="AH38" s="127">
        <f t="shared" si="7"/>
        <v>63176.213808463253</v>
      </c>
      <c r="AI38" s="231" t="s">
        <v>45</v>
      </c>
      <c r="AJ38" s="127">
        <f t="shared" si="8"/>
        <v>66580.853706624606</v>
      </c>
      <c r="AK38" s="230"/>
      <c r="AL38" s="230"/>
      <c r="AM38" s="231" t="str">
        <f t="shared" si="9"/>
        <v>河内長野市</v>
      </c>
      <c r="AN38" s="127">
        <f t="shared" si="20"/>
        <v>61234.13419043793</v>
      </c>
      <c r="AO38" s="127">
        <f t="shared" si="10"/>
        <v>63813.511224057605</v>
      </c>
      <c r="AP38" s="127">
        <f t="shared" si="11"/>
        <v>-2580</v>
      </c>
      <c r="AQ38" s="231" t="str">
        <f t="shared" si="12"/>
        <v>富田林市</v>
      </c>
      <c r="AR38" s="127">
        <f t="shared" si="21"/>
        <v>63380.538148768239</v>
      </c>
      <c r="AS38" s="127">
        <f t="shared" si="13"/>
        <v>63874.806171894925</v>
      </c>
      <c r="AT38" s="127">
        <f t="shared" si="22"/>
        <v>-494</v>
      </c>
      <c r="AV38" s="127">
        <f t="shared" si="14"/>
        <v>67949.934949288872</v>
      </c>
      <c r="AW38" s="127">
        <f t="shared" si="15"/>
        <v>69373.135269204256</v>
      </c>
      <c r="AX38" s="127">
        <f t="shared" si="16"/>
        <v>-1423</v>
      </c>
      <c r="AY38" s="127">
        <f t="shared" si="17"/>
        <v>69291.194354465522</v>
      </c>
      <c r="AZ38" s="127">
        <f t="shared" si="18"/>
        <v>69911.635309031379</v>
      </c>
      <c r="BA38" s="127">
        <f t="shared" si="19"/>
        <v>-621</v>
      </c>
      <c r="BB38" s="127">
        <v>0</v>
      </c>
    </row>
    <row r="39" spans="2:54" s="128" customFormat="1" ht="13.5" customHeight="1">
      <c r="B39" s="63">
        <v>34</v>
      </c>
      <c r="C39" s="55" t="s">
        <v>38</v>
      </c>
      <c r="D39" s="283">
        <f>市区町村別_指導対象者群分析!D39</f>
        <v>28970</v>
      </c>
      <c r="E39" s="428">
        <v>15110</v>
      </c>
      <c r="F39" s="430">
        <v>992971710</v>
      </c>
      <c r="G39" s="256">
        <f t="shared" si="0"/>
        <v>65716.195234943749</v>
      </c>
      <c r="H39" s="283">
        <f>市区町村別_指導対象者群分析!E39</f>
        <v>2563</v>
      </c>
      <c r="I39" s="428">
        <v>2286</v>
      </c>
      <c r="J39" s="430">
        <v>139889010</v>
      </c>
      <c r="K39" s="256">
        <f t="shared" si="1"/>
        <v>61193.792650918636</v>
      </c>
      <c r="L39" s="283">
        <f>市区町村別_指導対象者群分析!F39</f>
        <v>26407</v>
      </c>
      <c r="M39" s="428">
        <v>12824</v>
      </c>
      <c r="N39" s="430">
        <v>853082700</v>
      </c>
      <c r="O39" s="256">
        <f t="shared" si="2"/>
        <v>66522.356519026827</v>
      </c>
      <c r="P39" s="283">
        <f>市区町村別_指導対象者群分析!G39</f>
        <v>424</v>
      </c>
      <c r="Q39" s="428">
        <v>361</v>
      </c>
      <c r="R39" s="430">
        <v>16025510</v>
      </c>
      <c r="S39" s="256">
        <f t="shared" si="3"/>
        <v>44391.994459833797</v>
      </c>
      <c r="T39" s="283">
        <f>市区町村別_指導対象者群分析!I39</f>
        <v>1925</v>
      </c>
      <c r="U39" s="428">
        <v>1925</v>
      </c>
      <c r="V39" s="430">
        <v>123863500</v>
      </c>
      <c r="W39" s="256">
        <f t="shared" si="4"/>
        <v>64344.675324675321</v>
      </c>
      <c r="X39" s="283">
        <f>市区町村別_指導対象者群分析!K39</f>
        <v>214</v>
      </c>
      <c r="Y39" s="428">
        <v>0</v>
      </c>
      <c r="Z39" s="430">
        <v>0</v>
      </c>
      <c r="AA39" s="256" t="str">
        <f t="shared" si="5"/>
        <v>-</v>
      </c>
      <c r="AB39" s="283">
        <f>市区町村別_指導対象者群分析!M39</f>
        <v>12824</v>
      </c>
      <c r="AC39" s="169">
        <v>12824</v>
      </c>
      <c r="AD39" s="430">
        <v>853082700</v>
      </c>
      <c r="AE39" s="256">
        <f t="shared" si="6"/>
        <v>66522.356519026827</v>
      </c>
      <c r="AF39" s="230"/>
      <c r="AG39" s="231" t="s">
        <v>10</v>
      </c>
      <c r="AH39" s="127">
        <f t="shared" si="7"/>
        <v>59770.477137176938</v>
      </c>
      <c r="AI39" s="231" t="s">
        <v>10</v>
      </c>
      <c r="AJ39" s="127">
        <f t="shared" si="8"/>
        <v>60198.676991150445</v>
      </c>
      <c r="AK39" s="230"/>
      <c r="AL39" s="230"/>
      <c r="AM39" s="231" t="str">
        <f t="shared" si="9"/>
        <v>摂津市</v>
      </c>
      <c r="AN39" s="127">
        <f t="shared" si="20"/>
        <v>60811.971595655807</v>
      </c>
      <c r="AO39" s="127">
        <f t="shared" si="10"/>
        <v>60730.063694267519</v>
      </c>
      <c r="AP39" s="127">
        <f t="shared" si="11"/>
        <v>82</v>
      </c>
      <c r="AQ39" s="231" t="str">
        <f t="shared" si="12"/>
        <v>寝屋川市</v>
      </c>
      <c r="AR39" s="127">
        <f t="shared" si="21"/>
        <v>62962.241122053121</v>
      </c>
      <c r="AS39" s="127">
        <f t="shared" si="13"/>
        <v>63838.724001531198</v>
      </c>
      <c r="AT39" s="127">
        <f t="shared" si="22"/>
        <v>-877</v>
      </c>
      <c r="AV39" s="127">
        <f t="shared" si="14"/>
        <v>67949.934949288872</v>
      </c>
      <c r="AW39" s="127">
        <f t="shared" si="15"/>
        <v>69373.135269204256</v>
      </c>
      <c r="AX39" s="127">
        <f t="shared" si="16"/>
        <v>-1423</v>
      </c>
      <c r="AY39" s="127">
        <f t="shared" si="17"/>
        <v>69291.194354465522</v>
      </c>
      <c r="AZ39" s="127">
        <f t="shared" si="18"/>
        <v>69911.635309031379</v>
      </c>
      <c r="BA39" s="127">
        <f t="shared" si="19"/>
        <v>-621</v>
      </c>
      <c r="BB39" s="127">
        <v>0</v>
      </c>
    </row>
    <row r="40" spans="2:54" s="128" customFormat="1" ht="13.5" customHeight="1">
      <c r="B40" s="63">
        <v>35</v>
      </c>
      <c r="C40" s="55" t="s">
        <v>1</v>
      </c>
      <c r="D40" s="283">
        <f>市区町村別_指導対象者群分析!D40</f>
        <v>59507</v>
      </c>
      <c r="E40" s="428">
        <v>36326</v>
      </c>
      <c r="F40" s="430">
        <v>2497083850</v>
      </c>
      <c r="G40" s="256">
        <f t="shared" si="0"/>
        <v>68740.95276110775</v>
      </c>
      <c r="H40" s="283">
        <f>市区町村別_指導対象者群分析!E40</f>
        <v>6359</v>
      </c>
      <c r="I40" s="428">
        <v>6035</v>
      </c>
      <c r="J40" s="430">
        <v>411836680</v>
      </c>
      <c r="K40" s="256">
        <f t="shared" si="1"/>
        <v>68241.371996685994</v>
      </c>
      <c r="L40" s="283">
        <f>市区町村別_指導対象者群分析!F40</f>
        <v>53148</v>
      </c>
      <c r="M40" s="428">
        <v>30291</v>
      </c>
      <c r="N40" s="430">
        <v>2085247170</v>
      </c>
      <c r="O40" s="256">
        <f t="shared" si="2"/>
        <v>68840.486283054372</v>
      </c>
      <c r="P40" s="283">
        <f>市区町村別_指導対象者群分析!G40</f>
        <v>1369</v>
      </c>
      <c r="Q40" s="428">
        <v>1291</v>
      </c>
      <c r="R40" s="430">
        <v>79300040</v>
      </c>
      <c r="S40" s="256">
        <f t="shared" si="3"/>
        <v>61425.282726568548</v>
      </c>
      <c r="T40" s="283">
        <f>市区町村別_指導対象者群分析!I40</f>
        <v>4744</v>
      </c>
      <c r="U40" s="428">
        <v>4744</v>
      </c>
      <c r="V40" s="430">
        <v>332536640</v>
      </c>
      <c r="W40" s="256">
        <f t="shared" si="4"/>
        <v>70096.256323777401</v>
      </c>
      <c r="X40" s="283">
        <f>市区町村別_指導対象者群分析!K40</f>
        <v>246</v>
      </c>
      <c r="Y40" s="428">
        <v>0</v>
      </c>
      <c r="Z40" s="430">
        <v>0</v>
      </c>
      <c r="AA40" s="256" t="str">
        <f t="shared" si="5"/>
        <v>-</v>
      </c>
      <c r="AB40" s="283">
        <f>市区町村別_指導対象者群分析!M40</f>
        <v>30291</v>
      </c>
      <c r="AC40" s="169">
        <v>30291</v>
      </c>
      <c r="AD40" s="430">
        <v>2085247170</v>
      </c>
      <c r="AE40" s="256">
        <f t="shared" si="6"/>
        <v>68840.486283054372</v>
      </c>
      <c r="AF40" s="230"/>
      <c r="AG40" s="231" t="s">
        <v>5</v>
      </c>
      <c r="AH40" s="127">
        <f t="shared" si="7"/>
        <v>59965.313653136531</v>
      </c>
      <c r="AI40" s="231" t="s">
        <v>5</v>
      </c>
      <c r="AJ40" s="127">
        <f t="shared" si="8"/>
        <v>61251.805778491173</v>
      </c>
      <c r="AK40" s="230"/>
      <c r="AL40" s="230"/>
      <c r="AM40" s="231" t="str">
        <f t="shared" si="9"/>
        <v>岬町</v>
      </c>
      <c r="AN40" s="127">
        <f t="shared" si="20"/>
        <v>60045.327102803742</v>
      </c>
      <c r="AO40" s="127">
        <f t="shared" si="10"/>
        <v>66345.054945054944</v>
      </c>
      <c r="AP40" s="127">
        <f t="shared" si="11"/>
        <v>-6300</v>
      </c>
      <c r="AQ40" s="231" t="str">
        <f t="shared" si="12"/>
        <v>高槻市</v>
      </c>
      <c r="AR40" s="127">
        <f t="shared" si="21"/>
        <v>61633.586546628161</v>
      </c>
      <c r="AS40" s="127">
        <f t="shared" si="13"/>
        <v>61781.962889569448</v>
      </c>
      <c r="AT40" s="127">
        <f t="shared" si="22"/>
        <v>-148</v>
      </c>
      <c r="AV40" s="127">
        <f t="shared" si="14"/>
        <v>67949.934949288872</v>
      </c>
      <c r="AW40" s="127">
        <f t="shared" si="15"/>
        <v>69373.135269204256</v>
      </c>
      <c r="AX40" s="127">
        <f t="shared" si="16"/>
        <v>-1423</v>
      </c>
      <c r="AY40" s="127">
        <f t="shared" si="17"/>
        <v>69291.194354465522</v>
      </c>
      <c r="AZ40" s="127">
        <f t="shared" si="18"/>
        <v>69911.635309031379</v>
      </c>
      <c r="BA40" s="127">
        <f t="shared" si="19"/>
        <v>-621</v>
      </c>
      <c r="BB40" s="127">
        <v>0</v>
      </c>
    </row>
    <row r="41" spans="2:54" s="128" customFormat="1" ht="13.5" customHeight="1">
      <c r="B41" s="63">
        <v>36</v>
      </c>
      <c r="C41" s="55" t="s">
        <v>2</v>
      </c>
      <c r="D41" s="283">
        <f>市区町村別_指導対象者群分析!D41</f>
        <v>16642</v>
      </c>
      <c r="E41" s="428">
        <v>10346</v>
      </c>
      <c r="F41" s="430">
        <v>651162370</v>
      </c>
      <c r="G41" s="256">
        <f t="shared" si="0"/>
        <v>62938.562729557314</v>
      </c>
      <c r="H41" s="283">
        <f>市区町村別_指導対象者群分析!E41</f>
        <v>1848</v>
      </c>
      <c r="I41" s="428">
        <v>1755</v>
      </c>
      <c r="J41" s="430">
        <v>95827600</v>
      </c>
      <c r="K41" s="256">
        <f t="shared" si="1"/>
        <v>54602.621082621081</v>
      </c>
      <c r="L41" s="283">
        <f>市区町村別_指導対象者群分析!F41</f>
        <v>14794</v>
      </c>
      <c r="M41" s="428">
        <v>8591</v>
      </c>
      <c r="N41" s="430">
        <v>555334770</v>
      </c>
      <c r="O41" s="256">
        <f t="shared" si="2"/>
        <v>64641.458503084621</v>
      </c>
      <c r="P41" s="283">
        <f>市区町村別_指導対象者群分析!G41</f>
        <v>438</v>
      </c>
      <c r="Q41" s="428">
        <v>408</v>
      </c>
      <c r="R41" s="430">
        <v>17296920</v>
      </c>
      <c r="S41" s="256">
        <f t="shared" si="3"/>
        <v>42394.411764705881</v>
      </c>
      <c r="T41" s="283">
        <f>市区町村別_指導対象者群分析!I41</f>
        <v>1347</v>
      </c>
      <c r="U41" s="428">
        <v>1347</v>
      </c>
      <c r="V41" s="430">
        <v>78530680</v>
      </c>
      <c r="W41" s="256">
        <f t="shared" si="4"/>
        <v>58300.430586488495</v>
      </c>
      <c r="X41" s="283">
        <f>市区町村別_指導対象者群分析!K41</f>
        <v>63</v>
      </c>
      <c r="Y41" s="428">
        <v>0</v>
      </c>
      <c r="Z41" s="430">
        <v>0</v>
      </c>
      <c r="AA41" s="256" t="str">
        <f t="shared" si="5"/>
        <v>-</v>
      </c>
      <c r="AB41" s="283">
        <f>市区町村別_指導対象者群分析!M41</f>
        <v>8591</v>
      </c>
      <c r="AC41" s="169">
        <v>8591</v>
      </c>
      <c r="AD41" s="430">
        <v>555334770</v>
      </c>
      <c r="AE41" s="256">
        <f t="shared" si="6"/>
        <v>64641.458503084621</v>
      </c>
      <c r="AF41" s="230"/>
      <c r="AG41" s="231" t="s">
        <v>6</v>
      </c>
      <c r="AH41" s="127">
        <f t="shared" si="7"/>
        <v>65819.28571428571</v>
      </c>
      <c r="AI41" s="231" t="s">
        <v>6</v>
      </c>
      <c r="AJ41" s="127">
        <f t="shared" si="8"/>
        <v>69372.236987818382</v>
      </c>
      <c r="AK41" s="230"/>
      <c r="AL41" s="230"/>
      <c r="AM41" s="231" t="str">
        <f t="shared" si="9"/>
        <v>豊能町</v>
      </c>
      <c r="AN41" s="127">
        <f t="shared" si="20"/>
        <v>59965.313653136531</v>
      </c>
      <c r="AO41" s="127">
        <f t="shared" si="10"/>
        <v>62335.086042065006</v>
      </c>
      <c r="AP41" s="127">
        <f t="shared" si="11"/>
        <v>-2370</v>
      </c>
      <c r="AQ41" s="231" t="str">
        <f t="shared" si="12"/>
        <v>千早赤阪村</v>
      </c>
      <c r="AR41" s="127">
        <f t="shared" si="21"/>
        <v>61510.086956521736</v>
      </c>
      <c r="AS41" s="127">
        <f t="shared" si="13"/>
        <v>61479.229323308267</v>
      </c>
      <c r="AT41" s="127">
        <f t="shared" si="22"/>
        <v>31</v>
      </c>
      <c r="AV41" s="127">
        <f t="shared" si="14"/>
        <v>67949.934949288872</v>
      </c>
      <c r="AW41" s="127">
        <f t="shared" si="15"/>
        <v>69373.135269204256</v>
      </c>
      <c r="AX41" s="127">
        <f t="shared" si="16"/>
        <v>-1423</v>
      </c>
      <c r="AY41" s="127">
        <f t="shared" si="17"/>
        <v>69291.194354465522</v>
      </c>
      <c r="AZ41" s="127">
        <f t="shared" si="18"/>
        <v>69911.635309031379</v>
      </c>
      <c r="BA41" s="127">
        <f t="shared" si="19"/>
        <v>-621</v>
      </c>
      <c r="BB41" s="127">
        <v>0</v>
      </c>
    </row>
    <row r="42" spans="2:54" s="128" customFormat="1" ht="13.5" customHeight="1">
      <c r="B42" s="63">
        <v>37</v>
      </c>
      <c r="C42" s="55" t="s">
        <v>3</v>
      </c>
      <c r="D42" s="283">
        <f>市区町村別_指導対象者群分析!D42</f>
        <v>52041</v>
      </c>
      <c r="E42" s="428">
        <v>32163</v>
      </c>
      <c r="F42" s="430">
        <v>2102325120</v>
      </c>
      <c r="G42" s="256">
        <f t="shared" si="0"/>
        <v>65364.708515996645</v>
      </c>
      <c r="H42" s="283">
        <f>市区町村別_指導対象者群分析!E42</f>
        <v>8826</v>
      </c>
      <c r="I42" s="428">
        <v>7901</v>
      </c>
      <c r="J42" s="430">
        <v>461090640</v>
      </c>
      <c r="K42" s="256">
        <f t="shared" si="1"/>
        <v>58358.516643462855</v>
      </c>
      <c r="L42" s="283">
        <f>市区町村別_指導対象者群分析!F42</f>
        <v>43215</v>
      </c>
      <c r="M42" s="428">
        <v>24262</v>
      </c>
      <c r="N42" s="430">
        <v>1641234480</v>
      </c>
      <c r="O42" s="256">
        <f t="shared" si="2"/>
        <v>67646.297914434093</v>
      </c>
      <c r="P42" s="283">
        <f>市区町村別_指導対象者群分析!G42</f>
        <v>2129</v>
      </c>
      <c r="Q42" s="428">
        <v>1808</v>
      </c>
      <c r="R42" s="430">
        <v>83850760</v>
      </c>
      <c r="S42" s="256">
        <f t="shared" si="3"/>
        <v>46377.632743362832</v>
      </c>
      <c r="T42" s="283">
        <f>市区町村別_指導対象者群分析!I42</f>
        <v>6093</v>
      </c>
      <c r="U42" s="428">
        <v>6093</v>
      </c>
      <c r="V42" s="430">
        <v>377239880</v>
      </c>
      <c r="W42" s="256">
        <f t="shared" si="4"/>
        <v>61913.651731495156</v>
      </c>
      <c r="X42" s="283">
        <f>市区町村別_指導対象者群分析!K42</f>
        <v>604</v>
      </c>
      <c r="Y42" s="428">
        <v>0</v>
      </c>
      <c r="Z42" s="430">
        <v>0</v>
      </c>
      <c r="AA42" s="256" t="str">
        <f t="shared" si="5"/>
        <v>-</v>
      </c>
      <c r="AB42" s="283">
        <f>市区町村別_指導対象者群分析!M42</f>
        <v>24262</v>
      </c>
      <c r="AC42" s="169">
        <v>24262</v>
      </c>
      <c r="AD42" s="430">
        <v>1641234480</v>
      </c>
      <c r="AE42" s="256">
        <f t="shared" si="6"/>
        <v>67646.297914434093</v>
      </c>
      <c r="AF42" s="230"/>
      <c r="AG42" s="231" t="s">
        <v>46</v>
      </c>
      <c r="AH42" s="127">
        <f t="shared" si="7"/>
        <v>56330.75471698113</v>
      </c>
      <c r="AI42" s="231" t="s">
        <v>46</v>
      </c>
      <c r="AJ42" s="127">
        <f t="shared" si="8"/>
        <v>72794.287054409011</v>
      </c>
      <c r="AK42" s="230"/>
      <c r="AL42" s="230"/>
      <c r="AM42" s="231" t="str">
        <f t="shared" si="9"/>
        <v>高槻市</v>
      </c>
      <c r="AN42" s="127">
        <f t="shared" si="20"/>
        <v>59773.97736143638</v>
      </c>
      <c r="AO42" s="127">
        <f t="shared" si="10"/>
        <v>61241.651413463493</v>
      </c>
      <c r="AP42" s="127">
        <f t="shared" si="11"/>
        <v>-1468</v>
      </c>
      <c r="AQ42" s="231" t="str">
        <f t="shared" si="12"/>
        <v>交野市</v>
      </c>
      <c r="AR42" s="127">
        <f t="shared" si="21"/>
        <v>61370.261595022625</v>
      </c>
      <c r="AS42" s="127">
        <f t="shared" si="13"/>
        <v>61829.311710065478</v>
      </c>
      <c r="AT42" s="127">
        <f t="shared" si="22"/>
        <v>-459</v>
      </c>
      <c r="AV42" s="127">
        <f t="shared" si="14"/>
        <v>67949.934949288872</v>
      </c>
      <c r="AW42" s="127">
        <f t="shared" si="15"/>
        <v>69373.135269204256</v>
      </c>
      <c r="AX42" s="127">
        <f t="shared" si="16"/>
        <v>-1423</v>
      </c>
      <c r="AY42" s="127">
        <f t="shared" si="17"/>
        <v>69291.194354465522</v>
      </c>
      <c r="AZ42" s="127">
        <f t="shared" si="18"/>
        <v>69911.635309031379</v>
      </c>
      <c r="BA42" s="127">
        <f t="shared" si="19"/>
        <v>-621</v>
      </c>
      <c r="BB42" s="127">
        <v>0</v>
      </c>
    </row>
    <row r="43" spans="2:54" s="128" customFormat="1" ht="13.5" customHeight="1">
      <c r="B43" s="63">
        <v>38</v>
      </c>
      <c r="C43" s="66" t="s">
        <v>39</v>
      </c>
      <c r="D43" s="351">
        <f>市区町村別_指導対象者群分析!D43</f>
        <v>10757</v>
      </c>
      <c r="E43" s="428">
        <v>5902</v>
      </c>
      <c r="F43" s="430">
        <v>406657590</v>
      </c>
      <c r="G43" s="256">
        <f t="shared" si="0"/>
        <v>68901.658759742466</v>
      </c>
      <c r="H43" s="351">
        <f>市区町村別_指導対象者群分析!E43</f>
        <v>1382</v>
      </c>
      <c r="I43" s="428">
        <v>1274</v>
      </c>
      <c r="J43" s="430">
        <v>93670020</v>
      </c>
      <c r="K43" s="256">
        <f t="shared" si="1"/>
        <v>73524.348508634226</v>
      </c>
      <c r="L43" s="351">
        <f>市区町村別_指導対象者群分析!F43</f>
        <v>9375</v>
      </c>
      <c r="M43" s="428">
        <v>4628</v>
      </c>
      <c r="N43" s="430">
        <v>312987570</v>
      </c>
      <c r="O43" s="256">
        <f t="shared" si="2"/>
        <v>67629.120570440791</v>
      </c>
      <c r="P43" s="351">
        <f>市区町村別_指導対象者群分析!G43</f>
        <v>224</v>
      </c>
      <c r="Q43" s="428">
        <v>188</v>
      </c>
      <c r="R43" s="430">
        <v>10071910</v>
      </c>
      <c r="S43" s="256">
        <f t="shared" si="3"/>
        <v>53573.98936170213</v>
      </c>
      <c r="T43" s="351">
        <f>市区町村別_指導対象者群分析!I43</f>
        <v>1086</v>
      </c>
      <c r="U43" s="428">
        <v>1086</v>
      </c>
      <c r="V43" s="430">
        <v>83598110</v>
      </c>
      <c r="W43" s="256">
        <f t="shared" si="4"/>
        <v>76978.001841620629</v>
      </c>
      <c r="X43" s="351">
        <f>市区町村別_指導対象者群分析!K43</f>
        <v>72</v>
      </c>
      <c r="Y43" s="428">
        <v>0</v>
      </c>
      <c r="Z43" s="430">
        <v>0</v>
      </c>
      <c r="AA43" s="256" t="str">
        <f t="shared" si="5"/>
        <v>-</v>
      </c>
      <c r="AB43" s="351">
        <f>市区町村別_指導対象者群分析!M43</f>
        <v>4628</v>
      </c>
      <c r="AC43" s="169">
        <v>4628</v>
      </c>
      <c r="AD43" s="430">
        <v>312987570</v>
      </c>
      <c r="AE43" s="256">
        <f t="shared" si="6"/>
        <v>67629.120570440791</v>
      </c>
      <c r="AF43" s="230"/>
      <c r="AG43" s="231" t="s">
        <v>47</v>
      </c>
      <c r="AH43" s="127">
        <f t="shared" si="7"/>
        <v>57501.644042232278</v>
      </c>
      <c r="AI43" s="231" t="s">
        <v>47</v>
      </c>
      <c r="AJ43" s="127">
        <f t="shared" si="8"/>
        <v>65101.940700808627</v>
      </c>
      <c r="AK43" s="230"/>
      <c r="AL43" s="230"/>
      <c r="AM43" s="231" t="str">
        <f t="shared" si="9"/>
        <v>島本町</v>
      </c>
      <c r="AN43" s="127">
        <f t="shared" si="20"/>
        <v>59770.477137176938</v>
      </c>
      <c r="AO43" s="127">
        <f t="shared" si="10"/>
        <v>63990.467289719629</v>
      </c>
      <c r="AP43" s="127">
        <f t="shared" si="11"/>
        <v>-4220</v>
      </c>
      <c r="AQ43" s="231" t="str">
        <f t="shared" si="12"/>
        <v>豊能町</v>
      </c>
      <c r="AR43" s="127">
        <f t="shared" si="21"/>
        <v>61251.805778491173</v>
      </c>
      <c r="AS43" s="127">
        <f t="shared" si="13"/>
        <v>63787.799145299148</v>
      </c>
      <c r="AT43" s="127">
        <f t="shared" si="22"/>
        <v>-2536</v>
      </c>
      <c r="AV43" s="127">
        <f t="shared" si="14"/>
        <v>67949.934949288872</v>
      </c>
      <c r="AW43" s="127">
        <f t="shared" si="15"/>
        <v>69373.135269204256</v>
      </c>
      <c r="AX43" s="127">
        <f t="shared" si="16"/>
        <v>-1423</v>
      </c>
      <c r="AY43" s="127">
        <f t="shared" si="17"/>
        <v>69291.194354465522</v>
      </c>
      <c r="AZ43" s="127">
        <f t="shared" si="18"/>
        <v>69911.635309031379</v>
      </c>
      <c r="BA43" s="127">
        <f t="shared" si="19"/>
        <v>-621</v>
      </c>
      <c r="BB43" s="127">
        <v>0</v>
      </c>
    </row>
    <row r="44" spans="2:54" s="128" customFormat="1" ht="13.5" customHeight="1">
      <c r="B44" s="63">
        <v>39</v>
      </c>
      <c r="C44" s="66" t="s">
        <v>7</v>
      </c>
      <c r="D44" s="351">
        <f>市区町村別_指導対象者群分析!D44</f>
        <v>61058</v>
      </c>
      <c r="E44" s="428">
        <v>35908</v>
      </c>
      <c r="F44" s="430">
        <v>2190627070</v>
      </c>
      <c r="G44" s="256">
        <f t="shared" si="0"/>
        <v>61006.657847833354</v>
      </c>
      <c r="H44" s="351">
        <f>市区町村別_指導対象者群分析!E44</f>
        <v>7028</v>
      </c>
      <c r="I44" s="428">
        <v>6473</v>
      </c>
      <c r="J44" s="430">
        <v>376442450</v>
      </c>
      <c r="K44" s="256">
        <f t="shared" si="1"/>
        <v>58155.793295226322</v>
      </c>
      <c r="L44" s="351">
        <f>市区町村別_指導対象者群分析!F44</f>
        <v>54030</v>
      </c>
      <c r="M44" s="428">
        <v>29435</v>
      </c>
      <c r="N44" s="430">
        <v>1814184620</v>
      </c>
      <c r="O44" s="256">
        <f t="shared" si="2"/>
        <v>61633.586546628161</v>
      </c>
      <c r="P44" s="351">
        <f>市区町村別_指導対象者群分析!G44</f>
        <v>1503</v>
      </c>
      <c r="Q44" s="428">
        <v>1349</v>
      </c>
      <c r="R44" s="430">
        <v>70160590</v>
      </c>
      <c r="S44" s="256">
        <f t="shared" si="3"/>
        <v>52009.332839140101</v>
      </c>
      <c r="T44" s="351">
        <f>市区町村別_指導対象者群分析!I44</f>
        <v>5124</v>
      </c>
      <c r="U44" s="428">
        <v>5124</v>
      </c>
      <c r="V44" s="430">
        <v>306281860</v>
      </c>
      <c r="W44" s="256">
        <f t="shared" si="4"/>
        <v>59773.97736143638</v>
      </c>
      <c r="X44" s="351">
        <f>市区町村別_指導対象者群分析!K44</f>
        <v>401</v>
      </c>
      <c r="Y44" s="428">
        <v>0</v>
      </c>
      <c r="Z44" s="430">
        <v>0</v>
      </c>
      <c r="AA44" s="256" t="str">
        <f t="shared" si="5"/>
        <v>-</v>
      </c>
      <c r="AB44" s="351">
        <f>市区町村別_指導対象者群分析!M44</f>
        <v>29435</v>
      </c>
      <c r="AC44" s="169">
        <v>29435</v>
      </c>
      <c r="AD44" s="430">
        <v>1814184620</v>
      </c>
      <c r="AE44" s="256">
        <f t="shared" si="6"/>
        <v>61633.586546628161</v>
      </c>
      <c r="AF44" s="230"/>
      <c r="AG44" s="231" t="s">
        <v>48</v>
      </c>
      <c r="AH44" s="127">
        <f t="shared" si="7"/>
        <v>83398.835616438359</v>
      </c>
      <c r="AI44" s="231" t="s">
        <v>48</v>
      </c>
      <c r="AJ44" s="127">
        <f t="shared" si="8"/>
        <v>60912.106430155211</v>
      </c>
      <c r="AK44" s="230"/>
      <c r="AL44" s="230"/>
      <c r="AM44" s="231" t="str">
        <f t="shared" si="9"/>
        <v>枚方市</v>
      </c>
      <c r="AN44" s="127">
        <f t="shared" si="20"/>
        <v>59334.318360914105</v>
      </c>
      <c r="AO44" s="127">
        <f t="shared" si="10"/>
        <v>61293.929895517358</v>
      </c>
      <c r="AP44" s="127">
        <f t="shared" si="11"/>
        <v>-1960</v>
      </c>
      <c r="AQ44" s="231" t="str">
        <f t="shared" si="12"/>
        <v>田尻町</v>
      </c>
      <c r="AR44" s="127">
        <f t="shared" si="21"/>
        <v>60912.106430155211</v>
      </c>
      <c r="AS44" s="127">
        <f t="shared" si="13"/>
        <v>66408.761261261257</v>
      </c>
      <c r="AT44" s="127">
        <f t="shared" si="22"/>
        <v>-5497</v>
      </c>
      <c r="AV44" s="127">
        <f t="shared" si="14"/>
        <v>67949.934949288872</v>
      </c>
      <c r="AW44" s="127">
        <f t="shared" si="15"/>
        <v>69373.135269204256</v>
      </c>
      <c r="AX44" s="127">
        <f t="shared" si="16"/>
        <v>-1423</v>
      </c>
      <c r="AY44" s="127">
        <f t="shared" si="17"/>
        <v>69291.194354465522</v>
      </c>
      <c r="AZ44" s="127">
        <f t="shared" si="18"/>
        <v>69911.635309031379</v>
      </c>
      <c r="BA44" s="127">
        <f t="shared" si="19"/>
        <v>-621</v>
      </c>
      <c r="BB44" s="127">
        <v>0</v>
      </c>
    </row>
    <row r="45" spans="2:54" s="128" customFormat="1" ht="13.5" customHeight="1">
      <c r="B45" s="340">
        <v>40</v>
      </c>
      <c r="C45" s="66" t="s">
        <v>40</v>
      </c>
      <c r="D45" s="352">
        <f>市区町村別_指導対象者群分析!D45</f>
        <v>12787</v>
      </c>
      <c r="E45" s="429">
        <v>6544</v>
      </c>
      <c r="F45" s="431">
        <v>411686230</v>
      </c>
      <c r="G45" s="307">
        <f t="shared" si="0"/>
        <v>62910.487469437656</v>
      </c>
      <c r="H45" s="352">
        <f>市区町村別_指導対象者群分析!E45</f>
        <v>1580</v>
      </c>
      <c r="I45" s="429">
        <v>1378</v>
      </c>
      <c r="J45" s="431">
        <v>83682210</v>
      </c>
      <c r="K45" s="307">
        <f t="shared" si="1"/>
        <v>60727.293178519591</v>
      </c>
      <c r="L45" s="352">
        <f>市区町村別_指導対象者群分析!F45</f>
        <v>11207</v>
      </c>
      <c r="M45" s="429">
        <v>5166</v>
      </c>
      <c r="N45" s="431">
        <v>328004020</v>
      </c>
      <c r="O45" s="307">
        <f t="shared" si="2"/>
        <v>63492.841656987999</v>
      </c>
      <c r="P45" s="352">
        <f>市区町村別_指導対象者群分析!G45</f>
        <v>288</v>
      </c>
      <c r="Q45" s="429">
        <v>270</v>
      </c>
      <c r="R45" s="431">
        <v>12897140</v>
      </c>
      <c r="S45" s="307">
        <f t="shared" si="3"/>
        <v>47767.185185185182</v>
      </c>
      <c r="T45" s="352">
        <f>市区町村別_指導対象者群分析!I45</f>
        <v>1108</v>
      </c>
      <c r="U45" s="429">
        <v>1108</v>
      </c>
      <c r="V45" s="431">
        <v>70785070</v>
      </c>
      <c r="W45" s="307">
        <f t="shared" si="4"/>
        <v>63885.442238267147</v>
      </c>
      <c r="X45" s="352">
        <f>市区町村別_指導対象者群分析!K45</f>
        <v>184</v>
      </c>
      <c r="Y45" s="429">
        <v>0</v>
      </c>
      <c r="Z45" s="431">
        <v>0</v>
      </c>
      <c r="AA45" s="307" t="str">
        <f t="shared" si="5"/>
        <v>-</v>
      </c>
      <c r="AB45" s="352">
        <f>市区町村別_指導対象者群分析!M45</f>
        <v>5166</v>
      </c>
      <c r="AC45" s="304">
        <v>5166</v>
      </c>
      <c r="AD45" s="431">
        <v>328004020</v>
      </c>
      <c r="AE45" s="307">
        <f t="shared" si="6"/>
        <v>63492.841656987999</v>
      </c>
      <c r="AF45" s="230"/>
      <c r="AG45" s="231" t="s">
        <v>49</v>
      </c>
      <c r="AH45" s="127">
        <f t="shared" si="7"/>
        <v>60045.327102803742</v>
      </c>
      <c r="AI45" s="231" t="s">
        <v>49</v>
      </c>
      <c r="AJ45" s="127">
        <f t="shared" si="8"/>
        <v>59609.032069970846</v>
      </c>
      <c r="AK45" s="230"/>
      <c r="AL45" s="230"/>
      <c r="AM45" s="231" t="str">
        <f t="shared" si="9"/>
        <v>寝屋川市</v>
      </c>
      <c r="AN45" s="127">
        <f t="shared" si="20"/>
        <v>58755.698818897639</v>
      </c>
      <c r="AO45" s="127">
        <f t="shared" si="10"/>
        <v>61771.482458454237</v>
      </c>
      <c r="AP45" s="127">
        <f t="shared" si="11"/>
        <v>-3015</v>
      </c>
      <c r="AQ45" s="231" t="str">
        <f t="shared" si="12"/>
        <v>枚方市</v>
      </c>
      <c r="AR45" s="127">
        <f t="shared" si="21"/>
        <v>60554.042281983522</v>
      </c>
      <c r="AS45" s="127">
        <f t="shared" si="13"/>
        <v>60718.486693508792</v>
      </c>
      <c r="AT45" s="127">
        <f t="shared" si="22"/>
        <v>-164</v>
      </c>
      <c r="AV45" s="127">
        <f t="shared" si="14"/>
        <v>67949.934949288872</v>
      </c>
      <c r="AW45" s="127">
        <f t="shared" si="15"/>
        <v>69373.135269204256</v>
      </c>
      <c r="AX45" s="127">
        <f t="shared" si="16"/>
        <v>-1423</v>
      </c>
      <c r="AY45" s="127">
        <f t="shared" si="17"/>
        <v>69291.194354465522</v>
      </c>
      <c r="AZ45" s="127">
        <f t="shared" si="18"/>
        <v>69911.635309031379</v>
      </c>
      <c r="BA45" s="127">
        <f t="shared" si="19"/>
        <v>-621</v>
      </c>
      <c r="BB45" s="127">
        <v>0</v>
      </c>
    </row>
    <row r="46" spans="2:54" s="128" customFormat="1" ht="13.5" customHeight="1">
      <c r="B46" s="340">
        <v>41</v>
      </c>
      <c r="C46" s="66" t="s">
        <v>11</v>
      </c>
      <c r="D46" s="352">
        <f>市区町村別_指導対象者群分析!D46</f>
        <v>23532</v>
      </c>
      <c r="E46" s="429">
        <v>12756</v>
      </c>
      <c r="F46" s="431">
        <v>898765780</v>
      </c>
      <c r="G46" s="307">
        <f t="shared" si="0"/>
        <v>70458.276889306988</v>
      </c>
      <c r="H46" s="352">
        <f>市区町村別_指導対象者群分析!E46</f>
        <v>2943</v>
      </c>
      <c r="I46" s="429">
        <v>2699</v>
      </c>
      <c r="J46" s="431">
        <v>187009820</v>
      </c>
      <c r="K46" s="307">
        <f t="shared" si="1"/>
        <v>69288.55872545387</v>
      </c>
      <c r="L46" s="352">
        <f>市区町村別_指導対象者群分析!F46</f>
        <v>20589</v>
      </c>
      <c r="M46" s="429">
        <v>10057</v>
      </c>
      <c r="N46" s="431">
        <v>711755960</v>
      </c>
      <c r="O46" s="307">
        <f t="shared" si="2"/>
        <v>70772.19449139903</v>
      </c>
      <c r="P46" s="352">
        <f>市区町村別_指導対象者群分析!G46</f>
        <v>631</v>
      </c>
      <c r="Q46" s="429">
        <v>567</v>
      </c>
      <c r="R46" s="431">
        <v>35532020</v>
      </c>
      <c r="S46" s="307">
        <f t="shared" si="3"/>
        <v>62666.701940035273</v>
      </c>
      <c r="T46" s="352">
        <f>市区町村別_指導対象者群分析!I46</f>
        <v>2132</v>
      </c>
      <c r="U46" s="429">
        <v>2132</v>
      </c>
      <c r="V46" s="431">
        <v>151477800</v>
      </c>
      <c r="W46" s="307">
        <f t="shared" si="4"/>
        <v>71049.624765478424</v>
      </c>
      <c r="X46" s="352">
        <f>市区町村別_指導対象者群分析!K46</f>
        <v>180</v>
      </c>
      <c r="Y46" s="429">
        <v>0</v>
      </c>
      <c r="Z46" s="431">
        <v>0</v>
      </c>
      <c r="AA46" s="307" t="str">
        <f t="shared" si="5"/>
        <v>-</v>
      </c>
      <c r="AB46" s="352">
        <f>市区町村別_指導対象者群分析!M46</f>
        <v>10057</v>
      </c>
      <c r="AC46" s="304">
        <v>10057</v>
      </c>
      <c r="AD46" s="431">
        <v>711755960</v>
      </c>
      <c r="AE46" s="307">
        <f t="shared" si="6"/>
        <v>70772.19449139903</v>
      </c>
      <c r="AF46" s="230"/>
      <c r="AG46" s="231" t="s">
        <v>27</v>
      </c>
      <c r="AH46" s="127">
        <f t="shared" si="7"/>
        <v>77811.677852348992</v>
      </c>
      <c r="AI46" s="231" t="s">
        <v>27</v>
      </c>
      <c r="AJ46" s="127">
        <f t="shared" si="8"/>
        <v>71899.586016559333</v>
      </c>
      <c r="AK46" s="230"/>
      <c r="AL46" s="230"/>
      <c r="AM46" s="231" t="str">
        <f t="shared" si="9"/>
        <v>池田市</v>
      </c>
      <c r="AN46" s="127">
        <f t="shared" si="20"/>
        <v>58300.430586488495</v>
      </c>
      <c r="AO46" s="127">
        <f t="shared" si="10"/>
        <v>59205.441176470587</v>
      </c>
      <c r="AP46" s="127">
        <f t="shared" si="11"/>
        <v>-905</v>
      </c>
      <c r="AQ46" s="231" t="str">
        <f t="shared" si="12"/>
        <v>島本町</v>
      </c>
      <c r="AR46" s="127">
        <f t="shared" si="21"/>
        <v>60198.676991150445</v>
      </c>
      <c r="AS46" s="127">
        <f t="shared" si="13"/>
        <v>60176.954389406572</v>
      </c>
      <c r="AT46" s="127">
        <f t="shared" si="22"/>
        <v>22</v>
      </c>
      <c r="AV46" s="127">
        <f t="shared" si="14"/>
        <v>67949.934949288872</v>
      </c>
      <c r="AW46" s="127">
        <f t="shared" si="15"/>
        <v>69373.135269204256</v>
      </c>
      <c r="AX46" s="127">
        <f t="shared" si="16"/>
        <v>-1423</v>
      </c>
      <c r="AY46" s="127">
        <f t="shared" si="17"/>
        <v>69291.194354465522</v>
      </c>
      <c r="AZ46" s="127">
        <f t="shared" si="18"/>
        <v>69911.635309031379</v>
      </c>
      <c r="BA46" s="127">
        <f t="shared" si="19"/>
        <v>-621</v>
      </c>
      <c r="BB46" s="127">
        <v>0</v>
      </c>
    </row>
    <row r="47" spans="2:54" s="128" customFormat="1" ht="13.5" customHeight="1">
      <c r="B47" s="63">
        <v>42</v>
      </c>
      <c r="C47" s="66" t="s">
        <v>12</v>
      </c>
      <c r="D47" s="351">
        <f>市区町村別_指導対象者群分析!D47</f>
        <v>64678</v>
      </c>
      <c r="E47" s="428">
        <v>37619</v>
      </c>
      <c r="F47" s="430">
        <v>2255261170</v>
      </c>
      <c r="G47" s="256">
        <f t="shared" si="0"/>
        <v>59950.056354501714</v>
      </c>
      <c r="H47" s="351">
        <f>市区町村別_指導対象者群分析!E47</f>
        <v>6129</v>
      </c>
      <c r="I47" s="428">
        <v>5454</v>
      </c>
      <c r="J47" s="430">
        <v>307540400</v>
      </c>
      <c r="K47" s="256">
        <f t="shared" si="1"/>
        <v>56388.045471213787</v>
      </c>
      <c r="L47" s="351">
        <f>市区町村別_指導対象者群分析!F47</f>
        <v>58549</v>
      </c>
      <c r="M47" s="428">
        <v>32165</v>
      </c>
      <c r="N47" s="430">
        <v>1947720770</v>
      </c>
      <c r="O47" s="256">
        <f t="shared" si="2"/>
        <v>60554.042281983522</v>
      </c>
      <c r="P47" s="351">
        <f>市区町村別_指導対象者群分析!G47</f>
        <v>1822</v>
      </c>
      <c r="Q47" s="428">
        <v>1647</v>
      </c>
      <c r="R47" s="430">
        <v>81654650</v>
      </c>
      <c r="S47" s="256">
        <f t="shared" si="3"/>
        <v>49577.80813600486</v>
      </c>
      <c r="T47" s="351">
        <f>市区町村別_指導対象者群分析!I47</f>
        <v>3807</v>
      </c>
      <c r="U47" s="428">
        <v>3807</v>
      </c>
      <c r="V47" s="430">
        <v>225885750</v>
      </c>
      <c r="W47" s="256">
        <f t="shared" si="4"/>
        <v>59334.318360914105</v>
      </c>
      <c r="X47" s="351">
        <f>市区町村別_指導対象者群分析!K47</f>
        <v>500</v>
      </c>
      <c r="Y47" s="428">
        <v>0</v>
      </c>
      <c r="Z47" s="430">
        <v>0</v>
      </c>
      <c r="AA47" s="256" t="str">
        <f t="shared" si="5"/>
        <v>-</v>
      </c>
      <c r="AB47" s="351">
        <f>市区町村別_指導対象者群分析!M47</f>
        <v>32165</v>
      </c>
      <c r="AC47" s="169">
        <v>32165</v>
      </c>
      <c r="AD47" s="430">
        <v>1947720770</v>
      </c>
      <c r="AE47" s="256">
        <f t="shared" si="6"/>
        <v>60554.042281983522</v>
      </c>
      <c r="AF47" s="230"/>
      <c r="AG47" s="231" t="s">
        <v>28</v>
      </c>
      <c r="AH47" s="127">
        <f t="shared" si="7"/>
        <v>61438.879310344826</v>
      </c>
      <c r="AI47" s="231" t="s">
        <v>28</v>
      </c>
      <c r="AJ47" s="127">
        <f t="shared" si="8"/>
        <v>59955.159362549799</v>
      </c>
      <c r="AK47" s="230"/>
      <c r="AL47" s="230"/>
      <c r="AM47" s="231" t="str">
        <f t="shared" si="9"/>
        <v>熊取町</v>
      </c>
      <c r="AN47" s="127">
        <f t="shared" si="20"/>
        <v>57501.644042232278</v>
      </c>
      <c r="AO47" s="127">
        <f t="shared" si="10"/>
        <v>55213.824057450627</v>
      </c>
      <c r="AP47" s="127">
        <f t="shared" si="11"/>
        <v>2288</v>
      </c>
      <c r="AQ47" s="231" t="str">
        <f t="shared" si="12"/>
        <v>河南町</v>
      </c>
      <c r="AR47" s="127">
        <f t="shared" si="21"/>
        <v>59955.159362549799</v>
      </c>
      <c r="AS47" s="127">
        <f t="shared" si="13"/>
        <v>64245.832095096579</v>
      </c>
      <c r="AT47" s="127">
        <f t="shared" si="22"/>
        <v>-4291</v>
      </c>
      <c r="AV47" s="127">
        <f t="shared" si="14"/>
        <v>67949.934949288872</v>
      </c>
      <c r="AW47" s="127">
        <f t="shared" si="15"/>
        <v>69373.135269204256</v>
      </c>
      <c r="AX47" s="127">
        <f t="shared" si="16"/>
        <v>-1423</v>
      </c>
      <c r="AY47" s="127">
        <f t="shared" si="17"/>
        <v>69291.194354465522</v>
      </c>
      <c r="AZ47" s="127">
        <f t="shared" si="18"/>
        <v>69911.635309031379</v>
      </c>
      <c r="BA47" s="127">
        <f t="shared" si="19"/>
        <v>-621</v>
      </c>
      <c r="BB47" s="127">
        <v>0</v>
      </c>
    </row>
    <row r="48" spans="2:54" s="128" customFormat="1" ht="13.5" customHeight="1">
      <c r="B48" s="63">
        <v>43</v>
      </c>
      <c r="C48" s="66" t="s">
        <v>8</v>
      </c>
      <c r="D48" s="351">
        <f>市区町村別_指導対象者群分析!D48</f>
        <v>39504</v>
      </c>
      <c r="E48" s="428">
        <v>24034</v>
      </c>
      <c r="F48" s="430">
        <v>1605715970</v>
      </c>
      <c r="G48" s="256">
        <f t="shared" si="0"/>
        <v>66810.184322210203</v>
      </c>
      <c r="H48" s="351">
        <f>市区町村別_指導対象者群分析!E48</f>
        <v>8874</v>
      </c>
      <c r="I48" s="428">
        <v>8410</v>
      </c>
      <c r="J48" s="430">
        <v>561185400</v>
      </c>
      <c r="K48" s="256">
        <f t="shared" si="1"/>
        <v>66728.347205707498</v>
      </c>
      <c r="L48" s="351">
        <f>市区町村別_指導対象者群分析!F48</f>
        <v>30630</v>
      </c>
      <c r="M48" s="428">
        <v>15624</v>
      </c>
      <c r="N48" s="430">
        <v>1044530570</v>
      </c>
      <c r="O48" s="256">
        <f t="shared" si="2"/>
        <v>66854.235151049666</v>
      </c>
      <c r="P48" s="351">
        <f>市区町村別_指導対象者群分析!G48</f>
        <v>1690</v>
      </c>
      <c r="Q48" s="428">
        <v>1604</v>
      </c>
      <c r="R48" s="430">
        <v>80943370</v>
      </c>
      <c r="S48" s="256">
        <f t="shared" si="3"/>
        <v>50463.447630922696</v>
      </c>
      <c r="T48" s="351">
        <f>市区町村別_指導対象者群分析!I48</f>
        <v>6806</v>
      </c>
      <c r="U48" s="428">
        <v>6806</v>
      </c>
      <c r="V48" s="430">
        <v>480242030</v>
      </c>
      <c r="W48" s="256">
        <f t="shared" si="4"/>
        <v>70561.567734352036</v>
      </c>
      <c r="X48" s="351">
        <f>市区町村別_指導対象者群分析!K48</f>
        <v>378</v>
      </c>
      <c r="Y48" s="428">
        <v>0</v>
      </c>
      <c r="Z48" s="430">
        <v>0</v>
      </c>
      <c r="AA48" s="256" t="str">
        <f t="shared" si="5"/>
        <v>-</v>
      </c>
      <c r="AB48" s="351">
        <f>市区町村別_指導対象者群分析!M48</f>
        <v>15624</v>
      </c>
      <c r="AC48" s="169">
        <v>15624</v>
      </c>
      <c r="AD48" s="430">
        <v>1044530570</v>
      </c>
      <c r="AE48" s="256">
        <f t="shared" si="6"/>
        <v>66854.235151049666</v>
      </c>
      <c r="AF48" s="230"/>
      <c r="AG48" s="231" t="s">
        <v>29</v>
      </c>
      <c r="AH48" s="127">
        <f t="shared" si="7"/>
        <v>69181.034482758623</v>
      </c>
      <c r="AI48" s="231" t="s">
        <v>29</v>
      </c>
      <c r="AJ48" s="127">
        <f t="shared" si="8"/>
        <v>61510.086956521736</v>
      </c>
      <c r="AK48" s="230"/>
      <c r="AL48" s="230"/>
      <c r="AM48" s="231" t="str">
        <f t="shared" si="9"/>
        <v>忠岡町</v>
      </c>
      <c r="AN48" s="127">
        <f t="shared" si="20"/>
        <v>56330.75471698113</v>
      </c>
      <c r="AO48" s="127">
        <f t="shared" si="10"/>
        <v>61754.919354838712</v>
      </c>
      <c r="AP48" s="127">
        <f>ROUND(AN48,0)-ROUND(AO48,0)</f>
        <v>-5424</v>
      </c>
      <c r="AQ48" s="231" t="str">
        <f t="shared" si="12"/>
        <v>岬町</v>
      </c>
      <c r="AR48" s="127">
        <f t="shared" si="21"/>
        <v>59609.032069970846</v>
      </c>
      <c r="AS48" s="127">
        <f t="shared" si="13"/>
        <v>60685.240174672486</v>
      </c>
      <c r="AT48" s="127">
        <f t="shared" si="22"/>
        <v>-1076</v>
      </c>
      <c r="AV48" s="127">
        <f t="shared" si="14"/>
        <v>67949.934949288872</v>
      </c>
      <c r="AW48" s="127">
        <f t="shared" si="15"/>
        <v>69373.135269204256</v>
      </c>
      <c r="AX48" s="127">
        <f t="shared" si="16"/>
        <v>-1423</v>
      </c>
      <c r="AY48" s="127">
        <f t="shared" si="17"/>
        <v>69291.194354465522</v>
      </c>
      <c r="AZ48" s="127">
        <f t="shared" si="18"/>
        <v>69911.635309031379</v>
      </c>
      <c r="BA48" s="127">
        <f t="shared" si="19"/>
        <v>-621</v>
      </c>
      <c r="BB48" s="127">
        <v>999</v>
      </c>
    </row>
    <row r="49" spans="2:54" s="128" customFormat="1" ht="13.5" customHeight="1">
      <c r="B49" s="63">
        <v>44</v>
      </c>
      <c r="C49" s="66" t="s">
        <v>18</v>
      </c>
      <c r="D49" s="351">
        <f>市区町村別_指導対象者群分析!D49</f>
        <v>42418</v>
      </c>
      <c r="E49" s="428">
        <v>24451</v>
      </c>
      <c r="F49" s="430">
        <v>1783045080</v>
      </c>
      <c r="G49" s="256">
        <f t="shared" si="0"/>
        <v>72923.196597276183</v>
      </c>
      <c r="H49" s="351">
        <f>市区町村別_指導対象者群分析!E49</f>
        <v>7784</v>
      </c>
      <c r="I49" s="428">
        <v>7288</v>
      </c>
      <c r="J49" s="430">
        <v>531362760</v>
      </c>
      <c r="K49" s="256">
        <f t="shared" si="1"/>
        <v>72909.270032930843</v>
      </c>
      <c r="L49" s="351">
        <f>市区町村別_指導対象者群分析!F49</f>
        <v>34634</v>
      </c>
      <c r="M49" s="428">
        <v>17163</v>
      </c>
      <c r="N49" s="430">
        <v>1251682320</v>
      </c>
      <c r="O49" s="256">
        <f t="shared" si="2"/>
        <v>72929.110295402905</v>
      </c>
      <c r="P49" s="351">
        <f>市区町村別_指導対象者群分析!G49</f>
        <v>1699</v>
      </c>
      <c r="Q49" s="428">
        <v>1612</v>
      </c>
      <c r="R49" s="430">
        <v>99944260</v>
      </c>
      <c r="S49" s="256">
        <f t="shared" si="3"/>
        <v>62000.161290322583</v>
      </c>
      <c r="T49" s="351">
        <f>市区町村別_指導対象者群分析!I49</f>
        <v>5676</v>
      </c>
      <c r="U49" s="428">
        <v>5676</v>
      </c>
      <c r="V49" s="430">
        <v>431418500</v>
      </c>
      <c r="W49" s="256">
        <f t="shared" si="4"/>
        <v>76007.487667371388</v>
      </c>
      <c r="X49" s="351">
        <f>市区町村別_指導対象者群分析!K49</f>
        <v>409</v>
      </c>
      <c r="Y49" s="428">
        <v>0</v>
      </c>
      <c r="Z49" s="430">
        <v>0</v>
      </c>
      <c r="AA49" s="256" t="str">
        <f t="shared" si="5"/>
        <v>-</v>
      </c>
      <c r="AB49" s="351">
        <f>市区町村別_指導対象者群分析!M49</f>
        <v>17163</v>
      </c>
      <c r="AC49" s="169">
        <v>17163</v>
      </c>
      <c r="AD49" s="430">
        <v>1251682320</v>
      </c>
      <c r="AE49" s="256">
        <f t="shared" si="6"/>
        <v>72929.110295402905</v>
      </c>
      <c r="AF49" s="230"/>
      <c r="AG49" s="230"/>
      <c r="AH49" s="230"/>
      <c r="AI49" s="230"/>
      <c r="AJ49" s="230"/>
      <c r="AK49" s="230"/>
      <c r="AL49" s="230"/>
      <c r="AV49" s="230"/>
      <c r="AW49" s="230"/>
      <c r="AX49" s="230"/>
      <c r="AY49" s="230"/>
      <c r="AZ49" s="230"/>
      <c r="BA49" s="230"/>
      <c r="BB49" s="230"/>
    </row>
    <row r="50" spans="2:54" s="128" customFormat="1" ht="13.5" customHeight="1">
      <c r="B50" s="63">
        <v>45</v>
      </c>
      <c r="C50" s="66" t="s">
        <v>41</v>
      </c>
      <c r="D50" s="351">
        <f>市区町村別_指導対象者群分析!D50</f>
        <v>14556</v>
      </c>
      <c r="E50" s="428">
        <v>7483</v>
      </c>
      <c r="F50" s="430">
        <v>499802440</v>
      </c>
      <c r="G50" s="256">
        <f t="shared" si="0"/>
        <v>66791.719898436451</v>
      </c>
      <c r="H50" s="351">
        <f>市区町村別_指導対象者群分析!E50</f>
        <v>1966</v>
      </c>
      <c r="I50" s="428">
        <v>1844</v>
      </c>
      <c r="J50" s="430">
        <v>114942740</v>
      </c>
      <c r="K50" s="256">
        <f t="shared" si="1"/>
        <v>62333.373101952275</v>
      </c>
      <c r="L50" s="351">
        <f>市区町村別_指導対象者群分析!F50</f>
        <v>12590</v>
      </c>
      <c r="M50" s="428">
        <v>5639</v>
      </c>
      <c r="N50" s="430">
        <v>384859700</v>
      </c>
      <c r="O50" s="256">
        <f t="shared" si="2"/>
        <v>68249.63646036532</v>
      </c>
      <c r="P50" s="351">
        <f>市区町村別_指導対象者群分析!G50</f>
        <v>354</v>
      </c>
      <c r="Q50" s="428">
        <v>329</v>
      </c>
      <c r="R50" s="430">
        <v>17986410</v>
      </c>
      <c r="S50" s="256">
        <f t="shared" si="3"/>
        <v>54669.939209726443</v>
      </c>
      <c r="T50" s="351">
        <f>市区町村別_指導対象者群分析!I50</f>
        <v>1515</v>
      </c>
      <c r="U50" s="428">
        <v>1515</v>
      </c>
      <c r="V50" s="430">
        <v>96956330</v>
      </c>
      <c r="W50" s="256">
        <f t="shared" si="4"/>
        <v>63997.577557755772</v>
      </c>
      <c r="X50" s="351">
        <f>市区町村別_指導対象者群分析!K50</f>
        <v>97</v>
      </c>
      <c r="Y50" s="428">
        <v>0</v>
      </c>
      <c r="Z50" s="430">
        <v>0</v>
      </c>
      <c r="AA50" s="256" t="str">
        <f t="shared" si="5"/>
        <v>-</v>
      </c>
      <c r="AB50" s="351">
        <f>市区町村別_指導対象者群分析!M50</f>
        <v>5639</v>
      </c>
      <c r="AC50" s="169">
        <v>5639</v>
      </c>
      <c r="AD50" s="430">
        <v>384859700</v>
      </c>
      <c r="AE50" s="256">
        <f t="shared" si="6"/>
        <v>68249.63646036532</v>
      </c>
      <c r="AF50" s="230"/>
      <c r="AG50" s="230"/>
      <c r="AH50" s="230"/>
      <c r="AI50" s="230"/>
      <c r="AJ50" s="230"/>
      <c r="AK50" s="230"/>
      <c r="AL50" s="230"/>
      <c r="AV50" s="230"/>
      <c r="AW50" s="230"/>
      <c r="AX50" s="230"/>
      <c r="AY50" s="230"/>
      <c r="AZ50" s="230"/>
      <c r="BA50" s="230"/>
      <c r="BB50" s="230"/>
    </row>
    <row r="51" spans="2:54" s="128" customFormat="1" ht="13.5" customHeight="1">
      <c r="B51" s="63">
        <v>46</v>
      </c>
      <c r="C51" s="66" t="s">
        <v>21</v>
      </c>
      <c r="D51" s="351">
        <f>市区町村別_指導対象者群分析!D51</f>
        <v>18902</v>
      </c>
      <c r="E51" s="428">
        <v>10879</v>
      </c>
      <c r="F51" s="430">
        <v>683252170</v>
      </c>
      <c r="G51" s="256">
        <f t="shared" si="0"/>
        <v>62804.685173269601</v>
      </c>
      <c r="H51" s="351">
        <f>市区町村別_指導対象者群分析!E51</f>
        <v>2657</v>
      </c>
      <c r="I51" s="428">
        <v>2517</v>
      </c>
      <c r="J51" s="430">
        <v>153264110</v>
      </c>
      <c r="K51" s="256">
        <f t="shared" si="1"/>
        <v>60891.581247516886</v>
      </c>
      <c r="L51" s="351">
        <f>市区町村別_指導対象者群分析!F51</f>
        <v>16245</v>
      </c>
      <c r="M51" s="428">
        <v>8362</v>
      </c>
      <c r="N51" s="430">
        <v>529988060</v>
      </c>
      <c r="O51" s="256">
        <f t="shared" si="2"/>
        <v>63380.538148768239</v>
      </c>
      <c r="P51" s="351">
        <f>市区町村別_指導対象者群分析!G51</f>
        <v>494</v>
      </c>
      <c r="Q51" s="428">
        <v>470</v>
      </c>
      <c r="R51" s="430">
        <v>25543320</v>
      </c>
      <c r="S51" s="256">
        <f t="shared" si="3"/>
        <v>54347.48936170213</v>
      </c>
      <c r="T51" s="351">
        <f>市区町村別_指導対象者群分析!I51</f>
        <v>2047</v>
      </c>
      <c r="U51" s="428">
        <v>2047</v>
      </c>
      <c r="V51" s="430">
        <v>127720790</v>
      </c>
      <c r="W51" s="256">
        <f t="shared" si="4"/>
        <v>62394.132877381533</v>
      </c>
      <c r="X51" s="351">
        <f>市区町村別_指導対象者群分析!K51</f>
        <v>116</v>
      </c>
      <c r="Y51" s="428">
        <v>0</v>
      </c>
      <c r="Z51" s="430">
        <v>0</v>
      </c>
      <c r="AA51" s="256" t="str">
        <f t="shared" si="5"/>
        <v>-</v>
      </c>
      <c r="AB51" s="351">
        <f>市区町村別_指導対象者群分析!M51</f>
        <v>8362</v>
      </c>
      <c r="AC51" s="169">
        <v>8362</v>
      </c>
      <c r="AD51" s="430">
        <v>529988060</v>
      </c>
      <c r="AE51" s="256">
        <f t="shared" si="6"/>
        <v>63380.538148768239</v>
      </c>
      <c r="AF51" s="230"/>
      <c r="AG51" s="230"/>
      <c r="AH51" s="230"/>
      <c r="AI51" s="230"/>
      <c r="AJ51" s="230"/>
      <c r="AK51" s="230"/>
      <c r="AL51" s="230"/>
      <c r="AV51" s="230"/>
      <c r="AW51" s="230"/>
      <c r="AX51" s="230"/>
      <c r="AY51" s="230"/>
      <c r="AZ51" s="230"/>
      <c r="BA51" s="230"/>
      <c r="BB51" s="230"/>
    </row>
    <row r="52" spans="2:54" s="128" customFormat="1" ht="13.5" customHeight="1">
      <c r="B52" s="63">
        <v>47</v>
      </c>
      <c r="C52" s="66" t="s">
        <v>13</v>
      </c>
      <c r="D52" s="351">
        <f>市区町村別_指導対象者群分析!D52</f>
        <v>38988</v>
      </c>
      <c r="E52" s="428">
        <v>21873</v>
      </c>
      <c r="F52" s="430">
        <v>1345093890</v>
      </c>
      <c r="G52" s="256">
        <f t="shared" si="0"/>
        <v>61495.62885749554</v>
      </c>
      <c r="H52" s="351">
        <f>市区町村別_指導対象者群分析!E52</f>
        <v>5501</v>
      </c>
      <c r="I52" s="428">
        <v>5118</v>
      </c>
      <c r="J52" s="430">
        <v>290161540</v>
      </c>
      <c r="K52" s="256">
        <f t="shared" si="1"/>
        <v>56694.322000781554</v>
      </c>
      <c r="L52" s="351">
        <f>市区町村別_指導対象者群分析!F52</f>
        <v>33487</v>
      </c>
      <c r="M52" s="428">
        <v>16755</v>
      </c>
      <c r="N52" s="430">
        <v>1054932350</v>
      </c>
      <c r="O52" s="256">
        <f t="shared" si="2"/>
        <v>62962.241122053121</v>
      </c>
      <c r="P52" s="351">
        <f>市区町村別_指導対象者群分析!G52</f>
        <v>1141</v>
      </c>
      <c r="Q52" s="428">
        <v>1054</v>
      </c>
      <c r="R52" s="430">
        <v>51378380</v>
      </c>
      <c r="S52" s="256">
        <f t="shared" si="3"/>
        <v>48746.091081593928</v>
      </c>
      <c r="T52" s="351">
        <f>市区町村別_指導対象者群分析!I52</f>
        <v>4064</v>
      </c>
      <c r="U52" s="428">
        <v>4064</v>
      </c>
      <c r="V52" s="430">
        <v>238783160</v>
      </c>
      <c r="W52" s="256">
        <f t="shared" si="4"/>
        <v>58755.698818897639</v>
      </c>
      <c r="X52" s="351">
        <f>市区町村別_指導対象者群分析!K52</f>
        <v>296</v>
      </c>
      <c r="Y52" s="428">
        <v>0</v>
      </c>
      <c r="Z52" s="430">
        <v>0</v>
      </c>
      <c r="AA52" s="256" t="str">
        <f t="shared" si="5"/>
        <v>-</v>
      </c>
      <c r="AB52" s="351">
        <f>市区町村別_指導対象者群分析!M52</f>
        <v>16755</v>
      </c>
      <c r="AC52" s="169">
        <v>16755</v>
      </c>
      <c r="AD52" s="430">
        <v>1054932350</v>
      </c>
      <c r="AE52" s="256">
        <f t="shared" si="6"/>
        <v>62962.241122053121</v>
      </c>
      <c r="AF52" s="230"/>
      <c r="AG52" s="230"/>
      <c r="AH52" s="230"/>
      <c r="AI52" s="230"/>
      <c r="AJ52" s="230"/>
      <c r="AK52" s="230"/>
      <c r="AL52" s="230"/>
      <c r="AV52" s="230"/>
      <c r="AW52" s="230"/>
      <c r="AX52" s="230"/>
      <c r="AY52" s="230"/>
      <c r="AZ52" s="230"/>
      <c r="BA52" s="230"/>
      <c r="BB52" s="230"/>
    </row>
    <row r="53" spans="2:54" s="128" customFormat="1" ht="13.5" customHeight="1">
      <c r="B53" s="63">
        <v>48</v>
      </c>
      <c r="C53" s="66" t="s">
        <v>22</v>
      </c>
      <c r="D53" s="351">
        <f>市区町村別_指導対象者群分析!D53</f>
        <v>21078</v>
      </c>
      <c r="E53" s="428">
        <v>12783</v>
      </c>
      <c r="F53" s="430">
        <v>814094680</v>
      </c>
      <c r="G53" s="256">
        <f t="shared" si="0"/>
        <v>63685.729484471565</v>
      </c>
      <c r="H53" s="351">
        <f>市区町村別_指導対象者群分析!E53</f>
        <v>3732</v>
      </c>
      <c r="I53" s="428">
        <v>3198</v>
      </c>
      <c r="J53" s="430">
        <v>186554470</v>
      </c>
      <c r="K53" s="256">
        <f t="shared" si="1"/>
        <v>58334.731081926206</v>
      </c>
      <c r="L53" s="351">
        <f>市区町村別_指導対象者群分析!F53</f>
        <v>17346</v>
      </c>
      <c r="M53" s="428">
        <v>9585</v>
      </c>
      <c r="N53" s="430">
        <v>627540210</v>
      </c>
      <c r="O53" s="256">
        <f t="shared" si="2"/>
        <v>65471.070422535209</v>
      </c>
      <c r="P53" s="351">
        <f>市区町村別_指導対象者群分析!G53</f>
        <v>849</v>
      </c>
      <c r="Q53" s="428">
        <v>709</v>
      </c>
      <c r="R53" s="430">
        <v>34142710</v>
      </c>
      <c r="S53" s="256">
        <f t="shared" si="3"/>
        <v>48156.14950634697</v>
      </c>
      <c r="T53" s="351">
        <f>市区町村別_指導対象者群分析!I53</f>
        <v>2489</v>
      </c>
      <c r="U53" s="428">
        <v>2489</v>
      </c>
      <c r="V53" s="430">
        <v>152411760</v>
      </c>
      <c r="W53" s="256">
        <f t="shared" si="4"/>
        <v>61234.13419043793</v>
      </c>
      <c r="X53" s="351">
        <f>市区町村別_指導対象者群分析!K53</f>
        <v>394</v>
      </c>
      <c r="Y53" s="428">
        <v>0</v>
      </c>
      <c r="Z53" s="430">
        <v>0</v>
      </c>
      <c r="AA53" s="256" t="str">
        <f t="shared" si="5"/>
        <v>-</v>
      </c>
      <c r="AB53" s="351">
        <f>市区町村別_指導対象者群分析!M53</f>
        <v>9585</v>
      </c>
      <c r="AC53" s="169">
        <v>9585</v>
      </c>
      <c r="AD53" s="430">
        <v>627540210</v>
      </c>
      <c r="AE53" s="256">
        <f t="shared" si="6"/>
        <v>65471.070422535209</v>
      </c>
      <c r="AF53" s="230"/>
      <c r="AG53" s="230"/>
      <c r="AH53" s="230"/>
      <c r="AI53" s="230"/>
      <c r="AJ53" s="230"/>
      <c r="AK53" s="230"/>
      <c r="AL53" s="230"/>
      <c r="AV53" s="230"/>
      <c r="AW53" s="230"/>
      <c r="AX53" s="230"/>
      <c r="AY53" s="230"/>
      <c r="AZ53" s="230"/>
      <c r="BA53" s="230"/>
      <c r="BB53" s="230"/>
    </row>
    <row r="54" spans="2:54" s="128" customFormat="1" ht="13.5" customHeight="1">
      <c r="B54" s="63">
        <v>49</v>
      </c>
      <c r="C54" s="66" t="s">
        <v>23</v>
      </c>
      <c r="D54" s="351">
        <f>市区町村別_指導対象者群分析!D54</f>
        <v>20902</v>
      </c>
      <c r="E54" s="428">
        <v>11698</v>
      </c>
      <c r="F54" s="430">
        <v>781681220</v>
      </c>
      <c r="G54" s="256">
        <f t="shared" si="0"/>
        <v>66821.783210805268</v>
      </c>
      <c r="H54" s="351">
        <f>市区町村別_指導対象者群分析!E54</f>
        <v>1899</v>
      </c>
      <c r="I54" s="428">
        <v>1780</v>
      </c>
      <c r="J54" s="430">
        <v>109330930</v>
      </c>
      <c r="K54" s="256">
        <f t="shared" si="1"/>
        <v>61421.870786516854</v>
      </c>
      <c r="L54" s="351">
        <f>市区町村別_指導対象者群分析!F54</f>
        <v>19003</v>
      </c>
      <c r="M54" s="428">
        <v>9918</v>
      </c>
      <c r="N54" s="430">
        <v>672350290</v>
      </c>
      <c r="O54" s="256">
        <f t="shared" si="2"/>
        <v>67790.91449889091</v>
      </c>
      <c r="P54" s="351">
        <f>市区町村別_指導対象者群分析!G54</f>
        <v>391</v>
      </c>
      <c r="Q54" s="428">
        <v>355</v>
      </c>
      <c r="R54" s="430">
        <v>20093960</v>
      </c>
      <c r="S54" s="256">
        <f t="shared" si="3"/>
        <v>56602.704225352114</v>
      </c>
      <c r="T54" s="351">
        <f>市区町村別_指導対象者群分析!I54</f>
        <v>1425</v>
      </c>
      <c r="U54" s="428">
        <v>1425</v>
      </c>
      <c r="V54" s="430">
        <v>89236970</v>
      </c>
      <c r="W54" s="256">
        <f t="shared" si="4"/>
        <v>62622.435087719299</v>
      </c>
      <c r="X54" s="351">
        <f>市区町村別_指導対象者群分析!K54</f>
        <v>83</v>
      </c>
      <c r="Y54" s="428">
        <v>0</v>
      </c>
      <c r="Z54" s="430">
        <v>0</v>
      </c>
      <c r="AA54" s="256" t="str">
        <f t="shared" si="5"/>
        <v>-</v>
      </c>
      <c r="AB54" s="351">
        <f>市区町村別_指導対象者群分析!M54</f>
        <v>9918</v>
      </c>
      <c r="AC54" s="169">
        <v>9918</v>
      </c>
      <c r="AD54" s="430">
        <v>672350290</v>
      </c>
      <c r="AE54" s="256">
        <f t="shared" si="6"/>
        <v>67790.91449889091</v>
      </c>
      <c r="AF54" s="230"/>
      <c r="AG54" s="230"/>
      <c r="AH54" s="230"/>
      <c r="AI54" s="230"/>
      <c r="AJ54" s="230"/>
      <c r="AK54" s="230"/>
      <c r="AL54" s="230"/>
      <c r="AV54" s="230"/>
      <c r="AW54" s="230"/>
      <c r="AX54" s="230"/>
      <c r="AY54" s="230"/>
      <c r="AZ54" s="230"/>
      <c r="BA54" s="230"/>
      <c r="BB54" s="230"/>
    </row>
    <row r="55" spans="2:54" s="128" customFormat="1" ht="13.5" customHeight="1">
      <c r="B55" s="63">
        <v>50</v>
      </c>
      <c r="C55" s="66" t="s">
        <v>14</v>
      </c>
      <c r="D55" s="351">
        <f>市区町村別_指導対象者群分析!D55</f>
        <v>18953</v>
      </c>
      <c r="E55" s="428">
        <v>10381</v>
      </c>
      <c r="F55" s="430">
        <v>722819780</v>
      </c>
      <c r="G55" s="256">
        <f t="shared" si="0"/>
        <v>69629.108949041518</v>
      </c>
      <c r="H55" s="351">
        <f>市区町村別_指導対象者群分析!E55</f>
        <v>2365</v>
      </c>
      <c r="I55" s="428">
        <v>2183</v>
      </c>
      <c r="J55" s="430">
        <v>141306220</v>
      </c>
      <c r="K55" s="256">
        <f t="shared" si="1"/>
        <v>64730.288593678422</v>
      </c>
      <c r="L55" s="351">
        <f>市区町村別_指導対象者群分析!F55</f>
        <v>16588</v>
      </c>
      <c r="M55" s="428">
        <v>8198</v>
      </c>
      <c r="N55" s="430">
        <v>581513560</v>
      </c>
      <c r="O55" s="256">
        <f t="shared" si="2"/>
        <v>70933.588680165893</v>
      </c>
      <c r="P55" s="351">
        <f>市区町村別_指導対象者群分析!G55</f>
        <v>535</v>
      </c>
      <c r="Q55" s="428">
        <v>497</v>
      </c>
      <c r="R55" s="430">
        <v>32761640</v>
      </c>
      <c r="S55" s="256">
        <f t="shared" si="3"/>
        <v>65918.792756539231</v>
      </c>
      <c r="T55" s="351">
        <f>市区町村別_指導対象者群分析!I55</f>
        <v>1686</v>
      </c>
      <c r="U55" s="428">
        <v>1686</v>
      </c>
      <c r="V55" s="430">
        <v>108544580</v>
      </c>
      <c r="W55" s="256">
        <f t="shared" si="4"/>
        <v>64379.940688018978</v>
      </c>
      <c r="X55" s="351">
        <f>市区町村別_指導対象者群分析!K55</f>
        <v>144</v>
      </c>
      <c r="Y55" s="428">
        <v>0</v>
      </c>
      <c r="Z55" s="430">
        <v>0</v>
      </c>
      <c r="AA55" s="256" t="str">
        <f t="shared" si="5"/>
        <v>-</v>
      </c>
      <c r="AB55" s="351">
        <f>市区町村別_指導対象者群分析!M55</f>
        <v>8198</v>
      </c>
      <c r="AC55" s="169">
        <v>8198</v>
      </c>
      <c r="AD55" s="430">
        <v>581513560</v>
      </c>
      <c r="AE55" s="256">
        <f t="shared" si="6"/>
        <v>70933.588680165893</v>
      </c>
      <c r="AF55" s="230"/>
      <c r="AG55" s="230"/>
      <c r="AH55" s="230"/>
      <c r="AI55" s="230"/>
      <c r="AJ55" s="230"/>
      <c r="AK55" s="230"/>
      <c r="AL55" s="230"/>
      <c r="AV55" s="230"/>
      <c r="AW55" s="230"/>
      <c r="AX55" s="230"/>
      <c r="AY55" s="230"/>
      <c r="AZ55" s="230"/>
      <c r="BA55" s="230"/>
      <c r="BB55" s="230"/>
    </row>
    <row r="56" spans="2:54" s="128" customFormat="1" ht="13.5" customHeight="1">
      <c r="B56" s="63">
        <v>51</v>
      </c>
      <c r="C56" s="66" t="s">
        <v>42</v>
      </c>
      <c r="D56" s="351">
        <f>市区町村別_指導対象者群分析!D56</f>
        <v>25940</v>
      </c>
      <c r="E56" s="428">
        <v>14940</v>
      </c>
      <c r="F56" s="430">
        <v>1013653330</v>
      </c>
      <c r="G56" s="256">
        <f t="shared" si="0"/>
        <v>67848.281793842034</v>
      </c>
      <c r="H56" s="351">
        <f>市区町村別_指導対象者群分析!E56</f>
        <v>4980</v>
      </c>
      <c r="I56" s="428">
        <v>4725</v>
      </c>
      <c r="J56" s="430">
        <v>307903160</v>
      </c>
      <c r="K56" s="256">
        <f t="shared" si="1"/>
        <v>65164.689947089944</v>
      </c>
      <c r="L56" s="351">
        <f>市区町村別_指導対象者群分析!F56</f>
        <v>20960</v>
      </c>
      <c r="M56" s="428">
        <v>10215</v>
      </c>
      <c r="N56" s="430">
        <v>705750170</v>
      </c>
      <c r="O56" s="256">
        <f t="shared" si="2"/>
        <v>69089.590797846307</v>
      </c>
      <c r="P56" s="351">
        <f>市区町村別_指導対象者群分析!G56</f>
        <v>798</v>
      </c>
      <c r="Q56" s="428">
        <v>752</v>
      </c>
      <c r="R56" s="430">
        <v>39158110</v>
      </c>
      <c r="S56" s="256">
        <f t="shared" si="3"/>
        <v>52071.954787234041</v>
      </c>
      <c r="T56" s="351">
        <f>市区町村別_指導対象者群分析!I56</f>
        <v>3973</v>
      </c>
      <c r="U56" s="428">
        <v>3973</v>
      </c>
      <c r="V56" s="430">
        <v>268745050</v>
      </c>
      <c r="W56" s="256">
        <f t="shared" si="4"/>
        <v>67642.851749307825</v>
      </c>
      <c r="X56" s="351">
        <f>市区町村別_指導対象者群分析!K56</f>
        <v>209</v>
      </c>
      <c r="Y56" s="428">
        <v>0</v>
      </c>
      <c r="Z56" s="430">
        <v>0</v>
      </c>
      <c r="AA56" s="256" t="str">
        <f t="shared" si="5"/>
        <v>-</v>
      </c>
      <c r="AB56" s="351">
        <f>市区町村別_指導対象者群分析!M56</f>
        <v>10215</v>
      </c>
      <c r="AC56" s="169">
        <v>10215</v>
      </c>
      <c r="AD56" s="430">
        <v>705750170</v>
      </c>
      <c r="AE56" s="256">
        <f t="shared" si="6"/>
        <v>69089.590797846307</v>
      </c>
      <c r="AF56" s="230"/>
      <c r="AG56" s="230"/>
      <c r="AH56" s="230"/>
      <c r="AI56" s="230"/>
      <c r="AJ56" s="230"/>
      <c r="AK56" s="230"/>
      <c r="AL56" s="230"/>
      <c r="AV56" s="230"/>
      <c r="AW56" s="230"/>
      <c r="AX56" s="230"/>
      <c r="AY56" s="230"/>
      <c r="AZ56" s="230"/>
      <c r="BA56" s="230"/>
      <c r="BB56" s="230"/>
    </row>
    <row r="57" spans="2:54" s="128" customFormat="1" ht="13.5" customHeight="1">
      <c r="B57" s="63">
        <v>52</v>
      </c>
      <c r="C57" s="66" t="s">
        <v>4</v>
      </c>
      <c r="D57" s="351">
        <f>市区町村別_指導対象者群分析!D57</f>
        <v>20766</v>
      </c>
      <c r="E57" s="428">
        <v>13421</v>
      </c>
      <c r="F57" s="430">
        <v>867315850</v>
      </c>
      <c r="G57" s="256">
        <f t="shared" si="0"/>
        <v>64623.78734818568</v>
      </c>
      <c r="H57" s="351">
        <f>市区町村別_指導対象者群分析!E57</f>
        <v>4380</v>
      </c>
      <c r="I57" s="428">
        <v>4211</v>
      </c>
      <c r="J57" s="430">
        <v>252133620</v>
      </c>
      <c r="K57" s="256">
        <f t="shared" si="1"/>
        <v>59874.998812633581</v>
      </c>
      <c r="L57" s="351">
        <f>市区町村別_指導対象者群分析!F57</f>
        <v>16386</v>
      </c>
      <c r="M57" s="428">
        <v>9210</v>
      </c>
      <c r="N57" s="430">
        <v>615182230</v>
      </c>
      <c r="O57" s="256">
        <f t="shared" si="2"/>
        <v>66795.03040173724</v>
      </c>
      <c r="P57" s="351">
        <f>市区町村別_指導対象者群分析!G57</f>
        <v>1096</v>
      </c>
      <c r="Q57" s="428">
        <v>1066</v>
      </c>
      <c r="R57" s="430">
        <v>51918220</v>
      </c>
      <c r="S57" s="256">
        <f t="shared" si="3"/>
        <v>48703.771106941836</v>
      </c>
      <c r="T57" s="351">
        <f>市区町村別_指導対象者群分析!I57</f>
        <v>3145</v>
      </c>
      <c r="U57" s="428">
        <v>3145</v>
      </c>
      <c r="V57" s="430">
        <v>200215400</v>
      </c>
      <c r="W57" s="256">
        <f t="shared" si="4"/>
        <v>63661.494435612083</v>
      </c>
      <c r="X57" s="351">
        <f>市区町村別_指導対象者群分析!K57</f>
        <v>139</v>
      </c>
      <c r="Y57" s="428">
        <v>0</v>
      </c>
      <c r="Z57" s="430">
        <v>0</v>
      </c>
      <c r="AA57" s="256" t="str">
        <f t="shared" si="5"/>
        <v>-</v>
      </c>
      <c r="AB57" s="351">
        <f>市区町村別_指導対象者群分析!M57</f>
        <v>9210</v>
      </c>
      <c r="AC57" s="169">
        <v>9210</v>
      </c>
      <c r="AD57" s="430">
        <v>615182230</v>
      </c>
      <c r="AE57" s="256">
        <f t="shared" si="6"/>
        <v>66795.03040173724</v>
      </c>
      <c r="AF57" s="230"/>
      <c r="AG57" s="230"/>
      <c r="AH57" s="230"/>
      <c r="AI57" s="230"/>
      <c r="AJ57" s="230"/>
      <c r="AK57" s="230"/>
      <c r="AL57" s="230"/>
      <c r="AV57" s="230"/>
      <c r="AW57" s="230"/>
      <c r="AX57" s="230"/>
      <c r="AY57" s="230"/>
      <c r="AZ57" s="230"/>
      <c r="BA57" s="230"/>
      <c r="BB57" s="230"/>
    </row>
    <row r="58" spans="2:54" s="128" customFormat="1" ht="13.5" customHeight="1">
      <c r="B58" s="63">
        <v>53</v>
      </c>
      <c r="C58" s="66" t="s">
        <v>19</v>
      </c>
      <c r="D58" s="351">
        <f>市区町村別_指導対象者群分析!D58</f>
        <v>11628</v>
      </c>
      <c r="E58" s="428">
        <v>6005</v>
      </c>
      <c r="F58" s="430">
        <v>385221860</v>
      </c>
      <c r="G58" s="256">
        <f t="shared" si="0"/>
        <v>64150.184845961696</v>
      </c>
      <c r="H58" s="351">
        <f>市区町村別_指導対象者群分析!E58</f>
        <v>1579</v>
      </c>
      <c r="I58" s="428">
        <v>1249</v>
      </c>
      <c r="J58" s="430">
        <v>81027990</v>
      </c>
      <c r="K58" s="256">
        <f t="shared" si="1"/>
        <v>64874.291433146514</v>
      </c>
      <c r="L58" s="351">
        <f>市区町村別_指導対象者群分析!F58</f>
        <v>10049</v>
      </c>
      <c r="M58" s="428">
        <v>4756</v>
      </c>
      <c r="N58" s="430">
        <v>304193870</v>
      </c>
      <c r="O58" s="256">
        <f t="shared" si="2"/>
        <v>63960.023128679561</v>
      </c>
      <c r="P58" s="351">
        <f>市区町村別_指導対象者群分析!G58</f>
        <v>341</v>
      </c>
      <c r="Q58" s="428">
        <v>297</v>
      </c>
      <c r="R58" s="430">
        <v>16797050</v>
      </c>
      <c r="S58" s="256">
        <f t="shared" si="3"/>
        <v>56555.723905723906</v>
      </c>
      <c r="T58" s="351">
        <f>市区町村別_指導対象者群分析!I58</f>
        <v>952</v>
      </c>
      <c r="U58" s="428">
        <v>952</v>
      </c>
      <c r="V58" s="430">
        <v>64230940</v>
      </c>
      <c r="W58" s="256">
        <f t="shared" si="4"/>
        <v>67469.47478991597</v>
      </c>
      <c r="X58" s="351">
        <f>市区町村別_指導対象者群分析!K58</f>
        <v>286</v>
      </c>
      <c r="Y58" s="428">
        <v>0</v>
      </c>
      <c r="Z58" s="430">
        <v>0</v>
      </c>
      <c r="AA58" s="256" t="str">
        <f t="shared" si="5"/>
        <v>-</v>
      </c>
      <c r="AB58" s="351">
        <f>市区町村別_指導対象者群分析!M58</f>
        <v>4756</v>
      </c>
      <c r="AC58" s="169">
        <v>4756</v>
      </c>
      <c r="AD58" s="430">
        <v>304193870</v>
      </c>
      <c r="AE58" s="256">
        <f t="shared" si="6"/>
        <v>63960.023128679561</v>
      </c>
      <c r="AF58" s="230"/>
      <c r="AG58" s="230"/>
      <c r="AH58" s="230"/>
      <c r="AI58" s="230"/>
      <c r="AJ58" s="230"/>
      <c r="AK58" s="230"/>
      <c r="AL58" s="230"/>
      <c r="AM58" s="4"/>
      <c r="AN58" s="4"/>
      <c r="AO58" s="4"/>
      <c r="AP58" s="4"/>
      <c r="AQ58" s="4"/>
      <c r="AR58" s="4"/>
      <c r="AS58" s="4"/>
      <c r="AT58" s="4"/>
      <c r="AV58" s="226"/>
      <c r="AW58" s="226"/>
      <c r="AX58" s="226"/>
      <c r="AY58" s="226"/>
      <c r="AZ58" s="226"/>
      <c r="BA58" s="226"/>
      <c r="BB58" s="226"/>
    </row>
    <row r="59" spans="2:54" s="128" customFormat="1" ht="13.5" customHeight="1">
      <c r="B59" s="63">
        <v>54</v>
      </c>
      <c r="C59" s="66" t="s">
        <v>24</v>
      </c>
      <c r="D59" s="351">
        <f>市区町村別_指導対象者群分析!D59</f>
        <v>19034</v>
      </c>
      <c r="E59" s="428">
        <v>10964</v>
      </c>
      <c r="F59" s="430">
        <v>735142710</v>
      </c>
      <c r="G59" s="256">
        <f t="shared" si="0"/>
        <v>67050.593761400945</v>
      </c>
      <c r="H59" s="351">
        <f>市区町村別_指導対象者群分析!E59</f>
        <v>2492</v>
      </c>
      <c r="I59" s="428">
        <v>2324</v>
      </c>
      <c r="J59" s="430">
        <v>139865720</v>
      </c>
      <c r="K59" s="256">
        <f t="shared" si="1"/>
        <v>60183.184165232356</v>
      </c>
      <c r="L59" s="351">
        <f>市区町村別_指導対象者群分析!F59</f>
        <v>16542</v>
      </c>
      <c r="M59" s="428">
        <v>8640</v>
      </c>
      <c r="N59" s="430">
        <v>595276990</v>
      </c>
      <c r="O59" s="256">
        <f t="shared" si="2"/>
        <v>68897.799768518526</v>
      </c>
      <c r="P59" s="351">
        <f>市区町村別_指導対象者群分析!G59</f>
        <v>531</v>
      </c>
      <c r="Q59" s="428">
        <v>492</v>
      </c>
      <c r="R59" s="430">
        <v>23642340</v>
      </c>
      <c r="S59" s="256">
        <f t="shared" si="3"/>
        <v>48053.536585365851</v>
      </c>
      <c r="T59" s="351">
        <f>市区町村別_指導対象者群分析!I59</f>
        <v>1832</v>
      </c>
      <c r="U59" s="428">
        <v>1832</v>
      </c>
      <c r="V59" s="430">
        <v>116223380</v>
      </c>
      <c r="W59" s="256">
        <f t="shared" si="4"/>
        <v>63440.7096069869</v>
      </c>
      <c r="X59" s="351">
        <f>市区町村別_指導対象者群分析!K59</f>
        <v>129</v>
      </c>
      <c r="Y59" s="428">
        <v>0</v>
      </c>
      <c r="Z59" s="430">
        <v>0</v>
      </c>
      <c r="AA59" s="256" t="str">
        <f t="shared" si="5"/>
        <v>-</v>
      </c>
      <c r="AB59" s="351">
        <f>市区町村別_指導対象者群分析!M59</f>
        <v>8640</v>
      </c>
      <c r="AC59" s="169">
        <v>8640</v>
      </c>
      <c r="AD59" s="430">
        <v>595276990</v>
      </c>
      <c r="AE59" s="256">
        <f t="shared" si="6"/>
        <v>68897.799768518526</v>
      </c>
      <c r="AF59" s="230"/>
      <c r="AG59" s="230"/>
      <c r="AH59" s="230"/>
      <c r="AI59" s="230"/>
      <c r="AJ59" s="230"/>
      <c r="AK59" s="230"/>
      <c r="AL59" s="230"/>
      <c r="AM59" s="4"/>
      <c r="AN59" s="4"/>
      <c r="AO59" s="4"/>
      <c r="AP59" s="4"/>
      <c r="AQ59" s="4"/>
      <c r="AR59" s="4"/>
      <c r="AS59" s="4"/>
      <c r="AT59" s="4"/>
      <c r="AV59" s="226"/>
      <c r="AW59" s="226"/>
      <c r="AX59" s="226"/>
      <c r="AY59" s="226"/>
      <c r="AZ59" s="226"/>
      <c r="BA59" s="226"/>
      <c r="BB59" s="226"/>
    </row>
    <row r="60" spans="2:54" s="128" customFormat="1" ht="13.5" customHeight="1">
      <c r="B60" s="63">
        <v>55</v>
      </c>
      <c r="C60" s="66" t="s">
        <v>15</v>
      </c>
      <c r="D60" s="351">
        <f>市区町村別_指導対象者群分析!D60</f>
        <v>19627</v>
      </c>
      <c r="E60" s="428">
        <v>10269</v>
      </c>
      <c r="F60" s="430">
        <v>751170460</v>
      </c>
      <c r="G60" s="256">
        <f t="shared" si="0"/>
        <v>73149.329048592859</v>
      </c>
      <c r="H60" s="351">
        <f>市区町村別_指導対象者群分析!E60</f>
        <v>1689</v>
      </c>
      <c r="I60" s="428">
        <v>1602</v>
      </c>
      <c r="J60" s="430">
        <v>107643090</v>
      </c>
      <c r="K60" s="256">
        <f t="shared" si="1"/>
        <v>67192.940074906364</v>
      </c>
      <c r="L60" s="351">
        <f>市区町村別_指導対象者群分析!F60</f>
        <v>17938</v>
      </c>
      <c r="M60" s="428">
        <v>8667</v>
      </c>
      <c r="N60" s="430">
        <v>643527370</v>
      </c>
      <c r="O60" s="256">
        <f t="shared" si="2"/>
        <v>74250.302296065536</v>
      </c>
      <c r="P60" s="351">
        <f>市区町村別_指導対象者群分析!G60</f>
        <v>382</v>
      </c>
      <c r="Q60" s="428">
        <v>360</v>
      </c>
      <c r="R60" s="430">
        <v>23324530</v>
      </c>
      <c r="S60" s="256">
        <f t="shared" si="3"/>
        <v>64790.361111111109</v>
      </c>
      <c r="T60" s="351">
        <f>市区町村別_指導対象者群分析!I60</f>
        <v>1242</v>
      </c>
      <c r="U60" s="428">
        <v>1242</v>
      </c>
      <c r="V60" s="430">
        <v>84318560</v>
      </c>
      <c r="W60" s="256">
        <f t="shared" si="4"/>
        <v>67889.339774557171</v>
      </c>
      <c r="X60" s="351">
        <f>市区町村別_指導対象者群分析!K60</f>
        <v>65</v>
      </c>
      <c r="Y60" s="428">
        <v>0</v>
      </c>
      <c r="Z60" s="430">
        <v>0</v>
      </c>
      <c r="AA60" s="256" t="str">
        <f t="shared" si="5"/>
        <v>-</v>
      </c>
      <c r="AB60" s="351">
        <f>市区町村別_指導対象者群分析!M60</f>
        <v>8667</v>
      </c>
      <c r="AC60" s="169">
        <v>8667</v>
      </c>
      <c r="AD60" s="430">
        <v>643527370</v>
      </c>
      <c r="AE60" s="256">
        <f t="shared" si="6"/>
        <v>74250.302296065536</v>
      </c>
      <c r="AF60" s="230"/>
      <c r="AG60" s="230"/>
      <c r="AH60" s="230"/>
      <c r="AI60" s="230"/>
      <c r="AJ60" s="230"/>
      <c r="AK60" s="230"/>
      <c r="AL60" s="230"/>
      <c r="AM60" s="4"/>
      <c r="AN60" s="4"/>
      <c r="AO60" s="4"/>
      <c r="AP60" s="4"/>
      <c r="AQ60" s="4"/>
      <c r="AR60" s="4"/>
      <c r="AS60" s="4"/>
      <c r="AT60" s="4"/>
      <c r="AV60" s="226"/>
      <c r="AW60" s="226"/>
      <c r="AX60" s="226"/>
      <c r="AY60" s="226"/>
      <c r="AZ60" s="226"/>
      <c r="BA60" s="226"/>
      <c r="BB60" s="226"/>
    </row>
    <row r="61" spans="2:54" s="128" customFormat="1" ht="13.5" customHeight="1">
      <c r="B61" s="63">
        <v>56</v>
      </c>
      <c r="C61" s="66" t="s">
        <v>9</v>
      </c>
      <c r="D61" s="351">
        <f>市区町村別_指導対象者群分析!D61</f>
        <v>12813</v>
      </c>
      <c r="E61" s="428">
        <v>6956</v>
      </c>
      <c r="F61" s="430">
        <v>458637790</v>
      </c>
      <c r="G61" s="256">
        <f t="shared" si="0"/>
        <v>65934.127372052899</v>
      </c>
      <c r="H61" s="351">
        <f>市区町村別_指導対象者群分析!E61</f>
        <v>1634</v>
      </c>
      <c r="I61" s="428">
        <v>1408</v>
      </c>
      <c r="J61" s="430">
        <v>82452290</v>
      </c>
      <c r="K61" s="256">
        <f t="shared" si="1"/>
        <v>58559.865056818184</v>
      </c>
      <c r="L61" s="351">
        <f>市区町村別_指導対象者群分析!F61</f>
        <v>11179</v>
      </c>
      <c r="M61" s="428">
        <v>5548</v>
      </c>
      <c r="N61" s="430">
        <v>376185500</v>
      </c>
      <c r="O61" s="256">
        <f t="shared" si="2"/>
        <v>67805.605623648167</v>
      </c>
      <c r="P61" s="351">
        <f>市区町村別_指導対象者群分析!G61</f>
        <v>247</v>
      </c>
      <c r="Q61" s="428">
        <v>211</v>
      </c>
      <c r="R61" s="430">
        <v>9660360</v>
      </c>
      <c r="S61" s="256">
        <f t="shared" si="3"/>
        <v>45783.696682464455</v>
      </c>
      <c r="T61" s="351">
        <f>市区町村別_指導対象者群分析!I61</f>
        <v>1197</v>
      </c>
      <c r="U61" s="428">
        <v>1197</v>
      </c>
      <c r="V61" s="430">
        <v>72791930</v>
      </c>
      <c r="W61" s="256">
        <f t="shared" si="4"/>
        <v>60811.971595655807</v>
      </c>
      <c r="X61" s="351">
        <f>市区町村別_指導対象者群分析!K61</f>
        <v>190</v>
      </c>
      <c r="Y61" s="428">
        <v>0</v>
      </c>
      <c r="Z61" s="430">
        <v>0</v>
      </c>
      <c r="AA61" s="256" t="str">
        <f t="shared" si="5"/>
        <v>-</v>
      </c>
      <c r="AB61" s="351">
        <f>市区町村別_指導対象者群分析!M61</f>
        <v>5548</v>
      </c>
      <c r="AC61" s="169">
        <v>5548</v>
      </c>
      <c r="AD61" s="430">
        <v>376185500</v>
      </c>
      <c r="AE61" s="256">
        <f t="shared" si="6"/>
        <v>67805.605623648167</v>
      </c>
      <c r="AF61" s="230"/>
      <c r="AG61" s="230"/>
      <c r="AH61" s="230"/>
      <c r="AI61" s="230"/>
      <c r="AJ61" s="230"/>
      <c r="AK61" s="230"/>
      <c r="AL61" s="230"/>
      <c r="AM61" s="4"/>
      <c r="AN61" s="4"/>
      <c r="AO61" s="4"/>
      <c r="AP61" s="4"/>
      <c r="AQ61" s="4"/>
      <c r="AR61" s="4"/>
      <c r="AS61" s="4"/>
      <c r="AT61" s="4"/>
      <c r="AV61" s="226"/>
      <c r="AW61" s="226"/>
      <c r="AX61" s="226"/>
      <c r="AY61" s="226"/>
      <c r="AZ61" s="226"/>
      <c r="BA61" s="226"/>
      <c r="BB61" s="226"/>
    </row>
    <row r="62" spans="2:54" s="128" customFormat="1" ht="13.5" customHeight="1">
      <c r="B62" s="63">
        <v>57</v>
      </c>
      <c r="C62" s="66" t="s">
        <v>43</v>
      </c>
      <c r="D62" s="351">
        <f>市区町村別_指導対象者群分析!D62</f>
        <v>9061</v>
      </c>
      <c r="E62" s="428">
        <v>5229</v>
      </c>
      <c r="F62" s="430">
        <v>355953260</v>
      </c>
      <c r="G62" s="256">
        <f t="shared" si="0"/>
        <v>68072.912602792116</v>
      </c>
      <c r="H62" s="351">
        <f>市区町村別_指導対象者群分析!E62</f>
        <v>1176</v>
      </c>
      <c r="I62" s="428">
        <v>1047</v>
      </c>
      <c r="J62" s="430">
        <v>72149130</v>
      </c>
      <c r="K62" s="256">
        <f t="shared" si="1"/>
        <v>68910.343839541543</v>
      </c>
      <c r="L62" s="351">
        <f>市区町村別_指導対象者群分析!F62</f>
        <v>7885</v>
      </c>
      <c r="M62" s="428">
        <v>4182</v>
      </c>
      <c r="N62" s="430">
        <v>283804130</v>
      </c>
      <c r="O62" s="256">
        <f t="shared" si="2"/>
        <v>67863.254423720704</v>
      </c>
      <c r="P62" s="351">
        <f>市区町村別_指導対象者群分析!G62</f>
        <v>276</v>
      </c>
      <c r="Q62" s="428">
        <v>217</v>
      </c>
      <c r="R62" s="430">
        <v>15647100</v>
      </c>
      <c r="S62" s="256">
        <f t="shared" si="3"/>
        <v>72106.451612903227</v>
      </c>
      <c r="T62" s="351">
        <f>市区町村別_指導対象者群分析!I62</f>
        <v>830</v>
      </c>
      <c r="U62" s="428">
        <v>830</v>
      </c>
      <c r="V62" s="430">
        <v>56502030</v>
      </c>
      <c r="W62" s="256">
        <f t="shared" si="4"/>
        <v>68074.73493975903</v>
      </c>
      <c r="X62" s="351">
        <f>市区町村別_指導対象者群分析!K62</f>
        <v>70</v>
      </c>
      <c r="Y62" s="428">
        <v>0</v>
      </c>
      <c r="Z62" s="430">
        <v>0</v>
      </c>
      <c r="AA62" s="256" t="str">
        <f t="shared" si="5"/>
        <v>-</v>
      </c>
      <c r="AB62" s="351">
        <f>市区町村別_指導対象者群分析!M62</f>
        <v>4182</v>
      </c>
      <c r="AC62" s="169">
        <v>4182</v>
      </c>
      <c r="AD62" s="430">
        <v>283804130</v>
      </c>
      <c r="AE62" s="256">
        <f t="shared" si="6"/>
        <v>67863.254423720704</v>
      </c>
      <c r="AF62" s="230"/>
      <c r="AG62" s="230"/>
      <c r="AH62" s="230"/>
      <c r="AI62" s="230"/>
      <c r="AJ62" s="230"/>
      <c r="AK62" s="230"/>
      <c r="AL62" s="230"/>
      <c r="AM62" s="4"/>
      <c r="AN62" s="4"/>
      <c r="AO62" s="4"/>
      <c r="AP62" s="4"/>
      <c r="AQ62" s="4"/>
      <c r="AR62" s="4"/>
      <c r="AS62" s="4"/>
      <c r="AT62" s="4"/>
      <c r="AV62" s="226"/>
      <c r="AW62" s="226"/>
      <c r="AX62" s="226"/>
      <c r="AY62" s="226"/>
      <c r="AZ62" s="226"/>
      <c r="BA62" s="226"/>
      <c r="BB62" s="226"/>
    </row>
    <row r="63" spans="2:54" s="128" customFormat="1" ht="13.5" customHeight="1">
      <c r="B63" s="63">
        <v>58</v>
      </c>
      <c r="C63" s="66" t="s">
        <v>25</v>
      </c>
      <c r="D63" s="351">
        <f>市区町村別_指導対象者群分析!D63</f>
        <v>10528</v>
      </c>
      <c r="E63" s="428">
        <v>5904</v>
      </c>
      <c r="F63" s="430">
        <v>412140500</v>
      </c>
      <c r="G63" s="256">
        <f t="shared" si="0"/>
        <v>69806.995257452581</v>
      </c>
      <c r="H63" s="351">
        <f>市区町村別_指導対象者群分析!E63</f>
        <v>1861</v>
      </c>
      <c r="I63" s="428">
        <v>1685</v>
      </c>
      <c r="J63" s="430">
        <v>102318810</v>
      </c>
      <c r="K63" s="256">
        <f t="shared" si="1"/>
        <v>60723.329376854599</v>
      </c>
      <c r="L63" s="351">
        <f>市区町村別_指導対象者群分析!F63</f>
        <v>8667</v>
      </c>
      <c r="M63" s="428">
        <v>4219</v>
      </c>
      <c r="N63" s="430">
        <v>309821690</v>
      </c>
      <c r="O63" s="256">
        <f t="shared" si="2"/>
        <v>73434.863711780039</v>
      </c>
      <c r="P63" s="351">
        <f>市区町村別_指導対象者群分析!G63</f>
        <v>314</v>
      </c>
      <c r="Q63" s="428">
        <v>269</v>
      </c>
      <c r="R63" s="430">
        <v>14214650</v>
      </c>
      <c r="S63" s="256">
        <f t="shared" si="3"/>
        <v>52842.565055762083</v>
      </c>
      <c r="T63" s="351">
        <f>市区町村別_指導対象者群分析!I63</f>
        <v>1416</v>
      </c>
      <c r="U63" s="428">
        <v>1416</v>
      </c>
      <c r="V63" s="430">
        <v>88104160</v>
      </c>
      <c r="W63" s="256">
        <f t="shared" si="4"/>
        <v>62220.451977401128</v>
      </c>
      <c r="X63" s="351">
        <f>市区町村別_指導対象者群分析!K63</f>
        <v>131</v>
      </c>
      <c r="Y63" s="428">
        <v>0</v>
      </c>
      <c r="Z63" s="430">
        <v>0</v>
      </c>
      <c r="AA63" s="256" t="str">
        <f t="shared" si="5"/>
        <v>-</v>
      </c>
      <c r="AB63" s="351">
        <f>市区町村別_指導対象者群分析!M63</f>
        <v>4219</v>
      </c>
      <c r="AC63" s="169">
        <v>4219</v>
      </c>
      <c r="AD63" s="430">
        <v>309821690</v>
      </c>
      <c r="AE63" s="256">
        <f t="shared" si="6"/>
        <v>73434.863711780039</v>
      </c>
      <c r="AF63" s="230"/>
      <c r="AG63" s="230"/>
      <c r="AH63" s="230"/>
      <c r="AI63" s="230"/>
      <c r="AJ63" s="230"/>
      <c r="AK63" s="230"/>
      <c r="AL63" s="230"/>
      <c r="AM63" s="4"/>
      <c r="AN63" s="4"/>
      <c r="AO63" s="4"/>
      <c r="AP63" s="4"/>
      <c r="AQ63" s="4"/>
      <c r="AR63" s="4"/>
      <c r="AS63" s="4"/>
      <c r="AT63" s="4"/>
      <c r="AV63" s="226"/>
      <c r="AW63" s="226"/>
      <c r="AX63" s="226"/>
      <c r="AY63" s="226"/>
      <c r="AZ63" s="226"/>
      <c r="BA63" s="226"/>
      <c r="BB63" s="226"/>
    </row>
    <row r="64" spans="2:54" s="128" customFormat="1" ht="13.5" customHeight="1">
      <c r="B64" s="63">
        <v>59</v>
      </c>
      <c r="C64" s="66" t="s">
        <v>20</v>
      </c>
      <c r="D64" s="351">
        <f>市区町村別_指導対象者群分析!D64</f>
        <v>76100</v>
      </c>
      <c r="E64" s="428">
        <v>43191</v>
      </c>
      <c r="F64" s="430">
        <v>3085262200</v>
      </c>
      <c r="G64" s="256">
        <f t="shared" si="0"/>
        <v>71432.98835405524</v>
      </c>
      <c r="H64" s="351">
        <f>市区町村別_指導対象者群分析!E64</f>
        <v>10532</v>
      </c>
      <c r="I64" s="428">
        <v>9983</v>
      </c>
      <c r="J64" s="430">
        <v>656955670</v>
      </c>
      <c r="K64" s="256">
        <f t="shared" si="1"/>
        <v>65807.439647400577</v>
      </c>
      <c r="L64" s="351">
        <f>市区町村別_指導対象者群分析!F64</f>
        <v>65568</v>
      </c>
      <c r="M64" s="428">
        <v>33208</v>
      </c>
      <c r="N64" s="430">
        <v>2428306530</v>
      </c>
      <c r="O64" s="256">
        <f t="shared" si="2"/>
        <v>73124.142676463496</v>
      </c>
      <c r="P64" s="351">
        <f>市区町村別_指導対象者群分析!G64</f>
        <v>2011</v>
      </c>
      <c r="Q64" s="428">
        <v>1914</v>
      </c>
      <c r="R64" s="430">
        <v>109644940</v>
      </c>
      <c r="S64" s="256">
        <f t="shared" si="3"/>
        <v>57285.757575757576</v>
      </c>
      <c r="T64" s="351">
        <f>市区町村別_指導対象者群分析!I64</f>
        <v>8069</v>
      </c>
      <c r="U64" s="428">
        <v>8069</v>
      </c>
      <c r="V64" s="430">
        <v>547310730</v>
      </c>
      <c r="W64" s="256">
        <f t="shared" si="4"/>
        <v>67828.817697360268</v>
      </c>
      <c r="X64" s="351">
        <f>市区町村別_指導対象者群分析!K64</f>
        <v>452</v>
      </c>
      <c r="Y64" s="428">
        <v>0</v>
      </c>
      <c r="Z64" s="430">
        <v>0</v>
      </c>
      <c r="AA64" s="256" t="str">
        <f t="shared" si="5"/>
        <v>-</v>
      </c>
      <c r="AB64" s="351">
        <f>市区町村別_指導対象者群分析!M64</f>
        <v>33208</v>
      </c>
      <c r="AC64" s="169">
        <v>33208</v>
      </c>
      <c r="AD64" s="430">
        <v>2428306530</v>
      </c>
      <c r="AE64" s="256">
        <f t="shared" si="6"/>
        <v>73124.142676463496</v>
      </c>
      <c r="AF64" s="230"/>
      <c r="AG64" s="230"/>
      <c r="AH64" s="230"/>
      <c r="AI64" s="230"/>
      <c r="AJ64" s="230"/>
      <c r="AK64" s="230"/>
      <c r="AL64" s="230"/>
      <c r="AM64" s="4"/>
      <c r="AN64" s="4"/>
      <c r="AO64" s="4"/>
      <c r="AP64" s="4"/>
      <c r="AQ64" s="4"/>
      <c r="AR64" s="4"/>
      <c r="AS64" s="4"/>
      <c r="AT64" s="4"/>
      <c r="AV64" s="226"/>
      <c r="AW64" s="226"/>
      <c r="AX64" s="226"/>
      <c r="AY64" s="226"/>
      <c r="AZ64" s="226"/>
      <c r="BA64" s="226"/>
      <c r="BB64" s="226"/>
    </row>
    <row r="65" spans="2:54" s="128" customFormat="1" ht="13.5" customHeight="1">
      <c r="B65" s="296">
        <v>60</v>
      </c>
      <c r="C65" s="66" t="s">
        <v>44</v>
      </c>
      <c r="D65" s="352">
        <f>市区町村別_指導対象者群分析!D65</f>
        <v>10093</v>
      </c>
      <c r="E65" s="429">
        <v>5179</v>
      </c>
      <c r="F65" s="431">
        <v>334625320</v>
      </c>
      <c r="G65" s="307">
        <f t="shared" si="0"/>
        <v>64611.955976057157</v>
      </c>
      <c r="H65" s="352">
        <f>市区町村別_指導対象者群分析!E65</f>
        <v>937</v>
      </c>
      <c r="I65" s="429">
        <v>838</v>
      </c>
      <c r="J65" s="431">
        <v>51066640</v>
      </c>
      <c r="K65" s="307">
        <f t="shared" si="1"/>
        <v>60938.711217183773</v>
      </c>
      <c r="L65" s="352">
        <f>市区町村別_指導対象者群分析!F65</f>
        <v>9156</v>
      </c>
      <c r="M65" s="429">
        <v>4341</v>
      </c>
      <c r="N65" s="431">
        <v>283558680</v>
      </c>
      <c r="O65" s="307">
        <f t="shared" si="2"/>
        <v>65321.05044920525</v>
      </c>
      <c r="P65" s="352">
        <f>市区町村別_指導対象者群分析!G65</f>
        <v>214</v>
      </c>
      <c r="Q65" s="429">
        <v>182</v>
      </c>
      <c r="R65" s="431">
        <v>9682400</v>
      </c>
      <c r="S65" s="307">
        <f t="shared" si="3"/>
        <v>53200</v>
      </c>
      <c r="T65" s="352">
        <f>市区町村別_指導対象者群分析!I65</f>
        <v>656</v>
      </c>
      <c r="U65" s="429">
        <v>656</v>
      </c>
      <c r="V65" s="431">
        <v>41384240</v>
      </c>
      <c r="W65" s="307">
        <f t="shared" si="4"/>
        <v>63085.731707317071</v>
      </c>
      <c r="X65" s="352">
        <f>市区町村別_指導対象者群分析!K65</f>
        <v>67</v>
      </c>
      <c r="Y65" s="429">
        <v>0</v>
      </c>
      <c r="Z65" s="431">
        <v>0</v>
      </c>
      <c r="AA65" s="307" t="str">
        <f t="shared" si="5"/>
        <v>-</v>
      </c>
      <c r="AB65" s="352">
        <f>市区町村別_指導対象者群分析!M65</f>
        <v>4341</v>
      </c>
      <c r="AC65" s="304">
        <v>4341</v>
      </c>
      <c r="AD65" s="431">
        <v>283558680</v>
      </c>
      <c r="AE65" s="307">
        <f t="shared" si="6"/>
        <v>65321.05044920525</v>
      </c>
      <c r="AF65" s="230"/>
      <c r="AG65" s="230"/>
      <c r="AH65" s="230"/>
      <c r="AI65" s="230"/>
      <c r="AJ65" s="230"/>
      <c r="AK65" s="230"/>
      <c r="AL65" s="230"/>
      <c r="AM65" s="4"/>
      <c r="AN65" s="4"/>
      <c r="AO65" s="4"/>
      <c r="AP65" s="4"/>
      <c r="AQ65" s="4"/>
      <c r="AR65" s="4"/>
      <c r="AS65" s="4"/>
      <c r="AT65" s="4"/>
      <c r="AV65" s="226"/>
      <c r="AW65" s="226"/>
      <c r="AX65" s="226"/>
      <c r="AY65" s="226"/>
      <c r="AZ65" s="226"/>
      <c r="BA65" s="226"/>
      <c r="BB65" s="226"/>
    </row>
    <row r="66" spans="2:54" s="128" customFormat="1" ht="13.5" customHeight="1">
      <c r="B66" s="63">
        <v>61</v>
      </c>
      <c r="C66" s="66" t="s">
        <v>16</v>
      </c>
      <c r="D66" s="351">
        <f>市区町村別_指導対象者群分析!D66</f>
        <v>8772</v>
      </c>
      <c r="E66" s="428">
        <v>4754</v>
      </c>
      <c r="F66" s="430">
        <v>306448710</v>
      </c>
      <c r="G66" s="256">
        <f t="shared" si="0"/>
        <v>64461.234749684474</v>
      </c>
      <c r="H66" s="351">
        <f>市区町村別_指導対象者群分析!E66</f>
        <v>1077</v>
      </c>
      <c r="I66" s="428">
        <v>1004</v>
      </c>
      <c r="J66" s="430">
        <v>63847520</v>
      </c>
      <c r="K66" s="256">
        <f t="shared" si="1"/>
        <v>63593.147410358564</v>
      </c>
      <c r="L66" s="351">
        <f>市区町村別_指導対象者群分析!F66</f>
        <v>7695</v>
      </c>
      <c r="M66" s="428">
        <v>3750</v>
      </c>
      <c r="N66" s="430">
        <v>242601190</v>
      </c>
      <c r="O66" s="256">
        <f t="shared" si="2"/>
        <v>64693.650666666668</v>
      </c>
      <c r="P66" s="351">
        <f>市区町村別_指導対象者群分析!G66</f>
        <v>271</v>
      </c>
      <c r="Q66" s="428">
        <v>258</v>
      </c>
      <c r="R66" s="430">
        <v>12685990</v>
      </c>
      <c r="S66" s="256">
        <f t="shared" si="3"/>
        <v>49170.503875968992</v>
      </c>
      <c r="T66" s="351">
        <f>市区町村別_指導対象者群分析!I66</f>
        <v>746</v>
      </c>
      <c r="U66" s="428">
        <v>746</v>
      </c>
      <c r="V66" s="430">
        <v>51161530</v>
      </c>
      <c r="W66" s="256">
        <f t="shared" si="4"/>
        <v>68581.139410187665</v>
      </c>
      <c r="X66" s="351">
        <f>市区町村別_指導対象者群分析!K66</f>
        <v>60</v>
      </c>
      <c r="Y66" s="428">
        <v>0</v>
      </c>
      <c r="Z66" s="430">
        <v>0</v>
      </c>
      <c r="AA66" s="256" t="str">
        <f t="shared" si="5"/>
        <v>-</v>
      </c>
      <c r="AB66" s="351">
        <f>市区町村別_指導対象者群分析!M66</f>
        <v>3750</v>
      </c>
      <c r="AC66" s="169">
        <v>3750</v>
      </c>
      <c r="AD66" s="430">
        <v>242601190</v>
      </c>
      <c r="AE66" s="256">
        <f t="shared" si="6"/>
        <v>64693.650666666668</v>
      </c>
      <c r="AF66" s="230"/>
      <c r="AG66" s="230"/>
      <c r="AH66" s="230"/>
      <c r="AI66" s="230"/>
      <c r="AJ66" s="230"/>
      <c r="AK66" s="230"/>
      <c r="AL66" s="230"/>
      <c r="AM66" s="4"/>
      <c r="AN66" s="4"/>
      <c r="AO66" s="4"/>
      <c r="AP66" s="4"/>
      <c r="AQ66" s="4"/>
      <c r="AR66" s="4"/>
      <c r="AS66" s="4"/>
      <c r="AT66" s="4"/>
      <c r="AV66" s="226"/>
      <c r="AW66" s="226"/>
      <c r="AX66" s="226"/>
      <c r="AY66" s="226"/>
      <c r="AZ66" s="226"/>
      <c r="BA66" s="226"/>
      <c r="BB66" s="226"/>
    </row>
    <row r="67" spans="2:54" s="128" customFormat="1" ht="13.5" customHeight="1">
      <c r="B67" s="63">
        <v>62</v>
      </c>
      <c r="C67" s="66" t="s">
        <v>17</v>
      </c>
      <c r="D67" s="351">
        <f>市区町村別_指導対象者群分析!D67</f>
        <v>13251</v>
      </c>
      <c r="E67" s="428">
        <v>8149</v>
      </c>
      <c r="F67" s="430">
        <v>499782110</v>
      </c>
      <c r="G67" s="256">
        <f t="shared" si="0"/>
        <v>61330.483494907348</v>
      </c>
      <c r="H67" s="351">
        <f>市区町村別_指導対象者群分析!E67</f>
        <v>1134</v>
      </c>
      <c r="I67" s="428">
        <v>1077</v>
      </c>
      <c r="J67" s="430">
        <v>65771620</v>
      </c>
      <c r="K67" s="256">
        <f t="shared" si="1"/>
        <v>61069.285051067782</v>
      </c>
      <c r="L67" s="351">
        <f>市区町村別_指導対象者群分析!F67</f>
        <v>12117</v>
      </c>
      <c r="M67" s="428">
        <v>7072</v>
      </c>
      <c r="N67" s="430">
        <v>434010490</v>
      </c>
      <c r="O67" s="256">
        <f t="shared" si="2"/>
        <v>61370.261595022625</v>
      </c>
      <c r="P67" s="351">
        <f>市区町村別_指導対象者群分析!G67</f>
        <v>311</v>
      </c>
      <c r="Q67" s="428">
        <v>295</v>
      </c>
      <c r="R67" s="430">
        <v>15671910</v>
      </c>
      <c r="S67" s="256">
        <f t="shared" si="3"/>
        <v>53125.118644067799</v>
      </c>
      <c r="T67" s="351">
        <f>市区町村別_指導対象者群分析!I67</f>
        <v>782</v>
      </c>
      <c r="U67" s="428">
        <v>782</v>
      </c>
      <c r="V67" s="430">
        <v>50099710</v>
      </c>
      <c r="W67" s="256">
        <f t="shared" si="4"/>
        <v>64066.125319693092</v>
      </c>
      <c r="X67" s="351">
        <f>市区町村別_指導対象者群分析!K67</f>
        <v>41</v>
      </c>
      <c r="Y67" s="428">
        <v>0</v>
      </c>
      <c r="Z67" s="430">
        <v>0</v>
      </c>
      <c r="AA67" s="256" t="str">
        <f t="shared" si="5"/>
        <v>-</v>
      </c>
      <c r="AB67" s="351">
        <f>市区町村別_指導対象者群分析!M67</f>
        <v>7072</v>
      </c>
      <c r="AC67" s="169">
        <v>7072</v>
      </c>
      <c r="AD67" s="430">
        <v>434010490</v>
      </c>
      <c r="AE67" s="256">
        <f t="shared" si="6"/>
        <v>61370.261595022625</v>
      </c>
      <c r="AF67" s="230"/>
      <c r="AG67" s="230"/>
      <c r="AH67" s="230"/>
      <c r="AI67" s="230"/>
      <c r="AJ67" s="230"/>
      <c r="AK67" s="230"/>
      <c r="AL67" s="230"/>
      <c r="AM67" s="4"/>
      <c r="AN67" s="4"/>
      <c r="AO67" s="4"/>
      <c r="AP67" s="4"/>
      <c r="AQ67" s="4"/>
      <c r="AR67" s="4"/>
      <c r="AS67" s="4"/>
      <c r="AT67" s="4"/>
      <c r="AV67" s="226"/>
      <c r="AW67" s="226"/>
      <c r="AX67" s="226"/>
      <c r="AY67" s="226"/>
      <c r="AZ67" s="226"/>
      <c r="BA67" s="226"/>
      <c r="BB67" s="226"/>
    </row>
    <row r="68" spans="2:54" s="128" customFormat="1" ht="13.5" customHeight="1">
      <c r="B68" s="63">
        <v>63</v>
      </c>
      <c r="C68" s="66" t="s">
        <v>26</v>
      </c>
      <c r="D68" s="351">
        <f>市区町村別_指導対象者群分析!D68</f>
        <v>9629</v>
      </c>
      <c r="E68" s="428">
        <v>5688</v>
      </c>
      <c r="F68" s="430">
        <v>369735940</v>
      </c>
      <c r="G68" s="256">
        <f t="shared" si="0"/>
        <v>65002.802390998593</v>
      </c>
      <c r="H68" s="351">
        <f>市区町村別_指導対象者群分析!E68</f>
        <v>1089</v>
      </c>
      <c r="I68" s="428">
        <v>941</v>
      </c>
      <c r="J68" s="430">
        <v>66841690</v>
      </c>
      <c r="K68" s="256">
        <f t="shared" si="1"/>
        <v>71032.614240170034</v>
      </c>
      <c r="L68" s="351">
        <f>市区町村別_指導対象者群分析!F68</f>
        <v>8540</v>
      </c>
      <c r="M68" s="428">
        <v>4747</v>
      </c>
      <c r="N68" s="430">
        <v>302894250</v>
      </c>
      <c r="O68" s="256">
        <f t="shared" si="2"/>
        <v>63807.510006319782</v>
      </c>
      <c r="P68" s="351">
        <f>市区町村別_指導対象者群分析!G68</f>
        <v>279</v>
      </c>
      <c r="Q68" s="428">
        <v>242</v>
      </c>
      <c r="R68" s="430">
        <v>14753790</v>
      </c>
      <c r="S68" s="256">
        <f t="shared" si="3"/>
        <v>60966.074380165286</v>
      </c>
      <c r="T68" s="351">
        <f>市区町村別_指導対象者群分析!I68</f>
        <v>699</v>
      </c>
      <c r="U68" s="428">
        <v>699</v>
      </c>
      <c r="V68" s="430">
        <v>52087900</v>
      </c>
      <c r="W68" s="256">
        <f t="shared" si="4"/>
        <v>74517.739628040057</v>
      </c>
      <c r="X68" s="351">
        <f>市区町村別_指導対象者群分析!K68</f>
        <v>111</v>
      </c>
      <c r="Y68" s="428">
        <v>0</v>
      </c>
      <c r="Z68" s="430">
        <v>0</v>
      </c>
      <c r="AA68" s="256" t="str">
        <f t="shared" si="5"/>
        <v>-</v>
      </c>
      <c r="AB68" s="351">
        <f>市区町村別_指導対象者群分析!M68</f>
        <v>4747</v>
      </c>
      <c r="AC68" s="169">
        <v>4747</v>
      </c>
      <c r="AD68" s="430">
        <v>302894250</v>
      </c>
      <c r="AE68" s="256">
        <f t="shared" si="6"/>
        <v>63807.510006319782</v>
      </c>
      <c r="AF68" s="230"/>
      <c r="AG68" s="230"/>
      <c r="AH68" s="230"/>
      <c r="AI68" s="230"/>
      <c r="AJ68" s="230"/>
      <c r="AK68" s="230"/>
      <c r="AL68" s="230"/>
      <c r="AM68" s="4"/>
      <c r="AN68" s="4"/>
      <c r="AO68" s="4"/>
      <c r="AP68" s="4"/>
      <c r="AQ68" s="4"/>
      <c r="AR68" s="4"/>
      <c r="AS68" s="4"/>
      <c r="AT68" s="4"/>
      <c r="AV68" s="226"/>
      <c r="AW68" s="226"/>
      <c r="AX68" s="226"/>
      <c r="AY68" s="226"/>
      <c r="AZ68" s="226"/>
      <c r="BA68" s="226"/>
      <c r="BB68" s="226"/>
    </row>
    <row r="69" spans="2:54" s="128" customFormat="1" ht="13.5" customHeight="1">
      <c r="B69" s="63">
        <v>64</v>
      </c>
      <c r="C69" s="66" t="s">
        <v>45</v>
      </c>
      <c r="D69" s="351">
        <f>市区町村別_指導対象者群分析!D69</f>
        <v>9937</v>
      </c>
      <c r="E69" s="428">
        <v>5655</v>
      </c>
      <c r="F69" s="430">
        <v>371826950</v>
      </c>
      <c r="G69" s="256">
        <f t="shared" si="0"/>
        <v>65751.892130857654</v>
      </c>
      <c r="H69" s="351">
        <f>市区町村別_指導対象者群分析!E69</f>
        <v>628</v>
      </c>
      <c r="I69" s="428">
        <v>583</v>
      </c>
      <c r="J69" s="430">
        <v>34128860</v>
      </c>
      <c r="K69" s="256">
        <f t="shared" si="1"/>
        <v>58540.068610634647</v>
      </c>
      <c r="L69" s="351">
        <f>市区町村別_指導対象者群分析!F69</f>
        <v>9309</v>
      </c>
      <c r="M69" s="428">
        <v>5072</v>
      </c>
      <c r="N69" s="430">
        <v>337698090</v>
      </c>
      <c r="O69" s="256">
        <f t="shared" si="2"/>
        <v>66580.853706624606</v>
      </c>
      <c r="P69" s="351">
        <f>市区町村別_指導対象者群分析!G69</f>
        <v>144</v>
      </c>
      <c r="Q69" s="428">
        <v>134</v>
      </c>
      <c r="R69" s="430">
        <v>5762740</v>
      </c>
      <c r="S69" s="256">
        <f t="shared" si="3"/>
        <v>43005.522388059704</v>
      </c>
      <c r="T69" s="351">
        <f>市区町村別_指導対象者群分析!I69</f>
        <v>449</v>
      </c>
      <c r="U69" s="428">
        <v>449</v>
      </c>
      <c r="V69" s="430">
        <v>28366120</v>
      </c>
      <c r="W69" s="256">
        <f t="shared" si="4"/>
        <v>63176.213808463253</v>
      </c>
      <c r="X69" s="351">
        <f>市区町村別_指導対象者群分析!K69</f>
        <v>35</v>
      </c>
      <c r="Y69" s="428">
        <v>0</v>
      </c>
      <c r="Z69" s="430">
        <v>0</v>
      </c>
      <c r="AA69" s="256" t="str">
        <f t="shared" si="5"/>
        <v>-</v>
      </c>
      <c r="AB69" s="351">
        <f>市区町村別_指導対象者群分析!M69</f>
        <v>5072</v>
      </c>
      <c r="AC69" s="169">
        <v>5072</v>
      </c>
      <c r="AD69" s="430">
        <v>337698090</v>
      </c>
      <c r="AE69" s="256">
        <f t="shared" si="6"/>
        <v>66580.853706624606</v>
      </c>
      <c r="AF69" s="230"/>
      <c r="AG69" s="230"/>
      <c r="AH69" s="230"/>
      <c r="AI69" s="230"/>
      <c r="AJ69" s="230"/>
      <c r="AK69" s="230"/>
      <c r="AL69" s="230"/>
      <c r="AM69" s="4"/>
      <c r="AN69" s="4"/>
      <c r="AO69" s="4"/>
      <c r="AP69" s="4"/>
      <c r="AQ69" s="4"/>
      <c r="AR69" s="4"/>
      <c r="AS69" s="4"/>
      <c r="AT69" s="4"/>
      <c r="AV69" s="226"/>
      <c r="AW69" s="226"/>
      <c r="AX69" s="226"/>
      <c r="AY69" s="226"/>
      <c r="AZ69" s="226"/>
      <c r="BA69" s="226"/>
      <c r="BB69" s="226"/>
    </row>
    <row r="70" spans="2:54" s="128" customFormat="1" ht="13.5" customHeight="1">
      <c r="B70" s="63">
        <v>65</v>
      </c>
      <c r="C70" s="66" t="s">
        <v>10</v>
      </c>
      <c r="D70" s="351">
        <f>市区町村別_指導対象者群分析!D70</f>
        <v>5088</v>
      </c>
      <c r="E70" s="428">
        <v>2946</v>
      </c>
      <c r="F70" s="430">
        <v>174749590</v>
      </c>
      <c r="G70" s="256">
        <f t="shared" si="0"/>
        <v>59317.579769178548</v>
      </c>
      <c r="H70" s="351">
        <f>市区町村別_指導対象者群分析!E70</f>
        <v>729</v>
      </c>
      <c r="I70" s="428">
        <v>686</v>
      </c>
      <c r="J70" s="430">
        <v>38700580</v>
      </c>
      <c r="K70" s="256">
        <f t="shared" si="1"/>
        <v>56414.839650145776</v>
      </c>
      <c r="L70" s="351">
        <f>市区町村別_指導対象者群分析!F70</f>
        <v>4359</v>
      </c>
      <c r="M70" s="428">
        <v>2260</v>
      </c>
      <c r="N70" s="430">
        <v>136049010</v>
      </c>
      <c r="O70" s="256">
        <f t="shared" si="2"/>
        <v>60198.676991150445</v>
      </c>
      <c r="P70" s="351">
        <f>市区町村別_指導対象者群分析!G70</f>
        <v>193</v>
      </c>
      <c r="Q70" s="428">
        <v>183</v>
      </c>
      <c r="R70" s="430">
        <v>8636030</v>
      </c>
      <c r="S70" s="256">
        <f t="shared" si="3"/>
        <v>47191.420765027324</v>
      </c>
      <c r="T70" s="351">
        <f>市区町村別_指導対象者群分析!I70</f>
        <v>503</v>
      </c>
      <c r="U70" s="428">
        <v>503</v>
      </c>
      <c r="V70" s="430">
        <v>30064550</v>
      </c>
      <c r="W70" s="256">
        <f t="shared" si="4"/>
        <v>59770.477137176938</v>
      </c>
      <c r="X70" s="351">
        <f>市区町村別_指導対象者群分析!K70</f>
        <v>33</v>
      </c>
      <c r="Y70" s="428">
        <v>0</v>
      </c>
      <c r="Z70" s="430">
        <v>0</v>
      </c>
      <c r="AA70" s="256" t="str">
        <f t="shared" si="5"/>
        <v>-</v>
      </c>
      <c r="AB70" s="351">
        <f>市区町村別_指導対象者群分析!M70</f>
        <v>2260</v>
      </c>
      <c r="AC70" s="169">
        <v>2260</v>
      </c>
      <c r="AD70" s="430">
        <v>136049010</v>
      </c>
      <c r="AE70" s="256">
        <f t="shared" si="6"/>
        <v>60198.676991150445</v>
      </c>
      <c r="AF70" s="230"/>
      <c r="AG70" s="230"/>
      <c r="AH70" s="230"/>
      <c r="AI70" s="230"/>
      <c r="AJ70" s="230"/>
      <c r="AK70" s="230"/>
      <c r="AL70" s="230"/>
      <c r="AM70" s="4"/>
      <c r="AN70" s="4"/>
      <c r="AO70" s="4"/>
      <c r="AP70" s="4"/>
      <c r="AQ70" s="4"/>
      <c r="AR70" s="4"/>
      <c r="AS70" s="4"/>
      <c r="AT70" s="4"/>
      <c r="AV70" s="226"/>
      <c r="AW70" s="226"/>
      <c r="AX70" s="226"/>
      <c r="AY70" s="226"/>
      <c r="AZ70" s="226"/>
      <c r="BA70" s="226"/>
      <c r="BB70" s="226"/>
    </row>
    <row r="71" spans="2:54" s="128" customFormat="1" ht="13.5" customHeight="1">
      <c r="B71" s="63">
        <v>66</v>
      </c>
      <c r="C71" s="66" t="s">
        <v>5</v>
      </c>
      <c r="D71" s="351">
        <f>市区町村別_指導対象者群分析!D71</f>
        <v>5235</v>
      </c>
      <c r="E71" s="428">
        <v>3407</v>
      </c>
      <c r="F71" s="430">
        <v>202396590</v>
      </c>
      <c r="G71" s="256">
        <f t="shared" si="0"/>
        <v>59406.102142647491</v>
      </c>
      <c r="H71" s="351">
        <f>市区町村別_指導対象者群分析!E71</f>
        <v>963</v>
      </c>
      <c r="I71" s="428">
        <v>915</v>
      </c>
      <c r="J71" s="430">
        <v>49757090</v>
      </c>
      <c r="K71" s="256">
        <f t="shared" si="1"/>
        <v>54379.333333333336</v>
      </c>
      <c r="L71" s="351">
        <f>市区町村別_指導対象者群分析!F71</f>
        <v>4272</v>
      </c>
      <c r="M71" s="428">
        <v>2492</v>
      </c>
      <c r="N71" s="430">
        <v>152639500</v>
      </c>
      <c r="O71" s="256">
        <f t="shared" si="2"/>
        <v>61251.805778491173</v>
      </c>
      <c r="P71" s="351">
        <f>市区町村別_指導対象者群分析!G71</f>
        <v>393</v>
      </c>
      <c r="Q71" s="428">
        <v>373</v>
      </c>
      <c r="R71" s="430">
        <v>17255890</v>
      </c>
      <c r="S71" s="256">
        <f t="shared" si="3"/>
        <v>46262.43967828418</v>
      </c>
      <c r="T71" s="351">
        <f>市区町村別_指導対象者群分析!I71</f>
        <v>542</v>
      </c>
      <c r="U71" s="428">
        <v>542</v>
      </c>
      <c r="V71" s="430">
        <v>32501200</v>
      </c>
      <c r="W71" s="256">
        <f t="shared" si="4"/>
        <v>59965.313653136531</v>
      </c>
      <c r="X71" s="351">
        <f>市区町村別_指導対象者群分析!K71</f>
        <v>28</v>
      </c>
      <c r="Y71" s="428">
        <v>0</v>
      </c>
      <c r="Z71" s="430">
        <v>0</v>
      </c>
      <c r="AA71" s="256" t="str">
        <f t="shared" si="5"/>
        <v>-</v>
      </c>
      <c r="AB71" s="351">
        <f>市区町村別_指導対象者群分析!M71</f>
        <v>2492</v>
      </c>
      <c r="AC71" s="169">
        <v>2492</v>
      </c>
      <c r="AD71" s="430">
        <v>152639500</v>
      </c>
      <c r="AE71" s="256">
        <f t="shared" si="6"/>
        <v>61251.805778491173</v>
      </c>
      <c r="AF71" s="230"/>
      <c r="AG71" s="230"/>
      <c r="AH71" s="230"/>
      <c r="AI71" s="230"/>
      <c r="AJ71" s="230"/>
      <c r="AK71" s="230"/>
      <c r="AL71" s="230"/>
      <c r="AM71" s="4"/>
      <c r="AN71" s="4"/>
      <c r="AO71" s="4"/>
      <c r="AP71" s="4"/>
      <c r="AQ71" s="4"/>
      <c r="AR71" s="4"/>
      <c r="AS71" s="4"/>
      <c r="AT71" s="4"/>
      <c r="AV71" s="226"/>
      <c r="AW71" s="226"/>
      <c r="AX71" s="226"/>
      <c r="AY71" s="226"/>
      <c r="AZ71" s="226"/>
      <c r="BA71" s="226"/>
      <c r="BB71" s="226"/>
    </row>
    <row r="72" spans="2:54" s="128" customFormat="1" ht="13.5" customHeight="1">
      <c r="B72" s="63">
        <v>67</v>
      </c>
      <c r="C72" s="66" t="s">
        <v>6</v>
      </c>
      <c r="D72" s="351">
        <f>市区町村別_指導対象者群分析!D72</f>
        <v>2203</v>
      </c>
      <c r="E72" s="428">
        <v>1147</v>
      </c>
      <c r="F72" s="430">
        <v>78217790</v>
      </c>
      <c r="G72" s="256">
        <f t="shared" si="0"/>
        <v>68193.365300784659</v>
      </c>
      <c r="H72" s="351">
        <f>市区町村別_指導対象者群分析!E72</f>
        <v>253</v>
      </c>
      <c r="I72" s="428">
        <v>244</v>
      </c>
      <c r="J72" s="430">
        <v>15574660</v>
      </c>
      <c r="K72" s="256">
        <f t="shared" si="1"/>
        <v>63830.573770491806</v>
      </c>
      <c r="L72" s="351">
        <f>市区町村別_指導対象者群分析!F72</f>
        <v>1950</v>
      </c>
      <c r="M72" s="428">
        <v>903</v>
      </c>
      <c r="N72" s="430">
        <v>62643130</v>
      </c>
      <c r="O72" s="256">
        <f t="shared" si="2"/>
        <v>69372.236987818382</v>
      </c>
      <c r="P72" s="351">
        <f>市区町村別_指導対象者群分析!G72</f>
        <v>34</v>
      </c>
      <c r="Q72" s="428">
        <v>34</v>
      </c>
      <c r="R72" s="430">
        <v>1752610</v>
      </c>
      <c r="S72" s="256">
        <f t="shared" si="3"/>
        <v>51547.352941176468</v>
      </c>
      <c r="T72" s="351">
        <f>市区町村別_指導対象者群分析!I72</f>
        <v>210</v>
      </c>
      <c r="U72" s="428">
        <v>210</v>
      </c>
      <c r="V72" s="430">
        <v>13822050</v>
      </c>
      <c r="W72" s="256">
        <f t="shared" si="4"/>
        <v>65819.28571428571</v>
      </c>
      <c r="X72" s="351">
        <f>市区町村別_指導対象者群分析!K72</f>
        <v>9</v>
      </c>
      <c r="Y72" s="428">
        <v>0</v>
      </c>
      <c r="Z72" s="430">
        <v>0</v>
      </c>
      <c r="AA72" s="256" t="str">
        <f t="shared" si="5"/>
        <v>-</v>
      </c>
      <c r="AB72" s="351">
        <f>市区町村別_指導対象者群分析!M72</f>
        <v>903</v>
      </c>
      <c r="AC72" s="169">
        <v>903</v>
      </c>
      <c r="AD72" s="430">
        <v>62643130</v>
      </c>
      <c r="AE72" s="256">
        <f t="shared" si="6"/>
        <v>69372.236987818382</v>
      </c>
      <c r="AF72" s="230"/>
      <c r="AG72" s="230"/>
      <c r="AH72" s="230"/>
      <c r="AI72" s="230"/>
      <c r="AJ72" s="230"/>
      <c r="AK72" s="230"/>
      <c r="AL72" s="230"/>
      <c r="AM72" s="4"/>
      <c r="AN72" s="4"/>
      <c r="AO72" s="4"/>
      <c r="AP72" s="4"/>
      <c r="AQ72" s="4"/>
      <c r="AR72" s="4"/>
      <c r="AS72" s="4"/>
      <c r="AT72" s="4"/>
      <c r="AV72" s="226"/>
      <c r="AW72" s="226"/>
      <c r="AX72" s="226"/>
      <c r="AY72" s="226"/>
      <c r="AZ72" s="226"/>
      <c r="BA72" s="226"/>
      <c r="BB72" s="226"/>
    </row>
    <row r="73" spans="2:54" s="128" customFormat="1" ht="13.5" customHeight="1">
      <c r="B73" s="63">
        <v>68</v>
      </c>
      <c r="C73" s="66" t="s">
        <v>46</v>
      </c>
      <c r="D73" s="351">
        <f>市区町村別_指導対象者群分析!D73</f>
        <v>2817</v>
      </c>
      <c r="E73" s="428">
        <v>1392</v>
      </c>
      <c r="F73" s="430">
        <v>94980080</v>
      </c>
      <c r="G73" s="256">
        <f t="shared" si="0"/>
        <v>68232.816091954024</v>
      </c>
      <c r="H73" s="351">
        <f>市区町村別_指導対象者群分析!E73</f>
        <v>360</v>
      </c>
      <c r="I73" s="428">
        <v>326</v>
      </c>
      <c r="J73" s="430">
        <v>17381370</v>
      </c>
      <c r="K73" s="256">
        <f t="shared" si="1"/>
        <v>53317.085889570553</v>
      </c>
      <c r="L73" s="351">
        <f>市区町村別_指導対象者群分析!F73</f>
        <v>2457</v>
      </c>
      <c r="M73" s="428">
        <v>1066</v>
      </c>
      <c r="N73" s="430">
        <v>77598710</v>
      </c>
      <c r="O73" s="256">
        <f t="shared" si="2"/>
        <v>72794.287054409011</v>
      </c>
      <c r="P73" s="351">
        <f>市区町村別_指導対象者群分析!G73</f>
        <v>66</v>
      </c>
      <c r="Q73" s="428">
        <v>61</v>
      </c>
      <c r="R73" s="430">
        <v>2453720</v>
      </c>
      <c r="S73" s="256">
        <f t="shared" si="3"/>
        <v>40224.918032786882</v>
      </c>
      <c r="T73" s="351">
        <f>市区町村別_指導対象者群分析!I73</f>
        <v>265</v>
      </c>
      <c r="U73" s="428">
        <v>265</v>
      </c>
      <c r="V73" s="430">
        <v>14927650</v>
      </c>
      <c r="W73" s="256">
        <f t="shared" si="4"/>
        <v>56330.75471698113</v>
      </c>
      <c r="X73" s="351">
        <f>市区町村別_指導対象者群分析!K73</f>
        <v>29</v>
      </c>
      <c r="Y73" s="428">
        <v>0</v>
      </c>
      <c r="Z73" s="430">
        <v>0</v>
      </c>
      <c r="AA73" s="256" t="str">
        <f t="shared" si="5"/>
        <v>-</v>
      </c>
      <c r="AB73" s="351">
        <f>市区町村別_指導対象者群分析!M73</f>
        <v>1066</v>
      </c>
      <c r="AC73" s="169">
        <v>1066</v>
      </c>
      <c r="AD73" s="430">
        <v>77598710</v>
      </c>
      <c r="AE73" s="256">
        <f t="shared" si="6"/>
        <v>72794.287054409011</v>
      </c>
      <c r="AF73" s="230"/>
      <c r="AG73" s="230"/>
      <c r="AH73" s="230"/>
      <c r="AI73" s="230"/>
      <c r="AJ73" s="230"/>
      <c r="AK73" s="230"/>
      <c r="AL73" s="230"/>
      <c r="AM73" s="4"/>
      <c r="AN73" s="4"/>
      <c r="AO73" s="4"/>
      <c r="AP73" s="4"/>
      <c r="AQ73" s="4"/>
      <c r="AR73" s="4"/>
      <c r="AS73" s="4"/>
      <c r="AT73" s="4"/>
      <c r="AV73" s="226"/>
      <c r="AW73" s="226"/>
      <c r="AX73" s="226"/>
      <c r="AY73" s="226"/>
      <c r="AZ73" s="226"/>
      <c r="BA73" s="226"/>
      <c r="BB73" s="226"/>
    </row>
    <row r="74" spans="2:54" s="128" customFormat="1" ht="13.5" customHeight="1">
      <c r="B74" s="63">
        <v>69</v>
      </c>
      <c r="C74" s="66" t="s">
        <v>47</v>
      </c>
      <c r="D74" s="351">
        <f>市区町村別_指導対象者群分析!D74</f>
        <v>7214</v>
      </c>
      <c r="E74" s="428">
        <v>3813</v>
      </c>
      <c r="F74" s="430">
        <v>239924140</v>
      </c>
      <c r="G74" s="256">
        <f t="shared" si="0"/>
        <v>62922.669813794913</v>
      </c>
      <c r="H74" s="351">
        <f>市区町村別_指導対象者群分析!E74</f>
        <v>927</v>
      </c>
      <c r="I74" s="428">
        <v>845</v>
      </c>
      <c r="J74" s="430">
        <v>46701580</v>
      </c>
      <c r="K74" s="256">
        <f t="shared" si="1"/>
        <v>55268.142011834323</v>
      </c>
      <c r="L74" s="351">
        <f>市区町村別_指導対象者群分析!F74</f>
        <v>6287</v>
      </c>
      <c r="M74" s="428">
        <v>2968</v>
      </c>
      <c r="N74" s="430">
        <v>193222560</v>
      </c>
      <c r="O74" s="256">
        <f t="shared" si="2"/>
        <v>65101.940700808627</v>
      </c>
      <c r="P74" s="351">
        <f>市区町村別_指導対象者群分析!G74</f>
        <v>201</v>
      </c>
      <c r="Q74" s="428">
        <v>182</v>
      </c>
      <c r="R74" s="430">
        <v>8577990</v>
      </c>
      <c r="S74" s="256">
        <f t="shared" si="3"/>
        <v>47131.81318681319</v>
      </c>
      <c r="T74" s="351">
        <f>市区町村別_指導対象者群分析!I74</f>
        <v>663</v>
      </c>
      <c r="U74" s="428">
        <v>663</v>
      </c>
      <c r="V74" s="430">
        <v>38123590</v>
      </c>
      <c r="W74" s="256">
        <f t="shared" si="4"/>
        <v>57501.644042232278</v>
      </c>
      <c r="X74" s="351">
        <f>市区町村別_指導対象者群分析!K74</f>
        <v>63</v>
      </c>
      <c r="Y74" s="428">
        <v>0</v>
      </c>
      <c r="Z74" s="430">
        <v>0</v>
      </c>
      <c r="AA74" s="256" t="str">
        <f t="shared" si="5"/>
        <v>-</v>
      </c>
      <c r="AB74" s="351">
        <f>市区町村別_指導対象者群分析!M74</f>
        <v>2968</v>
      </c>
      <c r="AC74" s="169">
        <v>2968</v>
      </c>
      <c r="AD74" s="430">
        <v>193222560</v>
      </c>
      <c r="AE74" s="256">
        <f t="shared" si="6"/>
        <v>65101.940700808627</v>
      </c>
      <c r="AF74" s="230"/>
      <c r="AG74" s="230"/>
      <c r="AH74" s="230"/>
      <c r="AI74" s="230"/>
      <c r="AJ74" s="230"/>
      <c r="AK74" s="230"/>
      <c r="AL74" s="230"/>
      <c r="AM74" s="4"/>
      <c r="AN74" s="4"/>
      <c r="AO74" s="4"/>
      <c r="AP74" s="4"/>
      <c r="AQ74" s="4"/>
      <c r="AR74" s="4"/>
      <c r="AS74" s="4"/>
      <c r="AT74" s="4"/>
      <c r="AV74" s="226"/>
      <c r="AW74" s="226"/>
      <c r="AX74" s="226"/>
      <c r="AY74" s="226"/>
      <c r="AZ74" s="226"/>
      <c r="BA74" s="226"/>
      <c r="BB74" s="226"/>
    </row>
    <row r="75" spans="2:54" s="128" customFormat="1" ht="13.5" customHeight="1">
      <c r="B75" s="63">
        <v>70</v>
      </c>
      <c r="C75" s="66" t="s">
        <v>48</v>
      </c>
      <c r="D75" s="351">
        <f>市区町村別_指導対象者群分析!D75</f>
        <v>1146</v>
      </c>
      <c r="E75" s="428">
        <v>613</v>
      </c>
      <c r="F75" s="430">
        <v>40649180</v>
      </c>
      <c r="G75" s="256">
        <f t="shared" si="0"/>
        <v>66311.876019575851</v>
      </c>
      <c r="H75" s="351">
        <f>市区町村別_指導対象者群分析!E75</f>
        <v>170</v>
      </c>
      <c r="I75" s="428">
        <v>162</v>
      </c>
      <c r="J75" s="430">
        <v>13177820</v>
      </c>
      <c r="K75" s="256">
        <f t="shared" si="1"/>
        <v>81344.567901234564</v>
      </c>
      <c r="L75" s="351">
        <f>市区町村別_指導対象者群分析!F75</f>
        <v>976</v>
      </c>
      <c r="M75" s="428">
        <v>451</v>
      </c>
      <c r="N75" s="430">
        <v>27471360</v>
      </c>
      <c r="O75" s="256">
        <f t="shared" si="2"/>
        <v>60912.106430155211</v>
      </c>
      <c r="P75" s="351">
        <f>市区町村別_指導対象者群分析!G75</f>
        <v>19</v>
      </c>
      <c r="Q75" s="428">
        <v>16</v>
      </c>
      <c r="R75" s="430">
        <v>1001590</v>
      </c>
      <c r="S75" s="256">
        <f t="shared" si="3"/>
        <v>62599.375</v>
      </c>
      <c r="T75" s="351">
        <f>市区町村別_指導対象者群分析!I75</f>
        <v>146</v>
      </c>
      <c r="U75" s="428">
        <v>146</v>
      </c>
      <c r="V75" s="430">
        <v>12176230</v>
      </c>
      <c r="W75" s="256">
        <f t="shared" si="4"/>
        <v>83398.835616438359</v>
      </c>
      <c r="X75" s="351">
        <f>市区町村別_指導対象者群分析!K75</f>
        <v>5</v>
      </c>
      <c r="Y75" s="428">
        <v>0</v>
      </c>
      <c r="Z75" s="430">
        <v>0</v>
      </c>
      <c r="AA75" s="256" t="str">
        <f t="shared" si="5"/>
        <v>-</v>
      </c>
      <c r="AB75" s="351">
        <f>市区町村別_指導対象者群分析!M75</f>
        <v>451</v>
      </c>
      <c r="AC75" s="169">
        <v>451</v>
      </c>
      <c r="AD75" s="430">
        <v>27471360</v>
      </c>
      <c r="AE75" s="256">
        <f t="shared" si="6"/>
        <v>60912.106430155211</v>
      </c>
      <c r="AF75" s="230"/>
      <c r="AG75" s="230"/>
      <c r="AH75" s="230"/>
      <c r="AI75" s="230"/>
      <c r="AJ75" s="230"/>
      <c r="AK75" s="230"/>
      <c r="AL75" s="230"/>
      <c r="AM75" s="4"/>
      <c r="AN75" s="4"/>
      <c r="AO75" s="4"/>
      <c r="AP75" s="4"/>
      <c r="AQ75" s="4"/>
      <c r="AR75" s="4"/>
      <c r="AS75" s="4"/>
      <c r="AT75" s="4"/>
      <c r="AV75" s="226"/>
      <c r="AW75" s="226"/>
      <c r="AX75" s="226"/>
      <c r="AY75" s="226"/>
      <c r="AZ75" s="226"/>
      <c r="BA75" s="226"/>
      <c r="BB75" s="226"/>
    </row>
    <row r="76" spans="2:54" s="128" customFormat="1" ht="13.5" customHeight="1">
      <c r="B76" s="63">
        <v>71</v>
      </c>
      <c r="C76" s="66" t="s">
        <v>49</v>
      </c>
      <c r="D76" s="351">
        <f>市区町村別_指導対象者群分析!D76</f>
        <v>3510</v>
      </c>
      <c r="E76" s="428">
        <v>1851</v>
      </c>
      <c r="F76" s="430">
        <v>109914550</v>
      </c>
      <c r="G76" s="256">
        <f t="shared" si="0"/>
        <v>59381.172339276069</v>
      </c>
      <c r="H76" s="351">
        <f>市区町村別_指導対象者群分析!E76</f>
        <v>147</v>
      </c>
      <c r="I76" s="428">
        <v>136</v>
      </c>
      <c r="J76" s="430">
        <v>7685060</v>
      </c>
      <c r="K76" s="256">
        <f t="shared" si="1"/>
        <v>56507.794117647056</v>
      </c>
      <c r="L76" s="351">
        <f>市区町村別_指導対象者群分析!F76</f>
        <v>3363</v>
      </c>
      <c r="M76" s="428">
        <v>1715</v>
      </c>
      <c r="N76" s="430">
        <v>102229490</v>
      </c>
      <c r="O76" s="256">
        <f t="shared" si="2"/>
        <v>59609.032069970846</v>
      </c>
      <c r="P76" s="351">
        <f>市区町村別_指導対象者群分析!G76</f>
        <v>33</v>
      </c>
      <c r="Q76" s="428">
        <v>29</v>
      </c>
      <c r="R76" s="430">
        <v>1260210</v>
      </c>
      <c r="S76" s="256">
        <f t="shared" si="3"/>
        <v>43455.517241379312</v>
      </c>
      <c r="T76" s="351">
        <f>市区町村別_指導対象者群分析!I76</f>
        <v>107</v>
      </c>
      <c r="U76" s="428">
        <v>107</v>
      </c>
      <c r="V76" s="430">
        <v>6424850</v>
      </c>
      <c r="W76" s="256">
        <f t="shared" si="4"/>
        <v>60045.327102803742</v>
      </c>
      <c r="X76" s="351">
        <f>市区町村別_指導対象者群分析!K76</f>
        <v>7</v>
      </c>
      <c r="Y76" s="428">
        <v>0</v>
      </c>
      <c r="Z76" s="430">
        <v>0</v>
      </c>
      <c r="AA76" s="256" t="str">
        <f t="shared" si="5"/>
        <v>-</v>
      </c>
      <c r="AB76" s="351">
        <f>市区町村別_指導対象者群分析!M76</f>
        <v>1715</v>
      </c>
      <c r="AC76" s="169">
        <v>1715</v>
      </c>
      <c r="AD76" s="430">
        <v>102229490</v>
      </c>
      <c r="AE76" s="256">
        <f t="shared" si="6"/>
        <v>59609.032069970846</v>
      </c>
      <c r="AF76" s="230"/>
      <c r="AG76" s="230"/>
      <c r="AH76" s="230"/>
      <c r="AI76" s="230"/>
      <c r="AJ76" s="230"/>
      <c r="AK76" s="230"/>
      <c r="AL76" s="230"/>
      <c r="AM76" s="4"/>
      <c r="AN76" s="4"/>
      <c r="AO76" s="4"/>
      <c r="AP76" s="4"/>
      <c r="AQ76" s="4"/>
      <c r="AR76" s="4"/>
      <c r="AS76" s="4"/>
      <c r="AT76" s="4"/>
      <c r="AV76" s="226"/>
      <c r="AW76" s="226"/>
      <c r="AX76" s="226"/>
      <c r="AY76" s="226"/>
      <c r="AZ76" s="226"/>
      <c r="BA76" s="226"/>
      <c r="BB76" s="226"/>
    </row>
    <row r="77" spans="2:54" s="128" customFormat="1" ht="13.5" customHeight="1">
      <c r="B77" s="63">
        <v>72</v>
      </c>
      <c r="C77" s="66" t="s">
        <v>27</v>
      </c>
      <c r="D77" s="351">
        <f>市区町村別_指導対象者群分析!D77</f>
        <v>2289</v>
      </c>
      <c r="E77" s="428">
        <v>1271</v>
      </c>
      <c r="F77" s="430">
        <v>91820010</v>
      </c>
      <c r="G77" s="256">
        <f t="shared" si="0"/>
        <v>72242.336742722269</v>
      </c>
      <c r="H77" s="351">
        <f>市区町村別_指導対象者群分析!E77</f>
        <v>191</v>
      </c>
      <c r="I77" s="428">
        <v>184</v>
      </c>
      <c r="J77" s="430">
        <v>13665160</v>
      </c>
      <c r="K77" s="256">
        <f t="shared" si="1"/>
        <v>74267.173913043473</v>
      </c>
      <c r="L77" s="351">
        <f>市区町村別_指導対象者群分析!F77</f>
        <v>2098</v>
      </c>
      <c r="M77" s="428">
        <v>1087</v>
      </c>
      <c r="N77" s="430">
        <v>78154850</v>
      </c>
      <c r="O77" s="256">
        <f t="shared" si="2"/>
        <v>71899.586016559333</v>
      </c>
      <c r="P77" s="351">
        <f>市区町村別_指導対象者群分析!G77</f>
        <v>36</v>
      </c>
      <c r="Q77" s="428">
        <v>35</v>
      </c>
      <c r="R77" s="430">
        <v>2071220</v>
      </c>
      <c r="S77" s="256">
        <f t="shared" si="3"/>
        <v>59177.714285714283</v>
      </c>
      <c r="T77" s="351">
        <f>市区町村別_指導対象者群分析!I77</f>
        <v>149</v>
      </c>
      <c r="U77" s="428">
        <v>149</v>
      </c>
      <c r="V77" s="430">
        <v>11593940</v>
      </c>
      <c r="W77" s="256">
        <f t="shared" si="4"/>
        <v>77811.677852348992</v>
      </c>
      <c r="X77" s="351">
        <f>市区町村別_指導対象者群分析!K77</f>
        <v>6</v>
      </c>
      <c r="Y77" s="428">
        <v>0</v>
      </c>
      <c r="Z77" s="430">
        <v>0</v>
      </c>
      <c r="AA77" s="256" t="str">
        <f t="shared" si="5"/>
        <v>-</v>
      </c>
      <c r="AB77" s="351">
        <f>市区町村別_指導対象者群分析!M77</f>
        <v>1087</v>
      </c>
      <c r="AC77" s="169">
        <v>1087</v>
      </c>
      <c r="AD77" s="430">
        <v>78154850</v>
      </c>
      <c r="AE77" s="256">
        <f t="shared" si="6"/>
        <v>71899.586016559333</v>
      </c>
      <c r="AF77" s="230"/>
      <c r="AG77" s="230"/>
      <c r="AH77" s="230"/>
      <c r="AI77" s="230"/>
      <c r="AJ77" s="230"/>
      <c r="AK77" s="230"/>
      <c r="AL77" s="230"/>
      <c r="AM77" s="4"/>
      <c r="AN77" s="4"/>
      <c r="AO77" s="4"/>
      <c r="AP77" s="4"/>
      <c r="AQ77" s="4"/>
      <c r="AR77" s="4"/>
      <c r="AS77" s="4"/>
      <c r="AT77" s="4"/>
      <c r="AV77" s="226"/>
      <c r="AW77" s="226"/>
      <c r="AX77" s="226"/>
      <c r="AY77" s="226"/>
      <c r="AZ77" s="226"/>
      <c r="BA77" s="226"/>
      <c r="BB77" s="226"/>
    </row>
    <row r="78" spans="2:54" s="128" customFormat="1" ht="13.5" customHeight="1">
      <c r="B78" s="63">
        <v>73</v>
      </c>
      <c r="C78" s="66" t="s">
        <v>28</v>
      </c>
      <c r="D78" s="351">
        <f>市区町村別_指導対象者群分析!D78</f>
        <v>3001</v>
      </c>
      <c r="E78" s="428">
        <v>1781</v>
      </c>
      <c r="F78" s="430">
        <v>106837970</v>
      </c>
      <c r="G78" s="256">
        <f t="shared" si="0"/>
        <v>59987.630544637846</v>
      </c>
      <c r="H78" s="351">
        <f>市区町村別_指導対象者群分析!E78</f>
        <v>288</v>
      </c>
      <c r="I78" s="428">
        <v>275</v>
      </c>
      <c r="J78" s="430">
        <v>16545500</v>
      </c>
      <c r="K78" s="256">
        <f t="shared" si="1"/>
        <v>60165.454545454544</v>
      </c>
      <c r="L78" s="351">
        <f>市区町村別_指導対象者群分析!F78</f>
        <v>2713</v>
      </c>
      <c r="M78" s="428">
        <v>1506</v>
      </c>
      <c r="N78" s="430">
        <v>90292470</v>
      </c>
      <c r="O78" s="256">
        <f t="shared" si="2"/>
        <v>59955.159362549799</v>
      </c>
      <c r="P78" s="351">
        <f>市区町村別_指導対象者群分析!G78</f>
        <v>45</v>
      </c>
      <c r="Q78" s="428">
        <v>43</v>
      </c>
      <c r="R78" s="430">
        <v>2291680</v>
      </c>
      <c r="S78" s="256">
        <f t="shared" si="3"/>
        <v>53294.883720930229</v>
      </c>
      <c r="T78" s="351">
        <f>市区町村別_指導対象者群分析!I78</f>
        <v>232</v>
      </c>
      <c r="U78" s="428">
        <v>232</v>
      </c>
      <c r="V78" s="430">
        <v>14253820</v>
      </c>
      <c r="W78" s="256">
        <f t="shared" si="4"/>
        <v>61438.879310344826</v>
      </c>
      <c r="X78" s="351">
        <f>市区町村別_指導対象者群分析!K78</f>
        <v>11</v>
      </c>
      <c r="Y78" s="428">
        <v>0</v>
      </c>
      <c r="Z78" s="430">
        <v>0</v>
      </c>
      <c r="AA78" s="256" t="str">
        <f t="shared" si="5"/>
        <v>-</v>
      </c>
      <c r="AB78" s="351">
        <f>市区町村別_指導対象者群分析!M78</f>
        <v>1506</v>
      </c>
      <c r="AC78" s="169">
        <v>1506</v>
      </c>
      <c r="AD78" s="430">
        <v>90292470</v>
      </c>
      <c r="AE78" s="256">
        <f t="shared" si="6"/>
        <v>59955.159362549799</v>
      </c>
      <c r="AF78" s="230"/>
      <c r="AG78" s="230"/>
      <c r="AH78" s="230"/>
      <c r="AI78" s="230"/>
      <c r="AJ78" s="230"/>
      <c r="AK78" s="230"/>
      <c r="AL78" s="230"/>
      <c r="AM78" s="4"/>
      <c r="AN78" s="4"/>
      <c r="AO78" s="4"/>
      <c r="AP78" s="4"/>
      <c r="AQ78" s="4"/>
      <c r="AR78" s="4"/>
      <c r="AS78" s="4"/>
      <c r="AT78" s="4"/>
      <c r="AV78" s="226"/>
      <c r="AW78" s="226"/>
      <c r="AX78" s="226"/>
      <c r="AY78" s="226"/>
      <c r="AZ78" s="226"/>
      <c r="BA78" s="226"/>
      <c r="BB78" s="226"/>
    </row>
    <row r="79" spans="2:54" s="128" customFormat="1" ht="13.5" customHeight="1" thickBot="1">
      <c r="B79" s="63">
        <v>74</v>
      </c>
      <c r="C79" s="66" t="s">
        <v>29</v>
      </c>
      <c r="D79" s="351">
        <f>市区町村別_指導対象者群分析!D79</f>
        <v>1425</v>
      </c>
      <c r="E79" s="428">
        <v>720</v>
      </c>
      <c r="F79" s="430">
        <v>44346570</v>
      </c>
      <c r="G79" s="256">
        <f t="shared" si="0"/>
        <v>61592.458333333336</v>
      </c>
      <c r="H79" s="351">
        <f>市区町村別_指導対象者群分析!E79</f>
        <v>162</v>
      </c>
      <c r="I79" s="428">
        <v>145</v>
      </c>
      <c r="J79" s="430">
        <v>8978270</v>
      </c>
      <c r="K79" s="256">
        <f t="shared" si="1"/>
        <v>61919.103448275862</v>
      </c>
      <c r="L79" s="351">
        <f>市区町村別_指導対象者群分析!F79</f>
        <v>1263</v>
      </c>
      <c r="M79" s="428">
        <v>575</v>
      </c>
      <c r="N79" s="430">
        <v>35368300</v>
      </c>
      <c r="O79" s="256">
        <f t="shared" si="2"/>
        <v>61510.086956521736</v>
      </c>
      <c r="P79" s="351">
        <f>市区町村別_指導対象者群分析!G79</f>
        <v>29</v>
      </c>
      <c r="Q79" s="428">
        <v>29</v>
      </c>
      <c r="R79" s="430">
        <v>953270</v>
      </c>
      <c r="S79" s="256">
        <f t="shared" si="3"/>
        <v>32871.379310344826</v>
      </c>
      <c r="T79" s="351">
        <f>市区町村別_指導対象者群分析!I79</f>
        <v>116</v>
      </c>
      <c r="U79" s="428">
        <v>116</v>
      </c>
      <c r="V79" s="430">
        <v>8025000</v>
      </c>
      <c r="W79" s="256">
        <f t="shared" si="4"/>
        <v>69181.034482758623</v>
      </c>
      <c r="X79" s="351">
        <f>市区町村別_指導対象者群分析!K79</f>
        <v>17</v>
      </c>
      <c r="Y79" s="428">
        <v>0</v>
      </c>
      <c r="Z79" s="430">
        <v>0</v>
      </c>
      <c r="AA79" s="256" t="str">
        <f t="shared" si="5"/>
        <v>-</v>
      </c>
      <c r="AB79" s="351">
        <f>市区町村別_指導対象者群分析!M79</f>
        <v>575</v>
      </c>
      <c r="AC79" s="169">
        <v>575</v>
      </c>
      <c r="AD79" s="430">
        <v>35368300</v>
      </c>
      <c r="AE79" s="256">
        <f t="shared" si="6"/>
        <v>61510.086956521736</v>
      </c>
      <c r="AF79" s="230"/>
      <c r="AG79" s="230"/>
      <c r="AH79" s="230"/>
      <c r="AI79" s="230"/>
      <c r="AJ79" s="230"/>
      <c r="AK79" s="230"/>
      <c r="AL79" s="230"/>
      <c r="AM79" s="4"/>
      <c r="AN79" s="4"/>
      <c r="AO79" s="4"/>
      <c r="AP79" s="4"/>
      <c r="AQ79" s="4"/>
      <c r="AR79" s="4"/>
      <c r="AS79" s="4"/>
      <c r="AT79" s="4"/>
      <c r="AV79" s="226"/>
      <c r="AW79" s="226"/>
      <c r="AX79" s="226"/>
      <c r="AY79" s="226"/>
      <c r="AZ79" s="226"/>
      <c r="BA79" s="226"/>
      <c r="BB79" s="226"/>
    </row>
    <row r="80" spans="2:54" s="128" customFormat="1" ht="13.5" customHeight="1" thickTop="1">
      <c r="B80" s="491" t="s">
        <v>0</v>
      </c>
      <c r="C80" s="492"/>
      <c r="D80" s="170">
        <f>市区町村別_指導対象者群分析!D80</f>
        <v>1328222</v>
      </c>
      <c r="E80" s="234">
        <f>SUM(E6,E31,E39:E79)</f>
        <v>755526</v>
      </c>
      <c r="F80" s="242">
        <f>SUM(F6,F31,F39:F79)</f>
        <v>51755579800</v>
      </c>
      <c r="G80" s="257">
        <f>IFERROR(F80/E80,"-")</f>
        <v>68502.711753136231</v>
      </c>
      <c r="H80" s="170">
        <f>市区町村別_指導対象者群分析!E80</f>
        <v>163203</v>
      </c>
      <c r="I80" s="234">
        <f>SUM(I6,I31,I39:I79)</f>
        <v>150446</v>
      </c>
      <c r="J80" s="242">
        <f>SUM(J6,J31,J39:J79)</f>
        <v>9828863920</v>
      </c>
      <c r="K80" s="257">
        <f>IFERROR(J80/I80,"-")</f>
        <v>65331.507118833339</v>
      </c>
      <c r="L80" s="170">
        <f>市区町村別_指導対象者群分析!F80</f>
        <v>1165019</v>
      </c>
      <c r="M80" s="234">
        <f>SUM(M6,M31,M39:M79)</f>
        <v>605080</v>
      </c>
      <c r="N80" s="242">
        <f>SUM(N6,N31,N39:N79)</f>
        <v>41926715880</v>
      </c>
      <c r="O80" s="257">
        <f>IFERROR(N80/M80,"-")</f>
        <v>69291.194354465522</v>
      </c>
      <c r="P80" s="170">
        <f>市区町村別_指導対象者群分析!G80</f>
        <v>33726</v>
      </c>
      <c r="Q80" s="234">
        <f>SUM(Q6,Q31,Q39:Q79)</f>
        <v>30847</v>
      </c>
      <c r="R80" s="242">
        <f>SUM(R6,R31,R39:R79)</f>
        <v>1702119650</v>
      </c>
      <c r="S80" s="257">
        <f>IFERROR(R80/Q80,"-")</f>
        <v>55179.422634291826</v>
      </c>
      <c r="T80" s="170">
        <f>市区町村別_指導対象者群分析!I80</f>
        <v>119599</v>
      </c>
      <c r="U80" s="234">
        <f>SUM(U6,U31,U39:U79)</f>
        <v>119599</v>
      </c>
      <c r="V80" s="242">
        <f>SUM(V6,V31,V39:V79)</f>
        <v>8126744270</v>
      </c>
      <c r="W80" s="257">
        <f>IFERROR(V80/U80,"-")</f>
        <v>67949.934949288872</v>
      </c>
      <c r="X80" s="170">
        <f>市区町村別_指導対象者群分析!K80</f>
        <v>9878</v>
      </c>
      <c r="Y80" s="234">
        <f>SUM(Y6,Y31,Y39:Y79)</f>
        <v>0</v>
      </c>
      <c r="Z80" s="242">
        <f>SUM(Z6,Z31,Z39:Z79)</f>
        <v>0</v>
      </c>
      <c r="AA80" s="257" t="str">
        <f>IFERROR(Z80/Y80,"-")</f>
        <v>-</v>
      </c>
      <c r="AB80" s="170">
        <f>市区町村別_指導対象者群分析!M80</f>
        <v>605080</v>
      </c>
      <c r="AC80" s="171">
        <f>SUM(AC6,AC31,AC39:AC79)</f>
        <v>605080</v>
      </c>
      <c r="AD80" s="242">
        <f>SUM(AD6,AD31,AD39:AD79)</f>
        <v>41926715880</v>
      </c>
      <c r="AE80" s="257">
        <f>IFERROR(AD80/AC80,"-")</f>
        <v>69291.194354465522</v>
      </c>
      <c r="AF80" s="230"/>
      <c r="AG80" s="230"/>
      <c r="AH80" s="230"/>
      <c r="AI80" s="230"/>
      <c r="AJ80" s="230"/>
      <c r="AK80" s="230"/>
      <c r="AL80" s="230"/>
      <c r="AM80" s="4"/>
      <c r="AN80" s="4"/>
      <c r="AO80" s="4"/>
      <c r="AP80" s="4"/>
      <c r="AQ80" s="4"/>
      <c r="AR80" s="4"/>
      <c r="AS80" s="4"/>
      <c r="AT80" s="4"/>
      <c r="AV80" s="226"/>
      <c r="AW80" s="226"/>
      <c r="AX80" s="226"/>
      <c r="AY80" s="226"/>
      <c r="AZ80" s="226"/>
      <c r="BA80" s="226"/>
      <c r="BB80" s="226"/>
    </row>
    <row r="81" spans="2:67" s="128" customFormat="1">
      <c r="B81" s="235"/>
      <c r="AF81" s="230"/>
      <c r="AG81" s="230"/>
      <c r="AH81" s="230"/>
      <c r="AI81" s="230"/>
      <c r="AJ81" s="230"/>
      <c r="AK81" s="230"/>
      <c r="AL81" s="230"/>
      <c r="AM81" s="4"/>
      <c r="AN81" s="4"/>
      <c r="AO81" s="4"/>
      <c r="AP81" s="4"/>
      <c r="AQ81" s="4"/>
      <c r="AR81" s="4"/>
      <c r="AS81" s="4"/>
      <c r="AT81" s="4"/>
      <c r="AV81" s="226"/>
      <c r="AW81" s="226"/>
      <c r="AX81" s="226"/>
      <c r="AY81" s="226"/>
      <c r="AZ81" s="226"/>
      <c r="BA81" s="226"/>
      <c r="BB81" s="226"/>
    </row>
    <row r="82" spans="2:67" s="128" customFormat="1">
      <c r="AF82" s="230"/>
      <c r="AG82" s="230"/>
      <c r="AH82" s="230"/>
      <c r="AI82" s="230"/>
      <c r="AJ82" s="230"/>
      <c r="AK82" s="230"/>
      <c r="AL82" s="230"/>
      <c r="AM82" s="4"/>
      <c r="AN82" s="4"/>
      <c r="AO82" s="4"/>
      <c r="AP82" s="4"/>
      <c r="AQ82" s="4"/>
      <c r="AR82" s="4"/>
      <c r="AS82" s="4"/>
      <c r="AT82" s="4"/>
      <c r="AV82" s="226"/>
      <c r="AW82" s="226"/>
      <c r="AX82" s="226"/>
      <c r="AY82" s="226"/>
      <c r="AZ82" s="226"/>
      <c r="BA82" s="226"/>
      <c r="BB82" s="226"/>
    </row>
    <row r="83" spans="2:67" s="128" customFormat="1">
      <c r="AF83" s="230"/>
      <c r="AG83" s="230"/>
      <c r="AH83" s="230"/>
      <c r="AI83" s="230"/>
      <c r="AJ83" s="230"/>
      <c r="AK83" s="230"/>
      <c r="AL83" s="230" t="s">
        <v>454</v>
      </c>
      <c r="AM83" s="4"/>
      <c r="AN83" s="4"/>
      <c r="AO83" s="4"/>
      <c r="AP83" s="4"/>
      <c r="AQ83" s="4"/>
      <c r="AR83" s="4"/>
      <c r="AS83" s="4"/>
      <c r="AT83" s="4"/>
      <c r="AV83" s="226"/>
      <c r="AW83" s="226"/>
      <c r="AX83" s="226"/>
      <c r="AY83" s="226"/>
      <c r="AZ83" s="226"/>
      <c r="BA83" s="226"/>
      <c r="BB83" s="226"/>
    </row>
    <row r="84" spans="2:67" s="128" customFormat="1">
      <c r="AF84" s="230"/>
      <c r="AG84" s="230"/>
      <c r="AH84" s="230"/>
      <c r="AI84" s="230"/>
      <c r="AJ84" s="230"/>
      <c r="AK84" s="230"/>
      <c r="AL84" s="451"/>
      <c r="AM84" s="452" t="s">
        <v>150</v>
      </c>
      <c r="AN84" s="471" t="s">
        <v>273</v>
      </c>
      <c r="AO84" s="478"/>
      <c r="AP84" s="478"/>
      <c r="AQ84" s="472"/>
      <c r="AR84" s="471" t="s">
        <v>275</v>
      </c>
      <c r="AS84" s="478"/>
      <c r="AT84" s="478"/>
      <c r="AU84" s="472"/>
      <c r="AV84" s="471" t="s">
        <v>274</v>
      </c>
      <c r="AW84" s="478"/>
      <c r="AX84" s="478"/>
      <c r="AY84" s="472"/>
      <c r="AZ84" s="471" t="s">
        <v>278</v>
      </c>
      <c r="BA84" s="478"/>
      <c r="BB84" s="478"/>
      <c r="BC84" s="472"/>
      <c r="BD84" s="452" t="s">
        <v>217</v>
      </c>
      <c r="BE84" s="452"/>
      <c r="BF84" s="452"/>
      <c r="BG84" s="452"/>
      <c r="BH84" s="452" t="s">
        <v>253</v>
      </c>
      <c r="BI84" s="452"/>
      <c r="BJ84" s="452"/>
      <c r="BK84" s="452"/>
      <c r="BL84" s="452" t="s">
        <v>221</v>
      </c>
      <c r="BM84" s="452"/>
      <c r="BN84" s="452"/>
      <c r="BO84" s="452"/>
    </row>
    <row r="85" spans="2:67" s="128" customFormat="1">
      <c r="AF85" s="230"/>
      <c r="AG85" s="230"/>
      <c r="AH85" s="230"/>
      <c r="AI85" s="230"/>
      <c r="AJ85" s="230"/>
      <c r="AK85" s="230"/>
      <c r="AL85" s="451"/>
      <c r="AM85" s="452"/>
      <c r="AN85" s="473"/>
      <c r="AO85" s="479"/>
      <c r="AP85" s="479"/>
      <c r="AQ85" s="474"/>
      <c r="AR85" s="473"/>
      <c r="AS85" s="479"/>
      <c r="AT85" s="479"/>
      <c r="AU85" s="474"/>
      <c r="AV85" s="473"/>
      <c r="AW85" s="479"/>
      <c r="AX85" s="479"/>
      <c r="AY85" s="474"/>
      <c r="AZ85" s="473"/>
      <c r="BA85" s="479"/>
      <c r="BB85" s="479"/>
      <c r="BC85" s="474"/>
      <c r="BD85" s="452"/>
      <c r="BE85" s="452"/>
      <c r="BF85" s="452"/>
      <c r="BG85" s="452"/>
      <c r="BH85" s="452"/>
      <c r="BI85" s="452"/>
      <c r="BJ85" s="452"/>
      <c r="BK85" s="452"/>
      <c r="BL85" s="452"/>
      <c r="BM85" s="452"/>
      <c r="BN85" s="452"/>
      <c r="BO85" s="452"/>
    </row>
    <row r="86" spans="2:67" s="128" customFormat="1" ht="48">
      <c r="AF86" s="230"/>
      <c r="AG86" s="230"/>
      <c r="AH86" s="230"/>
      <c r="AI86" s="230"/>
      <c r="AJ86" s="230"/>
      <c r="AK86" s="230"/>
      <c r="AL86" s="451"/>
      <c r="AM86" s="452"/>
      <c r="AN86" s="384" t="s">
        <v>277</v>
      </c>
      <c r="AO86" s="378" t="s">
        <v>263</v>
      </c>
      <c r="AP86" s="378" t="s">
        <v>222</v>
      </c>
      <c r="AQ86" s="378" t="s">
        <v>317</v>
      </c>
      <c r="AR86" s="384" t="s">
        <v>277</v>
      </c>
      <c r="AS86" s="378" t="s">
        <v>263</v>
      </c>
      <c r="AT86" s="378" t="s">
        <v>222</v>
      </c>
      <c r="AU86" s="378" t="s">
        <v>317</v>
      </c>
      <c r="AV86" s="384" t="s">
        <v>277</v>
      </c>
      <c r="AW86" s="378" t="s">
        <v>263</v>
      </c>
      <c r="AX86" s="378" t="s">
        <v>222</v>
      </c>
      <c r="AY86" s="378" t="s">
        <v>317</v>
      </c>
      <c r="AZ86" s="384" t="s">
        <v>277</v>
      </c>
      <c r="BA86" s="378" t="s">
        <v>263</v>
      </c>
      <c r="BB86" s="378" t="s">
        <v>222</v>
      </c>
      <c r="BC86" s="378" t="s">
        <v>317</v>
      </c>
      <c r="BD86" s="384" t="s">
        <v>277</v>
      </c>
      <c r="BE86" s="378" t="s">
        <v>263</v>
      </c>
      <c r="BF86" s="378" t="s">
        <v>222</v>
      </c>
      <c r="BG86" s="378" t="s">
        <v>317</v>
      </c>
      <c r="BH86" s="384" t="s">
        <v>277</v>
      </c>
      <c r="BI86" s="378" t="s">
        <v>263</v>
      </c>
      <c r="BJ86" s="378" t="s">
        <v>222</v>
      </c>
      <c r="BK86" s="378" t="s">
        <v>317</v>
      </c>
      <c r="BL86" s="384" t="s">
        <v>277</v>
      </c>
      <c r="BM86" s="378" t="s">
        <v>263</v>
      </c>
      <c r="BN86" s="378" t="s">
        <v>222</v>
      </c>
      <c r="BO86" s="378" t="s">
        <v>317</v>
      </c>
    </row>
    <row r="87" spans="2:67" s="128" customFormat="1">
      <c r="AF87" s="230"/>
      <c r="AG87" s="230"/>
      <c r="AH87" s="230"/>
      <c r="AI87" s="230"/>
      <c r="AJ87" s="230"/>
      <c r="AK87" s="230"/>
      <c r="AL87" s="63">
        <v>1</v>
      </c>
      <c r="AM87" s="55" t="s">
        <v>50</v>
      </c>
      <c r="AN87" s="290">
        <v>335944</v>
      </c>
      <c r="AO87" s="374">
        <v>185760</v>
      </c>
      <c r="AP87" s="374">
        <v>13859376990</v>
      </c>
      <c r="AQ87" s="374">
        <v>74609.049257105944</v>
      </c>
      <c r="AR87" s="290">
        <v>35765</v>
      </c>
      <c r="AS87" s="374">
        <v>32557</v>
      </c>
      <c r="AT87" s="374">
        <v>2379633730</v>
      </c>
      <c r="AU87" s="374">
        <v>73091.308474368037</v>
      </c>
      <c r="AV87" s="290">
        <v>300179</v>
      </c>
      <c r="AW87" s="374">
        <v>153203</v>
      </c>
      <c r="AX87" s="374">
        <v>11479743260</v>
      </c>
      <c r="AY87" s="374">
        <v>74931.58267135761</v>
      </c>
      <c r="AZ87" s="290">
        <v>6376</v>
      </c>
      <c r="BA87" s="374">
        <v>5757</v>
      </c>
      <c r="BB87" s="374">
        <v>360231160</v>
      </c>
      <c r="BC87" s="374">
        <v>62572.721903769321</v>
      </c>
      <c r="BD87" s="290">
        <v>26800</v>
      </c>
      <c r="BE87" s="374">
        <v>26800</v>
      </c>
      <c r="BF87" s="374">
        <v>2019402570</v>
      </c>
      <c r="BG87" s="374">
        <v>75350.842164179106</v>
      </c>
      <c r="BH87" s="290">
        <v>2589</v>
      </c>
      <c r="BI87" s="374">
        <v>0</v>
      </c>
      <c r="BJ87" s="374">
        <v>0</v>
      </c>
      <c r="BK87" s="374" t="s">
        <v>329</v>
      </c>
      <c r="BL87" s="290">
        <v>153203</v>
      </c>
      <c r="BM87" s="374">
        <v>153203</v>
      </c>
      <c r="BN87" s="374">
        <v>11479743260</v>
      </c>
      <c r="BO87" s="374">
        <v>74931.58267135761</v>
      </c>
    </row>
    <row r="88" spans="2:67" s="128" customFormat="1">
      <c r="AF88" s="230"/>
      <c r="AG88" s="230"/>
      <c r="AH88" s="230"/>
      <c r="AI88" s="230"/>
      <c r="AJ88" s="230"/>
      <c r="AK88" s="230"/>
      <c r="AL88" s="63">
        <v>2</v>
      </c>
      <c r="AM88" s="55" t="s">
        <v>113</v>
      </c>
      <c r="AN88" s="290">
        <v>12402</v>
      </c>
      <c r="AO88" s="374">
        <v>7218</v>
      </c>
      <c r="AP88" s="374">
        <v>551120630</v>
      </c>
      <c r="AQ88" s="374">
        <v>76353.647824882239</v>
      </c>
      <c r="AR88" s="290">
        <v>1423</v>
      </c>
      <c r="AS88" s="374">
        <v>1363</v>
      </c>
      <c r="AT88" s="374">
        <v>103786230</v>
      </c>
      <c r="AU88" s="374">
        <v>76145.436537050628</v>
      </c>
      <c r="AV88" s="290">
        <v>10979</v>
      </c>
      <c r="AW88" s="374">
        <v>5855</v>
      </c>
      <c r="AX88" s="374">
        <v>447334400</v>
      </c>
      <c r="AY88" s="374">
        <v>76402.11784799317</v>
      </c>
      <c r="AZ88" s="290">
        <v>220</v>
      </c>
      <c r="BA88" s="374">
        <v>212</v>
      </c>
      <c r="BB88" s="374">
        <v>14032290</v>
      </c>
      <c r="BC88" s="374">
        <v>66190.047169811325</v>
      </c>
      <c r="BD88" s="290">
        <v>1151</v>
      </c>
      <c r="BE88" s="374">
        <v>1151</v>
      </c>
      <c r="BF88" s="374">
        <v>89753940</v>
      </c>
      <c r="BG88" s="374">
        <v>77979.0964378801</v>
      </c>
      <c r="BH88" s="290">
        <v>52</v>
      </c>
      <c r="BI88" s="374">
        <v>0</v>
      </c>
      <c r="BJ88" s="374">
        <v>0</v>
      </c>
      <c r="BK88" s="374" t="s">
        <v>329</v>
      </c>
      <c r="BL88" s="290">
        <v>5855</v>
      </c>
      <c r="BM88" s="374">
        <v>5855</v>
      </c>
      <c r="BN88" s="374">
        <v>447334400</v>
      </c>
      <c r="BO88" s="374">
        <v>76402.11784799317</v>
      </c>
    </row>
    <row r="89" spans="2:67">
      <c r="AL89" s="63">
        <v>3</v>
      </c>
      <c r="AM89" s="55" t="s">
        <v>114</v>
      </c>
      <c r="AN89" s="290">
        <v>7905</v>
      </c>
      <c r="AO89" s="374">
        <v>4854</v>
      </c>
      <c r="AP89" s="374">
        <v>361065560</v>
      </c>
      <c r="AQ89" s="374">
        <v>74385.158632056031</v>
      </c>
      <c r="AR89" s="290">
        <v>557</v>
      </c>
      <c r="AS89" s="374">
        <v>470</v>
      </c>
      <c r="AT89" s="374">
        <v>37935820</v>
      </c>
      <c r="AU89" s="374">
        <v>80714.51063829787</v>
      </c>
      <c r="AV89" s="290">
        <v>7348</v>
      </c>
      <c r="AW89" s="374">
        <v>4384</v>
      </c>
      <c r="AX89" s="374">
        <v>323129740</v>
      </c>
      <c r="AY89" s="374">
        <v>73706.601277372261</v>
      </c>
      <c r="AZ89" s="290">
        <v>103</v>
      </c>
      <c r="BA89" s="374">
        <v>96</v>
      </c>
      <c r="BB89" s="374">
        <v>8006140</v>
      </c>
      <c r="BC89" s="374">
        <v>83397.291666666672</v>
      </c>
      <c r="BD89" s="290">
        <v>374</v>
      </c>
      <c r="BE89" s="374">
        <v>374</v>
      </c>
      <c r="BF89" s="374">
        <v>29929680</v>
      </c>
      <c r="BG89" s="374">
        <v>80025.882352941175</v>
      </c>
      <c r="BH89" s="290">
        <v>80</v>
      </c>
      <c r="BI89" s="374">
        <v>0</v>
      </c>
      <c r="BJ89" s="374">
        <v>0</v>
      </c>
      <c r="BK89" s="374" t="s">
        <v>329</v>
      </c>
      <c r="BL89" s="290">
        <v>4384</v>
      </c>
      <c r="BM89" s="374">
        <v>4384</v>
      </c>
      <c r="BN89" s="374">
        <v>323129740</v>
      </c>
      <c r="BO89" s="374">
        <v>73706.601277372261</v>
      </c>
    </row>
    <row r="90" spans="2:67">
      <c r="AL90" s="63">
        <v>4</v>
      </c>
      <c r="AM90" s="55" t="s">
        <v>115</v>
      </c>
      <c r="AN90" s="290">
        <v>8941</v>
      </c>
      <c r="AO90" s="374">
        <v>4693</v>
      </c>
      <c r="AP90" s="374">
        <v>377532210</v>
      </c>
      <c r="AQ90" s="374">
        <v>80445.815043682072</v>
      </c>
      <c r="AR90" s="290">
        <v>537</v>
      </c>
      <c r="AS90" s="374">
        <v>469</v>
      </c>
      <c r="AT90" s="374">
        <v>34480890</v>
      </c>
      <c r="AU90" s="374">
        <v>73520.021321961627</v>
      </c>
      <c r="AV90" s="290">
        <v>8404</v>
      </c>
      <c r="AW90" s="374">
        <v>4224</v>
      </c>
      <c r="AX90" s="374">
        <v>343051320</v>
      </c>
      <c r="AY90" s="374">
        <v>81214.801136363632</v>
      </c>
      <c r="AZ90" s="290">
        <v>113</v>
      </c>
      <c r="BA90" s="374">
        <v>101</v>
      </c>
      <c r="BB90" s="374">
        <v>5874550</v>
      </c>
      <c r="BC90" s="374">
        <v>58163.861386138611</v>
      </c>
      <c r="BD90" s="290">
        <v>368</v>
      </c>
      <c r="BE90" s="374">
        <v>368</v>
      </c>
      <c r="BF90" s="374">
        <v>28606340</v>
      </c>
      <c r="BG90" s="374">
        <v>77734.619565217392</v>
      </c>
      <c r="BH90" s="290">
        <v>56</v>
      </c>
      <c r="BI90" s="374">
        <v>0</v>
      </c>
      <c r="BJ90" s="374">
        <v>0</v>
      </c>
      <c r="BK90" s="374" t="s">
        <v>329</v>
      </c>
      <c r="BL90" s="290">
        <v>4224</v>
      </c>
      <c r="BM90" s="374">
        <v>4224</v>
      </c>
      <c r="BN90" s="374">
        <v>343051320</v>
      </c>
      <c r="BO90" s="374">
        <v>81214.801136363632</v>
      </c>
    </row>
    <row r="91" spans="2:67">
      <c r="AL91" s="63">
        <v>5</v>
      </c>
      <c r="AM91" s="55" t="s">
        <v>116</v>
      </c>
      <c r="AN91" s="290">
        <v>7787</v>
      </c>
      <c r="AO91" s="374">
        <v>4344</v>
      </c>
      <c r="AP91" s="374">
        <v>322009550</v>
      </c>
      <c r="AQ91" s="374">
        <v>74127.428637200734</v>
      </c>
      <c r="AR91" s="290">
        <v>1080</v>
      </c>
      <c r="AS91" s="374">
        <v>1004</v>
      </c>
      <c r="AT91" s="374">
        <v>71857830</v>
      </c>
      <c r="AU91" s="374">
        <v>71571.543824701192</v>
      </c>
      <c r="AV91" s="290">
        <v>6707</v>
      </c>
      <c r="AW91" s="374">
        <v>3340</v>
      </c>
      <c r="AX91" s="374">
        <v>250151720</v>
      </c>
      <c r="AY91" s="374">
        <v>74895.724550898201</v>
      </c>
      <c r="AZ91" s="290">
        <v>295</v>
      </c>
      <c r="BA91" s="374">
        <v>272</v>
      </c>
      <c r="BB91" s="374">
        <v>16592150</v>
      </c>
      <c r="BC91" s="374">
        <v>61000.551470588238</v>
      </c>
      <c r="BD91" s="290">
        <v>732</v>
      </c>
      <c r="BE91" s="374">
        <v>732</v>
      </c>
      <c r="BF91" s="374">
        <v>55265680</v>
      </c>
      <c r="BG91" s="374">
        <v>75499.56284153006</v>
      </c>
      <c r="BH91" s="290">
        <v>53</v>
      </c>
      <c r="BI91" s="374">
        <v>0</v>
      </c>
      <c r="BJ91" s="374">
        <v>0</v>
      </c>
      <c r="BK91" s="374" t="s">
        <v>329</v>
      </c>
      <c r="BL91" s="290">
        <v>3340</v>
      </c>
      <c r="BM91" s="374">
        <v>3340</v>
      </c>
      <c r="BN91" s="374">
        <v>250151720</v>
      </c>
      <c r="BO91" s="374">
        <v>74895.724550898201</v>
      </c>
    </row>
    <row r="92" spans="2:67">
      <c r="AL92" s="63">
        <v>6</v>
      </c>
      <c r="AM92" s="55" t="s">
        <v>117</v>
      </c>
      <c r="AN92" s="290">
        <v>10999</v>
      </c>
      <c r="AO92" s="374">
        <v>5916</v>
      </c>
      <c r="AP92" s="374">
        <v>417657400</v>
      </c>
      <c r="AQ92" s="374">
        <v>70597.937795807971</v>
      </c>
      <c r="AR92" s="290">
        <v>1961</v>
      </c>
      <c r="AS92" s="374">
        <v>1818</v>
      </c>
      <c r="AT92" s="374">
        <v>115252080</v>
      </c>
      <c r="AU92" s="374">
        <v>63394.983498349837</v>
      </c>
      <c r="AV92" s="290">
        <v>9038</v>
      </c>
      <c r="AW92" s="374">
        <v>4098</v>
      </c>
      <c r="AX92" s="374">
        <v>302405320</v>
      </c>
      <c r="AY92" s="374">
        <v>73793.391898487069</v>
      </c>
      <c r="AZ92" s="290">
        <v>333</v>
      </c>
      <c r="BA92" s="374">
        <v>286</v>
      </c>
      <c r="BB92" s="374">
        <v>14636350</v>
      </c>
      <c r="BC92" s="374">
        <v>51176.04895104895</v>
      </c>
      <c r="BD92" s="290">
        <v>1532</v>
      </c>
      <c r="BE92" s="374">
        <v>1532</v>
      </c>
      <c r="BF92" s="374">
        <v>100615730</v>
      </c>
      <c r="BG92" s="374">
        <v>65676.063968668401</v>
      </c>
      <c r="BH92" s="290">
        <v>96</v>
      </c>
      <c r="BI92" s="374">
        <v>0</v>
      </c>
      <c r="BJ92" s="374">
        <v>0</v>
      </c>
      <c r="BK92" s="374" t="s">
        <v>329</v>
      </c>
      <c r="BL92" s="290">
        <v>4098</v>
      </c>
      <c r="BM92" s="374">
        <v>4098</v>
      </c>
      <c r="BN92" s="374">
        <v>302405320</v>
      </c>
      <c r="BO92" s="374">
        <v>73793.391898487069</v>
      </c>
    </row>
    <row r="93" spans="2:67">
      <c r="AL93" s="63">
        <v>7</v>
      </c>
      <c r="AM93" s="55" t="s">
        <v>118</v>
      </c>
      <c r="AN93" s="290">
        <v>9925</v>
      </c>
      <c r="AO93" s="374">
        <v>5268</v>
      </c>
      <c r="AP93" s="374">
        <v>364569000</v>
      </c>
      <c r="AQ93" s="374">
        <v>69204.44191343963</v>
      </c>
      <c r="AR93" s="290">
        <v>1371</v>
      </c>
      <c r="AS93" s="374">
        <v>1327</v>
      </c>
      <c r="AT93" s="374">
        <v>90831080</v>
      </c>
      <c r="AU93" s="374">
        <v>68448.440090429547</v>
      </c>
      <c r="AV93" s="290">
        <v>8554</v>
      </c>
      <c r="AW93" s="374">
        <v>3941</v>
      </c>
      <c r="AX93" s="374">
        <v>273737920</v>
      </c>
      <c r="AY93" s="374">
        <v>69459.000253742706</v>
      </c>
      <c r="AZ93" s="290">
        <v>211</v>
      </c>
      <c r="BA93" s="374">
        <v>206</v>
      </c>
      <c r="BB93" s="374">
        <v>14656440</v>
      </c>
      <c r="BC93" s="374">
        <v>71147.76699029126</v>
      </c>
      <c r="BD93" s="290">
        <v>1121</v>
      </c>
      <c r="BE93" s="374">
        <v>1121</v>
      </c>
      <c r="BF93" s="374">
        <v>76174640</v>
      </c>
      <c r="BG93" s="374">
        <v>67952.39964317574</v>
      </c>
      <c r="BH93" s="290">
        <v>39</v>
      </c>
      <c r="BI93" s="374">
        <v>0</v>
      </c>
      <c r="BJ93" s="374">
        <v>0</v>
      </c>
      <c r="BK93" s="374" t="s">
        <v>329</v>
      </c>
      <c r="BL93" s="290">
        <v>3941</v>
      </c>
      <c r="BM93" s="374">
        <v>3941</v>
      </c>
      <c r="BN93" s="374">
        <v>273737920</v>
      </c>
      <c r="BO93" s="374">
        <v>69459.000253742706</v>
      </c>
    </row>
    <row r="94" spans="2:67">
      <c r="AL94" s="63">
        <v>8</v>
      </c>
      <c r="AM94" s="55" t="s">
        <v>51</v>
      </c>
      <c r="AN94" s="290">
        <v>7720</v>
      </c>
      <c r="AO94" s="374">
        <v>4827</v>
      </c>
      <c r="AP94" s="374">
        <v>334596760</v>
      </c>
      <c r="AQ94" s="374">
        <v>69317.746012015748</v>
      </c>
      <c r="AR94" s="290">
        <v>470</v>
      </c>
      <c r="AS94" s="374">
        <v>431</v>
      </c>
      <c r="AT94" s="374">
        <v>29340860</v>
      </c>
      <c r="AU94" s="374">
        <v>68076.241299303947</v>
      </c>
      <c r="AV94" s="290">
        <v>7250</v>
      </c>
      <c r="AW94" s="374">
        <v>4396</v>
      </c>
      <c r="AX94" s="374">
        <v>305255900</v>
      </c>
      <c r="AY94" s="374">
        <v>69439.467697907196</v>
      </c>
      <c r="AZ94" s="290">
        <v>93</v>
      </c>
      <c r="BA94" s="374">
        <v>88</v>
      </c>
      <c r="BB94" s="374">
        <v>5613590</v>
      </c>
      <c r="BC94" s="374">
        <v>63790.795454545456</v>
      </c>
      <c r="BD94" s="290">
        <v>343</v>
      </c>
      <c r="BE94" s="374">
        <v>343</v>
      </c>
      <c r="BF94" s="374">
        <v>23727270</v>
      </c>
      <c r="BG94" s="374">
        <v>69175.71428571429</v>
      </c>
      <c r="BH94" s="290">
        <v>34</v>
      </c>
      <c r="BI94" s="374">
        <v>0</v>
      </c>
      <c r="BJ94" s="374">
        <v>0</v>
      </c>
      <c r="BK94" s="374" t="s">
        <v>329</v>
      </c>
      <c r="BL94" s="290">
        <v>4396</v>
      </c>
      <c r="BM94" s="374">
        <v>4396</v>
      </c>
      <c r="BN94" s="374">
        <v>305255900</v>
      </c>
      <c r="BO94" s="374">
        <v>69439.467697907196</v>
      </c>
    </row>
    <row r="95" spans="2:67">
      <c r="AL95" s="63">
        <v>9</v>
      </c>
      <c r="AM95" s="55" t="s">
        <v>119</v>
      </c>
      <c r="AN95" s="290">
        <v>4900</v>
      </c>
      <c r="AO95" s="374">
        <v>2465</v>
      </c>
      <c r="AP95" s="374">
        <v>181899080</v>
      </c>
      <c r="AQ95" s="374">
        <v>73792.730223123726</v>
      </c>
      <c r="AR95" s="290">
        <v>515</v>
      </c>
      <c r="AS95" s="374">
        <v>434</v>
      </c>
      <c r="AT95" s="374">
        <v>27978950</v>
      </c>
      <c r="AU95" s="374">
        <v>64467.626728110597</v>
      </c>
      <c r="AV95" s="290">
        <v>4385</v>
      </c>
      <c r="AW95" s="374">
        <v>2031</v>
      </c>
      <c r="AX95" s="374">
        <v>153920130</v>
      </c>
      <c r="AY95" s="374">
        <v>75785.39143279173</v>
      </c>
      <c r="AZ95" s="290">
        <v>88</v>
      </c>
      <c r="BA95" s="374">
        <v>79</v>
      </c>
      <c r="BB95" s="374">
        <v>4099960</v>
      </c>
      <c r="BC95" s="374">
        <v>51898.227848101269</v>
      </c>
      <c r="BD95" s="290">
        <v>355</v>
      </c>
      <c r="BE95" s="374">
        <v>355</v>
      </c>
      <c r="BF95" s="374">
        <v>23878990</v>
      </c>
      <c r="BG95" s="374">
        <v>67264.760563380289</v>
      </c>
      <c r="BH95" s="290">
        <v>72</v>
      </c>
      <c r="BI95" s="374">
        <v>0</v>
      </c>
      <c r="BJ95" s="374">
        <v>0</v>
      </c>
      <c r="BK95" s="374" t="s">
        <v>329</v>
      </c>
      <c r="BL95" s="290">
        <v>2031</v>
      </c>
      <c r="BM95" s="374">
        <v>2031</v>
      </c>
      <c r="BN95" s="374">
        <v>153920130</v>
      </c>
      <c r="BO95" s="374">
        <v>75785.39143279173</v>
      </c>
    </row>
    <row r="96" spans="2:67">
      <c r="AL96" s="63">
        <v>10</v>
      </c>
      <c r="AM96" s="55" t="s">
        <v>52</v>
      </c>
      <c r="AN96" s="290">
        <v>12218</v>
      </c>
      <c r="AO96" s="374">
        <v>6787</v>
      </c>
      <c r="AP96" s="374">
        <v>474074550</v>
      </c>
      <c r="AQ96" s="374">
        <v>69850.383085310154</v>
      </c>
      <c r="AR96" s="290">
        <v>1583</v>
      </c>
      <c r="AS96" s="374">
        <v>1486</v>
      </c>
      <c r="AT96" s="374">
        <v>98214750</v>
      </c>
      <c r="AU96" s="374">
        <v>66093.371467025572</v>
      </c>
      <c r="AV96" s="290">
        <v>10635</v>
      </c>
      <c r="AW96" s="374">
        <v>5301</v>
      </c>
      <c r="AX96" s="374">
        <v>375859800</v>
      </c>
      <c r="AY96" s="374">
        <v>70903.565365025468</v>
      </c>
      <c r="AZ96" s="290">
        <v>220</v>
      </c>
      <c r="BA96" s="374">
        <v>200</v>
      </c>
      <c r="BB96" s="374">
        <v>10770390</v>
      </c>
      <c r="BC96" s="374">
        <v>53851.95</v>
      </c>
      <c r="BD96" s="290">
        <v>1286</v>
      </c>
      <c r="BE96" s="374">
        <v>1286</v>
      </c>
      <c r="BF96" s="374">
        <v>87444360</v>
      </c>
      <c r="BG96" s="374">
        <v>67997.169517884919</v>
      </c>
      <c r="BH96" s="290">
        <v>77</v>
      </c>
      <c r="BI96" s="374">
        <v>0</v>
      </c>
      <c r="BJ96" s="374">
        <v>0</v>
      </c>
      <c r="BK96" s="374" t="s">
        <v>329</v>
      </c>
      <c r="BL96" s="290">
        <v>5301</v>
      </c>
      <c r="BM96" s="374">
        <v>5301</v>
      </c>
      <c r="BN96" s="374">
        <v>375859800</v>
      </c>
      <c r="BO96" s="374">
        <v>70903.565365025468</v>
      </c>
    </row>
    <row r="97" spans="38:67">
      <c r="AL97" s="63">
        <v>11</v>
      </c>
      <c r="AM97" s="55" t="s">
        <v>53</v>
      </c>
      <c r="AN97" s="290">
        <v>20646</v>
      </c>
      <c r="AO97" s="374">
        <v>11109</v>
      </c>
      <c r="AP97" s="374">
        <v>809174060</v>
      </c>
      <c r="AQ97" s="374">
        <v>72839.504905932132</v>
      </c>
      <c r="AR97" s="290">
        <v>2180</v>
      </c>
      <c r="AS97" s="374">
        <v>1972</v>
      </c>
      <c r="AT97" s="374">
        <v>157395850</v>
      </c>
      <c r="AU97" s="374">
        <v>79815.339756592293</v>
      </c>
      <c r="AV97" s="290">
        <v>18466</v>
      </c>
      <c r="AW97" s="374">
        <v>9137</v>
      </c>
      <c r="AX97" s="374">
        <v>651778210</v>
      </c>
      <c r="AY97" s="374">
        <v>71333.940024077921</v>
      </c>
      <c r="AZ97" s="290">
        <v>404</v>
      </c>
      <c r="BA97" s="374">
        <v>366</v>
      </c>
      <c r="BB97" s="374">
        <v>25476150</v>
      </c>
      <c r="BC97" s="374">
        <v>69606.967213114753</v>
      </c>
      <c r="BD97" s="290">
        <v>1606</v>
      </c>
      <c r="BE97" s="374">
        <v>1606</v>
      </c>
      <c r="BF97" s="374">
        <v>131919700</v>
      </c>
      <c r="BG97" s="374">
        <v>82141.780821917811</v>
      </c>
      <c r="BH97" s="290">
        <v>170</v>
      </c>
      <c r="BI97" s="374">
        <v>0</v>
      </c>
      <c r="BJ97" s="374">
        <v>0</v>
      </c>
      <c r="BK97" s="374" t="s">
        <v>329</v>
      </c>
      <c r="BL97" s="290">
        <v>9137</v>
      </c>
      <c r="BM97" s="374">
        <v>9137</v>
      </c>
      <c r="BN97" s="374">
        <v>651778210</v>
      </c>
      <c r="BO97" s="374">
        <v>71333.940024077921</v>
      </c>
    </row>
    <row r="98" spans="38:67">
      <c r="AL98" s="63">
        <v>12</v>
      </c>
      <c r="AM98" s="55" t="s">
        <v>120</v>
      </c>
      <c r="AN98" s="290">
        <v>10488</v>
      </c>
      <c r="AO98" s="374">
        <v>5715</v>
      </c>
      <c r="AP98" s="374">
        <v>432309090</v>
      </c>
      <c r="AQ98" s="374">
        <v>75644.63517060368</v>
      </c>
      <c r="AR98" s="290">
        <v>1560</v>
      </c>
      <c r="AS98" s="374">
        <v>1407</v>
      </c>
      <c r="AT98" s="374">
        <v>104959690</v>
      </c>
      <c r="AU98" s="374">
        <v>74598.216062544423</v>
      </c>
      <c r="AV98" s="290">
        <v>8928</v>
      </c>
      <c r="AW98" s="374">
        <v>4308</v>
      </c>
      <c r="AX98" s="374">
        <v>327349400</v>
      </c>
      <c r="AY98" s="374">
        <v>75986.397400185699</v>
      </c>
      <c r="AZ98" s="290">
        <v>207</v>
      </c>
      <c r="BA98" s="374">
        <v>183</v>
      </c>
      <c r="BB98" s="374">
        <v>11115060</v>
      </c>
      <c r="BC98" s="374">
        <v>60738.032786885247</v>
      </c>
      <c r="BD98" s="290">
        <v>1224</v>
      </c>
      <c r="BE98" s="374">
        <v>1224</v>
      </c>
      <c r="BF98" s="374">
        <v>93844630</v>
      </c>
      <c r="BG98" s="374">
        <v>76670.449346405236</v>
      </c>
      <c r="BH98" s="290">
        <v>129</v>
      </c>
      <c r="BI98" s="374">
        <v>0</v>
      </c>
      <c r="BJ98" s="374">
        <v>0</v>
      </c>
      <c r="BK98" s="374" t="s">
        <v>329</v>
      </c>
      <c r="BL98" s="290">
        <v>4308</v>
      </c>
      <c r="BM98" s="374">
        <v>4308</v>
      </c>
      <c r="BN98" s="374">
        <v>327349400</v>
      </c>
      <c r="BO98" s="374">
        <v>75986.397400185699</v>
      </c>
    </row>
    <row r="99" spans="38:67">
      <c r="AL99" s="63">
        <v>13</v>
      </c>
      <c r="AM99" s="55" t="s">
        <v>121</v>
      </c>
      <c r="AN99" s="290">
        <v>17914</v>
      </c>
      <c r="AO99" s="374">
        <v>9820</v>
      </c>
      <c r="AP99" s="374">
        <v>768058250</v>
      </c>
      <c r="AQ99" s="374">
        <v>78213.67107942974</v>
      </c>
      <c r="AR99" s="290">
        <v>1707</v>
      </c>
      <c r="AS99" s="374">
        <v>1509</v>
      </c>
      <c r="AT99" s="374">
        <v>111299000</v>
      </c>
      <c r="AU99" s="374">
        <v>73756.79257786613</v>
      </c>
      <c r="AV99" s="290">
        <v>16207</v>
      </c>
      <c r="AW99" s="374">
        <v>8311</v>
      </c>
      <c r="AX99" s="374">
        <v>656759250</v>
      </c>
      <c r="AY99" s="374">
        <v>79022.891348814825</v>
      </c>
      <c r="AZ99" s="290">
        <v>366</v>
      </c>
      <c r="BA99" s="374">
        <v>314</v>
      </c>
      <c r="BB99" s="374">
        <v>17989340</v>
      </c>
      <c r="BC99" s="374">
        <v>57290.891719745225</v>
      </c>
      <c r="BD99" s="290">
        <v>1195</v>
      </c>
      <c r="BE99" s="374">
        <v>1195</v>
      </c>
      <c r="BF99" s="374">
        <v>93309660</v>
      </c>
      <c r="BG99" s="374">
        <v>78083.397489539755</v>
      </c>
      <c r="BH99" s="290">
        <v>146</v>
      </c>
      <c r="BI99" s="374">
        <v>0</v>
      </c>
      <c r="BJ99" s="374">
        <v>0</v>
      </c>
      <c r="BK99" s="374" t="s">
        <v>329</v>
      </c>
      <c r="BL99" s="290">
        <v>8311</v>
      </c>
      <c r="BM99" s="374">
        <v>8311</v>
      </c>
      <c r="BN99" s="374">
        <v>656759250</v>
      </c>
      <c r="BO99" s="374">
        <v>79022.891348814825</v>
      </c>
    </row>
    <row r="100" spans="38:67">
      <c r="AL100" s="63">
        <v>14</v>
      </c>
      <c r="AM100" s="55" t="s">
        <v>122</v>
      </c>
      <c r="AN100" s="290">
        <v>13871</v>
      </c>
      <c r="AO100" s="374">
        <v>7454</v>
      </c>
      <c r="AP100" s="374">
        <v>554220500</v>
      </c>
      <c r="AQ100" s="374">
        <v>74352.092836061172</v>
      </c>
      <c r="AR100" s="290">
        <v>1539</v>
      </c>
      <c r="AS100" s="374">
        <v>1324</v>
      </c>
      <c r="AT100" s="374">
        <v>94198280</v>
      </c>
      <c r="AU100" s="374">
        <v>71146.737160120843</v>
      </c>
      <c r="AV100" s="290">
        <v>12332</v>
      </c>
      <c r="AW100" s="374">
        <v>6130</v>
      </c>
      <c r="AX100" s="374">
        <v>460022220</v>
      </c>
      <c r="AY100" s="374">
        <v>75044.407830342578</v>
      </c>
      <c r="AZ100" s="290">
        <v>249</v>
      </c>
      <c r="BA100" s="374">
        <v>187</v>
      </c>
      <c r="BB100" s="374">
        <v>11239780</v>
      </c>
      <c r="BC100" s="374">
        <v>60105.775401069521</v>
      </c>
      <c r="BD100" s="290">
        <v>1137</v>
      </c>
      <c r="BE100" s="374">
        <v>1137</v>
      </c>
      <c r="BF100" s="374">
        <v>82958500</v>
      </c>
      <c r="BG100" s="374">
        <v>72962.620932277918</v>
      </c>
      <c r="BH100" s="290">
        <v>153</v>
      </c>
      <c r="BI100" s="374">
        <v>0</v>
      </c>
      <c r="BJ100" s="374">
        <v>0</v>
      </c>
      <c r="BK100" s="374" t="s">
        <v>329</v>
      </c>
      <c r="BL100" s="290">
        <v>6130</v>
      </c>
      <c r="BM100" s="374">
        <v>6130</v>
      </c>
      <c r="BN100" s="374">
        <v>460022220</v>
      </c>
      <c r="BO100" s="374">
        <v>75044.407830342578</v>
      </c>
    </row>
    <row r="101" spans="38:67">
      <c r="AL101" s="63">
        <v>15</v>
      </c>
      <c r="AM101" s="55" t="s">
        <v>123</v>
      </c>
      <c r="AN101" s="290">
        <v>22725</v>
      </c>
      <c r="AO101" s="374">
        <v>12445</v>
      </c>
      <c r="AP101" s="374">
        <v>894876270</v>
      </c>
      <c r="AQ101" s="374">
        <v>71906.49015668944</v>
      </c>
      <c r="AR101" s="290">
        <v>1949</v>
      </c>
      <c r="AS101" s="374">
        <v>1705</v>
      </c>
      <c r="AT101" s="374">
        <v>130752010</v>
      </c>
      <c r="AU101" s="374">
        <v>76687.395894428148</v>
      </c>
      <c r="AV101" s="290">
        <v>20776</v>
      </c>
      <c r="AW101" s="374">
        <v>10740</v>
      </c>
      <c r="AX101" s="374">
        <v>764124260</v>
      </c>
      <c r="AY101" s="374">
        <v>71147.510242085657</v>
      </c>
      <c r="AZ101" s="290">
        <v>316</v>
      </c>
      <c r="BA101" s="374">
        <v>280</v>
      </c>
      <c r="BB101" s="374">
        <v>18204790</v>
      </c>
      <c r="BC101" s="374">
        <v>65017.107142857145</v>
      </c>
      <c r="BD101" s="290">
        <v>1425</v>
      </c>
      <c r="BE101" s="374">
        <v>1425</v>
      </c>
      <c r="BF101" s="374">
        <v>112547220</v>
      </c>
      <c r="BG101" s="374">
        <v>78980.505263157902</v>
      </c>
      <c r="BH101" s="290">
        <v>208</v>
      </c>
      <c r="BI101" s="374">
        <v>0</v>
      </c>
      <c r="BJ101" s="374">
        <v>0</v>
      </c>
      <c r="BK101" s="374" t="s">
        <v>329</v>
      </c>
      <c r="BL101" s="290">
        <v>10740</v>
      </c>
      <c r="BM101" s="374">
        <v>10740</v>
      </c>
      <c r="BN101" s="374">
        <v>764124260</v>
      </c>
      <c r="BO101" s="374">
        <v>71147.510242085657</v>
      </c>
    </row>
    <row r="102" spans="38:67">
      <c r="AL102" s="63">
        <v>16</v>
      </c>
      <c r="AM102" s="55" t="s">
        <v>54</v>
      </c>
      <c r="AN102" s="290">
        <v>14633</v>
      </c>
      <c r="AO102" s="374">
        <v>8514</v>
      </c>
      <c r="AP102" s="374">
        <v>628445540</v>
      </c>
      <c r="AQ102" s="374">
        <v>73813.194738078455</v>
      </c>
      <c r="AR102" s="290">
        <v>1452</v>
      </c>
      <c r="AS102" s="374">
        <v>1304</v>
      </c>
      <c r="AT102" s="374">
        <v>85836710</v>
      </c>
      <c r="AU102" s="374">
        <v>65825.697852760743</v>
      </c>
      <c r="AV102" s="290">
        <v>13181</v>
      </c>
      <c r="AW102" s="374">
        <v>7210</v>
      </c>
      <c r="AX102" s="374">
        <v>542608830</v>
      </c>
      <c r="AY102" s="374">
        <v>75257.812760055473</v>
      </c>
      <c r="AZ102" s="290">
        <v>293</v>
      </c>
      <c r="BA102" s="374">
        <v>248</v>
      </c>
      <c r="BB102" s="374">
        <v>15706750</v>
      </c>
      <c r="BC102" s="374">
        <v>63333.669354838712</v>
      </c>
      <c r="BD102" s="290">
        <v>1056</v>
      </c>
      <c r="BE102" s="374">
        <v>1056</v>
      </c>
      <c r="BF102" s="374">
        <v>70129960</v>
      </c>
      <c r="BG102" s="374">
        <v>66410.946969696975</v>
      </c>
      <c r="BH102" s="290">
        <v>103</v>
      </c>
      <c r="BI102" s="374">
        <v>0</v>
      </c>
      <c r="BJ102" s="374">
        <v>0</v>
      </c>
      <c r="BK102" s="374" t="s">
        <v>329</v>
      </c>
      <c r="BL102" s="290">
        <v>7210</v>
      </c>
      <c r="BM102" s="374">
        <v>7210</v>
      </c>
      <c r="BN102" s="374">
        <v>542608830</v>
      </c>
      <c r="BO102" s="374">
        <v>75257.812760055473</v>
      </c>
    </row>
    <row r="103" spans="38:67">
      <c r="AL103" s="63">
        <v>17</v>
      </c>
      <c r="AM103" s="55" t="s">
        <v>124</v>
      </c>
      <c r="AN103" s="290">
        <v>20885</v>
      </c>
      <c r="AO103" s="374">
        <v>11631</v>
      </c>
      <c r="AP103" s="374">
        <v>868238460</v>
      </c>
      <c r="AQ103" s="374">
        <v>74648.651018828998</v>
      </c>
      <c r="AR103" s="290">
        <v>2174</v>
      </c>
      <c r="AS103" s="374">
        <v>1952</v>
      </c>
      <c r="AT103" s="374">
        <v>141964610</v>
      </c>
      <c r="AU103" s="374">
        <v>72727.771516393448</v>
      </c>
      <c r="AV103" s="290">
        <v>18711</v>
      </c>
      <c r="AW103" s="374">
        <v>9679</v>
      </c>
      <c r="AX103" s="374">
        <v>726273850</v>
      </c>
      <c r="AY103" s="374">
        <v>75036.041946482073</v>
      </c>
      <c r="AZ103" s="290">
        <v>374</v>
      </c>
      <c r="BA103" s="374">
        <v>352</v>
      </c>
      <c r="BB103" s="374">
        <v>20585540</v>
      </c>
      <c r="BC103" s="374">
        <v>58481.647727272728</v>
      </c>
      <c r="BD103" s="290">
        <v>1600</v>
      </c>
      <c r="BE103" s="374">
        <v>1600</v>
      </c>
      <c r="BF103" s="374">
        <v>121379070</v>
      </c>
      <c r="BG103" s="374">
        <v>75861.918749999997</v>
      </c>
      <c r="BH103" s="290">
        <v>200</v>
      </c>
      <c r="BI103" s="374">
        <v>0</v>
      </c>
      <c r="BJ103" s="374">
        <v>0</v>
      </c>
      <c r="BK103" s="374" t="s">
        <v>329</v>
      </c>
      <c r="BL103" s="290">
        <v>9679</v>
      </c>
      <c r="BM103" s="374">
        <v>9679</v>
      </c>
      <c r="BN103" s="374">
        <v>726273850</v>
      </c>
      <c r="BO103" s="374">
        <v>75036.041946482073</v>
      </c>
    </row>
    <row r="104" spans="38:67">
      <c r="AL104" s="63">
        <v>18</v>
      </c>
      <c r="AM104" s="55" t="s">
        <v>55</v>
      </c>
      <c r="AN104" s="290">
        <v>18944</v>
      </c>
      <c r="AO104" s="374">
        <v>10871</v>
      </c>
      <c r="AP104" s="374">
        <v>871300400</v>
      </c>
      <c r="AQ104" s="374">
        <v>80149.057124459578</v>
      </c>
      <c r="AR104" s="290">
        <v>2288</v>
      </c>
      <c r="AS104" s="374">
        <v>2131</v>
      </c>
      <c r="AT104" s="374">
        <v>166371620</v>
      </c>
      <c r="AU104" s="374">
        <v>78072.08822149226</v>
      </c>
      <c r="AV104" s="290">
        <v>16656</v>
      </c>
      <c r="AW104" s="374">
        <v>8740</v>
      </c>
      <c r="AX104" s="374">
        <v>704928780</v>
      </c>
      <c r="AY104" s="374">
        <v>80655.466819221969</v>
      </c>
      <c r="AZ104" s="290">
        <v>344</v>
      </c>
      <c r="BA104" s="374">
        <v>320</v>
      </c>
      <c r="BB104" s="374">
        <v>20735850</v>
      </c>
      <c r="BC104" s="374">
        <v>64799.53125</v>
      </c>
      <c r="BD104" s="290">
        <v>1811</v>
      </c>
      <c r="BE104" s="374">
        <v>1811</v>
      </c>
      <c r="BF104" s="374">
        <v>145635770</v>
      </c>
      <c r="BG104" s="374">
        <v>80417.321921590279</v>
      </c>
      <c r="BH104" s="290">
        <v>133</v>
      </c>
      <c r="BI104" s="374">
        <v>0</v>
      </c>
      <c r="BJ104" s="374">
        <v>0</v>
      </c>
      <c r="BK104" s="374" t="s">
        <v>329</v>
      </c>
      <c r="BL104" s="290">
        <v>8740</v>
      </c>
      <c r="BM104" s="374">
        <v>8740</v>
      </c>
      <c r="BN104" s="374">
        <v>704928780</v>
      </c>
      <c r="BO104" s="374">
        <v>80655.466819221969</v>
      </c>
    </row>
    <row r="105" spans="38:67">
      <c r="AL105" s="63">
        <v>19</v>
      </c>
      <c r="AM105" s="55" t="s">
        <v>125</v>
      </c>
      <c r="AN105" s="290">
        <v>12471</v>
      </c>
      <c r="AO105" s="374">
        <v>5684</v>
      </c>
      <c r="AP105" s="374">
        <v>468309280</v>
      </c>
      <c r="AQ105" s="374">
        <v>82390.795214637576</v>
      </c>
      <c r="AR105" s="290">
        <v>704</v>
      </c>
      <c r="AS105" s="374">
        <v>612</v>
      </c>
      <c r="AT105" s="374">
        <v>54951470</v>
      </c>
      <c r="AU105" s="374">
        <v>89789.983660130718</v>
      </c>
      <c r="AV105" s="290">
        <v>11767</v>
      </c>
      <c r="AW105" s="374">
        <v>5072</v>
      </c>
      <c r="AX105" s="374">
        <v>413357810</v>
      </c>
      <c r="AY105" s="374">
        <v>81497.990930599364</v>
      </c>
      <c r="AZ105" s="290">
        <v>110</v>
      </c>
      <c r="BA105" s="374">
        <v>88</v>
      </c>
      <c r="BB105" s="374">
        <v>5679790</v>
      </c>
      <c r="BC105" s="374">
        <v>64543.068181818184</v>
      </c>
      <c r="BD105" s="290">
        <v>524</v>
      </c>
      <c r="BE105" s="374">
        <v>524</v>
      </c>
      <c r="BF105" s="374">
        <v>49271680</v>
      </c>
      <c r="BG105" s="374">
        <v>94029.923664122136</v>
      </c>
      <c r="BH105" s="290">
        <v>70</v>
      </c>
      <c r="BI105" s="374">
        <v>0</v>
      </c>
      <c r="BJ105" s="374">
        <v>0</v>
      </c>
      <c r="BK105" s="374" t="s">
        <v>329</v>
      </c>
      <c r="BL105" s="290">
        <v>5072</v>
      </c>
      <c r="BM105" s="374">
        <v>5072</v>
      </c>
      <c r="BN105" s="374">
        <v>413357810</v>
      </c>
      <c r="BO105" s="374">
        <v>81497.990930599364</v>
      </c>
    </row>
    <row r="106" spans="38:67">
      <c r="AL106" s="63">
        <v>20</v>
      </c>
      <c r="AM106" s="55" t="s">
        <v>126</v>
      </c>
      <c r="AN106" s="290">
        <v>20606</v>
      </c>
      <c r="AO106" s="374">
        <v>11622</v>
      </c>
      <c r="AP106" s="374">
        <v>854785390</v>
      </c>
      <c r="AQ106" s="374">
        <v>73548.906384443297</v>
      </c>
      <c r="AR106" s="290">
        <v>2246</v>
      </c>
      <c r="AS106" s="374">
        <v>2035</v>
      </c>
      <c r="AT106" s="374">
        <v>148823380</v>
      </c>
      <c r="AU106" s="374">
        <v>73131.882063882062</v>
      </c>
      <c r="AV106" s="290">
        <v>18360</v>
      </c>
      <c r="AW106" s="374">
        <v>9587</v>
      </c>
      <c r="AX106" s="374">
        <v>705962010</v>
      </c>
      <c r="AY106" s="374">
        <v>73637.426723688332</v>
      </c>
      <c r="AZ106" s="290">
        <v>465</v>
      </c>
      <c r="BA106" s="374">
        <v>425</v>
      </c>
      <c r="BB106" s="374">
        <v>28995010</v>
      </c>
      <c r="BC106" s="374">
        <v>68223.552941176473</v>
      </c>
      <c r="BD106" s="290">
        <v>1610</v>
      </c>
      <c r="BE106" s="374">
        <v>1610</v>
      </c>
      <c r="BF106" s="374">
        <v>119828370</v>
      </c>
      <c r="BG106" s="374">
        <v>74427.559006211173</v>
      </c>
      <c r="BH106" s="290">
        <v>171</v>
      </c>
      <c r="BI106" s="374">
        <v>0</v>
      </c>
      <c r="BJ106" s="374">
        <v>0</v>
      </c>
      <c r="BK106" s="374" t="s">
        <v>329</v>
      </c>
      <c r="BL106" s="290">
        <v>9587</v>
      </c>
      <c r="BM106" s="374">
        <v>9587</v>
      </c>
      <c r="BN106" s="374">
        <v>705962010</v>
      </c>
      <c r="BO106" s="374">
        <v>73637.426723688332</v>
      </c>
    </row>
    <row r="107" spans="38:67">
      <c r="AL107" s="63">
        <v>21</v>
      </c>
      <c r="AM107" s="55" t="s">
        <v>127</v>
      </c>
      <c r="AN107" s="290">
        <v>13494</v>
      </c>
      <c r="AO107" s="374">
        <v>7597</v>
      </c>
      <c r="AP107" s="374">
        <v>547157050</v>
      </c>
      <c r="AQ107" s="374">
        <v>72022.778728445439</v>
      </c>
      <c r="AR107" s="290">
        <v>1368</v>
      </c>
      <c r="AS107" s="374">
        <v>1235</v>
      </c>
      <c r="AT107" s="374">
        <v>93266070</v>
      </c>
      <c r="AU107" s="374">
        <v>75519.085020242914</v>
      </c>
      <c r="AV107" s="290">
        <v>12126</v>
      </c>
      <c r="AW107" s="374">
        <v>6362</v>
      </c>
      <c r="AX107" s="374">
        <v>453890980</v>
      </c>
      <c r="AY107" s="374">
        <v>71344.071046840618</v>
      </c>
      <c r="AZ107" s="290">
        <v>154</v>
      </c>
      <c r="BA107" s="374">
        <v>123</v>
      </c>
      <c r="BB107" s="374">
        <v>8436100</v>
      </c>
      <c r="BC107" s="374">
        <v>68586.17886178862</v>
      </c>
      <c r="BD107" s="290">
        <v>1112</v>
      </c>
      <c r="BE107" s="374">
        <v>1112</v>
      </c>
      <c r="BF107" s="374">
        <v>84829970</v>
      </c>
      <c r="BG107" s="374">
        <v>76285.94424460431</v>
      </c>
      <c r="BH107" s="290">
        <v>102</v>
      </c>
      <c r="BI107" s="374">
        <v>0</v>
      </c>
      <c r="BJ107" s="374">
        <v>0</v>
      </c>
      <c r="BK107" s="374" t="s">
        <v>329</v>
      </c>
      <c r="BL107" s="290">
        <v>6362</v>
      </c>
      <c r="BM107" s="374">
        <v>6362</v>
      </c>
      <c r="BN107" s="374">
        <v>453890980</v>
      </c>
      <c r="BO107" s="374">
        <v>71344.071046840618</v>
      </c>
    </row>
    <row r="108" spans="38:67">
      <c r="AL108" s="63">
        <v>22</v>
      </c>
      <c r="AM108" s="55" t="s">
        <v>56</v>
      </c>
      <c r="AN108" s="290">
        <v>17590</v>
      </c>
      <c r="AO108" s="374">
        <v>9421</v>
      </c>
      <c r="AP108" s="374">
        <v>715290620</v>
      </c>
      <c r="AQ108" s="374">
        <v>75925.126844284052</v>
      </c>
      <c r="AR108" s="290">
        <v>2152</v>
      </c>
      <c r="AS108" s="374">
        <v>1939</v>
      </c>
      <c r="AT108" s="374">
        <v>142244680</v>
      </c>
      <c r="AU108" s="374">
        <v>73359.814337287258</v>
      </c>
      <c r="AV108" s="290">
        <v>15438</v>
      </c>
      <c r="AW108" s="374">
        <v>7482</v>
      </c>
      <c r="AX108" s="374">
        <v>573045940</v>
      </c>
      <c r="AY108" s="374">
        <v>76589.941192194601</v>
      </c>
      <c r="AZ108" s="290">
        <v>410</v>
      </c>
      <c r="BA108" s="374">
        <v>387</v>
      </c>
      <c r="BB108" s="374">
        <v>25070080</v>
      </c>
      <c r="BC108" s="374">
        <v>64780.568475452194</v>
      </c>
      <c r="BD108" s="290">
        <v>1552</v>
      </c>
      <c r="BE108" s="374">
        <v>1552</v>
      </c>
      <c r="BF108" s="374">
        <v>117174600</v>
      </c>
      <c r="BG108" s="374">
        <v>75499.097938144332</v>
      </c>
      <c r="BH108" s="290">
        <v>190</v>
      </c>
      <c r="BI108" s="374">
        <v>0</v>
      </c>
      <c r="BJ108" s="374">
        <v>0</v>
      </c>
      <c r="BK108" s="374" t="s">
        <v>329</v>
      </c>
      <c r="BL108" s="290">
        <v>7482</v>
      </c>
      <c r="BM108" s="374">
        <v>7482</v>
      </c>
      <c r="BN108" s="374">
        <v>573045940</v>
      </c>
      <c r="BO108" s="374">
        <v>76589.941192194601</v>
      </c>
    </row>
    <row r="109" spans="38:67">
      <c r="AL109" s="63">
        <v>23</v>
      </c>
      <c r="AM109" s="55" t="s">
        <v>128</v>
      </c>
      <c r="AN109" s="290">
        <v>28282</v>
      </c>
      <c r="AO109" s="374">
        <v>15101</v>
      </c>
      <c r="AP109" s="374">
        <v>1160139890</v>
      </c>
      <c r="AQ109" s="374">
        <v>76825.368518641146</v>
      </c>
      <c r="AR109" s="290">
        <v>2833</v>
      </c>
      <c r="AS109" s="374">
        <v>2658</v>
      </c>
      <c r="AT109" s="374">
        <v>190893020</v>
      </c>
      <c r="AU109" s="374">
        <v>71818.291948833707</v>
      </c>
      <c r="AV109" s="290">
        <v>25449</v>
      </c>
      <c r="AW109" s="374">
        <v>12443</v>
      </c>
      <c r="AX109" s="374">
        <v>969246870</v>
      </c>
      <c r="AY109" s="374">
        <v>77894.950574620263</v>
      </c>
      <c r="AZ109" s="290">
        <v>538</v>
      </c>
      <c r="BA109" s="374">
        <v>508</v>
      </c>
      <c r="BB109" s="374">
        <v>28084700</v>
      </c>
      <c r="BC109" s="374">
        <v>55284.842519685037</v>
      </c>
      <c r="BD109" s="290">
        <v>2150</v>
      </c>
      <c r="BE109" s="374">
        <v>2150</v>
      </c>
      <c r="BF109" s="374">
        <v>162808320</v>
      </c>
      <c r="BG109" s="374">
        <v>75724.800000000003</v>
      </c>
      <c r="BH109" s="290">
        <v>145</v>
      </c>
      <c r="BI109" s="374">
        <v>0</v>
      </c>
      <c r="BJ109" s="374">
        <v>0</v>
      </c>
      <c r="BK109" s="374" t="s">
        <v>329</v>
      </c>
      <c r="BL109" s="290">
        <v>12443</v>
      </c>
      <c r="BM109" s="374">
        <v>12443</v>
      </c>
      <c r="BN109" s="374">
        <v>969246870</v>
      </c>
      <c r="BO109" s="374">
        <v>77894.950574620263</v>
      </c>
    </row>
    <row r="110" spans="38:67">
      <c r="AL110" s="63">
        <v>24</v>
      </c>
      <c r="AM110" s="55" t="s">
        <v>129</v>
      </c>
      <c r="AN110" s="290">
        <v>12340</v>
      </c>
      <c r="AO110" s="374">
        <v>7571</v>
      </c>
      <c r="AP110" s="374">
        <v>571078560</v>
      </c>
      <c r="AQ110" s="374">
        <v>75429.739796592257</v>
      </c>
      <c r="AR110" s="290">
        <v>1379</v>
      </c>
      <c r="AS110" s="374">
        <v>1326</v>
      </c>
      <c r="AT110" s="374">
        <v>103349220</v>
      </c>
      <c r="AU110" s="374">
        <v>77940.588235294112</v>
      </c>
      <c r="AV110" s="290">
        <v>10961</v>
      </c>
      <c r="AW110" s="374">
        <v>6245</v>
      </c>
      <c r="AX110" s="374">
        <v>467729340</v>
      </c>
      <c r="AY110" s="374">
        <v>74896.611689351485</v>
      </c>
      <c r="AZ110" s="290">
        <v>305</v>
      </c>
      <c r="BA110" s="374">
        <v>295</v>
      </c>
      <c r="BB110" s="374">
        <v>19693720</v>
      </c>
      <c r="BC110" s="374">
        <v>66758.372881355928</v>
      </c>
      <c r="BD110" s="290">
        <v>1031</v>
      </c>
      <c r="BE110" s="374">
        <v>1031</v>
      </c>
      <c r="BF110" s="374">
        <v>83655500</v>
      </c>
      <c r="BG110" s="374">
        <v>81140.155189136756</v>
      </c>
      <c r="BH110" s="290">
        <v>43</v>
      </c>
      <c r="BI110" s="374">
        <v>0</v>
      </c>
      <c r="BJ110" s="374">
        <v>0</v>
      </c>
      <c r="BK110" s="374" t="s">
        <v>329</v>
      </c>
      <c r="BL110" s="290">
        <v>6245</v>
      </c>
      <c r="BM110" s="374">
        <v>6245</v>
      </c>
      <c r="BN110" s="374">
        <v>467729340</v>
      </c>
      <c r="BO110" s="374">
        <v>74896.611689351485</v>
      </c>
    </row>
    <row r="111" spans="38:67">
      <c r="AL111" s="63">
        <v>25</v>
      </c>
      <c r="AM111" s="55" t="s">
        <v>130</v>
      </c>
      <c r="AN111" s="290">
        <v>8258</v>
      </c>
      <c r="AO111" s="374">
        <v>4833</v>
      </c>
      <c r="AP111" s="374">
        <v>331468890</v>
      </c>
      <c r="AQ111" s="374">
        <v>68584.500310366231</v>
      </c>
      <c r="AR111" s="290">
        <v>737</v>
      </c>
      <c r="AS111" s="374">
        <v>646</v>
      </c>
      <c r="AT111" s="374">
        <v>43649630</v>
      </c>
      <c r="AU111" s="374">
        <v>67569.086687306495</v>
      </c>
      <c r="AV111" s="290">
        <v>7521</v>
      </c>
      <c r="AW111" s="374">
        <v>4187</v>
      </c>
      <c r="AX111" s="374">
        <v>287819260</v>
      </c>
      <c r="AY111" s="374">
        <v>68741.16551229998</v>
      </c>
      <c r="AZ111" s="290">
        <v>165</v>
      </c>
      <c r="BA111" s="374">
        <v>141</v>
      </c>
      <c r="BB111" s="374">
        <v>8936640</v>
      </c>
      <c r="BC111" s="374">
        <v>63380.425531914894</v>
      </c>
      <c r="BD111" s="290">
        <v>505</v>
      </c>
      <c r="BE111" s="374">
        <v>505</v>
      </c>
      <c r="BF111" s="374">
        <v>34712990</v>
      </c>
      <c r="BG111" s="374">
        <v>68738.594059405936</v>
      </c>
      <c r="BH111" s="290">
        <v>67</v>
      </c>
      <c r="BI111" s="374">
        <v>0</v>
      </c>
      <c r="BJ111" s="374">
        <v>0</v>
      </c>
      <c r="BK111" s="374" t="s">
        <v>329</v>
      </c>
      <c r="BL111" s="290">
        <v>4187</v>
      </c>
      <c r="BM111" s="374">
        <v>4187</v>
      </c>
      <c r="BN111" s="374">
        <v>287819260</v>
      </c>
      <c r="BO111" s="374">
        <v>68741.16551229998</v>
      </c>
    </row>
    <row r="112" spans="38:67">
      <c r="AL112" s="63">
        <v>26</v>
      </c>
      <c r="AM112" s="55" t="s">
        <v>30</v>
      </c>
      <c r="AN112" s="290">
        <v>124975</v>
      </c>
      <c r="AO112" s="374">
        <v>71788</v>
      </c>
      <c r="AP112" s="374">
        <v>5143778120</v>
      </c>
      <c r="AQ112" s="374">
        <v>71652.339109600493</v>
      </c>
      <c r="AR112" s="290">
        <v>10507</v>
      </c>
      <c r="AS112" s="374">
        <v>9683</v>
      </c>
      <c r="AT112" s="374">
        <v>672318790</v>
      </c>
      <c r="AU112" s="374">
        <v>69432.901993183928</v>
      </c>
      <c r="AV112" s="290">
        <v>114468</v>
      </c>
      <c r="AW112" s="374">
        <v>62105</v>
      </c>
      <c r="AX112" s="374">
        <v>4471459330</v>
      </c>
      <c r="AY112" s="374">
        <v>71998.379035504389</v>
      </c>
      <c r="AZ112" s="290">
        <v>2021</v>
      </c>
      <c r="BA112" s="374">
        <v>1876</v>
      </c>
      <c r="BB112" s="374">
        <v>106967980</v>
      </c>
      <c r="BC112" s="374">
        <v>57019.179104477611</v>
      </c>
      <c r="BD112" s="290">
        <v>7807</v>
      </c>
      <c r="BE112" s="374">
        <v>7807</v>
      </c>
      <c r="BF112" s="374">
        <v>565350810</v>
      </c>
      <c r="BG112" s="374">
        <v>72415.884462661721</v>
      </c>
      <c r="BH112" s="290">
        <v>679</v>
      </c>
      <c r="BI112" s="374">
        <v>0</v>
      </c>
      <c r="BJ112" s="374">
        <v>0</v>
      </c>
      <c r="BK112" s="374" t="s">
        <v>329</v>
      </c>
      <c r="BL112" s="290">
        <v>62105</v>
      </c>
      <c r="BM112" s="374">
        <v>62105</v>
      </c>
      <c r="BN112" s="374">
        <v>4471459330</v>
      </c>
      <c r="BO112" s="374">
        <v>71998.379035504389</v>
      </c>
    </row>
    <row r="113" spans="38:67">
      <c r="AL113" s="63">
        <v>27</v>
      </c>
      <c r="AM113" s="55" t="s">
        <v>31</v>
      </c>
      <c r="AN113" s="290">
        <v>20180</v>
      </c>
      <c r="AO113" s="374">
        <v>11727</v>
      </c>
      <c r="AP113" s="374">
        <v>846526260</v>
      </c>
      <c r="AQ113" s="374">
        <v>72186.088513686365</v>
      </c>
      <c r="AR113" s="290">
        <v>1713</v>
      </c>
      <c r="AS113" s="374">
        <v>1625</v>
      </c>
      <c r="AT113" s="374">
        <v>109965200</v>
      </c>
      <c r="AU113" s="374">
        <v>67670.892307692309</v>
      </c>
      <c r="AV113" s="290">
        <v>18467</v>
      </c>
      <c r="AW113" s="374">
        <v>10102</v>
      </c>
      <c r="AX113" s="374">
        <v>736561060</v>
      </c>
      <c r="AY113" s="374">
        <v>72912.399524846565</v>
      </c>
      <c r="AZ113" s="290">
        <v>412</v>
      </c>
      <c r="BA113" s="374">
        <v>399</v>
      </c>
      <c r="BB113" s="374">
        <v>23023600</v>
      </c>
      <c r="BC113" s="374">
        <v>57703.258145363412</v>
      </c>
      <c r="BD113" s="290">
        <v>1226</v>
      </c>
      <c r="BE113" s="374">
        <v>1226</v>
      </c>
      <c r="BF113" s="374">
        <v>86941600</v>
      </c>
      <c r="BG113" s="374">
        <v>70914.845024469818</v>
      </c>
      <c r="BH113" s="290">
        <v>75</v>
      </c>
      <c r="BI113" s="374">
        <v>0</v>
      </c>
      <c r="BJ113" s="374">
        <v>0</v>
      </c>
      <c r="BK113" s="374" t="s">
        <v>329</v>
      </c>
      <c r="BL113" s="290">
        <v>10102</v>
      </c>
      <c r="BM113" s="374">
        <v>10102</v>
      </c>
      <c r="BN113" s="374">
        <v>736561060</v>
      </c>
      <c r="BO113" s="374">
        <v>72912.399524846565</v>
      </c>
    </row>
    <row r="114" spans="38:67">
      <c r="AL114" s="63">
        <v>28</v>
      </c>
      <c r="AM114" s="55" t="s">
        <v>32</v>
      </c>
      <c r="AN114" s="290">
        <v>17135</v>
      </c>
      <c r="AO114" s="374">
        <v>9516</v>
      </c>
      <c r="AP114" s="374">
        <v>699937990</v>
      </c>
      <c r="AQ114" s="374">
        <v>73553.803068516179</v>
      </c>
      <c r="AR114" s="290">
        <v>951</v>
      </c>
      <c r="AS114" s="374">
        <v>892</v>
      </c>
      <c r="AT114" s="374">
        <v>64592630</v>
      </c>
      <c r="AU114" s="374">
        <v>72413.262331838559</v>
      </c>
      <c r="AV114" s="290">
        <v>16184</v>
      </c>
      <c r="AW114" s="374">
        <v>8624</v>
      </c>
      <c r="AX114" s="374">
        <v>635345360</v>
      </c>
      <c r="AY114" s="374">
        <v>73671.771799628943</v>
      </c>
      <c r="AZ114" s="290">
        <v>145</v>
      </c>
      <c r="BA114" s="374">
        <v>128</v>
      </c>
      <c r="BB114" s="374">
        <v>6793380</v>
      </c>
      <c r="BC114" s="374">
        <v>53073.28125</v>
      </c>
      <c r="BD114" s="290">
        <v>764</v>
      </c>
      <c r="BE114" s="374">
        <v>764</v>
      </c>
      <c r="BF114" s="374">
        <v>57799250</v>
      </c>
      <c r="BG114" s="374">
        <v>75653.468586387433</v>
      </c>
      <c r="BH114" s="290">
        <v>42</v>
      </c>
      <c r="BI114" s="374">
        <v>0</v>
      </c>
      <c r="BJ114" s="374">
        <v>0</v>
      </c>
      <c r="BK114" s="374" t="s">
        <v>329</v>
      </c>
      <c r="BL114" s="290">
        <v>8624</v>
      </c>
      <c r="BM114" s="374">
        <v>8624</v>
      </c>
      <c r="BN114" s="374">
        <v>635345360</v>
      </c>
      <c r="BO114" s="374">
        <v>73671.771799628943</v>
      </c>
    </row>
    <row r="115" spans="38:67">
      <c r="AL115" s="63">
        <v>29</v>
      </c>
      <c r="AM115" s="55" t="s">
        <v>33</v>
      </c>
      <c r="AN115" s="290">
        <v>14526</v>
      </c>
      <c r="AO115" s="374">
        <v>8587</v>
      </c>
      <c r="AP115" s="374">
        <v>620773830</v>
      </c>
      <c r="AQ115" s="374">
        <v>72292.282520088513</v>
      </c>
      <c r="AR115" s="290">
        <v>1048</v>
      </c>
      <c r="AS115" s="374">
        <v>988</v>
      </c>
      <c r="AT115" s="374">
        <v>71360410</v>
      </c>
      <c r="AU115" s="374">
        <v>72227.13562753037</v>
      </c>
      <c r="AV115" s="290">
        <v>13478</v>
      </c>
      <c r="AW115" s="374">
        <v>7599</v>
      </c>
      <c r="AX115" s="374">
        <v>549413420</v>
      </c>
      <c r="AY115" s="374">
        <v>72300.752730622451</v>
      </c>
      <c r="AZ115" s="290">
        <v>205</v>
      </c>
      <c r="BA115" s="374">
        <v>199</v>
      </c>
      <c r="BB115" s="374">
        <v>11665550</v>
      </c>
      <c r="BC115" s="374">
        <v>58620.85427135678</v>
      </c>
      <c r="BD115" s="290">
        <v>789</v>
      </c>
      <c r="BE115" s="374">
        <v>789</v>
      </c>
      <c r="BF115" s="374">
        <v>59694860</v>
      </c>
      <c r="BG115" s="374">
        <v>75658.884664131809</v>
      </c>
      <c r="BH115" s="290">
        <v>54</v>
      </c>
      <c r="BI115" s="374">
        <v>0</v>
      </c>
      <c r="BJ115" s="374">
        <v>0</v>
      </c>
      <c r="BK115" s="374" t="s">
        <v>329</v>
      </c>
      <c r="BL115" s="290">
        <v>7599</v>
      </c>
      <c r="BM115" s="374">
        <v>7599</v>
      </c>
      <c r="BN115" s="374">
        <v>549413420</v>
      </c>
      <c r="BO115" s="374">
        <v>72300.752730622451</v>
      </c>
    </row>
    <row r="116" spans="38:67">
      <c r="AL116" s="373">
        <v>30</v>
      </c>
      <c r="AM116" s="55" t="s">
        <v>34</v>
      </c>
      <c r="AN116" s="290">
        <v>19202</v>
      </c>
      <c r="AO116" s="374">
        <v>10937</v>
      </c>
      <c r="AP116" s="374">
        <v>814444890</v>
      </c>
      <c r="AQ116" s="374">
        <v>74466.937002834413</v>
      </c>
      <c r="AR116" s="290">
        <v>1699</v>
      </c>
      <c r="AS116" s="374">
        <v>1582</v>
      </c>
      <c r="AT116" s="374">
        <v>115031120</v>
      </c>
      <c r="AU116" s="374">
        <v>72712.465233881157</v>
      </c>
      <c r="AV116" s="290">
        <v>17503</v>
      </c>
      <c r="AW116" s="374">
        <v>9355</v>
      </c>
      <c r="AX116" s="374">
        <v>699413770</v>
      </c>
      <c r="AY116" s="374">
        <v>74763.63121325495</v>
      </c>
      <c r="AZ116" s="290">
        <v>336</v>
      </c>
      <c r="BA116" s="374">
        <v>303</v>
      </c>
      <c r="BB116" s="374">
        <v>16387100</v>
      </c>
      <c r="BC116" s="374">
        <v>54082.83828382838</v>
      </c>
      <c r="BD116" s="290">
        <v>1279</v>
      </c>
      <c r="BE116" s="374">
        <v>1279</v>
      </c>
      <c r="BF116" s="374">
        <v>98644020</v>
      </c>
      <c r="BG116" s="374">
        <v>77125.895230648937</v>
      </c>
      <c r="BH116" s="290">
        <v>84</v>
      </c>
      <c r="BI116" s="374">
        <v>0</v>
      </c>
      <c r="BJ116" s="374">
        <v>0</v>
      </c>
      <c r="BK116" s="374" t="s">
        <v>329</v>
      </c>
      <c r="BL116" s="290">
        <v>9355</v>
      </c>
      <c r="BM116" s="374">
        <v>9355</v>
      </c>
      <c r="BN116" s="374">
        <v>699413770</v>
      </c>
      <c r="BO116" s="374">
        <v>74763.63121325495</v>
      </c>
    </row>
    <row r="117" spans="38:67">
      <c r="AL117" s="63">
        <v>31</v>
      </c>
      <c r="AM117" s="55" t="s">
        <v>35</v>
      </c>
      <c r="AN117" s="290">
        <v>26234</v>
      </c>
      <c r="AO117" s="374">
        <v>15696</v>
      </c>
      <c r="AP117" s="374">
        <v>1101471280</v>
      </c>
      <c r="AQ117" s="374">
        <v>70175.285423037712</v>
      </c>
      <c r="AR117" s="290">
        <v>2144</v>
      </c>
      <c r="AS117" s="374">
        <v>1953</v>
      </c>
      <c r="AT117" s="374">
        <v>129452520</v>
      </c>
      <c r="AU117" s="374">
        <v>66283.932411674352</v>
      </c>
      <c r="AV117" s="290">
        <v>24090</v>
      </c>
      <c r="AW117" s="374">
        <v>13743</v>
      </c>
      <c r="AX117" s="374">
        <v>972018760</v>
      </c>
      <c r="AY117" s="374">
        <v>70728.280579203958</v>
      </c>
      <c r="AZ117" s="290">
        <v>325</v>
      </c>
      <c r="BA117" s="374">
        <v>292</v>
      </c>
      <c r="BB117" s="374">
        <v>15118500</v>
      </c>
      <c r="BC117" s="374">
        <v>51775.684931506847</v>
      </c>
      <c r="BD117" s="290">
        <v>1661</v>
      </c>
      <c r="BE117" s="374">
        <v>1661</v>
      </c>
      <c r="BF117" s="374">
        <v>114334020</v>
      </c>
      <c r="BG117" s="374">
        <v>68834.449127031912</v>
      </c>
      <c r="BH117" s="290">
        <v>158</v>
      </c>
      <c r="BI117" s="374">
        <v>0</v>
      </c>
      <c r="BJ117" s="374">
        <v>0</v>
      </c>
      <c r="BK117" s="374" t="s">
        <v>329</v>
      </c>
      <c r="BL117" s="290">
        <v>13743</v>
      </c>
      <c r="BM117" s="374">
        <v>13743</v>
      </c>
      <c r="BN117" s="374">
        <v>972018760</v>
      </c>
      <c r="BO117" s="374">
        <v>70728.280579203958</v>
      </c>
    </row>
    <row r="118" spans="38:67">
      <c r="AL118" s="63">
        <v>32</v>
      </c>
      <c r="AM118" s="55" t="s">
        <v>36</v>
      </c>
      <c r="AN118" s="290">
        <v>21364</v>
      </c>
      <c r="AO118" s="374">
        <v>11786</v>
      </c>
      <c r="AP118" s="374">
        <v>822708950</v>
      </c>
      <c r="AQ118" s="374">
        <v>69803.915662650601</v>
      </c>
      <c r="AR118" s="290">
        <v>2403</v>
      </c>
      <c r="AS118" s="374">
        <v>2138</v>
      </c>
      <c r="AT118" s="374">
        <v>151259890</v>
      </c>
      <c r="AU118" s="374">
        <v>70748.311506080456</v>
      </c>
      <c r="AV118" s="290">
        <v>18961</v>
      </c>
      <c r="AW118" s="374">
        <v>9648</v>
      </c>
      <c r="AX118" s="374">
        <v>671449060</v>
      </c>
      <c r="AY118" s="374">
        <v>69594.637230514098</v>
      </c>
      <c r="AZ118" s="290">
        <v>476</v>
      </c>
      <c r="BA118" s="374">
        <v>442</v>
      </c>
      <c r="BB118" s="374">
        <v>26813430</v>
      </c>
      <c r="BC118" s="374">
        <v>60663.868778280543</v>
      </c>
      <c r="BD118" s="290">
        <v>1696</v>
      </c>
      <c r="BE118" s="374">
        <v>1696</v>
      </c>
      <c r="BF118" s="374">
        <v>124446460</v>
      </c>
      <c r="BG118" s="374">
        <v>73376.450471698117</v>
      </c>
      <c r="BH118" s="290">
        <v>231</v>
      </c>
      <c r="BI118" s="374">
        <v>0</v>
      </c>
      <c r="BJ118" s="374">
        <v>0</v>
      </c>
      <c r="BK118" s="374" t="s">
        <v>329</v>
      </c>
      <c r="BL118" s="290">
        <v>9648</v>
      </c>
      <c r="BM118" s="374">
        <v>9648</v>
      </c>
      <c r="BN118" s="374">
        <v>671449060</v>
      </c>
      <c r="BO118" s="374">
        <v>69594.637230514098</v>
      </c>
    </row>
    <row r="119" spans="38:67">
      <c r="AL119" s="63">
        <v>33</v>
      </c>
      <c r="AM119" s="55" t="s">
        <v>37</v>
      </c>
      <c r="AN119" s="290">
        <v>6334</v>
      </c>
      <c r="AO119" s="374">
        <v>3539</v>
      </c>
      <c r="AP119" s="374">
        <v>237914920</v>
      </c>
      <c r="AQ119" s="374">
        <v>67226.595083356879</v>
      </c>
      <c r="AR119" s="290">
        <v>549</v>
      </c>
      <c r="AS119" s="374">
        <v>505</v>
      </c>
      <c r="AT119" s="374">
        <v>30657020</v>
      </c>
      <c r="AU119" s="374">
        <v>60706.9702970297</v>
      </c>
      <c r="AV119" s="290">
        <v>5785</v>
      </c>
      <c r="AW119" s="374">
        <v>3034</v>
      </c>
      <c r="AX119" s="374">
        <v>207257900</v>
      </c>
      <c r="AY119" s="374">
        <v>68311.766644693475</v>
      </c>
      <c r="AZ119" s="290">
        <v>122</v>
      </c>
      <c r="BA119" s="374">
        <v>113</v>
      </c>
      <c r="BB119" s="374">
        <v>7166420</v>
      </c>
      <c r="BC119" s="374">
        <v>63419.646017699117</v>
      </c>
      <c r="BD119" s="290">
        <v>392</v>
      </c>
      <c r="BE119" s="374">
        <v>392</v>
      </c>
      <c r="BF119" s="374">
        <v>23490600</v>
      </c>
      <c r="BG119" s="374">
        <v>59925</v>
      </c>
      <c r="BH119" s="290">
        <v>35</v>
      </c>
      <c r="BI119" s="374">
        <v>0</v>
      </c>
      <c r="BJ119" s="374">
        <v>0</v>
      </c>
      <c r="BK119" s="374" t="s">
        <v>329</v>
      </c>
      <c r="BL119" s="290">
        <v>3034</v>
      </c>
      <c r="BM119" s="374">
        <v>3034</v>
      </c>
      <c r="BN119" s="374">
        <v>207257900</v>
      </c>
      <c r="BO119" s="374">
        <v>68311.766644693475</v>
      </c>
    </row>
    <row r="120" spans="38:67">
      <c r="AL120" s="63">
        <v>34</v>
      </c>
      <c r="AM120" s="55" t="s">
        <v>38</v>
      </c>
      <c r="AN120" s="290">
        <v>27523</v>
      </c>
      <c r="AO120" s="374">
        <v>14182</v>
      </c>
      <c r="AP120" s="374">
        <v>964711170</v>
      </c>
      <c r="AQ120" s="374">
        <v>68023.633479057957</v>
      </c>
      <c r="AR120" s="290">
        <v>2504</v>
      </c>
      <c r="AS120" s="374">
        <v>2247</v>
      </c>
      <c r="AT120" s="374">
        <v>141668090</v>
      </c>
      <c r="AU120" s="374">
        <v>63047.659101023586</v>
      </c>
      <c r="AV120" s="290">
        <v>25019</v>
      </c>
      <c r="AW120" s="374">
        <v>11935</v>
      </c>
      <c r="AX120" s="374">
        <v>823043080</v>
      </c>
      <c r="AY120" s="374">
        <v>68960.459153749471</v>
      </c>
      <c r="AZ120" s="290">
        <v>398</v>
      </c>
      <c r="BA120" s="374">
        <v>361</v>
      </c>
      <c r="BB120" s="374">
        <v>16030440</v>
      </c>
      <c r="BC120" s="374">
        <v>44405.650969529088</v>
      </c>
      <c r="BD120" s="290">
        <v>1886</v>
      </c>
      <c r="BE120" s="374">
        <v>1886</v>
      </c>
      <c r="BF120" s="374">
        <v>125637650</v>
      </c>
      <c r="BG120" s="374">
        <v>66615.93319194061</v>
      </c>
      <c r="BH120" s="290">
        <v>220</v>
      </c>
      <c r="BI120" s="374">
        <v>0</v>
      </c>
      <c r="BJ120" s="374">
        <v>0</v>
      </c>
      <c r="BK120" s="374" t="s">
        <v>329</v>
      </c>
      <c r="BL120" s="290">
        <v>11935</v>
      </c>
      <c r="BM120" s="374">
        <v>11935</v>
      </c>
      <c r="BN120" s="374">
        <v>823043080</v>
      </c>
      <c r="BO120" s="374">
        <v>68960.459153749471</v>
      </c>
    </row>
    <row r="121" spans="38:67">
      <c r="AL121" s="63">
        <v>35</v>
      </c>
      <c r="AM121" s="55" t="s">
        <v>1</v>
      </c>
      <c r="AN121" s="290">
        <v>56675</v>
      </c>
      <c r="AO121" s="374">
        <v>34077</v>
      </c>
      <c r="AP121" s="374">
        <v>2357859340</v>
      </c>
      <c r="AQ121" s="374">
        <v>69192.104351908914</v>
      </c>
      <c r="AR121" s="290">
        <v>6183</v>
      </c>
      <c r="AS121" s="374">
        <v>5850</v>
      </c>
      <c r="AT121" s="374">
        <v>413682320</v>
      </c>
      <c r="AU121" s="374">
        <v>70714.926495726497</v>
      </c>
      <c r="AV121" s="290">
        <v>50492</v>
      </c>
      <c r="AW121" s="374">
        <v>28227</v>
      </c>
      <c r="AX121" s="374">
        <v>1944177020</v>
      </c>
      <c r="AY121" s="374">
        <v>68876.501930775499</v>
      </c>
      <c r="AZ121" s="290">
        <v>1248</v>
      </c>
      <c r="BA121" s="374">
        <v>1172</v>
      </c>
      <c r="BB121" s="374">
        <v>70310000</v>
      </c>
      <c r="BC121" s="374">
        <v>59991.467576791809</v>
      </c>
      <c r="BD121" s="290">
        <v>4678</v>
      </c>
      <c r="BE121" s="374">
        <v>4678</v>
      </c>
      <c r="BF121" s="374">
        <v>343372320</v>
      </c>
      <c r="BG121" s="374">
        <v>73401.522017956391</v>
      </c>
      <c r="BH121" s="290">
        <v>257</v>
      </c>
      <c r="BI121" s="374">
        <v>0</v>
      </c>
      <c r="BJ121" s="374">
        <v>0</v>
      </c>
      <c r="BK121" s="374" t="s">
        <v>329</v>
      </c>
      <c r="BL121" s="290">
        <v>28227</v>
      </c>
      <c r="BM121" s="374">
        <v>28227</v>
      </c>
      <c r="BN121" s="374">
        <v>1944177020</v>
      </c>
      <c r="BO121" s="374">
        <v>68876.501930775499</v>
      </c>
    </row>
    <row r="122" spans="38:67">
      <c r="AL122" s="63">
        <v>36</v>
      </c>
      <c r="AM122" s="55" t="s">
        <v>2</v>
      </c>
      <c r="AN122" s="290">
        <v>15737</v>
      </c>
      <c r="AO122" s="374">
        <v>9640</v>
      </c>
      <c r="AP122" s="374">
        <v>601510040</v>
      </c>
      <c r="AQ122" s="374">
        <v>62397.307053941906</v>
      </c>
      <c r="AR122" s="290">
        <v>1633</v>
      </c>
      <c r="AS122" s="374">
        <v>1563</v>
      </c>
      <c r="AT122" s="374">
        <v>87214130</v>
      </c>
      <c r="AU122" s="374">
        <v>55799.187460012799</v>
      </c>
      <c r="AV122" s="290">
        <v>14104</v>
      </c>
      <c r="AW122" s="374">
        <v>8077</v>
      </c>
      <c r="AX122" s="374">
        <v>514295910</v>
      </c>
      <c r="AY122" s="374">
        <v>63674.125294044818</v>
      </c>
      <c r="AZ122" s="290">
        <v>359</v>
      </c>
      <c r="BA122" s="374">
        <v>339</v>
      </c>
      <c r="BB122" s="374">
        <v>14746670</v>
      </c>
      <c r="BC122" s="374">
        <v>43500.501474926255</v>
      </c>
      <c r="BD122" s="290">
        <v>1224</v>
      </c>
      <c r="BE122" s="374">
        <v>1224</v>
      </c>
      <c r="BF122" s="374">
        <v>72467460</v>
      </c>
      <c r="BG122" s="374">
        <v>59205.441176470587</v>
      </c>
      <c r="BH122" s="290">
        <v>50</v>
      </c>
      <c r="BI122" s="374">
        <v>0</v>
      </c>
      <c r="BJ122" s="374">
        <v>0</v>
      </c>
      <c r="BK122" s="374" t="s">
        <v>329</v>
      </c>
      <c r="BL122" s="290">
        <v>8077</v>
      </c>
      <c r="BM122" s="374">
        <v>8077</v>
      </c>
      <c r="BN122" s="374">
        <v>514295910</v>
      </c>
      <c r="BO122" s="374">
        <v>63674.125294044818</v>
      </c>
    </row>
    <row r="123" spans="38:67">
      <c r="AL123" s="63">
        <v>37</v>
      </c>
      <c r="AM123" s="55" t="s">
        <v>3</v>
      </c>
      <c r="AN123" s="290">
        <v>48761</v>
      </c>
      <c r="AO123" s="374">
        <v>29955</v>
      </c>
      <c r="AP123" s="374">
        <v>1978094550</v>
      </c>
      <c r="AQ123" s="374">
        <v>66035.538307461189</v>
      </c>
      <c r="AR123" s="290">
        <v>8168</v>
      </c>
      <c r="AS123" s="374">
        <v>7299</v>
      </c>
      <c r="AT123" s="374">
        <v>435727400</v>
      </c>
      <c r="AU123" s="374">
        <v>59696.862583915608</v>
      </c>
      <c r="AV123" s="290">
        <v>40593</v>
      </c>
      <c r="AW123" s="374">
        <v>22656</v>
      </c>
      <c r="AX123" s="374">
        <v>1542367150</v>
      </c>
      <c r="AY123" s="374">
        <v>68077.646098163837</v>
      </c>
      <c r="AZ123" s="290">
        <v>1809</v>
      </c>
      <c r="BA123" s="374">
        <v>1542</v>
      </c>
      <c r="BB123" s="374">
        <v>75471600</v>
      </c>
      <c r="BC123" s="374">
        <v>48943.968871595331</v>
      </c>
      <c r="BD123" s="290">
        <v>5757</v>
      </c>
      <c r="BE123" s="374">
        <v>5757</v>
      </c>
      <c r="BF123" s="374">
        <v>360255800</v>
      </c>
      <c r="BG123" s="374">
        <v>62577.001910717387</v>
      </c>
      <c r="BH123" s="290">
        <v>602</v>
      </c>
      <c r="BI123" s="374">
        <v>0</v>
      </c>
      <c r="BJ123" s="374">
        <v>0</v>
      </c>
      <c r="BK123" s="374" t="s">
        <v>329</v>
      </c>
      <c r="BL123" s="290">
        <v>22656</v>
      </c>
      <c r="BM123" s="374">
        <v>22656</v>
      </c>
      <c r="BN123" s="374">
        <v>1542367150</v>
      </c>
      <c r="BO123" s="374">
        <v>68077.646098163837</v>
      </c>
    </row>
    <row r="124" spans="38:67">
      <c r="AL124" s="63">
        <v>38</v>
      </c>
      <c r="AM124" s="66" t="s">
        <v>39</v>
      </c>
      <c r="AN124" s="385">
        <v>10005</v>
      </c>
      <c r="AO124" s="374">
        <v>5504</v>
      </c>
      <c r="AP124" s="374">
        <v>397982110</v>
      </c>
      <c r="AQ124" s="374">
        <v>72307.796148255817</v>
      </c>
      <c r="AR124" s="385">
        <v>1318</v>
      </c>
      <c r="AS124" s="374">
        <v>1201</v>
      </c>
      <c r="AT124" s="374">
        <v>88872860</v>
      </c>
      <c r="AU124" s="374">
        <v>73999.050791007496</v>
      </c>
      <c r="AV124" s="385">
        <v>8687</v>
      </c>
      <c r="AW124" s="374">
        <v>4303</v>
      </c>
      <c r="AX124" s="374">
        <v>309109250</v>
      </c>
      <c r="AY124" s="374">
        <v>71835.754125029052</v>
      </c>
      <c r="AZ124" s="385">
        <v>209</v>
      </c>
      <c r="BA124" s="374">
        <v>181</v>
      </c>
      <c r="BB124" s="374">
        <v>11794350</v>
      </c>
      <c r="BC124" s="374">
        <v>65162.154696132595</v>
      </c>
      <c r="BD124" s="385">
        <v>1020</v>
      </c>
      <c r="BE124" s="374">
        <v>1020</v>
      </c>
      <c r="BF124" s="374">
        <v>77078510</v>
      </c>
      <c r="BG124" s="374">
        <v>75567.166666666672</v>
      </c>
      <c r="BH124" s="385">
        <v>89</v>
      </c>
      <c r="BI124" s="374">
        <v>0</v>
      </c>
      <c r="BJ124" s="374">
        <v>0</v>
      </c>
      <c r="BK124" s="374" t="s">
        <v>329</v>
      </c>
      <c r="BL124" s="385">
        <v>4303</v>
      </c>
      <c r="BM124" s="374">
        <v>4303</v>
      </c>
      <c r="BN124" s="374">
        <v>309109250</v>
      </c>
      <c r="BO124" s="374">
        <v>71835.754125029052</v>
      </c>
    </row>
    <row r="125" spans="38:67">
      <c r="AL125" s="63">
        <v>39</v>
      </c>
      <c r="AM125" s="66" t="s">
        <v>7</v>
      </c>
      <c r="AN125" s="385">
        <v>58065</v>
      </c>
      <c r="AO125" s="374">
        <v>33812</v>
      </c>
      <c r="AP125" s="374">
        <v>2078772940</v>
      </c>
      <c r="AQ125" s="374">
        <v>61480.330651839584</v>
      </c>
      <c r="AR125" s="385">
        <v>6630</v>
      </c>
      <c r="AS125" s="374">
        <v>6057</v>
      </c>
      <c r="AT125" s="374">
        <v>364014560</v>
      </c>
      <c r="AU125" s="374">
        <v>60098.160805679378</v>
      </c>
      <c r="AV125" s="385">
        <v>51435</v>
      </c>
      <c r="AW125" s="374">
        <v>27755</v>
      </c>
      <c r="AX125" s="374">
        <v>1714758380</v>
      </c>
      <c r="AY125" s="374">
        <v>61781.962889569448</v>
      </c>
      <c r="AZ125" s="385">
        <v>1260</v>
      </c>
      <c r="BA125" s="374">
        <v>1140</v>
      </c>
      <c r="BB125" s="374">
        <v>62889360</v>
      </c>
      <c r="BC125" s="374">
        <v>55166.105263157893</v>
      </c>
      <c r="BD125" s="385">
        <v>4917</v>
      </c>
      <c r="BE125" s="374">
        <v>4917</v>
      </c>
      <c r="BF125" s="374">
        <v>301125200</v>
      </c>
      <c r="BG125" s="374">
        <v>61241.651413463493</v>
      </c>
      <c r="BH125" s="385">
        <v>453</v>
      </c>
      <c r="BI125" s="374">
        <v>0</v>
      </c>
      <c r="BJ125" s="374">
        <v>0</v>
      </c>
      <c r="BK125" s="374" t="s">
        <v>329</v>
      </c>
      <c r="BL125" s="385">
        <v>27755</v>
      </c>
      <c r="BM125" s="374">
        <v>27755</v>
      </c>
      <c r="BN125" s="374">
        <v>1714758380</v>
      </c>
      <c r="BO125" s="374">
        <v>61781.962889569448</v>
      </c>
    </row>
    <row r="126" spans="38:67">
      <c r="AL126" s="373">
        <v>40</v>
      </c>
      <c r="AM126" s="66" t="s">
        <v>40</v>
      </c>
      <c r="AN126" s="385">
        <v>12125</v>
      </c>
      <c r="AO126" s="374">
        <v>6176</v>
      </c>
      <c r="AP126" s="374">
        <v>394622380</v>
      </c>
      <c r="AQ126" s="374">
        <v>63896.110751295339</v>
      </c>
      <c r="AR126" s="385">
        <v>1694</v>
      </c>
      <c r="AS126" s="374">
        <v>1484</v>
      </c>
      <c r="AT126" s="374">
        <v>90499680</v>
      </c>
      <c r="AU126" s="374">
        <v>60983.611859838275</v>
      </c>
      <c r="AV126" s="385">
        <v>10431</v>
      </c>
      <c r="AW126" s="374">
        <v>4692</v>
      </c>
      <c r="AX126" s="374">
        <v>304122700</v>
      </c>
      <c r="AY126" s="374">
        <v>64817.284739982948</v>
      </c>
      <c r="AZ126" s="385">
        <v>284</v>
      </c>
      <c r="BA126" s="374">
        <v>256</v>
      </c>
      <c r="BB126" s="374">
        <v>12005490</v>
      </c>
      <c r="BC126" s="374">
        <v>46896.4453125</v>
      </c>
      <c r="BD126" s="385">
        <v>1228</v>
      </c>
      <c r="BE126" s="374">
        <v>1228</v>
      </c>
      <c r="BF126" s="374">
        <v>78494190</v>
      </c>
      <c r="BG126" s="374">
        <v>63920.350162866453</v>
      </c>
      <c r="BH126" s="385">
        <v>182</v>
      </c>
      <c r="BI126" s="374">
        <v>0</v>
      </c>
      <c r="BJ126" s="374">
        <v>0</v>
      </c>
      <c r="BK126" s="374" t="s">
        <v>329</v>
      </c>
      <c r="BL126" s="385">
        <v>4692</v>
      </c>
      <c r="BM126" s="374">
        <v>4692</v>
      </c>
      <c r="BN126" s="374">
        <v>304122700</v>
      </c>
      <c r="BO126" s="374">
        <v>64817.284739982948</v>
      </c>
    </row>
    <row r="127" spans="38:67">
      <c r="AL127" s="373">
        <v>41</v>
      </c>
      <c r="AM127" s="66" t="s">
        <v>11</v>
      </c>
      <c r="AN127" s="385">
        <v>22402</v>
      </c>
      <c r="AO127" s="374">
        <v>12088</v>
      </c>
      <c r="AP127" s="374">
        <v>871196600</v>
      </c>
      <c r="AQ127" s="374">
        <v>72071.194573130371</v>
      </c>
      <c r="AR127" s="385">
        <v>3018</v>
      </c>
      <c r="AS127" s="374">
        <v>2787</v>
      </c>
      <c r="AT127" s="374">
        <v>202328170</v>
      </c>
      <c r="AU127" s="374">
        <v>72597.118765697887</v>
      </c>
      <c r="AV127" s="385">
        <v>19384</v>
      </c>
      <c r="AW127" s="374">
        <v>9301</v>
      </c>
      <c r="AX127" s="374">
        <v>668868430</v>
      </c>
      <c r="AY127" s="374">
        <v>71913.603913557687</v>
      </c>
      <c r="AZ127" s="385">
        <v>578</v>
      </c>
      <c r="BA127" s="374">
        <v>515</v>
      </c>
      <c r="BB127" s="374">
        <v>32984480</v>
      </c>
      <c r="BC127" s="374">
        <v>64047.533980582528</v>
      </c>
      <c r="BD127" s="385">
        <v>2272</v>
      </c>
      <c r="BE127" s="374">
        <v>2272</v>
      </c>
      <c r="BF127" s="374">
        <v>169343690</v>
      </c>
      <c r="BG127" s="374">
        <v>74535.074823943665</v>
      </c>
      <c r="BH127" s="385">
        <v>168</v>
      </c>
      <c r="BI127" s="374">
        <v>0</v>
      </c>
      <c r="BJ127" s="374">
        <v>0</v>
      </c>
      <c r="BK127" s="374" t="s">
        <v>329</v>
      </c>
      <c r="BL127" s="385">
        <v>9301</v>
      </c>
      <c r="BM127" s="374">
        <v>9301</v>
      </c>
      <c r="BN127" s="374">
        <v>668868430</v>
      </c>
      <c r="BO127" s="374">
        <v>71913.603913557687</v>
      </c>
    </row>
    <row r="128" spans="38:67">
      <c r="AL128" s="63">
        <v>42</v>
      </c>
      <c r="AM128" s="66" t="s">
        <v>12</v>
      </c>
      <c r="AN128" s="385">
        <v>60961</v>
      </c>
      <c r="AO128" s="374">
        <v>34640</v>
      </c>
      <c r="AP128" s="374">
        <v>2094228940</v>
      </c>
      <c r="AQ128" s="374">
        <v>60456.955542725176</v>
      </c>
      <c r="AR128" s="385">
        <v>4565</v>
      </c>
      <c r="AS128" s="374">
        <v>4091</v>
      </c>
      <c r="AT128" s="374">
        <v>239339890</v>
      </c>
      <c r="AU128" s="374">
        <v>58504.006355414327</v>
      </c>
      <c r="AV128" s="385">
        <v>56396</v>
      </c>
      <c r="AW128" s="374">
        <v>30549</v>
      </c>
      <c r="AX128" s="374">
        <v>1854889050</v>
      </c>
      <c r="AY128" s="374">
        <v>60718.486693508792</v>
      </c>
      <c r="AZ128" s="385">
        <v>1237</v>
      </c>
      <c r="BA128" s="374">
        <v>1124</v>
      </c>
      <c r="BB128" s="374">
        <v>57480800</v>
      </c>
      <c r="BC128" s="374">
        <v>51139.501779359431</v>
      </c>
      <c r="BD128" s="385">
        <v>2967</v>
      </c>
      <c r="BE128" s="374">
        <v>2967</v>
      </c>
      <c r="BF128" s="374">
        <v>181859090</v>
      </c>
      <c r="BG128" s="374">
        <v>61293.929895517358</v>
      </c>
      <c r="BH128" s="385">
        <v>361</v>
      </c>
      <c r="BI128" s="374">
        <v>0</v>
      </c>
      <c r="BJ128" s="374">
        <v>0</v>
      </c>
      <c r="BK128" s="374" t="s">
        <v>329</v>
      </c>
      <c r="BL128" s="385">
        <v>30549</v>
      </c>
      <c r="BM128" s="374">
        <v>30549</v>
      </c>
      <c r="BN128" s="374">
        <v>1854889050</v>
      </c>
      <c r="BO128" s="374">
        <v>60718.486693508792</v>
      </c>
    </row>
    <row r="129" spans="38:67">
      <c r="AL129" s="63">
        <v>43</v>
      </c>
      <c r="AM129" s="66" t="s">
        <v>8</v>
      </c>
      <c r="AN129" s="385">
        <v>37165</v>
      </c>
      <c r="AO129" s="374">
        <v>22308</v>
      </c>
      <c r="AP129" s="374">
        <v>1479045230</v>
      </c>
      <c r="AQ129" s="374">
        <v>66301.113053613051</v>
      </c>
      <c r="AR129" s="385">
        <v>8331</v>
      </c>
      <c r="AS129" s="374">
        <v>7797</v>
      </c>
      <c r="AT129" s="374">
        <v>526735870</v>
      </c>
      <c r="AU129" s="374">
        <v>67556.222906245996</v>
      </c>
      <c r="AV129" s="385">
        <v>28834</v>
      </c>
      <c r="AW129" s="374">
        <v>14511</v>
      </c>
      <c r="AX129" s="374">
        <v>952309360</v>
      </c>
      <c r="AY129" s="374">
        <v>65626.721797257254</v>
      </c>
      <c r="AZ129" s="385">
        <v>1535</v>
      </c>
      <c r="BA129" s="374">
        <v>1447</v>
      </c>
      <c r="BB129" s="374">
        <v>81046120</v>
      </c>
      <c r="BC129" s="374">
        <v>56009.758120248793</v>
      </c>
      <c r="BD129" s="385">
        <v>6350</v>
      </c>
      <c r="BE129" s="374">
        <v>6350</v>
      </c>
      <c r="BF129" s="374">
        <v>445689750</v>
      </c>
      <c r="BG129" s="374">
        <v>70187.362204724413</v>
      </c>
      <c r="BH129" s="385">
        <v>446</v>
      </c>
      <c r="BI129" s="374">
        <v>0</v>
      </c>
      <c r="BJ129" s="374">
        <v>0</v>
      </c>
      <c r="BK129" s="374" t="s">
        <v>329</v>
      </c>
      <c r="BL129" s="385">
        <v>14511</v>
      </c>
      <c r="BM129" s="374">
        <v>14511</v>
      </c>
      <c r="BN129" s="374">
        <v>952309360</v>
      </c>
      <c r="BO129" s="374">
        <v>65626.721797257254</v>
      </c>
    </row>
    <row r="130" spans="38:67">
      <c r="AL130" s="63">
        <v>44</v>
      </c>
      <c r="AM130" s="66" t="s">
        <v>18</v>
      </c>
      <c r="AN130" s="385">
        <v>40377</v>
      </c>
      <c r="AO130" s="374">
        <v>23015</v>
      </c>
      <c r="AP130" s="374">
        <v>1696117430</v>
      </c>
      <c r="AQ130" s="374">
        <v>73696.173365196606</v>
      </c>
      <c r="AR130" s="385">
        <v>7137</v>
      </c>
      <c r="AS130" s="374">
        <v>6667</v>
      </c>
      <c r="AT130" s="374">
        <v>493565190</v>
      </c>
      <c r="AU130" s="374">
        <v>74031.076946152694</v>
      </c>
      <c r="AV130" s="385">
        <v>33240</v>
      </c>
      <c r="AW130" s="374">
        <v>16348</v>
      </c>
      <c r="AX130" s="374">
        <v>1202552240</v>
      </c>
      <c r="AY130" s="374">
        <v>73559.593834108149</v>
      </c>
      <c r="AZ130" s="385">
        <v>1601</v>
      </c>
      <c r="BA130" s="374">
        <v>1514</v>
      </c>
      <c r="BB130" s="374">
        <v>96748220</v>
      </c>
      <c r="BC130" s="374">
        <v>63902.391017173053</v>
      </c>
      <c r="BD130" s="385">
        <v>5153</v>
      </c>
      <c r="BE130" s="374">
        <v>5153</v>
      </c>
      <c r="BF130" s="374">
        <v>396816970</v>
      </c>
      <c r="BG130" s="374">
        <v>77006.980399767126</v>
      </c>
      <c r="BH130" s="385">
        <v>383</v>
      </c>
      <c r="BI130" s="374">
        <v>0</v>
      </c>
      <c r="BJ130" s="374">
        <v>0</v>
      </c>
      <c r="BK130" s="374" t="s">
        <v>329</v>
      </c>
      <c r="BL130" s="385">
        <v>16348</v>
      </c>
      <c r="BM130" s="374">
        <v>16348</v>
      </c>
      <c r="BN130" s="374">
        <v>1202552240</v>
      </c>
      <c r="BO130" s="374">
        <v>73559.593834108149</v>
      </c>
    </row>
    <row r="131" spans="38:67">
      <c r="AL131" s="63">
        <v>45</v>
      </c>
      <c r="AM131" s="66" t="s">
        <v>41</v>
      </c>
      <c r="AN131" s="385">
        <v>13841</v>
      </c>
      <c r="AO131" s="374">
        <v>7098</v>
      </c>
      <c r="AP131" s="374">
        <v>476781450</v>
      </c>
      <c r="AQ131" s="374">
        <v>67171.238377007612</v>
      </c>
      <c r="AR131" s="385">
        <v>1864</v>
      </c>
      <c r="AS131" s="374">
        <v>1760</v>
      </c>
      <c r="AT131" s="374">
        <v>111913550</v>
      </c>
      <c r="AU131" s="374">
        <v>63587.244318181816</v>
      </c>
      <c r="AV131" s="385">
        <v>11977</v>
      </c>
      <c r="AW131" s="374">
        <v>5338</v>
      </c>
      <c r="AX131" s="374">
        <v>364867900</v>
      </c>
      <c r="AY131" s="374">
        <v>68352.922442862502</v>
      </c>
      <c r="AZ131" s="385">
        <v>324</v>
      </c>
      <c r="BA131" s="374">
        <v>298</v>
      </c>
      <c r="BB131" s="374">
        <v>16367320</v>
      </c>
      <c r="BC131" s="374">
        <v>54923.892617449666</v>
      </c>
      <c r="BD131" s="385">
        <v>1462</v>
      </c>
      <c r="BE131" s="374">
        <v>1462</v>
      </c>
      <c r="BF131" s="374">
        <v>95546230</v>
      </c>
      <c r="BG131" s="374">
        <v>65353.098495212042</v>
      </c>
      <c r="BH131" s="385">
        <v>78</v>
      </c>
      <c r="BI131" s="374">
        <v>0</v>
      </c>
      <c r="BJ131" s="374">
        <v>0</v>
      </c>
      <c r="BK131" s="374" t="s">
        <v>329</v>
      </c>
      <c r="BL131" s="385">
        <v>5338</v>
      </c>
      <c r="BM131" s="374">
        <v>5338</v>
      </c>
      <c r="BN131" s="374">
        <v>364867900</v>
      </c>
      <c r="BO131" s="374">
        <v>68352.922442862502</v>
      </c>
    </row>
    <row r="132" spans="38:67">
      <c r="AL132" s="63">
        <v>46</v>
      </c>
      <c r="AM132" s="66" t="s">
        <v>21</v>
      </c>
      <c r="AN132" s="385">
        <v>17839</v>
      </c>
      <c r="AO132" s="374">
        <v>10116</v>
      </c>
      <c r="AP132" s="374">
        <v>634337940</v>
      </c>
      <c r="AQ132" s="374">
        <v>62706.399762752073</v>
      </c>
      <c r="AR132" s="385">
        <v>2411</v>
      </c>
      <c r="AS132" s="374">
        <v>2274</v>
      </c>
      <c r="AT132" s="374">
        <v>133431710</v>
      </c>
      <c r="AU132" s="374">
        <v>58677.093227792437</v>
      </c>
      <c r="AV132" s="385">
        <v>15428</v>
      </c>
      <c r="AW132" s="374">
        <v>7842</v>
      </c>
      <c r="AX132" s="374">
        <v>500906230</v>
      </c>
      <c r="AY132" s="374">
        <v>63874.806171894925</v>
      </c>
      <c r="AZ132" s="385">
        <v>396</v>
      </c>
      <c r="BA132" s="374">
        <v>382</v>
      </c>
      <c r="BB132" s="374">
        <v>20311690</v>
      </c>
      <c r="BC132" s="374">
        <v>53171.963350785343</v>
      </c>
      <c r="BD132" s="385">
        <v>1892</v>
      </c>
      <c r="BE132" s="374">
        <v>1892</v>
      </c>
      <c r="BF132" s="374">
        <v>113120020</v>
      </c>
      <c r="BG132" s="374">
        <v>59788.594080338269</v>
      </c>
      <c r="BH132" s="385">
        <v>123</v>
      </c>
      <c r="BI132" s="374">
        <v>0</v>
      </c>
      <c r="BJ132" s="374">
        <v>0</v>
      </c>
      <c r="BK132" s="374" t="s">
        <v>329</v>
      </c>
      <c r="BL132" s="385">
        <v>7842</v>
      </c>
      <c r="BM132" s="374">
        <v>7842</v>
      </c>
      <c r="BN132" s="374">
        <v>500906230</v>
      </c>
      <c r="BO132" s="374">
        <v>63874.806171894925</v>
      </c>
    </row>
    <row r="133" spans="38:67">
      <c r="AL133" s="63">
        <v>47</v>
      </c>
      <c r="AM133" s="66" t="s">
        <v>13</v>
      </c>
      <c r="AN133" s="385">
        <v>36753</v>
      </c>
      <c r="AO133" s="374">
        <v>20332</v>
      </c>
      <c r="AP133" s="374">
        <v>1279131140</v>
      </c>
      <c r="AQ133" s="374">
        <v>62912.214243556955</v>
      </c>
      <c r="AR133" s="385">
        <v>5030</v>
      </c>
      <c r="AS133" s="374">
        <v>4658</v>
      </c>
      <c r="AT133" s="374">
        <v>278522980</v>
      </c>
      <c r="AU133" s="374">
        <v>59794.54272219837</v>
      </c>
      <c r="AV133" s="385">
        <v>31723</v>
      </c>
      <c r="AW133" s="374">
        <v>15674</v>
      </c>
      <c r="AX133" s="374">
        <v>1000608160</v>
      </c>
      <c r="AY133" s="374">
        <v>63838.724001531198</v>
      </c>
      <c r="AZ133" s="385">
        <v>950</v>
      </c>
      <c r="BA133" s="374">
        <v>867</v>
      </c>
      <c r="BB133" s="374">
        <v>44347290</v>
      </c>
      <c r="BC133" s="374">
        <v>51150.276816608995</v>
      </c>
      <c r="BD133" s="385">
        <v>3791</v>
      </c>
      <c r="BE133" s="374">
        <v>3791</v>
      </c>
      <c r="BF133" s="374">
        <v>234175690</v>
      </c>
      <c r="BG133" s="374">
        <v>61771.482458454237</v>
      </c>
      <c r="BH133" s="385">
        <v>289</v>
      </c>
      <c r="BI133" s="374">
        <v>0</v>
      </c>
      <c r="BJ133" s="374">
        <v>0</v>
      </c>
      <c r="BK133" s="374" t="s">
        <v>329</v>
      </c>
      <c r="BL133" s="385">
        <v>15674</v>
      </c>
      <c r="BM133" s="374">
        <v>15674</v>
      </c>
      <c r="BN133" s="374">
        <v>1000608160</v>
      </c>
      <c r="BO133" s="374">
        <v>63838.724001531198</v>
      </c>
    </row>
    <row r="134" spans="38:67">
      <c r="AL134" s="63">
        <v>48</v>
      </c>
      <c r="AM134" s="66" t="s">
        <v>22</v>
      </c>
      <c r="AN134" s="385">
        <v>19845</v>
      </c>
      <c r="AO134" s="374">
        <v>11791</v>
      </c>
      <c r="AP134" s="374">
        <v>767415660</v>
      </c>
      <c r="AQ134" s="374">
        <v>65084.866423543383</v>
      </c>
      <c r="AR134" s="385">
        <v>3411</v>
      </c>
      <c r="AS134" s="374">
        <v>2912</v>
      </c>
      <c r="AT134" s="374">
        <v>177200720</v>
      </c>
      <c r="AU134" s="374">
        <v>60851.895604395606</v>
      </c>
      <c r="AV134" s="385">
        <v>16434</v>
      </c>
      <c r="AW134" s="374">
        <v>8879</v>
      </c>
      <c r="AX134" s="374">
        <v>590214940</v>
      </c>
      <c r="AY134" s="374">
        <v>66473.132109471786</v>
      </c>
      <c r="AZ134" s="385">
        <v>695</v>
      </c>
      <c r="BA134" s="374">
        <v>551</v>
      </c>
      <c r="BB134" s="374">
        <v>26537020</v>
      </c>
      <c r="BC134" s="374">
        <v>48161.560798548096</v>
      </c>
      <c r="BD134" s="385">
        <v>2361</v>
      </c>
      <c r="BE134" s="374">
        <v>2361</v>
      </c>
      <c r="BF134" s="374">
        <v>150663700</v>
      </c>
      <c r="BG134" s="374">
        <v>63813.511224057605</v>
      </c>
      <c r="BH134" s="385">
        <v>355</v>
      </c>
      <c r="BI134" s="374">
        <v>0</v>
      </c>
      <c r="BJ134" s="374">
        <v>0</v>
      </c>
      <c r="BK134" s="374" t="s">
        <v>329</v>
      </c>
      <c r="BL134" s="385">
        <v>8879</v>
      </c>
      <c r="BM134" s="374">
        <v>8879</v>
      </c>
      <c r="BN134" s="374">
        <v>590214940</v>
      </c>
      <c r="BO134" s="374">
        <v>66473.132109471786</v>
      </c>
    </row>
    <row r="135" spans="38:67">
      <c r="AL135" s="63">
        <v>49</v>
      </c>
      <c r="AM135" s="66" t="s">
        <v>23</v>
      </c>
      <c r="AN135" s="385">
        <v>19846</v>
      </c>
      <c r="AO135" s="374">
        <v>11060</v>
      </c>
      <c r="AP135" s="374">
        <v>741399680</v>
      </c>
      <c r="AQ135" s="374">
        <v>67034.329113924046</v>
      </c>
      <c r="AR135" s="385">
        <v>1683</v>
      </c>
      <c r="AS135" s="374">
        <v>1567</v>
      </c>
      <c r="AT135" s="374">
        <v>96405120</v>
      </c>
      <c r="AU135" s="374">
        <v>61522.093171665605</v>
      </c>
      <c r="AV135" s="385">
        <v>18163</v>
      </c>
      <c r="AW135" s="374">
        <v>9493</v>
      </c>
      <c r="AX135" s="374">
        <v>644994560</v>
      </c>
      <c r="AY135" s="374">
        <v>67944.228378805434</v>
      </c>
      <c r="AZ135" s="385">
        <v>328</v>
      </c>
      <c r="BA135" s="374">
        <v>295</v>
      </c>
      <c r="BB135" s="374">
        <v>15651040</v>
      </c>
      <c r="BC135" s="374">
        <v>53054.372881355936</v>
      </c>
      <c r="BD135" s="385">
        <v>1272</v>
      </c>
      <c r="BE135" s="374">
        <v>1272</v>
      </c>
      <c r="BF135" s="374">
        <v>80754080</v>
      </c>
      <c r="BG135" s="374">
        <v>63485.911949685535</v>
      </c>
      <c r="BH135" s="385">
        <v>83</v>
      </c>
      <c r="BI135" s="374">
        <v>0</v>
      </c>
      <c r="BJ135" s="374">
        <v>0</v>
      </c>
      <c r="BK135" s="374" t="s">
        <v>329</v>
      </c>
      <c r="BL135" s="385">
        <v>9493</v>
      </c>
      <c r="BM135" s="374">
        <v>9493</v>
      </c>
      <c r="BN135" s="374">
        <v>644994560</v>
      </c>
      <c r="BO135" s="374">
        <v>67944.228378805434</v>
      </c>
    </row>
    <row r="136" spans="38:67">
      <c r="AL136" s="63">
        <v>50</v>
      </c>
      <c r="AM136" s="66" t="s">
        <v>14</v>
      </c>
      <c r="AN136" s="385">
        <v>17849</v>
      </c>
      <c r="AO136" s="374">
        <v>9853</v>
      </c>
      <c r="AP136" s="374">
        <v>683874790</v>
      </c>
      <c r="AQ136" s="374">
        <v>69407.773267025274</v>
      </c>
      <c r="AR136" s="385">
        <v>2267</v>
      </c>
      <c r="AS136" s="374">
        <v>2107</v>
      </c>
      <c r="AT136" s="374">
        <v>137016250</v>
      </c>
      <c r="AU136" s="374">
        <v>65029.069767441862</v>
      </c>
      <c r="AV136" s="385">
        <v>15582</v>
      </c>
      <c r="AW136" s="374">
        <v>7746</v>
      </c>
      <c r="AX136" s="374">
        <v>546858540</v>
      </c>
      <c r="AY136" s="374">
        <v>70598.830364058871</v>
      </c>
      <c r="AZ136" s="385">
        <v>466</v>
      </c>
      <c r="BA136" s="374">
        <v>433</v>
      </c>
      <c r="BB136" s="374">
        <v>28043870</v>
      </c>
      <c r="BC136" s="374">
        <v>64766.443418013856</v>
      </c>
      <c r="BD136" s="385">
        <v>1674</v>
      </c>
      <c r="BE136" s="374">
        <v>1674</v>
      </c>
      <c r="BF136" s="374">
        <v>108972380</v>
      </c>
      <c r="BG136" s="374">
        <v>65097.001194743127</v>
      </c>
      <c r="BH136" s="385">
        <v>127</v>
      </c>
      <c r="BI136" s="374">
        <v>0</v>
      </c>
      <c r="BJ136" s="374">
        <v>0</v>
      </c>
      <c r="BK136" s="374" t="s">
        <v>329</v>
      </c>
      <c r="BL136" s="385">
        <v>7746</v>
      </c>
      <c r="BM136" s="374">
        <v>7746</v>
      </c>
      <c r="BN136" s="374">
        <v>546858540</v>
      </c>
      <c r="BO136" s="374">
        <v>70598.830364058871</v>
      </c>
    </row>
    <row r="137" spans="38:67">
      <c r="AL137" s="63">
        <v>51</v>
      </c>
      <c r="AM137" s="66" t="s">
        <v>42</v>
      </c>
      <c r="AN137" s="385">
        <v>24112</v>
      </c>
      <c r="AO137" s="374">
        <v>13594</v>
      </c>
      <c r="AP137" s="374">
        <v>934255360</v>
      </c>
      <c r="AQ137" s="374">
        <v>68725.567161983228</v>
      </c>
      <c r="AR137" s="385">
        <v>4601</v>
      </c>
      <c r="AS137" s="374">
        <v>4350</v>
      </c>
      <c r="AT137" s="374">
        <v>287846180</v>
      </c>
      <c r="AU137" s="374">
        <v>66171.535632183906</v>
      </c>
      <c r="AV137" s="385">
        <v>19511</v>
      </c>
      <c r="AW137" s="374">
        <v>9244</v>
      </c>
      <c r="AX137" s="374">
        <v>646409180</v>
      </c>
      <c r="AY137" s="374">
        <v>69927.431847684988</v>
      </c>
      <c r="AZ137" s="385">
        <v>679</v>
      </c>
      <c r="BA137" s="374">
        <v>635</v>
      </c>
      <c r="BB137" s="374">
        <v>30437020</v>
      </c>
      <c r="BC137" s="374">
        <v>47932.314960629919</v>
      </c>
      <c r="BD137" s="385">
        <v>3715</v>
      </c>
      <c r="BE137" s="374">
        <v>3715</v>
      </c>
      <c r="BF137" s="374">
        <v>257409160</v>
      </c>
      <c r="BG137" s="374">
        <v>69289.141318977127</v>
      </c>
      <c r="BH137" s="385">
        <v>207</v>
      </c>
      <c r="BI137" s="374">
        <v>0</v>
      </c>
      <c r="BJ137" s="374">
        <v>0</v>
      </c>
      <c r="BK137" s="374" t="s">
        <v>329</v>
      </c>
      <c r="BL137" s="385">
        <v>9244</v>
      </c>
      <c r="BM137" s="374">
        <v>9244</v>
      </c>
      <c r="BN137" s="374">
        <v>646409180</v>
      </c>
      <c r="BO137" s="374">
        <v>69927.431847684988</v>
      </c>
    </row>
    <row r="138" spans="38:67">
      <c r="AL138" s="63">
        <v>52</v>
      </c>
      <c r="AM138" s="66" t="s">
        <v>4</v>
      </c>
      <c r="AN138" s="385">
        <v>19484</v>
      </c>
      <c r="AO138" s="374">
        <v>12504</v>
      </c>
      <c r="AP138" s="374">
        <v>813825950</v>
      </c>
      <c r="AQ138" s="374">
        <v>65085.248720409472</v>
      </c>
      <c r="AR138" s="385">
        <v>4070</v>
      </c>
      <c r="AS138" s="374">
        <v>3886</v>
      </c>
      <c r="AT138" s="374">
        <v>237797450</v>
      </c>
      <c r="AU138" s="374">
        <v>61193.373648996399</v>
      </c>
      <c r="AV138" s="385">
        <v>15414</v>
      </c>
      <c r="AW138" s="374">
        <v>8618</v>
      </c>
      <c r="AX138" s="374">
        <v>576028500</v>
      </c>
      <c r="AY138" s="374">
        <v>66840.160129960554</v>
      </c>
      <c r="AZ138" s="385">
        <v>1023</v>
      </c>
      <c r="BA138" s="374">
        <v>983</v>
      </c>
      <c r="BB138" s="374">
        <v>49574430</v>
      </c>
      <c r="BC138" s="374">
        <v>50431.770091556456</v>
      </c>
      <c r="BD138" s="385">
        <v>2903</v>
      </c>
      <c r="BE138" s="374">
        <v>2903</v>
      </c>
      <c r="BF138" s="374">
        <v>188223020</v>
      </c>
      <c r="BG138" s="374">
        <v>64837.416465725109</v>
      </c>
      <c r="BH138" s="385">
        <v>144</v>
      </c>
      <c r="BI138" s="374">
        <v>0</v>
      </c>
      <c r="BJ138" s="374">
        <v>0</v>
      </c>
      <c r="BK138" s="374" t="s">
        <v>329</v>
      </c>
      <c r="BL138" s="385">
        <v>8618</v>
      </c>
      <c r="BM138" s="374">
        <v>8618</v>
      </c>
      <c r="BN138" s="374">
        <v>576028500</v>
      </c>
      <c r="BO138" s="374">
        <v>66840.160129960554</v>
      </c>
    </row>
    <row r="139" spans="38:67">
      <c r="AL139" s="63">
        <v>53</v>
      </c>
      <c r="AM139" s="66" t="s">
        <v>19</v>
      </c>
      <c r="AN139" s="385">
        <v>10879</v>
      </c>
      <c r="AO139" s="374">
        <v>5618</v>
      </c>
      <c r="AP139" s="374">
        <v>383249280</v>
      </c>
      <c r="AQ139" s="374">
        <v>68218.098967604135</v>
      </c>
      <c r="AR139" s="385">
        <v>1499</v>
      </c>
      <c r="AS139" s="374">
        <v>1270</v>
      </c>
      <c r="AT139" s="374">
        <v>85111000</v>
      </c>
      <c r="AU139" s="374">
        <v>67016.535433070865</v>
      </c>
      <c r="AV139" s="385">
        <v>9380</v>
      </c>
      <c r="AW139" s="374">
        <v>4348</v>
      </c>
      <c r="AX139" s="374">
        <v>298138280</v>
      </c>
      <c r="AY139" s="374">
        <v>68569.061637534498</v>
      </c>
      <c r="AZ139" s="385">
        <v>279</v>
      </c>
      <c r="BA139" s="374">
        <v>248</v>
      </c>
      <c r="BB139" s="374">
        <v>13388490</v>
      </c>
      <c r="BC139" s="374">
        <v>53985.846774193546</v>
      </c>
      <c r="BD139" s="385">
        <v>1022</v>
      </c>
      <c r="BE139" s="374">
        <v>1022</v>
      </c>
      <c r="BF139" s="374">
        <v>71722510</v>
      </c>
      <c r="BG139" s="374">
        <v>70178.581213307247</v>
      </c>
      <c r="BH139" s="385">
        <v>198</v>
      </c>
      <c r="BI139" s="374">
        <v>0</v>
      </c>
      <c r="BJ139" s="374">
        <v>0</v>
      </c>
      <c r="BK139" s="374" t="s">
        <v>329</v>
      </c>
      <c r="BL139" s="385">
        <v>4348</v>
      </c>
      <c r="BM139" s="374">
        <v>4348</v>
      </c>
      <c r="BN139" s="374">
        <v>298138280</v>
      </c>
      <c r="BO139" s="374">
        <v>68569.061637534498</v>
      </c>
    </row>
    <row r="140" spans="38:67">
      <c r="AL140" s="63">
        <v>54</v>
      </c>
      <c r="AM140" s="66" t="s">
        <v>24</v>
      </c>
      <c r="AN140" s="385">
        <v>17892</v>
      </c>
      <c r="AO140" s="374">
        <v>10237</v>
      </c>
      <c r="AP140" s="374">
        <v>684847840</v>
      </c>
      <c r="AQ140" s="374">
        <v>66899.271270880141</v>
      </c>
      <c r="AR140" s="385">
        <v>2414</v>
      </c>
      <c r="AS140" s="374">
        <v>2280</v>
      </c>
      <c r="AT140" s="374">
        <v>135290110</v>
      </c>
      <c r="AU140" s="374">
        <v>59337.767543859649</v>
      </c>
      <c r="AV140" s="385">
        <v>15478</v>
      </c>
      <c r="AW140" s="374">
        <v>7957</v>
      </c>
      <c r="AX140" s="374">
        <v>549557730</v>
      </c>
      <c r="AY140" s="374">
        <v>69065.945708181476</v>
      </c>
      <c r="AZ140" s="385">
        <v>428</v>
      </c>
      <c r="BA140" s="374">
        <v>398</v>
      </c>
      <c r="BB140" s="374">
        <v>19838540</v>
      </c>
      <c r="BC140" s="374">
        <v>49845.577889447239</v>
      </c>
      <c r="BD140" s="385">
        <v>1882</v>
      </c>
      <c r="BE140" s="374">
        <v>1882</v>
      </c>
      <c r="BF140" s="374">
        <v>115451570</v>
      </c>
      <c r="BG140" s="374">
        <v>61345.148777895854</v>
      </c>
      <c r="BH140" s="385">
        <v>104</v>
      </c>
      <c r="BI140" s="374">
        <v>0</v>
      </c>
      <c r="BJ140" s="374">
        <v>0</v>
      </c>
      <c r="BK140" s="374" t="s">
        <v>329</v>
      </c>
      <c r="BL140" s="385">
        <v>7957</v>
      </c>
      <c r="BM140" s="374">
        <v>7957</v>
      </c>
      <c r="BN140" s="374">
        <v>549557730</v>
      </c>
      <c r="BO140" s="374">
        <v>69065.945708181476</v>
      </c>
    </row>
    <row r="141" spans="38:67">
      <c r="AL141" s="63">
        <v>55</v>
      </c>
      <c r="AM141" s="66" t="s">
        <v>15</v>
      </c>
      <c r="AN141" s="385">
        <v>18611</v>
      </c>
      <c r="AO141" s="374">
        <v>9801</v>
      </c>
      <c r="AP141" s="374">
        <v>744041960</v>
      </c>
      <c r="AQ141" s="374">
        <v>75914.902560963164</v>
      </c>
      <c r="AR141" s="385">
        <v>1822</v>
      </c>
      <c r="AS141" s="374">
        <v>1735</v>
      </c>
      <c r="AT141" s="374">
        <v>131417570</v>
      </c>
      <c r="AU141" s="374">
        <v>75744.997118155617</v>
      </c>
      <c r="AV141" s="385">
        <v>16789</v>
      </c>
      <c r="AW141" s="374">
        <v>8066</v>
      </c>
      <c r="AX141" s="374">
        <v>612624390</v>
      </c>
      <c r="AY141" s="374">
        <v>75951.449293330021</v>
      </c>
      <c r="AZ141" s="385">
        <v>361</v>
      </c>
      <c r="BA141" s="374">
        <v>338</v>
      </c>
      <c r="BB141" s="374">
        <v>22001740</v>
      </c>
      <c r="BC141" s="374">
        <v>65093.905325443789</v>
      </c>
      <c r="BD141" s="385">
        <v>1397</v>
      </c>
      <c r="BE141" s="374">
        <v>1397</v>
      </c>
      <c r="BF141" s="374">
        <v>109415830</v>
      </c>
      <c r="BG141" s="374">
        <v>78321.997136721548</v>
      </c>
      <c r="BH141" s="385">
        <v>64</v>
      </c>
      <c r="BI141" s="374">
        <v>0</v>
      </c>
      <c r="BJ141" s="374">
        <v>0</v>
      </c>
      <c r="BK141" s="374" t="s">
        <v>329</v>
      </c>
      <c r="BL141" s="385">
        <v>8066</v>
      </c>
      <c r="BM141" s="374">
        <v>8066</v>
      </c>
      <c r="BN141" s="374">
        <v>612624390</v>
      </c>
      <c r="BO141" s="374">
        <v>75951.449293330021</v>
      </c>
    </row>
    <row r="142" spans="38:67">
      <c r="AL142" s="63">
        <v>56</v>
      </c>
      <c r="AM142" s="66" t="s">
        <v>9</v>
      </c>
      <c r="AN142" s="385">
        <v>12041</v>
      </c>
      <c r="AO142" s="374">
        <v>6388</v>
      </c>
      <c r="AP142" s="374">
        <v>421275960</v>
      </c>
      <c r="AQ142" s="374">
        <v>65948.021289918601</v>
      </c>
      <c r="AR142" s="385">
        <v>1526</v>
      </c>
      <c r="AS142" s="374">
        <v>1301</v>
      </c>
      <c r="AT142" s="374">
        <v>75788050</v>
      </c>
      <c r="AU142" s="374">
        <v>58253.689469638739</v>
      </c>
      <c r="AV142" s="385">
        <v>10515</v>
      </c>
      <c r="AW142" s="374">
        <v>5087</v>
      </c>
      <c r="AX142" s="374">
        <v>345487910</v>
      </c>
      <c r="AY142" s="374">
        <v>67915.846274818163</v>
      </c>
      <c r="AZ142" s="385">
        <v>232</v>
      </c>
      <c r="BA142" s="374">
        <v>202</v>
      </c>
      <c r="BB142" s="374">
        <v>9045710</v>
      </c>
      <c r="BC142" s="374">
        <v>44780.742574257427</v>
      </c>
      <c r="BD142" s="385">
        <v>1099</v>
      </c>
      <c r="BE142" s="374">
        <v>1099</v>
      </c>
      <c r="BF142" s="374">
        <v>66742340</v>
      </c>
      <c r="BG142" s="374">
        <v>60730.063694267519</v>
      </c>
      <c r="BH142" s="385">
        <v>195</v>
      </c>
      <c r="BI142" s="374">
        <v>0</v>
      </c>
      <c r="BJ142" s="374">
        <v>0</v>
      </c>
      <c r="BK142" s="374" t="s">
        <v>329</v>
      </c>
      <c r="BL142" s="385">
        <v>5087</v>
      </c>
      <c r="BM142" s="374">
        <v>5087</v>
      </c>
      <c r="BN142" s="374">
        <v>345487910</v>
      </c>
      <c r="BO142" s="374">
        <v>67915.846274818163</v>
      </c>
    </row>
    <row r="143" spans="38:67">
      <c r="AL143" s="63">
        <v>57</v>
      </c>
      <c r="AM143" s="66" t="s">
        <v>43</v>
      </c>
      <c r="AN143" s="385">
        <v>8525</v>
      </c>
      <c r="AO143" s="374">
        <v>4907</v>
      </c>
      <c r="AP143" s="374">
        <v>334376570</v>
      </c>
      <c r="AQ143" s="374">
        <v>68142.769512940693</v>
      </c>
      <c r="AR143" s="385">
        <v>1102</v>
      </c>
      <c r="AS143" s="374">
        <v>941</v>
      </c>
      <c r="AT143" s="374">
        <v>61014780</v>
      </c>
      <c r="AU143" s="374">
        <v>64840.361317747076</v>
      </c>
      <c r="AV143" s="385">
        <v>7423</v>
      </c>
      <c r="AW143" s="374">
        <v>3966</v>
      </c>
      <c r="AX143" s="374">
        <v>273361790</v>
      </c>
      <c r="AY143" s="374">
        <v>68926.321230458896</v>
      </c>
      <c r="AZ143" s="385">
        <v>226</v>
      </c>
      <c r="BA143" s="374">
        <v>163</v>
      </c>
      <c r="BB143" s="374">
        <v>12222850</v>
      </c>
      <c r="BC143" s="374">
        <v>74986.809815950925</v>
      </c>
      <c r="BD143" s="385">
        <v>778</v>
      </c>
      <c r="BE143" s="374">
        <v>778</v>
      </c>
      <c r="BF143" s="374">
        <v>48791930</v>
      </c>
      <c r="BG143" s="374">
        <v>62714.56298200514</v>
      </c>
      <c r="BH143" s="385">
        <v>98</v>
      </c>
      <c r="BI143" s="374">
        <v>0</v>
      </c>
      <c r="BJ143" s="374">
        <v>0</v>
      </c>
      <c r="BK143" s="374" t="s">
        <v>329</v>
      </c>
      <c r="BL143" s="385">
        <v>3966</v>
      </c>
      <c r="BM143" s="374">
        <v>3966</v>
      </c>
      <c r="BN143" s="374">
        <v>273361790</v>
      </c>
      <c r="BO143" s="374">
        <v>68926.321230458896</v>
      </c>
    </row>
    <row r="144" spans="38:67">
      <c r="AL144" s="63">
        <v>58</v>
      </c>
      <c r="AM144" s="66" t="s">
        <v>25</v>
      </c>
      <c r="AN144" s="385">
        <v>9946</v>
      </c>
      <c r="AO144" s="374">
        <v>5508</v>
      </c>
      <c r="AP144" s="374">
        <v>401344200</v>
      </c>
      <c r="AQ144" s="374">
        <v>72865.686274509804</v>
      </c>
      <c r="AR144" s="385">
        <v>1664</v>
      </c>
      <c r="AS144" s="374">
        <v>1532</v>
      </c>
      <c r="AT144" s="374">
        <v>98060650</v>
      </c>
      <c r="AU144" s="374">
        <v>64008.257180156659</v>
      </c>
      <c r="AV144" s="385">
        <v>8282</v>
      </c>
      <c r="AW144" s="374">
        <v>3976</v>
      </c>
      <c r="AX144" s="374">
        <v>303283550</v>
      </c>
      <c r="AY144" s="374">
        <v>76278.55885311871</v>
      </c>
      <c r="AZ144" s="385">
        <v>278</v>
      </c>
      <c r="BA144" s="374">
        <v>247</v>
      </c>
      <c r="BB144" s="374">
        <v>13620190</v>
      </c>
      <c r="BC144" s="374">
        <v>55142.469635627531</v>
      </c>
      <c r="BD144" s="385">
        <v>1285</v>
      </c>
      <c r="BE144" s="374">
        <v>1285</v>
      </c>
      <c r="BF144" s="374">
        <v>84440460</v>
      </c>
      <c r="BG144" s="374">
        <v>65712.420233463039</v>
      </c>
      <c r="BH144" s="385">
        <v>101</v>
      </c>
      <c r="BI144" s="374">
        <v>0</v>
      </c>
      <c r="BJ144" s="374">
        <v>0</v>
      </c>
      <c r="BK144" s="374" t="s">
        <v>329</v>
      </c>
      <c r="BL144" s="385">
        <v>3976</v>
      </c>
      <c r="BM144" s="374">
        <v>3976</v>
      </c>
      <c r="BN144" s="374">
        <v>303283550</v>
      </c>
      <c r="BO144" s="374">
        <v>76278.55885311871</v>
      </c>
    </row>
    <row r="145" spans="38:67">
      <c r="AL145" s="63">
        <v>59</v>
      </c>
      <c r="AM145" s="66" t="s">
        <v>20</v>
      </c>
      <c r="AN145" s="385">
        <v>72272</v>
      </c>
      <c r="AO145" s="374">
        <v>40801</v>
      </c>
      <c r="AP145" s="374">
        <v>2921301360</v>
      </c>
      <c r="AQ145" s="374">
        <v>71598.768657630935</v>
      </c>
      <c r="AR145" s="385">
        <v>9740</v>
      </c>
      <c r="AS145" s="374">
        <v>9222</v>
      </c>
      <c r="AT145" s="374">
        <v>619934530</v>
      </c>
      <c r="AU145" s="374">
        <v>67223.436347863797</v>
      </c>
      <c r="AV145" s="385">
        <v>62532</v>
      </c>
      <c r="AW145" s="374">
        <v>31579</v>
      </c>
      <c r="AX145" s="374">
        <v>2301366830</v>
      </c>
      <c r="AY145" s="374">
        <v>72876.494822508626</v>
      </c>
      <c r="AZ145" s="385">
        <v>1882</v>
      </c>
      <c r="BA145" s="374">
        <v>1761</v>
      </c>
      <c r="BB145" s="374">
        <v>102681000</v>
      </c>
      <c r="BC145" s="374">
        <v>58308.347529812607</v>
      </c>
      <c r="BD145" s="385">
        <v>7461</v>
      </c>
      <c r="BE145" s="374">
        <v>7461</v>
      </c>
      <c r="BF145" s="374">
        <v>517253530</v>
      </c>
      <c r="BG145" s="374">
        <v>69327.641066881115</v>
      </c>
      <c r="BH145" s="385">
        <v>397</v>
      </c>
      <c r="BI145" s="374">
        <v>0</v>
      </c>
      <c r="BJ145" s="374">
        <v>0</v>
      </c>
      <c r="BK145" s="374" t="s">
        <v>329</v>
      </c>
      <c r="BL145" s="385">
        <v>31579</v>
      </c>
      <c r="BM145" s="374">
        <v>31579</v>
      </c>
      <c r="BN145" s="374">
        <v>2301366830</v>
      </c>
      <c r="BO145" s="374">
        <v>72876.494822508626</v>
      </c>
    </row>
    <row r="146" spans="38:67">
      <c r="AL146" s="373">
        <v>60</v>
      </c>
      <c r="AM146" s="66" t="s">
        <v>44</v>
      </c>
      <c r="AN146" s="385">
        <v>9438</v>
      </c>
      <c r="AO146" s="374">
        <v>4840</v>
      </c>
      <c r="AP146" s="374">
        <v>313493000</v>
      </c>
      <c r="AQ146" s="374">
        <v>64771.280991735541</v>
      </c>
      <c r="AR146" s="385">
        <v>888</v>
      </c>
      <c r="AS146" s="374">
        <v>795</v>
      </c>
      <c r="AT146" s="374">
        <v>47858450</v>
      </c>
      <c r="AU146" s="374">
        <v>60199.308176100632</v>
      </c>
      <c r="AV146" s="385">
        <v>8550</v>
      </c>
      <c r="AW146" s="374">
        <v>4045</v>
      </c>
      <c r="AX146" s="374">
        <v>265634550</v>
      </c>
      <c r="AY146" s="374">
        <v>65669.851668726827</v>
      </c>
      <c r="AZ146" s="385">
        <v>196</v>
      </c>
      <c r="BA146" s="374">
        <v>171</v>
      </c>
      <c r="BB146" s="374">
        <v>8558180</v>
      </c>
      <c r="BC146" s="374">
        <v>50047.836257309944</v>
      </c>
      <c r="BD146" s="385">
        <v>624</v>
      </c>
      <c r="BE146" s="374">
        <v>624</v>
      </c>
      <c r="BF146" s="374">
        <v>39300270</v>
      </c>
      <c r="BG146" s="374">
        <v>62981.201923076922</v>
      </c>
      <c r="BH146" s="385">
        <v>68</v>
      </c>
      <c r="BI146" s="374">
        <v>0</v>
      </c>
      <c r="BJ146" s="374">
        <v>0</v>
      </c>
      <c r="BK146" s="374" t="s">
        <v>329</v>
      </c>
      <c r="BL146" s="385">
        <v>4045</v>
      </c>
      <c r="BM146" s="374">
        <v>4045</v>
      </c>
      <c r="BN146" s="374">
        <v>265634550</v>
      </c>
      <c r="BO146" s="374">
        <v>65669.851668726827</v>
      </c>
    </row>
    <row r="147" spans="38:67">
      <c r="AL147" s="63">
        <v>61</v>
      </c>
      <c r="AM147" s="66" t="s">
        <v>16</v>
      </c>
      <c r="AN147" s="385">
        <v>8234</v>
      </c>
      <c r="AO147" s="374">
        <v>4404</v>
      </c>
      <c r="AP147" s="374">
        <v>292189620</v>
      </c>
      <c r="AQ147" s="374">
        <v>66346.416893732967</v>
      </c>
      <c r="AR147" s="385">
        <v>976</v>
      </c>
      <c r="AS147" s="374">
        <v>913</v>
      </c>
      <c r="AT147" s="374">
        <v>56649310</v>
      </c>
      <c r="AU147" s="374">
        <v>62047.437020810517</v>
      </c>
      <c r="AV147" s="385">
        <v>7258</v>
      </c>
      <c r="AW147" s="374">
        <v>3491</v>
      </c>
      <c r="AX147" s="374">
        <v>235540310</v>
      </c>
      <c r="AY147" s="374">
        <v>67470.727585219138</v>
      </c>
      <c r="AZ147" s="385">
        <v>239</v>
      </c>
      <c r="BA147" s="374">
        <v>227</v>
      </c>
      <c r="BB147" s="374">
        <v>10066050</v>
      </c>
      <c r="BC147" s="374">
        <v>44343.832599118941</v>
      </c>
      <c r="BD147" s="385">
        <v>686</v>
      </c>
      <c r="BE147" s="374">
        <v>686</v>
      </c>
      <c r="BF147" s="374">
        <v>46583260</v>
      </c>
      <c r="BG147" s="374">
        <v>67905.626822157428</v>
      </c>
      <c r="BH147" s="385">
        <v>51</v>
      </c>
      <c r="BI147" s="374">
        <v>0</v>
      </c>
      <c r="BJ147" s="374">
        <v>0</v>
      </c>
      <c r="BK147" s="374" t="s">
        <v>329</v>
      </c>
      <c r="BL147" s="385">
        <v>3491</v>
      </c>
      <c r="BM147" s="374">
        <v>3491</v>
      </c>
      <c r="BN147" s="374">
        <v>235540310</v>
      </c>
      <c r="BO147" s="374">
        <v>67470.727585219138</v>
      </c>
    </row>
    <row r="148" spans="38:67">
      <c r="AL148" s="63">
        <v>62</v>
      </c>
      <c r="AM148" s="66" t="s">
        <v>17</v>
      </c>
      <c r="AN148" s="385">
        <v>12471</v>
      </c>
      <c r="AO148" s="374">
        <v>7538</v>
      </c>
      <c r="AP148" s="374">
        <v>466138560</v>
      </c>
      <c r="AQ148" s="374">
        <v>61838.492968957282</v>
      </c>
      <c r="AR148" s="385">
        <v>1025</v>
      </c>
      <c r="AS148" s="374">
        <v>971</v>
      </c>
      <c r="AT148" s="374">
        <v>60105470</v>
      </c>
      <c r="AU148" s="374">
        <v>61900.587023686923</v>
      </c>
      <c r="AV148" s="385">
        <v>11446</v>
      </c>
      <c r="AW148" s="374">
        <v>6567</v>
      </c>
      <c r="AX148" s="374">
        <v>406033090</v>
      </c>
      <c r="AY148" s="374">
        <v>61829.311710065478</v>
      </c>
      <c r="AZ148" s="385">
        <v>287</v>
      </c>
      <c r="BA148" s="374">
        <v>273</v>
      </c>
      <c r="BB148" s="374">
        <v>15037930</v>
      </c>
      <c r="BC148" s="374">
        <v>55083.992673992674</v>
      </c>
      <c r="BD148" s="385">
        <v>698</v>
      </c>
      <c r="BE148" s="374">
        <v>698</v>
      </c>
      <c r="BF148" s="374">
        <v>45067540</v>
      </c>
      <c r="BG148" s="374">
        <v>64566.676217765045</v>
      </c>
      <c r="BH148" s="385">
        <v>40</v>
      </c>
      <c r="BI148" s="374">
        <v>0</v>
      </c>
      <c r="BJ148" s="374">
        <v>0</v>
      </c>
      <c r="BK148" s="374" t="s">
        <v>329</v>
      </c>
      <c r="BL148" s="385">
        <v>6567</v>
      </c>
      <c r="BM148" s="374">
        <v>6567</v>
      </c>
      <c r="BN148" s="374">
        <v>406033090</v>
      </c>
      <c r="BO148" s="374">
        <v>61829.311710065478</v>
      </c>
    </row>
    <row r="149" spans="38:67">
      <c r="AL149" s="63">
        <v>63</v>
      </c>
      <c r="AM149" s="66" t="s">
        <v>26</v>
      </c>
      <c r="AN149" s="385">
        <v>8977</v>
      </c>
      <c r="AO149" s="374">
        <v>5330</v>
      </c>
      <c r="AP149" s="374">
        <v>358982650</v>
      </c>
      <c r="AQ149" s="374">
        <v>67351.341463414632</v>
      </c>
      <c r="AR149" s="385">
        <v>899</v>
      </c>
      <c r="AS149" s="374">
        <v>762</v>
      </c>
      <c r="AT149" s="374">
        <v>55343990</v>
      </c>
      <c r="AU149" s="374">
        <v>72629.908136482933</v>
      </c>
      <c r="AV149" s="385">
        <v>8078</v>
      </c>
      <c r="AW149" s="374">
        <v>4568</v>
      </c>
      <c r="AX149" s="374">
        <v>303638660</v>
      </c>
      <c r="AY149" s="374">
        <v>66470.80998248687</v>
      </c>
      <c r="AZ149" s="385">
        <v>207</v>
      </c>
      <c r="BA149" s="374">
        <v>177</v>
      </c>
      <c r="BB149" s="374">
        <v>10705640</v>
      </c>
      <c r="BC149" s="374">
        <v>60483.841807909601</v>
      </c>
      <c r="BD149" s="385">
        <v>585</v>
      </c>
      <c r="BE149" s="374">
        <v>585</v>
      </c>
      <c r="BF149" s="374">
        <v>44638350</v>
      </c>
      <c r="BG149" s="374">
        <v>76304.871794871797</v>
      </c>
      <c r="BH149" s="385">
        <v>107</v>
      </c>
      <c r="BI149" s="374">
        <v>0</v>
      </c>
      <c r="BJ149" s="374">
        <v>0</v>
      </c>
      <c r="BK149" s="374" t="s">
        <v>329</v>
      </c>
      <c r="BL149" s="385">
        <v>4568</v>
      </c>
      <c r="BM149" s="374">
        <v>4568</v>
      </c>
      <c r="BN149" s="374">
        <v>303638660</v>
      </c>
      <c r="BO149" s="374">
        <v>66470.80998248687</v>
      </c>
    </row>
    <row r="150" spans="38:67">
      <c r="AL150" s="63">
        <v>64</v>
      </c>
      <c r="AM150" s="66" t="s">
        <v>45</v>
      </c>
      <c r="AN150" s="385">
        <v>9338</v>
      </c>
      <c r="AO150" s="374">
        <v>5256</v>
      </c>
      <c r="AP150" s="374">
        <v>345201260</v>
      </c>
      <c r="AQ150" s="374">
        <v>65677.560882800608</v>
      </c>
      <c r="AR150" s="385">
        <v>600</v>
      </c>
      <c r="AS150" s="374">
        <v>558</v>
      </c>
      <c r="AT150" s="374">
        <v>32670840</v>
      </c>
      <c r="AU150" s="374">
        <v>58549.892473118278</v>
      </c>
      <c r="AV150" s="385">
        <v>8738</v>
      </c>
      <c r="AW150" s="374">
        <v>4698</v>
      </c>
      <c r="AX150" s="374">
        <v>312530420</v>
      </c>
      <c r="AY150" s="374">
        <v>66524.142188165177</v>
      </c>
      <c r="AZ150" s="385">
        <v>127</v>
      </c>
      <c r="BA150" s="374">
        <v>114</v>
      </c>
      <c r="BB150" s="374">
        <v>5441150</v>
      </c>
      <c r="BC150" s="374">
        <v>47729.385964912282</v>
      </c>
      <c r="BD150" s="385">
        <v>444</v>
      </c>
      <c r="BE150" s="374">
        <v>444</v>
      </c>
      <c r="BF150" s="374">
        <v>27229690</v>
      </c>
      <c r="BG150" s="374">
        <v>61328.130630630629</v>
      </c>
      <c r="BH150" s="385">
        <v>29</v>
      </c>
      <c r="BI150" s="374">
        <v>0</v>
      </c>
      <c r="BJ150" s="374">
        <v>0</v>
      </c>
      <c r="BK150" s="374" t="s">
        <v>329</v>
      </c>
      <c r="BL150" s="385">
        <v>4698</v>
      </c>
      <c r="BM150" s="374">
        <v>4698</v>
      </c>
      <c r="BN150" s="374">
        <v>312530420</v>
      </c>
      <c r="BO150" s="374">
        <v>66524.142188165177</v>
      </c>
    </row>
    <row r="151" spans="38:67">
      <c r="AL151" s="63">
        <v>65</v>
      </c>
      <c r="AM151" s="66" t="s">
        <v>10</v>
      </c>
      <c r="AN151" s="385">
        <v>4750</v>
      </c>
      <c r="AO151" s="374">
        <v>2667</v>
      </c>
      <c r="AP151" s="374">
        <v>159848460</v>
      </c>
      <c r="AQ151" s="374">
        <v>59935.680539932509</v>
      </c>
      <c r="AR151" s="385">
        <v>667</v>
      </c>
      <c r="AS151" s="374">
        <v>628</v>
      </c>
      <c r="AT151" s="374">
        <v>37147650</v>
      </c>
      <c r="AU151" s="374">
        <v>59152.30891719745</v>
      </c>
      <c r="AV151" s="385">
        <v>4083</v>
      </c>
      <c r="AW151" s="374">
        <v>2039</v>
      </c>
      <c r="AX151" s="374">
        <v>122700810</v>
      </c>
      <c r="AY151" s="374">
        <v>60176.954389406572</v>
      </c>
      <c r="AZ151" s="385">
        <v>208</v>
      </c>
      <c r="BA151" s="374">
        <v>200</v>
      </c>
      <c r="BB151" s="374">
        <v>9759730</v>
      </c>
      <c r="BC151" s="374">
        <v>48798.65</v>
      </c>
      <c r="BD151" s="385">
        <v>428</v>
      </c>
      <c r="BE151" s="374">
        <v>428</v>
      </c>
      <c r="BF151" s="374">
        <v>27387920</v>
      </c>
      <c r="BG151" s="374">
        <v>63990.467289719629</v>
      </c>
      <c r="BH151" s="385">
        <v>31</v>
      </c>
      <c r="BI151" s="374">
        <v>0</v>
      </c>
      <c r="BJ151" s="374">
        <v>0</v>
      </c>
      <c r="BK151" s="374" t="s">
        <v>329</v>
      </c>
      <c r="BL151" s="385">
        <v>2039</v>
      </c>
      <c r="BM151" s="374">
        <v>2039</v>
      </c>
      <c r="BN151" s="374">
        <v>122700810</v>
      </c>
      <c r="BO151" s="374">
        <v>60176.954389406572</v>
      </c>
    </row>
    <row r="152" spans="38:67">
      <c r="AL152" s="63">
        <v>66</v>
      </c>
      <c r="AM152" s="66" t="s">
        <v>5</v>
      </c>
      <c r="AN152" s="385">
        <v>4868</v>
      </c>
      <c r="AO152" s="374">
        <v>3178</v>
      </c>
      <c r="AP152" s="374">
        <v>196142660</v>
      </c>
      <c r="AQ152" s="374">
        <v>61718.898678414094</v>
      </c>
      <c r="AR152" s="385">
        <v>882</v>
      </c>
      <c r="AS152" s="374">
        <v>838</v>
      </c>
      <c r="AT152" s="374">
        <v>46879210</v>
      </c>
      <c r="AU152" s="374">
        <v>55941.778042959428</v>
      </c>
      <c r="AV152" s="385">
        <v>3986</v>
      </c>
      <c r="AW152" s="374">
        <v>2340</v>
      </c>
      <c r="AX152" s="374">
        <v>149263450</v>
      </c>
      <c r="AY152" s="374">
        <v>63787.799145299148</v>
      </c>
      <c r="AZ152" s="385">
        <v>332</v>
      </c>
      <c r="BA152" s="374">
        <v>315</v>
      </c>
      <c r="BB152" s="374">
        <v>14277960</v>
      </c>
      <c r="BC152" s="374">
        <v>45326.857142857145</v>
      </c>
      <c r="BD152" s="385">
        <v>523</v>
      </c>
      <c r="BE152" s="374">
        <v>523</v>
      </c>
      <c r="BF152" s="374">
        <v>32601250</v>
      </c>
      <c r="BG152" s="374">
        <v>62335.086042065006</v>
      </c>
      <c r="BH152" s="385">
        <v>27</v>
      </c>
      <c r="BI152" s="374">
        <v>0</v>
      </c>
      <c r="BJ152" s="374">
        <v>0</v>
      </c>
      <c r="BK152" s="374" t="s">
        <v>329</v>
      </c>
      <c r="BL152" s="385">
        <v>2340</v>
      </c>
      <c r="BM152" s="374">
        <v>2340</v>
      </c>
      <c r="BN152" s="374">
        <v>149263450</v>
      </c>
      <c r="BO152" s="374">
        <v>63787.799145299148</v>
      </c>
    </row>
    <row r="153" spans="38:67">
      <c r="AL153" s="63">
        <v>67</v>
      </c>
      <c r="AM153" s="66" t="s">
        <v>6</v>
      </c>
      <c r="AN153" s="385">
        <v>2046</v>
      </c>
      <c r="AO153" s="374">
        <v>1046</v>
      </c>
      <c r="AP153" s="374">
        <v>70490780</v>
      </c>
      <c r="AQ153" s="374">
        <v>67390.803059273429</v>
      </c>
      <c r="AR153" s="385">
        <v>219</v>
      </c>
      <c r="AS153" s="374">
        <v>201</v>
      </c>
      <c r="AT153" s="374">
        <v>14223550</v>
      </c>
      <c r="AU153" s="374">
        <v>70763.930348258713</v>
      </c>
      <c r="AV153" s="385">
        <v>1827</v>
      </c>
      <c r="AW153" s="374">
        <v>845</v>
      </c>
      <c r="AX153" s="374">
        <v>56267230</v>
      </c>
      <c r="AY153" s="374">
        <v>66588.43786982249</v>
      </c>
      <c r="AZ153" s="385">
        <v>15</v>
      </c>
      <c r="BA153" s="374">
        <v>14</v>
      </c>
      <c r="BB153" s="374">
        <v>1123340</v>
      </c>
      <c r="BC153" s="374">
        <v>80238.571428571435</v>
      </c>
      <c r="BD153" s="385">
        <v>187</v>
      </c>
      <c r="BE153" s="374">
        <v>187</v>
      </c>
      <c r="BF153" s="374">
        <v>13100210</v>
      </c>
      <c r="BG153" s="374">
        <v>70054.598930481283</v>
      </c>
      <c r="BH153" s="385">
        <v>17</v>
      </c>
      <c r="BI153" s="374">
        <v>0</v>
      </c>
      <c r="BJ153" s="374">
        <v>0</v>
      </c>
      <c r="BK153" s="374" t="s">
        <v>329</v>
      </c>
      <c r="BL153" s="385">
        <v>845</v>
      </c>
      <c r="BM153" s="374">
        <v>845</v>
      </c>
      <c r="BN153" s="374">
        <v>56267230</v>
      </c>
      <c r="BO153" s="374">
        <v>66588.43786982249</v>
      </c>
    </row>
    <row r="154" spans="38:67">
      <c r="AL154" s="63">
        <v>68</v>
      </c>
      <c r="AM154" s="66" t="s">
        <v>46</v>
      </c>
      <c r="AN154" s="385">
        <v>2630</v>
      </c>
      <c r="AO154" s="374">
        <v>1373</v>
      </c>
      <c r="AP154" s="374">
        <v>97818850</v>
      </c>
      <c r="AQ154" s="374">
        <v>71244.610342316097</v>
      </c>
      <c r="AR154" s="385">
        <v>336</v>
      </c>
      <c r="AS154" s="374">
        <v>313</v>
      </c>
      <c r="AT154" s="374">
        <v>18276970</v>
      </c>
      <c r="AU154" s="374">
        <v>58392.875399361023</v>
      </c>
      <c r="AV154" s="385">
        <v>2294</v>
      </c>
      <c r="AW154" s="374">
        <v>1060</v>
      </c>
      <c r="AX154" s="374">
        <v>79541880</v>
      </c>
      <c r="AY154" s="374">
        <v>75039.509433962259</v>
      </c>
      <c r="AZ154" s="385">
        <v>71</v>
      </c>
      <c r="BA154" s="374">
        <v>65</v>
      </c>
      <c r="BB154" s="374">
        <v>2961750</v>
      </c>
      <c r="BC154" s="374">
        <v>45565.384615384617</v>
      </c>
      <c r="BD154" s="385">
        <v>248</v>
      </c>
      <c r="BE154" s="374">
        <v>248</v>
      </c>
      <c r="BF154" s="374">
        <v>15315220</v>
      </c>
      <c r="BG154" s="374">
        <v>61754.919354838712</v>
      </c>
      <c r="BH154" s="385">
        <v>17</v>
      </c>
      <c r="BI154" s="374">
        <v>0</v>
      </c>
      <c r="BJ154" s="374">
        <v>0</v>
      </c>
      <c r="BK154" s="374" t="s">
        <v>329</v>
      </c>
      <c r="BL154" s="385">
        <v>1060</v>
      </c>
      <c r="BM154" s="374">
        <v>1060</v>
      </c>
      <c r="BN154" s="374">
        <v>79541880</v>
      </c>
      <c r="BO154" s="374">
        <v>75039.509433962259</v>
      </c>
    </row>
    <row r="155" spans="38:67">
      <c r="AL155" s="63">
        <v>69</v>
      </c>
      <c r="AM155" s="66" t="s">
        <v>47</v>
      </c>
      <c r="AN155" s="385">
        <v>6618</v>
      </c>
      <c r="AO155" s="374">
        <v>3418</v>
      </c>
      <c r="AP155" s="374">
        <v>210206760</v>
      </c>
      <c r="AQ155" s="374">
        <v>61499.929783499123</v>
      </c>
      <c r="AR155" s="385">
        <v>777</v>
      </c>
      <c r="AS155" s="374">
        <v>712</v>
      </c>
      <c r="AT155" s="374">
        <v>38584270</v>
      </c>
      <c r="AU155" s="374">
        <v>54191.3904494382</v>
      </c>
      <c r="AV155" s="385">
        <v>5841</v>
      </c>
      <c r="AW155" s="374">
        <v>2706</v>
      </c>
      <c r="AX155" s="374">
        <v>171622490</v>
      </c>
      <c r="AY155" s="374">
        <v>63422.945306725793</v>
      </c>
      <c r="AZ155" s="385">
        <v>173</v>
      </c>
      <c r="BA155" s="374">
        <v>155</v>
      </c>
      <c r="BB155" s="374">
        <v>7830170</v>
      </c>
      <c r="BC155" s="374">
        <v>50517.225806451614</v>
      </c>
      <c r="BD155" s="385">
        <v>557</v>
      </c>
      <c r="BE155" s="374">
        <v>557</v>
      </c>
      <c r="BF155" s="374">
        <v>30754100</v>
      </c>
      <c r="BG155" s="374">
        <v>55213.824057450627</v>
      </c>
      <c r="BH155" s="385">
        <v>47</v>
      </c>
      <c r="BI155" s="374">
        <v>0</v>
      </c>
      <c r="BJ155" s="374">
        <v>0</v>
      </c>
      <c r="BK155" s="374" t="s">
        <v>329</v>
      </c>
      <c r="BL155" s="385">
        <v>2706</v>
      </c>
      <c r="BM155" s="374">
        <v>2706</v>
      </c>
      <c r="BN155" s="374">
        <v>171622490</v>
      </c>
      <c r="BO155" s="374">
        <v>63422.945306725793</v>
      </c>
    </row>
    <row r="156" spans="38:67">
      <c r="AL156" s="63">
        <v>70</v>
      </c>
      <c r="AM156" s="66" t="s">
        <v>48</v>
      </c>
      <c r="AN156" s="385">
        <v>1085</v>
      </c>
      <c r="AO156" s="374">
        <v>584</v>
      </c>
      <c r="AP156" s="374">
        <v>39929700</v>
      </c>
      <c r="AQ156" s="374">
        <v>68372.773972602736</v>
      </c>
      <c r="AR156" s="385">
        <v>149</v>
      </c>
      <c r="AS156" s="374">
        <v>140</v>
      </c>
      <c r="AT156" s="374">
        <v>10444210</v>
      </c>
      <c r="AU156" s="374">
        <v>74601.5</v>
      </c>
      <c r="AV156" s="385">
        <v>936</v>
      </c>
      <c r="AW156" s="374">
        <v>444</v>
      </c>
      <c r="AX156" s="374">
        <v>29485490</v>
      </c>
      <c r="AY156" s="374">
        <v>66408.761261261257</v>
      </c>
      <c r="AZ156" s="385">
        <v>24</v>
      </c>
      <c r="BA156" s="374">
        <v>23</v>
      </c>
      <c r="BB156" s="374">
        <v>1486390</v>
      </c>
      <c r="BC156" s="374">
        <v>64625.65217391304</v>
      </c>
      <c r="BD156" s="385">
        <v>117</v>
      </c>
      <c r="BE156" s="374">
        <v>117</v>
      </c>
      <c r="BF156" s="374">
        <v>8957820</v>
      </c>
      <c r="BG156" s="374">
        <v>76562.564102564109</v>
      </c>
      <c r="BH156" s="385">
        <v>8</v>
      </c>
      <c r="BI156" s="374">
        <v>0</v>
      </c>
      <c r="BJ156" s="374">
        <v>0</v>
      </c>
      <c r="BK156" s="374" t="s">
        <v>329</v>
      </c>
      <c r="BL156" s="385">
        <v>444</v>
      </c>
      <c r="BM156" s="374">
        <v>444</v>
      </c>
      <c r="BN156" s="374">
        <v>29485490</v>
      </c>
      <c r="BO156" s="374">
        <v>66408.761261261257</v>
      </c>
    </row>
    <row r="157" spans="38:67">
      <c r="AL157" s="63">
        <v>71</v>
      </c>
      <c r="AM157" s="66" t="s">
        <v>49</v>
      </c>
      <c r="AN157" s="385">
        <v>3325</v>
      </c>
      <c r="AO157" s="374">
        <v>1715</v>
      </c>
      <c r="AP157" s="374">
        <v>104581940</v>
      </c>
      <c r="AQ157" s="374">
        <v>60980.723032069967</v>
      </c>
      <c r="AR157" s="385">
        <v>122</v>
      </c>
      <c r="AS157" s="374">
        <v>112</v>
      </c>
      <c r="AT157" s="374">
        <v>7303500</v>
      </c>
      <c r="AU157" s="374">
        <v>65209.821428571428</v>
      </c>
      <c r="AV157" s="385">
        <v>3203</v>
      </c>
      <c r="AW157" s="374">
        <v>1603</v>
      </c>
      <c r="AX157" s="374">
        <v>97278440</v>
      </c>
      <c r="AY157" s="374">
        <v>60685.240174672486</v>
      </c>
      <c r="AZ157" s="385">
        <v>23</v>
      </c>
      <c r="BA157" s="374">
        <v>21</v>
      </c>
      <c r="BB157" s="374">
        <v>1266100</v>
      </c>
      <c r="BC157" s="374">
        <v>60290.476190476191</v>
      </c>
      <c r="BD157" s="385">
        <v>91</v>
      </c>
      <c r="BE157" s="374">
        <v>91</v>
      </c>
      <c r="BF157" s="374">
        <v>6037400</v>
      </c>
      <c r="BG157" s="374">
        <v>66345.054945054944</v>
      </c>
      <c r="BH157" s="385">
        <v>8</v>
      </c>
      <c r="BI157" s="374">
        <v>0</v>
      </c>
      <c r="BJ157" s="374">
        <v>0</v>
      </c>
      <c r="BK157" s="374" t="s">
        <v>329</v>
      </c>
      <c r="BL157" s="385">
        <v>1603</v>
      </c>
      <c r="BM157" s="374">
        <v>1603</v>
      </c>
      <c r="BN157" s="374">
        <v>97278440</v>
      </c>
      <c r="BO157" s="374">
        <v>60685.240174672486</v>
      </c>
    </row>
    <row r="158" spans="38:67">
      <c r="AL158" s="63">
        <v>72</v>
      </c>
      <c r="AM158" s="66" t="s">
        <v>27</v>
      </c>
      <c r="AN158" s="385">
        <v>2130</v>
      </c>
      <c r="AO158" s="374">
        <v>1145</v>
      </c>
      <c r="AP158" s="374">
        <v>88393430</v>
      </c>
      <c r="AQ158" s="374">
        <v>77199.502183406119</v>
      </c>
      <c r="AR158" s="385">
        <v>152</v>
      </c>
      <c r="AS158" s="374">
        <v>143</v>
      </c>
      <c r="AT158" s="374">
        <v>10504130</v>
      </c>
      <c r="AU158" s="374">
        <v>73455.454545454544</v>
      </c>
      <c r="AV158" s="385">
        <v>1978</v>
      </c>
      <c r="AW158" s="374">
        <v>1002</v>
      </c>
      <c r="AX158" s="374">
        <v>77889300</v>
      </c>
      <c r="AY158" s="374">
        <v>77733.832335329338</v>
      </c>
      <c r="AZ158" s="385">
        <v>37</v>
      </c>
      <c r="BA158" s="374">
        <v>33</v>
      </c>
      <c r="BB158" s="374">
        <v>1795470</v>
      </c>
      <c r="BC158" s="374">
        <v>54408.181818181816</v>
      </c>
      <c r="BD158" s="385">
        <v>110</v>
      </c>
      <c r="BE158" s="374">
        <v>110</v>
      </c>
      <c r="BF158" s="374">
        <v>8708660</v>
      </c>
      <c r="BG158" s="374">
        <v>79169.636363636368</v>
      </c>
      <c r="BH158" s="385">
        <v>5</v>
      </c>
      <c r="BI158" s="374">
        <v>0</v>
      </c>
      <c r="BJ158" s="374">
        <v>0</v>
      </c>
      <c r="BK158" s="374" t="s">
        <v>329</v>
      </c>
      <c r="BL158" s="385">
        <v>1002</v>
      </c>
      <c r="BM158" s="374">
        <v>1002</v>
      </c>
      <c r="BN158" s="374">
        <v>77889300</v>
      </c>
      <c r="BO158" s="374">
        <v>77733.832335329338</v>
      </c>
    </row>
    <row r="159" spans="38:67">
      <c r="AL159" s="63">
        <v>73</v>
      </c>
      <c r="AM159" s="66" t="s">
        <v>28</v>
      </c>
      <c r="AN159" s="385">
        <v>2837</v>
      </c>
      <c r="AO159" s="374">
        <v>1608</v>
      </c>
      <c r="AP159" s="374">
        <v>104281820</v>
      </c>
      <c r="AQ159" s="374">
        <v>64851.878109452737</v>
      </c>
      <c r="AR159" s="385">
        <v>284</v>
      </c>
      <c r="AS159" s="374">
        <v>262</v>
      </c>
      <c r="AT159" s="374">
        <v>17806930</v>
      </c>
      <c r="AU159" s="374">
        <v>67965.38167938932</v>
      </c>
      <c r="AV159" s="385">
        <v>2553</v>
      </c>
      <c r="AW159" s="374">
        <v>1346</v>
      </c>
      <c r="AX159" s="374">
        <v>86474890</v>
      </c>
      <c r="AY159" s="374">
        <v>64245.832095096579</v>
      </c>
      <c r="AZ159" s="385">
        <v>50</v>
      </c>
      <c r="BA159" s="374">
        <v>48</v>
      </c>
      <c r="BB159" s="374">
        <v>2814550</v>
      </c>
      <c r="BC159" s="374">
        <v>58636.458333333336</v>
      </c>
      <c r="BD159" s="385">
        <v>214</v>
      </c>
      <c r="BE159" s="374">
        <v>214</v>
      </c>
      <c r="BF159" s="374">
        <v>14992380</v>
      </c>
      <c r="BG159" s="374">
        <v>70057.850467289725</v>
      </c>
      <c r="BH159" s="385">
        <v>20</v>
      </c>
      <c r="BI159" s="374">
        <v>0</v>
      </c>
      <c r="BJ159" s="374">
        <v>0</v>
      </c>
      <c r="BK159" s="374" t="s">
        <v>329</v>
      </c>
      <c r="BL159" s="385">
        <v>1346</v>
      </c>
      <c r="BM159" s="374">
        <v>1346</v>
      </c>
      <c r="BN159" s="374">
        <v>86474890</v>
      </c>
      <c r="BO159" s="374">
        <v>64245.832095096579</v>
      </c>
    </row>
    <row r="160" spans="38:67">
      <c r="AL160" s="380">
        <v>74</v>
      </c>
      <c r="AM160" s="66" t="s">
        <v>29</v>
      </c>
      <c r="AN160" s="385">
        <v>1304</v>
      </c>
      <c r="AO160" s="374">
        <v>670</v>
      </c>
      <c r="AP160" s="374">
        <v>41010280</v>
      </c>
      <c r="AQ160" s="374">
        <v>61209.373134328358</v>
      </c>
      <c r="AR160" s="385">
        <v>150</v>
      </c>
      <c r="AS160" s="374">
        <v>138</v>
      </c>
      <c r="AT160" s="374">
        <v>8303330</v>
      </c>
      <c r="AU160" s="374">
        <v>60169.057971014496</v>
      </c>
      <c r="AV160" s="385">
        <v>1154</v>
      </c>
      <c r="AW160" s="374">
        <v>532</v>
      </c>
      <c r="AX160" s="374">
        <v>32706950</v>
      </c>
      <c r="AY160" s="374">
        <v>61479.229323308267</v>
      </c>
      <c r="AZ160" s="385">
        <v>22</v>
      </c>
      <c r="BA160" s="374">
        <v>22</v>
      </c>
      <c r="BB160" s="374">
        <v>892740</v>
      </c>
      <c r="BC160" s="374">
        <v>40579.090909090912</v>
      </c>
      <c r="BD160" s="385">
        <v>116</v>
      </c>
      <c r="BE160" s="374">
        <v>116</v>
      </c>
      <c r="BF160" s="374">
        <v>7410590</v>
      </c>
      <c r="BG160" s="374">
        <v>63884.396551724138</v>
      </c>
      <c r="BH160" s="385">
        <v>12</v>
      </c>
      <c r="BI160" s="374">
        <v>0</v>
      </c>
      <c r="BJ160" s="374">
        <v>0</v>
      </c>
      <c r="BK160" s="374" t="s">
        <v>329</v>
      </c>
      <c r="BL160" s="385">
        <v>532</v>
      </c>
      <c r="BM160" s="374">
        <v>532</v>
      </c>
      <c r="BN160" s="374">
        <v>32706950</v>
      </c>
      <c r="BO160" s="374">
        <v>61479.229323308267</v>
      </c>
    </row>
    <row r="161" spans="38:67">
      <c r="AL161" s="473" t="s">
        <v>0</v>
      </c>
      <c r="AM161" s="474"/>
      <c r="AN161" s="374">
        <v>1250501</v>
      </c>
      <c r="AO161" s="374">
        <v>707325</v>
      </c>
      <c r="AP161" s="374">
        <v>49027464750</v>
      </c>
      <c r="AQ161" s="374">
        <v>69313.914749231262</v>
      </c>
      <c r="AR161" s="374">
        <v>150683</v>
      </c>
      <c r="AS161" s="374">
        <v>138564</v>
      </c>
      <c r="AT161" s="374">
        <v>9264453140</v>
      </c>
      <c r="AU161" s="374">
        <v>66860.462602118874</v>
      </c>
      <c r="AV161" s="374">
        <v>1099818</v>
      </c>
      <c r="AW161" s="374">
        <v>568761</v>
      </c>
      <c r="AX161" s="374">
        <v>39763011610</v>
      </c>
      <c r="AY161" s="374">
        <v>69911.635309031379</v>
      </c>
      <c r="AZ161" s="374">
        <v>29473</v>
      </c>
      <c r="BA161" s="374">
        <v>26883</v>
      </c>
      <c r="BB161" s="374">
        <v>1516792020</v>
      </c>
      <c r="BC161" s="374">
        <v>56421.977457873007</v>
      </c>
      <c r="BD161" s="374">
        <v>111681</v>
      </c>
      <c r="BE161" s="374">
        <v>111681</v>
      </c>
      <c r="BF161" s="374">
        <v>7747661120</v>
      </c>
      <c r="BG161" s="374">
        <v>69373.135269204256</v>
      </c>
      <c r="BH161" s="374">
        <v>9529</v>
      </c>
      <c r="BI161" s="374">
        <v>0</v>
      </c>
      <c r="BJ161" s="374">
        <v>0</v>
      </c>
      <c r="BK161" s="374" t="s">
        <v>329</v>
      </c>
      <c r="BL161" s="374">
        <v>568761</v>
      </c>
      <c r="BM161" s="374">
        <v>568761</v>
      </c>
      <c r="BN161" s="374">
        <v>39763011610</v>
      </c>
      <c r="BO161" s="374">
        <v>69911.635309031379</v>
      </c>
    </row>
  </sheetData>
  <mergeCells count="27">
    <mergeCell ref="BB4:BB5"/>
    <mergeCell ref="AG4:AH5"/>
    <mergeCell ref="AI4:AJ5"/>
    <mergeCell ref="AV4:AX4"/>
    <mergeCell ref="AY4:BA4"/>
    <mergeCell ref="B80:C80"/>
    <mergeCell ref="B3:B5"/>
    <mergeCell ref="C3:C5"/>
    <mergeCell ref="P3:S4"/>
    <mergeCell ref="L3:O4"/>
    <mergeCell ref="H3:K4"/>
    <mergeCell ref="D3:G4"/>
    <mergeCell ref="AB3:AE4"/>
    <mergeCell ref="X3:AA4"/>
    <mergeCell ref="T3:W4"/>
    <mergeCell ref="AQ4:AT4"/>
    <mergeCell ref="AM4:AP4"/>
    <mergeCell ref="AV84:AY85"/>
    <mergeCell ref="AZ84:BC85"/>
    <mergeCell ref="BD84:BG85"/>
    <mergeCell ref="BH84:BK85"/>
    <mergeCell ref="BL84:BO85"/>
    <mergeCell ref="AL161:AM161"/>
    <mergeCell ref="AL84:AL86"/>
    <mergeCell ref="AM84:AM86"/>
    <mergeCell ref="AN84:AQ85"/>
    <mergeCell ref="AR84:AU8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2-8.①歯科健診分析</oddHeader>
  </headerFooter>
  <colBreaks count="1" manualBreakCount="1">
    <brk id="19" max="79" man="1"/>
  </colBreaks>
  <ignoredErrors>
    <ignoredError sqref="L79 L43 L44 L45 L46 L47 L48 L49 L50 L51 L52 L53 L54 L55 L56 L57 L58 L59 L60 L61 L62 L63 L64 L65 L66 L67 L68 L69 L70 L71 L72 L73 L74 L75 L76 L77 L78" unlockedFormula="1"/>
    <ignoredError sqref="D6:D42 G6:H6 K6:K42 O6:P6 S6:T6 W6:X6 AA6:AB6 AE6:AE42 AH6:AH48 AJ6:AJ48 G7:H7 O7:P7 S7:T7 W7:X7 AA7:AB7 G8:H8 O8:P8 S8:T8 W8:X8 AA8:AB8 G9:H9 O9:P9 S9:T9 W9:X9 AA9:AB9 G10:H10 O10:P10 S10:T10 W10:X10 AA10:AB10 G11:H11 O11:P11 S11:T11 W11:X11 AA11:AB11 G12:H12 O12:P12 S12:T12 W12:X12 AA12:AB12 G13:H13 O13:P13 S13:T13 W13:X13 AA13:AB13 G14:H14 O14:P14 S14:T14 W14:X14 AA14:AB14 G15:H15 O15:P15 S15:T15 W15:X15 AA15:AB15 G16:H16 O16:P16 S16:T16 W16:X16 AA16:AB16 G17:H17 O17:P17 S17:T17 W17:X17 AA17:AB17 G18:H18 O18:P18 S18:T18 W18:X18 AA18:AB18 G19:H19 O19:P19 S19:T19 W19:X19 AA19:AB19 G20:H20 O20:P20 S20:T20 W20:X20 AA20:AB20 G21:H21 O21:P21 S21:T21 W21:X21 AA21:AB21 G22:H22 O22:P22 S22:T22 W22:X22 AA22:AB22 G23:H23 O23:P23 S23:T23 W23:X23 AA23:AB23 G24:H24 O24:P24 S24:T24 W24:X24 AA24:AB24 G25:H25 O25:P25 S25:T25 W25:X25 AA25:AB25 G26:H26 O26:P26 S26:T26 W26:X26 AA26:AB26 G27:H27 O27:P27 S27:T27 W27:X27 AA27:AB27 G28:H28 O28:P28 S28:T28 W28:X28 AA28:AB28 G29:H29 O29:P29 S29:T29 W29:X29 AA29:AB29 G30:H30 O30:P30 S30:T30 W30:X30 AA30:AB30 G31:H31 O31:P31 S31:T31 W31:X31 AA31:AB31 G32:H32 O32:P32 S32:T32 W32:X32 AA32:AB32 G33:H33 O33:P33 S33:T33 W33:X33 AA33:AB33 G34:H34 O34:P34 S34:T34 W34:X34 AA34:AB34 G35:H35 O35:P35 S35:T35 W35:X35 AA35:AB35 G36:H36 O36:P36 S36:T36 W36:X36 AA36:AB36 G37:H37 O37:P37 S37:T37 W37:X37 AA37:AB37 G38:H38 O38:P38 S38:T38 W38:X38 AA38:AB38 G39:H39 O39:P39 S39:T39 W39:X39 AA39:AB39 G40:H40 O40:P40 S40:T40 W40:X40 AA40:AB40 G41:H41 O41:P41 S41:T41 W41:X41 AA41:AB41 G42:H42 O42:P42 S42:T42 W42:X42 AA42:AB42 G43:G79" emptyCellReference="1"/>
    <ignoredError sqref="AM6:AM48 AO6 AS6 AO7 AS7 AO8 AS8 AO9 AS9 AO10 AS10 AO11 AS11 AO12 AS12 AO13 AS13 AO14 AS14 AO15 AS15 AO16 AS16 AO17 AS17 AO18 AS18 AO19 AS19 AO20 AS20 AO21 AS21 AO22 AS22 AO23 AS23 AO24 AS24 AO25 AS25 AO26 AS26 AO27 AS27 AO28 AS28 AO29 AS29 AO30 AS30 AO31 AS31 AO32 AS32 AO33 AS33 AO34 AS34 AO35 AS35 AO36 AS36 AO37 AS37 AO38 AS38 AO39 AS39 AO40 AS40 AO41 AS41 AO42 AS42 AO43 AS43 AO44 AS44 AO45 AS45 AO46 AS46 AO47 AS47 AO48 AS48 AQ6 AQ7 AQ8 AQ9 AQ10 AQ11 AQ12 AQ13 AQ14 AQ15 AQ16 AQ17 AQ18 AQ19 AQ20 AQ21 AQ22 AQ23 AQ24 AQ25 AQ26 AQ27 AQ28 AQ29 AQ30 AQ31 AQ32 AQ33 AQ34 AQ35 AQ36 AQ37 AQ38 AQ39 AQ40 AQ41 AQ42 AQ43 AQ44 AQ45 AQ46 AQ47 AQ48" evalError="1"/>
    <ignoredError sqref="AN6:AN48 AR6:AR48" evalError="1" emptyCellReference="1"/>
    <ignoredError sqref="D43:D79 H43:H79 K43:K79 O43:P43 S43:T43 W43:X43 AA43:AB43 AE43:AE79 O44:P44 S44:T44 W44:X44 AA44:AB44 O45:P45 S45:T45 W45:X45 AA45:AB45 O46:P46 S46:T46 W46:X46 AA46:AB46 O47:P47 S47:T47 W47:X47 AA47:AB47 O48:P48 S48:T48 W48:X48 AA48:AB48 O49:P49 S49:T49 W49:X49 AA49:AB49 O50:P50 S50:T50 W50:X50 AA50:AB50 O51:P51 S51:T51 W51:X51 AA51:AB51 O52:P52 S52:T52 W52:X52 AA52:AB52 O53:P53 S53:T53 W53:X53 AA53:AB53 O54:P54 S54:T54 W54:X54 AA54:AB54 O55:P55 S55:T55 W55:X55 AA55:AB55 O56:P56 S56:T56 W56:X56 AA56:AB56 O57:P57 S57:T57 W57:X57 AA57:AB57 O58:P58 S58:T58 W58:X58 AA58:AB58 O59:P59 S59:T59 W59:X59 AA59:AB59 O60:P60 S60:T60 W60:X60 AA60:AB60 O61:P61 S61:T61 W61:X61 AA61:AB61 O62:P62 S62:T62 W62:X62 AA62:AB62 O63:P63 S63:T63 W63:X63 AA63:AB63 O64:P64 S64:T64 W64:X64 AA64:AB64 O65:P65 S65:T65 W65:X65 AA65:AB65 O66:P66 S66:T66 W66:X66 AA66:AB66 O67:P67 S67:T67 W67:X67 AA67:AB67 O68:P68 S68:T68 W68:X68 AA68:AB68 O69:P69 S69:T69 W69:X69 AA69:AB69 O70:P70 S70:T70 W70:X70 AA70:AB70 O71:P71 S71:T71 W71:X71 AA71:AB71 O72:P72 S72:T72 W72:X72 AA72:AB72 O73:P73 S73:T73 W73:X73 AA73:AB73 O74:P74 S74:T74 W74:X74 AA74:AB74 O75:P75 S75:T75 W75:X75 AA75:AB75 O76:P76 S76:T76 W76:X76 AA76:AB76 O77:P77 S77:T77 W77:X77 AA77:AB77 O78:P78 S78:T78 W78:X78 AA78:AB78 O79:P79 S79:T79 W79:X79 AA79:AB79" unlockedFormula="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J80"/>
  <sheetViews>
    <sheetView showGridLines="0" zoomScaleNormal="100" zoomScaleSheetLayoutView="28"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364</v>
      </c>
      <c r="J1" s="4" t="s">
        <v>367</v>
      </c>
    </row>
    <row r="2" spans="2:10" ht="16.5" customHeight="1">
      <c r="B2" s="4" t="s">
        <v>366</v>
      </c>
      <c r="J2" s="4" t="s">
        <v>357</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1" manualBreakCount="1">
    <brk id="78" max="1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3"/>
  <dimension ref="B1:J80"/>
  <sheetViews>
    <sheetView showGridLines="0" zoomScaleNormal="100" zoomScaleSheetLayoutView="42"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365</v>
      </c>
      <c r="J1" s="4" t="s">
        <v>368</v>
      </c>
    </row>
    <row r="2" spans="2:10" ht="16.5" customHeight="1">
      <c r="B2" s="4" t="s">
        <v>366</v>
      </c>
      <c r="J2" s="4" t="s">
        <v>357</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1" manualBreakCount="1">
    <brk id="7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dimension ref="B1:N62"/>
  <sheetViews>
    <sheetView showGridLines="0" zoomScaleNormal="100" zoomScaleSheetLayoutView="100" workbookViewId="0"/>
  </sheetViews>
  <sheetFormatPr defaultColWidth="9" defaultRowHeight="13.5"/>
  <cols>
    <col min="1" max="1" width="4.625" style="31" customWidth="1"/>
    <col min="2" max="2" width="12.375" style="31" customWidth="1"/>
    <col min="3" max="3" width="22" style="31" customWidth="1"/>
    <col min="4" max="6" width="16.625" style="31" customWidth="1"/>
    <col min="7" max="11" width="9" style="31"/>
    <col min="12" max="12" width="13.125" style="31" customWidth="1"/>
    <col min="13" max="16384" width="9" style="31"/>
  </cols>
  <sheetData>
    <row r="1" spans="2:14" ht="16.5" customHeight="1">
      <c r="B1" s="4" t="s">
        <v>369</v>
      </c>
    </row>
    <row r="2" spans="2:14" ht="16.5" customHeight="1">
      <c r="B2" s="4" t="s">
        <v>132</v>
      </c>
      <c r="L2" s="312"/>
      <c r="M2" s="312"/>
      <c r="N2" s="312"/>
    </row>
    <row r="3" spans="2:14" ht="42" customHeight="1">
      <c r="B3" s="504" t="s">
        <v>156</v>
      </c>
      <c r="C3" s="505"/>
      <c r="D3" s="38" t="s">
        <v>189</v>
      </c>
      <c r="E3" s="39" t="s">
        <v>192</v>
      </c>
      <c r="F3" s="250" t="s">
        <v>312</v>
      </c>
      <c r="L3" s="312"/>
      <c r="M3" s="312"/>
      <c r="N3" s="312"/>
    </row>
    <row r="4" spans="2:14" ht="27" customHeight="1">
      <c r="B4" s="506" t="s">
        <v>236</v>
      </c>
      <c r="C4" s="507"/>
      <c r="D4" s="174">
        <f>市区町村別_有所見者割合!D81</f>
        <v>163175</v>
      </c>
      <c r="E4" s="175">
        <f>市区町村別_有所見者割合!E81</f>
        <v>61982</v>
      </c>
      <c r="F4" s="291">
        <f>市区町村別_有所見者割合!F81</f>
        <v>0.37984985445074304</v>
      </c>
      <c r="L4" s="312"/>
      <c r="M4" s="312"/>
      <c r="N4" s="312"/>
    </row>
    <row r="5" spans="2:14" ht="27" customHeight="1">
      <c r="B5" s="506" t="s">
        <v>271</v>
      </c>
      <c r="C5" s="507"/>
      <c r="D5" s="174">
        <f>市区町村別_有所見者割合!G81</f>
        <v>163075</v>
      </c>
      <c r="E5" s="175">
        <f>市区町村別_有所見者割合!H81</f>
        <v>21840</v>
      </c>
      <c r="F5" s="291">
        <f>市区町村別_有所見者割合!I81</f>
        <v>0.13392610761919363</v>
      </c>
      <c r="L5" s="312"/>
      <c r="M5" s="312"/>
      <c r="N5" s="312"/>
    </row>
    <row r="6" spans="2:14" ht="27" customHeight="1">
      <c r="B6" s="506" t="s">
        <v>206</v>
      </c>
      <c r="C6" s="507"/>
      <c r="D6" s="174">
        <f>市区町村別_有所見者割合!J81</f>
        <v>163166</v>
      </c>
      <c r="E6" s="175">
        <f>市区町村別_有所見者割合!K81</f>
        <v>84414</v>
      </c>
      <c r="F6" s="291">
        <f>市区町村別_有所見者割合!L81</f>
        <v>0.5173504283980731</v>
      </c>
      <c r="L6" s="312"/>
      <c r="M6" s="312"/>
      <c r="N6" s="312"/>
    </row>
    <row r="7" spans="2:14" ht="27" customHeight="1">
      <c r="B7" s="506" t="s">
        <v>267</v>
      </c>
      <c r="C7" s="507"/>
      <c r="D7" s="174">
        <f>市区町村別_有所見者割合!M81</f>
        <v>163171</v>
      </c>
      <c r="E7" s="175">
        <f>市区町村別_有所見者割合!N81</f>
        <v>29249</v>
      </c>
      <c r="F7" s="291">
        <f>市区町村別_有所見者割合!O81</f>
        <v>0.17925366639905374</v>
      </c>
      <c r="L7" s="312"/>
      <c r="M7" s="312"/>
      <c r="N7" s="312"/>
    </row>
    <row r="8" spans="2:14" ht="27" customHeight="1">
      <c r="B8" s="506" t="s">
        <v>207</v>
      </c>
      <c r="C8" s="507"/>
      <c r="D8" s="174">
        <f>市区町村別_有所見者割合!P81</f>
        <v>163106</v>
      </c>
      <c r="E8" s="175">
        <f>市区町村別_有所見者割合!Q81</f>
        <v>36517</v>
      </c>
      <c r="F8" s="291">
        <f>市区町村別_有所見者割合!R81</f>
        <v>0.22388508086765663</v>
      </c>
      <c r="L8" s="312"/>
      <c r="M8" s="312"/>
      <c r="N8" s="312"/>
    </row>
    <row r="9" spans="2:14" ht="27" customHeight="1">
      <c r="B9" s="506" t="s">
        <v>268</v>
      </c>
      <c r="C9" s="507"/>
      <c r="D9" s="174">
        <f>市区町村別_有所見者割合!S81</f>
        <v>163129</v>
      </c>
      <c r="E9" s="175">
        <f>市区町村別_有所見者割合!T81</f>
        <v>20708</v>
      </c>
      <c r="F9" s="291">
        <f>市区町村別_有所見者割合!U81</f>
        <v>0.12694248110391163</v>
      </c>
      <c r="L9" s="313"/>
      <c r="M9" s="313"/>
      <c r="N9" s="313"/>
    </row>
    <row r="10" spans="2:14" ht="27" customHeight="1">
      <c r="B10" s="506" t="s">
        <v>299</v>
      </c>
      <c r="C10" s="507"/>
      <c r="D10" s="174">
        <f>市区町村別_有所見者割合!V81</f>
        <v>163179</v>
      </c>
      <c r="E10" s="175">
        <f>市区町村別_有所見者割合!W81</f>
        <v>3553</v>
      </c>
      <c r="F10" s="291">
        <f>市区町村別_有所見者割合!X81</f>
        <v>2.1773635087848315E-2</v>
      </c>
      <c r="L10" s="314"/>
      <c r="M10" s="314"/>
      <c r="N10" s="314"/>
    </row>
    <row r="11" spans="2:14" ht="27" customHeight="1">
      <c r="B11" s="506" t="s">
        <v>269</v>
      </c>
      <c r="C11" s="507"/>
      <c r="D11" s="174">
        <f>市区町村別_有所見者割合!Y81</f>
        <v>163163</v>
      </c>
      <c r="E11" s="175">
        <f>市区町村別_有所見者割合!Z81</f>
        <v>10781</v>
      </c>
      <c r="F11" s="291">
        <f>市区町村別_有所見者割合!AA81</f>
        <v>6.6075029265213317E-2</v>
      </c>
    </row>
    <row r="12" spans="2:14" ht="27" customHeight="1">
      <c r="B12" s="506" t="s">
        <v>233</v>
      </c>
      <c r="C12" s="507"/>
      <c r="D12" s="174">
        <f>市区町村別_有所見者割合!AB81</f>
        <v>163137</v>
      </c>
      <c r="E12" s="175">
        <f>市区町村別_有所見者割合!AC81</f>
        <v>29172</v>
      </c>
      <c r="F12" s="291">
        <f>市区町村別_有所見者割合!AD81</f>
        <v>0.17881902940473343</v>
      </c>
    </row>
    <row r="13" spans="2:14" ht="27" customHeight="1">
      <c r="B13" s="517" t="s">
        <v>228</v>
      </c>
      <c r="C13" s="268" t="s">
        <v>302</v>
      </c>
      <c r="D13" s="174">
        <f>市区町村別_有所見者割合!AE81</f>
        <v>163164</v>
      </c>
      <c r="E13" s="175">
        <f>市区町村別_有所見者割合!AF81</f>
        <v>14993</v>
      </c>
      <c r="F13" s="291">
        <f>市区町村別_有所見者割合!AG81</f>
        <v>9.1889142212743011E-2</v>
      </c>
    </row>
    <row r="14" spans="2:14" ht="27" customHeight="1">
      <c r="B14" s="517"/>
      <c r="C14" s="270" t="s">
        <v>266</v>
      </c>
      <c r="D14" s="271">
        <f>市区町村別_有所見者割合!AH81</f>
        <v>163168</v>
      </c>
      <c r="E14" s="272">
        <f>市区町村別_有所見者割合!AI81</f>
        <v>19544</v>
      </c>
      <c r="F14" s="292">
        <f>市区町村別_有所見者割合!AJ81</f>
        <v>0.11977838791919984</v>
      </c>
    </row>
    <row r="15" spans="2:14" ht="13.5" customHeight="1">
      <c r="B15" s="51" t="s">
        <v>448</v>
      </c>
      <c r="C15" s="48"/>
      <c r="D15" s="49"/>
      <c r="E15" s="49"/>
      <c r="F15" s="50"/>
    </row>
    <row r="16" spans="2:14" ht="13.5" customHeight="1">
      <c r="B16" s="269" t="s">
        <v>449</v>
      </c>
      <c r="C16" s="48"/>
      <c r="D16" s="49"/>
      <c r="E16" s="49"/>
      <c r="F16" s="50"/>
    </row>
    <row r="17" spans="2:14" ht="13.5" customHeight="1">
      <c r="B17" s="47" t="s">
        <v>190</v>
      </c>
    </row>
    <row r="18" spans="2:14" ht="13.5" customHeight="1">
      <c r="B18" s="47" t="s">
        <v>191</v>
      </c>
    </row>
    <row r="19" spans="2:14" ht="13.5" customHeight="1">
      <c r="B19" s="113" t="s">
        <v>264</v>
      </c>
      <c r="E19" s="113" t="s">
        <v>394</v>
      </c>
    </row>
    <row r="20" spans="2:14" ht="13.5" customHeight="1">
      <c r="B20" s="113" t="s">
        <v>272</v>
      </c>
      <c r="E20" s="113" t="s">
        <v>316</v>
      </c>
    </row>
    <row r="21" spans="2:14" ht="13.5" customHeight="1">
      <c r="B21" s="46" t="s">
        <v>404</v>
      </c>
      <c r="C21" s="243"/>
      <c r="E21" s="45" t="s">
        <v>193</v>
      </c>
    </row>
    <row r="22" spans="2:14">
      <c r="B22" s="46" t="s">
        <v>402</v>
      </c>
      <c r="C22" s="243"/>
      <c r="E22" s="45" t="s">
        <v>237</v>
      </c>
    </row>
    <row r="23" spans="2:14">
      <c r="B23" s="46" t="s">
        <v>403</v>
      </c>
      <c r="C23" s="244"/>
      <c r="E23" s="45" t="s">
        <v>242</v>
      </c>
    </row>
    <row r="24" spans="2:14">
      <c r="B24" s="46"/>
      <c r="C24" s="244"/>
      <c r="E24" s="45" t="s">
        <v>240</v>
      </c>
    </row>
    <row r="25" spans="2:14">
      <c r="B25" s="34"/>
      <c r="C25" s="35"/>
    </row>
    <row r="26" spans="2:14" ht="16.5" customHeight="1">
      <c r="B26" s="4" t="s">
        <v>369</v>
      </c>
    </row>
    <row r="27" spans="2:14" ht="16.5" customHeight="1">
      <c r="B27" s="4" t="s">
        <v>132</v>
      </c>
    </row>
    <row r="28" spans="2:14">
      <c r="L28" s="10" t="s">
        <v>270</v>
      </c>
      <c r="M28" s="10"/>
      <c r="N28" s="10"/>
    </row>
    <row r="29" spans="2:14">
      <c r="L29" s="10"/>
      <c r="M29" s="10" t="s">
        <v>236</v>
      </c>
      <c r="N29" s="10"/>
    </row>
    <row r="30" spans="2:14">
      <c r="L30" s="10"/>
      <c r="M30" s="10" t="s">
        <v>271</v>
      </c>
      <c r="N30" s="10"/>
    </row>
    <row r="31" spans="2:14">
      <c r="L31" s="10"/>
      <c r="M31" s="10" t="s">
        <v>206</v>
      </c>
      <c r="N31" s="10"/>
    </row>
    <row r="32" spans="2:14">
      <c r="L32" s="10"/>
      <c r="M32" s="10" t="s">
        <v>267</v>
      </c>
      <c r="N32" s="10"/>
    </row>
    <row r="33" spans="12:14">
      <c r="L33" s="10"/>
      <c r="M33" s="10" t="s">
        <v>207</v>
      </c>
      <c r="N33" s="10"/>
    </row>
    <row r="34" spans="12:14">
      <c r="L34" s="10"/>
      <c r="M34" s="10" t="s">
        <v>268</v>
      </c>
      <c r="N34" s="10"/>
    </row>
    <row r="35" spans="12:14">
      <c r="L35" s="10"/>
      <c r="M35" s="10" t="s">
        <v>243</v>
      </c>
      <c r="N35" s="10"/>
    </row>
    <row r="36" spans="12:14">
      <c r="L36" s="10"/>
      <c r="M36" s="10" t="s">
        <v>269</v>
      </c>
      <c r="N36" s="10"/>
    </row>
    <row r="37" spans="12:14">
      <c r="L37" s="10"/>
      <c r="M37" s="10" t="s">
        <v>233</v>
      </c>
      <c r="N37" s="353"/>
    </row>
    <row r="38" spans="12:14">
      <c r="L38" s="10" t="s">
        <v>235</v>
      </c>
      <c r="M38" s="10" t="s">
        <v>303</v>
      </c>
      <c r="N38" s="354"/>
    </row>
    <row r="39" spans="12:14">
      <c r="L39" s="10"/>
      <c r="M39" s="10" t="s">
        <v>265</v>
      </c>
      <c r="N39" s="355"/>
    </row>
    <row r="40" spans="12:14">
      <c r="L40" s="10"/>
      <c r="M40" s="10"/>
      <c r="N40" s="10"/>
    </row>
    <row r="41" spans="12:14">
      <c r="L41" s="10" t="s">
        <v>314</v>
      </c>
      <c r="M41" s="10"/>
      <c r="N41" s="10"/>
    </row>
    <row r="60" spans="2:6" ht="13.5" customHeight="1">
      <c r="B60" s="51" t="s">
        <v>448</v>
      </c>
      <c r="C60" s="48"/>
      <c r="D60" s="49"/>
      <c r="F60" s="50"/>
    </row>
    <row r="61" spans="2:6" ht="13.5" customHeight="1">
      <c r="B61" s="269" t="s">
        <v>449</v>
      </c>
      <c r="C61" s="48"/>
      <c r="D61" s="49"/>
      <c r="E61" s="49"/>
      <c r="F61" s="50"/>
    </row>
    <row r="62" spans="2:6">
      <c r="E62" s="49"/>
    </row>
  </sheetData>
  <mergeCells count="11">
    <mergeCell ref="B8:C8"/>
    <mergeCell ref="B13:B14"/>
    <mergeCell ref="B10:C10"/>
    <mergeCell ref="B11:C11"/>
    <mergeCell ref="B12:C12"/>
    <mergeCell ref="B9:C9"/>
    <mergeCell ref="B3:C3"/>
    <mergeCell ref="B4:C4"/>
    <mergeCell ref="B5:C5"/>
    <mergeCell ref="B6:C6"/>
    <mergeCell ref="B7:C7"/>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dimension ref="B1:AK82"/>
  <sheetViews>
    <sheetView showGridLines="0" zoomScaleNormal="100" zoomScaleSheetLayoutView="100" workbookViewId="0"/>
  </sheetViews>
  <sheetFormatPr defaultColWidth="9" defaultRowHeight="13.5"/>
  <cols>
    <col min="1" max="1" width="4.625" style="1" customWidth="1"/>
    <col min="2" max="2" width="3.125" style="1" customWidth="1"/>
    <col min="3" max="3" width="17.375" style="1" customWidth="1"/>
    <col min="4" max="36" width="10.625" style="1" customWidth="1"/>
    <col min="37" max="37" width="9" style="1" customWidth="1"/>
    <col min="38" max="16384" width="9" style="1"/>
  </cols>
  <sheetData>
    <row r="1" spans="2:37" ht="16.5" customHeight="1">
      <c r="B1" s="4" t="s">
        <v>369</v>
      </c>
    </row>
    <row r="2" spans="2:37" ht="16.5" customHeight="1">
      <c r="B2" s="4" t="s">
        <v>354</v>
      </c>
      <c r="D2" s="3" t="s">
        <v>456</v>
      </c>
    </row>
    <row r="3" spans="2:37" ht="12.95" customHeight="1">
      <c r="B3" s="530"/>
      <c r="C3" s="527" t="s">
        <v>151</v>
      </c>
      <c r="D3" s="455" t="s">
        <v>236</v>
      </c>
      <c r="E3" s="521"/>
      <c r="F3" s="522"/>
      <c r="G3" s="455" t="s">
        <v>225</v>
      </c>
      <c r="H3" s="521"/>
      <c r="I3" s="522"/>
      <c r="J3" s="455" t="s">
        <v>206</v>
      </c>
      <c r="K3" s="521"/>
      <c r="L3" s="522"/>
      <c r="M3" s="455" t="s">
        <v>226</v>
      </c>
      <c r="N3" s="521"/>
      <c r="O3" s="522"/>
      <c r="P3" s="455" t="s">
        <v>207</v>
      </c>
      <c r="Q3" s="521"/>
      <c r="R3" s="522"/>
      <c r="S3" s="455" t="s">
        <v>227</v>
      </c>
      <c r="T3" s="521"/>
      <c r="U3" s="522"/>
      <c r="V3" s="455" t="s">
        <v>244</v>
      </c>
      <c r="W3" s="521"/>
      <c r="X3" s="522"/>
      <c r="Y3" s="455" t="s">
        <v>69</v>
      </c>
      <c r="Z3" s="521"/>
      <c r="AA3" s="522"/>
      <c r="AB3" s="455" t="s">
        <v>234</v>
      </c>
      <c r="AC3" s="521"/>
      <c r="AD3" s="522"/>
      <c r="AE3" s="455" t="s">
        <v>238</v>
      </c>
      <c r="AF3" s="521"/>
      <c r="AG3" s="521"/>
      <c r="AH3" s="521"/>
      <c r="AI3" s="521"/>
      <c r="AJ3" s="522"/>
      <c r="AK3" s="2"/>
    </row>
    <row r="4" spans="2:37" ht="12.95" customHeight="1">
      <c r="B4" s="502"/>
      <c r="C4" s="528"/>
      <c r="D4" s="500"/>
      <c r="E4" s="525"/>
      <c r="F4" s="526"/>
      <c r="G4" s="500"/>
      <c r="H4" s="525"/>
      <c r="I4" s="526"/>
      <c r="J4" s="500"/>
      <c r="K4" s="525"/>
      <c r="L4" s="526"/>
      <c r="M4" s="500"/>
      <c r="N4" s="525"/>
      <c r="O4" s="526"/>
      <c r="P4" s="500"/>
      <c r="Q4" s="525"/>
      <c r="R4" s="526"/>
      <c r="S4" s="500"/>
      <c r="T4" s="525"/>
      <c r="U4" s="526"/>
      <c r="V4" s="500"/>
      <c r="W4" s="525"/>
      <c r="X4" s="526"/>
      <c r="Y4" s="500"/>
      <c r="Z4" s="525"/>
      <c r="AA4" s="526"/>
      <c r="AB4" s="500"/>
      <c r="AC4" s="525"/>
      <c r="AD4" s="526"/>
      <c r="AE4" s="456"/>
      <c r="AF4" s="523"/>
      <c r="AG4" s="523"/>
      <c r="AH4" s="523"/>
      <c r="AI4" s="523"/>
      <c r="AJ4" s="524"/>
      <c r="AK4" s="2"/>
    </row>
    <row r="5" spans="2:37" ht="14.45" customHeight="1">
      <c r="B5" s="502"/>
      <c r="C5" s="528"/>
      <c r="D5" s="456"/>
      <c r="E5" s="523"/>
      <c r="F5" s="524"/>
      <c r="G5" s="456"/>
      <c r="H5" s="523"/>
      <c r="I5" s="524"/>
      <c r="J5" s="456"/>
      <c r="K5" s="523"/>
      <c r="L5" s="524"/>
      <c r="M5" s="456"/>
      <c r="N5" s="523"/>
      <c r="O5" s="524"/>
      <c r="P5" s="456"/>
      <c r="Q5" s="523"/>
      <c r="R5" s="524"/>
      <c r="S5" s="456"/>
      <c r="T5" s="523"/>
      <c r="U5" s="524"/>
      <c r="V5" s="456"/>
      <c r="W5" s="523"/>
      <c r="X5" s="524"/>
      <c r="Y5" s="456"/>
      <c r="Z5" s="523"/>
      <c r="AA5" s="524"/>
      <c r="AB5" s="456"/>
      <c r="AC5" s="523"/>
      <c r="AD5" s="524"/>
      <c r="AE5" s="518" t="s">
        <v>241</v>
      </c>
      <c r="AF5" s="519"/>
      <c r="AG5" s="520"/>
      <c r="AH5" s="518" t="s">
        <v>239</v>
      </c>
      <c r="AI5" s="519"/>
      <c r="AJ5" s="520"/>
      <c r="AK5" s="148"/>
    </row>
    <row r="6" spans="2:37" ht="45" customHeight="1">
      <c r="B6" s="503"/>
      <c r="C6" s="529"/>
      <c r="D6" s="248" t="s">
        <v>67</v>
      </c>
      <c r="E6" s="28" t="s">
        <v>66</v>
      </c>
      <c r="F6" s="310" t="s">
        <v>183</v>
      </c>
      <c r="G6" s="248" t="s">
        <v>67</v>
      </c>
      <c r="H6" s="28" t="s">
        <v>66</v>
      </c>
      <c r="I6" s="310" t="s">
        <v>183</v>
      </c>
      <c r="J6" s="248" t="s">
        <v>67</v>
      </c>
      <c r="K6" s="28" t="s">
        <v>66</v>
      </c>
      <c r="L6" s="310" t="s">
        <v>183</v>
      </c>
      <c r="M6" s="248" t="s">
        <v>67</v>
      </c>
      <c r="N6" s="28" t="s">
        <v>66</v>
      </c>
      <c r="O6" s="310" t="s">
        <v>183</v>
      </c>
      <c r="P6" s="248" t="s">
        <v>67</v>
      </c>
      <c r="Q6" s="28" t="s">
        <v>66</v>
      </c>
      <c r="R6" s="310" t="s">
        <v>183</v>
      </c>
      <c r="S6" s="248" t="s">
        <v>67</v>
      </c>
      <c r="T6" s="28" t="s">
        <v>66</v>
      </c>
      <c r="U6" s="310" t="s">
        <v>183</v>
      </c>
      <c r="V6" s="248" t="s">
        <v>67</v>
      </c>
      <c r="W6" s="28" t="s">
        <v>66</v>
      </c>
      <c r="X6" s="310" t="s">
        <v>183</v>
      </c>
      <c r="Y6" s="248" t="s">
        <v>67</v>
      </c>
      <c r="Z6" s="28" t="s">
        <v>66</v>
      </c>
      <c r="AA6" s="310" t="s">
        <v>183</v>
      </c>
      <c r="AB6" s="248" t="s">
        <v>67</v>
      </c>
      <c r="AC6" s="28" t="s">
        <v>66</v>
      </c>
      <c r="AD6" s="310" t="s">
        <v>183</v>
      </c>
      <c r="AE6" s="248" t="s">
        <v>67</v>
      </c>
      <c r="AF6" s="28" t="s">
        <v>66</v>
      </c>
      <c r="AG6" s="310" t="s">
        <v>183</v>
      </c>
      <c r="AH6" s="248" t="s">
        <v>67</v>
      </c>
      <c r="AI6" s="28" t="s">
        <v>66</v>
      </c>
      <c r="AJ6" s="310" t="s">
        <v>183</v>
      </c>
      <c r="AK6" s="148"/>
    </row>
    <row r="7" spans="2:37" s="14" customFormat="1" ht="13.5" customHeight="1">
      <c r="B7" s="63">
        <v>1</v>
      </c>
      <c r="C7" s="43" t="s">
        <v>50</v>
      </c>
      <c r="D7" s="422">
        <v>38657</v>
      </c>
      <c r="E7" s="169">
        <v>16136</v>
      </c>
      <c r="F7" s="229">
        <f>IFERROR(E7/D7,"-")</f>
        <v>0.41741469850221175</v>
      </c>
      <c r="G7" s="422">
        <v>38626</v>
      </c>
      <c r="H7" s="169">
        <v>5703</v>
      </c>
      <c r="I7" s="229">
        <f>IFERROR(H7/G7,"-")</f>
        <v>0.14764666286956973</v>
      </c>
      <c r="J7" s="422">
        <v>38651</v>
      </c>
      <c r="K7" s="169">
        <v>20471</v>
      </c>
      <c r="L7" s="229">
        <f>IFERROR(K7/J7,"-")</f>
        <v>0.52963700809810876</v>
      </c>
      <c r="M7" s="422">
        <v>38657</v>
      </c>
      <c r="N7" s="169">
        <v>7838</v>
      </c>
      <c r="O7" s="229">
        <f>IFERROR(N7/M7,"-")</f>
        <v>0.20275758594821119</v>
      </c>
      <c r="P7" s="422">
        <v>38654</v>
      </c>
      <c r="Q7" s="169">
        <v>9708</v>
      </c>
      <c r="R7" s="229">
        <f>IFERROR(Q7/P7,"-")</f>
        <v>0.25115123919904797</v>
      </c>
      <c r="S7" s="422">
        <v>38650</v>
      </c>
      <c r="T7" s="169">
        <v>5561</v>
      </c>
      <c r="U7" s="229">
        <f>IFERROR(T7/S7,"-")</f>
        <v>0.14388098318240622</v>
      </c>
      <c r="V7" s="422">
        <v>38663</v>
      </c>
      <c r="W7" s="169">
        <v>956</v>
      </c>
      <c r="X7" s="229">
        <f>IFERROR(W7/V7,"-")</f>
        <v>2.4726482683702766E-2</v>
      </c>
      <c r="Y7" s="422">
        <v>38657</v>
      </c>
      <c r="Z7" s="169">
        <v>2973</v>
      </c>
      <c r="AA7" s="229">
        <f>IFERROR(Z7/Y7,"-")</f>
        <v>7.690715782393874E-2</v>
      </c>
      <c r="AB7" s="422">
        <v>38650</v>
      </c>
      <c r="AC7" s="169">
        <v>7507</v>
      </c>
      <c r="AD7" s="229">
        <f>IFERROR(AC7/AB7,"-")</f>
        <v>0.19423027166882276</v>
      </c>
      <c r="AE7" s="422">
        <v>38654</v>
      </c>
      <c r="AF7" s="169">
        <v>3717</v>
      </c>
      <c r="AG7" s="229">
        <f>IFERROR(AF7/AE7,"-")</f>
        <v>9.6160811300253529E-2</v>
      </c>
      <c r="AH7" s="422">
        <v>38655</v>
      </c>
      <c r="AI7" s="169">
        <v>4832</v>
      </c>
      <c r="AJ7" s="229">
        <f>IFERROR(AI7/AH7,"-")</f>
        <v>0.12500323373431638</v>
      </c>
      <c r="AK7" s="65"/>
    </row>
    <row r="8" spans="2:37" s="14" customFormat="1" ht="13.5" customHeight="1">
      <c r="B8" s="63">
        <v>2</v>
      </c>
      <c r="C8" s="43" t="s">
        <v>158</v>
      </c>
      <c r="D8" s="422">
        <v>1555</v>
      </c>
      <c r="E8" s="169">
        <v>603</v>
      </c>
      <c r="F8" s="229">
        <f t="shared" ref="F8:F71" si="0">IFERROR(E8/D8,"-")</f>
        <v>0.3877813504823151</v>
      </c>
      <c r="G8" s="422">
        <v>1551</v>
      </c>
      <c r="H8" s="169">
        <v>217</v>
      </c>
      <c r="I8" s="229">
        <f t="shared" ref="I8:I71" si="1">IFERROR(H8/G8,"-")</f>
        <v>0.1399097356544165</v>
      </c>
      <c r="J8" s="422">
        <v>1555</v>
      </c>
      <c r="K8" s="169">
        <v>949</v>
      </c>
      <c r="L8" s="229">
        <f t="shared" ref="L8:L71" si="2">IFERROR(K8/J8,"-")</f>
        <v>0.61028938906752417</v>
      </c>
      <c r="M8" s="422">
        <v>1555</v>
      </c>
      <c r="N8" s="169">
        <v>261</v>
      </c>
      <c r="O8" s="229">
        <f t="shared" ref="O8:O71" si="3">IFERROR(N8/M8,"-")</f>
        <v>0.16784565916398714</v>
      </c>
      <c r="P8" s="422">
        <v>1555</v>
      </c>
      <c r="Q8" s="169">
        <v>473</v>
      </c>
      <c r="R8" s="229">
        <f t="shared" ref="R8:R71" si="4">IFERROR(Q8/P8,"-")</f>
        <v>0.30418006430868166</v>
      </c>
      <c r="S8" s="422">
        <v>1553</v>
      </c>
      <c r="T8" s="169">
        <v>181</v>
      </c>
      <c r="U8" s="229">
        <f t="shared" ref="U8:U71" si="5">IFERROR(T8/S8,"-")</f>
        <v>0.11654861558274308</v>
      </c>
      <c r="V8" s="422">
        <v>1555</v>
      </c>
      <c r="W8" s="169">
        <v>43</v>
      </c>
      <c r="X8" s="229">
        <f t="shared" ref="X8:X71" si="6">IFERROR(W8/V8,"-")</f>
        <v>2.7652733118971061E-2</v>
      </c>
      <c r="Y8" s="422">
        <v>1555</v>
      </c>
      <c r="Z8" s="169">
        <v>128</v>
      </c>
      <c r="AA8" s="229">
        <f t="shared" ref="AA8:AA71" si="7">IFERROR(Z8/Y8,"-")</f>
        <v>8.2315112540192928E-2</v>
      </c>
      <c r="AB8" s="422">
        <v>1555</v>
      </c>
      <c r="AC8" s="169">
        <v>397</v>
      </c>
      <c r="AD8" s="229">
        <f t="shared" ref="AD8:AD71" si="8">IFERROR(AC8/AB8,"-")</f>
        <v>0.25530546623794215</v>
      </c>
      <c r="AE8" s="422">
        <v>1555</v>
      </c>
      <c r="AF8" s="169">
        <v>270</v>
      </c>
      <c r="AG8" s="229">
        <f t="shared" ref="AG8:AG71" si="9">IFERROR(AF8/AE8,"-")</f>
        <v>0.17363344051446947</v>
      </c>
      <c r="AH8" s="422">
        <v>1554</v>
      </c>
      <c r="AI8" s="169">
        <v>299</v>
      </c>
      <c r="AJ8" s="229">
        <f t="shared" ref="AJ8:AJ71" si="10">IFERROR(AI8/AH8,"-")</f>
        <v>0.19240669240669242</v>
      </c>
      <c r="AK8" s="65"/>
    </row>
    <row r="9" spans="2:37" s="14" customFormat="1" ht="13.5" customHeight="1">
      <c r="B9" s="63">
        <v>3</v>
      </c>
      <c r="C9" s="43" t="s">
        <v>114</v>
      </c>
      <c r="D9" s="422">
        <v>662</v>
      </c>
      <c r="E9" s="169">
        <v>245</v>
      </c>
      <c r="F9" s="229">
        <f t="shared" si="0"/>
        <v>0.37009063444108764</v>
      </c>
      <c r="G9" s="422">
        <v>662</v>
      </c>
      <c r="H9" s="169">
        <v>72</v>
      </c>
      <c r="I9" s="229">
        <f t="shared" si="1"/>
        <v>0.10876132930513595</v>
      </c>
      <c r="J9" s="422">
        <v>662</v>
      </c>
      <c r="K9" s="169">
        <v>372</v>
      </c>
      <c r="L9" s="229">
        <f t="shared" si="2"/>
        <v>0.5619335347432024</v>
      </c>
      <c r="M9" s="422">
        <v>662</v>
      </c>
      <c r="N9" s="169">
        <v>204</v>
      </c>
      <c r="O9" s="229">
        <f t="shared" si="3"/>
        <v>0.30815709969788518</v>
      </c>
      <c r="P9" s="422">
        <v>662</v>
      </c>
      <c r="Q9" s="169">
        <v>206</v>
      </c>
      <c r="R9" s="229">
        <f t="shared" si="4"/>
        <v>0.31117824773413899</v>
      </c>
      <c r="S9" s="422">
        <v>662</v>
      </c>
      <c r="T9" s="169">
        <v>178</v>
      </c>
      <c r="U9" s="229">
        <f t="shared" si="5"/>
        <v>0.26888217522658608</v>
      </c>
      <c r="V9" s="422">
        <v>662</v>
      </c>
      <c r="W9" s="169">
        <v>10</v>
      </c>
      <c r="X9" s="229">
        <f t="shared" si="6"/>
        <v>1.5105740181268883E-2</v>
      </c>
      <c r="Y9" s="422">
        <v>662</v>
      </c>
      <c r="Z9" s="169">
        <v>20</v>
      </c>
      <c r="AA9" s="229">
        <f t="shared" si="7"/>
        <v>3.0211480362537766E-2</v>
      </c>
      <c r="AB9" s="422">
        <v>662</v>
      </c>
      <c r="AC9" s="169">
        <v>113</v>
      </c>
      <c r="AD9" s="229">
        <f t="shared" si="8"/>
        <v>0.17069486404833836</v>
      </c>
      <c r="AE9" s="422">
        <v>662</v>
      </c>
      <c r="AF9" s="169">
        <v>38</v>
      </c>
      <c r="AG9" s="229">
        <f t="shared" si="9"/>
        <v>5.7401812688821753E-2</v>
      </c>
      <c r="AH9" s="422">
        <v>662</v>
      </c>
      <c r="AI9" s="169">
        <v>47</v>
      </c>
      <c r="AJ9" s="229">
        <f t="shared" si="10"/>
        <v>7.0996978851963752E-2</v>
      </c>
      <c r="AK9" s="65"/>
    </row>
    <row r="10" spans="2:37" s="14" customFormat="1" ht="13.5" customHeight="1">
      <c r="B10" s="63">
        <v>4</v>
      </c>
      <c r="C10" s="43" t="s">
        <v>115</v>
      </c>
      <c r="D10" s="422">
        <v>558</v>
      </c>
      <c r="E10" s="169">
        <v>254</v>
      </c>
      <c r="F10" s="229">
        <f t="shared" si="0"/>
        <v>0.45519713261648748</v>
      </c>
      <c r="G10" s="422">
        <v>558</v>
      </c>
      <c r="H10" s="169">
        <v>53</v>
      </c>
      <c r="I10" s="229">
        <f t="shared" si="1"/>
        <v>9.4982078853046589E-2</v>
      </c>
      <c r="J10" s="422">
        <v>558</v>
      </c>
      <c r="K10" s="169">
        <v>301</v>
      </c>
      <c r="L10" s="229">
        <f t="shared" si="2"/>
        <v>0.53942652329749108</v>
      </c>
      <c r="M10" s="422">
        <v>558</v>
      </c>
      <c r="N10" s="169">
        <v>109</v>
      </c>
      <c r="O10" s="229">
        <f t="shared" si="3"/>
        <v>0.19534050179211471</v>
      </c>
      <c r="P10" s="422">
        <v>558</v>
      </c>
      <c r="Q10" s="169">
        <v>160</v>
      </c>
      <c r="R10" s="229">
        <f t="shared" si="4"/>
        <v>0.28673835125448027</v>
      </c>
      <c r="S10" s="422">
        <v>558</v>
      </c>
      <c r="T10" s="169">
        <v>122</v>
      </c>
      <c r="U10" s="229">
        <f t="shared" si="5"/>
        <v>0.21863799283154123</v>
      </c>
      <c r="V10" s="422">
        <v>558</v>
      </c>
      <c r="W10" s="169">
        <v>15</v>
      </c>
      <c r="X10" s="229">
        <f t="shared" si="6"/>
        <v>2.6881720430107527E-2</v>
      </c>
      <c r="Y10" s="422">
        <v>557</v>
      </c>
      <c r="Z10" s="169">
        <v>39</v>
      </c>
      <c r="AA10" s="229">
        <f t="shared" si="7"/>
        <v>7.0017953321364457E-2</v>
      </c>
      <c r="AB10" s="422">
        <v>558</v>
      </c>
      <c r="AC10" s="169">
        <v>38</v>
      </c>
      <c r="AD10" s="229">
        <f t="shared" si="8"/>
        <v>6.8100358422939072E-2</v>
      </c>
      <c r="AE10" s="422">
        <v>558</v>
      </c>
      <c r="AF10" s="169">
        <v>37</v>
      </c>
      <c r="AG10" s="229">
        <f t="shared" si="9"/>
        <v>6.6308243727598568E-2</v>
      </c>
      <c r="AH10" s="422">
        <v>558</v>
      </c>
      <c r="AI10" s="169">
        <v>45</v>
      </c>
      <c r="AJ10" s="229">
        <f t="shared" si="10"/>
        <v>8.0645161290322578E-2</v>
      </c>
      <c r="AK10" s="65"/>
    </row>
    <row r="11" spans="2:37" s="14" customFormat="1" ht="13.5" customHeight="1">
      <c r="B11" s="63">
        <v>5</v>
      </c>
      <c r="C11" s="43" t="s">
        <v>116</v>
      </c>
      <c r="D11" s="422">
        <v>1192</v>
      </c>
      <c r="E11" s="169">
        <v>447</v>
      </c>
      <c r="F11" s="229">
        <f t="shared" si="0"/>
        <v>0.375</v>
      </c>
      <c r="G11" s="422">
        <v>1192</v>
      </c>
      <c r="H11" s="169">
        <v>171</v>
      </c>
      <c r="I11" s="229">
        <f t="shared" si="1"/>
        <v>0.14345637583892618</v>
      </c>
      <c r="J11" s="422">
        <v>1192</v>
      </c>
      <c r="K11" s="169">
        <v>542</v>
      </c>
      <c r="L11" s="229">
        <f t="shared" si="2"/>
        <v>0.45469798657718119</v>
      </c>
      <c r="M11" s="422">
        <v>1192</v>
      </c>
      <c r="N11" s="169">
        <v>221</v>
      </c>
      <c r="O11" s="229">
        <f t="shared" si="3"/>
        <v>0.18540268456375839</v>
      </c>
      <c r="P11" s="422">
        <v>1192</v>
      </c>
      <c r="Q11" s="169">
        <v>198</v>
      </c>
      <c r="R11" s="229">
        <f t="shared" si="4"/>
        <v>0.16610738255033558</v>
      </c>
      <c r="S11" s="422">
        <v>1192</v>
      </c>
      <c r="T11" s="169">
        <v>138</v>
      </c>
      <c r="U11" s="229">
        <f t="shared" si="5"/>
        <v>0.11577181208053691</v>
      </c>
      <c r="V11" s="422">
        <v>1192</v>
      </c>
      <c r="W11" s="169">
        <v>18</v>
      </c>
      <c r="X11" s="229">
        <f t="shared" si="6"/>
        <v>1.5100671140939598E-2</v>
      </c>
      <c r="Y11" s="422">
        <v>1192</v>
      </c>
      <c r="Z11" s="169">
        <v>74</v>
      </c>
      <c r="AA11" s="229">
        <f t="shared" si="7"/>
        <v>6.2080536912751678E-2</v>
      </c>
      <c r="AB11" s="422">
        <v>1192</v>
      </c>
      <c r="AC11" s="169">
        <v>90</v>
      </c>
      <c r="AD11" s="229">
        <f t="shared" si="8"/>
        <v>7.5503355704697989E-2</v>
      </c>
      <c r="AE11" s="422">
        <v>1192</v>
      </c>
      <c r="AF11" s="169">
        <v>85</v>
      </c>
      <c r="AG11" s="229">
        <f t="shared" si="9"/>
        <v>7.1308724832214759E-2</v>
      </c>
      <c r="AH11" s="422">
        <v>1192</v>
      </c>
      <c r="AI11" s="169">
        <v>97</v>
      </c>
      <c r="AJ11" s="229">
        <f t="shared" si="10"/>
        <v>8.137583892617449E-2</v>
      </c>
      <c r="AK11" s="65"/>
    </row>
    <row r="12" spans="2:37" s="14" customFormat="1" ht="13.5" customHeight="1">
      <c r="B12" s="63">
        <v>6</v>
      </c>
      <c r="C12" s="43" t="s">
        <v>117</v>
      </c>
      <c r="D12" s="422">
        <v>2009</v>
      </c>
      <c r="E12" s="169">
        <v>954</v>
      </c>
      <c r="F12" s="229">
        <f t="shared" si="0"/>
        <v>0.47486311597809855</v>
      </c>
      <c r="G12" s="422">
        <v>2008</v>
      </c>
      <c r="H12" s="169">
        <v>272</v>
      </c>
      <c r="I12" s="229">
        <f t="shared" si="1"/>
        <v>0.13545816733067728</v>
      </c>
      <c r="J12" s="422">
        <v>2007</v>
      </c>
      <c r="K12" s="169">
        <v>1036</v>
      </c>
      <c r="L12" s="229">
        <f t="shared" si="2"/>
        <v>0.51619332336821122</v>
      </c>
      <c r="M12" s="422">
        <v>2009</v>
      </c>
      <c r="N12" s="169">
        <v>413</v>
      </c>
      <c r="O12" s="229">
        <f t="shared" si="3"/>
        <v>0.20557491289198607</v>
      </c>
      <c r="P12" s="422">
        <v>2009</v>
      </c>
      <c r="Q12" s="169">
        <v>401</v>
      </c>
      <c r="R12" s="229">
        <f t="shared" si="4"/>
        <v>0.19960179193628672</v>
      </c>
      <c r="S12" s="422">
        <v>2009</v>
      </c>
      <c r="T12" s="169">
        <v>211</v>
      </c>
      <c r="U12" s="229">
        <f t="shared" si="5"/>
        <v>0.10502737680438029</v>
      </c>
      <c r="V12" s="422">
        <v>2009</v>
      </c>
      <c r="W12" s="169">
        <v>33</v>
      </c>
      <c r="X12" s="229">
        <f t="shared" si="6"/>
        <v>1.642608262817322E-2</v>
      </c>
      <c r="Y12" s="422">
        <v>2007</v>
      </c>
      <c r="Z12" s="169">
        <v>125</v>
      </c>
      <c r="AA12" s="229">
        <f t="shared" si="7"/>
        <v>6.2282012954658697E-2</v>
      </c>
      <c r="AB12" s="422">
        <v>2009</v>
      </c>
      <c r="AC12" s="169">
        <v>329</v>
      </c>
      <c r="AD12" s="229">
        <f t="shared" si="8"/>
        <v>0.16376306620209058</v>
      </c>
      <c r="AE12" s="422">
        <v>2007</v>
      </c>
      <c r="AF12" s="169">
        <v>180</v>
      </c>
      <c r="AG12" s="229">
        <f t="shared" si="9"/>
        <v>8.9686098654708515E-2</v>
      </c>
      <c r="AH12" s="422">
        <v>2009</v>
      </c>
      <c r="AI12" s="169">
        <v>237</v>
      </c>
      <c r="AJ12" s="229">
        <f t="shared" si="10"/>
        <v>0.11796913887506222</v>
      </c>
      <c r="AK12" s="65"/>
    </row>
    <row r="13" spans="2:37" s="14" customFormat="1" ht="13.5" customHeight="1">
      <c r="B13" s="63">
        <v>7</v>
      </c>
      <c r="C13" s="43" t="s">
        <v>118</v>
      </c>
      <c r="D13" s="422">
        <v>1514</v>
      </c>
      <c r="E13" s="169">
        <v>702</v>
      </c>
      <c r="F13" s="229">
        <f t="shared" si="0"/>
        <v>0.46367239101717306</v>
      </c>
      <c r="G13" s="422">
        <v>1513</v>
      </c>
      <c r="H13" s="169">
        <v>288</v>
      </c>
      <c r="I13" s="229">
        <f t="shared" si="1"/>
        <v>0.19035029742233972</v>
      </c>
      <c r="J13" s="422">
        <v>1514</v>
      </c>
      <c r="K13" s="169">
        <v>846</v>
      </c>
      <c r="L13" s="229">
        <f t="shared" si="2"/>
        <v>0.55878467635402906</v>
      </c>
      <c r="M13" s="422">
        <v>1514</v>
      </c>
      <c r="N13" s="169">
        <v>330</v>
      </c>
      <c r="O13" s="229">
        <f t="shared" si="3"/>
        <v>0.21796565389696168</v>
      </c>
      <c r="P13" s="422">
        <v>1514</v>
      </c>
      <c r="Q13" s="169">
        <v>536</v>
      </c>
      <c r="R13" s="229">
        <f t="shared" si="4"/>
        <v>0.35402906208718626</v>
      </c>
      <c r="S13" s="422">
        <v>1514</v>
      </c>
      <c r="T13" s="169">
        <v>246</v>
      </c>
      <c r="U13" s="229">
        <f t="shared" si="5"/>
        <v>0.16248348745046234</v>
      </c>
      <c r="V13" s="422">
        <v>1514</v>
      </c>
      <c r="W13" s="169">
        <v>29</v>
      </c>
      <c r="X13" s="229">
        <f t="shared" si="6"/>
        <v>1.9154557463672391E-2</v>
      </c>
      <c r="Y13" s="422">
        <v>1514</v>
      </c>
      <c r="Z13" s="169">
        <v>166</v>
      </c>
      <c r="AA13" s="229">
        <f t="shared" si="7"/>
        <v>0.10964332892998679</v>
      </c>
      <c r="AB13" s="422">
        <v>1514</v>
      </c>
      <c r="AC13" s="169">
        <v>269</v>
      </c>
      <c r="AD13" s="229">
        <f t="shared" si="8"/>
        <v>0.17767503302509907</v>
      </c>
      <c r="AE13" s="422">
        <v>1513</v>
      </c>
      <c r="AF13" s="169">
        <v>173</v>
      </c>
      <c r="AG13" s="229">
        <f t="shared" si="9"/>
        <v>0.11434236615994713</v>
      </c>
      <c r="AH13" s="422">
        <v>1513</v>
      </c>
      <c r="AI13" s="169">
        <v>249</v>
      </c>
      <c r="AJ13" s="229">
        <f t="shared" si="10"/>
        <v>0.16457369464639787</v>
      </c>
      <c r="AK13" s="65"/>
    </row>
    <row r="14" spans="2:37" s="14" customFormat="1" ht="13.5" customHeight="1">
      <c r="B14" s="63">
        <v>8</v>
      </c>
      <c r="C14" s="43" t="s">
        <v>51</v>
      </c>
      <c r="D14" s="422">
        <v>503</v>
      </c>
      <c r="E14" s="169">
        <v>169</v>
      </c>
      <c r="F14" s="229">
        <f t="shared" si="0"/>
        <v>0.3359840954274354</v>
      </c>
      <c r="G14" s="422">
        <v>503</v>
      </c>
      <c r="H14" s="169">
        <v>47</v>
      </c>
      <c r="I14" s="229">
        <f t="shared" si="1"/>
        <v>9.3439363817097415E-2</v>
      </c>
      <c r="J14" s="422">
        <v>503</v>
      </c>
      <c r="K14" s="169">
        <v>277</v>
      </c>
      <c r="L14" s="229">
        <f t="shared" si="2"/>
        <v>0.55069582504970183</v>
      </c>
      <c r="M14" s="422">
        <v>503</v>
      </c>
      <c r="N14" s="169">
        <v>102</v>
      </c>
      <c r="O14" s="229">
        <f t="shared" si="3"/>
        <v>0.20278330019880716</v>
      </c>
      <c r="P14" s="422">
        <v>503</v>
      </c>
      <c r="Q14" s="169">
        <v>101</v>
      </c>
      <c r="R14" s="229">
        <f t="shared" si="4"/>
        <v>0.20079522862823063</v>
      </c>
      <c r="S14" s="422">
        <v>502</v>
      </c>
      <c r="T14" s="169">
        <v>56</v>
      </c>
      <c r="U14" s="229">
        <f t="shared" si="5"/>
        <v>0.11155378486055777</v>
      </c>
      <c r="V14" s="422">
        <v>503</v>
      </c>
      <c r="W14" s="169">
        <v>19</v>
      </c>
      <c r="X14" s="229">
        <f t="shared" si="6"/>
        <v>3.7773359840954271E-2</v>
      </c>
      <c r="Y14" s="422">
        <v>503</v>
      </c>
      <c r="Z14" s="169">
        <v>34</v>
      </c>
      <c r="AA14" s="229">
        <f t="shared" si="7"/>
        <v>6.7594433399602388E-2</v>
      </c>
      <c r="AB14" s="422">
        <v>503</v>
      </c>
      <c r="AC14" s="169">
        <v>86</v>
      </c>
      <c r="AD14" s="229">
        <f t="shared" si="8"/>
        <v>0.1709741550695825</v>
      </c>
      <c r="AE14" s="422">
        <v>503</v>
      </c>
      <c r="AF14" s="169">
        <v>41</v>
      </c>
      <c r="AG14" s="229">
        <f t="shared" si="9"/>
        <v>8.1510934393638171E-2</v>
      </c>
      <c r="AH14" s="422">
        <v>502</v>
      </c>
      <c r="AI14" s="169">
        <v>49</v>
      </c>
      <c r="AJ14" s="229">
        <f t="shared" si="10"/>
        <v>9.7609561752988044E-2</v>
      </c>
      <c r="AK14" s="65"/>
    </row>
    <row r="15" spans="2:37" s="14" customFormat="1" ht="13.5" customHeight="1">
      <c r="B15" s="63">
        <v>9</v>
      </c>
      <c r="C15" s="43" t="s">
        <v>119</v>
      </c>
      <c r="D15" s="422">
        <v>550</v>
      </c>
      <c r="E15" s="169">
        <v>234</v>
      </c>
      <c r="F15" s="229">
        <f t="shared" si="0"/>
        <v>0.42545454545454547</v>
      </c>
      <c r="G15" s="422">
        <v>550</v>
      </c>
      <c r="H15" s="169">
        <v>92</v>
      </c>
      <c r="I15" s="229">
        <f t="shared" si="1"/>
        <v>0.16727272727272727</v>
      </c>
      <c r="J15" s="422">
        <v>550</v>
      </c>
      <c r="K15" s="169">
        <v>237</v>
      </c>
      <c r="L15" s="229">
        <f t="shared" si="2"/>
        <v>0.43090909090909091</v>
      </c>
      <c r="M15" s="422">
        <v>550</v>
      </c>
      <c r="N15" s="169">
        <v>84</v>
      </c>
      <c r="O15" s="229">
        <f t="shared" si="3"/>
        <v>0.15272727272727274</v>
      </c>
      <c r="P15" s="422">
        <v>550</v>
      </c>
      <c r="Q15" s="169">
        <v>91</v>
      </c>
      <c r="R15" s="229">
        <f t="shared" si="4"/>
        <v>0.16545454545454547</v>
      </c>
      <c r="S15" s="422">
        <v>550</v>
      </c>
      <c r="T15" s="169">
        <v>54</v>
      </c>
      <c r="U15" s="229">
        <f t="shared" si="5"/>
        <v>9.8181818181818176E-2</v>
      </c>
      <c r="V15" s="422">
        <v>550</v>
      </c>
      <c r="W15" s="169">
        <v>3</v>
      </c>
      <c r="X15" s="229">
        <f t="shared" si="6"/>
        <v>5.454545454545455E-3</v>
      </c>
      <c r="Y15" s="422">
        <v>550</v>
      </c>
      <c r="Z15" s="169">
        <v>61</v>
      </c>
      <c r="AA15" s="229">
        <f t="shared" si="7"/>
        <v>0.11090909090909092</v>
      </c>
      <c r="AB15" s="422">
        <v>550</v>
      </c>
      <c r="AC15" s="169">
        <v>187</v>
      </c>
      <c r="AD15" s="229">
        <f t="shared" si="8"/>
        <v>0.34</v>
      </c>
      <c r="AE15" s="422">
        <v>550</v>
      </c>
      <c r="AF15" s="169">
        <v>32</v>
      </c>
      <c r="AG15" s="229">
        <f t="shared" si="9"/>
        <v>5.8181818181818182E-2</v>
      </c>
      <c r="AH15" s="422">
        <v>550</v>
      </c>
      <c r="AI15" s="169">
        <v>70</v>
      </c>
      <c r="AJ15" s="229">
        <f t="shared" si="10"/>
        <v>0.12727272727272726</v>
      </c>
      <c r="AK15" s="65"/>
    </row>
    <row r="16" spans="2:37" s="14" customFormat="1" ht="13.5" customHeight="1">
      <c r="B16" s="63">
        <v>10</v>
      </c>
      <c r="C16" s="43" t="s">
        <v>52</v>
      </c>
      <c r="D16" s="422">
        <v>1735</v>
      </c>
      <c r="E16" s="169">
        <v>755</v>
      </c>
      <c r="F16" s="229">
        <f t="shared" si="0"/>
        <v>0.43515850144092216</v>
      </c>
      <c r="G16" s="422">
        <v>1732</v>
      </c>
      <c r="H16" s="169">
        <v>329</v>
      </c>
      <c r="I16" s="229">
        <f t="shared" si="1"/>
        <v>0.18995381062355657</v>
      </c>
      <c r="J16" s="422">
        <v>1735</v>
      </c>
      <c r="K16" s="169">
        <v>1040</v>
      </c>
      <c r="L16" s="229">
        <f t="shared" si="2"/>
        <v>0.59942363112391928</v>
      </c>
      <c r="M16" s="422">
        <v>1735</v>
      </c>
      <c r="N16" s="169">
        <v>265</v>
      </c>
      <c r="O16" s="229">
        <f t="shared" si="3"/>
        <v>0.15273775216138327</v>
      </c>
      <c r="P16" s="422">
        <v>1735</v>
      </c>
      <c r="Q16" s="169">
        <v>339</v>
      </c>
      <c r="R16" s="229">
        <f t="shared" si="4"/>
        <v>0.19538904899135448</v>
      </c>
      <c r="S16" s="422">
        <v>1735</v>
      </c>
      <c r="T16" s="169">
        <v>137</v>
      </c>
      <c r="U16" s="229">
        <f t="shared" si="5"/>
        <v>7.8962536023054752E-2</v>
      </c>
      <c r="V16" s="422">
        <v>1735</v>
      </c>
      <c r="W16" s="169">
        <v>50</v>
      </c>
      <c r="X16" s="229">
        <f t="shared" si="6"/>
        <v>2.8818443804034581E-2</v>
      </c>
      <c r="Y16" s="422">
        <v>1734</v>
      </c>
      <c r="Z16" s="169">
        <v>191</v>
      </c>
      <c r="AA16" s="229">
        <f t="shared" si="7"/>
        <v>0.11014994232987313</v>
      </c>
      <c r="AB16" s="422">
        <v>1735</v>
      </c>
      <c r="AC16" s="169">
        <v>224</v>
      </c>
      <c r="AD16" s="229">
        <f t="shared" si="8"/>
        <v>0.12910662824207492</v>
      </c>
      <c r="AE16" s="422">
        <v>1735</v>
      </c>
      <c r="AF16" s="169">
        <v>190</v>
      </c>
      <c r="AG16" s="229">
        <f t="shared" si="9"/>
        <v>0.10951008645533142</v>
      </c>
      <c r="AH16" s="422">
        <v>1734</v>
      </c>
      <c r="AI16" s="169">
        <v>279</v>
      </c>
      <c r="AJ16" s="229">
        <f t="shared" si="10"/>
        <v>0.16089965397923875</v>
      </c>
      <c r="AK16" s="65"/>
    </row>
    <row r="17" spans="2:37" s="14" customFormat="1" ht="13.5" customHeight="1">
      <c r="B17" s="63">
        <v>11</v>
      </c>
      <c r="C17" s="43" t="s">
        <v>53</v>
      </c>
      <c r="D17" s="422">
        <v>2352</v>
      </c>
      <c r="E17" s="169">
        <v>1026</v>
      </c>
      <c r="F17" s="229">
        <f t="shared" si="0"/>
        <v>0.43622448979591838</v>
      </c>
      <c r="G17" s="422">
        <v>2350</v>
      </c>
      <c r="H17" s="169">
        <v>392</v>
      </c>
      <c r="I17" s="229">
        <f t="shared" si="1"/>
        <v>0.16680851063829788</v>
      </c>
      <c r="J17" s="422">
        <v>2353</v>
      </c>
      <c r="K17" s="169">
        <v>1149</v>
      </c>
      <c r="L17" s="229">
        <f t="shared" si="2"/>
        <v>0.48831279218019552</v>
      </c>
      <c r="M17" s="422">
        <v>2353</v>
      </c>
      <c r="N17" s="169">
        <v>466</v>
      </c>
      <c r="O17" s="229">
        <f t="shared" si="3"/>
        <v>0.19804504887377816</v>
      </c>
      <c r="P17" s="422">
        <v>2352</v>
      </c>
      <c r="Q17" s="169">
        <v>703</v>
      </c>
      <c r="R17" s="229">
        <f t="shared" si="4"/>
        <v>0.29889455782312924</v>
      </c>
      <c r="S17" s="422">
        <v>2352</v>
      </c>
      <c r="T17" s="169">
        <v>392</v>
      </c>
      <c r="U17" s="229">
        <f t="shared" si="5"/>
        <v>0.16666666666666666</v>
      </c>
      <c r="V17" s="422">
        <v>2354</v>
      </c>
      <c r="W17" s="169">
        <v>126</v>
      </c>
      <c r="X17" s="229">
        <f t="shared" si="6"/>
        <v>5.352591333899745E-2</v>
      </c>
      <c r="Y17" s="422">
        <v>2354</v>
      </c>
      <c r="Z17" s="169">
        <v>212</v>
      </c>
      <c r="AA17" s="229">
        <f t="shared" si="7"/>
        <v>9.005947323704333E-2</v>
      </c>
      <c r="AB17" s="422">
        <v>2354</v>
      </c>
      <c r="AC17" s="169">
        <v>422</v>
      </c>
      <c r="AD17" s="229">
        <f t="shared" si="8"/>
        <v>0.17926932880203908</v>
      </c>
      <c r="AE17" s="422">
        <v>2353</v>
      </c>
      <c r="AF17" s="169">
        <v>220</v>
      </c>
      <c r="AG17" s="229">
        <f t="shared" si="9"/>
        <v>9.3497662558436043E-2</v>
      </c>
      <c r="AH17" s="422">
        <v>2353</v>
      </c>
      <c r="AI17" s="169">
        <v>325</v>
      </c>
      <c r="AJ17" s="229">
        <f t="shared" si="10"/>
        <v>0.13812154696132597</v>
      </c>
      <c r="AK17" s="65"/>
    </row>
    <row r="18" spans="2:37" s="14" customFormat="1" ht="13.5" customHeight="1">
      <c r="B18" s="63">
        <v>12</v>
      </c>
      <c r="C18" s="43" t="s">
        <v>120</v>
      </c>
      <c r="D18" s="422">
        <v>1770</v>
      </c>
      <c r="E18" s="169">
        <v>751</v>
      </c>
      <c r="F18" s="229">
        <f t="shared" si="0"/>
        <v>0.42429378531073447</v>
      </c>
      <c r="G18" s="422">
        <v>1770</v>
      </c>
      <c r="H18" s="169">
        <v>287</v>
      </c>
      <c r="I18" s="229">
        <f t="shared" si="1"/>
        <v>0.16214689265536722</v>
      </c>
      <c r="J18" s="422">
        <v>1770</v>
      </c>
      <c r="K18" s="169">
        <v>1014</v>
      </c>
      <c r="L18" s="229">
        <f t="shared" si="2"/>
        <v>0.57288135593220335</v>
      </c>
      <c r="M18" s="422">
        <v>1770</v>
      </c>
      <c r="N18" s="169">
        <v>402</v>
      </c>
      <c r="O18" s="229">
        <f t="shared" si="3"/>
        <v>0.22711864406779661</v>
      </c>
      <c r="P18" s="422">
        <v>1770</v>
      </c>
      <c r="Q18" s="169">
        <v>564</v>
      </c>
      <c r="R18" s="229">
        <f t="shared" si="4"/>
        <v>0.31864406779661014</v>
      </c>
      <c r="S18" s="422">
        <v>1770</v>
      </c>
      <c r="T18" s="169">
        <v>283</v>
      </c>
      <c r="U18" s="229">
        <f t="shared" si="5"/>
        <v>0.1598870056497175</v>
      </c>
      <c r="V18" s="422">
        <v>1770</v>
      </c>
      <c r="W18" s="169">
        <v>47</v>
      </c>
      <c r="X18" s="229">
        <f t="shared" si="6"/>
        <v>2.655367231638418E-2</v>
      </c>
      <c r="Y18" s="422">
        <v>1770</v>
      </c>
      <c r="Z18" s="169">
        <v>171</v>
      </c>
      <c r="AA18" s="229">
        <f t="shared" si="7"/>
        <v>9.6610169491525427E-2</v>
      </c>
      <c r="AB18" s="422">
        <v>1770</v>
      </c>
      <c r="AC18" s="169">
        <v>336</v>
      </c>
      <c r="AD18" s="229">
        <f t="shared" si="8"/>
        <v>0.18983050847457628</v>
      </c>
      <c r="AE18" s="422">
        <v>1769</v>
      </c>
      <c r="AF18" s="169">
        <v>140</v>
      </c>
      <c r="AG18" s="229">
        <f t="shared" si="9"/>
        <v>7.9140757490107405E-2</v>
      </c>
      <c r="AH18" s="422">
        <v>1770</v>
      </c>
      <c r="AI18" s="169">
        <v>213</v>
      </c>
      <c r="AJ18" s="229">
        <f t="shared" si="10"/>
        <v>0.12033898305084746</v>
      </c>
      <c r="AK18" s="65"/>
    </row>
    <row r="19" spans="2:37" s="14" customFormat="1" ht="13.5" customHeight="1">
      <c r="B19" s="63">
        <v>13</v>
      </c>
      <c r="C19" s="43" t="s">
        <v>121</v>
      </c>
      <c r="D19" s="422">
        <v>1751</v>
      </c>
      <c r="E19" s="169">
        <v>747</v>
      </c>
      <c r="F19" s="229">
        <f t="shared" si="0"/>
        <v>0.42661336379211878</v>
      </c>
      <c r="G19" s="422">
        <v>1751</v>
      </c>
      <c r="H19" s="169">
        <v>205</v>
      </c>
      <c r="I19" s="229">
        <f t="shared" si="1"/>
        <v>0.11707595659623073</v>
      </c>
      <c r="J19" s="422">
        <v>1750</v>
      </c>
      <c r="K19" s="169">
        <v>875</v>
      </c>
      <c r="L19" s="229">
        <f t="shared" si="2"/>
        <v>0.5</v>
      </c>
      <c r="M19" s="422">
        <v>1750</v>
      </c>
      <c r="N19" s="169">
        <v>384</v>
      </c>
      <c r="O19" s="229">
        <f t="shared" si="3"/>
        <v>0.21942857142857142</v>
      </c>
      <c r="P19" s="422">
        <v>1751</v>
      </c>
      <c r="Q19" s="169">
        <v>399</v>
      </c>
      <c r="R19" s="229">
        <f t="shared" si="4"/>
        <v>0.22786978869217589</v>
      </c>
      <c r="S19" s="422">
        <v>1751</v>
      </c>
      <c r="T19" s="169">
        <v>273</v>
      </c>
      <c r="U19" s="229">
        <f t="shared" si="5"/>
        <v>0.1559109080525414</v>
      </c>
      <c r="V19" s="422">
        <v>1751</v>
      </c>
      <c r="W19" s="169">
        <v>35</v>
      </c>
      <c r="X19" s="229">
        <f t="shared" si="6"/>
        <v>1.9988577955454025E-2</v>
      </c>
      <c r="Y19" s="422">
        <v>1751</v>
      </c>
      <c r="Z19" s="169">
        <v>93</v>
      </c>
      <c r="AA19" s="229">
        <f t="shared" si="7"/>
        <v>5.311250713877784E-2</v>
      </c>
      <c r="AB19" s="422">
        <v>1751</v>
      </c>
      <c r="AC19" s="169">
        <v>218</v>
      </c>
      <c r="AD19" s="229">
        <f t="shared" si="8"/>
        <v>0.12450028555111364</v>
      </c>
      <c r="AE19" s="422">
        <v>1751</v>
      </c>
      <c r="AF19" s="169">
        <v>125</v>
      </c>
      <c r="AG19" s="229">
        <f t="shared" si="9"/>
        <v>7.1387778412335803E-2</v>
      </c>
      <c r="AH19" s="422">
        <v>1751</v>
      </c>
      <c r="AI19" s="169">
        <v>140</v>
      </c>
      <c r="AJ19" s="229">
        <f t="shared" si="10"/>
        <v>7.9954311821816101E-2</v>
      </c>
      <c r="AK19" s="65"/>
    </row>
    <row r="20" spans="2:37" s="14" customFormat="1" ht="13.5" customHeight="1">
      <c r="B20" s="63">
        <v>14</v>
      </c>
      <c r="C20" s="43" t="s">
        <v>122</v>
      </c>
      <c r="D20" s="422">
        <v>1706</v>
      </c>
      <c r="E20" s="169">
        <v>672</v>
      </c>
      <c r="F20" s="229">
        <f t="shared" si="0"/>
        <v>0.39390386869871041</v>
      </c>
      <c r="G20" s="422">
        <v>1705</v>
      </c>
      <c r="H20" s="169">
        <v>299</v>
      </c>
      <c r="I20" s="229">
        <f t="shared" si="1"/>
        <v>0.175366568914956</v>
      </c>
      <c r="J20" s="422">
        <v>1706</v>
      </c>
      <c r="K20" s="169">
        <v>1047</v>
      </c>
      <c r="L20" s="229">
        <f t="shared" si="2"/>
        <v>0.61371629542790151</v>
      </c>
      <c r="M20" s="422">
        <v>1706</v>
      </c>
      <c r="N20" s="169">
        <v>522</v>
      </c>
      <c r="O20" s="229">
        <f t="shared" si="3"/>
        <v>0.30597889800703398</v>
      </c>
      <c r="P20" s="422">
        <v>1706</v>
      </c>
      <c r="Q20" s="169">
        <v>575</v>
      </c>
      <c r="R20" s="229">
        <f t="shared" si="4"/>
        <v>0.33704572098475966</v>
      </c>
      <c r="S20" s="422">
        <v>1705</v>
      </c>
      <c r="T20" s="169">
        <v>457</v>
      </c>
      <c r="U20" s="229">
        <f t="shared" si="5"/>
        <v>0.26803519061583575</v>
      </c>
      <c r="V20" s="422">
        <v>1706</v>
      </c>
      <c r="W20" s="169">
        <v>60</v>
      </c>
      <c r="X20" s="229">
        <f t="shared" si="6"/>
        <v>3.5169988276670575E-2</v>
      </c>
      <c r="Y20" s="422">
        <v>1706</v>
      </c>
      <c r="Z20" s="169">
        <v>133</v>
      </c>
      <c r="AA20" s="229">
        <f t="shared" si="7"/>
        <v>7.7960140679953105E-2</v>
      </c>
      <c r="AB20" s="422">
        <v>1706</v>
      </c>
      <c r="AC20" s="169">
        <v>223</v>
      </c>
      <c r="AD20" s="229">
        <f t="shared" si="8"/>
        <v>0.13071512309495897</v>
      </c>
      <c r="AE20" s="422">
        <v>1706</v>
      </c>
      <c r="AF20" s="169">
        <v>155</v>
      </c>
      <c r="AG20" s="229">
        <f t="shared" si="9"/>
        <v>9.0855803048065648E-2</v>
      </c>
      <c r="AH20" s="422">
        <v>1706</v>
      </c>
      <c r="AI20" s="169">
        <v>191</v>
      </c>
      <c r="AJ20" s="229">
        <f t="shared" si="10"/>
        <v>0.111957796014068</v>
      </c>
      <c r="AK20" s="65"/>
    </row>
    <row r="21" spans="2:37" s="14" customFormat="1" ht="13.5" customHeight="1">
      <c r="B21" s="63">
        <v>15</v>
      </c>
      <c r="C21" s="43" t="s">
        <v>123</v>
      </c>
      <c r="D21" s="422">
        <v>2280</v>
      </c>
      <c r="E21" s="169">
        <v>837</v>
      </c>
      <c r="F21" s="229">
        <f t="shared" si="0"/>
        <v>0.36710526315789471</v>
      </c>
      <c r="G21" s="422">
        <v>2276</v>
      </c>
      <c r="H21" s="169">
        <v>351</v>
      </c>
      <c r="I21" s="229">
        <f t="shared" si="1"/>
        <v>0.15421792618629174</v>
      </c>
      <c r="J21" s="422">
        <v>2279</v>
      </c>
      <c r="K21" s="169">
        <v>1407</v>
      </c>
      <c r="L21" s="229">
        <f t="shared" si="2"/>
        <v>0.61737604212373853</v>
      </c>
      <c r="M21" s="422">
        <v>2280</v>
      </c>
      <c r="N21" s="169">
        <v>522</v>
      </c>
      <c r="O21" s="229">
        <f t="shared" si="3"/>
        <v>0.22894736842105262</v>
      </c>
      <c r="P21" s="422">
        <v>2279</v>
      </c>
      <c r="Q21" s="169">
        <v>726</v>
      </c>
      <c r="R21" s="229">
        <f t="shared" si="4"/>
        <v>0.31856077226853885</v>
      </c>
      <c r="S21" s="422">
        <v>2280</v>
      </c>
      <c r="T21" s="169">
        <v>330</v>
      </c>
      <c r="U21" s="229">
        <f t="shared" si="5"/>
        <v>0.14473684210526316</v>
      </c>
      <c r="V21" s="422">
        <v>2279</v>
      </c>
      <c r="W21" s="169">
        <v>61</v>
      </c>
      <c r="X21" s="229">
        <f t="shared" si="6"/>
        <v>2.676612549363756E-2</v>
      </c>
      <c r="Y21" s="422">
        <v>2280</v>
      </c>
      <c r="Z21" s="169">
        <v>211</v>
      </c>
      <c r="AA21" s="229">
        <f t="shared" si="7"/>
        <v>9.2543859649122803E-2</v>
      </c>
      <c r="AB21" s="422">
        <v>2280</v>
      </c>
      <c r="AC21" s="169">
        <v>484</v>
      </c>
      <c r="AD21" s="229">
        <f t="shared" si="8"/>
        <v>0.21228070175438596</v>
      </c>
      <c r="AE21" s="422">
        <v>2278</v>
      </c>
      <c r="AF21" s="169">
        <v>215</v>
      </c>
      <c r="AG21" s="229">
        <f t="shared" si="9"/>
        <v>9.4381035996488144E-2</v>
      </c>
      <c r="AH21" s="422">
        <v>2280</v>
      </c>
      <c r="AI21" s="169">
        <v>339</v>
      </c>
      <c r="AJ21" s="229">
        <f t="shared" si="10"/>
        <v>0.14868421052631578</v>
      </c>
      <c r="AK21" s="65"/>
    </row>
    <row r="22" spans="2:37" s="14" customFormat="1" ht="13.5" customHeight="1">
      <c r="B22" s="63">
        <v>16</v>
      </c>
      <c r="C22" s="43" t="s">
        <v>54</v>
      </c>
      <c r="D22" s="422">
        <v>1495</v>
      </c>
      <c r="E22" s="169">
        <v>588</v>
      </c>
      <c r="F22" s="229">
        <f t="shared" si="0"/>
        <v>0.39331103678929769</v>
      </c>
      <c r="G22" s="422">
        <v>1491</v>
      </c>
      <c r="H22" s="169">
        <v>201</v>
      </c>
      <c r="I22" s="229">
        <f t="shared" si="1"/>
        <v>0.13480885311871227</v>
      </c>
      <c r="J22" s="422">
        <v>1493</v>
      </c>
      <c r="K22" s="169">
        <v>723</v>
      </c>
      <c r="L22" s="229">
        <f t="shared" si="2"/>
        <v>0.48425987943737442</v>
      </c>
      <c r="M22" s="422">
        <v>1494</v>
      </c>
      <c r="N22" s="169">
        <v>240</v>
      </c>
      <c r="O22" s="229">
        <f t="shared" si="3"/>
        <v>0.1606425702811245</v>
      </c>
      <c r="P22" s="422">
        <v>1494</v>
      </c>
      <c r="Q22" s="169">
        <v>351</v>
      </c>
      <c r="R22" s="229">
        <f t="shared" si="4"/>
        <v>0.23493975903614459</v>
      </c>
      <c r="S22" s="422">
        <v>1495</v>
      </c>
      <c r="T22" s="169">
        <v>165</v>
      </c>
      <c r="U22" s="229">
        <f t="shared" si="5"/>
        <v>0.11036789297658862</v>
      </c>
      <c r="V22" s="422">
        <v>1495</v>
      </c>
      <c r="W22" s="169">
        <v>35</v>
      </c>
      <c r="X22" s="229">
        <f t="shared" si="6"/>
        <v>2.3411371237458192E-2</v>
      </c>
      <c r="Y22" s="422">
        <v>1494</v>
      </c>
      <c r="Z22" s="169">
        <v>136</v>
      </c>
      <c r="AA22" s="229">
        <f t="shared" si="7"/>
        <v>9.1030789825970543E-2</v>
      </c>
      <c r="AB22" s="422">
        <v>1493</v>
      </c>
      <c r="AC22" s="169">
        <v>439</v>
      </c>
      <c r="AD22" s="229">
        <f t="shared" si="8"/>
        <v>0.29403884795713331</v>
      </c>
      <c r="AE22" s="422">
        <v>1495</v>
      </c>
      <c r="AF22" s="169">
        <v>144</v>
      </c>
      <c r="AG22" s="229">
        <f t="shared" si="9"/>
        <v>9.6321070234113709E-2</v>
      </c>
      <c r="AH22" s="422">
        <v>1495</v>
      </c>
      <c r="AI22" s="169">
        <v>201</v>
      </c>
      <c r="AJ22" s="229">
        <f t="shared" si="10"/>
        <v>0.13444816053511705</v>
      </c>
      <c r="AK22" s="65"/>
    </row>
    <row r="23" spans="2:37" s="14" customFormat="1" ht="13.5" customHeight="1">
      <c r="B23" s="63">
        <v>17</v>
      </c>
      <c r="C23" s="43" t="s">
        <v>124</v>
      </c>
      <c r="D23" s="422">
        <v>2277</v>
      </c>
      <c r="E23" s="169">
        <v>969</v>
      </c>
      <c r="F23" s="229">
        <f t="shared" si="0"/>
        <v>0.42555994729907776</v>
      </c>
      <c r="G23" s="422">
        <v>2272</v>
      </c>
      <c r="H23" s="169">
        <v>253</v>
      </c>
      <c r="I23" s="229">
        <f t="shared" si="1"/>
        <v>0.11135563380281691</v>
      </c>
      <c r="J23" s="422">
        <v>2274</v>
      </c>
      <c r="K23" s="169">
        <v>1027</v>
      </c>
      <c r="L23" s="229">
        <f t="shared" si="2"/>
        <v>0.45162708883025504</v>
      </c>
      <c r="M23" s="422">
        <v>2276</v>
      </c>
      <c r="N23" s="169">
        <v>349</v>
      </c>
      <c r="O23" s="229">
        <f t="shared" si="3"/>
        <v>0.15333919156414763</v>
      </c>
      <c r="P23" s="422">
        <v>2277</v>
      </c>
      <c r="Q23" s="169">
        <v>536</v>
      </c>
      <c r="R23" s="229">
        <f t="shared" si="4"/>
        <v>0.23539745278875715</v>
      </c>
      <c r="S23" s="422">
        <v>2276</v>
      </c>
      <c r="T23" s="169">
        <v>276</v>
      </c>
      <c r="U23" s="229">
        <f t="shared" si="5"/>
        <v>0.12126537785588752</v>
      </c>
      <c r="V23" s="422">
        <v>2278</v>
      </c>
      <c r="W23" s="169">
        <v>38</v>
      </c>
      <c r="X23" s="229">
        <f t="shared" si="6"/>
        <v>1.6681299385425813E-2</v>
      </c>
      <c r="Y23" s="422">
        <v>2278</v>
      </c>
      <c r="Z23" s="169">
        <v>187</v>
      </c>
      <c r="AA23" s="229">
        <f t="shared" si="7"/>
        <v>8.2089552238805971E-2</v>
      </c>
      <c r="AB23" s="422">
        <v>2273</v>
      </c>
      <c r="AC23" s="169">
        <v>736</v>
      </c>
      <c r="AD23" s="229">
        <f t="shared" si="8"/>
        <v>0.32380114386273645</v>
      </c>
      <c r="AE23" s="422">
        <v>2278</v>
      </c>
      <c r="AF23" s="169">
        <v>277</v>
      </c>
      <c r="AG23" s="229">
        <f t="shared" si="9"/>
        <v>0.12159789288849868</v>
      </c>
      <c r="AH23" s="422">
        <v>2276</v>
      </c>
      <c r="AI23" s="169">
        <v>280</v>
      </c>
      <c r="AJ23" s="229">
        <f t="shared" si="10"/>
        <v>0.12302284710017575</v>
      </c>
      <c r="AK23" s="65"/>
    </row>
    <row r="24" spans="2:37" s="14" customFormat="1" ht="13.5" customHeight="1">
      <c r="B24" s="63">
        <v>18</v>
      </c>
      <c r="C24" s="43" t="s">
        <v>55</v>
      </c>
      <c r="D24" s="422">
        <v>2438</v>
      </c>
      <c r="E24" s="169">
        <v>995</v>
      </c>
      <c r="F24" s="229">
        <f t="shared" si="0"/>
        <v>0.4081214109926169</v>
      </c>
      <c r="G24" s="422">
        <v>2438</v>
      </c>
      <c r="H24" s="169">
        <v>346</v>
      </c>
      <c r="I24" s="229">
        <f t="shared" si="1"/>
        <v>0.14191960623461855</v>
      </c>
      <c r="J24" s="422">
        <v>2438</v>
      </c>
      <c r="K24" s="169">
        <v>1319</v>
      </c>
      <c r="L24" s="229">
        <f t="shared" si="2"/>
        <v>0.54101722723543888</v>
      </c>
      <c r="M24" s="422">
        <v>2437</v>
      </c>
      <c r="N24" s="169">
        <v>466</v>
      </c>
      <c r="O24" s="229">
        <f t="shared" si="3"/>
        <v>0.19121871153057038</v>
      </c>
      <c r="P24" s="422">
        <v>2437</v>
      </c>
      <c r="Q24" s="169">
        <v>519</v>
      </c>
      <c r="R24" s="229">
        <f t="shared" si="4"/>
        <v>0.21296676241280263</v>
      </c>
      <c r="S24" s="422">
        <v>2437</v>
      </c>
      <c r="T24" s="169">
        <v>303</v>
      </c>
      <c r="U24" s="229">
        <f t="shared" si="5"/>
        <v>0.12433319655313911</v>
      </c>
      <c r="V24" s="422">
        <v>2438</v>
      </c>
      <c r="W24" s="169">
        <v>58</v>
      </c>
      <c r="X24" s="229">
        <f t="shared" si="6"/>
        <v>2.3789991796554551E-2</v>
      </c>
      <c r="Y24" s="422">
        <v>2438</v>
      </c>
      <c r="Z24" s="169">
        <v>144</v>
      </c>
      <c r="AA24" s="229">
        <f t="shared" si="7"/>
        <v>5.9064807219031991E-2</v>
      </c>
      <c r="AB24" s="422">
        <v>2436</v>
      </c>
      <c r="AC24" s="169">
        <v>568</v>
      </c>
      <c r="AD24" s="229">
        <f t="shared" si="8"/>
        <v>0.23316912972085385</v>
      </c>
      <c r="AE24" s="422">
        <v>2438</v>
      </c>
      <c r="AF24" s="169">
        <v>245</v>
      </c>
      <c r="AG24" s="229">
        <f t="shared" si="9"/>
        <v>0.10049220672682527</v>
      </c>
      <c r="AH24" s="422">
        <v>2438</v>
      </c>
      <c r="AI24" s="169">
        <v>282</v>
      </c>
      <c r="AJ24" s="229">
        <f t="shared" si="10"/>
        <v>0.11566858080393766</v>
      </c>
      <c r="AK24" s="65"/>
    </row>
    <row r="25" spans="2:37" s="14" customFormat="1" ht="13.5" customHeight="1">
      <c r="B25" s="63">
        <v>19</v>
      </c>
      <c r="C25" s="43" t="s">
        <v>125</v>
      </c>
      <c r="D25" s="422">
        <v>745</v>
      </c>
      <c r="E25" s="169">
        <v>329</v>
      </c>
      <c r="F25" s="229">
        <f t="shared" si="0"/>
        <v>0.44161073825503355</v>
      </c>
      <c r="G25" s="422">
        <v>745</v>
      </c>
      <c r="H25" s="169">
        <v>113</v>
      </c>
      <c r="I25" s="229">
        <f t="shared" si="1"/>
        <v>0.15167785234899328</v>
      </c>
      <c r="J25" s="422">
        <v>745</v>
      </c>
      <c r="K25" s="169">
        <v>400</v>
      </c>
      <c r="L25" s="229">
        <f t="shared" si="2"/>
        <v>0.53691275167785235</v>
      </c>
      <c r="M25" s="422">
        <v>745</v>
      </c>
      <c r="N25" s="169">
        <v>204</v>
      </c>
      <c r="O25" s="229">
        <f t="shared" si="3"/>
        <v>0.27382550335570471</v>
      </c>
      <c r="P25" s="422">
        <v>744</v>
      </c>
      <c r="Q25" s="169">
        <v>233</v>
      </c>
      <c r="R25" s="229">
        <f t="shared" si="4"/>
        <v>0.31317204301075269</v>
      </c>
      <c r="S25" s="422">
        <v>744</v>
      </c>
      <c r="T25" s="169">
        <v>169</v>
      </c>
      <c r="U25" s="229">
        <f t="shared" si="5"/>
        <v>0.22715053763440859</v>
      </c>
      <c r="V25" s="422">
        <v>745</v>
      </c>
      <c r="W25" s="169">
        <v>17</v>
      </c>
      <c r="X25" s="229">
        <f t="shared" si="6"/>
        <v>2.2818791946308724E-2</v>
      </c>
      <c r="Y25" s="422">
        <v>745</v>
      </c>
      <c r="Z25" s="169">
        <v>51</v>
      </c>
      <c r="AA25" s="229">
        <f t="shared" si="7"/>
        <v>6.8456375838926178E-2</v>
      </c>
      <c r="AB25" s="422">
        <v>745</v>
      </c>
      <c r="AC25" s="169">
        <v>178</v>
      </c>
      <c r="AD25" s="229">
        <f t="shared" si="8"/>
        <v>0.2389261744966443</v>
      </c>
      <c r="AE25" s="422">
        <v>745</v>
      </c>
      <c r="AF25" s="169">
        <v>48</v>
      </c>
      <c r="AG25" s="229">
        <f t="shared" si="9"/>
        <v>6.4429530201342289E-2</v>
      </c>
      <c r="AH25" s="422">
        <v>745</v>
      </c>
      <c r="AI25" s="169">
        <v>75</v>
      </c>
      <c r="AJ25" s="229">
        <f t="shared" si="10"/>
        <v>0.10067114093959731</v>
      </c>
      <c r="AK25" s="65"/>
    </row>
    <row r="26" spans="2:37" s="14" customFormat="1" ht="13.5" customHeight="1">
      <c r="B26" s="63">
        <v>20</v>
      </c>
      <c r="C26" s="43" t="s">
        <v>126</v>
      </c>
      <c r="D26" s="422">
        <v>2333</v>
      </c>
      <c r="E26" s="169">
        <v>960</v>
      </c>
      <c r="F26" s="229">
        <f t="shared" si="0"/>
        <v>0.41148735533647662</v>
      </c>
      <c r="G26" s="422">
        <v>2331</v>
      </c>
      <c r="H26" s="169">
        <v>368</v>
      </c>
      <c r="I26" s="229">
        <f t="shared" si="1"/>
        <v>0.15787215787215786</v>
      </c>
      <c r="J26" s="422">
        <v>2333</v>
      </c>
      <c r="K26" s="169">
        <v>1155</v>
      </c>
      <c r="L26" s="229">
        <f t="shared" si="2"/>
        <v>0.49507072438919847</v>
      </c>
      <c r="M26" s="422">
        <v>2334</v>
      </c>
      <c r="N26" s="169">
        <v>411</v>
      </c>
      <c r="O26" s="229">
        <f t="shared" si="3"/>
        <v>0.17609254498714652</v>
      </c>
      <c r="P26" s="422">
        <v>2332</v>
      </c>
      <c r="Q26" s="169">
        <v>510</v>
      </c>
      <c r="R26" s="229">
        <f t="shared" si="4"/>
        <v>0.21869639794168097</v>
      </c>
      <c r="S26" s="422">
        <v>2334</v>
      </c>
      <c r="T26" s="169">
        <v>312</v>
      </c>
      <c r="U26" s="229">
        <f t="shared" si="5"/>
        <v>0.13367609254498714</v>
      </c>
      <c r="V26" s="422">
        <v>2334</v>
      </c>
      <c r="W26" s="169">
        <v>54</v>
      </c>
      <c r="X26" s="229">
        <f t="shared" si="6"/>
        <v>2.313624678663239E-2</v>
      </c>
      <c r="Y26" s="422">
        <v>2333</v>
      </c>
      <c r="Z26" s="169">
        <v>161</v>
      </c>
      <c r="AA26" s="229">
        <f t="shared" si="7"/>
        <v>6.9009858551221603E-2</v>
      </c>
      <c r="AB26" s="422">
        <v>2332</v>
      </c>
      <c r="AC26" s="169">
        <v>297</v>
      </c>
      <c r="AD26" s="229">
        <f t="shared" si="8"/>
        <v>0.12735849056603774</v>
      </c>
      <c r="AE26" s="422">
        <v>2333</v>
      </c>
      <c r="AF26" s="169">
        <v>138</v>
      </c>
      <c r="AG26" s="229">
        <f t="shared" si="9"/>
        <v>5.915130732961852E-2</v>
      </c>
      <c r="AH26" s="422">
        <v>2333</v>
      </c>
      <c r="AI26" s="169">
        <v>182</v>
      </c>
      <c r="AJ26" s="229">
        <f t="shared" si="10"/>
        <v>7.8011144449207023E-2</v>
      </c>
      <c r="AK26" s="65"/>
    </row>
    <row r="27" spans="2:37" s="14" customFormat="1" ht="13.5" customHeight="1">
      <c r="B27" s="63">
        <v>21</v>
      </c>
      <c r="C27" s="43" t="s">
        <v>127</v>
      </c>
      <c r="D27" s="422">
        <v>1452</v>
      </c>
      <c r="E27" s="169">
        <v>606</v>
      </c>
      <c r="F27" s="229">
        <f t="shared" si="0"/>
        <v>0.41735537190082644</v>
      </c>
      <c r="G27" s="422">
        <v>1450</v>
      </c>
      <c r="H27" s="169">
        <v>304</v>
      </c>
      <c r="I27" s="229">
        <f t="shared" si="1"/>
        <v>0.20965517241379311</v>
      </c>
      <c r="J27" s="422">
        <v>1452</v>
      </c>
      <c r="K27" s="169">
        <v>759</v>
      </c>
      <c r="L27" s="229">
        <f t="shared" si="2"/>
        <v>0.52272727272727271</v>
      </c>
      <c r="M27" s="422">
        <v>1452</v>
      </c>
      <c r="N27" s="169">
        <v>280</v>
      </c>
      <c r="O27" s="229">
        <f t="shared" si="3"/>
        <v>0.1928374655647383</v>
      </c>
      <c r="P27" s="422">
        <v>1452</v>
      </c>
      <c r="Q27" s="169">
        <v>467</v>
      </c>
      <c r="R27" s="229">
        <f t="shared" si="4"/>
        <v>0.32162534435261708</v>
      </c>
      <c r="S27" s="422">
        <v>1451</v>
      </c>
      <c r="T27" s="169">
        <v>251</v>
      </c>
      <c r="U27" s="229">
        <f t="shared" si="5"/>
        <v>0.17298414886285321</v>
      </c>
      <c r="V27" s="422">
        <v>1452</v>
      </c>
      <c r="W27" s="169">
        <v>28</v>
      </c>
      <c r="X27" s="229">
        <f t="shared" si="6"/>
        <v>1.928374655647383E-2</v>
      </c>
      <c r="Y27" s="422">
        <v>1451</v>
      </c>
      <c r="Z27" s="169">
        <v>127</v>
      </c>
      <c r="AA27" s="229">
        <f t="shared" si="7"/>
        <v>8.7525844245348039E-2</v>
      </c>
      <c r="AB27" s="422">
        <v>1451</v>
      </c>
      <c r="AC27" s="169">
        <v>504</v>
      </c>
      <c r="AD27" s="229">
        <f t="shared" si="8"/>
        <v>0.34734665747760163</v>
      </c>
      <c r="AE27" s="422">
        <v>1452</v>
      </c>
      <c r="AF27" s="169">
        <v>178</v>
      </c>
      <c r="AG27" s="229">
        <f t="shared" si="9"/>
        <v>0.12258953168044077</v>
      </c>
      <c r="AH27" s="422">
        <v>1451</v>
      </c>
      <c r="AI27" s="169">
        <v>325</v>
      </c>
      <c r="AJ27" s="229">
        <f t="shared" si="10"/>
        <v>0.22398345968297725</v>
      </c>
      <c r="AK27" s="65"/>
    </row>
    <row r="28" spans="2:37" s="14" customFormat="1" ht="13.5" customHeight="1">
      <c r="B28" s="63">
        <v>22</v>
      </c>
      <c r="C28" s="43" t="s">
        <v>56</v>
      </c>
      <c r="D28" s="422">
        <v>2427</v>
      </c>
      <c r="E28" s="169">
        <v>1021</v>
      </c>
      <c r="F28" s="229">
        <f t="shared" si="0"/>
        <v>0.42068397198187063</v>
      </c>
      <c r="G28" s="422">
        <v>2426</v>
      </c>
      <c r="H28" s="169">
        <v>290</v>
      </c>
      <c r="I28" s="229">
        <f t="shared" si="1"/>
        <v>0.11953833470733718</v>
      </c>
      <c r="J28" s="422">
        <v>2426</v>
      </c>
      <c r="K28" s="169">
        <v>1259</v>
      </c>
      <c r="L28" s="229">
        <f t="shared" si="2"/>
        <v>0.51896125309150865</v>
      </c>
      <c r="M28" s="422">
        <v>2427</v>
      </c>
      <c r="N28" s="169">
        <v>475</v>
      </c>
      <c r="O28" s="229">
        <f t="shared" si="3"/>
        <v>0.19571487433044912</v>
      </c>
      <c r="P28" s="422">
        <v>2427</v>
      </c>
      <c r="Q28" s="169">
        <v>544</v>
      </c>
      <c r="R28" s="229">
        <f t="shared" si="4"/>
        <v>0.22414503502266173</v>
      </c>
      <c r="S28" s="422">
        <v>2427</v>
      </c>
      <c r="T28" s="169">
        <v>268</v>
      </c>
      <c r="U28" s="229">
        <f t="shared" si="5"/>
        <v>0.11042439225381129</v>
      </c>
      <c r="V28" s="422">
        <v>2427</v>
      </c>
      <c r="W28" s="169">
        <v>38</v>
      </c>
      <c r="X28" s="229">
        <f t="shared" si="6"/>
        <v>1.5657189946435928E-2</v>
      </c>
      <c r="Y28" s="422">
        <v>2427</v>
      </c>
      <c r="Z28" s="169">
        <v>112</v>
      </c>
      <c r="AA28" s="229">
        <f t="shared" si="7"/>
        <v>4.6147507210548E-2</v>
      </c>
      <c r="AB28" s="422">
        <v>2427</v>
      </c>
      <c r="AC28" s="169">
        <v>519</v>
      </c>
      <c r="AD28" s="229">
        <f t="shared" si="8"/>
        <v>0.21384425216316441</v>
      </c>
      <c r="AE28" s="422">
        <v>2426</v>
      </c>
      <c r="AF28" s="169">
        <v>201</v>
      </c>
      <c r="AG28" s="229">
        <f t="shared" si="9"/>
        <v>8.2852431986809569E-2</v>
      </c>
      <c r="AH28" s="422">
        <v>2427</v>
      </c>
      <c r="AI28" s="169">
        <v>233</v>
      </c>
      <c r="AJ28" s="229">
        <f t="shared" si="10"/>
        <v>9.6003296250515041E-2</v>
      </c>
      <c r="AK28" s="65"/>
    </row>
    <row r="29" spans="2:37" s="14" customFormat="1" ht="13.5" customHeight="1">
      <c r="B29" s="63">
        <v>23</v>
      </c>
      <c r="C29" s="43" t="s">
        <v>128</v>
      </c>
      <c r="D29" s="422">
        <v>2951</v>
      </c>
      <c r="E29" s="169">
        <v>1365</v>
      </c>
      <c r="F29" s="229">
        <f t="shared" si="0"/>
        <v>0.46255506607929514</v>
      </c>
      <c r="G29" s="422">
        <v>2952</v>
      </c>
      <c r="H29" s="169">
        <v>451</v>
      </c>
      <c r="I29" s="229">
        <f t="shared" si="1"/>
        <v>0.15277777777777779</v>
      </c>
      <c r="J29" s="422">
        <v>2952</v>
      </c>
      <c r="K29" s="169">
        <v>1461</v>
      </c>
      <c r="L29" s="229">
        <f t="shared" si="2"/>
        <v>0.49491869918699188</v>
      </c>
      <c r="M29" s="422">
        <v>2951</v>
      </c>
      <c r="N29" s="169">
        <v>631</v>
      </c>
      <c r="O29" s="229">
        <f t="shared" si="3"/>
        <v>0.21382582175533718</v>
      </c>
      <c r="P29" s="422">
        <v>2952</v>
      </c>
      <c r="Q29" s="169">
        <v>609</v>
      </c>
      <c r="R29" s="229">
        <f t="shared" si="4"/>
        <v>0.20630081300813008</v>
      </c>
      <c r="S29" s="422">
        <v>2950</v>
      </c>
      <c r="T29" s="169">
        <v>493</v>
      </c>
      <c r="U29" s="229">
        <f t="shared" si="5"/>
        <v>0.16711864406779661</v>
      </c>
      <c r="V29" s="422">
        <v>2952</v>
      </c>
      <c r="W29" s="169">
        <v>79</v>
      </c>
      <c r="X29" s="229">
        <f t="shared" si="6"/>
        <v>2.6761517615176152E-2</v>
      </c>
      <c r="Y29" s="422">
        <v>2952</v>
      </c>
      <c r="Z29" s="169">
        <v>233</v>
      </c>
      <c r="AA29" s="229">
        <f t="shared" si="7"/>
        <v>7.8929539295392953E-2</v>
      </c>
      <c r="AB29" s="422">
        <v>2952</v>
      </c>
      <c r="AC29" s="169">
        <v>519</v>
      </c>
      <c r="AD29" s="229">
        <f t="shared" si="8"/>
        <v>0.1758130081300813</v>
      </c>
      <c r="AE29" s="422">
        <v>2952</v>
      </c>
      <c r="AF29" s="169">
        <v>334</v>
      </c>
      <c r="AG29" s="229">
        <f t="shared" si="9"/>
        <v>0.11314363143631437</v>
      </c>
      <c r="AH29" s="422">
        <v>2952</v>
      </c>
      <c r="AI29" s="169">
        <v>395</v>
      </c>
      <c r="AJ29" s="229">
        <f t="shared" si="10"/>
        <v>0.13380758807588075</v>
      </c>
      <c r="AK29" s="65"/>
    </row>
    <row r="30" spans="2:37" s="14" customFormat="1" ht="13.5" customHeight="1">
      <c r="B30" s="63">
        <v>24</v>
      </c>
      <c r="C30" s="43" t="s">
        <v>129</v>
      </c>
      <c r="D30" s="422">
        <v>1514</v>
      </c>
      <c r="E30" s="169">
        <v>581</v>
      </c>
      <c r="F30" s="229">
        <f t="shared" si="0"/>
        <v>0.38375165125495375</v>
      </c>
      <c r="G30" s="422">
        <v>1512</v>
      </c>
      <c r="H30" s="169">
        <v>188</v>
      </c>
      <c r="I30" s="229">
        <f t="shared" si="1"/>
        <v>0.12433862433862433</v>
      </c>
      <c r="J30" s="422">
        <v>1515</v>
      </c>
      <c r="K30" s="169">
        <v>794</v>
      </c>
      <c r="L30" s="229">
        <f t="shared" si="2"/>
        <v>0.52409240924092404</v>
      </c>
      <c r="M30" s="422">
        <v>1515</v>
      </c>
      <c r="N30" s="169">
        <v>296</v>
      </c>
      <c r="O30" s="229">
        <f t="shared" si="3"/>
        <v>0.19537953795379537</v>
      </c>
      <c r="P30" s="422">
        <v>1514</v>
      </c>
      <c r="Q30" s="169">
        <v>254</v>
      </c>
      <c r="R30" s="229">
        <f t="shared" si="4"/>
        <v>0.16776750330250992</v>
      </c>
      <c r="S30" s="422">
        <v>1514</v>
      </c>
      <c r="T30" s="169">
        <v>150</v>
      </c>
      <c r="U30" s="229">
        <f t="shared" si="5"/>
        <v>9.9075297225891673E-2</v>
      </c>
      <c r="V30" s="422">
        <v>1515</v>
      </c>
      <c r="W30" s="169">
        <v>49</v>
      </c>
      <c r="X30" s="229">
        <f t="shared" si="6"/>
        <v>3.2343234323432342E-2</v>
      </c>
      <c r="Y30" s="422">
        <v>1515</v>
      </c>
      <c r="Z30" s="169">
        <v>110</v>
      </c>
      <c r="AA30" s="229">
        <f t="shared" si="7"/>
        <v>7.2607260726072612E-2</v>
      </c>
      <c r="AB30" s="422">
        <v>1515</v>
      </c>
      <c r="AC30" s="169">
        <v>208</v>
      </c>
      <c r="AD30" s="229">
        <f t="shared" si="8"/>
        <v>0.1372937293729373</v>
      </c>
      <c r="AE30" s="422">
        <v>1515</v>
      </c>
      <c r="AF30" s="169">
        <v>184</v>
      </c>
      <c r="AG30" s="229">
        <f t="shared" si="9"/>
        <v>0.12145214521452145</v>
      </c>
      <c r="AH30" s="422">
        <v>1515</v>
      </c>
      <c r="AI30" s="169">
        <v>187</v>
      </c>
      <c r="AJ30" s="229">
        <f t="shared" si="10"/>
        <v>0.12343234323432344</v>
      </c>
      <c r="AK30" s="65"/>
    </row>
    <row r="31" spans="2:37" s="14" customFormat="1" ht="13.5" customHeight="1">
      <c r="B31" s="63">
        <v>25</v>
      </c>
      <c r="C31" s="43" t="s">
        <v>130</v>
      </c>
      <c r="D31" s="422">
        <v>888</v>
      </c>
      <c r="E31" s="169">
        <v>326</v>
      </c>
      <c r="F31" s="229">
        <f t="shared" si="0"/>
        <v>0.36711711711711714</v>
      </c>
      <c r="G31" s="422">
        <v>888</v>
      </c>
      <c r="H31" s="169">
        <v>114</v>
      </c>
      <c r="I31" s="229">
        <f t="shared" si="1"/>
        <v>0.12837837837837837</v>
      </c>
      <c r="J31" s="422">
        <v>889</v>
      </c>
      <c r="K31" s="169">
        <v>482</v>
      </c>
      <c r="L31" s="229">
        <f t="shared" si="2"/>
        <v>0.54218222722159726</v>
      </c>
      <c r="M31" s="422">
        <v>889</v>
      </c>
      <c r="N31" s="169">
        <v>201</v>
      </c>
      <c r="O31" s="229">
        <f t="shared" si="3"/>
        <v>0.22609673790776152</v>
      </c>
      <c r="P31" s="422">
        <v>889</v>
      </c>
      <c r="Q31" s="169">
        <v>213</v>
      </c>
      <c r="R31" s="229">
        <f t="shared" si="4"/>
        <v>0.23959505061867267</v>
      </c>
      <c r="S31" s="422">
        <v>889</v>
      </c>
      <c r="T31" s="169">
        <v>116</v>
      </c>
      <c r="U31" s="229">
        <f t="shared" si="5"/>
        <v>0.13048368953880765</v>
      </c>
      <c r="V31" s="422">
        <v>889</v>
      </c>
      <c r="W31" s="169">
        <v>11</v>
      </c>
      <c r="X31" s="229">
        <f t="shared" si="6"/>
        <v>1.2373453318335208E-2</v>
      </c>
      <c r="Y31" s="422">
        <v>889</v>
      </c>
      <c r="Z31" s="169">
        <v>54</v>
      </c>
      <c r="AA31" s="229">
        <f t="shared" si="7"/>
        <v>6.074240719910011E-2</v>
      </c>
      <c r="AB31" s="422">
        <v>887</v>
      </c>
      <c r="AC31" s="169">
        <v>123</v>
      </c>
      <c r="AD31" s="229">
        <f t="shared" si="8"/>
        <v>0.13866967305524239</v>
      </c>
      <c r="AE31" s="422">
        <v>888</v>
      </c>
      <c r="AF31" s="169">
        <v>67</v>
      </c>
      <c r="AG31" s="229">
        <f t="shared" si="9"/>
        <v>7.5450450450450457E-2</v>
      </c>
      <c r="AH31" s="422">
        <v>889</v>
      </c>
      <c r="AI31" s="169">
        <v>92</v>
      </c>
      <c r="AJ31" s="229">
        <f t="shared" si="10"/>
        <v>0.10348706411698538</v>
      </c>
      <c r="AK31" s="65"/>
    </row>
    <row r="32" spans="2:37" s="14" customFormat="1" ht="13.5" customHeight="1">
      <c r="B32" s="63">
        <v>26</v>
      </c>
      <c r="C32" s="43" t="s">
        <v>30</v>
      </c>
      <c r="D32" s="422">
        <v>11718</v>
      </c>
      <c r="E32" s="169">
        <v>4317</v>
      </c>
      <c r="F32" s="229">
        <f t="shared" si="0"/>
        <v>0.36840757808499747</v>
      </c>
      <c r="G32" s="422">
        <v>11712</v>
      </c>
      <c r="H32" s="169">
        <v>1807</v>
      </c>
      <c r="I32" s="229">
        <f t="shared" si="1"/>
        <v>0.15428620218579234</v>
      </c>
      <c r="J32" s="422">
        <v>11722</v>
      </c>
      <c r="K32" s="169">
        <v>6168</v>
      </c>
      <c r="L32" s="229">
        <f t="shared" si="2"/>
        <v>0.5261900699539328</v>
      </c>
      <c r="M32" s="422">
        <v>11720</v>
      </c>
      <c r="N32" s="169">
        <v>2008</v>
      </c>
      <c r="O32" s="229">
        <f t="shared" si="3"/>
        <v>0.17133105802047782</v>
      </c>
      <c r="P32" s="422">
        <v>11714</v>
      </c>
      <c r="Q32" s="169">
        <v>2913</v>
      </c>
      <c r="R32" s="229">
        <f t="shared" si="4"/>
        <v>0.24867679699504866</v>
      </c>
      <c r="S32" s="422">
        <v>11714</v>
      </c>
      <c r="T32" s="169">
        <v>1551</v>
      </c>
      <c r="U32" s="229">
        <f t="shared" si="5"/>
        <v>0.13240566843093735</v>
      </c>
      <c r="V32" s="422">
        <v>11722</v>
      </c>
      <c r="W32" s="169">
        <v>246</v>
      </c>
      <c r="X32" s="229">
        <f t="shared" si="6"/>
        <v>2.098617983279304E-2</v>
      </c>
      <c r="Y32" s="422">
        <v>11721</v>
      </c>
      <c r="Z32" s="169">
        <v>1019</v>
      </c>
      <c r="AA32" s="229">
        <f t="shared" si="7"/>
        <v>8.6937974575548166E-2</v>
      </c>
      <c r="AB32" s="422">
        <v>11714</v>
      </c>
      <c r="AC32" s="169">
        <v>2264</v>
      </c>
      <c r="AD32" s="229">
        <f t="shared" si="8"/>
        <v>0.19327300665869898</v>
      </c>
      <c r="AE32" s="422">
        <v>11721</v>
      </c>
      <c r="AF32" s="169">
        <v>1111</v>
      </c>
      <c r="AG32" s="229">
        <f t="shared" si="9"/>
        <v>9.4787134203566242E-2</v>
      </c>
      <c r="AH32" s="422">
        <v>11720</v>
      </c>
      <c r="AI32" s="169">
        <v>1543</v>
      </c>
      <c r="AJ32" s="229">
        <f t="shared" si="10"/>
        <v>0.13165529010238908</v>
      </c>
      <c r="AK32" s="65"/>
    </row>
    <row r="33" spans="2:37" s="14" customFormat="1" ht="13.5" customHeight="1">
      <c r="B33" s="63">
        <v>27</v>
      </c>
      <c r="C33" s="43" t="s">
        <v>31</v>
      </c>
      <c r="D33" s="422">
        <v>1796</v>
      </c>
      <c r="E33" s="169">
        <v>632</v>
      </c>
      <c r="F33" s="229">
        <f t="shared" si="0"/>
        <v>0.35189309576837419</v>
      </c>
      <c r="G33" s="422">
        <v>1793</v>
      </c>
      <c r="H33" s="169">
        <v>218</v>
      </c>
      <c r="I33" s="229">
        <f t="shared" si="1"/>
        <v>0.12158393753485779</v>
      </c>
      <c r="J33" s="422">
        <v>1796</v>
      </c>
      <c r="K33" s="169">
        <v>846</v>
      </c>
      <c r="L33" s="229">
        <f t="shared" si="2"/>
        <v>0.47104677060133632</v>
      </c>
      <c r="M33" s="422">
        <v>1795</v>
      </c>
      <c r="N33" s="169">
        <v>272</v>
      </c>
      <c r="O33" s="229">
        <f t="shared" si="3"/>
        <v>0.15153203342618385</v>
      </c>
      <c r="P33" s="422">
        <v>1796</v>
      </c>
      <c r="Q33" s="169">
        <v>346</v>
      </c>
      <c r="R33" s="229">
        <f t="shared" si="4"/>
        <v>0.19265033407572382</v>
      </c>
      <c r="S33" s="422">
        <v>1793</v>
      </c>
      <c r="T33" s="169">
        <v>190</v>
      </c>
      <c r="U33" s="229">
        <f t="shared" si="5"/>
        <v>0.10596765197992192</v>
      </c>
      <c r="V33" s="422">
        <v>1796</v>
      </c>
      <c r="W33" s="169">
        <v>35</v>
      </c>
      <c r="X33" s="229">
        <f t="shared" si="6"/>
        <v>1.9487750556792874E-2</v>
      </c>
      <c r="Y33" s="422">
        <v>1795</v>
      </c>
      <c r="Z33" s="169">
        <v>92</v>
      </c>
      <c r="AA33" s="229">
        <f t="shared" si="7"/>
        <v>5.1253481894150417E-2</v>
      </c>
      <c r="AB33" s="422">
        <v>1792</v>
      </c>
      <c r="AC33" s="169">
        <v>223</v>
      </c>
      <c r="AD33" s="229">
        <f t="shared" si="8"/>
        <v>0.12444196428571429</v>
      </c>
      <c r="AE33" s="422">
        <v>1796</v>
      </c>
      <c r="AF33" s="169">
        <v>164</v>
      </c>
      <c r="AG33" s="229">
        <f t="shared" si="9"/>
        <v>9.1314031180400893E-2</v>
      </c>
      <c r="AH33" s="422">
        <v>1793</v>
      </c>
      <c r="AI33" s="169">
        <v>192</v>
      </c>
      <c r="AJ33" s="229">
        <f t="shared" si="10"/>
        <v>0.10708310094813163</v>
      </c>
      <c r="AK33" s="65"/>
    </row>
    <row r="34" spans="2:37" s="14" customFormat="1" ht="13.5" customHeight="1">
      <c r="B34" s="63">
        <v>28</v>
      </c>
      <c r="C34" s="43" t="s">
        <v>32</v>
      </c>
      <c r="D34" s="422">
        <v>1116</v>
      </c>
      <c r="E34" s="169">
        <v>432</v>
      </c>
      <c r="F34" s="229">
        <f t="shared" si="0"/>
        <v>0.38709677419354838</v>
      </c>
      <c r="G34" s="422">
        <v>1116</v>
      </c>
      <c r="H34" s="169">
        <v>176</v>
      </c>
      <c r="I34" s="229">
        <f t="shared" si="1"/>
        <v>0.15770609318996415</v>
      </c>
      <c r="J34" s="422">
        <v>1116</v>
      </c>
      <c r="K34" s="169">
        <v>576</v>
      </c>
      <c r="L34" s="229">
        <f t="shared" si="2"/>
        <v>0.5161290322580645</v>
      </c>
      <c r="M34" s="422">
        <v>1115</v>
      </c>
      <c r="N34" s="169">
        <v>210</v>
      </c>
      <c r="O34" s="229">
        <f t="shared" si="3"/>
        <v>0.18834080717488788</v>
      </c>
      <c r="P34" s="422">
        <v>1115</v>
      </c>
      <c r="Q34" s="169">
        <v>250</v>
      </c>
      <c r="R34" s="229">
        <f t="shared" si="4"/>
        <v>0.22421524663677131</v>
      </c>
      <c r="S34" s="422">
        <v>1116</v>
      </c>
      <c r="T34" s="169">
        <v>169</v>
      </c>
      <c r="U34" s="229">
        <f t="shared" si="5"/>
        <v>0.15143369175627241</v>
      </c>
      <c r="V34" s="422">
        <v>1116</v>
      </c>
      <c r="W34" s="169">
        <v>19</v>
      </c>
      <c r="X34" s="229">
        <f t="shared" si="6"/>
        <v>1.7025089605734768E-2</v>
      </c>
      <c r="Y34" s="422">
        <v>1116</v>
      </c>
      <c r="Z34" s="169">
        <v>93</v>
      </c>
      <c r="AA34" s="229">
        <f t="shared" si="7"/>
        <v>8.3333333333333329E-2</v>
      </c>
      <c r="AB34" s="422">
        <v>1116</v>
      </c>
      <c r="AC34" s="169">
        <v>361</v>
      </c>
      <c r="AD34" s="229">
        <f t="shared" si="8"/>
        <v>0.3234767025089606</v>
      </c>
      <c r="AE34" s="422">
        <v>1116</v>
      </c>
      <c r="AF34" s="169">
        <v>149</v>
      </c>
      <c r="AG34" s="229">
        <f t="shared" si="9"/>
        <v>0.13351254480286739</v>
      </c>
      <c r="AH34" s="422">
        <v>1115</v>
      </c>
      <c r="AI34" s="169">
        <v>203</v>
      </c>
      <c r="AJ34" s="229">
        <f t="shared" si="10"/>
        <v>0.18206278026905828</v>
      </c>
      <c r="AK34" s="65"/>
    </row>
    <row r="35" spans="2:37" s="14" customFormat="1" ht="13.5" customHeight="1">
      <c r="B35" s="63">
        <v>29</v>
      </c>
      <c r="C35" s="43" t="s">
        <v>33</v>
      </c>
      <c r="D35" s="422">
        <v>1049</v>
      </c>
      <c r="E35" s="169">
        <v>388</v>
      </c>
      <c r="F35" s="229">
        <f t="shared" si="0"/>
        <v>0.36987607244995235</v>
      </c>
      <c r="G35" s="422">
        <v>1048</v>
      </c>
      <c r="H35" s="169">
        <v>126</v>
      </c>
      <c r="I35" s="229">
        <f t="shared" si="1"/>
        <v>0.12022900763358779</v>
      </c>
      <c r="J35" s="422">
        <v>1049</v>
      </c>
      <c r="K35" s="169">
        <v>476</v>
      </c>
      <c r="L35" s="229">
        <f t="shared" si="2"/>
        <v>0.45376549094375596</v>
      </c>
      <c r="M35" s="422">
        <v>1049</v>
      </c>
      <c r="N35" s="169">
        <v>140</v>
      </c>
      <c r="O35" s="229">
        <f t="shared" si="3"/>
        <v>0.1334604385128694</v>
      </c>
      <c r="P35" s="422">
        <v>1049</v>
      </c>
      <c r="Q35" s="169">
        <v>237</v>
      </c>
      <c r="R35" s="229">
        <f t="shared" si="4"/>
        <v>0.22592945662535749</v>
      </c>
      <c r="S35" s="422">
        <v>1048</v>
      </c>
      <c r="T35" s="169">
        <v>110</v>
      </c>
      <c r="U35" s="229">
        <f t="shared" si="5"/>
        <v>0.1049618320610687</v>
      </c>
      <c r="V35" s="422">
        <v>1049</v>
      </c>
      <c r="W35" s="169">
        <v>27</v>
      </c>
      <c r="X35" s="229">
        <f t="shared" si="6"/>
        <v>2.5738798856053385E-2</v>
      </c>
      <c r="Y35" s="422">
        <v>1049</v>
      </c>
      <c r="Z35" s="169">
        <v>86</v>
      </c>
      <c r="AA35" s="229">
        <f t="shared" si="7"/>
        <v>8.1982840800762624E-2</v>
      </c>
      <c r="AB35" s="422">
        <v>1048</v>
      </c>
      <c r="AC35" s="169">
        <v>358</v>
      </c>
      <c r="AD35" s="229">
        <f t="shared" si="8"/>
        <v>0.34160305343511449</v>
      </c>
      <c r="AE35" s="422">
        <v>1049</v>
      </c>
      <c r="AF35" s="169">
        <v>155</v>
      </c>
      <c r="AG35" s="229">
        <f t="shared" si="9"/>
        <v>0.14775977121067682</v>
      </c>
      <c r="AH35" s="422">
        <v>1049</v>
      </c>
      <c r="AI35" s="169">
        <v>171</v>
      </c>
      <c r="AJ35" s="229">
        <f t="shared" si="10"/>
        <v>0.16301239275500476</v>
      </c>
      <c r="AK35" s="65"/>
    </row>
    <row r="36" spans="2:37" s="14" customFormat="1" ht="13.5" customHeight="1">
      <c r="B36" s="296">
        <v>30</v>
      </c>
      <c r="C36" s="43" t="s">
        <v>34</v>
      </c>
      <c r="D36" s="289">
        <v>1881</v>
      </c>
      <c r="E36" s="304">
        <v>684</v>
      </c>
      <c r="F36" s="306">
        <f t="shared" si="0"/>
        <v>0.36363636363636365</v>
      </c>
      <c r="G36" s="289">
        <v>1880</v>
      </c>
      <c r="H36" s="304">
        <v>241</v>
      </c>
      <c r="I36" s="306">
        <f t="shared" si="1"/>
        <v>0.12819148936170213</v>
      </c>
      <c r="J36" s="289">
        <v>1882</v>
      </c>
      <c r="K36" s="304">
        <v>980</v>
      </c>
      <c r="L36" s="306">
        <f t="shared" si="2"/>
        <v>0.52072263549415521</v>
      </c>
      <c r="M36" s="289">
        <v>1882</v>
      </c>
      <c r="N36" s="304">
        <v>240</v>
      </c>
      <c r="O36" s="306">
        <f t="shared" si="3"/>
        <v>0.1275239107332625</v>
      </c>
      <c r="P36" s="289">
        <v>1881</v>
      </c>
      <c r="Q36" s="304">
        <v>391</v>
      </c>
      <c r="R36" s="306">
        <f t="shared" si="4"/>
        <v>0.20786815523657629</v>
      </c>
      <c r="S36" s="289">
        <v>1881</v>
      </c>
      <c r="T36" s="304">
        <v>144</v>
      </c>
      <c r="U36" s="306">
        <f t="shared" si="5"/>
        <v>7.6555023923444973E-2</v>
      </c>
      <c r="V36" s="289">
        <v>1882</v>
      </c>
      <c r="W36" s="304">
        <v>36</v>
      </c>
      <c r="X36" s="306">
        <f t="shared" si="6"/>
        <v>1.9128586609989374E-2</v>
      </c>
      <c r="Y36" s="289">
        <v>1882</v>
      </c>
      <c r="Z36" s="304">
        <v>79</v>
      </c>
      <c r="AA36" s="306">
        <f t="shared" si="7"/>
        <v>4.1976620616365569E-2</v>
      </c>
      <c r="AB36" s="289">
        <v>1881</v>
      </c>
      <c r="AC36" s="304">
        <v>211</v>
      </c>
      <c r="AD36" s="306">
        <f t="shared" si="8"/>
        <v>0.11217437533227007</v>
      </c>
      <c r="AE36" s="289">
        <v>1882</v>
      </c>
      <c r="AF36" s="304">
        <v>185</v>
      </c>
      <c r="AG36" s="306">
        <f t="shared" si="9"/>
        <v>9.829968119022317E-2</v>
      </c>
      <c r="AH36" s="289">
        <v>1882</v>
      </c>
      <c r="AI36" s="304">
        <v>202</v>
      </c>
      <c r="AJ36" s="306">
        <f t="shared" si="10"/>
        <v>0.10733262486716259</v>
      </c>
      <c r="AK36" s="65"/>
    </row>
    <row r="37" spans="2:37" s="14" customFormat="1" ht="13.5" customHeight="1">
      <c r="B37" s="63">
        <v>31</v>
      </c>
      <c r="C37" s="43" t="s">
        <v>35</v>
      </c>
      <c r="D37" s="422">
        <v>2622</v>
      </c>
      <c r="E37" s="169">
        <v>840</v>
      </c>
      <c r="F37" s="229">
        <f t="shared" si="0"/>
        <v>0.32036613272311215</v>
      </c>
      <c r="G37" s="422">
        <v>2619</v>
      </c>
      <c r="H37" s="169">
        <v>503</v>
      </c>
      <c r="I37" s="229">
        <f t="shared" si="1"/>
        <v>0.19205803741886215</v>
      </c>
      <c r="J37" s="422">
        <v>2621</v>
      </c>
      <c r="K37" s="169">
        <v>1560</v>
      </c>
      <c r="L37" s="229">
        <f t="shared" si="2"/>
        <v>0.59519267455169778</v>
      </c>
      <c r="M37" s="422">
        <v>2621</v>
      </c>
      <c r="N37" s="169">
        <v>604</v>
      </c>
      <c r="O37" s="229">
        <f t="shared" si="3"/>
        <v>0.23044639450591378</v>
      </c>
      <c r="P37" s="422">
        <v>2618</v>
      </c>
      <c r="Q37" s="169">
        <v>860</v>
      </c>
      <c r="R37" s="229">
        <f t="shared" si="4"/>
        <v>0.32849503437738731</v>
      </c>
      <c r="S37" s="422">
        <v>2620</v>
      </c>
      <c r="T37" s="169">
        <v>612</v>
      </c>
      <c r="U37" s="229">
        <f t="shared" si="5"/>
        <v>0.23358778625954199</v>
      </c>
      <c r="V37" s="422">
        <v>2620</v>
      </c>
      <c r="W37" s="169">
        <v>32</v>
      </c>
      <c r="X37" s="229">
        <f t="shared" si="6"/>
        <v>1.2213740458015267E-2</v>
      </c>
      <c r="Y37" s="422">
        <v>2621</v>
      </c>
      <c r="Z37" s="169">
        <v>302</v>
      </c>
      <c r="AA37" s="229">
        <f t="shared" si="7"/>
        <v>0.11522319725295689</v>
      </c>
      <c r="AB37" s="422">
        <v>2618</v>
      </c>
      <c r="AC37" s="169">
        <v>487</v>
      </c>
      <c r="AD37" s="229">
        <f t="shared" si="8"/>
        <v>0.18601986249045072</v>
      </c>
      <c r="AE37" s="422">
        <v>2619</v>
      </c>
      <c r="AF37" s="169">
        <v>132</v>
      </c>
      <c r="AG37" s="229">
        <f t="shared" si="9"/>
        <v>5.0400916380297825E-2</v>
      </c>
      <c r="AH37" s="422">
        <v>2621</v>
      </c>
      <c r="AI37" s="169">
        <v>276</v>
      </c>
      <c r="AJ37" s="229">
        <f t="shared" si="10"/>
        <v>0.10530331934376193</v>
      </c>
      <c r="AK37" s="65"/>
    </row>
    <row r="38" spans="2:37" s="14" customFormat="1" ht="13.5" customHeight="1">
      <c r="B38" s="63">
        <v>32</v>
      </c>
      <c r="C38" s="43" t="s">
        <v>36</v>
      </c>
      <c r="D38" s="422">
        <v>2682</v>
      </c>
      <c r="E38" s="169">
        <v>1134</v>
      </c>
      <c r="F38" s="229">
        <f t="shared" si="0"/>
        <v>0.42281879194630873</v>
      </c>
      <c r="G38" s="422">
        <v>2684</v>
      </c>
      <c r="H38" s="169">
        <v>493</v>
      </c>
      <c r="I38" s="229">
        <f t="shared" si="1"/>
        <v>0.18368107302533532</v>
      </c>
      <c r="J38" s="422">
        <v>2687</v>
      </c>
      <c r="K38" s="169">
        <v>1405</v>
      </c>
      <c r="L38" s="229">
        <f t="shared" si="2"/>
        <v>0.52288797915891327</v>
      </c>
      <c r="M38" s="422">
        <v>2686</v>
      </c>
      <c r="N38" s="169">
        <v>493</v>
      </c>
      <c r="O38" s="229">
        <f t="shared" si="3"/>
        <v>0.18354430379746836</v>
      </c>
      <c r="P38" s="422">
        <v>2683</v>
      </c>
      <c r="Q38" s="169">
        <v>687</v>
      </c>
      <c r="R38" s="229">
        <f t="shared" si="4"/>
        <v>0.25605665300037272</v>
      </c>
      <c r="S38" s="422">
        <v>2685</v>
      </c>
      <c r="T38" s="169">
        <v>297</v>
      </c>
      <c r="U38" s="229">
        <f t="shared" si="5"/>
        <v>0.1106145251396648</v>
      </c>
      <c r="V38" s="422">
        <v>2687</v>
      </c>
      <c r="W38" s="169">
        <v>91</v>
      </c>
      <c r="X38" s="229">
        <f t="shared" si="6"/>
        <v>3.386676590993673E-2</v>
      </c>
      <c r="Y38" s="422">
        <v>2686</v>
      </c>
      <c r="Z38" s="169">
        <v>321</v>
      </c>
      <c r="AA38" s="229">
        <f t="shared" si="7"/>
        <v>0.11950856291883842</v>
      </c>
      <c r="AB38" s="422">
        <v>2687</v>
      </c>
      <c r="AC38" s="169">
        <v>561</v>
      </c>
      <c r="AD38" s="229">
        <f t="shared" si="8"/>
        <v>0.20878302940081875</v>
      </c>
      <c r="AE38" s="422">
        <v>2687</v>
      </c>
      <c r="AF38" s="169">
        <v>282</v>
      </c>
      <c r="AG38" s="229">
        <f t="shared" si="9"/>
        <v>0.10494975809452921</v>
      </c>
      <c r="AH38" s="422">
        <v>2688</v>
      </c>
      <c r="AI38" s="169">
        <v>440</v>
      </c>
      <c r="AJ38" s="229">
        <f t="shared" si="10"/>
        <v>0.16369047619047619</v>
      </c>
      <c r="AK38" s="65"/>
    </row>
    <row r="39" spans="2:37" s="14" customFormat="1" ht="13.5" customHeight="1">
      <c r="B39" s="63">
        <v>33</v>
      </c>
      <c r="C39" s="43" t="s">
        <v>37</v>
      </c>
      <c r="D39" s="422">
        <v>572</v>
      </c>
      <c r="E39" s="169">
        <v>207</v>
      </c>
      <c r="F39" s="229">
        <f t="shared" si="0"/>
        <v>0.36188811188811187</v>
      </c>
      <c r="G39" s="422">
        <v>572</v>
      </c>
      <c r="H39" s="169">
        <v>50</v>
      </c>
      <c r="I39" s="229">
        <f t="shared" si="1"/>
        <v>8.7412587412587409E-2</v>
      </c>
      <c r="J39" s="422">
        <v>571</v>
      </c>
      <c r="K39" s="169">
        <v>325</v>
      </c>
      <c r="L39" s="229">
        <f t="shared" si="2"/>
        <v>0.56917688266199651</v>
      </c>
      <c r="M39" s="422">
        <v>572</v>
      </c>
      <c r="N39" s="169">
        <v>49</v>
      </c>
      <c r="O39" s="229">
        <f t="shared" si="3"/>
        <v>8.5664335664335664E-2</v>
      </c>
      <c r="P39" s="422">
        <v>572</v>
      </c>
      <c r="Q39" s="169">
        <v>142</v>
      </c>
      <c r="R39" s="229">
        <f t="shared" si="4"/>
        <v>0.24825174825174826</v>
      </c>
      <c r="S39" s="422">
        <v>571</v>
      </c>
      <c r="T39" s="169">
        <v>29</v>
      </c>
      <c r="U39" s="229">
        <f t="shared" si="5"/>
        <v>5.0788091068301226E-2</v>
      </c>
      <c r="V39" s="422">
        <v>572</v>
      </c>
      <c r="W39" s="169">
        <v>6</v>
      </c>
      <c r="X39" s="229">
        <f t="shared" si="6"/>
        <v>1.048951048951049E-2</v>
      </c>
      <c r="Y39" s="422">
        <v>572</v>
      </c>
      <c r="Z39" s="169">
        <v>46</v>
      </c>
      <c r="AA39" s="229">
        <f t="shared" si="7"/>
        <v>8.0419580419580416E-2</v>
      </c>
      <c r="AB39" s="422">
        <v>572</v>
      </c>
      <c r="AC39" s="169">
        <v>63</v>
      </c>
      <c r="AD39" s="229">
        <f t="shared" si="8"/>
        <v>0.11013986013986014</v>
      </c>
      <c r="AE39" s="422">
        <v>572</v>
      </c>
      <c r="AF39" s="169">
        <v>44</v>
      </c>
      <c r="AG39" s="229">
        <f t="shared" si="9"/>
        <v>7.6923076923076927E-2</v>
      </c>
      <c r="AH39" s="422">
        <v>572</v>
      </c>
      <c r="AI39" s="169">
        <v>59</v>
      </c>
      <c r="AJ39" s="229">
        <f t="shared" si="10"/>
        <v>0.10314685314685315</v>
      </c>
      <c r="AK39" s="65"/>
    </row>
    <row r="40" spans="2:37" s="14" customFormat="1" ht="13.5" customHeight="1">
      <c r="B40" s="63">
        <v>34</v>
      </c>
      <c r="C40" s="43" t="s">
        <v>38</v>
      </c>
      <c r="D40" s="422">
        <v>2563</v>
      </c>
      <c r="E40" s="169">
        <v>1043</v>
      </c>
      <c r="F40" s="229">
        <f t="shared" si="0"/>
        <v>0.40694498634412796</v>
      </c>
      <c r="G40" s="422">
        <v>2560</v>
      </c>
      <c r="H40" s="169">
        <v>649</v>
      </c>
      <c r="I40" s="229">
        <f t="shared" si="1"/>
        <v>0.25351562500000002</v>
      </c>
      <c r="J40" s="422">
        <v>2562</v>
      </c>
      <c r="K40" s="169">
        <v>1475</v>
      </c>
      <c r="L40" s="229">
        <f t="shared" si="2"/>
        <v>0.57572209211553471</v>
      </c>
      <c r="M40" s="422">
        <v>2562</v>
      </c>
      <c r="N40" s="169">
        <v>570</v>
      </c>
      <c r="O40" s="229">
        <f t="shared" si="3"/>
        <v>0.22248243559718969</v>
      </c>
      <c r="P40" s="422">
        <v>2561</v>
      </c>
      <c r="Q40" s="169">
        <v>638</v>
      </c>
      <c r="R40" s="229">
        <f t="shared" si="4"/>
        <v>0.24912143693869582</v>
      </c>
      <c r="S40" s="422">
        <v>2561</v>
      </c>
      <c r="T40" s="169">
        <v>473</v>
      </c>
      <c r="U40" s="229">
        <f t="shared" si="5"/>
        <v>0.18469347910972275</v>
      </c>
      <c r="V40" s="422">
        <v>2563</v>
      </c>
      <c r="W40" s="169">
        <v>48</v>
      </c>
      <c r="X40" s="229">
        <f t="shared" si="6"/>
        <v>1.872805306281701E-2</v>
      </c>
      <c r="Y40" s="422">
        <v>2561</v>
      </c>
      <c r="Z40" s="169">
        <v>229</v>
      </c>
      <c r="AA40" s="229">
        <f t="shared" si="7"/>
        <v>8.941819601718079E-2</v>
      </c>
      <c r="AB40" s="422">
        <v>2562</v>
      </c>
      <c r="AC40" s="169">
        <v>476</v>
      </c>
      <c r="AD40" s="229">
        <f t="shared" si="8"/>
        <v>0.18579234972677597</v>
      </c>
      <c r="AE40" s="422">
        <v>2563</v>
      </c>
      <c r="AF40" s="169">
        <v>293</v>
      </c>
      <c r="AG40" s="229">
        <f t="shared" si="9"/>
        <v>0.11431915723761217</v>
      </c>
      <c r="AH40" s="422">
        <v>2563</v>
      </c>
      <c r="AI40" s="169">
        <v>432</v>
      </c>
      <c r="AJ40" s="229">
        <f t="shared" si="10"/>
        <v>0.1685524775653531</v>
      </c>
      <c r="AK40" s="65"/>
    </row>
    <row r="41" spans="2:37" s="14" customFormat="1" ht="13.5" customHeight="1">
      <c r="B41" s="63">
        <v>35</v>
      </c>
      <c r="C41" s="43" t="s">
        <v>1</v>
      </c>
      <c r="D41" s="422">
        <v>6358</v>
      </c>
      <c r="E41" s="169">
        <v>2114</v>
      </c>
      <c r="F41" s="229">
        <f t="shared" si="0"/>
        <v>0.33249449512425289</v>
      </c>
      <c r="G41" s="422">
        <v>6357</v>
      </c>
      <c r="H41" s="169">
        <v>840</v>
      </c>
      <c r="I41" s="229">
        <f t="shared" si="1"/>
        <v>0.13213780084945728</v>
      </c>
      <c r="J41" s="422">
        <v>6359</v>
      </c>
      <c r="K41" s="169">
        <v>3188</v>
      </c>
      <c r="L41" s="229">
        <f t="shared" si="2"/>
        <v>0.50133668815851551</v>
      </c>
      <c r="M41" s="422">
        <v>6357</v>
      </c>
      <c r="N41" s="169">
        <v>1052</v>
      </c>
      <c r="O41" s="229">
        <f t="shared" si="3"/>
        <v>0.16548686487336794</v>
      </c>
      <c r="P41" s="422">
        <v>6356</v>
      </c>
      <c r="Q41" s="169">
        <v>1401</v>
      </c>
      <c r="R41" s="229">
        <f t="shared" si="4"/>
        <v>0.22042164883574575</v>
      </c>
      <c r="S41" s="422">
        <v>6356</v>
      </c>
      <c r="T41" s="169">
        <v>754</v>
      </c>
      <c r="U41" s="229">
        <f t="shared" si="5"/>
        <v>0.11862806796727501</v>
      </c>
      <c r="V41" s="422">
        <v>6357</v>
      </c>
      <c r="W41" s="169">
        <v>135</v>
      </c>
      <c r="X41" s="229">
        <f t="shared" si="6"/>
        <v>2.1236432279377066E-2</v>
      </c>
      <c r="Y41" s="422">
        <v>6356</v>
      </c>
      <c r="Z41" s="169">
        <v>416</v>
      </c>
      <c r="AA41" s="229">
        <f t="shared" si="7"/>
        <v>6.5449968533668967E-2</v>
      </c>
      <c r="AB41" s="422">
        <v>6354</v>
      </c>
      <c r="AC41" s="169">
        <v>1621</v>
      </c>
      <c r="AD41" s="229">
        <f t="shared" si="8"/>
        <v>0.25511488825936418</v>
      </c>
      <c r="AE41" s="422">
        <v>6356</v>
      </c>
      <c r="AF41" s="169">
        <v>653</v>
      </c>
      <c r="AG41" s="229">
        <f t="shared" si="9"/>
        <v>0.10273757079924481</v>
      </c>
      <c r="AH41" s="422">
        <v>6357</v>
      </c>
      <c r="AI41" s="169">
        <v>913</v>
      </c>
      <c r="AJ41" s="229">
        <f t="shared" si="10"/>
        <v>0.14362120497089823</v>
      </c>
      <c r="AK41" s="65"/>
    </row>
    <row r="42" spans="2:37" s="14" customFormat="1" ht="13.5" customHeight="1">
      <c r="B42" s="63">
        <v>36</v>
      </c>
      <c r="C42" s="43" t="s">
        <v>2</v>
      </c>
      <c r="D42" s="422">
        <v>1848</v>
      </c>
      <c r="E42" s="169">
        <v>566</v>
      </c>
      <c r="F42" s="229">
        <f t="shared" si="0"/>
        <v>0.30627705627705626</v>
      </c>
      <c r="G42" s="422">
        <v>1845</v>
      </c>
      <c r="H42" s="169">
        <v>163</v>
      </c>
      <c r="I42" s="229">
        <f t="shared" si="1"/>
        <v>8.8346883468834694E-2</v>
      </c>
      <c r="J42" s="422">
        <v>1848</v>
      </c>
      <c r="K42" s="169">
        <v>960</v>
      </c>
      <c r="L42" s="229">
        <f t="shared" si="2"/>
        <v>0.51948051948051943</v>
      </c>
      <c r="M42" s="422">
        <v>1848</v>
      </c>
      <c r="N42" s="169">
        <v>285</v>
      </c>
      <c r="O42" s="229">
        <f t="shared" si="3"/>
        <v>0.15422077922077923</v>
      </c>
      <c r="P42" s="422">
        <v>1846</v>
      </c>
      <c r="Q42" s="169">
        <v>333</v>
      </c>
      <c r="R42" s="229">
        <f t="shared" si="4"/>
        <v>0.18039003250270855</v>
      </c>
      <c r="S42" s="422">
        <v>1847</v>
      </c>
      <c r="T42" s="169">
        <v>166</v>
      </c>
      <c r="U42" s="229">
        <f t="shared" si="5"/>
        <v>8.9875473741201944E-2</v>
      </c>
      <c r="V42" s="422">
        <v>1848</v>
      </c>
      <c r="W42" s="169">
        <v>35</v>
      </c>
      <c r="X42" s="229">
        <f t="shared" si="6"/>
        <v>1.893939393939394E-2</v>
      </c>
      <c r="Y42" s="422">
        <v>1848</v>
      </c>
      <c r="Z42" s="169">
        <v>125</v>
      </c>
      <c r="AA42" s="229">
        <f t="shared" si="7"/>
        <v>6.764069264069264E-2</v>
      </c>
      <c r="AB42" s="422">
        <v>1847</v>
      </c>
      <c r="AC42" s="169">
        <v>191</v>
      </c>
      <c r="AD42" s="229">
        <f t="shared" si="8"/>
        <v>0.10341093665403357</v>
      </c>
      <c r="AE42" s="422">
        <v>1847</v>
      </c>
      <c r="AF42" s="169">
        <v>153</v>
      </c>
      <c r="AG42" s="229">
        <f t="shared" si="9"/>
        <v>8.2837033026529505E-2</v>
      </c>
      <c r="AH42" s="422">
        <v>1847</v>
      </c>
      <c r="AI42" s="169">
        <v>186</v>
      </c>
      <c r="AJ42" s="229">
        <f t="shared" si="10"/>
        <v>0.10070384407146725</v>
      </c>
      <c r="AK42" s="65"/>
    </row>
    <row r="43" spans="2:37" s="14" customFormat="1" ht="13.5" customHeight="1">
      <c r="B43" s="63">
        <v>37</v>
      </c>
      <c r="C43" s="43" t="s">
        <v>3</v>
      </c>
      <c r="D43" s="422">
        <v>8824</v>
      </c>
      <c r="E43" s="169">
        <v>2731</v>
      </c>
      <c r="F43" s="229">
        <f t="shared" si="0"/>
        <v>0.30949682683590207</v>
      </c>
      <c r="G43" s="422">
        <v>8818</v>
      </c>
      <c r="H43" s="169">
        <v>795</v>
      </c>
      <c r="I43" s="229">
        <f t="shared" si="1"/>
        <v>9.0156498072125196E-2</v>
      </c>
      <c r="J43" s="422">
        <v>8825</v>
      </c>
      <c r="K43" s="169">
        <v>4781</v>
      </c>
      <c r="L43" s="229">
        <f t="shared" si="2"/>
        <v>0.54175637393767706</v>
      </c>
      <c r="M43" s="422">
        <v>8822</v>
      </c>
      <c r="N43" s="169">
        <v>1424</v>
      </c>
      <c r="O43" s="229">
        <f t="shared" si="3"/>
        <v>0.16141464520516891</v>
      </c>
      <c r="P43" s="422">
        <v>8812</v>
      </c>
      <c r="Q43" s="169">
        <v>1676</v>
      </c>
      <c r="R43" s="229">
        <f t="shared" si="4"/>
        <v>0.19019518837948252</v>
      </c>
      <c r="S43" s="422">
        <v>8826</v>
      </c>
      <c r="T43" s="169">
        <v>1045</v>
      </c>
      <c r="U43" s="229">
        <f t="shared" si="5"/>
        <v>0.11840018128257421</v>
      </c>
      <c r="V43" s="422">
        <v>8825</v>
      </c>
      <c r="W43" s="169">
        <v>194</v>
      </c>
      <c r="X43" s="229">
        <f t="shared" si="6"/>
        <v>2.1983002832861191E-2</v>
      </c>
      <c r="Y43" s="422">
        <v>8825</v>
      </c>
      <c r="Z43" s="169">
        <v>347</v>
      </c>
      <c r="AA43" s="229">
        <f t="shared" si="7"/>
        <v>3.932011331444759E-2</v>
      </c>
      <c r="AB43" s="422">
        <v>8821</v>
      </c>
      <c r="AC43" s="169">
        <v>1227</v>
      </c>
      <c r="AD43" s="229">
        <f t="shared" si="8"/>
        <v>0.1390998752975853</v>
      </c>
      <c r="AE43" s="422">
        <v>8824</v>
      </c>
      <c r="AF43" s="169">
        <v>847</v>
      </c>
      <c r="AG43" s="229">
        <f t="shared" si="9"/>
        <v>9.5988213961922031E-2</v>
      </c>
      <c r="AH43" s="422">
        <v>8826</v>
      </c>
      <c r="AI43" s="169">
        <v>1061</v>
      </c>
      <c r="AJ43" s="229">
        <f t="shared" si="10"/>
        <v>0.12021300702469975</v>
      </c>
      <c r="AK43" s="65"/>
    </row>
    <row r="44" spans="2:37" s="14" customFormat="1" ht="13.5" customHeight="1">
      <c r="B44" s="63">
        <v>38</v>
      </c>
      <c r="C44" s="252" t="s">
        <v>39</v>
      </c>
      <c r="D44" s="422">
        <v>1382</v>
      </c>
      <c r="E44" s="169">
        <v>590</v>
      </c>
      <c r="F44" s="229">
        <f t="shared" si="0"/>
        <v>0.426917510853835</v>
      </c>
      <c r="G44" s="422">
        <v>1381</v>
      </c>
      <c r="H44" s="169">
        <v>239</v>
      </c>
      <c r="I44" s="229">
        <f t="shared" si="1"/>
        <v>0.1730629978276611</v>
      </c>
      <c r="J44" s="422">
        <v>1382</v>
      </c>
      <c r="K44" s="169">
        <v>787</v>
      </c>
      <c r="L44" s="229">
        <f t="shared" si="2"/>
        <v>0.56946454413892911</v>
      </c>
      <c r="M44" s="422">
        <v>1382</v>
      </c>
      <c r="N44" s="169">
        <v>312</v>
      </c>
      <c r="O44" s="229">
        <f t="shared" si="3"/>
        <v>0.22575976845151954</v>
      </c>
      <c r="P44" s="422">
        <v>1382</v>
      </c>
      <c r="Q44" s="169">
        <v>352</v>
      </c>
      <c r="R44" s="229">
        <f t="shared" si="4"/>
        <v>0.25470332850940663</v>
      </c>
      <c r="S44" s="422">
        <v>1382</v>
      </c>
      <c r="T44" s="169">
        <v>285</v>
      </c>
      <c r="U44" s="229">
        <f t="shared" si="5"/>
        <v>0.20622286541244572</v>
      </c>
      <c r="V44" s="422">
        <v>1382</v>
      </c>
      <c r="W44" s="169">
        <v>26</v>
      </c>
      <c r="X44" s="229">
        <f t="shared" si="6"/>
        <v>1.8813314037626629E-2</v>
      </c>
      <c r="Y44" s="422">
        <v>1382</v>
      </c>
      <c r="Z44" s="169">
        <v>61</v>
      </c>
      <c r="AA44" s="229">
        <f t="shared" si="7"/>
        <v>4.4138929088277858E-2</v>
      </c>
      <c r="AB44" s="422">
        <v>1382</v>
      </c>
      <c r="AC44" s="169">
        <v>241</v>
      </c>
      <c r="AD44" s="229">
        <f t="shared" si="8"/>
        <v>0.17438494934876989</v>
      </c>
      <c r="AE44" s="422">
        <v>1382</v>
      </c>
      <c r="AF44" s="169">
        <v>148</v>
      </c>
      <c r="AG44" s="229">
        <f t="shared" si="9"/>
        <v>0.10709117221418235</v>
      </c>
      <c r="AH44" s="422">
        <v>1382</v>
      </c>
      <c r="AI44" s="169">
        <v>173</v>
      </c>
      <c r="AJ44" s="229">
        <f t="shared" si="10"/>
        <v>0.1251808972503618</v>
      </c>
      <c r="AK44" s="65"/>
    </row>
    <row r="45" spans="2:37" s="14" customFormat="1" ht="13.5" customHeight="1">
      <c r="B45" s="63">
        <v>39</v>
      </c>
      <c r="C45" s="252" t="s">
        <v>7</v>
      </c>
      <c r="D45" s="422">
        <v>7027</v>
      </c>
      <c r="E45" s="169">
        <v>2472</v>
      </c>
      <c r="F45" s="229">
        <f t="shared" si="0"/>
        <v>0.35178596840757081</v>
      </c>
      <c r="G45" s="422">
        <v>7022</v>
      </c>
      <c r="H45" s="169">
        <v>803</v>
      </c>
      <c r="I45" s="229">
        <f t="shared" si="1"/>
        <v>0.11435488464824836</v>
      </c>
      <c r="J45" s="422">
        <v>7026</v>
      </c>
      <c r="K45" s="169">
        <v>3664</v>
      </c>
      <c r="L45" s="229">
        <f t="shared" si="2"/>
        <v>0.52149160261884431</v>
      </c>
      <c r="M45" s="422">
        <v>7027</v>
      </c>
      <c r="N45" s="169">
        <v>1144</v>
      </c>
      <c r="O45" s="229">
        <f t="shared" si="3"/>
        <v>0.16280062615625446</v>
      </c>
      <c r="P45" s="422">
        <v>7023</v>
      </c>
      <c r="Q45" s="169">
        <v>1366</v>
      </c>
      <c r="R45" s="229">
        <f t="shared" si="4"/>
        <v>0.19450377331624663</v>
      </c>
      <c r="S45" s="422">
        <v>7021</v>
      </c>
      <c r="T45" s="169">
        <v>825</v>
      </c>
      <c r="U45" s="229">
        <f t="shared" si="5"/>
        <v>0.11750462897023216</v>
      </c>
      <c r="V45" s="422">
        <v>7025</v>
      </c>
      <c r="W45" s="169">
        <v>174</v>
      </c>
      <c r="X45" s="229">
        <f t="shared" si="6"/>
        <v>2.4768683274021354E-2</v>
      </c>
      <c r="Y45" s="422">
        <v>7025</v>
      </c>
      <c r="Z45" s="169">
        <v>377</v>
      </c>
      <c r="AA45" s="229">
        <f t="shared" si="7"/>
        <v>5.3665480427046261E-2</v>
      </c>
      <c r="AB45" s="422">
        <v>7021</v>
      </c>
      <c r="AC45" s="169">
        <v>1351</v>
      </c>
      <c r="AD45" s="229">
        <f t="shared" si="8"/>
        <v>0.19242273180458624</v>
      </c>
      <c r="AE45" s="422">
        <v>7027</v>
      </c>
      <c r="AF45" s="169">
        <v>583</v>
      </c>
      <c r="AG45" s="229">
        <f t="shared" si="9"/>
        <v>8.2965703714245054E-2</v>
      </c>
      <c r="AH45" s="422">
        <v>7028</v>
      </c>
      <c r="AI45" s="169">
        <v>888</v>
      </c>
      <c r="AJ45" s="229">
        <f t="shared" si="10"/>
        <v>0.12635173591348889</v>
      </c>
      <c r="AK45" s="65"/>
    </row>
    <row r="46" spans="2:37" s="14" customFormat="1" ht="13.5" customHeight="1">
      <c r="B46" s="340">
        <v>40</v>
      </c>
      <c r="C46" s="252" t="s">
        <v>40</v>
      </c>
      <c r="D46" s="289">
        <v>1580</v>
      </c>
      <c r="E46" s="304">
        <v>696</v>
      </c>
      <c r="F46" s="306">
        <f t="shared" si="0"/>
        <v>0.44050632911392407</v>
      </c>
      <c r="G46" s="289">
        <v>1578</v>
      </c>
      <c r="H46" s="304">
        <v>272</v>
      </c>
      <c r="I46" s="306">
        <f t="shared" si="1"/>
        <v>0.17237008871989862</v>
      </c>
      <c r="J46" s="289">
        <v>1579</v>
      </c>
      <c r="K46" s="304">
        <v>891</v>
      </c>
      <c r="L46" s="306">
        <f t="shared" si="2"/>
        <v>0.56428119062697912</v>
      </c>
      <c r="M46" s="289">
        <v>1580</v>
      </c>
      <c r="N46" s="304">
        <v>429</v>
      </c>
      <c r="O46" s="306">
        <f t="shared" si="3"/>
        <v>0.27151898734177216</v>
      </c>
      <c r="P46" s="289">
        <v>1577</v>
      </c>
      <c r="Q46" s="304">
        <v>390</v>
      </c>
      <c r="R46" s="306">
        <f t="shared" si="4"/>
        <v>0.24730500951173112</v>
      </c>
      <c r="S46" s="289">
        <v>1579</v>
      </c>
      <c r="T46" s="304">
        <v>285</v>
      </c>
      <c r="U46" s="306">
        <f t="shared" si="5"/>
        <v>0.18049398353388221</v>
      </c>
      <c r="V46" s="289">
        <v>1580</v>
      </c>
      <c r="W46" s="304">
        <v>33</v>
      </c>
      <c r="X46" s="306">
        <f t="shared" si="6"/>
        <v>2.0886075949367089E-2</v>
      </c>
      <c r="Y46" s="289">
        <v>1580</v>
      </c>
      <c r="Z46" s="304">
        <v>120</v>
      </c>
      <c r="AA46" s="306">
        <f t="shared" si="7"/>
        <v>7.5949367088607597E-2</v>
      </c>
      <c r="AB46" s="289">
        <v>1580</v>
      </c>
      <c r="AC46" s="304">
        <v>271</v>
      </c>
      <c r="AD46" s="306">
        <f t="shared" si="8"/>
        <v>0.17151898734177215</v>
      </c>
      <c r="AE46" s="289">
        <v>1580</v>
      </c>
      <c r="AF46" s="304">
        <v>96</v>
      </c>
      <c r="AG46" s="306">
        <f t="shared" si="9"/>
        <v>6.0759493670886074E-2</v>
      </c>
      <c r="AH46" s="289">
        <v>1579</v>
      </c>
      <c r="AI46" s="304">
        <v>133</v>
      </c>
      <c r="AJ46" s="306">
        <f t="shared" si="10"/>
        <v>8.423052564914503E-2</v>
      </c>
      <c r="AK46" s="65"/>
    </row>
    <row r="47" spans="2:37" s="14" customFormat="1" ht="13.5" customHeight="1">
      <c r="B47" s="340">
        <v>41</v>
      </c>
      <c r="C47" s="252" t="s">
        <v>11</v>
      </c>
      <c r="D47" s="289">
        <v>2943</v>
      </c>
      <c r="E47" s="304">
        <v>1193</v>
      </c>
      <c r="F47" s="306">
        <f t="shared" si="0"/>
        <v>0.4053686714237173</v>
      </c>
      <c r="G47" s="289">
        <v>2939</v>
      </c>
      <c r="H47" s="304">
        <v>354</v>
      </c>
      <c r="I47" s="306">
        <f t="shared" si="1"/>
        <v>0.12044913235794488</v>
      </c>
      <c r="J47" s="289">
        <v>2942</v>
      </c>
      <c r="K47" s="304">
        <v>1403</v>
      </c>
      <c r="L47" s="306">
        <f t="shared" si="2"/>
        <v>0.47688647178789939</v>
      </c>
      <c r="M47" s="289">
        <v>2943</v>
      </c>
      <c r="N47" s="304">
        <v>501</v>
      </c>
      <c r="O47" s="306">
        <f t="shared" si="3"/>
        <v>0.17023445463812437</v>
      </c>
      <c r="P47" s="289">
        <v>2942</v>
      </c>
      <c r="Q47" s="304">
        <v>744</v>
      </c>
      <c r="R47" s="306">
        <f t="shared" si="4"/>
        <v>0.25288919102651258</v>
      </c>
      <c r="S47" s="289">
        <v>2943</v>
      </c>
      <c r="T47" s="304">
        <v>508</v>
      </c>
      <c r="U47" s="306">
        <f t="shared" si="5"/>
        <v>0.1726129799524295</v>
      </c>
      <c r="V47" s="289">
        <v>2943</v>
      </c>
      <c r="W47" s="304">
        <v>103</v>
      </c>
      <c r="X47" s="306">
        <f t="shared" si="6"/>
        <v>3.4998301053346927E-2</v>
      </c>
      <c r="Y47" s="289">
        <v>2943</v>
      </c>
      <c r="Z47" s="304">
        <v>182</v>
      </c>
      <c r="AA47" s="306">
        <f t="shared" si="7"/>
        <v>6.1841658171933399E-2</v>
      </c>
      <c r="AB47" s="289">
        <v>2942</v>
      </c>
      <c r="AC47" s="304">
        <v>327</v>
      </c>
      <c r="AD47" s="306">
        <f t="shared" si="8"/>
        <v>0.11114887831407207</v>
      </c>
      <c r="AE47" s="289">
        <v>2943</v>
      </c>
      <c r="AF47" s="304">
        <v>287</v>
      </c>
      <c r="AG47" s="306">
        <f t="shared" si="9"/>
        <v>9.7519537886510368E-2</v>
      </c>
      <c r="AH47" s="289">
        <v>2943</v>
      </c>
      <c r="AI47" s="304">
        <v>302</v>
      </c>
      <c r="AJ47" s="306">
        <f t="shared" si="10"/>
        <v>0.10261637784573564</v>
      </c>
      <c r="AK47" s="65"/>
    </row>
    <row r="48" spans="2:37" s="14" customFormat="1" ht="13.5" customHeight="1">
      <c r="B48" s="63">
        <v>42</v>
      </c>
      <c r="C48" s="252" t="s">
        <v>12</v>
      </c>
      <c r="D48" s="422">
        <v>6128</v>
      </c>
      <c r="E48" s="169">
        <v>1781</v>
      </c>
      <c r="F48" s="229">
        <f t="shared" si="0"/>
        <v>0.29063315926892952</v>
      </c>
      <c r="G48" s="422">
        <v>6127</v>
      </c>
      <c r="H48" s="169">
        <v>595</v>
      </c>
      <c r="I48" s="229">
        <f t="shared" si="1"/>
        <v>9.7111147380447196E-2</v>
      </c>
      <c r="J48" s="422">
        <v>6127</v>
      </c>
      <c r="K48" s="169">
        <v>2760</v>
      </c>
      <c r="L48" s="229">
        <f t="shared" si="2"/>
        <v>0.45046515423535172</v>
      </c>
      <c r="M48" s="422">
        <v>6129</v>
      </c>
      <c r="N48" s="169">
        <v>918</v>
      </c>
      <c r="O48" s="229">
        <f t="shared" si="3"/>
        <v>0.14977973568281938</v>
      </c>
      <c r="P48" s="422">
        <v>6128</v>
      </c>
      <c r="Q48" s="169">
        <v>1039</v>
      </c>
      <c r="R48" s="229">
        <f t="shared" si="4"/>
        <v>0.16954960835509139</v>
      </c>
      <c r="S48" s="422">
        <v>6127</v>
      </c>
      <c r="T48" s="169">
        <v>623</v>
      </c>
      <c r="U48" s="229">
        <f t="shared" si="5"/>
        <v>0.10168108372776237</v>
      </c>
      <c r="V48" s="422">
        <v>6126</v>
      </c>
      <c r="W48" s="169">
        <v>101</v>
      </c>
      <c r="X48" s="229">
        <f t="shared" si="6"/>
        <v>1.6487104146261835E-2</v>
      </c>
      <c r="Y48" s="422">
        <v>6128</v>
      </c>
      <c r="Z48" s="169">
        <v>268</v>
      </c>
      <c r="AA48" s="229">
        <f t="shared" si="7"/>
        <v>4.3733681462140996E-2</v>
      </c>
      <c r="AB48" s="422">
        <v>6127</v>
      </c>
      <c r="AC48" s="169">
        <v>802</v>
      </c>
      <c r="AD48" s="229">
        <f t="shared" si="8"/>
        <v>0.13089603394809857</v>
      </c>
      <c r="AE48" s="422">
        <v>6129</v>
      </c>
      <c r="AF48" s="169">
        <v>432</v>
      </c>
      <c r="AG48" s="229">
        <f t="shared" si="9"/>
        <v>7.0484581497797363E-2</v>
      </c>
      <c r="AH48" s="422">
        <v>6129</v>
      </c>
      <c r="AI48" s="169">
        <v>634</v>
      </c>
      <c r="AJ48" s="229">
        <f t="shared" si="10"/>
        <v>0.10344264969815631</v>
      </c>
      <c r="AK48" s="65"/>
    </row>
    <row r="49" spans="2:37" s="14" customFormat="1" ht="13.5" customHeight="1">
      <c r="B49" s="63">
        <v>43</v>
      </c>
      <c r="C49" s="252" t="s">
        <v>8</v>
      </c>
      <c r="D49" s="422">
        <v>8873</v>
      </c>
      <c r="E49" s="169">
        <v>3383</v>
      </c>
      <c r="F49" s="229">
        <f t="shared" si="0"/>
        <v>0.381269018370337</v>
      </c>
      <c r="G49" s="422">
        <v>8872</v>
      </c>
      <c r="H49" s="169">
        <v>1246</v>
      </c>
      <c r="I49" s="229">
        <f t="shared" si="1"/>
        <v>0.14044183949504058</v>
      </c>
      <c r="J49" s="422">
        <v>8874</v>
      </c>
      <c r="K49" s="169">
        <v>5066</v>
      </c>
      <c r="L49" s="229">
        <f t="shared" si="2"/>
        <v>0.57088122605363989</v>
      </c>
      <c r="M49" s="422">
        <v>8874</v>
      </c>
      <c r="N49" s="169">
        <v>1536</v>
      </c>
      <c r="O49" s="229">
        <f t="shared" si="3"/>
        <v>0.17308992562542258</v>
      </c>
      <c r="P49" s="422">
        <v>8868</v>
      </c>
      <c r="Q49" s="169">
        <v>1798</v>
      </c>
      <c r="R49" s="229">
        <f t="shared" si="4"/>
        <v>0.20275146594497068</v>
      </c>
      <c r="S49" s="422">
        <v>8874</v>
      </c>
      <c r="T49" s="169">
        <v>876</v>
      </c>
      <c r="U49" s="229">
        <f t="shared" si="5"/>
        <v>9.8715348208248815E-2</v>
      </c>
      <c r="V49" s="422">
        <v>8872</v>
      </c>
      <c r="W49" s="169">
        <v>116</v>
      </c>
      <c r="X49" s="229">
        <f t="shared" si="6"/>
        <v>1.3074842200180343E-2</v>
      </c>
      <c r="Y49" s="422">
        <v>8873</v>
      </c>
      <c r="Z49" s="169">
        <v>507</v>
      </c>
      <c r="AA49" s="229">
        <f t="shared" si="7"/>
        <v>5.7139637101318606E-2</v>
      </c>
      <c r="AB49" s="422">
        <v>8872</v>
      </c>
      <c r="AC49" s="169">
        <v>1324</v>
      </c>
      <c r="AD49" s="229">
        <f t="shared" si="8"/>
        <v>0.14923354373309289</v>
      </c>
      <c r="AE49" s="422">
        <v>8872</v>
      </c>
      <c r="AF49" s="169">
        <v>549</v>
      </c>
      <c r="AG49" s="229">
        <f t="shared" si="9"/>
        <v>6.1880072137060413E-2</v>
      </c>
      <c r="AH49" s="422">
        <v>8874</v>
      </c>
      <c r="AI49" s="169">
        <v>884</v>
      </c>
      <c r="AJ49" s="229">
        <f t="shared" si="10"/>
        <v>9.9616858237547887E-2</v>
      </c>
      <c r="AK49" s="65"/>
    </row>
    <row r="50" spans="2:37" s="14" customFormat="1" ht="13.5" customHeight="1">
      <c r="B50" s="63">
        <v>44</v>
      </c>
      <c r="C50" s="252" t="s">
        <v>18</v>
      </c>
      <c r="D50" s="422">
        <v>7783</v>
      </c>
      <c r="E50" s="169">
        <v>3195</v>
      </c>
      <c r="F50" s="229">
        <f t="shared" si="0"/>
        <v>0.41051008608505718</v>
      </c>
      <c r="G50" s="422">
        <v>7780</v>
      </c>
      <c r="H50" s="169">
        <v>762</v>
      </c>
      <c r="I50" s="229">
        <f t="shared" si="1"/>
        <v>9.7943444730077114E-2</v>
      </c>
      <c r="J50" s="422">
        <v>7782</v>
      </c>
      <c r="K50" s="169">
        <v>3712</v>
      </c>
      <c r="L50" s="229">
        <f t="shared" si="2"/>
        <v>0.47699820097661272</v>
      </c>
      <c r="M50" s="422">
        <v>7783</v>
      </c>
      <c r="N50" s="169">
        <v>1241</v>
      </c>
      <c r="O50" s="229">
        <f t="shared" si="3"/>
        <v>0.15945008351535397</v>
      </c>
      <c r="P50" s="422">
        <v>7778</v>
      </c>
      <c r="Q50" s="169">
        <v>1631</v>
      </c>
      <c r="R50" s="229">
        <f t="shared" si="4"/>
        <v>0.20969400874260735</v>
      </c>
      <c r="S50" s="422">
        <v>7777</v>
      </c>
      <c r="T50" s="169">
        <v>807</v>
      </c>
      <c r="U50" s="229">
        <f t="shared" si="5"/>
        <v>0.10376751960910377</v>
      </c>
      <c r="V50" s="422">
        <v>7781</v>
      </c>
      <c r="W50" s="169">
        <v>185</v>
      </c>
      <c r="X50" s="229">
        <f t="shared" si="6"/>
        <v>2.3775864284796298E-2</v>
      </c>
      <c r="Y50" s="422">
        <v>7782</v>
      </c>
      <c r="Z50" s="169">
        <v>571</v>
      </c>
      <c r="AA50" s="229">
        <f t="shared" si="7"/>
        <v>7.3374453867900286E-2</v>
      </c>
      <c r="AB50" s="422">
        <v>7781</v>
      </c>
      <c r="AC50" s="169">
        <v>1268</v>
      </c>
      <c r="AD50" s="229">
        <f t="shared" si="8"/>
        <v>0.16296105898984706</v>
      </c>
      <c r="AE50" s="422">
        <v>7781</v>
      </c>
      <c r="AF50" s="169">
        <v>838</v>
      </c>
      <c r="AG50" s="229">
        <f t="shared" si="9"/>
        <v>0.10769823930086107</v>
      </c>
      <c r="AH50" s="422">
        <v>7780</v>
      </c>
      <c r="AI50" s="169">
        <v>997</v>
      </c>
      <c r="AJ50" s="229">
        <f t="shared" si="10"/>
        <v>0.12814910025706941</v>
      </c>
      <c r="AK50" s="65"/>
    </row>
    <row r="51" spans="2:37" s="14" customFormat="1" ht="13.5" customHeight="1">
      <c r="B51" s="63">
        <v>45</v>
      </c>
      <c r="C51" s="252" t="s">
        <v>41</v>
      </c>
      <c r="D51" s="422">
        <v>1966</v>
      </c>
      <c r="E51" s="169">
        <v>852</v>
      </c>
      <c r="F51" s="229">
        <f t="shared" si="0"/>
        <v>0.43336724313326552</v>
      </c>
      <c r="G51" s="422">
        <v>1965</v>
      </c>
      <c r="H51" s="169">
        <v>241</v>
      </c>
      <c r="I51" s="229">
        <f t="shared" si="1"/>
        <v>0.12264631043256997</v>
      </c>
      <c r="J51" s="422">
        <v>1966</v>
      </c>
      <c r="K51" s="169">
        <v>956</v>
      </c>
      <c r="L51" s="229">
        <f t="shared" si="2"/>
        <v>0.48626653102746692</v>
      </c>
      <c r="M51" s="422">
        <v>1966</v>
      </c>
      <c r="N51" s="169">
        <v>334</v>
      </c>
      <c r="O51" s="229">
        <f t="shared" si="3"/>
        <v>0.16988809766022381</v>
      </c>
      <c r="P51" s="422">
        <v>1965</v>
      </c>
      <c r="Q51" s="169">
        <v>538</v>
      </c>
      <c r="R51" s="229">
        <f t="shared" si="4"/>
        <v>0.27379134860050891</v>
      </c>
      <c r="S51" s="422">
        <v>1960</v>
      </c>
      <c r="T51" s="169">
        <v>239</v>
      </c>
      <c r="U51" s="229">
        <f t="shared" si="5"/>
        <v>0.12193877551020409</v>
      </c>
      <c r="V51" s="422">
        <v>1966</v>
      </c>
      <c r="W51" s="169">
        <v>77</v>
      </c>
      <c r="X51" s="229">
        <f t="shared" si="6"/>
        <v>3.9165818921668365E-2</v>
      </c>
      <c r="Y51" s="422">
        <v>1965</v>
      </c>
      <c r="Z51" s="169">
        <v>82</v>
      </c>
      <c r="AA51" s="229">
        <f t="shared" si="7"/>
        <v>4.1730279898218828E-2</v>
      </c>
      <c r="AB51" s="422">
        <v>1966</v>
      </c>
      <c r="AC51" s="169">
        <v>496</v>
      </c>
      <c r="AD51" s="229">
        <f t="shared" si="8"/>
        <v>0.25228891149542215</v>
      </c>
      <c r="AE51" s="422">
        <v>1964</v>
      </c>
      <c r="AF51" s="169">
        <v>148</v>
      </c>
      <c r="AG51" s="229">
        <f t="shared" si="9"/>
        <v>7.5356415478615074E-2</v>
      </c>
      <c r="AH51" s="422">
        <v>1964</v>
      </c>
      <c r="AI51" s="169">
        <v>198</v>
      </c>
      <c r="AJ51" s="229">
        <f t="shared" si="10"/>
        <v>0.10081466395112017</v>
      </c>
      <c r="AK51" s="65"/>
    </row>
    <row r="52" spans="2:37" s="14" customFormat="1" ht="13.5" customHeight="1">
      <c r="B52" s="63">
        <v>46</v>
      </c>
      <c r="C52" s="252" t="s">
        <v>21</v>
      </c>
      <c r="D52" s="422">
        <v>2657</v>
      </c>
      <c r="E52" s="169">
        <v>903</v>
      </c>
      <c r="F52" s="229">
        <f t="shared" si="0"/>
        <v>0.33985698155814831</v>
      </c>
      <c r="G52" s="422">
        <v>2655</v>
      </c>
      <c r="H52" s="169">
        <v>262</v>
      </c>
      <c r="I52" s="229">
        <f t="shared" si="1"/>
        <v>9.8681732580037665E-2</v>
      </c>
      <c r="J52" s="422">
        <v>2657</v>
      </c>
      <c r="K52" s="169">
        <v>1507</v>
      </c>
      <c r="L52" s="229">
        <f t="shared" si="2"/>
        <v>0.5671810312382386</v>
      </c>
      <c r="M52" s="422">
        <v>2657</v>
      </c>
      <c r="N52" s="169">
        <v>469</v>
      </c>
      <c r="O52" s="229">
        <f t="shared" si="3"/>
        <v>0.17651486639066616</v>
      </c>
      <c r="P52" s="422">
        <v>2657</v>
      </c>
      <c r="Q52" s="169">
        <v>725</v>
      </c>
      <c r="R52" s="229">
        <f t="shared" si="4"/>
        <v>0.27286413248024088</v>
      </c>
      <c r="S52" s="422">
        <v>2657</v>
      </c>
      <c r="T52" s="169">
        <v>313</v>
      </c>
      <c r="U52" s="229">
        <f t="shared" si="5"/>
        <v>0.11780203236733158</v>
      </c>
      <c r="V52" s="422">
        <v>2657</v>
      </c>
      <c r="W52" s="169">
        <v>45</v>
      </c>
      <c r="X52" s="229">
        <f t="shared" si="6"/>
        <v>1.6936394429808054E-2</v>
      </c>
      <c r="Y52" s="422">
        <v>2657</v>
      </c>
      <c r="Z52" s="169">
        <v>135</v>
      </c>
      <c r="AA52" s="229">
        <f t="shared" si="7"/>
        <v>5.0809183289424166E-2</v>
      </c>
      <c r="AB52" s="422">
        <v>2656</v>
      </c>
      <c r="AC52" s="169">
        <v>741</v>
      </c>
      <c r="AD52" s="229">
        <f t="shared" si="8"/>
        <v>0.27899096385542171</v>
      </c>
      <c r="AE52" s="422">
        <v>2656</v>
      </c>
      <c r="AF52" s="169">
        <v>231</v>
      </c>
      <c r="AG52" s="229">
        <f t="shared" si="9"/>
        <v>8.6972891566265059E-2</v>
      </c>
      <c r="AH52" s="422">
        <v>2656</v>
      </c>
      <c r="AI52" s="169">
        <v>282</v>
      </c>
      <c r="AJ52" s="229">
        <f t="shared" si="10"/>
        <v>0.10617469879518072</v>
      </c>
      <c r="AK52" s="65"/>
    </row>
    <row r="53" spans="2:37" s="14" customFormat="1" ht="13.5" customHeight="1">
      <c r="B53" s="63">
        <v>47</v>
      </c>
      <c r="C53" s="252" t="s">
        <v>13</v>
      </c>
      <c r="D53" s="422">
        <v>5500</v>
      </c>
      <c r="E53" s="169">
        <v>2045</v>
      </c>
      <c r="F53" s="229">
        <f t="shared" si="0"/>
        <v>0.37181818181818183</v>
      </c>
      <c r="G53" s="422">
        <v>5498</v>
      </c>
      <c r="H53" s="169">
        <v>584</v>
      </c>
      <c r="I53" s="229">
        <f t="shared" si="1"/>
        <v>0.10622044379774463</v>
      </c>
      <c r="J53" s="422">
        <v>5500</v>
      </c>
      <c r="K53" s="169">
        <v>2905</v>
      </c>
      <c r="L53" s="229">
        <f t="shared" si="2"/>
        <v>0.5281818181818182</v>
      </c>
      <c r="M53" s="422">
        <v>5499</v>
      </c>
      <c r="N53" s="169">
        <v>1111</v>
      </c>
      <c r="O53" s="229">
        <f t="shared" si="3"/>
        <v>0.20203673395162758</v>
      </c>
      <c r="P53" s="422">
        <v>5497</v>
      </c>
      <c r="Q53" s="169">
        <v>1199</v>
      </c>
      <c r="R53" s="229">
        <f t="shared" si="4"/>
        <v>0.21811897398581045</v>
      </c>
      <c r="S53" s="422">
        <v>5496</v>
      </c>
      <c r="T53" s="169">
        <v>744</v>
      </c>
      <c r="U53" s="229">
        <f t="shared" si="5"/>
        <v>0.13537117903930132</v>
      </c>
      <c r="V53" s="422">
        <v>5500</v>
      </c>
      <c r="W53" s="169">
        <v>138</v>
      </c>
      <c r="X53" s="229">
        <f t="shared" si="6"/>
        <v>2.5090909090909091E-2</v>
      </c>
      <c r="Y53" s="422">
        <v>5499</v>
      </c>
      <c r="Z53" s="169">
        <v>403</v>
      </c>
      <c r="AA53" s="229">
        <f t="shared" si="7"/>
        <v>7.328605200945626E-2</v>
      </c>
      <c r="AB53" s="422">
        <v>5498</v>
      </c>
      <c r="AC53" s="169">
        <v>1015</v>
      </c>
      <c r="AD53" s="229">
        <f t="shared" si="8"/>
        <v>0.18461258639505274</v>
      </c>
      <c r="AE53" s="422">
        <v>5501</v>
      </c>
      <c r="AF53" s="169">
        <v>498</v>
      </c>
      <c r="AG53" s="229">
        <f t="shared" si="9"/>
        <v>9.0528994728231227E-2</v>
      </c>
      <c r="AH53" s="422">
        <v>5500</v>
      </c>
      <c r="AI53" s="169">
        <v>637</v>
      </c>
      <c r="AJ53" s="229">
        <f t="shared" si="10"/>
        <v>0.11581818181818182</v>
      </c>
      <c r="AK53" s="65"/>
    </row>
    <row r="54" spans="2:37" s="14" customFormat="1" ht="13.5" customHeight="1">
      <c r="B54" s="63">
        <v>48</v>
      </c>
      <c r="C54" s="252" t="s">
        <v>22</v>
      </c>
      <c r="D54" s="422">
        <v>3732</v>
      </c>
      <c r="E54" s="169">
        <v>1295</v>
      </c>
      <c r="F54" s="229">
        <f t="shared" si="0"/>
        <v>0.34699892818863881</v>
      </c>
      <c r="G54" s="422">
        <v>3731</v>
      </c>
      <c r="H54" s="169">
        <v>426</v>
      </c>
      <c r="I54" s="229">
        <f t="shared" si="1"/>
        <v>0.11417850442240686</v>
      </c>
      <c r="J54" s="422">
        <v>3730</v>
      </c>
      <c r="K54" s="169">
        <v>1830</v>
      </c>
      <c r="L54" s="229">
        <f t="shared" si="2"/>
        <v>0.4906166219839142</v>
      </c>
      <c r="M54" s="422">
        <v>3730</v>
      </c>
      <c r="N54" s="169">
        <v>627</v>
      </c>
      <c r="O54" s="229">
        <f t="shared" si="3"/>
        <v>0.16809651474530832</v>
      </c>
      <c r="P54" s="422">
        <v>3727</v>
      </c>
      <c r="Q54" s="169">
        <v>748</v>
      </c>
      <c r="R54" s="229">
        <f t="shared" si="4"/>
        <v>0.20069761202039174</v>
      </c>
      <c r="S54" s="422">
        <v>3729</v>
      </c>
      <c r="T54" s="169">
        <v>315</v>
      </c>
      <c r="U54" s="229">
        <f t="shared" si="5"/>
        <v>8.4473049074818993E-2</v>
      </c>
      <c r="V54" s="422">
        <v>3732</v>
      </c>
      <c r="W54" s="169">
        <v>68</v>
      </c>
      <c r="X54" s="229">
        <f t="shared" si="6"/>
        <v>1.8220793140407289E-2</v>
      </c>
      <c r="Y54" s="422">
        <v>3730</v>
      </c>
      <c r="Z54" s="169">
        <v>159</v>
      </c>
      <c r="AA54" s="229">
        <f t="shared" si="7"/>
        <v>4.2627345844504019E-2</v>
      </c>
      <c r="AB54" s="422">
        <v>3731</v>
      </c>
      <c r="AC54" s="169">
        <v>674</v>
      </c>
      <c r="AD54" s="229">
        <f t="shared" si="8"/>
        <v>0.18064861967300991</v>
      </c>
      <c r="AE54" s="422">
        <v>3732</v>
      </c>
      <c r="AF54" s="169">
        <v>316</v>
      </c>
      <c r="AG54" s="229">
        <f t="shared" si="9"/>
        <v>8.4673097534833874E-2</v>
      </c>
      <c r="AH54" s="422">
        <v>3732</v>
      </c>
      <c r="AI54" s="169">
        <v>317</v>
      </c>
      <c r="AJ54" s="229">
        <f t="shared" si="10"/>
        <v>8.494105037513397E-2</v>
      </c>
      <c r="AK54" s="65"/>
    </row>
    <row r="55" spans="2:37" s="14" customFormat="1" ht="13.5" customHeight="1">
      <c r="B55" s="63">
        <v>49</v>
      </c>
      <c r="C55" s="252" t="s">
        <v>23</v>
      </c>
      <c r="D55" s="422">
        <v>1899</v>
      </c>
      <c r="E55" s="169">
        <v>790</v>
      </c>
      <c r="F55" s="229">
        <f t="shared" si="0"/>
        <v>0.41600842548709849</v>
      </c>
      <c r="G55" s="422">
        <v>1899</v>
      </c>
      <c r="H55" s="169">
        <v>243</v>
      </c>
      <c r="I55" s="229">
        <f t="shared" si="1"/>
        <v>0.12796208530805686</v>
      </c>
      <c r="J55" s="422">
        <v>1898</v>
      </c>
      <c r="K55" s="169">
        <v>948</v>
      </c>
      <c r="L55" s="229">
        <f t="shared" si="2"/>
        <v>0.49947312961011592</v>
      </c>
      <c r="M55" s="422">
        <v>1898</v>
      </c>
      <c r="N55" s="169">
        <v>364</v>
      </c>
      <c r="O55" s="229">
        <f t="shared" si="3"/>
        <v>0.19178082191780821</v>
      </c>
      <c r="P55" s="422">
        <v>1898</v>
      </c>
      <c r="Q55" s="169">
        <v>325</v>
      </c>
      <c r="R55" s="229">
        <f t="shared" si="4"/>
        <v>0.17123287671232876</v>
      </c>
      <c r="S55" s="422">
        <v>1899</v>
      </c>
      <c r="T55" s="169">
        <v>293</v>
      </c>
      <c r="U55" s="229">
        <f t="shared" si="5"/>
        <v>0.15429173249078462</v>
      </c>
      <c r="V55" s="422">
        <v>1899</v>
      </c>
      <c r="W55" s="169">
        <v>43</v>
      </c>
      <c r="X55" s="229">
        <f t="shared" si="6"/>
        <v>2.2643496577145865E-2</v>
      </c>
      <c r="Y55" s="422">
        <v>1898</v>
      </c>
      <c r="Z55" s="169">
        <v>107</v>
      </c>
      <c r="AA55" s="229">
        <f t="shared" si="7"/>
        <v>5.6375131717597469E-2</v>
      </c>
      <c r="AB55" s="422">
        <v>1899</v>
      </c>
      <c r="AC55" s="169">
        <v>261</v>
      </c>
      <c r="AD55" s="229">
        <f t="shared" si="8"/>
        <v>0.13744075829383887</v>
      </c>
      <c r="AE55" s="422">
        <v>1898</v>
      </c>
      <c r="AF55" s="169">
        <v>133</v>
      </c>
      <c r="AG55" s="229">
        <f t="shared" si="9"/>
        <v>7.0073761854583777E-2</v>
      </c>
      <c r="AH55" s="422">
        <v>1898</v>
      </c>
      <c r="AI55" s="169">
        <v>159</v>
      </c>
      <c r="AJ55" s="229">
        <f t="shared" si="10"/>
        <v>8.3772391991570078E-2</v>
      </c>
      <c r="AK55" s="65"/>
    </row>
    <row r="56" spans="2:37" s="14" customFormat="1" ht="13.5" customHeight="1">
      <c r="B56" s="63">
        <v>50</v>
      </c>
      <c r="C56" s="252" t="s">
        <v>14</v>
      </c>
      <c r="D56" s="422">
        <v>2365</v>
      </c>
      <c r="E56" s="169">
        <v>929</v>
      </c>
      <c r="F56" s="229">
        <f t="shared" si="0"/>
        <v>0.39281183932346725</v>
      </c>
      <c r="G56" s="422">
        <v>2361</v>
      </c>
      <c r="H56" s="169">
        <v>355</v>
      </c>
      <c r="I56" s="229">
        <f t="shared" si="1"/>
        <v>0.15036001694197373</v>
      </c>
      <c r="J56" s="422">
        <v>2365</v>
      </c>
      <c r="K56" s="169">
        <v>1199</v>
      </c>
      <c r="L56" s="229">
        <f t="shared" si="2"/>
        <v>0.50697674418604655</v>
      </c>
      <c r="M56" s="422">
        <v>2365</v>
      </c>
      <c r="N56" s="169">
        <v>354</v>
      </c>
      <c r="O56" s="229">
        <f t="shared" si="3"/>
        <v>0.14968287526427063</v>
      </c>
      <c r="P56" s="422">
        <v>2361</v>
      </c>
      <c r="Q56" s="169">
        <v>333</v>
      </c>
      <c r="R56" s="229">
        <f t="shared" si="4"/>
        <v>0.14104193138500634</v>
      </c>
      <c r="S56" s="422">
        <v>2365</v>
      </c>
      <c r="T56" s="169">
        <v>184</v>
      </c>
      <c r="U56" s="229">
        <f t="shared" si="5"/>
        <v>7.7801268498942922E-2</v>
      </c>
      <c r="V56" s="422">
        <v>2365</v>
      </c>
      <c r="W56" s="169">
        <v>34</v>
      </c>
      <c r="X56" s="229">
        <f t="shared" si="6"/>
        <v>1.437632135306554E-2</v>
      </c>
      <c r="Y56" s="422">
        <v>2364</v>
      </c>
      <c r="Z56" s="169">
        <v>76</v>
      </c>
      <c r="AA56" s="229">
        <f t="shared" si="7"/>
        <v>3.2148900169204735E-2</v>
      </c>
      <c r="AB56" s="422">
        <v>2364</v>
      </c>
      <c r="AC56" s="169">
        <v>404</v>
      </c>
      <c r="AD56" s="229">
        <f t="shared" si="8"/>
        <v>0.17089678510998307</v>
      </c>
      <c r="AE56" s="422">
        <v>2364</v>
      </c>
      <c r="AF56" s="169">
        <v>160</v>
      </c>
      <c r="AG56" s="229">
        <f t="shared" si="9"/>
        <v>6.7681895093062605E-2</v>
      </c>
      <c r="AH56" s="422">
        <v>2363</v>
      </c>
      <c r="AI56" s="169">
        <v>236</v>
      </c>
      <c r="AJ56" s="229">
        <f t="shared" si="10"/>
        <v>9.9873042742276763E-2</v>
      </c>
      <c r="AK56" s="65"/>
    </row>
    <row r="57" spans="2:37" s="14" customFormat="1" ht="13.5" customHeight="1">
      <c r="B57" s="63">
        <v>51</v>
      </c>
      <c r="C57" s="252" t="s">
        <v>42</v>
      </c>
      <c r="D57" s="422">
        <v>4978</v>
      </c>
      <c r="E57" s="169">
        <v>1955</v>
      </c>
      <c r="F57" s="229">
        <f t="shared" si="0"/>
        <v>0.39272800321414225</v>
      </c>
      <c r="G57" s="422">
        <v>4979</v>
      </c>
      <c r="H57" s="169">
        <v>878</v>
      </c>
      <c r="I57" s="229">
        <f t="shared" si="1"/>
        <v>0.17634063064872466</v>
      </c>
      <c r="J57" s="422">
        <v>4979</v>
      </c>
      <c r="K57" s="169">
        <v>2922</v>
      </c>
      <c r="L57" s="229">
        <f t="shared" si="2"/>
        <v>0.58686483229564168</v>
      </c>
      <c r="M57" s="422">
        <v>4979</v>
      </c>
      <c r="N57" s="169">
        <v>934</v>
      </c>
      <c r="O57" s="229">
        <f t="shared" si="3"/>
        <v>0.18758786905001004</v>
      </c>
      <c r="P57" s="422">
        <v>4979</v>
      </c>
      <c r="Q57" s="169">
        <v>953</v>
      </c>
      <c r="R57" s="229">
        <f t="shared" si="4"/>
        <v>0.19140389636473187</v>
      </c>
      <c r="S57" s="422">
        <v>4980</v>
      </c>
      <c r="T57" s="169">
        <v>564</v>
      </c>
      <c r="U57" s="229">
        <f t="shared" si="5"/>
        <v>0.11325301204819277</v>
      </c>
      <c r="V57" s="422">
        <v>4980</v>
      </c>
      <c r="W57" s="169">
        <v>115</v>
      </c>
      <c r="X57" s="229">
        <f t="shared" si="6"/>
        <v>2.3092369477911646E-2</v>
      </c>
      <c r="Y57" s="422">
        <v>4979</v>
      </c>
      <c r="Z57" s="169">
        <v>417</v>
      </c>
      <c r="AA57" s="229">
        <f t="shared" si="7"/>
        <v>8.37517573810002E-2</v>
      </c>
      <c r="AB57" s="422">
        <v>4977</v>
      </c>
      <c r="AC57" s="169">
        <v>707</v>
      </c>
      <c r="AD57" s="229">
        <f t="shared" si="8"/>
        <v>0.1420534458509142</v>
      </c>
      <c r="AE57" s="422">
        <v>4980</v>
      </c>
      <c r="AF57" s="169">
        <v>540</v>
      </c>
      <c r="AG57" s="229">
        <f t="shared" si="9"/>
        <v>0.10843373493975904</v>
      </c>
      <c r="AH57" s="422">
        <v>4980</v>
      </c>
      <c r="AI57" s="169">
        <v>573</v>
      </c>
      <c r="AJ57" s="229">
        <f t="shared" si="10"/>
        <v>0.11506024096385542</v>
      </c>
      <c r="AK57" s="65"/>
    </row>
    <row r="58" spans="2:37" s="14" customFormat="1" ht="13.5" customHeight="1">
      <c r="B58" s="63">
        <v>52</v>
      </c>
      <c r="C58" s="252" t="s">
        <v>4</v>
      </c>
      <c r="D58" s="422">
        <v>4380</v>
      </c>
      <c r="E58" s="169">
        <v>1341</v>
      </c>
      <c r="F58" s="229">
        <f t="shared" si="0"/>
        <v>0.30616438356164383</v>
      </c>
      <c r="G58" s="422">
        <v>4378</v>
      </c>
      <c r="H58" s="169">
        <v>535</v>
      </c>
      <c r="I58" s="229">
        <f t="shared" si="1"/>
        <v>0.12220191868433075</v>
      </c>
      <c r="J58" s="422">
        <v>4380</v>
      </c>
      <c r="K58" s="169">
        <v>2149</v>
      </c>
      <c r="L58" s="229">
        <f t="shared" si="2"/>
        <v>0.49063926940639269</v>
      </c>
      <c r="M58" s="422">
        <v>4380</v>
      </c>
      <c r="N58" s="169">
        <v>510</v>
      </c>
      <c r="O58" s="229">
        <f t="shared" si="3"/>
        <v>0.11643835616438356</v>
      </c>
      <c r="P58" s="422">
        <v>4379</v>
      </c>
      <c r="Q58" s="169">
        <v>720</v>
      </c>
      <c r="R58" s="229">
        <f t="shared" si="4"/>
        <v>0.16442110070792418</v>
      </c>
      <c r="S58" s="422">
        <v>4380</v>
      </c>
      <c r="T58" s="169">
        <v>304</v>
      </c>
      <c r="U58" s="229">
        <f t="shared" si="5"/>
        <v>6.9406392694063929E-2</v>
      </c>
      <c r="V58" s="422">
        <v>4380</v>
      </c>
      <c r="W58" s="169">
        <v>62</v>
      </c>
      <c r="X58" s="229">
        <f t="shared" si="6"/>
        <v>1.4155251141552512E-2</v>
      </c>
      <c r="Y58" s="422">
        <v>4380</v>
      </c>
      <c r="Z58" s="169">
        <v>256</v>
      </c>
      <c r="AA58" s="229">
        <f t="shared" si="7"/>
        <v>5.8447488584474884E-2</v>
      </c>
      <c r="AB58" s="422">
        <v>4380</v>
      </c>
      <c r="AC58" s="169">
        <v>591</v>
      </c>
      <c r="AD58" s="229">
        <f t="shared" si="8"/>
        <v>0.13493150684931507</v>
      </c>
      <c r="AE58" s="422">
        <v>4379</v>
      </c>
      <c r="AF58" s="169">
        <v>340</v>
      </c>
      <c r="AG58" s="229">
        <f t="shared" si="9"/>
        <v>7.7643297556519747E-2</v>
      </c>
      <c r="AH58" s="422">
        <v>4379</v>
      </c>
      <c r="AI58" s="169">
        <v>385</v>
      </c>
      <c r="AJ58" s="229">
        <f t="shared" si="10"/>
        <v>8.791961635076502E-2</v>
      </c>
      <c r="AK58" s="65"/>
    </row>
    <row r="59" spans="2:37" s="14" customFormat="1" ht="13.5" customHeight="1">
      <c r="B59" s="63">
        <v>53</v>
      </c>
      <c r="C59" s="252" t="s">
        <v>19</v>
      </c>
      <c r="D59" s="422">
        <v>1579</v>
      </c>
      <c r="E59" s="169">
        <v>574</v>
      </c>
      <c r="F59" s="229">
        <f t="shared" si="0"/>
        <v>0.36352121595946801</v>
      </c>
      <c r="G59" s="422">
        <v>1576</v>
      </c>
      <c r="H59" s="169">
        <v>177</v>
      </c>
      <c r="I59" s="229">
        <f t="shared" si="1"/>
        <v>0.11230964467005077</v>
      </c>
      <c r="J59" s="422">
        <v>1579</v>
      </c>
      <c r="K59" s="169">
        <v>683</v>
      </c>
      <c r="L59" s="229">
        <f t="shared" si="2"/>
        <v>0.43255224825839139</v>
      </c>
      <c r="M59" s="422">
        <v>1579</v>
      </c>
      <c r="N59" s="169">
        <v>209</v>
      </c>
      <c r="O59" s="229">
        <f t="shared" si="3"/>
        <v>0.13236225459151363</v>
      </c>
      <c r="P59" s="422">
        <v>1579</v>
      </c>
      <c r="Q59" s="169">
        <v>318</v>
      </c>
      <c r="R59" s="229">
        <f t="shared" si="4"/>
        <v>0.20139328689043698</v>
      </c>
      <c r="S59" s="422">
        <v>1579</v>
      </c>
      <c r="T59" s="169">
        <v>152</v>
      </c>
      <c r="U59" s="229">
        <f t="shared" si="5"/>
        <v>9.6263457884737169E-2</v>
      </c>
      <c r="V59" s="422">
        <v>1579</v>
      </c>
      <c r="W59" s="169">
        <v>33</v>
      </c>
      <c r="X59" s="229">
        <f t="shared" si="6"/>
        <v>2.089930335655478E-2</v>
      </c>
      <c r="Y59" s="422">
        <v>1579</v>
      </c>
      <c r="Z59" s="169">
        <v>56</v>
      </c>
      <c r="AA59" s="229">
        <f t="shared" si="7"/>
        <v>3.5465484483850541E-2</v>
      </c>
      <c r="AB59" s="422">
        <v>1579</v>
      </c>
      <c r="AC59" s="169">
        <v>463</v>
      </c>
      <c r="AD59" s="229">
        <f t="shared" si="8"/>
        <v>0.29322355921469284</v>
      </c>
      <c r="AE59" s="422">
        <v>1579</v>
      </c>
      <c r="AF59" s="169">
        <v>192</v>
      </c>
      <c r="AG59" s="229">
        <f t="shared" si="9"/>
        <v>0.12159594680177327</v>
      </c>
      <c r="AH59" s="422">
        <v>1578</v>
      </c>
      <c r="AI59" s="169">
        <v>224</v>
      </c>
      <c r="AJ59" s="229">
        <f t="shared" si="10"/>
        <v>0.14195183776932827</v>
      </c>
      <c r="AK59" s="65"/>
    </row>
    <row r="60" spans="2:37" s="14" customFormat="1" ht="13.5" customHeight="1">
      <c r="B60" s="63">
        <v>54</v>
      </c>
      <c r="C60" s="252" t="s">
        <v>24</v>
      </c>
      <c r="D60" s="422">
        <v>2492</v>
      </c>
      <c r="E60" s="169">
        <v>912</v>
      </c>
      <c r="F60" s="229">
        <f t="shared" si="0"/>
        <v>0.36597110754414125</v>
      </c>
      <c r="G60" s="422">
        <v>2491</v>
      </c>
      <c r="H60" s="169">
        <v>360</v>
      </c>
      <c r="I60" s="229">
        <f t="shared" si="1"/>
        <v>0.14452027298273787</v>
      </c>
      <c r="J60" s="422">
        <v>2492</v>
      </c>
      <c r="K60" s="169">
        <v>1240</v>
      </c>
      <c r="L60" s="229">
        <f t="shared" si="2"/>
        <v>0.49759229534510435</v>
      </c>
      <c r="M60" s="422">
        <v>2492</v>
      </c>
      <c r="N60" s="169">
        <v>448</v>
      </c>
      <c r="O60" s="229">
        <f t="shared" si="3"/>
        <v>0.1797752808988764</v>
      </c>
      <c r="P60" s="422">
        <v>2492</v>
      </c>
      <c r="Q60" s="169">
        <v>692</v>
      </c>
      <c r="R60" s="229">
        <f t="shared" si="4"/>
        <v>0.27768860353130015</v>
      </c>
      <c r="S60" s="422">
        <v>2492</v>
      </c>
      <c r="T60" s="169">
        <v>320</v>
      </c>
      <c r="U60" s="229">
        <f t="shared" si="5"/>
        <v>0.12841091492776885</v>
      </c>
      <c r="V60" s="422">
        <v>2492</v>
      </c>
      <c r="W60" s="169">
        <v>58</v>
      </c>
      <c r="X60" s="229">
        <f t="shared" si="6"/>
        <v>2.3274478330658106E-2</v>
      </c>
      <c r="Y60" s="422">
        <v>2492</v>
      </c>
      <c r="Z60" s="169">
        <v>201</v>
      </c>
      <c r="AA60" s="229">
        <f t="shared" si="7"/>
        <v>8.0658105939004812E-2</v>
      </c>
      <c r="AB60" s="422">
        <v>2492</v>
      </c>
      <c r="AC60" s="169">
        <v>296</v>
      </c>
      <c r="AD60" s="229">
        <f t="shared" si="8"/>
        <v>0.1187800963081862</v>
      </c>
      <c r="AE60" s="422">
        <v>2492</v>
      </c>
      <c r="AF60" s="169">
        <v>163</v>
      </c>
      <c r="AG60" s="229">
        <f t="shared" si="9"/>
        <v>6.5409309791332262E-2</v>
      </c>
      <c r="AH60" s="422">
        <v>2491</v>
      </c>
      <c r="AI60" s="169">
        <v>223</v>
      </c>
      <c r="AJ60" s="229">
        <f t="shared" si="10"/>
        <v>8.9522280208751512E-2</v>
      </c>
      <c r="AK60" s="65"/>
    </row>
    <row r="61" spans="2:37" s="14" customFormat="1" ht="13.5" customHeight="1">
      <c r="B61" s="63">
        <v>55</v>
      </c>
      <c r="C61" s="252" t="s">
        <v>15</v>
      </c>
      <c r="D61" s="422">
        <v>1689</v>
      </c>
      <c r="E61" s="169">
        <v>679</v>
      </c>
      <c r="F61" s="229">
        <f t="shared" si="0"/>
        <v>0.40201302545885137</v>
      </c>
      <c r="G61" s="422">
        <v>1685</v>
      </c>
      <c r="H61" s="169">
        <v>134</v>
      </c>
      <c r="I61" s="229">
        <f t="shared" si="1"/>
        <v>7.9525222551928787E-2</v>
      </c>
      <c r="J61" s="422">
        <v>1689</v>
      </c>
      <c r="K61" s="169">
        <v>792</v>
      </c>
      <c r="L61" s="229">
        <f t="shared" si="2"/>
        <v>0.46891651865008882</v>
      </c>
      <c r="M61" s="422">
        <v>1689</v>
      </c>
      <c r="N61" s="169">
        <v>217</v>
      </c>
      <c r="O61" s="229">
        <f t="shared" si="3"/>
        <v>0.12847838957963292</v>
      </c>
      <c r="P61" s="422">
        <v>1688</v>
      </c>
      <c r="Q61" s="169">
        <v>288</v>
      </c>
      <c r="R61" s="229">
        <f t="shared" si="4"/>
        <v>0.17061611374407584</v>
      </c>
      <c r="S61" s="422">
        <v>1689</v>
      </c>
      <c r="T61" s="169">
        <v>129</v>
      </c>
      <c r="U61" s="229">
        <f t="shared" si="5"/>
        <v>7.6376554174067496E-2</v>
      </c>
      <c r="V61" s="422">
        <v>1689</v>
      </c>
      <c r="W61" s="169">
        <v>42</v>
      </c>
      <c r="X61" s="229">
        <f t="shared" si="6"/>
        <v>2.4866785079928951E-2</v>
      </c>
      <c r="Y61" s="422">
        <v>1689</v>
      </c>
      <c r="Z61" s="169">
        <v>84</v>
      </c>
      <c r="AA61" s="229">
        <f t="shared" si="7"/>
        <v>4.9733570159857902E-2</v>
      </c>
      <c r="AB61" s="422">
        <v>1688</v>
      </c>
      <c r="AC61" s="169">
        <v>316</v>
      </c>
      <c r="AD61" s="229">
        <f t="shared" si="8"/>
        <v>0.1872037914691943</v>
      </c>
      <c r="AE61" s="422">
        <v>1688</v>
      </c>
      <c r="AF61" s="169">
        <v>215</v>
      </c>
      <c r="AG61" s="229">
        <f t="shared" si="9"/>
        <v>0.12736966824644549</v>
      </c>
      <c r="AH61" s="422">
        <v>1689</v>
      </c>
      <c r="AI61" s="169">
        <v>234</v>
      </c>
      <c r="AJ61" s="229">
        <f t="shared" si="10"/>
        <v>0.13854351687388988</v>
      </c>
      <c r="AK61" s="65"/>
    </row>
    <row r="62" spans="2:37" s="14" customFormat="1" ht="13.5" customHeight="1">
      <c r="B62" s="63">
        <v>56</v>
      </c>
      <c r="C62" s="252" t="s">
        <v>9</v>
      </c>
      <c r="D62" s="422">
        <v>1634</v>
      </c>
      <c r="E62" s="169">
        <v>581</v>
      </c>
      <c r="F62" s="229">
        <f t="shared" si="0"/>
        <v>0.35556915544675644</v>
      </c>
      <c r="G62" s="422">
        <v>1633</v>
      </c>
      <c r="H62" s="169">
        <v>318</v>
      </c>
      <c r="I62" s="229">
        <f t="shared" si="1"/>
        <v>0.19473361910593998</v>
      </c>
      <c r="J62" s="422">
        <v>1634</v>
      </c>
      <c r="K62" s="169">
        <v>879</v>
      </c>
      <c r="L62" s="229">
        <f t="shared" si="2"/>
        <v>0.53794369645042839</v>
      </c>
      <c r="M62" s="422">
        <v>1634</v>
      </c>
      <c r="N62" s="169">
        <v>331</v>
      </c>
      <c r="O62" s="229">
        <f t="shared" si="3"/>
        <v>0.20257037943696451</v>
      </c>
      <c r="P62" s="422">
        <v>1632</v>
      </c>
      <c r="Q62" s="169">
        <v>387</v>
      </c>
      <c r="R62" s="229">
        <f t="shared" si="4"/>
        <v>0.23713235294117646</v>
      </c>
      <c r="S62" s="422">
        <v>1633</v>
      </c>
      <c r="T62" s="169">
        <v>285</v>
      </c>
      <c r="U62" s="229">
        <f t="shared" si="5"/>
        <v>0.17452541334966321</v>
      </c>
      <c r="V62" s="422">
        <v>1634</v>
      </c>
      <c r="W62" s="169">
        <v>61</v>
      </c>
      <c r="X62" s="229">
        <f t="shared" si="6"/>
        <v>3.7331701346389232E-2</v>
      </c>
      <c r="Y62" s="422">
        <v>1634</v>
      </c>
      <c r="Z62" s="169">
        <v>147</v>
      </c>
      <c r="AA62" s="229">
        <f t="shared" si="7"/>
        <v>8.996328029375765E-2</v>
      </c>
      <c r="AB62" s="422">
        <v>1633</v>
      </c>
      <c r="AC62" s="169">
        <v>545</v>
      </c>
      <c r="AD62" s="229">
        <f t="shared" si="8"/>
        <v>0.33374157991426823</v>
      </c>
      <c r="AE62" s="422">
        <v>1633</v>
      </c>
      <c r="AF62" s="169">
        <v>229</v>
      </c>
      <c r="AG62" s="229">
        <f t="shared" si="9"/>
        <v>0.14023270055113288</v>
      </c>
      <c r="AH62" s="422">
        <v>1634</v>
      </c>
      <c r="AI62" s="169">
        <v>315</v>
      </c>
      <c r="AJ62" s="229">
        <f t="shared" si="10"/>
        <v>0.19277845777233782</v>
      </c>
      <c r="AK62" s="65"/>
    </row>
    <row r="63" spans="2:37" s="14" customFormat="1" ht="13.5" customHeight="1">
      <c r="B63" s="63">
        <v>57</v>
      </c>
      <c r="C63" s="252" t="s">
        <v>43</v>
      </c>
      <c r="D63" s="422">
        <v>1175</v>
      </c>
      <c r="E63" s="169">
        <v>468</v>
      </c>
      <c r="F63" s="229">
        <f t="shared" si="0"/>
        <v>0.39829787234042552</v>
      </c>
      <c r="G63" s="422">
        <v>1175</v>
      </c>
      <c r="H63" s="169">
        <v>98</v>
      </c>
      <c r="I63" s="229">
        <f t="shared" si="1"/>
        <v>8.340425531914894E-2</v>
      </c>
      <c r="J63" s="422">
        <v>1175</v>
      </c>
      <c r="K63" s="169">
        <v>581</v>
      </c>
      <c r="L63" s="229">
        <f t="shared" si="2"/>
        <v>0.49446808510638296</v>
      </c>
      <c r="M63" s="422">
        <v>1176</v>
      </c>
      <c r="N63" s="169">
        <v>281</v>
      </c>
      <c r="O63" s="229">
        <f t="shared" si="3"/>
        <v>0.2389455782312925</v>
      </c>
      <c r="P63" s="422">
        <v>1176</v>
      </c>
      <c r="Q63" s="169">
        <v>302</v>
      </c>
      <c r="R63" s="229">
        <f t="shared" si="4"/>
        <v>0.25680272108843538</v>
      </c>
      <c r="S63" s="422">
        <v>1176</v>
      </c>
      <c r="T63" s="169">
        <v>170</v>
      </c>
      <c r="U63" s="229">
        <f t="shared" si="5"/>
        <v>0.14455782312925169</v>
      </c>
      <c r="V63" s="422">
        <v>1176</v>
      </c>
      <c r="W63" s="169">
        <v>18</v>
      </c>
      <c r="X63" s="229">
        <f t="shared" si="6"/>
        <v>1.5306122448979591E-2</v>
      </c>
      <c r="Y63" s="422">
        <v>1175</v>
      </c>
      <c r="Z63" s="169">
        <v>57</v>
      </c>
      <c r="AA63" s="229">
        <f t="shared" si="7"/>
        <v>4.851063829787234E-2</v>
      </c>
      <c r="AB63" s="422">
        <v>1176</v>
      </c>
      <c r="AC63" s="169">
        <v>116</v>
      </c>
      <c r="AD63" s="229">
        <f t="shared" si="8"/>
        <v>9.8639455782312924E-2</v>
      </c>
      <c r="AE63" s="422">
        <v>1175</v>
      </c>
      <c r="AF63" s="169">
        <v>75</v>
      </c>
      <c r="AG63" s="229">
        <f t="shared" si="9"/>
        <v>6.3829787234042548E-2</v>
      </c>
      <c r="AH63" s="422">
        <v>1176</v>
      </c>
      <c r="AI63" s="169">
        <v>93</v>
      </c>
      <c r="AJ63" s="229">
        <f t="shared" si="10"/>
        <v>7.9081632653061229E-2</v>
      </c>
      <c r="AK63" s="65"/>
    </row>
    <row r="64" spans="2:37" s="14" customFormat="1" ht="13.5" customHeight="1">
      <c r="B64" s="63">
        <v>58</v>
      </c>
      <c r="C64" s="252" t="s">
        <v>25</v>
      </c>
      <c r="D64" s="422">
        <v>1861</v>
      </c>
      <c r="E64" s="169">
        <v>659</v>
      </c>
      <c r="F64" s="229">
        <f t="shared" si="0"/>
        <v>0.35411069317571198</v>
      </c>
      <c r="G64" s="422">
        <v>1861</v>
      </c>
      <c r="H64" s="169">
        <v>271</v>
      </c>
      <c r="I64" s="229">
        <f t="shared" si="1"/>
        <v>0.14562063406770553</v>
      </c>
      <c r="J64" s="422">
        <v>1861</v>
      </c>
      <c r="K64" s="169">
        <v>1129</v>
      </c>
      <c r="L64" s="229">
        <f t="shared" si="2"/>
        <v>0.60666308436324556</v>
      </c>
      <c r="M64" s="422">
        <v>1860</v>
      </c>
      <c r="N64" s="169">
        <v>488</v>
      </c>
      <c r="O64" s="229">
        <f t="shared" si="3"/>
        <v>0.26236559139784948</v>
      </c>
      <c r="P64" s="422">
        <v>1860</v>
      </c>
      <c r="Q64" s="169">
        <v>507</v>
      </c>
      <c r="R64" s="229">
        <f t="shared" si="4"/>
        <v>0.27258064516129032</v>
      </c>
      <c r="S64" s="422">
        <v>1860</v>
      </c>
      <c r="T64" s="169">
        <v>384</v>
      </c>
      <c r="U64" s="229">
        <f t="shared" si="5"/>
        <v>0.20645161290322581</v>
      </c>
      <c r="V64" s="422">
        <v>1861</v>
      </c>
      <c r="W64" s="169">
        <v>26</v>
      </c>
      <c r="X64" s="229">
        <f t="shared" si="6"/>
        <v>1.3970983342289092E-2</v>
      </c>
      <c r="Y64" s="422">
        <v>1859</v>
      </c>
      <c r="Z64" s="169">
        <v>112</v>
      </c>
      <c r="AA64" s="229">
        <f t="shared" si="7"/>
        <v>6.0247444862829479E-2</v>
      </c>
      <c r="AB64" s="422">
        <v>1861</v>
      </c>
      <c r="AC64" s="169">
        <v>243</v>
      </c>
      <c r="AD64" s="229">
        <f t="shared" si="8"/>
        <v>0.1305749596990865</v>
      </c>
      <c r="AE64" s="422">
        <v>1861</v>
      </c>
      <c r="AF64" s="169">
        <v>134</v>
      </c>
      <c r="AG64" s="229">
        <f t="shared" si="9"/>
        <v>7.2004298764105315E-2</v>
      </c>
      <c r="AH64" s="422">
        <v>1860</v>
      </c>
      <c r="AI64" s="169">
        <v>188</v>
      </c>
      <c r="AJ64" s="229">
        <f t="shared" si="10"/>
        <v>0.1010752688172043</v>
      </c>
      <c r="AK64" s="65"/>
    </row>
    <row r="65" spans="2:37" s="14" customFormat="1" ht="13.5" customHeight="1">
      <c r="B65" s="63">
        <v>59</v>
      </c>
      <c r="C65" s="252" t="s">
        <v>20</v>
      </c>
      <c r="D65" s="422">
        <v>10530</v>
      </c>
      <c r="E65" s="169">
        <v>4577</v>
      </c>
      <c r="F65" s="229">
        <f t="shared" si="0"/>
        <v>0.43466286799620135</v>
      </c>
      <c r="G65" s="422">
        <v>10526</v>
      </c>
      <c r="H65" s="169">
        <v>1562</v>
      </c>
      <c r="I65" s="229">
        <f t="shared" si="1"/>
        <v>0.14839445183355501</v>
      </c>
      <c r="J65" s="422">
        <v>10530</v>
      </c>
      <c r="K65" s="169">
        <v>5170</v>
      </c>
      <c r="L65" s="229">
        <f t="shared" si="2"/>
        <v>0.49097815764482433</v>
      </c>
      <c r="M65" s="422">
        <v>10531</v>
      </c>
      <c r="N65" s="169">
        <v>1766</v>
      </c>
      <c r="O65" s="229">
        <f t="shared" si="3"/>
        <v>0.16769537555787675</v>
      </c>
      <c r="P65" s="422">
        <v>10528</v>
      </c>
      <c r="Q65" s="169">
        <v>2441</v>
      </c>
      <c r="R65" s="229">
        <f t="shared" si="4"/>
        <v>0.23185790273556231</v>
      </c>
      <c r="S65" s="422">
        <v>10527</v>
      </c>
      <c r="T65" s="169">
        <v>1212</v>
      </c>
      <c r="U65" s="229">
        <f t="shared" si="5"/>
        <v>0.11513251638643489</v>
      </c>
      <c r="V65" s="422">
        <v>10530</v>
      </c>
      <c r="W65" s="169">
        <v>208</v>
      </c>
      <c r="X65" s="229">
        <f t="shared" si="6"/>
        <v>1.9753086419753086E-2</v>
      </c>
      <c r="Y65" s="422">
        <v>10531</v>
      </c>
      <c r="Z65" s="169">
        <v>852</v>
      </c>
      <c r="AA65" s="229">
        <f t="shared" si="7"/>
        <v>8.0903997721014143E-2</v>
      </c>
      <c r="AB65" s="422">
        <v>10532</v>
      </c>
      <c r="AC65" s="169">
        <v>2001</v>
      </c>
      <c r="AD65" s="229">
        <f t="shared" si="8"/>
        <v>0.18999240410178503</v>
      </c>
      <c r="AE65" s="422">
        <v>10531</v>
      </c>
      <c r="AF65" s="169">
        <v>1169</v>
      </c>
      <c r="AG65" s="229">
        <f t="shared" si="9"/>
        <v>0.11100560250688443</v>
      </c>
      <c r="AH65" s="422">
        <v>10532</v>
      </c>
      <c r="AI65" s="169">
        <v>1564</v>
      </c>
      <c r="AJ65" s="229">
        <f t="shared" si="10"/>
        <v>0.14849981010254462</v>
      </c>
      <c r="AK65" s="65"/>
    </row>
    <row r="66" spans="2:37" s="14" customFormat="1" ht="13.5" customHeight="1">
      <c r="B66" s="296">
        <v>60</v>
      </c>
      <c r="C66" s="252" t="s">
        <v>44</v>
      </c>
      <c r="D66" s="289">
        <v>937</v>
      </c>
      <c r="E66" s="304">
        <v>407</v>
      </c>
      <c r="F66" s="306">
        <f t="shared" si="0"/>
        <v>0.43436499466382072</v>
      </c>
      <c r="G66" s="289">
        <v>937</v>
      </c>
      <c r="H66" s="304">
        <v>116</v>
      </c>
      <c r="I66" s="306">
        <f t="shared" si="1"/>
        <v>0.12379935965848453</v>
      </c>
      <c r="J66" s="289">
        <v>936</v>
      </c>
      <c r="K66" s="304">
        <v>372</v>
      </c>
      <c r="L66" s="306">
        <f t="shared" si="2"/>
        <v>0.39743589743589741</v>
      </c>
      <c r="M66" s="289">
        <v>937</v>
      </c>
      <c r="N66" s="304">
        <v>160</v>
      </c>
      <c r="O66" s="306">
        <f t="shared" si="3"/>
        <v>0.17075773745997866</v>
      </c>
      <c r="P66" s="289">
        <v>936</v>
      </c>
      <c r="Q66" s="304">
        <v>225</v>
      </c>
      <c r="R66" s="306">
        <f t="shared" si="4"/>
        <v>0.24038461538461539</v>
      </c>
      <c r="S66" s="289">
        <v>935</v>
      </c>
      <c r="T66" s="304">
        <v>113</v>
      </c>
      <c r="U66" s="306">
        <f t="shared" si="5"/>
        <v>0.12085561497326203</v>
      </c>
      <c r="V66" s="289">
        <v>936</v>
      </c>
      <c r="W66" s="304">
        <v>43</v>
      </c>
      <c r="X66" s="306">
        <f t="shared" si="6"/>
        <v>4.5940170940170943E-2</v>
      </c>
      <c r="Y66" s="289">
        <v>937</v>
      </c>
      <c r="Z66" s="304">
        <v>68</v>
      </c>
      <c r="AA66" s="306">
        <f t="shared" si="7"/>
        <v>7.2572038420490925E-2</v>
      </c>
      <c r="AB66" s="289">
        <v>937</v>
      </c>
      <c r="AC66" s="304">
        <v>131</v>
      </c>
      <c r="AD66" s="306">
        <f t="shared" si="8"/>
        <v>0.13980789754535752</v>
      </c>
      <c r="AE66" s="289">
        <v>937</v>
      </c>
      <c r="AF66" s="304">
        <v>60</v>
      </c>
      <c r="AG66" s="306">
        <f t="shared" si="9"/>
        <v>6.4034151547491994E-2</v>
      </c>
      <c r="AH66" s="289">
        <v>937</v>
      </c>
      <c r="AI66" s="304">
        <v>77</v>
      </c>
      <c r="AJ66" s="306">
        <f t="shared" si="10"/>
        <v>8.2177161152614725E-2</v>
      </c>
      <c r="AK66" s="65"/>
    </row>
    <row r="67" spans="2:37" s="14" customFormat="1" ht="13.5" customHeight="1">
      <c r="B67" s="63">
        <v>61</v>
      </c>
      <c r="C67" s="252" t="s">
        <v>16</v>
      </c>
      <c r="D67" s="422">
        <v>1077</v>
      </c>
      <c r="E67" s="169">
        <v>392</v>
      </c>
      <c r="F67" s="229">
        <f t="shared" si="0"/>
        <v>0.36397400185701023</v>
      </c>
      <c r="G67" s="422">
        <v>1077</v>
      </c>
      <c r="H67" s="169">
        <v>253</v>
      </c>
      <c r="I67" s="229">
        <f t="shared" si="1"/>
        <v>0.23491179201485607</v>
      </c>
      <c r="J67" s="422">
        <v>1077</v>
      </c>
      <c r="K67" s="169">
        <v>521</v>
      </c>
      <c r="L67" s="229">
        <f t="shared" si="2"/>
        <v>0.48375116063138346</v>
      </c>
      <c r="M67" s="422">
        <v>1077</v>
      </c>
      <c r="N67" s="169">
        <v>271</v>
      </c>
      <c r="O67" s="229">
        <f t="shared" si="3"/>
        <v>0.25162488393686167</v>
      </c>
      <c r="P67" s="422">
        <v>1076</v>
      </c>
      <c r="Q67" s="169">
        <v>266</v>
      </c>
      <c r="R67" s="229">
        <f t="shared" si="4"/>
        <v>0.24721189591078066</v>
      </c>
      <c r="S67" s="422">
        <v>1077</v>
      </c>
      <c r="T67" s="169">
        <v>232</v>
      </c>
      <c r="U67" s="229">
        <f t="shared" si="5"/>
        <v>0.21541318477251625</v>
      </c>
      <c r="V67" s="422">
        <v>1077</v>
      </c>
      <c r="W67" s="169">
        <v>8</v>
      </c>
      <c r="X67" s="229">
        <f t="shared" si="6"/>
        <v>7.4280408542246983E-3</v>
      </c>
      <c r="Y67" s="422">
        <v>1076</v>
      </c>
      <c r="Z67" s="169">
        <v>42</v>
      </c>
      <c r="AA67" s="229">
        <f t="shared" si="7"/>
        <v>3.9033457249070633E-2</v>
      </c>
      <c r="AB67" s="422">
        <v>1077</v>
      </c>
      <c r="AC67" s="169">
        <v>146</v>
      </c>
      <c r="AD67" s="229">
        <f t="shared" si="8"/>
        <v>0.13556174558960074</v>
      </c>
      <c r="AE67" s="422">
        <v>1077</v>
      </c>
      <c r="AF67" s="169">
        <v>67</v>
      </c>
      <c r="AG67" s="229">
        <f t="shared" si="9"/>
        <v>6.2209842154131847E-2</v>
      </c>
      <c r="AH67" s="422">
        <v>1077</v>
      </c>
      <c r="AI67" s="169">
        <v>80</v>
      </c>
      <c r="AJ67" s="229">
        <f t="shared" si="10"/>
        <v>7.4280408542246976E-2</v>
      </c>
      <c r="AK67" s="65"/>
    </row>
    <row r="68" spans="2:37" s="14" customFormat="1" ht="13.5" customHeight="1">
      <c r="B68" s="63">
        <v>62</v>
      </c>
      <c r="C68" s="252" t="s">
        <v>17</v>
      </c>
      <c r="D68" s="422">
        <v>1133</v>
      </c>
      <c r="E68" s="169">
        <v>372</v>
      </c>
      <c r="F68" s="229">
        <f t="shared" si="0"/>
        <v>0.32833186231244482</v>
      </c>
      <c r="G68" s="422">
        <v>1131</v>
      </c>
      <c r="H68" s="169">
        <v>122</v>
      </c>
      <c r="I68" s="229">
        <f t="shared" si="1"/>
        <v>0.10786914235190097</v>
      </c>
      <c r="J68" s="422">
        <v>1133</v>
      </c>
      <c r="K68" s="169">
        <v>517</v>
      </c>
      <c r="L68" s="229">
        <f t="shared" si="2"/>
        <v>0.4563106796116505</v>
      </c>
      <c r="M68" s="422">
        <v>1133</v>
      </c>
      <c r="N68" s="169">
        <v>277</v>
      </c>
      <c r="O68" s="229">
        <f t="shared" si="3"/>
        <v>0.2444836716681377</v>
      </c>
      <c r="P68" s="422">
        <v>1134</v>
      </c>
      <c r="Q68" s="169">
        <v>297</v>
      </c>
      <c r="R68" s="229">
        <f t="shared" si="4"/>
        <v>0.26190476190476192</v>
      </c>
      <c r="S68" s="422">
        <v>1134</v>
      </c>
      <c r="T68" s="169">
        <v>259</v>
      </c>
      <c r="U68" s="229">
        <f t="shared" si="5"/>
        <v>0.22839506172839505</v>
      </c>
      <c r="V68" s="422">
        <v>1133</v>
      </c>
      <c r="W68" s="169">
        <v>8</v>
      </c>
      <c r="X68" s="229">
        <f t="shared" si="6"/>
        <v>7.0609002647837602E-3</v>
      </c>
      <c r="Y68" s="422">
        <v>1134</v>
      </c>
      <c r="Z68" s="169">
        <v>63</v>
      </c>
      <c r="AA68" s="229">
        <f t="shared" si="7"/>
        <v>5.5555555555555552E-2</v>
      </c>
      <c r="AB68" s="422">
        <v>1134</v>
      </c>
      <c r="AC68" s="169">
        <v>77</v>
      </c>
      <c r="AD68" s="229">
        <f t="shared" si="8"/>
        <v>6.7901234567901231E-2</v>
      </c>
      <c r="AE68" s="422">
        <v>1134</v>
      </c>
      <c r="AF68" s="169">
        <v>83</v>
      </c>
      <c r="AG68" s="229">
        <f t="shared" si="9"/>
        <v>7.3192239858906522E-2</v>
      </c>
      <c r="AH68" s="422">
        <v>1134</v>
      </c>
      <c r="AI68" s="169">
        <v>102</v>
      </c>
      <c r="AJ68" s="229">
        <f t="shared" si="10"/>
        <v>8.9947089947089942E-2</v>
      </c>
      <c r="AK68" s="65"/>
    </row>
    <row r="69" spans="2:37" s="14" customFormat="1" ht="13.5" customHeight="1">
      <c r="B69" s="63">
        <v>63</v>
      </c>
      <c r="C69" s="252" t="s">
        <v>26</v>
      </c>
      <c r="D69" s="422">
        <v>1089</v>
      </c>
      <c r="E69" s="169">
        <v>383</v>
      </c>
      <c r="F69" s="229">
        <f t="shared" si="0"/>
        <v>0.35169880624426081</v>
      </c>
      <c r="G69" s="422">
        <v>1089</v>
      </c>
      <c r="H69" s="169">
        <v>107</v>
      </c>
      <c r="I69" s="229">
        <f t="shared" si="1"/>
        <v>9.825528007346189E-2</v>
      </c>
      <c r="J69" s="422">
        <v>1089</v>
      </c>
      <c r="K69" s="169">
        <v>478</v>
      </c>
      <c r="L69" s="229">
        <f t="shared" si="2"/>
        <v>0.43893480257116618</v>
      </c>
      <c r="M69" s="422">
        <v>1089</v>
      </c>
      <c r="N69" s="169">
        <v>147</v>
      </c>
      <c r="O69" s="229">
        <f t="shared" si="3"/>
        <v>0.13498622589531681</v>
      </c>
      <c r="P69" s="422">
        <v>1089</v>
      </c>
      <c r="Q69" s="169">
        <v>207</v>
      </c>
      <c r="R69" s="229">
        <f t="shared" si="4"/>
        <v>0.19008264462809918</v>
      </c>
      <c r="S69" s="422">
        <v>1089</v>
      </c>
      <c r="T69" s="169">
        <v>77</v>
      </c>
      <c r="U69" s="229">
        <f t="shared" si="5"/>
        <v>7.0707070707070704E-2</v>
      </c>
      <c r="V69" s="422">
        <v>1089</v>
      </c>
      <c r="W69" s="169">
        <v>24</v>
      </c>
      <c r="X69" s="229">
        <f t="shared" si="6"/>
        <v>2.2038567493112948E-2</v>
      </c>
      <c r="Y69" s="422">
        <v>1089</v>
      </c>
      <c r="Z69" s="169">
        <v>58</v>
      </c>
      <c r="AA69" s="229">
        <f t="shared" si="7"/>
        <v>5.3259871441689623E-2</v>
      </c>
      <c r="AB69" s="422">
        <v>1089</v>
      </c>
      <c r="AC69" s="169">
        <v>253</v>
      </c>
      <c r="AD69" s="229">
        <f t="shared" si="8"/>
        <v>0.23232323232323232</v>
      </c>
      <c r="AE69" s="422">
        <v>1088</v>
      </c>
      <c r="AF69" s="169">
        <v>144</v>
      </c>
      <c r="AG69" s="229">
        <f t="shared" si="9"/>
        <v>0.13235294117647059</v>
      </c>
      <c r="AH69" s="422">
        <v>1089</v>
      </c>
      <c r="AI69" s="169">
        <v>151</v>
      </c>
      <c r="AJ69" s="229">
        <f t="shared" si="10"/>
        <v>0.13865932047750229</v>
      </c>
      <c r="AK69" s="65"/>
    </row>
    <row r="70" spans="2:37" s="14" customFormat="1" ht="13.5" customHeight="1">
      <c r="B70" s="63">
        <v>64</v>
      </c>
      <c r="C70" s="252" t="s">
        <v>45</v>
      </c>
      <c r="D70" s="422">
        <v>628</v>
      </c>
      <c r="E70" s="169">
        <v>209</v>
      </c>
      <c r="F70" s="229">
        <f t="shared" si="0"/>
        <v>0.33280254777070062</v>
      </c>
      <c r="G70" s="422">
        <v>627</v>
      </c>
      <c r="H70" s="169">
        <v>107</v>
      </c>
      <c r="I70" s="229">
        <f t="shared" si="1"/>
        <v>0.17065390749601275</v>
      </c>
      <c r="J70" s="422">
        <v>628</v>
      </c>
      <c r="K70" s="169">
        <v>307</v>
      </c>
      <c r="L70" s="229">
        <f t="shared" si="2"/>
        <v>0.48885350318471338</v>
      </c>
      <c r="M70" s="422">
        <v>628</v>
      </c>
      <c r="N70" s="169">
        <v>78</v>
      </c>
      <c r="O70" s="229">
        <f t="shared" si="3"/>
        <v>0.12420382165605096</v>
      </c>
      <c r="P70" s="422">
        <v>627</v>
      </c>
      <c r="Q70" s="169">
        <v>195</v>
      </c>
      <c r="R70" s="229">
        <f t="shared" si="4"/>
        <v>0.31100478468899523</v>
      </c>
      <c r="S70" s="422">
        <v>628</v>
      </c>
      <c r="T70" s="169">
        <v>130</v>
      </c>
      <c r="U70" s="229">
        <f t="shared" si="5"/>
        <v>0.2070063694267516</v>
      </c>
      <c r="V70" s="422">
        <v>628</v>
      </c>
      <c r="W70" s="169">
        <v>8</v>
      </c>
      <c r="X70" s="229">
        <f t="shared" si="6"/>
        <v>1.2738853503184714E-2</v>
      </c>
      <c r="Y70" s="422">
        <v>628</v>
      </c>
      <c r="Z70" s="169">
        <v>20</v>
      </c>
      <c r="AA70" s="229">
        <f t="shared" si="7"/>
        <v>3.1847133757961783E-2</v>
      </c>
      <c r="AB70" s="422">
        <v>628</v>
      </c>
      <c r="AC70" s="169">
        <v>121</v>
      </c>
      <c r="AD70" s="229">
        <f t="shared" si="8"/>
        <v>0.1926751592356688</v>
      </c>
      <c r="AE70" s="422">
        <v>628</v>
      </c>
      <c r="AF70" s="169">
        <v>118</v>
      </c>
      <c r="AG70" s="229">
        <f t="shared" si="9"/>
        <v>0.18789808917197454</v>
      </c>
      <c r="AH70" s="422">
        <v>628</v>
      </c>
      <c r="AI70" s="169">
        <v>126</v>
      </c>
      <c r="AJ70" s="229">
        <f t="shared" si="10"/>
        <v>0.20063694267515925</v>
      </c>
      <c r="AK70" s="65"/>
    </row>
    <row r="71" spans="2:37" s="14" customFormat="1" ht="13.5" customHeight="1">
      <c r="B71" s="63">
        <v>65</v>
      </c>
      <c r="C71" s="252" t="s">
        <v>10</v>
      </c>
      <c r="D71" s="422">
        <v>729</v>
      </c>
      <c r="E71" s="169">
        <v>218</v>
      </c>
      <c r="F71" s="229">
        <f t="shared" si="0"/>
        <v>0.29903978052126201</v>
      </c>
      <c r="G71" s="422">
        <v>729</v>
      </c>
      <c r="H71" s="169">
        <v>66</v>
      </c>
      <c r="I71" s="229">
        <f t="shared" si="1"/>
        <v>9.0534979423868317E-2</v>
      </c>
      <c r="J71" s="422">
        <v>729</v>
      </c>
      <c r="K71" s="169">
        <v>321</v>
      </c>
      <c r="L71" s="229">
        <f t="shared" si="2"/>
        <v>0.44032921810699588</v>
      </c>
      <c r="M71" s="422">
        <v>729</v>
      </c>
      <c r="N71" s="169">
        <v>102</v>
      </c>
      <c r="O71" s="229">
        <f t="shared" si="3"/>
        <v>0.13991769547325103</v>
      </c>
      <c r="P71" s="422">
        <v>728</v>
      </c>
      <c r="Q71" s="169">
        <v>138</v>
      </c>
      <c r="R71" s="229">
        <f t="shared" si="4"/>
        <v>0.18956043956043955</v>
      </c>
      <c r="S71" s="422">
        <v>728</v>
      </c>
      <c r="T71" s="169">
        <v>92</v>
      </c>
      <c r="U71" s="229">
        <f t="shared" si="5"/>
        <v>0.12637362637362637</v>
      </c>
      <c r="V71" s="422">
        <v>729</v>
      </c>
      <c r="W71" s="169">
        <v>11</v>
      </c>
      <c r="X71" s="229">
        <f t="shared" si="6"/>
        <v>1.5089163237311385E-2</v>
      </c>
      <c r="Y71" s="422">
        <v>728</v>
      </c>
      <c r="Z71" s="169">
        <v>51</v>
      </c>
      <c r="AA71" s="229">
        <f t="shared" si="7"/>
        <v>7.0054945054945056E-2</v>
      </c>
      <c r="AB71" s="422">
        <v>728</v>
      </c>
      <c r="AC71" s="169">
        <v>204</v>
      </c>
      <c r="AD71" s="229">
        <f t="shared" si="8"/>
        <v>0.28021978021978022</v>
      </c>
      <c r="AE71" s="422">
        <v>729</v>
      </c>
      <c r="AF71" s="169">
        <v>40</v>
      </c>
      <c r="AG71" s="229">
        <f t="shared" si="9"/>
        <v>5.4869684499314127E-2</v>
      </c>
      <c r="AH71" s="422">
        <v>729</v>
      </c>
      <c r="AI71" s="169">
        <v>108</v>
      </c>
      <c r="AJ71" s="229">
        <f t="shared" si="10"/>
        <v>0.14814814814814814</v>
      </c>
      <c r="AK71" s="65"/>
    </row>
    <row r="72" spans="2:37" s="14" customFormat="1" ht="13.5" customHeight="1">
      <c r="B72" s="63">
        <v>66</v>
      </c>
      <c r="C72" s="252" t="s">
        <v>5</v>
      </c>
      <c r="D72" s="422">
        <v>963</v>
      </c>
      <c r="E72" s="169">
        <v>258</v>
      </c>
      <c r="F72" s="229">
        <f t="shared" ref="F72:F80" si="11">IFERROR(E72/D72,"-")</f>
        <v>0.26791277258566976</v>
      </c>
      <c r="G72" s="422">
        <v>961</v>
      </c>
      <c r="H72" s="169">
        <v>74</v>
      </c>
      <c r="I72" s="229">
        <f t="shared" ref="I72:I80" si="12">IFERROR(H72/G72,"-")</f>
        <v>7.7003121748178985E-2</v>
      </c>
      <c r="J72" s="422">
        <v>962</v>
      </c>
      <c r="K72" s="169">
        <v>344</v>
      </c>
      <c r="L72" s="229">
        <f t="shared" ref="L72:L80" si="13">IFERROR(K72/J72,"-")</f>
        <v>0.35758835758835761</v>
      </c>
      <c r="M72" s="422">
        <v>962</v>
      </c>
      <c r="N72" s="169">
        <v>94</v>
      </c>
      <c r="O72" s="229">
        <f t="shared" ref="O72:O80" si="14">IFERROR(N72/M72,"-")</f>
        <v>9.7713097713097719E-2</v>
      </c>
      <c r="P72" s="422">
        <v>962</v>
      </c>
      <c r="Q72" s="169">
        <v>98</v>
      </c>
      <c r="R72" s="229">
        <f t="shared" ref="R72:R80" si="15">IFERROR(Q72/P72,"-")</f>
        <v>0.10187110187110188</v>
      </c>
      <c r="S72" s="422">
        <v>963</v>
      </c>
      <c r="T72" s="169">
        <v>55</v>
      </c>
      <c r="U72" s="229">
        <f t="shared" ref="U72:U80" si="16">IFERROR(T72/S72,"-")</f>
        <v>5.7113187954309447E-2</v>
      </c>
      <c r="V72" s="422">
        <v>963</v>
      </c>
      <c r="W72" s="169">
        <v>9</v>
      </c>
      <c r="X72" s="229">
        <f t="shared" ref="X72:X80" si="17">IFERROR(W72/V72,"-")</f>
        <v>9.3457943925233638E-3</v>
      </c>
      <c r="Y72" s="422">
        <v>963</v>
      </c>
      <c r="Z72" s="169">
        <v>38</v>
      </c>
      <c r="AA72" s="229">
        <f t="shared" ref="AA72:AA80" si="18">IFERROR(Z72/Y72,"-")</f>
        <v>3.9460020768431983E-2</v>
      </c>
      <c r="AB72" s="422">
        <v>963</v>
      </c>
      <c r="AC72" s="169">
        <v>104</v>
      </c>
      <c r="AD72" s="229">
        <f t="shared" ref="AD72:AD80" si="19">IFERROR(AC72/AB72,"-")</f>
        <v>0.10799584631360332</v>
      </c>
      <c r="AE72" s="422">
        <v>962</v>
      </c>
      <c r="AF72" s="169">
        <v>33</v>
      </c>
      <c r="AG72" s="229">
        <f t="shared" ref="AG72:AG80" si="20">IFERROR(AF72/AE72,"-")</f>
        <v>3.4303534303534305E-2</v>
      </c>
      <c r="AH72" s="422">
        <v>963</v>
      </c>
      <c r="AI72" s="169">
        <v>36</v>
      </c>
      <c r="AJ72" s="229">
        <f t="shared" ref="AJ72:AJ80" si="21">IFERROR(AI72/AH72,"-")</f>
        <v>3.7383177570093455E-2</v>
      </c>
      <c r="AK72" s="65"/>
    </row>
    <row r="73" spans="2:37" s="14" customFormat="1" ht="13.5" customHeight="1">
      <c r="B73" s="63">
        <v>67</v>
      </c>
      <c r="C73" s="252" t="s">
        <v>6</v>
      </c>
      <c r="D73" s="422">
        <v>253</v>
      </c>
      <c r="E73" s="169">
        <v>116</v>
      </c>
      <c r="F73" s="229">
        <f t="shared" si="11"/>
        <v>0.45849802371541504</v>
      </c>
      <c r="G73" s="422">
        <v>252</v>
      </c>
      <c r="H73" s="169">
        <v>28</v>
      </c>
      <c r="I73" s="229">
        <f t="shared" si="12"/>
        <v>0.1111111111111111</v>
      </c>
      <c r="J73" s="422">
        <v>253</v>
      </c>
      <c r="K73" s="169">
        <v>136</v>
      </c>
      <c r="L73" s="229">
        <f t="shared" si="13"/>
        <v>0.53754940711462451</v>
      </c>
      <c r="M73" s="422">
        <v>253</v>
      </c>
      <c r="N73" s="169">
        <v>30</v>
      </c>
      <c r="O73" s="229">
        <f t="shared" si="14"/>
        <v>0.11857707509881422</v>
      </c>
      <c r="P73" s="422">
        <v>253</v>
      </c>
      <c r="Q73" s="169">
        <v>89</v>
      </c>
      <c r="R73" s="229">
        <f t="shared" si="15"/>
        <v>0.35177865612648224</v>
      </c>
      <c r="S73" s="422">
        <v>253</v>
      </c>
      <c r="T73" s="169">
        <v>73</v>
      </c>
      <c r="U73" s="229">
        <f t="shared" si="16"/>
        <v>0.28853754940711462</v>
      </c>
      <c r="V73" s="422">
        <v>253</v>
      </c>
      <c r="W73" s="169">
        <v>10</v>
      </c>
      <c r="X73" s="229">
        <f t="shared" si="17"/>
        <v>3.9525691699604744E-2</v>
      </c>
      <c r="Y73" s="422">
        <v>253</v>
      </c>
      <c r="Z73" s="169">
        <v>13</v>
      </c>
      <c r="AA73" s="229">
        <f t="shared" si="18"/>
        <v>5.1383399209486168E-2</v>
      </c>
      <c r="AB73" s="422">
        <v>253</v>
      </c>
      <c r="AC73" s="169">
        <v>24</v>
      </c>
      <c r="AD73" s="229">
        <f t="shared" si="19"/>
        <v>9.4861660079051377E-2</v>
      </c>
      <c r="AE73" s="422">
        <v>253</v>
      </c>
      <c r="AF73" s="169">
        <v>29</v>
      </c>
      <c r="AG73" s="229">
        <f t="shared" si="20"/>
        <v>0.11462450592885376</v>
      </c>
      <c r="AH73" s="422">
        <v>253</v>
      </c>
      <c r="AI73" s="169">
        <v>41</v>
      </c>
      <c r="AJ73" s="229">
        <f t="shared" si="21"/>
        <v>0.16205533596837945</v>
      </c>
      <c r="AK73" s="65"/>
    </row>
    <row r="74" spans="2:37" s="14" customFormat="1" ht="13.5" customHeight="1">
      <c r="B74" s="63">
        <v>68</v>
      </c>
      <c r="C74" s="252" t="s">
        <v>46</v>
      </c>
      <c r="D74" s="422">
        <v>360</v>
      </c>
      <c r="E74" s="169">
        <v>166</v>
      </c>
      <c r="F74" s="229">
        <f t="shared" si="11"/>
        <v>0.46111111111111114</v>
      </c>
      <c r="G74" s="422">
        <v>360</v>
      </c>
      <c r="H74" s="169">
        <v>81</v>
      </c>
      <c r="I74" s="229">
        <f t="shared" si="12"/>
        <v>0.22500000000000001</v>
      </c>
      <c r="J74" s="422">
        <v>360</v>
      </c>
      <c r="K74" s="169">
        <v>180</v>
      </c>
      <c r="L74" s="229">
        <f t="shared" si="13"/>
        <v>0.5</v>
      </c>
      <c r="M74" s="422">
        <v>360</v>
      </c>
      <c r="N74" s="169">
        <v>54</v>
      </c>
      <c r="O74" s="229">
        <f t="shared" si="14"/>
        <v>0.15</v>
      </c>
      <c r="P74" s="422">
        <v>360</v>
      </c>
      <c r="Q74" s="169">
        <v>62</v>
      </c>
      <c r="R74" s="229">
        <f t="shared" si="15"/>
        <v>0.17222222222222222</v>
      </c>
      <c r="S74" s="422">
        <v>359</v>
      </c>
      <c r="T74" s="169">
        <v>46</v>
      </c>
      <c r="U74" s="229">
        <f t="shared" si="16"/>
        <v>0.12813370473537605</v>
      </c>
      <c r="V74" s="422">
        <v>360</v>
      </c>
      <c r="W74" s="169">
        <v>10</v>
      </c>
      <c r="X74" s="229">
        <f t="shared" si="17"/>
        <v>2.7777777777777776E-2</v>
      </c>
      <c r="Y74" s="422">
        <v>360</v>
      </c>
      <c r="Z74" s="169">
        <v>17</v>
      </c>
      <c r="AA74" s="229">
        <f t="shared" si="18"/>
        <v>4.7222222222222221E-2</v>
      </c>
      <c r="AB74" s="422">
        <v>360</v>
      </c>
      <c r="AC74" s="169">
        <v>60</v>
      </c>
      <c r="AD74" s="229">
        <f t="shared" si="19"/>
        <v>0.16666666666666666</v>
      </c>
      <c r="AE74" s="422">
        <v>360</v>
      </c>
      <c r="AF74" s="169">
        <v>9</v>
      </c>
      <c r="AG74" s="229">
        <f t="shared" si="20"/>
        <v>2.5000000000000001E-2</v>
      </c>
      <c r="AH74" s="422">
        <v>360</v>
      </c>
      <c r="AI74" s="169">
        <v>16</v>
      </c>
      <c r="AJ74" s="229">
        <f t="shared" si="21"/>
        <v>4.4444444444444446E-2</v>
      </c>
      <c r="AK74" s="65"/>
    </row>
    <row r="75" spans="2:37" s="14" customFormat="1" ht="13.5" customHeight="1">
      <c r="B75" s="63">
        <v>69</v>
      </c>
      <c r="C75" s="252" t="s">
        <v>47</v>
      </c>
      <c r="D75" s="422">
        <v>927</v>
      </c>
      <c r="E75" s="169">
        <v>290</v>
      </c>
      <c r="F75" s="229">
        <f t="shared" si="11"/>
        <v>0.31283710895361383</v>
      </c>
      <c r="G75" s="422">
        <v>925</v>
      </c>
      <c r="H75" s="169">
        <v>110</v>
      </c>
      <c r="I75" s="229">
        <f t="shared" si="12"/>
        <v>0.11891891891891893</v>
      </c>
      <c r="J75" s="422">
        <v>927</v>
      </c>
      <c r="K75" s="169">
        <v>521</v>
      </c>
      <c r="L75" s="229">
        <f t="shared" si="13"/>
        <v>0.56202804746494062</v>
      </c>
      <c r="M75" s="422">
        <v>926</v>
      </c>
      <c r="N75" s="169">
        <v>181</v>
      </c>
      <c r="O75" s="229">
        <f t="shared" si="14"/>
        <v>0.19546436285097193</v>
      </c>
      <c r="P75" s="422">
        <v>925</v>
      </c>
      <c r="Q75" s="169">
        <v>232</v>
      </c>
      <c r="R75" s="229">
        <f t="shared" si="15"/>
        <v>0.2508108108108108</v>
      </c>
      <c r="S75" s="422">
        <v>926</v>
      </c>
      <c r="T75" s="169">
        <v>118</v>
      </c>
      <c r="U75" s="229">
        <f t="shared" si="16"/>
        <v>0.12742980561555076</v>
      </c>
      <c r="V75" s="422">
        <v>926</v>
      </c>
      <c r="W75" s="169">
        <v>25</v>
      </c>
      <c r="X75" s="229">
        <f t="shared" si="17"/>
        <v>2.6997840172786176E-2</v>
      </c>
      <c r="Y75" s="422">
        <v>925</v>
      </c>
      <c r="Z75" s="169">
        <v>25</v>
      </c>
      <c r="AA75" s="229">
        <f t="shared" si="18"/>
        <v>2.7027027027027029E-2</v>
      </c>
      <c r="AB75" s="422">
        <v>926</v>
      </c>
      <c r="AC75" s="169">
        <v>100</v>
      </c>
      <c r="AD75" s="229">
        <f t="shared" si="19"/>
        <v>0.10799136069114471</v>
      </c>
      <c r="AE75" s="422">
        <v>927</v>
      </c>
      <c r="AF75" s="169">
        <v>81</v>
      </c>
      <c r="AG75" s="229">
        <f t="shared" si="20"/>
        <v>8.7378640776699032E-2</v>
      </c>
      <c r="AH75" s="422">
        <v>926</v>
      </c>
      <c r="AI75" s="169">
        <v>86</v>
      </c>
      <c r="AJ75" s="229">
        <f t="shared" si="21"/>
        <v>9.2872570194384454E-2</v>
      </c>
      <c r="AK75" s="65"/>
    </row>
    <row r="76" spans="2:37" s="14" customFormat="1" ht="13.5" customHeight="1">
      <c r="B76" s="63">
        <v>70</v>
      </c>
      <c r="C76" s="252" t="s">
        <v>48</v>
      </c>
      <c r="D76" s="422">
        <v>170</v>
      </c>
      <c r="E76" s="169">
        <v>87</v>
      </c>
      <c r="F76" s="229">
        <f t="shared" si="11"/>
        <v>0.5117647058823529</v>
      </c>
      <c r="G76" s="422">
        <v>170</v>
      </c>
      <c r="H76" s="169">
        <v>20</v>
      </c>
      <c r="I76" s="229">
        <f t="shared" si="12"/>
        <v>0.11764705882352941</v>
      </c>
      <c r="J76" s="422">
        <v>170</v>
      </c>
      <c r="K76" s="169">
        <v>90</v>
      </c>
      <c r="L76" s="229">
        <f t="shared" si="13"/>
        <v>0.52941176470588236</v>
      </c>
      <c r="M76" s="422">
        <v>170</v>
      </c>
      <c r="N76" s="169">
        <v>18</v>
      </c>
      <c r="O76" s="229">
        <f t="shared" si="14"/>
        <v>0.10588235294117647</v>
      </c>
      <c r="P76" s="422">
        <v>169</v>
      </c>
      <c r="Q76" s="169">
        <v>41</v>
      </c>
      <c r="R76" s="229">
        <f t="shared" si="15"/>
        <v>0.24260355029585798</v>
      </c>
      <c r="S76" s="422">
        <v>170</v>
      </c>
      <c r="T76" s="169">
        <v>20</v>
      </c>
      <c r="U76" s="229">
        <f t="shared" si="16"/>
        <v>0.11764705882352941</v>
      </c>
      <c r="V76" s="422">
        <v>170</v>
      </c>
      <c r="W76" s="169">
        <v>7</v>
      </c>
      <c r="X76" s="229">
        <f t="shared" si="17"/>
        <v>4.1176470588235294E-2</v>
      </c>
      <c r="Y76" s="422">
        <v>170</v>
      </c>
      <c r="Z76" s="169">
        <v>4</v>
      </c>
      <c r="AA76" s="229">
        <f t="shared" si="18"/>
        <v>2.3529411764705882E-2</v>
      </c>
      <c r="AB76" s="422">
        <v>170</v>
      </c>
      <c r="AC76" s="169">
        <v>46</v>
      </c>
      <c r="AD76" s="229">
        <f t="shared" si="19"/>
        <v>0.27058823529411763</v>
      </c>
      <c r="AE76" s="422">
        <v>170</v>
      </c>
      <c r="AF76" s="169">
        <v>9</v>
      </c>
      <c r="AG76" s="229">
        <f t="shared" si="20"/>
        <v>5.2941176470588235E-2</v>
      </c>
      <c r="AH76" s="422">
        <v>170</v>
      </c>
      <c r="AI76" s="169">
        <v>11</v>
      </c>
      <c r="AJ76" s="229">
        <f t="shared" si="21"/>
        <v>6.4705882352941183E-2</v>
      </c>
      <c r="AK76" s="65"/>
    </row>
    <row r="77" spans="2:37" s="14" customFormat="1" ht="13.5" customHeight="1">
      <c r="B77" s="63">
        <v>71</v>
      </c>
      <c r="C77" s="252" t="s">
        <v>49</v>
      </c>
      <c r="D77" s="422">
        <v>147</v>
      </c>
      <c r="E77" s="169">
        <v>55</v>
      </c>
      <c r="F77" s="229">
        <f t="shared" si="11"/>
        <v>0.37414965986394561</v>
      </c>
      <c r="G77" s="422">
        <v>147</v>
      </c>
      <c r="H77" s="169">
        <v>12</v>
      </c>
      <c r="I77" s="229">
        <f t="shared" si="12"/>
        <v>8.1632653061224483E-2</v>
      </c>
      <c r="J77" s="422">
        <v>147</v>
      </c>
      <c r="K77" s="169">
        <v>60</v>
      </c>
      <c r="L77" s="229">
        <f t="shared" si="13"/>
        <v>0.40816326530612246</v>
      </c>
      <c r="M77" s="422">
        <v>147</v>
      </c>
      <c r="N77" s="169">
        <v>10</v>
      </c>
      <c r="O77" s="229">
        <f t="shared" si="14"/>
        <v>6.8027210884353748E-2</v>
      </c>
      <c r="P77" s="422">
        <v>147</v>
      </c>
      <c r="Q77" s="169">
        <v>37</v>
      </c>
      <c r="R77" s="229">
        <f t="shared" si="15"/>
        <v>0.25170068027210885</v>
      </c>
      <c r="S77" s="422">
        <v>147</v>
      </c>
      <c r="T77" s="169">
        <v>16</v>
      </c>
      <c r="U77" s="229">
        <f t="shared" si="16"/>
        <v>0.10884353741496598</v>
      </c>
      <c r="V77" s="422">
        <v>147</v>
      </c>
      <c r="W77" s="169">
        <v>2</v>
      </c>
      <c r="X77" s="229">
        <f t="shared" si="17"/>
        <v>1.3605442176870748E-2</v>
      </c>
      <c r="Y77" s="422">
        <v>147</v>
      </c>
      <c r="Z77" s="169">
        <v>8</v>
      </c>
      <c r="AA77" s="229">
        <f t="shared" si="18"/>
        <v>5.4421768707482991E-2</v>
      </c>
      <c r="AB77" s="422">
        <v>147</v>
      </c>
      <c r="AC77" s="169">
        <v>34</v>
      </c>
      <c r="AD77" s="229">
        <f t="shared" si="19"/>
        <v>0.23129251700680273</v>
      </c>
      <c r="AE77" s="422">
        <v>147</v>
      </c>
      <c r="AF77" s="169">
        <v>14</v>
      </c>
      <c r="AG77" s="229">
        <f t="shared" si="20"/>
        <v>9.5238095238095233E-2</v>
      </c>
      <c r="AH77" s="422">
        <v>146</v>
      </c>
      <c r="AI77" s="169">
        <v>14</v>
      </c>
      <c r="AJ77" s="229">
        <f t="shared" si="21"/>
        <v>9.5890410958904104E-2</v>
      </c>
      <c r="AK77" s="65"/>
    </row>
    <row r="78" spans="2:37" s="14" customFormat="1" ht="13.5" customHeight="1">
      <c r="B78" s="63">
        <v>72</v>
      </c>
      <c r="C78" s="252" t="s">
        <v>27</v>
      </c>
      <c r="D78" s="422">
        <v>191</v>
      </c>
      <c r="E78" s="169">
        <v>69</v>
      </c>
      <c r="F78" s="229">
        <f t="shared" si="11"/>
        <v>0.36125654450261779</v>
      </c>
      <c r="G78" s="422">
        <v>191</v>
      </c>
      <c r="H78" s="169">
        <v>25</v>
      </c>
      <c r="I78" s="229">
        <f t="shared" si="12"/>
        <v>0.13089005235602094</v>
      </c>
      <c r="J78" s="422">
        <v>191</v>
      </c>
      <c r="K78" s="169">
        <v>111</v>
      </c>
      <c r="L78" s="229">
        <f t="shared" si="13"/>
        <v>0.58115183246073299</v>
      </c>
      <c r="M78" s="422">
        <v>191</v>
      </c>
      <c r="N78" s="169">
        <v>30</v>
      </c>
      <c r="O78" s="229">
        <f t="shared" si="14"/>
        <v>0.15706806282722513</v>
      </c>
      <c r="P78" s="422">
        <v>191</v>
      </c>
      <c r="Q78" s="169">
        <v>45</v>
      </c>
      <c r="R78" s="229">
        <f t="shared" si="15"/>
        <v>0.2356020942408377</v>
      </c>
      <c r="S78" s="422">
        <v>191</v>
      </c>
      <c r="T78" s="169">
        <v>22</v>
      </c>
      <c r="U78" s="229">
        <f t="shared" si="16"/>
        <v>0.11518324607329843</v>
      </c>
      <c r="V78" s="422">
        <v>191</v>
      </c>
      <c r="W78" s="169">
        <v>3</v>
      </c>
      <c r="X78" s="229">
        <f t="shared" si="17"/>
        <v>1.5706806282722512E-2</v>
      </c>
      <c r="Y78" s="422">
        <v>191</v>
      </c>
      <c r="Z78" s="169">
        <v>14</v>
      </c>
      <c r="AA78" s="229">
        <f t="shared" si="18"/>
        <v>7.3298429319371722E-2</v>
      </c>
      <c r="AB78" s="422">
        <v>190</v>
      </c>
      <c r="AC78" s="169">
        <v>14</v>
      </c>
      <c r="AD78" s="229">
        <f t="shared" si="19"/>
        <v>7.3684210526315783E-2</v>
      </c>
      <c r="AE78" s="422">
        <v>191</v>
      </c>
      <c r="AF78" s="169">
        <v>23</v>
      </c>
      <c r="AG78" s="229">
        <f t="shared" si="20"/>
        <v>0.12041884816753927</v>
      </c>
      <c r="AH78" s="422">
        <v>191</v>
      </c>
      <c r="AI78" s="169">
        <v>36</v>
      </c>
      <c r="AJ78" s="229">
        <f t="shared" si="21"/>
        <v>0.18848167539267016</v>
      </c>
      <c r="AK78" s="65"/>
    </row>
    <row r="79" spans="2:37" s="14" customFormat="1" ht="13.5" customHeight="1">
      <c r="B79" s="63">
        <v>73</v>
      </c>
      <c r="C79" s="252" t="s">
        <v>28</v>
      </c>
      <c r="D79" s="422">
        <v>288</v>
      </c>
      <c r="E79" s="169">
        <v>125</v>
      </c>
      <c r="F79" s="229">
        <f t="shared" si="11"/>
        <v>0.43402777777777779</v>
      </c>
      <c r="G79" s="422">
        <v>287</v>
      </c>
      <c r="H79" s="169">
        <v>30</v>
      </c>
      <c r="I79" s="229">
        <f t="shared" si="12"/>
        <v>0.10452961672473868</v>
      </c>
      <c r="J79" s="422">
        <v>288</v>
      </c>
      <c r="K79" s="169">
        <v>159</v>
      </c>
      <c r="L79" s="229">
        <f t="shared" si="13"/>
        <v>0.55208333333333337</v>
      </c>
      <c r="M79" s="422">
        <v>288</v>
      </c>
      <c r="N79" s="169">
        <v>65</v>
      </c>
      <c r="O79" s="229">
        <f t="shared" si="14"/>
        <v>0.22569444444444445</v>
      </c>
      <c r="P79" s="422">
        <v>288</v>
      </c>
      <c r="Q79" s="169">
        <v>79</v>
      </c>
      <c r="R79" s="229">
        <f t="shared" si="15"/>
        <v>0.27430555555555558</v>
      </c>
      <c r="S79" s="422">
        <v>288</v>
      </c>
      <c r="T79" s="169">
        <v>65</v>
      </c>
      <c r="U79" s="229">
        <f t="shared" si="16"/>
        <v>0.22569444444444445</v>
      </c>
      <c r="V79" s="422">
        <v>288</v>
      </c>
      <c r="W79" s="169">
        <v>3</v>
      </c>
      <c r="X79" s="229">
        <f t="shared" si="17"/>
        <v>1.0416666666666666E-2</v>
      </c>
      <c r="Y79" s="422">
        <v>288</v>
      </c>
      <c r="Z79" s="169">
        <v>13</v>
      </c>
      <c r="AA79" s="229">
        <f t="shared" si="18"/>
        <v>4.5138888888888888E-2</v>
      </c>
      <c r="AB79" s="422">
        <v>288</v>
      </c>
      <c r="AC79" s="169">
        <v>71</v>
      </c>
      <c r="AD79" s="229">
        <f t="shared" si="19"/>
        <v>0.24652777777777779</v>
      </c>
      <c r="AE79" s="422">
        <v>288</v>
      </c>
      <c r="AF79" s="169">
        <v>24</v>
      </c>
      <c r="AG79" s="229">
        <f t="shared" si="20"/>
        <v>8.3333333333333329E-2</v>
      </c>
      <c r="AH79" s="422">
        <v>288</v>
      </c>
      <c r="AI79" s="169">
        <v>34</v>
      </c>
      <c r="AJ79" s="229">
        <f t="shared" si="21"/>
        <v>0.11805555555555555</v>
      </c>
      <c r="AK79" s="65"/>
    </row>
    <row r="80" spans="2:37" s="14" customFormat="1" ht="13.5" customHeight="1" thickBot="1">
      <c r="B80" s="63">
        <v>74</v>
      </c>
      <c r="C80" s="252" t="s">
        <v>29</v>
      </c>
      <c r="D80" s="422">
        <v>162</v>
      </c>
      <c r="E80" s="169">
        <v>58</v>
      </c>
      <c r="F80" s="229">
        <f t="shared" si="11"/>
        <v>0.35802469135802467</v>
      </c>
      <c r="G80" s="422">
        <v>162</v>
      </c>
      <c r="H80" s="169">
        <v>17</v>
      </c>
      <c r="I80" s="229">
        <f t="shared" si="12"/>
        <v>0.10493827160493827</v>
      </c>
      <c r="J80" s="422">
        <v>162</v>
      </c>
      <c r="K80" s="169">
        <v>81</v>
      </c>
      <c r="L80" s="229">
        <f t="shared" si="13"/>
        <v>0.5</v>
      </c>
      <c r="M80" s="422">
        <v>162</v>
      </c>
      <c r="N80" s="169">
        <v>31</v>
      </c>
      <c r="O80" s="229">
        <f t="shared" si="14"/>
        <v>0.19135802469135801</v>
      </c>
      <c r="P80" s="422">
        <v>162</v>
      </c>
      <c r="Q80" s="169">
        <v>41</v>
      </c>
      <c r="R80" s="229">
        <f t="shared" si="15"/>
        <v>0.25308641975308643</v>
      </c>
      <c r="S80" s="422">
        <v>162</v>
      </c>
      <c r="T80" s="169">
        <v>23</v>
      </c>
      <c r="U80" s="229">
        <f t="shared" si="16"/>
        <v>0.1419753086419753</v>
      </c>
      <c r="V80" s="422">
        <v>162</v>
      </c>
      <c r="W80" s="169">
        <v>2</v>
      </c>
      <c r="X80" s="229">
        <f t="shared" si="17"/>
        <v>1.2345679012345678E-2</v>
      </c>
      <c r="Y80" s="422">
        <v>162</v>
      </c>
      <c r="Z80" s="169">
        <v>8</v>
      </c>
      <c r="AA80" s="229">
        <f t="shared" si="18"/>
        <v>4.9382716049382713E-2</v>
      </c>
      <c r="AB80" s="422">
        <v>162</v>
      </c>
      <c r="AC80" s="169">
        <v>48</v>
      </c>
      <c r="AD80" s="229">
        <f t="shared" si="19"/>
        <v>0.29629629629629628</v>
      </c>
      <c r="AE80" s="422">
        <v>161</v>
      </c>
      <c r="AF80" s="169">
        <v>9</v>
      </c>
      <c r="AG80" s="229">
        <f t="shared" si="20"/>
        <v>5.5900621118012424E-2</v>
      </c>
      <c r="AH80" s="422">
        <v>162</v>
      </c>
      <c r="AI80" s="169">
        <v>20</v>
      </c>
      <c r="AJ80" s="229">
        <f t="shared" si="21"/>
        <v>0.12345679012345678</v>
      </c>
      <c r="AK80" s="65"/>
    </row>
    <row r="81" spans="2:37" s="14" customFormat="1" ht="13.5" customHeight="1" thickTop="1">
      <c r="B81" s="453" t="s">
        <v>0</v>
      </c>
      <c r="C81" s="454"/>
      <c r="D81" s="172">
        <f>SUM(D7,D32,D40:D80)</f>
        <v>163175</v>
      </c>
      <c r="E81" s="173">
        <f>SUM(E7,E32,E40:E80)</f>
        <v>61982</v>
      </c>
      <c r="F81" s="293">
        <f>IFERROR(E81/D81,"-")</f>
        <v>0.37984985445074304</v>
      </c>
      <c r="G81" s="172">
        <f>SUM(G7,G32,G40:G80)</f>
        <v>163075</v>
      </c>
      <c r="H81" s="173">
        <f>SUM(H7,H32,H40:H80)</f>
        <v>21840</v>
      </c>
      <c r="I81" s="293">
        <f>IFERROR(H81/G81,"-")</f>
        <v>0.13392610761919363</v>
      </c>
      <c r="J81" s="172">
        <f>SUM(J7,J32,J40:J80)</f>
        <v>163166</v>
      </c>
      <c r="K81" s="173">
        <f>SUM(K7,K32,K40:K80)</f>
        <v>84414</v>
      </c>
      <c r="L81" s="293">
        <f>IFERROR(K81/J81,"-")</f>
        <v>0.5173504283980731</v>
      </c>
      <c r="M81" s="172">
        <f>SUM(M7,M32,M40:M80)</f>
        <v>163171</v>
      </c>
      <c r="N81" s="173">
        <f>SUM(N7,N32,N40:N80)</f>
        <v>29249</v>
      </c>
      <c r="O81" s="293">
        <f>IFERROR(N81/M81,"-")</f>
        <v>0.17925366639905374</v>
      </c>
      <c r="P81" s="172">
        <f>SUM(P7,P32,P40:P80)</f>
        <v>163106</v>
      </c>
      <c r="Q81" s="173">
        <f>SUM(Q7,Q32,Q40:Q80)</f>
        <v>36517</v>
      </c>
      <c r="R81" s="293">
        <f>IFERROR(Q81/P81,"-")</f>
        <v>0.22388508086765663</v>
      </c>
      <c r="S81" s="172">
        <f>SUM(S7,S32,S40:S80)</f>
        <v>163129</v>
      </c>
      <c r="T81" s="173">
        <f>SUM(T7,T32,T40:T80)</f>
        <v>20708</v>
      </c>
      <c r="U81" s="293">
        <f>IFERROR(T81/S81,"-")</f>
        <v>0.12694248110391163</v>
      </c>
      <c r="V81" s="172">
        <f>SUM(V7,V32,V40:V80)</f>
        <v>163179</v>
      </c>
      <c r="W81" s="173">
        <f>SUM(W7,W32,W40:W80)</f>
        <v>3553</v>
      </c>
      <c r="X81" s="293">
        <f>IFERROR(W81/V81,"-")</f>
        <v>2.1773635087848315E-2</v>
      </c>
      <c r="Y81" s="172">
        <f>SUM(Y7,Y32,Y40:Y80)</f>
        <v>163163</v>
      </c>
      <c r="Z81" s="173">
        <f>SUM(Z7,Z32,Z40:Z80)</f>
        <v>10781</v>
      </c>
      <c r="AA81" s="293">
        <f>IFERROR(Z81/Y81,"-")</f>
        <v>6.6075029265213317E-2</v>
      </c>
      <c r="AB81" s="172">
        <f>SUM(AB7,AB32,AB40:AB80)</f>
        <v>163137</v>
      </c>
      <c r="AC81" s="173">
        <f>SUM(AC7,AC32,AC40:AC80)</f>
        <v>29172</v>
      </c>
      <c r="AD81" s="293">
        <f>IFERROR(AC81/AB81,"-")</f>
        <v>0.17881902940473343</v>
      </c>
      <c r="AE81" s="172">
        <f>SUM(AE7,AE32,AE40:AE80)</f>
        <v>163164</v>
      </c>
      <c r="AF81" s="173">
        <f>SUM(AF7,AF32,AF40:AF80)</f>
        <v>14993</v>
      </c>
      <c r="AG81" s="293">
        <f>IFERROR(AF81/AE81,"-")</f>
        <v>9.1889142212743011E-2</v>
      </c>
      <c r="AH81" s="172">
        <f>SUM(AH7,AH32,AH40:AH80)</f>
        <v>163168</v>
      </c>
      <c r="AI81" s="173">
        <f>SUM(AI7,AI32,AI40:AI80)</f>
        <v>19544</v>
      </c>
      <c r="AJ81" s="293">
        <f>IFERROR(AI81/AH81,"-")</f>
        <v>0.11977838791919984</v>
      </c>
      <c r="AK81" s="147"/>
    </row>
    <row r="82" spans="2:37">
      <c r="B82" s="5"/>
      <c r="V82" s="37"/>
    </row>
  </sheetData>
  <mergeCells count="15">
    <mergeCell ref="B81:C81"/>
    <mergeCell ref="P3:R5"/>
    <mergeCell ref="M3:O5"/>
    <mergeCell ref="J3:L5"/>
    <mergeCell ref="G3:I5"/>
    <mergeCell ref="D3:F5"/>
    <mergeCell ref="C3:C6"/>
    <mergeCell ref="B3:B6"/>
    <mergeCell ref="AH5:AJ5"/>
    <mergeCell ref="AE5:AG5"/>
    <mergeCell ref="AE3:AJ4"/>
    <mergeCell ref="S3:U5"/>
    <mergeCell ref="AB3:AD5"/>
    <mergeCell ref="Y3:AA5"/>
    <mergeCell ref="V3:X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2-8.①歯科健診分析</oddHeader>
  </headerFooter>
  <colBreaks count="1" manualBreakCount="1">
    <brk id="24" max="80" man="1"/>
  </colBreaks>
  <ignoredErrors>
    <ignoredError sqref="F81 I81 L81 O81 R81 U81 X81 AA81 AD81 AG81" formula="1"/>
    <ignoredError sqref="AJ7:AJ80"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6"/>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370</v>
      </c>
    </row>
    <row r="2" spans="2:15" ht="16.5" customHeight="1">
      <c r="B2" s="9" t="s">
        <v>359</v>
      </c>
    </row>
    <row r="4" spans="2:15" ht="13.5" customHeight="1">
      <c r="B4" s="75"/>
      <c r="C4" s="76"/>
      <c r="D4" s="76"/>
      <c r="E4" s="76"/>
      <c r="F4" s="76"/>
      <c r="G4" s="77"/>
    </row>
    <row r="5" spans="2:15" ht="13.5" customHeight="1">
      <c r="B5" s="78"/>
      <c r="C5" s="79"/>
      <c r="D5" s="141">
        <v>0.46299999999999997</v>
      </c>
      <c r="E5" s="81" t="s">
        <v>446</v>
      </c>
      <c r="F5" s="142">
        <v>0.51200000000000001</v>
      </c>
      <c r="G5" s="83" t="s">
        <v>475</v>
      </c>
    </row>
    <row r="6" spans="2:15">
      <c r="B6" s="78"/>
      <c r="D6" s="141"/>
      <c r="E6" s="81"/>
      <c r="F6" s="142"/>
      <c r="G6" s="83"/>
    </row>
    <row r="7" spans="2:15">
      <c r="B7" s="78"/>
      <c r="C7" s="84"/>
      <c r="D7" s="141">
        <v>0.41399999999999998</v>
      </c>
      <c r="E7" s="81" t="s">
        <v>446</v>
      </c>
      <c r="F7" s="142">
        <v>0.46299999999999997</v>
      </c>
      <c r="G7" s="83" t="s">
        <v>476</v>
      </c>
    </row>
    <row r="8" spans="2:15">
      <c r="B8" s="78"/>
      <c r="D8" s="141"/>
      <c r="E8" s="81"/>
      <c r="F8" s="142"/>
      <c r="G8" s="83"/>
    </row>
    <row r="9" spans="2:15">
      <c r="B9" s="78"/>
      <c r="C9" s="85"/>
      <c r="D9" s="141">
        <v>0.36499999999999999</v>
      </c>
      <c r="E9" s="81" t="s">
        <v>446</v>
      </c>
      <c r="F9" s="142">
        <v>0.41399999999999998</v>
      </c>
      <c r="G9" s="83" t="s">
        <v>476</v>
      </c>
    </row>
    <row r="10" spans="2:15">
      <c r="B10" s="78"/>
      <c r="D10" s="141"/>
      <c r="E10" s="81"/>
      <c r="F10" s="142"/>
      <c r="G10" s="83"/>
    </row>
    <row r="11" spans="2:15">
      <c r="B11" s="78"/>
      <c r="C11" s="86"/>
      <c r="D11" s="141">
        <v>0.316</v>
      </c>
      <c r="E11" s="81" t="s">
        <v>446</v>
      </c>
      <c r="F11" s="142">
        <v>0.36499999999999999</v>
      </c>
      <c r="G11" s="83" t="s">
        <v>476</v>
      </c>
    </row>
    <row r="12" spans="2:15">
      <c r="B12" s="78"/>
      <c r="D12" s="141"/>
      <c r="E12" s="81"/>
      <c r="F12" s="142"/>
      <c r="G12" s="83"/>
    </row>
    <row r="13" spans="2:15">
      <c r="B13" s="78"/>
      <c r="C13" s="87"/>
      <c r="D13" s="141">
        <v>0.26700000000000002</v>
      </c>
      <c r="E13" s="81" t="s">
        <v>446</v>
      </c>
      <c r="F13" s="142">
        <v>0.316</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4" t="s">
        <v>175</v>
      </c>
    </row>
    <row r="2" spans="2:4" ht="16.5" customHeight="1">
      <c r="B2" s="4" t="s">
        <v>352</v>
      </c>
    </row>
    <row r="3" spans="2:4">
      <c r="B3" s="4"/>
    </row>
    <row r="4" spans="2:4">
      <c r="B4" s="25"/>
      <c r="C4" s="25"/>
      <c r="D4" s="25"/>
    </row>
    <row r="5" spans="2:4">
      <c r="B5" s="25"/>
      <c r="C5" s="25"/>
      <c r="D5" s="25"/>
    </row>
    <row r="6" spans="2:4">
      <c r="B6" s="25"/>
      <c r="C6" s="25"/>
      <c r="D6" s="25"/>
    </row>
    <row r="7" spans="2:4">
      <c r="B7" s="25"/>
      <c r="C7" s="25"/>
      <c r="D7" s="25"/>
    </row>
    <row r="8" spans="2:4">
      <c r="B8" s="25"/>
      <c r="C8" s="25"/>
      <c r="D8" s="25"/>
    </row>
    <row r="9" spans="2:4">
      <c r="B9" s="25"/>
      <c r="C9" s="25"/>
      <c r="D9" s="25"/>
    </row>
    <row r="10" spans="2:4">
      <c r="B10" s="25"/>
      <c r="C10" s="25"/>
      <c r="D10" s="25"/>
    </row>
    <row r="11" spans="2:4">
      <c r="B11" s="25"/>
      <c r="C11" s="25"/>
      <c r="D11" s="25"/>
    </row>
    <row r="12" spans="2:4">
      <c r="B12" s="25"/>
      <c r="C12" s="25"/>
      <c r="D12" s="25"/>
    </row>
    <row r="13" spans="2:4">
      <c r="B13" s="25"/>
      <c r="C13" s="25"/>
      <c r="D13" s="25"/>
    </row>
    <row r="14" spans="2:4">
      <c r="B14" s="25"/>
      <c r="C14" s="25"/>
      <c r="D14" s="25"/>
    </row>
    <row r="15" spans="2:4">
      <c r="B15" s="25"/>
      <c r="C15" s="25"/>
      <c r="D15" s="25"/>
    </row>
    <row r="16" spans="2:4">
      <c r="B16" s="25"/>
      <c r="C16" s="25"/>
      <c r="D16" s="25"/>
    </row>
    <row r="17" spans="2:4">
      <c r="B17" s="25"/>
      <c r="C17" s="25"/>
      <c r="D17" s="25"/>
    </row>
    <row r="18" spans="2:4">
      <c r="B18" s="25"/>
      <c r="C18" s="25"/>
      <c r="D18" s="25"/>
    </row>
    <row r="19" spans="2:4">
      <c r="B19" s="25"/>
      <c r="C19" s="25"/>
      <c r="D19" s="25"/>
    </row>
    <row r="20" spans="2:4">
      <c r="B20" s="25"/>
      <c r="C20" s="25"/>
      <c r="D20" s="25"/>
    </row>
    <row r="21" spans="2:4">
      <c r="B21" s="25"/>
      <c r="C21" s="25"/>
      <c r="D21" s="25"/>
    </row>
    <row r="22" spans="2:4">
      <c r="B22" s="25"/>
      <c r="C22" s="25"/>
      <c r="D22" s="25"/>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371</v>
      </c>
    </row>
    <row r="2" spans="2:15" ht="16.5" customHeight="1">
      <c r="B2" s="9" t="s">
        <v>359</v>
      </c>
    </row>
    <row r="4" spans="2:15" ht="13.5" customHeight="1">
      <c r="B4" s="75"/>
      <c r="C4" s="76"/>
      <c r="D4" s="76"/>
      <c r="E4" s="76"/>
      <c r="F4" s="76"/>
      <c r="G4" s="77"/>
    </row>
    <row r="5" spans="2:15" ht="13.5" customHeight="1">
      <c r="B5" s="78"/>
      <c r="C5" s="79"/>
      <c r="D5" s="141">
        <v>0.21859999999999996</v>
      </c>
      <c r="E5" s="81" t="s">
        <v>446</v>
      </c>
      <c r="F5" s="142">
        <v>0.254</v>
      </c>
      <c r="G5" s="83" t="s">
        <v>475</v>
      </c>
    </row>
    <row r="6" spans="2:15">
      <c r="B6" s="78"/>
      <c r="D6" s="141"/>
      <c r="E6" s="81"/>
      <c r="F6" s="142"/>
      <c r="G6" s="83"/>
    </row>
    <row r="7" spans="2:15">
      <c r="B7" s="78"/>
      <c r="C7" s="84"/>
      <c r="D7" s="141">
        <v>0.18319999999999997</v>
      </c>
      <c r="E7" s="81" t="s">
        <v>446</v>
      </c>
      <c r="F7" s="142">
        <v>0.21859999999999996</v>
      </c>
      <c r="G7" s="83" t="s">
        <v>476</v>
      </c>
    </row>
    <row r="8" spans="2:15">
      <c r="B8" s="78"/>
      <c r="D8" s="141"/>
      <c r="E8" s="81"/>
      <c r="F8" s="142"/>
      <c r="G8" s="83"/>
    </row>
    <row r="9" spans="2:15">
      <c r="B9" s="78"/>
      <c r="C9" s="85"/>
      <c r="D9" s="141">
        <v>0.14779999999999999</v>
      </c>
      <c r="E9" s="81" t="s">
        <v>446</v>
      </c>
      <c r="F9" s="142">
        <v>0.18319999999999997</v>
      </c>
      <c r="G9" s="83" t="s">
        <v>476</v>
      </c>
    </row>
    <row r="10" spans="2:15">
      <c r="B10" s="78"/>
      <c r="D10" s="141"/>
      <c r="E10" s="81"/>
      <c r="F10" s="142"/>
      <c r="G10" s="83"/>
    </row>
    <row r="11" spans="2:15">
      <c r="B11" s="78"/>
      <c r="C11" s="86"/>
      <c r="D11" s="141">
        <v>0.1124</v>
      </c>
      <c r="E11" s="81" t="s">
        <v>446</v>
      </c>
      <c r="F11" s="142">
        <v>0.14779999999999999</v>
      </c>
      <c r="G11" s="83" t="s">
        <v>476</v>
      </c>
    </row>
    <row r="12" spans="2:15">
      <c r="B12" s="78"/>
      <c r="D12" s="141"/>
      <c r="E12" s="81"/>
      <c r="F12" s="142"/>
      <c r="G12" s="83"/>
    </row>
    <row r="13" spans="2:15">
      <c r="B13" s="78"/>
      <c r="C13" s="87"/>
      <c r="D13" s="141">
        <v>7.6999999999999999E-2</v>
      </c>
      <c r="E13" s="81" t="s">
        <v>446</v>
      </c>
      <c r="F13" s="142">
        <v>0.1124</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7"/>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372</v>
      </c>
    </row>
    <row r="2" spans="2:15" ht="16.5" customHeight="1">
      <c r="B2" s="9" t="s">
        <v>359</v>
      </c>
    </row>
    <row r="4" spans="2:15" ht="13.5" customHeight="1">
      <c r="B4" s="75"/>
      <c r="C4" s="76"/>
      <c r="D4" s="76"/>
      <c r="E4" s="76"/>
      <c r="F4" s="76"/>
      <c r="G4" s="77"/>
    </row>
    <row r="5" spans="2:15" ht="13.5" customHeight="1">
      <c r="B5" s="78"/>
      <c r="C5" s="79"/>
      <c r="D5" s="141">
        <v>0.56580000000000008</v>
      </c>
      <c r="E5" s="81" t="s">
        <v>446</v>
      </c>
      <c r="F5" s="142">
        <v>0.61799999999999999</v>
      </c>
      <c r="G5" s="83" t="s">
        <v>475</v>
      </c>
    </row>
    <row r="6" spans="2:15">
      <c r="B6" s="78"/>
      <c r="D6" s="141"/>
      <c r="E6" s="81"/>
      <c r="F6" s="142"/>
      <c r="G6" s="83"/>
    </row>
    <row r="7" spans="2:15">
      <c r="B7" s="78"/>
      <c r="C7" s="84"/>
      <c r="D7" s="141">
        <v>0.51360000000000006</v>
      </c>
      <c r="E7" s="81" t="s">
        <v>446</v>
      </c>
      <c r="F7" s="142">
        <v>0.56580000000000008</v>
      </c>
      <c r="G7" s="83" t="s">
        <v>476</v>
      </c>
    </row>
    <row r="8" spans="2:15">
      <c r="B8" s="78"/>
      <c r="D8" s="141"/>
      <c r="E8" s="81"/>
      <c r="F8" s="142"/>
      <c r="G8" s="83"/>
    </row>
    <row r="9" spans="2:15">
      <c r="B9" s="78"/>
      <c r="C9" s="85"/>
      <c r="D9" s="141">
        <v>0.46140000000000003</v>
      </c>
      <c r="E9" s="81" t="s">
        <v>446</v>
      </c>
      <c r="F9" s="142">
        <v>0.51360000000000006</v>
      </c>
      <c r="G9" s="83" t="s">
        <v>476</v>
      </c>
    </row>
    <row r="10" spans="2:15">
      <c r="B10" s="78"/>
      <c r="D10" s="141"/>
      <c r="E10" s="81"/>
      <c r="F10" s="142"/>
      <c r="G10" s="83"/>
    </row>
    <row r="11" spans="2:15">
      <c r="B11" s="78"/>
      <c r="C11" s="86"/>
      <c r="D11" s="141">
        <v>0.40920000000000001</v>
      </c>
      <c r="E11" s="81" t="s">
        <v>446</v>
      </c>
      <c r="F11" s="142">
        <v>0.46140000000000003</v>
      </c>
      <c r="G11" s="83" t="s">
        <v>476</v>
      </c>
    </row>
    <row r="12" spans="2:15">
      <c r="B12" s="78"/>
      <c r="D12" s="141"/>
      <c r="E12" s="81"/>
      <c r="F12" s="142"/>
      <c r="G12" s="83"/>
    </row>
    <row r="13" spans="2:15">
      <c r="B13" s="78"/>
      <c r="C13" s="87"/>
      <c r="D13" s="141">
        <v>0.35699999999999998</v>
      </c>
      <c r="E13" s="81" t="s">
        <v>446</v>
      </c>
      <c r="F13" s="142">
        <v>0.40920000000000001</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9"/>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377</v>
      </c>
    </row>
    <row r="2" spans="2:15" ht="16.5" customHeight="1">
      <c r="B2" s="9" t="s">
        <v>359</v>
      </c>
    </row>
    <row r="4" spans="2:15" ht="13.5" customHeight="1">
      <c r="B4" s="75"/>
      <c r="C4" s="76"/>
      <c r="D4" s="76"/>
      <c r="E4" s="76"/>
      <c r="F4" s="76"/>
      <c r="G4" s="77"/>
    </row>
    <row r="5" spans="2:15" ht="13.5" customHeight="1">
      <c r="B5" s="78"/>
      <c r="C5" s="79"/>
      <c r="D5" s="141">
        <v>0.26079999999999998</v>
      </c>
      <c r="E5" s="81" t="s">
        <v>446</v>
      </c>
      <c r="F5" s="142">
        <v>0.309</v>
      </c>
      <c r="G5" s="83" t="s">
        <v>475</v>
      </c>
    </row>
    <row r="6" spans="2:15">
      <c r="B6" s="78"/>
      <c r="D6" s="141"/>
      <c r="E6" s="81"/>
      <c r="F6" s="142"/>
      <c r="G6" s="83"/>
    </row>
    <row r="7" spans="2:15">
      <c r="B7" s="78"/>
      <c r="C7" s="84"/>
      <c r="D7" s="141">
        <v>0.21259999999999998</v>
      </c>
      <c r="E7" s="81" t="s">
        <v>446</v>
      </c>
      <c r="F7" s="142">
        <v>0.26079999999999998</v>
      </c>
      <c r="G7" s="83" t="s">
        <v>476</v>
      </c>
    </row>
    <row r="8" spans="2:15">
      <c r="B8" s="78"/>
      <c r="D8" s="141"/>
      <c r="E8" s="81"/>
      <c r="F8" s="142"/>
      <c r="G8" s="83"/>
    </row>
    <row r="9" spans="2:15">
      <c r="B9" s="78"/>
      <c r="C9" s="85"/>
      <c r="D9" s="141">
        <v>0.16439999999999999</v>
      </c>
      <c r="E9" s="81" t="s">
        <v>446</v>
      </c>
      <c r="F9" s="142">
        <v>0.21259999999999998</v>
      </c>
      <c r="G9" s="83" t="s">
        <v>476</v>
      </c>
    </row>
    <row r="10" spans="2:15">
      <c r="B10" s="78"/>
      <c r="D10" s="141"/>
      <c r="E10" s="81"/>
      <c r="F10" s="142"/>
      <c r="G10" s="83"/>
    </row>
    <row r="11" spans="2:15">
      <c r="B11" s="78"/>
      <c r="C11" s="86"/>
      <c r="D11" s="141">
        <v>0.1162</v>
      </c>
      <c r="E11" s="81" t="s">
        <v>446</v>
      </c>
      <c r="F11" s="142">
        <v>0.16439999999999999</v>
      </c>
      <c r="G11" s="83" t="s">
        <v>476</v>
      </c>
    </row>
    <row r="12" spans="2:15">
      <c r="B12" s="78"/>
      <c r="D12" s="141"/>
      <c r="E12" s="81"/>
      <c r="F12" s="142"/>
      <c r="G12" s="83"/>
    </row>
    <row r="13" spans="2:15">
      <c r="B13" s="78"/>
      <c r="C13" s="87"/>
      <c r="D13" s="141">
        <v>6.8000000000000005E-2</v>
      </c>
      <c r="E13" s="81" t="s">
        <v>446</v>
      </c>
      <c r="F13" s="142">
        <v>0.1162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0"/>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373</v>
      </c>
    </row>
    <row r="2" spans="2:15" ht="16.5" customHeight="1">
      <c r="B2" s="9" t="s">
        <v>359</v>
      </c>
    </row>
    <row r="4" spans="2:15" ht="13.5" customHeight="1">
      <c r="B4" s="75"/>
      <c r="C4" s="76"/>
      <c r="D4" s="76"/>
      <c r="E4" s="76"/>
      <c r="F4" s="76"/>
      <c r="G4" s="77"/>
    </row>
    <row r="5" spans="2:15" ht="13.5" customHeight="1">
      <c r="B5" s="78"/>
      <c r="C5" s="79"/>
      <c r="D5" s="141">
        <v>0.3034</v>
      </c>
      <c r="E5" s="81" t="s">
        <v>446</v>
      </c>
      <c r="F5" s="142">
        <v>0.35399999999999998</v>
      </c>
      <c r="G5" s="83" t="s">
        <v>475</v>
      </c>
    </row>
    <row r="6" spans="2:15">
      <c r="B6" s="78"/>
      <c r="D6" s="141"/>
      <c r="E6" s="81"/>
      <c r="F6" s="142"/>
      <c r="G6" s="83"/>
    </row>
    <row r="7" spans="2:15">
      <c r="B7" s="78"/>
      <c r="C7" s="84"/>
      <c r="D7" s="141">
        <v>0.25280000000000002</v>
      </c>
      <c r="E7" s="81" t="s">
        <v>446</v>
      </c>
      <c r="F7" s="142">
        <v>0.3034</v>
      </c>
      <c r="G7" s="83" t="s">
        <v>476</v>
      </c>
    </row>
    <row r="8" spans="2:15">
      <c r="B8" s="78"/>
      <c r="D8" s="141"/>
      <c r="E8" s="81"/>
      <c r="F8" s="142"/>
      <c r="G8" s="83"/>
    </row>
    <row r="9" spans="2:15">
      <c r="B9" s="78"/>
      <c r="C9" s="85"/>
      <c r="D9" s="141">
        <v>0.20220000000000002</v>
      </c>
      <c r="E9" s="81" t="s">
        <v>446</v>
      </c>
      <c r="F9" s="142">
        <v>0.25280000000000002</v>
      </c>
      <c r="G9" s="83" t="s">
        <v>476</v>
      </c>
    </row>
    <row r="10" spans="2:15">
      <c r="B10" s="78"/>
      <c r="D10" s="141"/>
      <c r="E10" s="81"/>
      <c r="F10" s="142"/>
      <c r="G10" s="83"/>
    </row>
    <row r="11" spans="2:15">
      <c r="B11" s="78"/>
      <c r="C11" s="86"/>
      <c r="D11" s="141">
        <v>0.15160000000000001</v>
      </c>
      <c r="E11" s="81" t="s">
        <v>446</v>
      </c>
      <c r="F11" s="142">
        <v>0.20220000000000002</v>
      </c>
      <c r="G11" s="83" t="s">
        <v>476</v>
      </c>
    </row>
    <row r="12" spans="2:15">
      <c r="B12" s="78"/>
      <c r="D12" s="141"/>
      <c r="E12" s="81"/>
      <c r="F12" s="142"/>
      <c r="G12" s="83"/>
    </row>
    <row r="13" spans="2:15">
      <c r="B13" s="78"/>
      <c r="C13" s="87"/>
      <c r="D13" s="141">
        <v>0.10100000000000001</v>
      </c>
      <c r="E13" s="81" t="s">
        <v>446</v>
      </c>
      <c r="F13" s="142">
        <v>0.15160000000000001</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374</v>
      </c>
    </row>
    <row r="2" spans="2:15" ht="16.5" customHeight="1">
      <c r="B2" s="9" t="s">
        <v>359</v>
      </c>
    </row>
    <row r="4" spans="2:15" ht="13.5" customHeight="1">
      <c r="B4" s="75"/>
      <c r="C4" s="76"/>
      <c r="D4" s="76"/>
      <c r="E4" s="76"/>
      <c r="F4" s="76"/>
      <c r="G4" s="77"/>
    </row>
    <row r="5" spans="2:15" ht="13.5" customHeight="1">
      <c r="B5" s="78"/>
      <c r="C5" s="79"/>
      <c r="D5" s="141">
        <v>0.24120000000000003</v>
      </c>
      <c r="E5" s="81" t="s">
        <v>446</v>
      </c>
      <c r="F5" s="142">
        <v>0.28899999999999998</v>
      </c>
      <c r="G5" s="83" t="s">
        <v>475</v>
      </c>
    </row>
    <row r="6" spans="2:15">
      <c r="B6" s="78"/>
      <c r="D6" s="141"/>
      <c r="E6" s="81"/>
      <c r="F6" s="142"/>
      <c r="G6" s="83"/>
    </row>
    <row r="7" spans="2:15">
      <c r="B7" s="78"/>
      <c r="C7" s="84"/>
      <c r="D7" s="141">
        <v>0.19340000000000002</v>
      </c>
      <c r="E7" s="81" t="s">
        <v>446</v>
      </c>
      <c r="F7" s="142">
        <v>0.24120000000000003</v>
      </c>
      <c r="G7" s="83" t="s">
        <v>476</v>
      </c>
    </row>
    <row r="8" spans="2:15">
      <c r="B8" s="78"/>
      <c r="D8" s="141"/>
      <c r="E8" s="81"/>
      <c r="F8" s="142"/>
      <c r="G8" s="83"/>
    </row>
    <row r="9" spans="2:15">
      <c r="B9" s="78"/>
      <c r="C9" s="85"/>
      <c r="D9" s="141">
        <v>0.14560000000000001</v>
      </c>
      <c r="E9" s="81" t="s">
        <v>446</v>
      </c>
      <c r="F9" s="142">
        <v>0.19340000000000002</v>
      </c>
      <c r="G9" s="83" t="s">
        <v>476</v>
      </c>
    </row>
    <row r="10" spans="2:15">
      <c r="B10" s="78"/>
      <c r="D10" s="141"/>
      <c r="E10" s="81"/>
      <c r="F10" s="142"/>
      <c r="G10" s="83"/>
    </row>
    <row r="11" spans="2:15">
      <c r="B11" s="78"/>
      <c r="C11" s="86"/>
      <c r="D11" s="141">
        <v>9.7799999999999998E-2</v>
      </c>
      <c r="E11" s="81" t="s">
        <v>446</v>
      </c>
      <c r="F11" s="142">
        <v>0.14560000000000001</v>
      </c>
      <c r="G11" s="83" t="s">
        <v>476</v>
      </c>
    </row>
    <row r="12" spans="2:15">
      <c r="B12" s="78"/>
      <c r="D12" s="141"/>
      <c r="E12" s="81"/>
      <c r="F12" s="142"/>
      <c r="G12" s="83"/>
    </row>
    <row r="13" spans="2:15">
      <c r="B13" s="78"/>
      <c r="C13" s="87"/>
      <c r="D13" s="141">
        <v>0.05</v>
      </c>
      <c r="E13" s="81" t="s">
        <v>446</v>
      </c>
      <c r="F13" s="142">
        <v>9.7799999999999998E-2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3"/>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375</v>
      </c>
    </row>
    <row r="2" spans="2:15" ht="16.5" customHeight="1">
      <c r="B2" s="9" t="s">
        <v>359</v>
      </c>
    </row>
    <row r="4" spans="2:15" ht="13.5" customHeight="1">
      <c r="B4" s="75"/>
      <c r="C4" s="76"/>
      <c r="D4" s="76"/>
      <c r="E4" s="76"/>
      <c r="F4" s="76"/>
      <c r="G4" s="77"/>
    </row>
    <row r="5" spans="2:15" ht="13.5" customHeight="1">
      <c r="B5" s="78"/>
      <c r="C5" s="79"/>
      <c r="D5" s="141">
        <v>4.4200000000000003E-2</v>
      </c>
      <c r="E5" s="81" t="s">
        <v>446</v>
      </c>
      <c r="F5" s="142">
        <v>5.3999999999999999E-2</v>
      </c>
      <c r="G5" s="83" t="s">
        <v>475</v>
      </c>
    </row>
    <row r="6" spans="2:15">
      <c r="B6" s="78"/>
      <c r="D6" s="141"/>
      <c r="E6" s="81"/>
      <c r="F6" s="142"/>
      <c r="G6" s="83"/>
    </row>
    <row r="7" spans="2:15">
      <c r="B7" s="78"/>
      <c r="C7" s="84"/>
      <c r="D7" s="141">
        <v>3.44E-2</v>
      </c>
      <c r="E7" s="81" t="s">
        <v>446</v>
      </c>
      <c r="F7" s="142">
        <v>4.4200000000000003E-2</v>
      </c>
      <c r="G7" s="83" t="s">
        <v>476</v>
      </c>
    </row>
    <row r="8" spans="2:15">
      <c r="B8" s="78"/>
      <c r="D8" s="141"/>
      <c r="E8" s="81"/>
      <c r="F8" s="142"/>
      <c r="G8" s="83"/>
    </row>
    <row r="9" spans="2:15">
      <c r="B9" s="78"/>
      <c r="C9" s="85"/>
      <c r="D9" s="141">
        <v>2.46E-2</v>
      </c>
      <c r="E9" s="81" t="s">
        <v>446</v>
      </c>
      <c r="F9" s="142">
        <v>3.44E-2</v>
      </c>
      <c r="G9" s="83" t="s">
        <v>476</v>
      </c>
    </row>
    <row r="10" spans="2:15">
      <c r="B10" s="78"/>
      <c r="D10" s="141"/>
      <c r="E10" s="81"/>
      <c r="F10" s="142"/>
      <c r="G10" s="83"/>
    </row>
    <row r="11" spans="2:15">
      <c r="B11" s="78"/>
      <c r="C11" s="86"/>
      <c r="D11" s="141">
        <v>1.4800000000000001E-2</v>
      </c>
      <c r="E11" s="81" t="s">
        <v>446</v>
      </c>
      <c r="F11" s="142">
        <v>2.46E-2</v>
      </c>
      <c r="G11" s="83" t="s">
        <v>476</v>
      </c>
    </row>
    <row r="12" spans="2:15">
      <c r="B12" s="78"/>
      <c r="D12" s="141"/>
      <c r="E12" s="81"/>
      <c r="F12" s="142"/>
      <c r="G12" s="83"/>
    </row>
    <row r="13" spans="2:15">
      <c r="B13" s="78"/>
      <c r="C13" s="87"/>
      <c r="D13" s="141">
        <v>5.0000000000000001E-3</v>
      </c>
      <c r="E13" s="81" t="s">
        <v>446</v>
      </c>
      <c r="F13" s="142">
        <v>1.4800000000000001E-2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342"/>
    </row>
    <row r="17" spans="2:15">
      <c r="B17" s="78"/>
      <c r="O17" s="295"/>
    </row>
    <row r="18" spans="2:15">
      <c r="B18" s="78"/>
      <c r="O18" s="295"/>
    </row>
    <row r="19" spans="2:15">
      <c r="B19" s="78"/>
      <c r="O19" s="295"/>
    </row>
    <row r="20" spans="2:15">
      <c r="B20" s="78"/>
      <c r="O20" s="295"/>
    </row>
    <row r="21" spans="2:15">
      <c r="B21" s="78"/>
      <c r="O21" s="295"/>
    </row>
    <row r="22" spans="2:15">
      <c r="B22" s="78"/>
      <c r="O22" s="295"/>
    </row>
    <row r="23" spans="2:15">
      <c r="B23" s="78"/>
      <c r="O23" s="295"/>
    </row>
    <row r="24" spans="2:15">
      <c r="B24" s="78"/>
      <c r="O24" s="295"/>
    </row>
    <row r="25" spans="2:15">
      <c r="B25" s="78"/>
      <c r="O25" s="295"/>
    </row>
    <row r="26" spans="2:15">
      <c r="B26" s="78"/>
      <c r="O26" s="295"/>
    </row>
    <row r="27" spans="2:15">
      <c r="B27" s="78"/>
      <c r="O27" s="295"/>
    </row>
    <row r="28" spans="2:15">
      <c r="B28" s="78"/>
      <c r="O28" s="295"/>
    </row>
    <row r="29" spans="2:15">
      <c r="B29" s="78"/>
      <c r="O29" s="295"/>
    </row>
    <row r="30" spans="2:15">
      <c r="B30" s="78"/>
      <c r="O30" s="295"/>
    </row>
    <row r="31" spans="2:15">
      <c r="B31" s="78"/>
      <c r="O31" s="295"/>
    </row>
    <row r="32" spans="2:15">
      <c r="B32" s="78"/>
      <c r="O32" s="295"/>
    </row>
    <row r="33" spans="2:15">
      <c r="B33" s="78"/>
      <c r="O33" s="295"/>
    </row>
    <row r="34" spans="2:15">
      <c r="B34" s="78"/>
      <c r="O34" s="295"/>
    </row>
    <row r="35" spans="2:15">
      <c r="B35" s="78"/>
      <c r="O35" s="295"/>
    </row>
    <row r="36" spans="2:15">
      <c r="B36" s="78"/>
      <c r="O36" s="295"/>
    </row>
    <row r="37" spans="2:15">
      <c r="B37" s="78"/>
      <c r="O37" s="295"/>
    </row>
    <row r="38" spans="2:15">
      <c r="B38" s="78"/>
      <c r="O38" s="295"/>
    </row>
    <row r="39" spans="2:15">
      <c r="B39" s="78"/>
      <c r="O39" s="295"/>
    </row>
    <row r="40" spans="2:15">
      <c r="B40" s="78"/>
      <c r="O40" s="295"/>
    </row>
    <row r="41" spans="2:15">
      <c r="B41" s="78"/>
      <c r="O41" s="295"/>
    </row>
    <row r="42" spans="2:15">
      <c r="B42" s="78"/>
      <c r="O42" s="295"/>
    </row>
    <row r="43" spans="2:15">
      <c r="B43" s="78"/>
      <c r="O43" s="295"/>
    </row>
    <row r="44" spans="2:15">
      <c r="B44" s="78"/>
      <c r="O44" s="295"/>
    </row>
    <row r="45" spans="2:15">
      <c r="B45" s="78"/>
      <c r="O45" s="295"/>
    </row>
    <row r="46" spans="2:15">
      <c r="B46" s="78"/>
      <c r="O46" s="295"/>
    </row>
    <row r="47" spans="2:15">
      <c r="B47" s="78"/>
      <c r="O47" s="295"/>
    </row>
    <row r="48" spans="2:15">
      <c r="B48" s="78"/>
      <c r="O48" s="295"/>
    </row>
    <row r="49" spans="2:15">
      <c r="B49" s="78"/>
      <c r="O49" s="295"/>
    </row>
    <row r="50" spans="2:15">
      <c r="B50" s="78"/>
      <c r="O50" s="295"/>
    </row>
    <row r="51" spans="2:15">
      <c r="B51" s="78"/>
      <c r="O51" s="295"/>
    </row>
    <row r="52" spans="2:15">
      <c r="B52" s="78"/>
      <c r="O52" s="295"/>
    </row>
    <row r="53" spans="2:15">
      <c r="B53" s="78"/>
      <c r="O53" s="295"/>
    </row>
    <row r="54" spans="2:15">
      <c r="B54" s="78"/>
      <c r="O54" s="295"/>
    </row>
    <row r="55" spans="2:15">
      <c r="B55" s="78"/>
      <c r="O55" s="295"/>
    </row>
    <row r="56" spans="2:15">
      <c r="B56" s="78"/>
      <c r="O56" s="295"/>
    </row>
    <row r="57" spans="2:15">
      <c r="B57" s="78"/>
      <c r="O57" s="295"/>
    </row>
    <row r="58" spans="2:15">
      <c r="B58" s="78"/>
      <c r="O58" s="295"/>
    </row>
    <row r="59" spans="2:15">
      <c r="B59" s="78"/>
      <c r="O59" s="295"/>
    </row>
    <row r="60" spans="2:15">
      <c r="B60" s="78"/>
      <c r="O60" s="295"/>
    </row>
    <row r="61" spans="2:15">
      <c r="B61" s="78"/>
      <c r="O61" s="295"/>
    </row>
    <row r="62" spans="2:15">
      <c r="B62" s="78"/>
      <c r="O62" s="295"/>
    </row>
    <row r="63" spans="2:15">
      <c r="B63" s="78"/>
      <c r="O63" s="295"/>
    </row>
    <row r="64" spans="2:15">
      <c r="B64" s="78"/>
      <c r="O64" s="295"/>
    </row>
    <row r="65" spans="2:15">
      <c r="B65" s="78"/>
      <c r="O65" s="295"/>
    </row>
    <row r="66" spans="2:15">
      <c r="B66" s="78"/>
      <c r="O66" s="295"/>
    </row>
    <row r="67" spans="2:15">
      <c r="B67" s="78"/>
      <c r="O67" s="295"/>
    </row>
    <row r="68" spans="2:15">
      <c r="B68" s="78"/>
      <c r="O68" s="295"/>
    </row>
    <row r="69" spans="2:15">
      <c r="B69" s="78"/>
      <c r="O69" s="295"/>
    </row>
    <row r="70" spans="2:15">
      <c r="B70" s="78"/>
      <c r="O70" s="295"/>
    </row>
    <row r="71" spans="2:15">
      <c r="B71" s="78"/>
      <c r="O71" s="295"/>
    </row>
    <row r="72" spans="2:15">
      <c r="B72" s="78"/>
      <c r="O72" s="295"/>
    </row>
    <row r="73" spans="2:15">
      <c r="B73" s="78"/>
      <c r="O73" s="295"/>
    </row>
    <row r="74" spans="2:15">
      <c r="B74" s="78"/>
      <c r="O74" s="295"/>
    </row>
    <row r="75" spans="2:15">
      <c r="B75" s="78"/>
      <c r="O75" s="295"/>
    </row>
    <row r="76" spans="2:15">
      <c r="B76" s="78"/>
      <c r="O76" s="295"/>
    </row>
    <row r="77" spans="2:15">
      <c r="B77" s="78"/>
      <c r="O77" s="295"/>
    </row>
    <row r="78" spans="2:15">
      <c r="B78" s="344"/>
      <c r="O78" s="295"/>
    </row>
    <row r="79" spans="2:15">
      <c r="B79" s="344"/>
      <c r="O79" s="295"/>
    </row>
    <row r="80" spans="2:15">
      <c r="B80" s="344"/>
      <c r="O80" s="295"/>
    </row>
    <row r="81" spans="2:15">
      <c r="B81" s="344"/>
      <c r="O81" s="295"/>
    </row>
    <row r="82" spans="2:15">
      <c r="B82" s="344"/>
      <c r="O82" s="295"/>
    </row>
    <row r="83" spans="2:15">
      <c r="B83" s="344"/>
      <c r="O83" s="295"/>
    </row>
    <row r="84" spans="2:15">
      <c r="B84" s="345"/>
      <c r="C84" s="346"/>
      <c r="D84" s="346"/>
      <c r="E84" s="346"/>
      <c r="F84" s="346"/>
      <c r="G84" s="346"/>
      <c r="H84" s="346"/>
      <c r="I84" s="346"/>
      <c r="J84" s="346"/>
      <c r="K84" s="346"/>
      <c r="L84" s="346"/>
      <c r="M84" s="346"/>
      <c r="N84" s="346"/>
      <c r="O84" s="343"/>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378</v>
      </c>
    </row>
    <row r="2" spans="2:15" ht="16.5" customHeight="1">
      <c r="B2" s="9" t="s">
        <v>359</v>
      </c>
    </row>
    <row r="4" spans="2:15" ht="13.5" customHeight="1">
      <c r="B4" s="75"/>
      <c r="C4" s="76"/>
      <c r="D4" s="76"/>
      <c r="E4" s="76"/>
      <c r="F4" s="76"/>
      <c r="G4" s="77"/>
    </row>
    <row r="5" spans="2:15" ht="13.5" customHeight="1">
      <c r="B5" s="78"/>
      <c r="C5" s="79"/>
      <c r="D5" s="141">
        <v>0.10059999999999999</v>
      </c>
      <c r="E5" s="81" t="s">
        <v>446</v>
      </c>
      <c r="F5" s="142">
        <v>0.12</v>
      </c>
      <c r="G5" s="83" t="s">
        <v>475</v>
      </c>
    </row>
    <row r="6" spans="2:15">
      <c r="B6" s="78"/>
      <c r="D6" s="141"/>
      <c r="E6" s="81"/>
      <c r="F6" s="142"/>
      <c r="G6" s="83"/>
    </row>
    <row r="7" spans="2:15">
      <c r="B7" s="78"/>
      <c r="C7" s="84"/>
      <c r="D7" s="141">
        <v>8.1199999999999994E-2</v>
      </c>
      <c r="E7" s="81" t="s">
        <v>446</v>
      </c>
      <c r="F7" s="142">
        <v>0.10059999999999999</v>
      </c>
      <c r="G7" s="83" t="s">
        <v>476</v>
      </c>
    </row>
    <row r="8" spans="2:15">
      <c r="B8" s="78"/>
      <c r="D8" s="141"/>
      <c r="E8" s="81"/>
      <c r="F8" s="142"/>
      <c r="G8" s="83"/>
    </row>
    <row r="9" spans="2:15">
      <c r="B9" s="78"/>
      <c r="C9" s="85"/>
      <c r="D9" s="141">
        <v>6.1800000000000001E-2</v>
      </c>
      <c r="E9" s="81" t="s">
        <v>446</v>
      </c>
      <c r="F9" s="142">
        <v>8.1199999999999994E-2</v>
      </c>
      <c r="G9" s="83" t="s">
        <v>476</v>
      </c>
    </row>
    <row r="10" spans="2:15">
      <c r="B10" s="78"/>
      <c r="D10" s="141"/>
      <c r="E10" s="81"/>
      <c r="F10" s="142"/>
      <c r="G10" s="83"/>
    </row>
    <row r="11" spans="2:15">
      <c r="B11" s="78"/>
      <c r="C11" s="86"/>
      <c r="D11" s="141">
        <v>4.24E-2</v>
      </c>
      <c r="E11" s="81" t="s">
        <v>446</v>
      </c>
      <c r="F11" s="142">
        <v>6.1800000000000001E-2</v>
      </c>
      <c r="G11" s="83" t="s">
        <v>476</v>
      </c>
    </row>
    <row r="12" spans="2:15">
      <c r="B12" s="78"/>
      <c r="D12" s="141"/>
      <c r="E12" s="81"/>
      <c r="F12" s="142"/>
      <c r="G12" s="83"/>
    </row>
    <row r="13" spans="2:15">
      <c r="B13" s="78"/>
      <c r="C13" s="87"/>
      <c r="D13" s="141">
        <v>2.3E-2</v>
      </c>
      <c r="E13" s="81" t="s">
        <v>446</v>
      </c>
      <c r="F13" s="142">
        <v>4.24E-2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379</v>
      </c>
    </row>
    <row r="2" spans="2:15" ht="16.5" customHeight="1">
      <c r="B2" s="9" t="s">
        <v>380</v>
      </c>
    </row>
    <row r="4" spans="2:15" ht="13.5" customHeight="1">
      <c r="B4" s="75"/>
      <c r="C4" s="76"/>
      <c r="D4" s="76"/>
      <c r="E4" s="76"/>
      <c r="F4" s="76"/>
      <c r="G4" s="77"/>
    </row>
    <row r="5" spans="2:15" ht="13.5" customHeight="1">
      <c r="B5" s="78"/>
      <c r="C5" s="79"/>
      <c r="D5" s="141">
        <v>0.2918</v>
      </c>
      <c r="E5" s="81" t="s">
        <v>446</v>
      </c>
      <c r="F5" s="142">
        <v>0.34799999999999998</v>
      </c>
      <c r="G5" s="83" t="s">
        <v>475</v>
      </c>
    </row>
    <row r="6" spans="2:15">
      <c r="B6" s="78"/>
      <c r="D6" s="141"/>
      <c r="E6" s="81"/>
      <c r="F6" s="142"/>
      <c r="G6" s="83"/>
    </row>
    <row r="7" spans="2:15">
      <c r="B7" s="78"/>
      <c r="C7" s="84"/>
      <c r="D7" s="141">
        <v>0.2356</v>
      </c>
      <c r="E7" s="81" t="s">
        <v>446</v>
      </c>
      <c r="F7" s="142">
        <v>0.2918</v>
      </c>
      <c r="G7" s="83" t="s">
        <v>476</v>
      </c>
    </row>
    <row r="8" spans="2:15">
      <c r="B8" s="78"/>
      <c r="D8" s="141"/>
      <c r="E8" s="81"/>
      <c r="F8" s="142"/>
      <c r="G8" s="83"/>
    </row>
    <row r="9" spans="2:15">
      <c r="B9" s="78"/>
      <c r="C9" s="85"/>
      <c r="D9" s="141">
        <v>0.1794</v>
      </c>
      <c r="E9" s="81" t="s">
        <v>446</v>
      </c>
      <c r="F9" s="142">
        <v>0.2356</v>
      </c>
      <c r="G9" s="83" t="s">
        <v>476</v>
      </c>
    </row>
    <row r="10" spans="2:15">
      <c r="B10" s="78"/>
      <c r="D10" s="141"/>
      <c r="E10" s="81"/>
      <c r="F10" s="142"/>
      <c r="G10" s="83"/>
    </row>
    <row r="11" spans="2:15">
      <c r="B11" s="78"/>
      <c r="C11" s="86"/>
      <c r="D11" s="141">
        <v>0.1232</v>
      </c>
      <c r="E11" s="81" t="s">
        <v>446</v>
      </c>
      <c r="F11" s="142">
        <v>0.1794</v>
      </c>
      <c r="G11" s="83" t="s">
        <v>476</v>
      </c>
    </row>
    <row r="12" spans="2:15">
      <c r="B12" s="78"/>
      <c r="D12" s="141"/>
      <c r="E12" s="81"/>
      <c r="F12" s="142"/>
      <c r="G12" s="83"/>
    </row>
    <row r="13" spans="2:15">
      <c r="B13" s="78"/>
      <c r="C13" s="87"/>
      <c r="D13" s="141">
        <v>6.7000000000000004E-2</v>
      </c>
      <c r="E13" s="81" t="s">
        <v>446</v>
      </c>
      <c r="F13" s="142">
        <v>0.1232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9"/>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4" t="s">
        <v>381</v>
      </c>
    </row>
    <row r="2" spans="2:15" ht="16.5" customHeight="1">
      <c r="B2" s="9" t="s">
        <v>359</v>
      </c>
    </row>
    <row r="4" spans="2:15" ht="13.5" customHeight="1">
      <c r="B4" s="75"/>
      <c r="C4" s="76"/>
      <c r="D4" s="76"/>
      <c r="E4" s="76"/>
      <c r="F4" s="76"/>
      <c r="G4" s="77"/>
    </row>
    <row r="5" spans="2:15" ht="13.5" customHeight="1">
      <c r="B5" s="78"/>
      <c r="C5" s="79"/>
      <c r="D5" s="141">
        <v>0.15539999999999998</v>
      </c>
      <c r="E5" s="81" t="s">
        <v>446</v>
      </c>
      <c r="F5" s="142">
        <v>0.188</v>
      </c>
      <c r="G5" s="83" t="s">
        <v>475</v>
      </c>
    </row>
    <row r="6" spans="2:15">
      <c r="B6" s="78"/>
      <c r="D6" s="141"/>
      <c r="E6" s="81"/>
      <c r="F6" s="142"/>
      <c r="G6" s="83"/>
    </row>
    <row r="7" spans="2:15">
      <c r="B7" s="78"/>
      <c r="C7" s="84"/>
      <c r="D7" s="141">
        <v>0.12279999999999999</v>
      </c>
      <c r="E7" s="81" t="s">
        <v>446</v>
      </c>
      <c r="F7" s="142">
        <v>0.15539999999999998</v>
      </c>
      <c r="G7" s="83" t="s">
        <v>476</v>
      </c>
    </row>
    <row r="8" spans="2:15">
      <c r="B8" s="78"/>
      <c r="D8" s="141"/>
      <c r="E8" s="81"/>
      <c r="F8" s="142"/>
      <c r="G8" s="83"/>
    </row>
    <row r="9" spans="2:15">
      <c r="B9" s="78"/>
      <c r="C9" s="85"/>
      <c r="D9" s="141">
        <v>9.0200000000000002E-2</v>
      </c>
      <c r="E9" s="81" t="s">
        <v>446</v>
      </c>
      <c r="F9" s="142">
        <v>0.12279999999999999</v>
      </c>
      <c r="G9" s="83" t="s">
        <v>476</v>
      </c>
    </row>
    <row r="10" spans="2:15">
      <c r="B10" s="78"/>
      <c r="D10" s="141"/>
      <c r="E10" s="81"/>
      <c r="F10" s="142"/>
      <c r="G10" s="83"/>
    </row>
    <row r="11" spans="2:15">
      <c r="B11" s="78"/>
      <c r="C11" s="86"/>
      <c r="D11" s="141">
        <v>5.7599999999999998E-2</v>
      </c>
      <c r="E11" s="81" t="s">
        <v>446</v>
      </c>
      <c r="F11" s="142">
        <v>9.0200000000000002E-2</v>
      </c>
      <c r="G11" s="83" t="s">
        <v>476</v>
      </c>
    </row>
    <row r="12" spans="2:15">
      <c r="B12" s="78"/>
      <c r="D12" s="141"/>
      <c r="E12" s="81"/>
      <c r="F12" s="142"/>
      <c r="G12" s="83"/>
    </row>
    <row r="13" spans="2:15">
      <c r="B13" s="78"/>
      <c r="C13" s="87"/>
      <c r="D13" s="141">
        <v>2.5000000000000001E-2</v>
      </c>
      <c r="E13" s="81" t="s">
        <v>446</v>
      </c>
      <c r="F13" s="142">
        <v>5.7599999999999998E-2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2"/>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4" t="s">
        <v>376</v>
      </c>
    </row>
    <row r="2" spans="2:15" ht="16.5" customHeight="1">
      <c r="B2" s="9" t="s">
        <v>380</v>
      </c>
    </row>
    <row r="4" spans="2:15" ht="13.5" customHeight="1">
      <c r="B4" s="75"/>
      <c r="C4" s="76"/>
      <c r="D4" s="76"/>
      <c r="E4" s="76"/>
      <c r="F4" s="76"/>
      <c r="G4" s="77"/>
    </row>
    <row r="5" spans="2:15" ht="13.5" customHeight="1">
      <c r="B5" s="78"/>
      <c r="C5" s="79"/>
      <c r="D5" s="141">
        <v>0.18659999999999999</v>
      </c>
      <c r="E5" s="81" t="s">
        <v>446</v>
      </c>
      <c r="F5" s="142">
        <v>0.224</v>
      </c>
      <c r="G5" s="83" t="s">
        <v>475</v>
      </c>
    </row>
    <row r="6" spans="2:15">
      <c r="B6" s="78"/>
      <c r="D6" s="141"/>
      <c r="E6" s="81"/>
      <c r="F6" s="142"/>
      <c r="G6" s="83"/>
    </row>
    <row r="7" spans="2:15">
      <c r="B7" s="78"/>
      <c r="C7" s="84"/>
      <c r="D7" s="141">
        <v>0.1492</v>
      </c>
      <c r="E7" s="81" t="s">
        <v>446</v>
      </c>
      <c r="F7" s="142">
        <v>0.18659999999999999</v>
      </c>
      <c r="G7" s="83" t="s">
        <v>476</v>
      </c>
    </row>
    <row r="8" spans="2:15">
      <c r="B8" s="78"/>
      <c r="D8" s="141"/>
      <c r="E8" s="81"/>
      <c r="F8" s="142"/>
      <c r="G8" s="83"/>
    </row>
    <row r="9" spans="2:15">
      <c r="B9" s="78"/>
      <c r="C9" s="85"/>
      <c r="D9" s="141">
        <v>0.1118</v>
      </c>
      <c r="E9" s="81" t="s">
        <v>446</v>
      </c>
      <c r="F9" s="142">
        <v>0.1492</v>
      </c>
      <c r="G9" s="83" t="s">
        <v>476</v>
      </c>
    </row>
    <row r="10" spans="2:15">
      <c r="B10" s="78"/>
      <c r="D10" s="141"/>
      <c r="E10" s="81"/>
      <c r="F10" s="142"/>
      <c r="G10" s="83"/>
    </row>
    <row r="11" spans="2:15">
      <c r="B11" s="78"/>
      <c r="C11" s="86"/>
      <c r="D11" s="141">
        <v>7.4399999999999994E-2</v>
      </c>
      <c r="E11" s="81" t="s">
        <v>446</v>
      </c>
      <c r="F11" s="142">
        <v>0.1118</v>
      </c>
      <c r="G11" s="83" t="s">
        <v>476</v>
      </c>
    </row>
    <row r="12" spans="2:15">
      <c r="B12" s="78"/>
      <c r="D12" s="141"/>
      <c r="E12" s="81"/>
      <c r="F12" s="142"/>
      <c r="G12" s="83"/>
    </row>
    <row r="13" spans="2:15">
      <c r="B13" s="78"/>
      <c r="C13" s="87"/>
      <c r="D13" s="141">
        <v>3.6999999999999998E-2</v>
      </c>
      <c r="E13" s="81" t="s">
        <v>446</v>
      </c>
      <c r="F13" s="142">
        <v>7.4399999999999994E-2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3"/>
  <dimension ref="B1:I26"/>
  <sheetViews>
    <sheetView showGridLines="0" zoomScaleNormal="100" zoomScaleSheetLayoutView="100" workbookViewId="0"/>
  </sheetViews>
  <sheetFormatPr defaultColWidth="9" defaultRowHeight="13.5"/>
  <cols>
    <col min="1" max="1" width="4.625" style="1" customWidth="1"/>
    <col min="2" max="2" width="25.625" style="1" customWidth="1"/>
    <col min="3" max="5" width="15.625" style="1" customWidth="1"/>
    <col min="6" max="7" width="23.625" style="1" customWidth="1"/>
    <col min="8" max="8" width="21.75" style="1" customWidth="1"/>
    <col min="9" max="9" width="14.125" style="1" customWidth="1"/>
    <col min="10" max="16384" width="9" style="1"/>
  </cols>
  <sheetData>
    <row r="1" spans="2:9" ht="16.5" customHeight="1">
      <c r="B1" s="4" t="s">
        <v>175</v>
      </c>
    </row>
    <row r="2" spans="2:9" ht="16.5" customHeight="1">
      <c r="B2" s="4" t="s">
        <v>401</v>
      </c>
      <c r="C2" s="3"/>
      <c r="H2" s="3" t="s">
        <v>176</v>
      </c>
      <c r="I2" s="3"/>
    </row>
    <row r="3" spans="2:9" ht="13.5" customHeight="1">
      <c r="B3" s="339" t="s">
        <v>400</v>
      </c>
      <c r="C3" s="336" t="s">
        <v>67</v>
      </c>
      <c r="D3" s="21" t="s">
        <v>65</v>
      </c>
      <c r="E3" s="335" t="s">
        <v>182</v>
      </c>
      <c r="H3" s="200"/>
      <c r="I3" s="338" t="s">
        <v>320</v>
      </c>
    </row>
    <row r="4" spans="2:9" s="14" customFormat="1" ht="13.5" customHeight="1">
      <c r="B4" s="337" t="s">
        <v>342</v>
      </c>
      <c r="C4" s="167">
        <v>914809</v>
      </c>
      <c r="D4" s="168">
        <v>129803</v>
      </c>
      <c r="E4" s="23">
        <f t="shared" ref="E4:E11" si="0">IFERROR(D4/C4,"-")</f>
        <v>0.14189082092546093</v>
      </c>
      <c r="H4" s="337" t="s">
        <v>342</v>
      </c>
      <c r="I4" s="126">
        <f t="shared" ref="I4:I12" si="1">E4</f>
        <v>0.14189082092546093</v>
      </c>
    </row>
    <row r="5" spans="2:9" s="14" customFormat="1" ht="13.5" customHeight="1">
      <c r="B5" s="337" t="s">
        <v>343</v>
      </c>
      <c r="C5" s="167">
        <v>72419</v>
      </c>
      <c r="D5" s="168">
        <v>10407</v>
      </c>
      <c r="E5" s="23">
        <f t="shared" si="0"/>
        <v>0.14370538118449577</v>
      </c>
      <c r="H5" s="337" t="s">
        <v>343</v>
      </c>
      <c r="I5" s="126">
        <f t="shared" si="1"/>
        <v>0.14370538118449577</v>
      </c>
    </row>
    <row r="6" spans="2:9" s="14" customFormat="1" ht="13.5" customHeight="1">
      <c r="B6" s="337" t="s">
        <v>344</v>
      </c>
      <c r="C6" s="167">
        <v>54672</v>
      </c>
      <c r="D6" s="168">
        <v>6967</v>
      </c>
      <c r="E6" s="23">
        <f t="shared" si="0"/>
        <v>0.12743268949370792</v>
      </c>
      <c r="H6" s="337" t="s">
        <v>344</v>
      </c>
      <c r="I6" s="126">
        <f t="shared" si="1"/>
        <v>0.12743268949370792</v>
      </c>
    </row>
    <row r="7" spans="2:9" s="14" customFormat="1" ht="13.5" customHeight="1">
      <c r="B7" s="337" t="s">
        <v>345</v>
      </c>
      <c r="C7" s="167">
        <v>78300</v>
      </c>
      <c r="D7" s="168">
        <v>7118</v>
      </c>
      <c r="E7" s="23">
        <f t="shared" si="0"/>
        <v>9.0906768837803326E-2</v>
      </c>
      <c r="H7" s="337" t="s">
        <v>345</v>
      </c>
      <c r="I7" s="126">
        <f t="shared" si="1"/>
        <v>9.0906768837803326E-2</v>
      </c>
    </row>
    <row r="8" spans="2:9" s="14" customFormat="1" ht="13.5" customHeight="1">
      <c r="B8" s="337" t="s">
        <v>346</v>
      </c>
      <c r="C8" s="167">
        <v>69495</v>
      </c>
      <c r="D8" s="168">
        <v>4765</v>
      </c>
      <c r="E8" s="23">
        <f t="shared" si="0"/>
        <v>6.8566083890927401E-2</v>
      </c>
      <c r="H8" s="337" t="s">
        <v>346</v>
      </c>
      <c r="I8" s="126">
        <f t="shared" si="1"/>
        <v>6.8566083890927401E-2</v>
      </c>
    </row>
    <row r="9" spans="2:9" s="14" customFormat="1" ht="13.5" customHeight="1">
      <c r="B9" s="337" t="s">
        <v>347</v>
      </c>
      <c r="C9" s="167">
        <v>51613</v>
      </c>
      <c r="D9" s="168">
        <v>2183</v>
      </c>
      <c r="E9" s="23">
        <f t="shared" si="0"/>
        <v>4.2295545695851818E-2</v>
      </c>
      <c r="H9" s="337" t="s">
        <v>347</v>
      </c>
      <c r="I9" s="126">
        <f t="shared" si="1"/>
        <v>4.2295545695851818E-2</v>
      </c>
    </row>
    <row r="10" spans="2:9" s="14" customFormat="1" ht="13.5" customHeight="1">
      <c r="B10" s="337" t="s">
        <v>348</v>
      </c>
      <c r="C10" s="167">
        <v>51683</v>
      </c>
      <c r="D10" s="168">
        <v>1388</v>
      </c>
      <c r="E10" s="23">
        <f t="shared" si="0"/>
        <v>2.6856026159472166E-2</v>
      </c>
      <c r="H10" s="337" t="s">
        <v>348</v>
      </c>
      <c r="I10" s="126">
        <f t="shared" si="1"/>
        <v>2.6856026159472166E-2</v>
      </c>
    </row>
    <row r="11" spans="2:9" s="14" customFormat="1" ht="13.5" customHeight="1" thickBot="1">
      <c r="B11" s="337" t="s">
        <v>349</v>
      </c>
      <c r="C11" s="167">
        <v>35231</v>
      </c>
      <c r="D11" s="168">
        <v>572</v>
      </c>
      <c r="E11" s="23">
        <f t="shared" si="0"/>
        <v>1.6235701512872187E-2</v>
      </c>
      <c r="H11" s="337" t="s">
        <v>349</v>
      </c>
      <c r="I11" s="126">
        <f t="shared" si="1"/>
        <v>1.6235701512872187E-2</v>
      </c>
    </row>
    <row r="12" spans="2:9" s="14" customFormat="1" ht="13.5" customHeight="1" thickTop="1">
      <c r="B12" s="24" t="s">
        <v>131</v>
      </c>
      <c r="C12" s="347">
        <f>市区町村別_健診受診率!Y79</f>
        <v>1328222</v>
      </c>
      <c r="D12" s="348">
        <f>市区町村別_健診受診率!Z79</f>
        <v>163203</v>
      </c>
      <c r="E12" s="349">
        <f>市区町村別_健診受診率!AA79</f>
        <v>0.12287328473703944</v>
      </c>
      <c r="H12" s="337" t="s">
        <v>131</v>
      </c>
      <c r="I12" s="126">
        <f t="shared" si="1"/>
        <v>0.12287328473703944</v>
      </c>
    </row>
    <row r="13" spans="2:9" s="14" customFormat="1">
      <c r="B13" s="51" t="s">
        <v>448</v>
      </c>
      <c r="C13" s="25"/>
      <c r="D13" s="25"/>
      <c r="E13" s="1"/>
    </row>
    <row r="14" spans="2:9" s="14" customFormat="1">
      <c r="B14" s="51" t="s">
        <v>451</v>
      </c>
      <c r="C14" s="25"/>
      <c r="D14" s="25"/>
      <c r="E14" s="1"/>
    </row>
    <row r="15" spans="2:9" s="14" customFormat="1">
      <c r="B15" s="269" t="s">
        <v>449</v>
      </c>
      <c r="C15" s="25"/>
      <c r="D15" s="25"/>
      <c r="E15" s="1"/>
    </row>
    <row r="16" spans="2:9" s="14" customFormat="1">
      <c r="B16" s="25"/>
      <c r="C16" s="25"/>
      <c r="D16" s="25"/>
      <c r="E16" s="1"/>
    </row>
    <row r="17" spans="2:6" s="14" customFormat="1">
      <c r="B17" s="25"/>
      <c r="C17" s="25"/>
      <c r="D17" s="25"/>
      <c r="E17" s="1"/>
    </row>
    <row r="18" spans="2:6" s="14" customFormat="1">
      <c r="B18" s="25"/>
      <c r="C18" s="25"/>
      <c r="D18" s="25"/>
      <c r="E18" s="1"/>
    </row>
    <row r="19" spans="2:6" s="14" customFormat="1">
      <c r="B19" s="25"/>
      <c r="C19" s="25"/>
      <c r="D19" s="25"/>
      <c r="E19" s="1"/>
    </row>
    <row r="20" spans="2:6" s="14" customFormat="1">
      <c r="B20" s="25"/>
      <c r="C20" s="25"/>
      <c r="D20" s="25"/>
      <c r="E20" s="1"/>
    </row>
    <row r="21" spans="2:6" s="14" customFormat="1">
      <c r="B21" s="25"/>
      <c r="C21" s="25"/>
      <c r="D21" s="25"/>
      <c r="E21" s="1"/>
    </row>
    <row r="22" spans="2:6" s="14" customFormat="1">
      <c r="B22" s="25"/>
      <c r="C22" s="25"/>
      <c r="D22" s="25"/>
      <c r="E22" s="1"/>
    </row>
    <row r="23" spans="2:6" s="14" customFormat="1">
      <c r="B23" s="25"/>
      <c r="C23" s="25"/>
      <c r="D23" s="25"/>
      <c r="E23" s="1"/>
    </row>
    <row r="24" spans="2:6" s="14" customFormat="1">
      <c r="B24" s="25"/>
      <c r="C24" s="25"/>
      <c r="D24" s="25"/>
      <c r="E24" s="1"/>
    </row>
    <row r="25" spans="2:6" s="62" customFormat="1" ht="13.5" customHeight="1">
      <c r="B25" s="25"/>
      <c r="C25" s="25"/>
      <c r="D25" s="25"/>
      <c r="E25" s="1"/>
      <c r="F25" s="50"/>
    </row>
    <row r="26" spans="2:6" s="62" customFormat="1" ht="13.5" customHeight="1">
      <c r="B26" s="1"/>
      <c r="C26" s="1"/>
      <c r="D26" s="1"/>
      <c r="E26" s="1"/>
      <c r="F26" s="50"/>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ignoredErrors>
    <ignoredError sqref="E5:E11 E4"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0"/>
  <dimension ref="B1:P56"/>
  <sheetViews>
    <sheetView showGridLines="0" zoomScaleNormal="100" zoomScaleSheetLayoutView="100" workbookViewId="0"/>
  </sheetViews>
  <sheetFormatPr defaultColWidth="9" defaultRowHeight="13.5"/>
  <cols>
    <col min="1" max="1" width="4.625" style="31" customWidth="1"/>
    <col min="2" max="2" width="12.625" style="31" customWidth="1"/>
    <col min="3" max="14" width="8.875" style="31" customWidth="1"/>
    <col min="15" max="16384" width="9" style="31"/>
  </cols>
  <sheetData>
    <row r="1" spans="2:14" s="1" customFormat="1" ht="16.5" customHeight="1">
      <c r="B1" s="4" t="s">
        <v>382</v>
      </c>
    </row>
    <row r="2" spans="2:14" ht="16.5" customHeight="1">
      <c r="B2" s="4" t="s">
        <v>384</v>
      </c>
    </row>
    <row r="3" spans="2:14" ht="16.5" customHeight="1">
      <c r="B3" s="299" t="s">
        <v>194</v>
      </c>
      <c r="C3" s="531" t="s">
        <v>70</v>
      </c>
      <c r="D3" s="532"/>
      <c r="E3" s="533"/>
      <c r="F3" s="531" t="s">
        <v>71</v>
      </c>
      <c r="G3" s="532"/>
      <c r="H3" s="533"/>
      <c r="I3" s="531" t="s">
        <v>72</v>
      </c>
      <c r="J3" s="532"/>
      <c r="K3" s="533"/>
      <c r="L3" s="531" t="s">
        <v>73</v>
      </c>
      <c r="M3" s="532"/>
      <c r="N3" s="533"/>
    </row>
    <row r="4" spans="2:14" ht="45" customHeight="1">
      <c r="B4" s="298" t="s">
        <v>157</v>
      </c>
      <c r="C4" s="36" t="s">
        <v>189</v>
      </c>
      <c r="D4" s="33" t="s">
        <v>197</v>
      </c>
      <c r="E4" s="59" t="s">
        <v>319</v>
      </c>
      <c r="F4" s="36" t="s">
        <v>189</v>
      </c>
      <c r="G4" s="33" t="s">
        <v>197</v>
      </c>
      <c r="H4" s="59" t="s">
        <v>318</v>
      </c>
      <c r="I4" s="36" t="s">
        <v>189</v>
      </c>
      <c r="J4" s="33" t="s">
        <v>197</v>
      </c>
      <c r="K4" s="59" t="s">
        <v>318</v>
      </c>
      <c r="L4" s="36" t="s">
        <v>189</v>
      </c>
      <c r="M4" s="33" t="s">
        <v>197</v>
      </c>
      <c r="N4" s="59" t="s">
        <v>318</v>
      </c>
    </row>
    <row r="5" spans="2:14" ht="27" customHeight="1">
      <c r="B5" s="308" t="s">
        <v>58</v>
      </c>
      <c r="C5" s="174">
        <f>市区町村別_EAT10別!$AE$79</f>
        <v>128</v>
      </c>
      <c r="D5" s="175">
        <f>市区町村別_EAT10別!F301</f>
        <v>82</v>
      </c>
      <c r="E5" s="152">
        <f>市区町村別_EAT10別!G301</f>
        <v>0.640625</v>
      </c>
      <c r="F5" s="174">
        <f>市区町村別_EAT10別!$AE$79</f>
        <v>128</v>
      </c>
      <c r="G5" s="175">
        <f>市区町村別_EAT10別!F302</f>
        <v>14</v>
      </c>
      <c r="H5" s="152">
        <f>市区町村別_EAT10別!G302</f>
        <v>0.109375</v>
      </c>
      <c r="I5" s="174">
        <f>市区町村別_EAT10別!$AE$79</f>
        <v>128</v>
      </c>
      <c r="J5" s="175">
        <f>市区町村別_EAT10別!F303</f>
        <v>8</v>
      </c>
      <c r="K5" s="152">
        <f>市区町村別_EAT10別!G303</f>
        <v>6.25E-2</v>
      </c>
      <c r="L5" s="174">
        <f>市区町村別_EAT10別!$AE$79</f>
        <v>128</v>
      </c>
      <c r="M5" s="175">
        <f>市区町村別_EAT10別!F304</f>
        <v>24</v>
      </c>
      <c r="N5" s="153">
        <f>市区町村別_EAT10別!G304</f>
        <v>0.1875</v>
      </c>
    </row>
    <row r="6" spans="2:14" ht="27" customHeight="1">
      <c r="B6" s="308" t="s">
        <v>59</v>
      </c>
      <c r="C6" s="174">
        <f>市区町村別_EAT10別!$AF$79</f>
        <v>379</v>
      </c>
      <c r="D6" s="175">
        <f>市区町村別_EAT10別!I301</f>
        <v>250</v>
      </c>
      <c r="E6" s="151">
        <f>市区町村別_EAT10別!J301</f>
        <v>0.65963060686015829</v>
      </c>
      <c r="F6" s="174">
        <f>市区町村別_EAT10別!$AF$79</f>
        <v>379</v>
      </c>
      <c r="G6" s="175">
        <f>市区町村別_EAT10別!I302</f>
        <v>38</v>
      </c>
      <c r="H6" s="151">
        <f>市区町村別_EAT10別!J302</f>
        <v>0.10026385224274406</v>
      </c>
      <c r="I6" s="174">
        <f>市区町村別_EAT10別!$AF$79</f>
        <v>379</v>
      </c>
      <c r="J6" s="175">
        <f>市区町村別_EAT10別!I303</f>
        <v>23</v>
      </c>
      <c r="K6" s="151">
        <f>市区町村別_EAT10別!J303</f>
        <v>6.0686015831134567E-2</v>
      </c>
      <c r="L6" s="174">
        <f>市区町村別_EAT10別!$AF$79</f>
        <v>379</v>
      </c>
      <c r="M6" s="175">
        <f>市区町村別_EAT10別!I304</f>
        <v>68</v>
      </c>
      <c r="N6" s="151">
        <f>市区町村別_EAT10別!J304</f>
        <v>0.17941952506596306</v>
      </c>
    </row>
    <row r="7" spans="2:14" ht="27" customHeight="1">
      <c r="B7" s="308" t="s">
        <v>60</v>
      </c>
      <c r="C7" s="174">
        <f>市区町村別_EAT10別!$AG$79</f>
        <v>70797</v>
      </c>
      <c r="D7" s="175">
        <f>市区町村別_EAT10別!L301</f>
        <v>54902</v>
      </c>
      <c r="E7" s="151">
        <f>市区町村別_EAT10別!M301</f>
        <v>0.77548483692811843</v>
      </c>
      <c r="F7" s="174">
        <f>市区町村別_EAT10別!$AG$79</f>
        <v>70797</v>
      </c>
      <c r="G7" s="175">
        <f>市区町村別_EAT10別!L302</f>
        <v>6865</v>
      </c>
      <c r="H7" s="151">
        <f>市区町村別_EAT10別!M302</f>
        <v>9.6967385623684621E-2</v>
      </c>
      <c r="I7" s="174">
        <f>市区町村別_EAT10別!$AG$79</f>
        <v>70797</v>
      </c>
      <c r="J7" s="175">
        <f>市区町村別_EAT10別!L303</f>
        <v>3448</v>
      </c>
      <c r="K7" s="151">
        <f>市区町村別_EAT10別!M303</f>
        <v>4.87026286424566E-2</v>
      </c>
      <c r="L7" s="174">
        <f>市区町村別_EAT10別!$AG$79</f>
        <v>70797</v>
      </c>
      <c r="M7" s="175">
        <f>市区町村別_EAT10別!L304</f>
        <v>5582</v>
      </c>
      <c r="N7" s="151">
        <f>市区町村別_EAT10別!M304</f>
        <v>7.8845148805740353E-2</v>
      </c>
    </row>
    <row r="8" spans="2:14" ht="27" customHeight="1">
      <c r="B8" s="308" t="s">
        <v>61</v>
      </c>
      <c r="C8" s="174">
        <f>市区町村別_EAT10別!$AH$79</f>
        <v>54896</v>
      </c>
      <c r="D8" s="175">
        <f>市区町村別_EAT10別!O301</f>
        <v>41017</v>
      </c>
      <c r="E8" s="151">
        <f>市区町村別_EAT10別!P301</f>
        <v>0.7471764791605946</v>
      </c>
      <c r="F8" s="174">
        <f>市区町村別_EAT10別!$AH$79</f>
        <v>54896</v>
      </c>
      <c r="G8" s="175">
        <f>市区町村別_EAT10別!O302</f>
        <v>5379</v>
      </c>
      <c r="H8" s="151">
        <f>市区町村別_EAT10別!P302</f>
        <v>9.7985281259108131E-2</v>
      </c>
      <c r="I8" s="174">
        <f>市区町村別_EAT10別!$AH$79</f>
        <v>54896</v>
      </c>
      <c r="J8" s="175">
        <f>市区町村別_EAT10別!O303</f>
        <v>2873</v>
      </c>
      <c r="K8" s="151">
        <f>市区町村別_EAT10別!P303</f>
        <v>5.2335324978140481E-2</v>
      </c>
      <c r="L8" s="174">
        <f>市区町村別_EAT10別!$AH$79</f>
        <v>54896</v>
      </c>
      <c r="M8" s="175">
        <f>市区町村別_EAT10別!O304</f>
        <v>5627</v>
      </c>
      <c r="N8" s="151">
        <f>市区町村別_EAT10別!P304</f>
        <v>0.10250291460215681</v>
      </c>
    </row>
    <row r="9" spans="2:14" ht="27" customHeight="1">
      <c r="B9" s="308" t="s">
        <v>62</v>
      </c>
      <c r="C9" s="174">
        <f>市区町村別_EAT10別!$AI$79</f>
        <v>25788</v>
      </c>
      <c r="D9" s="175">
        <f>市区町村別_EAT10別!R301</f>
        <v>18234</v>
      </c>
      <c r="E9" s="151">
        <f>市区町村別_EAT10別!S301</f>
        <v>0.70707305723592373</v>
      </c>
      <c r="F9" s="174">
        <f>市区町村別_EAT10別!$AI$79</f>
        <v>25788</v>
      </c>
      <c r="G9" s="175">
        <f>市区町村別_EAT10別!R302</f>
        <v>2534</v>
      </c>
      <c r="H9" s="151">
        <f>市区町村別_EAT10別!S302</f>
        <v>9.8262757871878395E-2</v>
      </c>
      <c r="I9" s="174">
        <f>市区町村別_EAT10別!$AI$79</f>
        <v>25788</v>
      </c>
      <c r="J9" s="175">
        <f>市区町村別_EAT10別!R303</f>
        <v>1537</v>
      </c>
      <c r="K9" s="151">
        <f>市区町村別_EAT10別!S303</f>
        <v>5.9601364975957812E-2</v>
      </c>
      <c r="L9" s="174">
        <f>市区町村別_EAT10別!$AI$79</f>
        <v>25788</v>
      </c>
      <c r="M9" s="175">
        <f>市区町村別_EAT10別!R304</f>
        <v>3483</v>
      </c>
      <c r="N9" s="151">
        <f>市区町村別_EAT10別!S304</f>
        <v>0.13506281991624011</v>
      </c>
    </row>
    <row r="10" spans="2:14" ht="27" customHeight="1">
      <c r="B10" s="308" t="s">
        <v>63</v>
      </c>
      <c r="C10" s="174">
        <f>市区町村別_EAT10別!$AJ$79</f>
        <v>7504</v>
      </c>
      <c r="D10" s="175">
        <f>市区町村別_EAT10別!U301</f>
        <v>5135</v>
      </c>
      <c r="E10" s="151">
        <f>市区町村別_EAT10別!V301</f>
        <v>0.68430170575692961</v>
      </c>
      <c r="F10" s="174">
        <f>市区町村別_EAT10別!$AJ$79</f>
        <v>7504</v>
      </c>
      <c r="G10" s="175">
        <f>市区町村別_EAT10別!U302</f>
        <v>763</v>
      </c>
      <c r="H10" s="151">
        <f>市区町村別_EAT10別!V302</f>
        <v>0.10167910447761194</v>
      </c>
      <c r="I10" s="174">
        <f>市区町村別_EAT10別!$AJ$79</f>
        <v>7504</v>
      </c>
      <c r="J10" s="175">
        <f>市区町村別_EAT10別!U303</f>
        <v>446</v>
      </c>
      <c r="K10" s="151">
        <f>市区町村別_EAT10別!V303</f>
        <v>5.9434968017057568E-2</v>
      </c>
      <c r="L10" s="174">
        <f>市区町村別_EAT10別!$AJ$79</f>
        <v>7504</v>
      </c>
      <c r="M10" s="175">
        <f>市区町村別_EAT10別!U304</f>
        <v>1160</v>
      </c>
      <c r="N10" s="151">
        <f>市区町村別_EAT10別!V304</f>
        <v>0.15458422174840086</v>
      </c>
    </row>
    <row r="11" spans="2:14" ht="27" customHeight="1" thickBot="1">
      <c r="B11" s="309" t="s">
        <v>64</v>
      </c>
      <c r="C11" s="174">
        <f>市区町村別_EAT10別!$AK$79</f>
        <v>1139</v>
      </c>
      <c r="D11" s="175">
        <f>市区町村別_EAT10別!X301</f>
        <v>695</v>
      </c>
      <c r="E11" s="151">
        <f>市区町村別_EAT10別!Y301</f>
        <v>0.61018437225636524</v>
      </c>
      <c r="F11" s="174">
        <f>市区町村別_EAT10別!$AK$79</f>
        <v>1139</v>
      </c>
      <c r="G11" s="175">
        <f>市区町村別_EAT10別!X302</f>
        <v>124</v>
      </c>
      <c r="H11" s="151">
        <f>市区町村別_EAT10別!Y302</f>
        <v>0.10886742756804214</v>
      </c>
      <c r="I11" s="174">
        <f>市区町村別_EAT10別!$AK$79</f>
        <v>1139</v>
      </c>
      <c r="J11" s="175">
        <f>市区町村別_EAT10別!X303</f>
        <v>69</v>
      </c>
      <c r="K11" s="151">
        <f>市区町村別_EAT10別!Y303</f>
        <v>6.0579455662862158E-2</v>
      </c>
      <c r="L11" s="174">
        <f>市区町村別_EAT10別!$AK$79</f>
        <v>1139</v>
      </c>
      <c r="M11" s="175">
        <f>市区町村別_EAT10別!X304</f>
        <v>251</v>
      </c>
      <c r="N11" s="151">
        <f>市区町村別_EAT10別!Y304</f>
        <v>0.22036874451273047</v>
      </c>
    </row>
    <row r="12" spans="2:14" ht="27" customHeight="1" thickTop="1">
      <c r="B12" s="297" t="s">
        <v>204</v>
      </c>
      <c r="C12" s="177">
        <f>市区町村別_EAT10別!$AL$79</f>
        <v>160631</v>
      </c>
      <c r="D12" s="178">
        <f>市区町村別_EAT10別!AA301</f>
        <v>120315</v>
      </c>
      <c r="E12" s="154">
        <f>市区町村別_EAT10別!AB301</f>
        <v>0.74901482279261167</v>
      </c>
      <c r="F12" s="177">
        <f>市区町村別_EAT10別!$AL$79</f>
        <v>160631</v>
      </c>
      <c r="G12" s="178">
        <f>市区町村別_EAT10別!AA302</f>
        <v>15717</v>
      </c>
      <c r="H12" s="154">
        <f>市区町村別_EAT10別!AB302</f>
        <v>9.784537231294084E-2</v>
      </c>
      <c r="I12" s="177">
        <f>市区町村別_EAT10別!$AL$79</f>
        <v>160631</v>
      </c>
      <c r="J12" s="178">
        <f>市区町村別_EAT10別!AA303</f>
        <v>8404</v>
      </c>
      <c r="K12" s="154">
        <f>市区町村別_EAT10別!AB303</f>
        <v>5.2318668252080855E-2</v>
      </c>
      <c r="L12" s="177">
        <f>市区町村別_EAT10別!$AL$79</f>
        <v>160631</v>
      </c>
      <c r="M12" s="178">
        <f>市区町村別_EAT10別!AA304</f>
        <v>16195</v>
      </c>
      <c r="N12" s="154">
        <f>市区町村別_EAT10別!AB304</f>
        <v>0.10082113664236667</v>
      </c>
    </row>
    <row r="13" spans="2:14" ht="13.5" customHeight="1">
      <c r="B13" s="51" t="s">
        <v>448</v>
      </c>
      <c r="C13" s="49"/>
      <c r="D13" s="49"/>
      <c r="E13" s="50"/>
    </row>
    <row r="14" spans="2:14" ht="13.5" customHeight="1">
      <c r="B14" s="269" t="s">
        <v>449</v>
      </c>
      <c r="C14" s="49"/>
      <c r="D14" s="49"/>
      <c r="E14" s="50"/>
    </row>
    <row r="15" spans="2:14" ht="13.5" customHeight="1">
      <c r="B15" s="52" t="s">
        <v>450</v>
      </c>
      <c r="C15" s="49"/>
      <c r="D15" s="49"/>
      <c r="E15" s="50"/>
    </row>
    <row r="16" spans="2:14" ht="13.5" customHeight="1">
      <c r="B16" s="47" t="s">
        <v>198</v>
      </c>
      <c r="C16" s="49"/>
      <c r="D16" s="49"/>
      <c r="E16" s="50"/>
    </row>
    <row r="17" spans="2:16" ht="13.5" customHeight="1">
      <c r="B17" s="47" t="s">
        <v>199</v>
      </c>
      <c r="C17" s="49"/>
      <c r="D17" s="49"/>
      <c r="E17" s="50"/>
    </row>
    <row r="18" spans="2:16" ht="13.5" customHeight="1">
      <c r="B18" s="47"/>
      <c r="C18" s="49"/>
      <c r="D18" s="49"/>
      <c r="E18" s="50"/>
    </row>
    <row r="19" spans="2:16">
      <c r="B19" s="34"/>
    </row>
    <row r="20" spans="2:16" ht="16.5" customHeight="1">
      <c r="B20" s="4" t="s">
        <v>383</v>
      </c>
    </row>
    <row r="21" spans="2:16" ht="16.5" customHeight="1">
      <c r="B21" s="4" t="s">
        <v>384</v>
      </c>
    </row>
    <row r="22" spans="2:16">
      <c r="P22" s="10" t="s">
        <v>305</v>
      </c>
    </row>
    <row r="23" spans="2:16">
      <c r="P23" s="10" t="s">
        <v>477</v>
      </c>
    </row>
    <row r="54" spans="2:14" ht="13.5" customHeight="1">
      <c r="B54" s="51" t="s">
        <v>448</v>
      </c>
      <c r="C54" s="49"/>
      <c r="D54" s="49"/>
      <c r="E54" s="50"/>
    </row>
    <row r="55" spans="2:14" ht="13.5" customHeight="1">
      <c r="B55" s="269" t="s">
        <v>449</v>
      </c>
      <c r="C55" s="49"/>
      <c r="D55" s="49"/>
      <c r="E55" s="50"/>
    </row>
    <row r="56" spans="2:14" ht="13.5" customHeight="1">
      <c r="B56" s="52" t="s">
        <v>450</v>
      </c>
      <c r="C56" s="49"/>
      <c r="D56" s="49"/>
      <c r="E56" s="50"/>
      <c r="N56"/>
    </row>
  </sheetData>
  <mergeCells count="4">
    <mergeCell ref="F3:H3"/>
    <mergeCell ref="I3:K3"/>
    <mergeCell ref="L3:N3"/>
    <mergeCell ref="C3:E3"/>
  </mergeCells>
  <phoneticPr fontId="3"/>
  <pageMargins left="0.70866141732283472" right="0.70866141732283472" top="0.74803149606299213" bottom="0.74803149606299213" header="0.31496062992125984" footer="0.31496062992125984"/>
  <pageSetup paperSize="8" scale="72" fitToHeight="0" orientation="landscape" r:id="rId1"/>
  <headerFooter>
    <oddHeader>&amp;R&amp;"ＭＳ 明朝,標準"&amp;12 2-8.①歯科健診分析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3"/>
  <dimension ref="B1:AM384"/>
  <sheetViews>
    <sheetView showGridLines="0" zoomScaleNormal="100" zoomScaleSheetLayoutView="100" workbookViewId="0"/>
  </sheetViews>
  <sheetFormatPr defaultColWidth="9" defaultRowHeight="13.5"/>
  <cols>
    <col min="1" max="1" width="4.625" style="14" customWidth="1"/>
    <col min="2" max="2" width="3.125" style="14" customWidth="1"/>
    <col min="3" max="3" width="12.625" style="14" customWidth="1"/>
    <col min="4" max="28" width="9.625" style="14" customWidth="1"/>
    <col min="29" max="29" width="9" style="14" customWidth="1"/>
    <col min="30" max="30" width="11.25" style="14" customWidth="1"/>
    <col min="31" max="39" width="11" style="14" customWidth="1"/>
    <col min="40" max="16384" width="9" style="14"/>
  </cols>
  <sheetData>
    <row r="1" spans="2:39" s="1" customFormat="1" ht="16.5" customHeight="1">
      <c r="B1" s="4" t="s">
        <v>382</v>
      </c>
      <c r="AC1" s="14"/>
      <c r="AD1" s="14"/>
      <c r="AE1" s="14"/>
      <c r="AF1" s="14"/>
      <c r="AG1" s="14"/>
      <c r="AH1" s="14"/>
      <c r="AI1" s="14"/>
      <c r="AJ1" s="14"/>
      <c r="AK1" s="14"/>
      <c r="AL1" s="14"/>
      <c r="AM1" s="14"/>
    </row>
    <row r="2" spans="2:39" s="1" customFormat="1" ht="16.5" customHeight="1">
      <c r="B2" s="4" t="s">
        <v>354</v>
      </c>
      <c r="D2" s="10" t="s">
        <v>172</v>
      </c>
      <c r="AC2" s="14"/>
      <c r="AD2" s="144" t="s">
        <v>291</v>
      </c>
      <c r="AE2" s="144"/>
      <c r="AF2" s="144"/>
      <c r="AG2" s="144"/>
      <c r="AH2" s="144"/>
      <c r="AI2" s="144"/>
      <c r="AJ2" s="144"/>
      <c r="AK2" s="144"/>
      <c r="AL2" s="144"/>
      <c r="AM2" s="144"/>
    </row>
    <row r="3" spans="2:39" s="1" customFormat="1" ht="16.5" customHeight="1">
      <c r="B3" s="550"/>
      <c r="C3" s="527" t="s">
        <v>150</v>
      </c>
      <c r="D3" s="501" t="s">
        <v>195</v>
      </c>
      <c r="E3" s="455" t="s">
        <v>58</v>
      </c>
      <c r="F3" s="521"/>
      <c r="G3" s="522"/>
      <c r="H3" s="458" t="s">
        <v>59</v>
      </c>
      <c r="I3" s="459"/>
      <c r="J3" s="460"/>
      <c r="K3" s="458" t="s">
        <v>60</v>
      </c>
      <c r="L3" s="459"/>
      <c r="M3" s="460"/>
      <c r="N3" s="458" t="s">
        <v>61</v>
      </c>
      <c r="O3" s="459"/>
      <c r="P3" s="460"/>
      <c r="Q3" s="458" t="s">
        <v>62</v>
      </c>
      <c r="R3" s="459"/>
      <c r="S3" s="460"/>
      <c r="T3" s="458" t="s">
        <v>63</v>
      </c>
      <c r="U3" s="459"/>
      <c r="V3" s="460"/>
      <c r="W3" s="458" t="s">
        <v>64</v>
      </c>
      <c r="X3" s="459"/>
      <c r="Y3" s="460"/>
      <c r="Z3" s="458" t="s">
        <v>57</v>
      </c>
      <c r="AA3" s="459"/>
      <c r="AB3" s="460"/>
      <c r="AC3" s="2"/>
      <c r="AD3" s="555" t="s">
        <v>391</v>
      </c>
      <c r="AE3" s="470" t="s">
        <v>283</v>
      </c>
      <c r="AF3" s="470"/>
      <c r="AG3" s="470"/>
      <c r="AH3" s="470"/>
      <c r="AI3" s="470"/>
      <c r="AJ3" s="470"/>
      <c r="AK3" s="470"/>
      <c r="AL3" s="470"/>
      <c r="AM3" s="288"/>
    </row>
    <row r="4" spans="2:39" s="1" customFormat="1" ht="45" customHeight="1">
      <c r="B4" s="550"/>
      <c r="C4" s="529"/>
      <c r="D4" s="503"/>
      <c r="E4" s="6" t="s">
        <v>153</v>
      </c>
      <c r="F4" s="11" t="s">
        <v>66</v>
      </c>
      <c r="G4" s="60" t="s">
        <v>183</v>
      </c>
      <c r="H4" s="6" t="s">
        <v>153</v>
      </c>
      <c r="I4" s="11" t="s">
        <v>66</v>
      </c>
      <c r="J4" s="60" t="s">
        <v>183</v>
      </c>
      <c r="K4" s="6" t="s">
        <v>153</v>
      </c>
      <c r="L4" s="11" t="s">
        <v>66</v>
      </c>
      <c r="M4" s="60" t="s">
        <v>183</v>
      </c>
      <c r="N4" s="6" t="s">
        <v>153</v>
      </c>
      <c r="O4" s="11" t="s">
        <v>66</v>
      </c>
      <c r="P4" s="60" t="s">
        <v>183</v>
      </c>
      <c r="Q4" s="6" t="s">
        <v>153</v>
      </c>
      <c r="R4" s="11" t="s">
        <v>66</v>
      </c>
      <c r="S4" s="60" t="s">
        <v>183</v>
      </c>
      <c r="T4" s="6" t="s">
        <v>153</v>
      </c>
      <c r="U4" s="11" t="s">
        <v>66</v>
      </c>
      <c r="V4" s="60" t="s">
        <v>183</v>
      </c>
      <c r="W4" s="6" t="s">
        <v>153</v>
      </c>
      <c r="X4" s="11" t="s">
        <v>66</v>
      </c>
      <c r="Y4" s="60" t="s">
        <v>183</v>
      </c>
      <c r="Z4" s="6" t="s">
        <v>153</v>
      </c>
      <c r="AA4" s="11" t="s">
        <v>66</v>
      </c>
      <c r="AB4" s="60" t="s">
        <v>183</v>
      </c>
      <c r="AC4" s="53"/>
      <c r="AD4" s="477"/>
      <c r="AE4" s="360" t="s">
        <v>284</v>
      </c>
      <c r="AF4" s="360" t="s">
        <v>285</v>
      </c>
      <c r="AG4" s="360" t="s">
        <v>286</v>
      </c>
      <c r="AH4" s="360" t="s">
        <v>287</v>
      </c>
      <c r="AI4" s="360" t="s">
        <v>288</v>
      </c>
      <c r="AJ4" s="360" t="s">
        <v>289</v>
      </c>
      <c r="AK4" s="360" t="s">
        <v>290</v>
      </c>
      <c r="AL4" s="360" t="s">
        <v>57</v>
      </c>
      <c r="AM4" s="53"/>
    </row>
    <row r="5" spans="2:39" ht="13.5" customHeight="1">
      <c r="B5" s="547">
        <v>1</v>
      </c>
      <c r="C5" s="551" t="s">
        <v>50</v>
      </c>
      <c r="D5" s="259" t="s">
        <v>70</v>
      </c>
      <c r="E5" s="534">
        <f>VLOOKUP(C5,$AD$5:$AK$78,2,0)</f>
        <v>43</v>
      </c>
      <c r="F5" s="179">
        <v>27</v>
      </c>
      <c r="G5" s="68">
        <f>IFERROR(F5/E5,"-")</f>
        <v>0.62790697674418605</v>
      </c>
      <c r="H5" s="534">
        <f>VLOOKUP(C5,$AD$5:$AK$78,3,0)</f>
        <v>142</v>
      </c>
      <c r="I5" s="179">
        <v>99</v>
      </c>
      <c r="J5" s="68">
        <f>IFERROR(I5/H5,"-")</f>
        <v>0.69718309859154926</v>
      </c>
      <c r="K5" s="534">
        <f>VLOOKUP(C5,$AD$5:$AK$78,4,0)</f>
        <v>15824</v>
      </c>
      <c r="L5" s="179">
        <v>12271</v>
      </c>
      <c r="M5" s="68">
        <f>IFERROR(L5/K5,"-")</f>
        <v>0.77546764408493429</v>
      </c>
      <c r="N5" s="534">
        <f>VLOOKUP(C5,$AD$5:$AK$78,5,0)</f>
        <v>12854</v>
      </c>
      <c r="O5" s="179">
        <v>9712</v>
      </c>
      <c r="P5" s="68">
        <f>IFERROR(O5/N5,"-")</f>
        <v>0.75556247082620198</v>
      </c>
      <c r="Q5" s="534">
        <f>VLOOKUP(C5,$AD$5:$AK$78,6,0)</f>
        <v>6760</v>
      </c>
      <c r="R5" s="179">
        <v>4871</v>
      </c>
      <c r="S5" s="68">
        <f>IFERROR(R5/Q5,"-")</f>
        <v>0.7205621301775148</v>
      </c>
      <c r="T5" s="534">
        <f>VLOOKUP(C5,$AD$5:$AK$78,7,0)</f>
        <v>2171</v>
      </c>
      <c r="U5" s="179">
        <v>1539</v>
      </c>
      <c r="V5" s="68">
        <f>IFERROR(U5/T5,"-")</f>
        <v>0.70888991248272681</v>
      </c>
      <c r="W5" s="534">
        <f>VLOOKUP(C5,$AD$5:$AK$78,8,0)</f>
        <v>351</v>
      </c>
      <c r="X5" s="179">
        <v>221</v>
      </c>
      <c r="Y5" s="68">
        <f>IFERROR(X5/W5,"-")</f>
        <v>0.62962962962962965</v>
      </c>
      <c r="Z5" s="534">
        <f>VLOOKUP(C5,$AD$5:$AL$78,9,0)</f>
        <v>38145</v>
      </c>
      <c r="AA5" s="179">
        <f>SUM(F5,I5,L5,O5,R5,U5,X5)</f>
        <v>28740</v>
      </c>
      <c r="AB5" s="68">
        <f>IFERROR(AA5/Z5,"-")</f>
        <v>0.75344081793157691</v>
      </c>
      <c r="AC5" s="12"/>
      <c r="AD5" s="258" t="s">
        <v>50</v>
      </c>
      <c r="AE5" s="421">
        <v>43</v>
      </c>
      <c r="AF5" s="421">
        <v>142</v>
      </c>
      <c r="AG5" s="421">
        <v>15824</v>
      </c>
      <c r="AH5" s="421">
        <v>12854</v>
      </c>
      <c r="AI5" s="421">
        <v>6760</v>
      </c>
      <c r="AJ5" s="421">
        <v>2171</v>
      </c>
      <c r="AK5" s="421">
        <v>351</v>
      </c>
      <c r="AL5" s="166">
        <f>SUM(AE5:AK5)</f>
        <v>38145</v>
      </c>
      <c r="AM5" s="328"/>
    </row>
    <row r="6" spans="2:39" ht="13.5" customHeight="1">
      <c r="B6" s="548"/>
      <c r="C6" s="552"/>
      <c r="D6" s="260" t="s">
        <v>71</v>
      </c>
      <c r="E6" s="535"/>
      <c r="F6" s="180">
        <v>4</v>
      </c>
      <c r="G6" s="15">
        <f>IFERROR(F6/E5,"-")</f>
        <v>9.3023255813953487E-2</v>
      </c>
      <c r="H6" s="535"/>
      <c r="I6" s="180">
        <v>12</v>
      </c>
      <c r="J6" s="15">
        <f>IFERROR(I6/H5,"-")</f>
        <v>8.4507042253521125E-2</v>
      </c>
      <c r="K6" s="535"/>
      <c r="L6" s="180">
        <v>1553</v>
      </c>
      <c r="M6" s="15">
        <f>IFERROR(L6/K5,"-")</f>
        <v>9.8142062689585446E-2</v>
      </c>
      <c r="N6" s="535"/>
      <c r="O6" s="180">
        <v>1216</v>
      </c>
      <c r="P6" s="15">
        <f>IFERROR(O6/N5,"-")</f>
        <v>9.4600902442819351E-2</v>
      </c>
      <c r="Q6" s="535"/>
      <c r="R6" s="180">
        <v>662</v>
      </c>
      <c r="S6" s="15">
        <f>IFERROR(R6/Q5,"-")</f>
        <v>9.792899408284024E-2</v>
      </c>
      <c r="T6" s="535"/>
      <c r="U6" s="180">
        <v>201</v>
      </c>
      <c r="V6" s="15">
        <f>IFERROR(U6/T5,"-")</f>
        <v>9.258406264394288E-2</v>
      </c>
      <c r="W6" s="535"/>
      <c r="X6" s="180">
        <v>34</v>
      </c>
      <c r="Y6" s="15">
        <f>IFERROR(X6/W5,"-")</f>
        <v>9.686609686609686E-2</v>
      </c>
      <c r="Z6" s="535"/>
      <c r="AA6" s="180">
        <f t="shared" ref="AA6:AA69" si="0">SUM(F6,I6,L6,O6,R6,U6,X6)</f>
        <v>3682</v>
      </c>
      <c r="AB6" s="15">
        <f>IFERROR(AA6/Z5,"-")</f>
        <v>9.6526412373836676E-2</v>
      </c>
      <c r="AC6" s="12"/>
      <c r="AD6" s="258" t="s">
        <v>113</v>
      </c>
      <c r="AE6" s="421">
        <v>1</v>
      </c>
      <c r="AF6" s="421">
        <v>11</v>
      </c>
      <c r="AG6" s="421">
        <v>686</v>
      </c>
      <c r="AH6" s="421">
        <v>515</v>
      </c>
      <c r="AI6" s="421">
        <v>241</v>
      </c>
      <c r="AJ6" s="421">
        <v>77</v>
      </c>
      <c r="AK6" s="421">
        <v>9</v>
      </c>
      <c r="AL6" s="166">
        <f t="shared" ref="AL6:AL69" si="1">SUM(AE6:AK6)</f>
        <v>1540</v>
      </c>
      <c r="AM6" s="328"/>
    </row>
    <row r="7" spans="2:39" ht="13.5" customHeight="1">
      <c r="B7" s="548"/>
      <c r="C7" s="552"/>
      <c r="D7" s="260" t="s">
        <v>72</v>
      </c>
      <c r="E7" s="535"/>
      <c r="F7" s="180">
        <v>4</v>
      </c>
      <c r="G7" s="15">
        <f>IFERROR(F7/E5,"-")</f>
        <v>9.3023255813953487E-2</v>
      </c>
      <c r="H7" s="535"/>
      <c r="I7" s="180">
        <v>10</v>
      </c>
      <c r="J7" s="15">
        <f>IFERROR(I7/H5,"-")</f>
        <v>7.0422535211267609E-2</v>
      </c>
      <c r="K7" s="535"/>
      <c r="L7" s="180">
        <v>713</v>
      </c>
      <c r="M7" s="15">
        <f>IFERROR(L7/K5,"-")</f>
        <v>4.5058139534883718E-2</v>
      </c>
      <c r="N7" s="535"/>
      <c r="O7" s="180">
        <v>676</v>
      </c>
      <c r="P7" s="15">
        <f>IFERROR(O7/N5,"-")</f>
        <v>5.2590633265909445E-2</v>
      </c>
      <c r="Q7" s="535"/>
      <c r="R7" s="180">
        <v>384</v>
      </c>
      <c r="S7" s="15">
        <f>IFERROR(R7/Q5,"-")</f>
        <v>5.6804733727810648E-2</v>
      </c>
      <c r="T7" s="535"/>
      <c r="U7" s="180">
        <v>122</v>
      </c>
      <c r="V7" s="15">
        <f>IFERROR(U7/T5,"-")</f>
        <v>5.6195301704283739E-2</v>
      </c>
      <c r="W7" s="535"/>
      <c r="X7" s="180">
        <v>29</v>
      </c>
      <c r="Y7" s="15">
        <f>IFERROR(X7/W5,"-")</f>
        <v>8.2621082621082614E-2</v>
      </c>
      <c r="Z7" s="535"/>
      <c r="AA7" s="180">
        <f t="shared" si="0"/>
        <v>1938</v>
      </c>
      <c r="AB7" s="15">
        <f>IFERROR(AA7/Z5,"-")</f>
        <v>5.0806134486826582E-2</v>
      </c>
      <c r="AC7" s="12"/>
      <c r="AD7" s="258" t="s">
        <v>114</v>
      </c>
      <c r="AE7" s="421">
        <v>2</v>
      </c>
      <c r="AF7" s="421">
        <v>6</v>
      </c>
      <c r="AG7" s="421">
        <v>302</v>
      </c>
      <c r="AH7" s="421">
        <v>204</v>
      </c>
      <c r="AI7" s="421">
        <v>96</v>
      </c>
      <c r="AJ7" s="421">
        <v>39</v>
      </c>
      <c r="AK7" s="421">
        <v>7</v>
      </c>
      <c r="AL7" s="166">
        <f t="shared" si="1"/>
        <v>656</v>
      </c>
      <c r="AM7" s="328"/>
    </row>
    <row r="8" spans="2:39" ht="13.5" customHeight="1">
      <c r="B8" s="549"/>
      <c r="C8" s="553"/>
      <c r="D8" s="261" t="s">
        <v>73</v>
      </c>
      <c r="E8" s="536"/>
      <c r="F8" s="181">
        <v>8</v>
      </c>
      <c r="G8" s="16">
        <f>IFERROR(F8/E5,"-")</f>
        <v>0.18604651162790697</v>
      </c>
      <c r="H8" s="536"/>
      <c r="I8" s="181">
        <v>21</v>
      </c>
      <c r="J8" s="16">
        <f>IFERROR(I8/H5,"-")</f>
        <v>0.14788732394366197</v>
      </c>
      <c r="K8" s="536"/>
      <c r="L8" s="181">
        <v>1287</v>
      </c>
      <c r="M8" s="16">
        <f>IFERROR(L8/K5,"-")</f>
        <v>8.1332153690596556E-2</v>
      </c>
      <c r="N8" s="536"/>
      <c r="O8" s="181">
        <v>1250</v>
      </c>
      <c r="P8" s="16">
        <f>IFERROR(O8/N5,"-")</f>
        <v>9.7245993465069236E-2</v>
      </c>
      <c r="Q8" s="536"/>
      <c r="R8" s="181">
        <v>843</v>
      </c>
      <c r="S8" s="16">
        <f>IFERROR(R8/Q5,"-")</f>
        <v>0.12470414201183432</v>
      </c>
      <c r="T8" s="536"/>
      <c r="U8" s="181">
        <v>309</v>
      </c>
      <c r="V8" s="16">
        <f>IFERROR(U8/T5,"-")</f>
        <v>0.14233072316904652</v>
      </c>
      <c r="W8" s="536"/>
      <c r="X8" s="181">
        <v>67</v>
      </c>
      <c r="Y8" s="16">
        <f>IFERROR(X8/W5,"-")</f>
        <v>0.19088319088319089</v>
      </c>
      <c r="Z8" s="536"/>
      <c r="AA8" s="181">
        <f t="shared" si="0"/>
        <v>3785</v>
      </c>
      <c r="AB8" s="16">
        <f>IFERROR(AA8/Z5,"-")</f>
        <v>9.9226635207759858E-2</v>
      </c>
      <c r="AC8" s="12"/>
      <c r="AD8" s="258" t="s">
        <v>115</v>
      </c>
      <c r="AE8" s="421">
        <v>0</v>
      </c>
      <c r="AF8" s="421">
        <v>2</v>
      </c>
      <c r="AG8" s="421">
        <v>220</v>
      </c>
      <c r="AH8" s="421">
        <v>206</v>
      </c>
      <c r="AI8" s="421">
        <v>93</v>
      </c>
      <c r="AJ8" s="421">
        <v>33</v>
      </c>
      <c r="AK8" s="421">
        <v>3</v>
      </c>
      <c r="AL8" s="166">
        <f t="shared" si="1"/>
        <v>557</v>
      </c>
      <c r="AM8" s="328"/>
    </row>
    <row r="9" spans="2:39" ht="13.5" customHeight="1">
      <c r="B9" s="547">
        <v>2</v>
      </c>
      <c r="C9" s="551" t="s">
        <v>113</v>
      </c>
      <c r="D9" s="259" t="s">
        <v>70</v>
      </c>
      <c r="E9" s="534">
        <f t="shared" ref="E9" si="2">VLOOKUP(C9,$AD$5:$AK$78,2,0)</f>
        <v>1</v>
      </c>
      <c r="F9" s="179">
        <v>0</v>
      </c>
      <c r="G9" s="68">
        <f>IFERROR(F9/E9,"-")</f>
        <v>0</v>
      </c>
      <c r="H9" s="534">
        <f t="shared" ref="H9" si="3">VLOOKUP(C9,$AD$5:$AK$78,3,0)</f>
        <v>11</v>
      </c>
      <c r="I9" s="179">
        <v>8</v>
      </c>
      <c r="J9" s="68">
        <f>IFERROR(I9/H9,"-")</f>
        <v>0.72727272727272729</v>
      </c>
      <c r="K9" s="534">
        <f t="shared" ref="K9" si="4">VLOOKUP(C9,$AD$5:$AK$78,4,0)</f>
        <v>686</v>
      </c>
      <c r="L9" s="179">
        <v>529</v>
      </c>
      <c r="M9" s="68">
        <f>IFERROR(L9/K9,"-")</f>
        <v>0.7711370262390671</v>
      </c>
      <c r="N9" s="534">
        <f t="shared" ref="N9" si="5">VLOOKUP(C9,$AD$5:$AK$78,5,0)</f>
        <v>515</v>
      </c>
      <c r="O9" s="179">
        <v>393</v>
      </c>
      <c r="P9" s="68">
        <f>IFERROR(O9/N9,"-")</f>
        <v>0.76310679611650489</v>
      </c>
      <c r="Q9" s="534">
        <f t="shared" ref="Q9" si="6">VLOOKUP(C9,$AD$5:$AK$78,6,0)</f>
        <v>241</v>
      </c>
      <c r="R9" s="179">
        <v>170</v>
      </c>
      <c r="S9" s="68">
        <f>IFERROR(R9/Q9,"-")</f>
        <v>0.70539419087136934</v>
      </c>
      <c r="T9" s="534">
        <f t="shared" ref="T9" si="7">VLOOKUP(C9,$AD$5:$AK$78,7,0)</f>
        <v>77</v>
      </c>
      <c r="U9" s="179">
        <v>58</v>
      </c>
      <c r="V9" s="68">
        <f>IFERROR(U9/T9,"-")</f>
        <v>0.75324675324675328</v>
      </c>
      <c r="W9" s="534">
        <f t="shared" ref="W9" si="8">VLOOKUP(C9,$AD$5:$AK$78,8,0)</f>
        <v>9</v>
      </c>
      <c r="X9" s="179">
        <v>7</v>
      </c>
      <c r="Y9" s="68">
        <f>IFERROR(X9/W9,"-")</f>
        <v>0.77777777777777779</v>
      </c>
      <c r="Z9" s="534">
        <f t="shared" ref="Z9" si="9">VLOOKUP(C9,$AD$5:$AL$78,9,0)</f>
        <v>1540</v>
      </c>
      <c r="AA9" s="179">
        <f t="shared" si="0"/>
        <v>1165</v>
      </c>
      <c r="AB9" s="68">
        <f>IFERROR(AA9/Z9,"-")</f>
        <v>0.75649350649350644</v>
      </c>
      <c r="AC9" s="12"/>
      <c r="AD9" s="258" t="s">
        <v>116</v>
      </c>
      <c r="AE9" s="421">
        <v>2</v>
      </c>
      <c r="AF9" s="421">
        <v>6</v>
      </c>
      <c r="AG9" s="421">
        <v>537</v>
      </c>
      <c r="AH9" s="421">
        <v>376</v>
      </c>
      <c r="AI9" s="421">
        <v>196</v>
      </c>
      <c r="AJ9" s="421">
        <v>56</v>
      </c>
      <c r="AK9" s="421">
        <v>12</v>
      </c>
      <c r="AL9" s="166">
        <f t="shared" si="1"/>
        <v>1185</v>
      </c>
      <c r="AM9" s="328"/>
    </row>
    <row r="10" spans="2:39" ht="13.5" customHeight="1">
      <c r="B10" s="548"/>
      <c r="C10" s="552"/>
      <c r="D10" s="260" t="s">
        <v>71</v>
      </c>
      <c r="E10" s="535"/>
      <c r="F10" s="180">
        <v>0</v>
      </c>
      <c r="G10" s="15">
        <f>IFERROR(F10/E9,"-")</f>
        <v>0</v>
      </c>
      <c r="H10" s="535"/>
      <c r="I10" s="180">
        <v>1</v>
      </c>
      <c r="J10" s="15">
        <f>IFERROR(I10/H9,"-")</f>
        <v>9.0909090909090912E-2</v>
      </c>
      <c r="K10" s="535"/>
      <c r="L10" s="180">
        <v>72</v>
      </c>
      <c r="M10" s="15">
        <f>IFERROR(L10/K9,"-")</f>
        <v>0.10495626822157435</v>
      </c>
      <c r="N10" s="535"/>
      <c r="O10" s="180">
        <v>51</v>
      </c>
      <c r="P10" s="15">
        <f>IFERROR(O10/N9,"-")</f>
        <v>9.9029126213592236E-2</v>
      </c>
      <c r="Q10" s="535"/>
      <c r="R10" s="180">
        <v>25</v>
      </c>
      <c r="S10" s="15">
        <f>IFERROR(R10/Q9,"-")</f>
        <v>0.1037344398340249</v>
      </c>
      <c r="T10" s="535"/>
      <c r="U10" s="180">
        <v>6</v>
      </c>
      <c r="V10" s="15">
        <f>IFERROR(U10/T9,"-")</f>
        <v>7.792207792207792E-2</v>
      </c>
      <c r="W10" s="535"/>
      <c r="X10" s="180">
        <v>0</v>
      </c>
      <c r="Y10" s="15">
        <f>IFERROR(X10/W9,"-")</f>
        <v>0</v>
      </c>
      <c r="Z10" s="535"/>
      <c r="AA10" s="180">
        <f t="shared" si="0"/>
        <v>155</v>
      </c>
      <c r="AB10" s="15">
        <f>IFERROR(AA10/Z9,"-")</f>
        <v>0.10064935064935066</v>
      </c>
      <c r="AC10" s="12"/>
      <c r="AD10" s="258" t="s">
        <v>117</v>
      </c>
      <c r="AE10" s="421">
        <v>4</v>
      </c>
      <c r="AF10" s="421">
        <v>3</v>
      </c>
      <c r="AG10" s="421">
        <v>769</v>
      </c>
      <c r="AH10" s="421">
        <v>735</v>
      </c>
      <c r="AI10" s="421">
        <v>366</v>
      </c>
      <c r="AJ10" s="421">
        <v>105</v>
      </c>
      <c r="AK10" s="421">
        <v>12</v>
      </c>
      <c r="AL10" s="166">
        <f t="shared" si="1"/>
        <v>1994</v>
      </c>
      <c r="AM10" s="328"/>
    </row>
    <row r="11" spans="2:39" ht="13.5" customHeight="1">
      <c r="B11" s="548"/>
      <c r="C11" s="552"/>
      <c r="D11" s="260" t="s">
        <v>72</v>
      </c>
      <c r="E11" s="535"/>
      <c r="F11" s="180">
        <v>0</v>
      </c>
      <c r="G11" s="15">
        <f>IFERROR(F11/E9,"-")</f>
        <v>0</v>
      </c>
      <c r="H11" s="535"/>
      <c r="I11" s="180">
        <v>1</v>
      </c>
      <c r="J11" s="15">
        <f>IFERROR(I11/H9,"-")</f>
        <v>9.0909090909090912E-2</v>
      </c>
      <c r="K11" s="535"/>
      <c r="L11" s="180">
        <v>32</v>
      </c>
      <c r="M11" s="15">
        <f>IFERROR(L11/K9,"-")</f>
        <v>4.6647230320699708E-2</v>
      </c>
      <c r="N11" s="535"/>
      <c r="O11" s="180">
        <v>28</v>
      </c>
      <c r="P11" s="15">
        <f>IFERROR(O11/N9,"-")</f>
        <v>5.4368932038834951E-2</v>
      </c>
      <c r="Q11" s="535"/>
      <c r="R11" s="180">
        <v>11</v>
      </c>
      <c r="S11" s="15">
        <f>IFERROR(R11/Q9,"-")</f>
        <v>4.5643153526970952E-2</v>
      </c>
      <c r="T11" s="535"/>
      <c r="U11" s="180">
        <v>1</v>
      </c>
      <c r="V11" s="15">
        <f>IFERROR(U11/T9,"-")</f>
        <v>1.2987012987012988E-2</v>
      </c>
      <c r="W11" s="535"/>
      <c r="X11" s="180">
        <v>1</v>
      </c>
      <c r="Y11" s="15">
        <f>IFERROR(X11/W9,"-")</f>
        <v>0.1111111111111111</v>
      </c>
      <c r="Z11" s="535"/>
      <c r="AA11" s="180">
        <f t="shared" si="0"/>
        <v>74</v>
      </c>
      <c r="AB11" s="15">
        <f>IFERROR(AA11/Z9,"-")</f>
        <v>4.8051948051948054E-2</v>
      </c>
      <c r="AC11" s="12"/>
      <c r="AD11" s="258" t="s">
        <v>118</v>
      </c>
      <c r="AE11" s="421">
        <v>2</v>
      </c>
      <c r="AF11" s="421">
        <v>7</v>
      </c>
      <c r="AG11" s="421">
        <v>627</v>
      </c>
      <c r="AH11" s="421">
        <v>500</v>
      </c>
      <c r="AI11" s="421">
        <v>281</v>
      </c>
      <c r="AJ11" s="421">
        <v>72</v>
      </c>
      <c r="AK11" s="421">
        <v>13</v>
      </c>
      <c r="AL11" s="166">
        <f t="shared" si="1"/>
        <v>1502</v>
      </c>
      <c r="AM11" s="328"/>
    </row>
    <row r="12" spans="2:39" ht="13.5" customHeight="1">
      <c r="B12" s="549"/>
      <c r="C12" s="553"/>
      <c r="D12" s="261" t="s">
        <v>73</v>
      </c>
      <c r="E12" s="536"/>
      <c r="F12" s="181">
        <v>1</v>
      </c>
      <c r="G12" s="16">
        <f>IFERROR(F12/E9,"-")</f>
        <v>1</v>
      </c>
      <c r="H12" s="536"/>
      <c r="I12" s="181">
        <v>1</v>
      </c>
      <c r="J12" s="16">
        <f>IFERROR(I12/H9,"-")</f>
        <v>9.0909090909090912E-2</v>
      </c>
      <c r="K12" s="536"/>
      <c r="L12" s="181">
        <v>53</v>
      </c>
      <c r="M12" s="16">
        <f>IFERROR(L12/K9,"-")</f>
        <v>7.7259475218658891E-2</v>
      </c>
      <c r="N12" s="536"/>
      <c r="O12" s="181">
        <v>43</v>
      </c>
      <c r="P12" s="16">
        <f>IFERROR(O12/N9,"-")</f>
        <v>8.3495145631067955E-2</v>
      </c>
      <c r="Q12" s="536"/>
      <c r="R12" s="181">
        <v>35</v>
      </c>
      <c r="S12" s="16">
        <f>IFERROR(R12/Q9,"-")</f>
        <v>0.14522821576763487</v>
      </c>
      <c r="T12" s="536"/>
      <c r="U12" s="181">
        <v>12</v>
      </c>
      <c r="V12" s="16">
        <f>IFERROR(U12/T9,"-")</f>
        <v>0.15584415584415584</v>
      </c>
      <c r="W12" s="536"/>
      <c r="X12" s="181">
        <v>1</v>
      </c>
      <c r="Y12" s="16">
        <f>IFERROR(X12/W9,"-")</f>
        <v>0.1111111111111111</v>
      </c>
      <c r="Z12" s="536"/>
      <c r="AA12" s="181">
        <f t="shared" si="0"/>
        <v>146</v>
      </c>
      <c r="AB12" s="16">
        <f>IFERROR(AA12/Z9,"-")</f>
        <v>9.4805194805194809E-2</v>
      </c>
      <c r="AC12" s="12"/>
      <c r="AD12" s="258" t="s">
        <v>51</v>
      </c>
      <c r="AE12" s="421">
        <v>0</v>
      </c>
      <c r="AF12" s="421">
        <v>3</v>
      </c>
      <c r="AG12" s="421">
        <v>231</v>
      </c>
      <c r="AH12" s="421">
        <v>151</v>
      </c>
      <c r="AI12" s="421">
        <v>75</v>
      </c>
      <c r="AJ12" s="421">
        <v>34</v>
      </c>
      <c r="AK12" s="421">
        <v>4</v>
      </c>
      <c r="AL12" s="166">
        <f t="shared" si="1"/>
        <v>498</v>
      </c>
      <c r="AM12" s="328"/>
    </row>
    <row r="13" spans="2:39" ht="13.5" customHeight="1">
      <c r="B13" s="547">
        <v>3</v>
      </c>
      <c r="C13" s="551" t="s">
        <v>114</v>
      </c>
      <c r="D13" s="259" t="s">
        <v>70</v>
      </c>
      <c r="E13" s="534">
        <f t="shared" ref="E13" si="10">VLOOKUP(C13,$AD$5:$AK$78,2,0)</f>
        <v>2</v>
      </c>
      <c r="F13" s="179">
        <v>0</v>
      </c>
      <c r="G13" s="68">
        <f>IFERROR(F13/E13,"-")</f>
        <v>0</v>
      </c>
      <c r="H13" s="534">
        <f t="shared" ref="H13" si="11">VLOOKUP(C13,$AD$5:$AK$78,3,0)</f>
        <v>6</v>
      </c>
      <c r="I13" s="179">
        <v>5</v>
      </c>
      <c r="J13" s="68">
        <f>IFERROR(I13/H13,"-")</f>
        <v>0.83333333333333337</v>
      </c>
      <c r="K13" s="534">
        <f t="shared" ref="K13" si="12">VLOOKUP(C13,$AD$5:$AK$78,4,0)</f>
        <v>302</v>
      </c>
      <c r="L13" s="179">
        <v>246</v>
      </c>
      <c r="M13" s="68">
        <f>IFERROR(L13/K13,"-")</f>
        <v>0.81456953642384111</v>
      </c>
      <c r="N13" s="534">
        <f t="shared" ref="N13" si="13">VLOOKUP(C13,$AD$5:$AK$78,5,0)</f>
        <v>204</v>
      </c>
      <c r="O13" s="179">
        <v>142</v>
      </c>
      <c r="P13" s="68">
        <f>IFERROR(O13/N13,"-")</f>
        <v>0.69607843137254899</v>
      </c>
      <c r="Q13" s="534">
        <f t="shared" ref="Q13" si="14">VLOOKUP(C13,$AD$5:$AK$78,6,0)</f>
        <v>96</v>
      </c>
      <c r="R13" s="179">
        <v>70</v>
      </c>
      <c r="S13" s="68">
        <f>IFERROR(R13/Q13,"-")</f>
        <v>0.72916666666666663</v>
      </c>
      <c r="T13" s="534">
        <f t="shared" ref="T13" si="15">VLOOKUP(C13,$AD$5:$AK$78,7,0)</f>
        <v>39</v>
      </c>
      <c r="U13" s="179">
        <v>27</v>
      </c>
      <c r="V13" s="68">
        <f>IFERROR(U13/T13,"-")</f>
        <v>0.69230769230769229</v>
      </c>
      <c r="W13" s="534">
        <f t="shared" ref="W13" si="16">VLOOKUP(C13,$AD$5:$AK$78,8,0)</f>
        <v>7</v>
      </c>
      <c r="X13" s="179">
        <v>4</v>
      </c>
      <c r="Y13" s="68">
        <f>IFERROR(X13/W13,"-")</f>
        <v>0.5714285714285714</v>
      </c>
      <c r="Z13" s="534">
        <f t="shared" ref="Z13" si="17">VLOOKUP(C13,$AD$5:$AL$78,9,0)</f>
        <v>656</v>
      </c>
      <c r="AA13" s="179">
        <f t="shared" si="0"/>
        <v>494</v>
      </c>
      <c r="AB13" s="68">
        <f>IFERROR(AA13/Z13,"-")</f>
        <v>0.75304878048780488</v>
      </c>
      <c r="AC13" s="12"/>
      <c r="AD13" s="258" t="s">
        <v>119</v>
      </c>
      <c r="AE13" s="421">
        <v>1</v>
      </c>
      <c r="AF13" s="421">
        <v>1</v>
      </c>
      <c r="AG13" s="421">
        <v>237</v>
      </c>
      <c r="AH13" s="421">
        <v>170</v>
      </c>
      <c r="AI13" s="421">
        <v>94</v>
      </c>
      <c r="AJ13" s="421">
        <v>22</v>
      </c>
      <c r="AK13" s="421">
        <v>10</v>
      </c>
      <c r="AL13" s="166">
        <f t="shared" si="1"/>
        <v>535</v>
      </c>
      <c r="AM13" s="328"/>
    </row>
    <row r="14" spans="2:39" ht="13.5" customHeight="1">
      <c r="B14" s="548"/>
      <c r="C14" s="552"/>
      <c r="D14" s="260" t="s">
        <v>71</v>
      </c>
      <c r="E14" s="535"/>
      <c r="F14" s="180">
        <v>2</v>
      </c>
      <c r="G14" s="15">
        <f>IFERROR(F14/E13,"-")</f>
        <v>1</v>
      </c>
      <c r="H14" s="535"/>
      <c r="I14" s="180">
        <v>0</v>
      </c>
      <c r="J14" s="15">
        <f>IFERROR(I14/H13,"-")</f>
        <v>0</v>
      </c>
      <c r="K14" s="535"/>
      <c r="L14" s="180">
        <v>16</v>
      </c>
      <c r="M14" s="15">
        <f>IFERROR(L14/K13,"-")</f>
        <v>5.2980132450331126E-2</v>
      </c>
      <c r="N14" s="535"/>
      <c r="O14" s="180">
        <v>22</v>
      </c>
      <c r="P14" s="15">
        <f>IFERROR(O14/N13,"-")</f>
        <v>0.10784313725490197</v>
      </c>
      <c r="Q14" s="535"/>
      <c r="R14" s="180">
        <v>8</v>
      </c>
      <c r="S14" s="15">
        <f>IFERROR(R14/Q13,"-")</f>
        <v>8.3333333333333329E-2</v>
      </c>
      <c r="T14" s="535"/>
      <c r="U14" s="180">
        <v>3</v>
      </c>
      <c r="V14" s="15">
        <f>IFERROR(U14/T13,"-")</f>
        <v>7.6923076923076927E-2</v>
      </c>
      <c r="W14" s="535"/>
      <c r="X14" s="180">
        <v>0</v>
      </c>
      <c r="Y14" s="15">
        <f>IFERROR(X14/W13,"-")</f>
        <v>0</v>
      </c>
      <c r="Z14" s="535"/>
      <c r="AA14" s="180">
        <f t="shared" si="0"/>
        <v>51</v>
      </c>
      <c r="AB14" s="15">
        <f>IFERROR(AA14/Z13,"-")</f>
        <v>7.774390243902439E-2</v>
      </c>
      <c r="AC14" s="12"/>
      <c r="AD14" s="258" t="s">
        <v>52</v>
      </c>
      <c r="AE14" s="421">
        <v>1</v>
      </c>
      <c r="AF14" s="421">
        <v>3</v>
      </c>
      <c r="AG14" s="421">
        <v>716</v>
      </c>
      <c r="AH14" s="421">
        <v>606</v>
      </c>
      <c r="AI14" s="421">
        <v>298</v>
      </c>
      <c r="AJ14" s="421">
        <v>88</v>
      </c>
      <c r="AK14" s="421">
        <v>16</v>
      </c>
      <c r="AL14" s="166">
        <f t="shared" si="1"/>
        <v>1728</v>
      </c>
      <c r="AM14" s="328"/>
    </row>
    <row r="15" spans="2:39" ht="13.5" customHeight="1">
      <c r="B15" s="548"/>
      <c r="C15" s="552"/>
      <c r="D15" s="260" t="s">
        <v>72</v>
      </c>
      <c r="E15" s="535"/>
      <c r="F15" s="180">
        <v>0</v>
      </c>
      <c r="G15" s="15">
        <f>IFERROR(F15/E13,"-")</f>
        <v>0</v>
      </c>
      <c r="H15" s="535"/>
      <c r="I15" s="180">
        <v>1</v>
      </c>
      <c r="J15" s="15">
        <f>IFERROR(I15/H13,"-")</f>
        <v>0.16666666666666666</v>
      </c>
      <c r="K15" s="535"/>
      <c r="L15" s="180">
        <v>15</v>
      </c>
      <c r="M15" s="15">
        <f>IFERROR(L15/K13,"-")</f>
        <v>4.9668874172185427E-2</v>
      </c>
      <c r="N15" s="535"/>
      <c r="O15" s="180">
        <v>12</v>
      </c>
      <c r="P15" s="15">
        <f>IFERROR(O15/N13,"-")</f>
        <v>5.8823529411764705E-2</v>
      </c>
      <c r="Q15" s="535"/>
      <c r="R15" s="180">
        <v>6</v>
      </c>
      <c r="S15" s="15">
        <f>IFERROR(R15/Q13,"-")</f>
        <v>6.25E-2</v>
      </c>
      <c r="T15" s="535"/>
      <c r="U15" s="180">
        <v>3</v>
      </c>
      <c r="V15" s="15">
        <f>IFERROR(U15/T13,"-")</f>
        <v>7.6923076923076927E-2</v>
      </c>
      <c r="W15" s="535"/>
      <c r="X15" s="180">
        <v>1</v>
      </c>
      <c r="Y15" s="15">
        <f>IFERROR(X15/W13,"-")</f>
        <v>0.14285714285714285</v>
      </c>
      <c r="Z15" s="535"/>
      <c r="AA15" s="180">
        <f t="shared" si="0"/>
        <v>38</v>
      </c>
      <c r="AB15" s="15">
        <f>IFERROR(AA15/Z13,"-")</f>
        <v>5.7926829268292686E-2</v>
      </c>
      <c r="AC15" s="12"/>
      <c r="AD15" s="258" t="s">
        <v>53</v>
      </c>
      <c r="AE15" s="421">
        <v>3</v>
      </c>
      <c r="AF15" s="421">
        <v>8</v>
      </c>
      <c r="AG15" s="421">
        <v>952</v>
      </c>
      <c r="AH15" s="421">
        <v>800</v>
      </c>
      <c r="AI15" s="421">
        <v>396</v>
      </c>
      <c r="AJ15" s="421">
        <v>138</v>
      </c>
      <c r="AK15" s="421">
        <v>22</v>
      </c>
      <c r="AL15" s="166">
        <f t="shared" si="1"/>
        <v>2319</v>
      </c>
      <c r="AM15" s="328"/>
    </row>
    <row r="16" spans="2:39" ht="13.5" customHeight="1">
      <c r="B16" s="549"/>
      <c r="C16" s="553"/>
      <c r="D16" s="261" t="s">
        <v>73</v>
      </c>
      <c r="E16" s="536"/>
      <c r="F16" s="181">
        <v>0</v>
      </c>
      <c r="G16" s="16">
        <f>IFERROR(F16/E13,"-")</f>
        <v>0</v>
      </c>
      <c r="H16" s="536"/>
      <c r="I16" s="181">
        <v>0</v>
      </c>
      <c r="J16" s="16">
        <f>IFERROR(I16/H13,"-")</f>
        <v>0</v>
      </c>
      <c r="K16" s="536"/>
      <c r="L16" s="181">
        <v>25</v>
      </c>
      <c r="M16" s="16">
        <f>IFERROR(L16/K13,"-")</f>
        <v>8.2781456953642391E-2</v>
      </c>
      <c r="N16" s="536"/>
      <c r="O16" s="181">
        <v>28</v>
      </c>
      <c r="P16" s="16">
        <f>IFERROR(O16/N13,"-")</f>
        <v>0.13725490196078433</v>
      </c>
      <c r="Q16" s="536"/>
      <c r="R16" s="181">
        <v>12</v>
      </c>
      <c r="S16" s="16">
        <f>IFERROR(R16/Q13,"-")</f>
        <v>0.125</v>
      </c>
      <c r="T16" s="536"/>
      <c r="U16" s="181">
        <v>6</v>
      </c>
      <c r="V16" s="16">
        <f>IFERROR(U16/T13,"-")</f>
        <v>0.15384615384615385</v>
      </c>
      <c r="W16" s="536"/>
      <c r="X16" s="181">
        <v>2</v>
      </c>
      <c r="Y16" s="16">
        <f>IFERROR(X16/W13,"-")</f>
        <v>0.2857142857142857</v>
      </c>
      <c r="Z16" s="536"/>
      <c r="AA16" s="181">
        <f t="shared" si="0"/>
        <v>73</v>
      </c>
      <c r="AB16" s="16">
        <f>IFERROR(AA16/Z13,"-")</f>
        <v>0.11128048780487805</v>
      </c>
      <c r="AC16" s="12"/>
      <c r="AD16" s="258" t="s">
        <v>120</v>
      </c>
      <c r="AE16" s="421">
        <v>0</v>
      </c>
      <c r="AF16" s="421">
        <v>9</v>
      </c>
      <c r="AG16" s="421">
        <v>658</v>
      </c>
      <c r="AH16" s="421">
        <v>596</v>
      </c>
      <c r="AI16" s="421">
        <v>344</v>
      </c>
      <c r="AJ16" s="421">
        <v>126</v>
      </c>
      <c r="AK16" s="421">
        <v>24</v>
      </c>
      <c r="AL16" s="166">
        <f t="shared" si="1"/>
        <v>1757</v>
      </c>
      <c r="AM16" s="328"/>
    </row>
    <row r="17" spans="2:39" ht="13.5" customHeight="1">
      <c r="B17" s="547">
        <v>4</v>
      </c>
      <c r="C17" s="551" t="s">
        <v>115</v>
      </c>
      <c r="D17" s="259" t="s">
        <v>70</v>
      </c>
      <c r="E17" s="534">
        <f t="shared" ref="E17" si="18">VLOOKUP(C17,$AD$5:$AK$78,2,0)</f>
        <v>0</v>
      </c>
      <c r="F17" s="179">
        <v>0</v>
      </c>
      <c r="G17" s="68" t="str">
        <f>IFERROR(F17/E17,"-")</f>
        <v>-</v>
      </c>
      <c r="H17" s="534">
        <f t="shared" ref="H17" si="19">VLOOKUP(C17,$AD$5:$AK$78,3,0)</f>
        <v>2</v>
      </c>
      <c r="I17" s="179">
        <v>2</v>
      </c>
      <c r="J17" s="68">
        <f>IFERROR(I17/H17,"-")</f>
        <v>1</v>
      </c>
      <c r="K17" s="534">
        <f t="shared" ref="K17" si="20">VLOOKUP(C17,$AD$5:$AK$78,4,0)</f>
        <v>220</v>
      </c>
      <c r="L17" s="179">
        <v>175</v>
      </c>
      <c r="M17" s="68">
        <f>IFERROR(L17/K17,"-")</f>
        <v>0.79545454545454541</v>
      </c>
      <c r="N17" s="534">
        <f t="shared" ref="N17" si="21">VLOOKUP(C17,$AD$5:$AK$78,5,0)</f>
        <v>206</v>
      </c>
      <c r="O17" s="179">
        <v>151</v>
      </c>
      <c r="P17" s="68">
        <f>IFERROR(O17/N17,"-")</f>
        <v>0.73300970873786409</v>
      </c>
      <c r="Q17" s="534">
        <f t="shared" ref="Q17" si="22">VLOOKUP(C17,$AD$5:$AK$78,6,0)</f>
        <v>93</v>
      </c>
      <c r="R17" s="179">
        <v>60</v>
      </c>
      <c r="S17" s="68">
        <f>IFERROR(R17/Q17,"-")</f>
        <v>0.64516129032258063</v>
      </c>
      <c r="T17" s="534">
        <f t="shared" ref="T17" si="23">VLOOKUP(C17,$AD$5:$AK$78,7,0)</f>
        <v>33</v>
      </c>
      <c r="U17" s="179">
        <v>25</v>
      </c>
      <c r="V17" s="68">
        <f>IFERROR(U17/T17,"-")</f>
        <v>0.75757575757575757</v>
      </c>
      <c r="W17" s="534">
        <f t="shared" ref="W17" si="24">VLOOKUP(C17,$AD$5:$AK$78,8,0)</f>
        <v>3</v>
      </c>
      <c r="X17" s="179">
        <v>1</v>
      </c>
      <c r="Y17" s="68">
        <f>IFERROR(X17/W17,"-")</f>
        <v>0.33333333333333331</v>
      </c>
      <c r="Z17" s="534">
        <f t="shared" ref="Z17" si="25">VLOOKUP(C17,$AD$5:$AL$78,9,0)</f>
        <v>557</v>
      </c>
      <c r="AA17" s="179">
        <f t="shared" si="0"/>
        <v>414</v>
      </c>
      <c r="AB17" s="68">
        <f>IFERROR(AA17/Z17,"-")</f>
        <v>0.74326750448833034</v>
      </c>
      <c r="AC17" s="12"/>
      <c r="AD17" s="258" t="s">
        <v>121</v>
      </c>
      <c r="AE17" s="421">
        <v>2</v>
      </c>
      <c r="AF17" s="421">
        <v>7</v>
      </c>
      <c r="AG17" s="421">
        <v>651</v>
      </c>
      <c r="AH17" s="421">
        <v>625</v>
      </c>
      <c r="AI17" s="421">
        <v>331</v>
      </c>
      <c r="AJ17" s="421">
        <v>92</v>
      </c>
      <c r="AK17" s="421">
        <v>17</v>
      </c>
      <c r="AL17" s="166">
        <f t="shared" si="1"/>
        <v>1725</v>
      </c>
      <c r="AM17" s="328"/>
    </row>
    <row r="18" spans="2:39" ht="13.5" customHeight="1">
      <c r="B18" s="548"/>
      <c r="C18" s="552"/>
      <c r="D18" s="260" t="s">
        <v>71</v>
      </c>
      <c r="E18" s="535"/>
      <c r="F18" s="180">
        <v>0</v>
      </c>
      <c r="G18" s="15" t="str">
        <f>IFERROR(F18/E17,"-")</f>
        <v>-</v>
      </c>
      <c r="H18" s="535"/>
      <c r="I18" s="180">
        <v>0</v>
      </c>
      <c r="J18" s="15">
        <f>IFERROR(I18/H17,"-")</f>
        <v>0</v>
      </c>
      <c r="K18" s="535"/>
      <c r="L18" s="180">
        <v>17</v>
      </c>
      <c r="M18" s="15">
        <f>IFERROR(L18/K17,"-")</f>
        <v>7.7272727272727271E-2</v>
      </c>
      <c r="N18" s="535"/>
      <c r="O18" s="180">
        <v>23</v>
      </c>
      <c r="P18" s="15">
        <f>IFERROR(O18/N17,"-")</f>
        <v>0.11165048543689321</v>
      </c>
      <c r="Q18" s="535"/>
      <c r="R18" s="180">
        <v>7</v>
      </c>
      <c r="S18" s="15">
        <f>IFERROR(R18/Q17,"-")</f>
        <v>7.5268817204301078E-2</v>
      </c>
      <c r="T18" s="535"/>
      <c r="U18" s="180">
        <v>2</v>
      </c>
      <c r="V18" s="15">
        <f>IFERROR(U18/T17,"-")</f>
        <v>6.0606060606060608E-2</v>
      </c>
      <c r="W18" s="535"/>
      <c r="X18" s="180">
        <v>1</v>
      </c>
      <c r="Y18" s="15">
        <f>IFERROR(X18/W17,"-")</f>
        <v>0.33333333333333331</v>
      </c>
      <c r="Z18" s="535"/>
      <c r="AA18" s="180">
        <f t="shared" si="0"/>
        <v>50</v>
      </c>
      <c r="AB18" s="15">
        <f>IFERROR(AA18/Z17,"-")</f>
        <v>8.9766606822262118E-2</v>
      </c>
      <c r="AC18" s="12"/>
      <c r="AD18" s="258" t="s">
        <v>122</v>
      </c>
      <c r="AE18" s="421">
        <v>2</v>
      </c>
      <c r="AF18" s="421">
        <v>6</v>
      </c>
      <c r="AG18" s="421">
        <v>701</v>
      </c>
      <c r="AH18" s="421">
        <v>523</v>
      </c>
      <c r="AI18" s="421">
        <v>321</v>
      </c>
      <c r="AJ18" s="421">
        <v>102</v>
      </c>
      <c r="AK18" s="421">
        <v>24</v>
      </c>
      <c r="AL18" s="166">
        <f t="shared" si="1"/>
        <v>1679</v>
      </c>
      <c r="AM18" s="328"/>
    </row>
    <row r="19" spans="2:39" ht="13.5" customHeight="1">
      <c r="B19" s="548"/>
      <c r="C19" s="552"/>
      <c r="D19" s="260" t="s">
        <v>72</v>
      </c>
      <c r="E19" s="535"/>
      <c r="F19" s="180">
        <v>0</v>
      </c>
      <c r="G19" s="15" t="str">
        <f>IFERROR(F19/E17,"-")</f>
        <v>-</v>
      </c>
      <c r="H19" s="535"/>
      <c r="I19" s="180">
        <v>0</v>
      </c>
      <c r="J19" s="15">
        <f>IFERROR(I19/H17,"-")</f>
        <v>0</v>
      </c>
      <c r="K19" s="535"/>
      <c r="L19" s="180">
        <v>12</v>
      </c>
      <c r="M19" s="15">
        <f>IFERROR(L19/K17,"-")</f>
        <v>5.4545454545454543E-2</v>
      </c>
      <c r="N19" s="535"/>
      <c r="O19" s="180">
        <v>14</v>
      </c>
      <c r="P19" s="15">
        <f>IFERROR(O19/N17,"-")</f>
        <v>6.7961165048543687E-2</v>
      </c>
      <c r="Q19" s="535"/>
      <c r="R19" s="180">
        <v>9</v>
      </c>
      <c r="S19" s="15">
        <f>IFERROR(R19/Q17,"-")</f>
        <v>9.6774193548387094E-2</v>
      </c>
      <c r="T19" s="535"/>
      <c r="U19" s="180">
        <v>1</v>
      </c>
      <c r="V19" s="15">
        <f>IFERROR(U19/T17,"-")</f>
        <v>3.0303030303030304E-2</v>
      </c>
      <c r="W19" s="535"/>
      <c r="X19" s="180">
        <v>0</v>
      </c>
      <c r="Y19" s="15">
        <f>IFERROR(X19/W17,"-")</f>
        <v>0</v>
      </c>
      <c r="Z19" s="535"/>
      <c r="AA19" s="180">
        <f t="shared" si="0"/>
        <v>36</v>
      </c>
      <c r="AB19" s="15">
        <f>IFERROR(AA19/Z17,"-")</f>
        <v>6.4631956912028721E-2</v>
      </c>
      <c r="AC19" s="12"/>
      <c r="AD19" s="258" t="s">
        <v>123</v>
      </c>
      <c r="AE19" s="421">
        <v>1</v>
      </c>
      <c r="AF19" s="421">
        <v>9</v>
      </c>
      <c r="AG19" s="421">
        <v>963</v>
      </c>
      <c r="AH19" s="421">
        <v>763</v>
      </c>
      <c r="AI19" s="421">
        <v>385</v>
      </c>
      <c r="AJ19" s="421">
        <v>108</v>
      </c>
      <c r="AK19" s="421">
        <v>21</v>
      </c>
      <c r="AL19" s="166">
        <f t="shared" si="1"/>
        <v>2250</v>
      </c>
      <c r="AM19" s="328"/>
    </row>
    <row r="20" spans="2:39" ht="13.5" customHeight="1">
      <c r="B20" s="549"/>
      <c r="C20" s="553"/>
      <c r="D20" s="261" t="s">
        <v>73</v>
      </c>
      <c r="E20" s="536"/>
      <c r="F20" s="181">
        <v>0</v>
      </c>
      <c r="G20" s="16" t="str">
        <f>IFERROR(F20/E17,"-")</f>
        <v>-</v>
      </c>
      <c r="H20" s="536"/>
      <c r="I20" s="181">
        <v>0</v>
      </c>
      <c r="J20" s="16">
        <f>IFERROR(I20/H17,"-")</f>
        <v>0</v>
      </c>
      <c r="K20" s="536"/>
      <c r="L20" s="181">
        <v>16</v>
      </c>
      <c r="M20" s="16">
        <f>IFERROR(L20/K17,"-")</f>
        <v>7.2727272727272724E-2</v>
      </c>
      <c r="N20" s="536"/>
      <c r="O20" s="181">
        <v>18</v>
      </c>
      <c r="P20" s="16">
        <f>IFERROR(O20/N17,"-")</f>
        <v>8.7378640776699032E-2</v>
      </c>
      <c r="Q20" s="536"/>
      <c r="R20" s="181">
        <v>17</v>
      </c>
      <c r="S20" s="16">
        <f>IFERROR(R20/Q17,"-")</f>
        <v>0.18279569892473119</v>
      </c>
      <c r="T20" s="536"/>
      <c r="U20" s="181">
        <v>5</v>
      </c>
      <c r="V20" s="16">
        <f>IFERROR(U20/T17,"-")</f>
        <v>0.15151515151515152</v>
      </c>
      <c r="W20" s="536"/>
      <c r="X20" s="181">
        <v>1</v>
      </c>
      <c r="Y20" s="16">
        <f>IFERROR(X20/W17,"-")</f>
        <v>0.33333333333333331</v>
      </c>
      <c r="Z20" s="536"/>
      <c r="AA20" s="181">
        <f t="shared" si="0"/>
        <v>57</v>
      </c>
      <c r="AB20" s="16">
        <f>IFERROR(AA20/Z17,"-")</f>
        <v>0.10233393177737882</v>
      </c>
      <c r="AC20" s="12"/>
      <c r="AD20" s="258" t="s">
        <v>54</v>
      </c>
      <c r="AE20" s="421">
        <v>3</v>
      </c>
      <c r="AF20" s="421">
        <v>5</v>
      </c>
      <c r="AG20" s="421">
        <v>585</v>
      </c>
      <c r="AH20" s="421">
        <v>475</v>
      </c>
      <c r="AI20" s="421">
        <v>290</v>
      </c>
      <c r="AJ20" s="421">
        <v>97</v>
      </c>
      <c r="AK20" s="421">
        <v>16</v>
      </c>
      <c r="AL20" s="166">
        <f t="shared" si="1"/>
        <v>1471</v>
      </c>
      <c r="AM20" s="328"/>
    </row>
    <row r="21" spans="2:39" ht="13.5" customHeight="1">
      <c r="B21" s="547">
        <v>5</v>
      </c>
      <c r="C21" s="551" t="s">
        <v>116</v>
      </c>
      <c r="D21" s="259" t="s">
        <v>70</v>
      </c>
      <c r="E21" s="534">
        <f t="shared" ref="E21" si="26">VLOOKUP(C21,$AD$5:$AK$78,2,0)</f>
        <v>2</v>
      </c>
      <c r="F21" s="179">
        <v>2</v>
      </c>
      <c r="G21" s="68">
        <f>IFERROR(F21/E21,"-")</f>
        <v>1</v>
      </c>
      <c r="H21" s="534">
        <f t="shared" ref="H21" si="27">VLOOKUP(C21,$AD$5:$AK$78,3,0)</f>
        <v>6</v>
      </c>
      <c r="I21" s="179">
        <v>2</v>
      </c>
      <c r="J21" s="68">
        <f>IFERROR(I21/H21,"-")</f>
        <v>0.33333333333333331</v>
      </c>
      <c r="K21" s="534">
        <f t="shared" ref="K21" si="28">VLOOKUP(C21,$AD$5:$AK$78,4,0)</f>
        <v>537</v>
      </c>
      <c r="L21" s="179">
        <v>400</v>
      </c>
      <c r="M21" s="68">
        <f>IFERROR(L21/K21,"-")</f>
        <v>0.74487895716945995</v>
      </c>
      <c r="N21" s="534">
        <f t="shared" ref="N21" si="29">VLOOKUP(C21,$AD$5:$AK$78,5,0)</f>
        <v>376</v>
      </c>
      <c r="O21" s="179">
        <v>283</v>
      </c>
      <c r="P21" s="68">
        <f>IFERROR(O21/N21,"-")</f>
        <v>0.75265957446808507</v>
      </c>
      <c r="Q21" s="534">
        <f t="shared" ref="Q21" si="30">VLOOKUP(C21,$AD$5:$AK$78,6,0)</f>
        <v>196</v>
      </c>
      <c r="R21" s="179">
        <v>148</v>
      </c>
      <c r="S21" s="68">
        <f>IFERROR(R21/Q21,"-")</f>
        <v>0.75510204081632648</v>
      </c>
      <c r="T21" s="534">
        <f t="shared" ref="T21" si="31">VLOOKUP(C21,$AD$5:$AK$78,7,0)</f>
        <v>56</v>
      </c>
      <c r="U21" s="179">
        <v>39</v>
      </c>
      <c r="V21" s="68">
        <f>IFERROR(U21/T21,"-")</f>
        <v>0.6964285714285714</v>
      </c>
      <c r="W21" s="534">
        <f t="shared" ref="W21" si="32">VLOOKUP(C21,$AD$5:$AK$78,8,0)</f>
        <v>12</v>
      </c>
      <c r="X21" s="179">
        <v>7</v>
      </c>
      <c r="Y21" s="68">
        <f>IFERROR(X21/W21,"-")</f>
        <v>0.58333333333333337</v>
      </c>
      <c r="Z21" s="534">
        <f t="shared" ref="Z21" si="33">VLOOKUP(C21,$AD$5:$AL$78,9,0)</f>
        <v>1185</v>
      </c>
      <c r="AA21" s="179">
        <f t="shared" si="0"/>
        <v>881</v>
      </c>
      <c r="AB21" s="68">
        <f>IFERROR(AA21/Z21,"-")</f>
        <v>0.74345991561181435</v>
      </c>
      <c r="AC21" s="12"/>
      <c r="AD21" s="258" t="s">
        <v>124</v>
      </c>
      <c r="AE21" s="421">
        <v>5</v>
      </c>
      <c r="AF21" s="421">
        <v>7</v>
      </c>
      <c r="AG21" s="421">
        <v>896</v>
      </c>
      <c r="AH21" s="421">
        <v>720</v>
      </c>
      <c r="AI21" s="421">
        <v>411</v>
      </c>
      <c r="AJ21" s="421">
        <v>167</v>
      </c>
      <c r="AK21" s="421">
        <v>28</v>
      </c>
      <c r="AL21" s="166">
        <f t="shared" si="1"/>
        <v>2234</v>
      </c>
      <c r="AM21" s="328"/>
    </row>
    <row r="22" spans="2:39" ht="13.5" customHeight="1">
      <c r="B22" s="548"/>
      <c r="C22" s="552"/>
      <c r="D22" s="260" t="s">
        <v>71</v>
      </c>
      <c r="E22" s="535"/>
      <c r="F22" s="180">
        <v>0</v>
      </c>
      <c r="G22" s="15">
        <f>IFERROR(F22/E21,"-")</f>
        <v>0</v>
      </c>
      <c r="H22" s="535"/>
      <c r="I22" s="180">
        <v>0</v>
      </c>
      <c r="J22" s="15">
        <f>IFERROR(I22/H21,"-")</f>
        <v>0</v>
      </c>
      <c r="K22" s="535"/>
      <c r="L22" s="180">
        <v>54</v>
      </c>
      <c r="M22" s="15">
        <f>IFERROR(L22/K21,"-")</f>
        <v>0.1005586592178771</v>
      </c>
      <c r="N22" s="535"/>
      <c r="O22" s="180">
        <v>28</v>
      </c>
      <c r="P22" s="15">
        <f>IFERROR(O22/N21,"-")</f>
        <v>7.4468085106382975E-2</v>
      </c>
      <c r="Q22" s="535"/>
      <c r="R22" s="180">
        <v>24</v>
      </c>
      <c r="S22" s="15">
        <f>IFERROR(R22/Q21,"-")</f>
        <v>0.12244897959183673</v>
      </c>
      <c r="T22" s="535"/>
      <c r="U22" s="180">
        <v>4</v>
      </c>
      <c r="V22" s="15">
        <f>IFERROR(U22/T21,"-")</f>
        <v>7.1428571428571425E-2</v>
      </c>
      <c r="W22" s="535"/>
      <c r="X22" s="180">
        <v>2</v>
      </c>
      <c r="Y22" s="15">
        <f>IFERROR(X22/W21,"-")</f>
        <v>0.16666666666666666</v>
      </c>
      <c r="Z22" s="535"/>
      <c r="AA22" s="180">
        <f t="shared" si="0"/>
        <v>112</v>
      </c>
      <c r="AB22" s="15">
        <f>IFERROR(AA22/Z21,"-")</f>
        <v>9.4514767932489446E-2</v>
      </c>
      <c r="AC22" s="12"/>
      <c r="AD22" s="258" t="s">
        <v>55</v>
      </c>
      <c r="AE22" s="421">
        <v>2</v>
      </c>
      <c r="AF22" s="421">
        <v>13</v>
      </c>
      <c r="AG22" s="421">
        <v>924</v>
      </c>
      <c r="AH22" s="421">
        <v>809</v>
      </c>
      <c r="AI22" s="421">
        <v>469</v>
      </c>
      <c r="AJ22" s="421">
        <v>175</v>
      </c>
      <c r="AK22" s="421">
        <v>28</v>
      </c>
      <c r="AL22" s="166">
        <f t="shared" si="1"/>
        <v>2420</v>
      </c>
      <c r="AM22" s="328"/>
    </row>
    <row r="23" spans="2:39" ht="13.5" customHeight="1">
      <c r="B23" s="548"/>
      <c r="C23" s="552"/>
      <c r="D23" s="260" t="s">
        <v>72</v>
      </c>
      <c r="E23" s="535"/>
      <c r="F23" s="180">
        <v>0</v>
      </c>
      <c r="G23" s="15">
        <f>IFERROR(F23/E21,"-")</f>
        <v>0</v>
      </c>
      <c r="H23" s="535"/>
      <c r="I23" s="180">
        <v>2</v>
      </c>
      <c r="J23" s="15">
        <f>IFERROR(I23/H21,"-")</f>
        <v>0.33333333333333331</v>
      </c>
      <c r="K23" s="535"/>
      <c r="L23" s="180">
        <v>32</v>
      </c>
      <c r="M23" s="15">
        <f>IFERROR(L23/K21,"-")</f>
        <v>5.9590316573556797E-2</v>
      </c>
      <c r="N23" s="535"/>
      <c r="O23" s="180">
        <v>28</v>
      </c>
      <c r="P23" s="15">
        <f>IFERROR(O23/N21,"-")</f>
        <v>7.4468085106382975E-2</v>
      </c>
      <c r="Q23" s="535"/>
      <c r="R23" s="180">
        <v>9</v>
      </c>
      <c r="S23" s="15">
        <f>IFERROR(R23/Q21,"-")</f>
        <v>4.5918367346938778E-2</v>
      </c>
      <c r="T23" s="535"/>
      <c r="U23" s="180">
        <v>1</v>
      </c>
      <c r="V23" s="15">
        <f>IFERROR(U23/T21,"-")</f>
        <v>1.7857142857142856E-2</v>
      </c>
      <c r="W23" s="535"/>
      <c r="X23" s="180">
        <v>1</v>
      </c>
      <c r="Y23" s="15">
        <f>IFERROR(X23/W21,"-")</f>
        <v>8.3333333333333329E-2</v>
      </c>
      <c r="Z23" s="535"/>
      <c r="AA23" s="180">
        <f t="shared" si="0"/>
        <v>73</v>
      </c>
      <c r="AB23" s="15">
        <f>IFERROR(AA23/Z21,"-")</f>
        <v>6.160337552742616E-2</v>
      </c>
      <c r="AC23" s="12"/>
      <c r="AD23" s="258" t="s">
        <v>125</v>
      </c>
      <c r="AE23" s="421">
        <v>0</v>
      </c>
      <c r="AF23" s="421">
        <v>6</v>
      </c>
      <c r="AG23" s="421">
        <v>305</v>
      </c>
      <c r="AH23" s="421">
        <v>255</v>
      </c>
      <c r="AI23" s="421">
        <v>120</v>
      </c>
      <c r="AJ23" s="421">
        <v>40</v>
      </c>
      <c r="AK23" s="421">
        <v>10</v>
      </c>
      <c r="AL23" s="166">
        <f t="shared" si="1"/>
        <v>736</v>
      </c>
      <c r="AM23" s="328"/>
    </row>
    <row r="24" spans="2:39" ht="13.5" customHeight="1">
      <c r="B24" s="549"/>
      <c r="C24" s="553"/>
      <c r="D24" s="261" t="s">
        <v>73</v>
      </c>
      <c r="E24" s="536"/>
      <c r="F24" s="181">
        <v>0</v>
      </c>
      <c r="G24" s="16">
        <f>IFERROR(F24/E21,"-")</f>
        <v>0</v>
      </c>
      <c r="H24" s="536"/>
      <c r="I24" s="181">
        <v>2</v>
      </c>
      <c r="J24" s="16">
        <f>IFERROR(I24/H21,"-")</f>
        <v>0.33333333333333331</v>
      </c>
      <c r="K24" s="536"/>
      <c r="L24" s="181">
        <v>51</v>
      </c>
      <c r="M24" s="16">
        <f>IFERROR(L24/K21,"-")</f>
        <v>9.4972067039106142E-2</v>
      </c>
      <c r="N24" s="536"/>
      <c r="O24" s="181">
        <v>37</v>
      </c>
      <c r="P24" s="16">
        <f>IFERROR(O24/N21,"-")</f>
        <v>9.8404255319148939E-2</v>
      </c>
      <c r="Q24" s="536"/>
      <c r="R24" s="181">
        <v>15</v>
      </c>
      <c r="S24" s="16">
        <f>IFERROR(R24/Q21,"-")</f>
        <v>7.6530612244897961E-2</v>
      </c>
      <c r="T24" s="536"/>
      <c r="U24" s="181">
        <v>12</v>
      </c>
      <c r="V24" s="16">
        <f>IFERROR(U24/T21,"-")</f>
        <v>0.21428571428571427</v>
      </c>
      <c r="W24" s="536"/>
      <c r="X24" s="181">
        <v>2</v>
      </c>
      <c r="Y24" s="16">
        <f>IFERROR(X24/W21,"-")</f>
        <v>0.16666666666666666</v>
      </c>
      <c r="Z24" s="536"/>
      <c r="AA24" s="181">
        <f t="shared" si="0"/>
        <v>119</v>
      </c>
      <c r="AB24" s="16">
        <f>IFERROR(AA24/Z21,"-")</f>
        <v>0.10042194092827005</v>
      </c>
      <c r="AC24" s="12"/>
      <c r="AD24" s="258" t="s">
        <v>126</v>
      </c>
      <c r="AE24" s="421">
        <v>4</v>
      </c>
      <c r="AF24" s="421">
        <v>7</v>
      </c>
      <c r="AG24" s="421">
        <v>999</v>
      </c>
      <c r="AH24" s="421">
        <v>736</v>
      </c>
      <c r="AI24" s="421">
        <v>375</v>
      </c>
      <c r="AJ24" s="421">
        <v>134</v>
      </c>
      <c r="AK24" s="421">
        <v>21</v>
      </c>
      <c r="AL24" s="166">
        <f t="shared" si="1"/>
        <v>2276</v>
      </c>
      <c r="AM24" s="328"/>
    </row>
    <row r="25" spans="2:39" ht="13.5" customHeight="1">
      <c r="B25" s="547">
        <v>6</v>
      </c>
      <c r="C25" s="551" t="s">
        <v>117</v>
      </c>
      <c r="D25" s="259" t="s">
        <v>70</v>
      </c>
      <c r="E25" s="534">
        <f t="shared" ref="E25" si="34">VLOOKUP(C25,$AD$5:$AK$78,2,0)</f>
        <v>4</v>
      </c>
      <c r="F25" s="179">
        <v>4</v>
      </c>
      <c r="G25" s="68">
        <f>IFERROR(F25/E25,"-")</f>
        <v>1</v>
      </c>
      <c r="H25" s="534">
        <f t="shared" ref="H25" si="35">VLOOKUP(C25,$AD$5:$AK$78,3,0)</f>
        <v>3</v>
      </c>
      <c r="I25" s="179">
        <v>3</v>
      </c>
      <c r="J25" s="68">
        <f>IFERROR(I25/H25,"-")</f>
        <v>1</v>
      </c>
      <c r="K25" s="534">
        <f t="shared" ref="K25" si="36">VLOOKUP(C25,$AD$5:$AK$78,4,0)</f>
        <v>769</v>
      </c>
      <c r="L25" s="179">
        <v>584</v>
      </c>
      <c r="M25" s="68">
        <f>IFERROR(L25/K25,"-")</f>
        <v>0.75942782834850453</v>
      </c>
      <c r="N25" s="534">
        <f t="shared" ref="N25" si="37">VLOOKUP(C25,$AD$5:$AK$78,5,0)</f>
        <v>735</v>
      </c>
      <c r="O25" s="179">
        <v>545</v>
      </c>
      <c r="P25" s="68">
        <f>IFERROR(O25/N25,"-")</f>
        <v>0.74149659863945583</v>
      </c>
      <c r="Q25" s="534">
        <f t="shared" ref="Q25" si="38">VLOOKUP(C25,$AD$5:$AK$78,6,0)</f>
        <v>366</v>
      </c>
      <c r="R25" s="179">
        <v>256</v>
      </c>
      <c r="S25" s="68">
        <f>IFERROR(R25/Q25,"-")</f>
        <v>0.69945355191256831</v>
      </c>
      <c r="T25" s="534">
        <f t="shared" ref="T25" si="39">VLOOKUP(C25,$AD$5:$AK$78,7,0)</f>
        <v>105</v>
      </c>
      <c r="U25" s="179">
        <v>76</v>
      </c>
      <c r="V25" s="68">
        <f>IFERROR(U25/T25,"-")</f>
        <v>0.72380952380952379</v>
      </c>
      <c r="W25" s="534">
        <f t="shared" ref="W25" si="40">VLOOKUP(C25,$AD$5:$AK$78,8,0)</f>
        <v>12</v>
      </c>
      <c r="X25" s="179">
        <v>5</v>
      </c>
      <c r="Y25" s="68">
        <f>IFERROR(X25/W25,"-")</f>
        <v>0.41666666666666669</v>
      </c>
      <c r="Z25" s="534">
        <f t="shared" ref="Z25" si="41">VLOOKUP(C25,$AD$5:$AL$78,9,0)</f>
        <v>1994</v>
      </c>
      <c r="AA25" s="179">
        <f t="shared" si="0"/>
        <v>1473</v>
      </c>
      <c r="AB25" s="68">
        <f>IFERROR(AA25/Z25,"-")</f>
        <v>0.73871614844533606</v>
      </c>
      <c r="AC25" s="12"/>
      <c r="AD25" s="258" t="s">
        <v>127</v>
      </c>
      <c r="AE25" s="421">
        <v>1</v>
      </c>
      <c r="AF25" s="421">
        <v>5</v>
      </c>
      <c r="AG25" s="421">
        <v>574</v>
      </c>
      <c r="AH25" s="421">
        <v>494</v>
      </c>
      <c r="AI25" s="421">
        <v>257</v>
      </c>
      <c r="AJ25" s="421">
        <v>75</v>
      </c>
      <c r="AK25" s="421">
        <v>8</v>
      </c>
      <c r="AL25" s="166">
        <f t="shared" si="1"/>
        <v>1414</v>
      </c>
      <c r="AM25" s="328"/>
    </row>
    <row r="26" spans="2:39" ht="13.5" customHeight="1">
      <c r="B26" s="548"/>
      <c r="C26" s="552"/>
      <c r="D26" s="260" t="s">
        <v>71</v>
      </c>
      <c r="E26" s="535"/>
      <c r="F26" s="180">
        <v>0</v>
      </c>
      <c r="G26" s="15">
        <f>IFERROR(F26/E25,"-")</f>
        <v>0</v>
      </c>
      <c r="H26" s="535"/>
      <c r="I26" s="180">
        <v>0</v>
      </c>
      <c r="J26" s="15">
        <f>IFERROR(I26/H25,"-")</f>
        <v>0</v>
      </c>
      <c r="K26" s="535"/>
      <c r="L26" s="180">
        <v>82</v>
      </c>
      <c r="M26" s="15">
        <f>IFERROR(L26/K25,"-")</f>
        <v>0.10663198959687907</v>
      </c>
      <c r="N26" s="535"/>
      <c r="O26" s="180">
        <v>76</v>
      </c>
      <c r="P26" s="15">
        <f>IFERROR(O26/N25,"-")</f>
        <v>0.10340136054421768</v>
      </c>
      <c r="Q26" s="535"/>
      <c r="R26" s="180">
        <v>38</v>
      </c>
      <c r="S26" s="15">
        <f>IFERROR(R26/Q25,"-")</f>
        <v>0.10382513661202186</v>
      </c>
      <c r="T26" s="535"/>
      <c r="U26" s="180">
        <v>6</v>
      </c>
      <c r="V26" s="15">
        <f>IFERROR(U26/T25,"-")</f>
        <v>5.7142857142857141E-2</v>
      </c>
      <c r="W26" s="535"/>
      <c r="X26" s="180">
        <v>2</v>
      </c>
      <c r="Y26" s="15">
        <f>IFERROR(X26/W25,"-")</f>
        <v>0.16666666666666666</v>
      </c>
      <c r="Z26" s="535"/>
      <c r="AA26" s="180">
        <f t="shared" si="0"/>
        <v>204</v>
      </c>
      <c r="AB26" s="15">
        <f>IFERROR(AA26/Z25,"-")</f>
        <v>0.10230692076228685</v>
      </c>
      <c r="AC26" s="12"/>
      <c r="AD26" s="258" t="s">
        <v>56</v>
      </c>
      <c r="AE26" s="421">
        <v>3</v>
      </c>
      <c r="AF26" s="421">
        <v>6</v>
      </c>
      <c r="AG26" s="421">
        <v>1046</v>
      </c>
      <c r="AH26" s="421">
        <v>796</v>
      </c>
      <c r="AI26" s="421">
        <v>408</v>
      </c>
      <c r="AJ26" s="421">
        <v>108</v>
      </c>
      <c r="AK26" s="421">
        <v>8</v>
      </c>
      <c r="AL26" s="166">
        <f t="shared" si="1"/>
        <v>2375</v>
      </c>
      <c r="AM26" s="328"/>
    </row>
    <row r="27" spans="2:39" ht="13.5" customHeight="1">
      <c r="B27" s="548"/>
      <c r="C27" s="552"/>
      <c r="D27" s="260" t="s">
        <v>72</v>
      </c>
      <c r="E27" s="535"/>
      <c r="F27" s="180">
        <v>0</v>
      </c>
      <c r="G27" s="15">
        <f>IFERROR(F27/E25,"-")</f>
        <v>0</v>
      </c>
      <c r="H27" s="535"/>
      <c r="I27" s="180">
        <v>0</v>
      </c>
      <c r="J27" s="15">
        <f>IFERROR(I27/H25,"-")</f>
        <v>0</v>
      </c>
      <c r="K27" s="535"/>
      <c r="L27" s="180">
        <v>47</v>
      </c>
      <c r="M27" s="15">
        <f>IFERROR(L27/K25,"-")</f>
        <v>6.1118335500650198E-2</v>
      </c>
      <c r="N27" s="535"/>
      <c r="O27" s="180">
        <v>37</v>
      </c>
      <c r="P27" s="15">
        <f>IFERROR(O27/N25,"-")</f>
        <v>5.0340136054421766E-2</v>
      </c>
      <c r="Q27" s="535"/>
      <c r="R27" s="180">
        <v>28</v>
      </c>
      <c r="S27" s="15">
        <f>IFERROR(R27/Q25,"-")</f>
        <v>7.650273224043716E-2</v>
      </c>
      <c r="T27" s="535"/>
      <c r="U27" s="180">
        <v>4</v>
      </c>
      <c r="V27" s="15">
        <f>IFERROR(U27/T25,"-")</f>
        <v>3.8095238095238099E-2</v>
      </c>
      <c r="W27" s="535"/>
      <c r="X27" s="180">
        <v>2</v>
      </c>
      <c r="Y27" s="15">
        <f>IFERROR(X27/W25,"-")</f>
        <v>0.16666666666666666</v>
      </c>
      <c r="Z27" s="535"/>
      <c r="AA27" s="180">
        <f t="shared" si="0"/>
        <v>118</v>
      </c>
      <c r="AB27" s="15">
        <f>IFERROR(AA27/Z25,"-")</f>
        <v>5.9177532597793382E-2</v>
      </c>
      <c r="AC27" s="12"/>
      <c r="AD27" s="258" t="s">
        <v>128</v>
      </c>
      <c r="AE27" s="421">
        <v>3</v>
      </c>
      <c r="AF27" s="421">
        <v>7</v>
      </c>
      <c r="AG27" s="421">
        <v>1227</v>
      </c>
      <c r="AH27" s="421">
        <v>1044</v>
      </c>
      <c r="AI27" s="421">
        <v>498</v>
      </c>
      <c r="AJ27" s="421">
        <v>131</v>
      </c>
      <c r="AK27" s="421">
        <v>22</v>
      </c>
      <c r="AL27" s="166">
        <f t="shared" si="1"/>
        <v>2932</v>
      </c>
      <c r="AM27" s="328"/>
    </row>
    <row r="28" spans="2:39" ht="13.5" customHeight="1">
      <c r="B28" s="549"/>
      <c r="C28" s="553"/>
      <c r="D28" s="261" t="s">
        <v>73</v>
      </c>
      <c r="E28" s="536"/>
      <c r="F28" s="181">
        <v>0</v>
      </c>
      <c r="G28" s="16">
        <f>IFERROR(F28/E25,"-")</f>
        <v>0</v>
      </c>
      <c r="H28" s="536"/>
      <c r="I28" s="181">
        <v>0</v>
      </c>
      <c r="J28" s="16">
        <f>IFERROR(I28/H25,"-")</f>
        <v>0</v>
      </c>
      <c r="K28" s="536"/>
      <c r="L28" s="181">
        <v>56</v>
      </c>
      <c r="M28" s="16">
        <f>IFERROR(L28/K25,"-")</f>
        <v>7.2821846553966188E-2</v>
      </c>
      <c r="N28" s="536"/>
      <c r="O28" s="181">
        <v>77</v>
      </c>
      <c r="P28" s="16">
        <f>IFERROR(O28/N25,"-")</f>
        <v>0.10476190476190476</v>
      </c>
      <c r="Q28" s="536"/>
      <c r="R28" s="181">
        <v>44</v>
      </c>
      <c r="S28" s="16">
        <f>IFERROR(R28/Q25,"-")</f>
        <v>0.12021857923497267</v>
      </c>
      <c r="T28" s="536"/>
      <c r="U28" s="181">
        <v>19</v>
      </c>
      <c r="V28" s="16">
        <f>IFERROR(U28/T25,"-")</f>
        <v>0.18095238095238095</v>
      </c>
      <c r="W28" s="536"/>
      <c r="X28" s="181">
        <v>3</v>
      </c>
      <c r="Y28" s="16">
        <f>IFERROR(X28/W25,"-")</f>
        <v>0.25</v>
      </c>
      <c r="Z28" s="536"/>
      <c r="AA28" s="181">
        <f t="shared" si="0"/>
        <v>199</v>
      </c>
      <c r="AB28" s="16">
        <f>IFERROR(AA28/Z25,"-")</f>
        <v>9.9799398194583749E-2</v>
      </c>
      <c r="AC28" s="12"/>
      <c r="AD28" s="258" t="s">
        <v>129</v>
      </c>
      <c r="AE28" s="421">
        <v>0</v>
      </c>
      <c r="AF28" s="421">
        <v>4</v>
      </c>
      <c r="AG28" s="421">
        <v>648</v>
      </c>
      <c r="AH28" s="421">
        <v>479</v>
      </c>
      <c r="AI28" s="421">
        <v>249</v>
      </c>
      <c r="AJ28" s="421">
        <v>101</v>
      </c>
      <c r="AK28" s="421">
        <v>10</v>
      </c>
      <c r="AL28" s="166">
        <f t="shared" si="1"/>
        <v>1491</v>
      </c>
      <c r="AM28" s="328"/>
    </row>
    <row r="29" spans="2:39" ht="13.5" customHeight="1">
      <c r="B29" s="547">
        <v>7</v>
      </c>
      <c r="C29" s="551" t="s">
        <v>118</v>
      </c>
      <c r="D29" s="259" t="s">
        <v>70</v>
      </c>
      <c r="E29" s="534">
        <f t="shared" ref="E29" si="42">VLOOKUP(C29,$AD$5:$AK$78,2,0)</f>
        <v>2</v>
      </c>
      <c r="F29" s="179">
        <v>2</v>
      </c>
      <c r="G29" s="68">
        <f>IFERROR(F29/E29,"-")</f>
        <v>1</v>
      </c>
      <c r="H29" s="534">
        <f t="shared" ref="H29" si="43">VLOOKUP(C29,$AD$5:$AK$78,3,0)</f>
        <v>7</v>
      </c>
      <c r="I29" s="179">
        <v>6</v>
      </c>
      <c r="J29" s="68">
        <f>IFERROR(I29/H29,"-")</f>
        <v>0.8571428571428571</v>
      </c>
      <c r="K29" s="534">
        <f t="shared" ref="K29" si="44">VLOOKUP(C29,$AD$5:$AK$78,4,0)</f>
        <v>627</v>
      </c>
      <c r="L29" s="179">
        <v>488</v>
      </c>
      <c r="M29" s="68">
        <f>IFERROR(L29/K29,"-")</f>
        <v>0.77830940988835728</v>
      </c>
      <c r="N29" s="534">
        <f t="shared" ref="N29" si="45">VLOOKUP(C29,$AD$5:$AK$78,5,0)</f>
        <v>500</v>
      </c>
      <c r="O29" s="179">
        <v>387</v>
      </c>
      <c r="P29" s="68">
        <f>IFERROR(O29/N29,"-")</f>
        <v>0.77400000000000002</v>
      </c>
      <c r="Q29" s="534">
        <f t="shared" ref="Q29" si="46">VLOOKUP(C29,$AD$5:$AK$78,6,0)</f>
        <v>281</v>
      </c>
      <c r="R29" s="179">
        <v>211</v>
      </c>
      <c r="S29" s="68">
        <f>IFERROR(R29/Q29,"-")</f>
        <v>0.75088967971530252</v>
      </c>
      <c r="T29" s="534">
        <f t="shared" ref="T29" si="47">VLOOKUP(C29,$AD$5:$AK$78,7,0)</f>
        <v>72</v>
      </c>
      <c r="U29" s="179">
        <v>57</v>
      </c>
      <c r="V29" s="68">
        <f>IFERROR(U29/T29,"-")</f>
        <v>0.79166666666666663</v>
      </c>
      <c r="W29" s="534">
        <f t="shared" ref="W29" si="48">VLOOKUP(C29,$AD$5:$AK$78,8,0)</f>
        <v>13</v>
      </c>
      <c r="X29" s="179">
        <v>8</v>
      </c>
      <c r="Y29" s="68">
        <f>IFERROR(X29/W29,"-")</f>
        <v>0.61538461538461542</v>
      </c>
      <c r="Z29" s="534">
        <f t="shared" ref="Z29" si="49">VLOOKUP(C29,$AD$5:$AL$78,9,0)</f>
        <v>1502</v>
      </c>
      <c r="AA29" s="179">
        <f t="shared" si="0"/>
        <v>1159</v>
      </c>
      <c r="AB29" s="68">
        <f>IFERROR(AA29/Z29,"-")</f>
        <v>0.7716378162450066</v>
      </c>
      <c r="AC29" s="12"/>
      <c r="AD29" s="258" t="s">
        <v>130</v>
      </c>
      <c r="AE29" s="421">
        <v>1</v>
      </c>
      <c r="AF29" s="421">
        <v>1</v>
      </c>
      <c r="AG29" s="421">
        <v>370</v>
      </c>
      <c r="AH29" s="421">
        <v>276</v>
      </c>
      <c r="AI29" s="421">
        <v>166</v>
      </c>
      <c r="AJ29" s="421">
        <v>51</v>
      </c>
      <c r="AK29" s="421">
        <v>6</v>
      </c>
      <c r="AL29" s="166">
        <f t="shared" si="1"/>
        <v>871</v>
      </c>
      <c r="AM29" s="328"/>
    </row>
    <row r="30" spans="2:39" ht="13.5" customHeight="1">
      <c r="B30" s="548"/>
      <c r="C30" s="552"/>
      <c r="D30" s="260" t="s">
        <v>71</v>
      </c>
      <c r="E30" s="535"/>
      <c r="F30" s="180">
        <v>0</v>
      </c>
      <c r="G30" s="15">
        <f>IFERROR(F30/E29,"-")</f>
        <v>0</v>
      </c>
      <c r="H30" s="535"/>
      <c r="I30" s="180">
        <v>1</v>
      </c>
      <c r="J30" s="15">
        <f>IFERROR(I30/H29,"-")</f>
        <v>0.14285714285714285</v>
      </c>
      <c r="K30" s="535"/>
      <c r="L30" s="180">
        <v>64</v>
      </c>
      <c r="M30" s="15">
        <f>IFERROR(L30/K29,"-")</f>
        <v>0.10207336523125997</v>
      </c>
      <c r="N30" s="535"/>
      <c r="O30" s="180">
        <v>45</v>
      </c>
      <c r="P30" s="15">
        <f>IFERROR(O30/N29,"-")</f>
        <v>0.09</v>
      </c>
      <c r="Q30" s="535"/>
      <c r="R30" s="180">
        <v>19</v>
      </c>
      <c r="S30" s="15">
        <f>IFERROR(R30/Q29,"-")</f>
        <v>6.7615658362989328E-2</v>
      </c>
      <c r="T30" s="535"/>
      <c r="U30" s="180">
        <v>3</v>
      </c>
      <c r="V30" s="15">
        <f>IFERROR(U30/T29,"-")</f>
        <v>4.1666666666666664E-2</v>
      </c>
      <c r="W30" s="535"/>
      <c r="X30" s="180">
        <v>1</v>
      </c>
      <c r="Y30" s="15">
        <f>IFERROR(X30/W29,"-")</f>
        <v>7.6923076923076927E-2</v>
      </c>
      <c r="Z30" s="535"/>
      <c r="AA30" s="180">
        <f t="shared" si="0"/>
        <v>133</v>
      </c>
      <c r="AB30" s="15">
        <f>IFERROR(AA30/Z29,"-")</f>
        <v>8.8548601864181092E-2</v>
      </c>
      <c r="AC30" s="12"/>
      <c r="AD30" s="258" t="s">
        <v>30</v>
      </c>
      <c r="AE30" s="421">
        <v>17</v>
      </c>
      <c r="AF30" s="421">
        <v>30</v>
      </c>
      <c r="AG30" s="421">
        <v>5358</v>
      </c>
      <c r="AH30" s="421">
        <v>3937</v>
      </c>
      <c r="AI30" s="421">
        <v>1667</v>
      </c>
      <c r="AJ30" s="421">
        <v>477</v>
      </c>
      <c r="AK30" s="421">
        <v>72</v>
      </c>
      <c r="AL30" s="166">
        <f t="shared" si="1"/>
        <v>11558</v>
      </c>
      <c r="AM30" s="328"/>
    </row>
    <row r="31" spans="2:39" ht="13.5" customHeight="1">
      <c r="B31" s="548"/>
      <c r="C31" s="552"/>
      <c r="D31" s="260" t="s">
        <v>72</v>
      </c>
      <c r="E31" s="535"/>
      <c r="F31" s="180">
        <v>0</v>
      </c>
      <c r="G31" s="15">
        <f>IFERROR(F31/E29,"-")</f>
        <v>0</v>
      </c>
      <c r="H31" s="535"/>
      <c r="I31" s="180">
        <v>0</v>
      </c>
      <c r="J31" s="15">
        <f>IFERROR(I31/H29,"-")</f>
        <v>0</v>
      </c>
      <c r="K31" s="535"/>
      <c r="L31" s="180">
        <v>23</v>
      </c>
      <c r="M31" s="15">
        <f>IFERROR(L31/K29,"-")</f>
        <v>3.6682615629984053E-2</v>
      </c>
      <c r="N31" s="535"/>
      <c r="O31" s="180">
        <v>28</v>
      </c>
      <c r="P31" s="15">
        <f>IFERROR(O31/N29,"-")</f>
        <v>5.6000000000000001E-2</v>
      </c>
      <c r="Q31" s="535"/>
      <c r="R31" s="180">
        <v>16</v>
      </c>
      <c r="S31" s="15">
        <f>IFERROR(R31/Q29,"-")</f>
        <v>5.6939501779359428E-2</v>
      </c>
      <c r="T31" s="535"/>
      <c r="U31" s="180">
        <v>6</v>
      </c>
      <c r="V31" s="15">
        <f>IFERROR(U31/T29,"-")</f>
        <v>8.3333333333333329E-2</v>
      </c>
      <c r="W31" s="535"/>
      <c r="X31" s="180">
        <v>1</v>
      </c>
      <c r="Y31" s="15">
        <f>IFERROR(X31/W29,"-")</f>
        <v>7.6923076923076927E-2</v>
      </c>
      <c r="Z31" s="535"/>
      <c r="AA31" s="180">
        <f t="shared" si="0"/>
        <v>74</v>
      </c>
      <c r="AB31" s="15">
        <f>IFERROR(AA31/Z29,"-")</f>
        <v>4.9267643142476697E-2</v>
      </c>
      <c r="AC31" s="12"/>
      <c r="AD31" s="258" t="s">
        <v>31</v>
      </c>
      <c r="AE31" s="421">
        <v>4</v>
      </c>
      <c r="AF31" s="421">
        <v>8</v>
      </c>
      <c r="AG31" s="421">
        <v>819</v>
      </c>
      <c r="AH31" s="421">
        <v>587</v>
      </c>
      <c r="AI31" s="421">
        <v>249</v>
      </c>
      <c r="AJ31" s="421">
        <v>82</v>
      </c>
      <c r="AK31" s="421">
        <v>10</v>
      </c>
      <c r="AL31" s="166">
        <f t="shared" si="1"/>
        <v>1759</v>
      </c>
      <c r="AM31" s="328"/>
    </row>
    <row r="32" spans="2:39" ht="13.5" customHeight="1">
      <c r="B32" s="549"/>
      <c r="C32" s="553"/>
      <c r="D32" s="261" t="s">
        <v>73</v>
      </c>
      <c r="E32" s="536"/>
      <c r="F32" s="181">
        <v>0</v>
      </c>
      <c r="G32" s="16">
        <f>IFERROR(F32/E29,"-")</f>
        <v>0</v>
      </c>
      <c r="H32" s="536"/>
      <c r="I32" s="181">
        <v>0</v>
      </c>
      <c r="J32" s="16">
        <f>IFERROR(I32/H29,"-")</f>
        <v>0</v>
      </c>
      <c r="K32" s="536"/>
      <c r="L32" s="181">
        <v>52</v>
      </c>
      <c r="M32" s="16">
        <f>IFERROR(L32/K29,"-")</f>
        <v>8.2934609250398722E-2</v>
      </c>
      <c r="N32" s="536"/>
      <c r="O32" s="181">
        <v>40</v>
      </c>
      <c r="P32" s="16">
        <f>IFERROR(O32/N29,"-")</f>
        <v>0.08</v>
      </c>
      <c r="Q32" s="536"/>
      <c r="R32" s="181">
        <v>35</v>
      </c>
      <c r="S32" s="16">
        <f>IFERROR(R32/Q29,"-")</f>
        <v>0.12455516014234876</v>
      </c>
      <c r="T32" s="536"/>
      <c r="U32" s="181">
        <v>6</v>
      </c>
      <c r="V32" s="16">
        <f>IFERROR(U32/T29,"-")</f>
        <v>8.3333333333333329E-2</v>
      </c>
      <c r="W32" s="536"/>
      <c r="X32" s="181">
        <v>3</v>
      </c>
      <c r="Y32" s="16">
        <f>IFERROR(X32/W29,"-")</f>
        <v>0.23076923076923078</v>
      </c>
      <c r="Z32" s="536"/>
      <c r="AA32" s="181">
        <f t="shared" si="0"/>
        <v>136</v>
      </c>
      <c r="AB32" s="16">
        <f>IFERROR(AA32/Z29,"-")</f>
        <v>9.0545938748335553E-2</v>
      </c>
      <c r="AC32" s="12"/>
      <c r="AD32" s="258" t="s">
        <v>32</v>
      </c>
      <c r="AE32" s="421">
        <v>0</v>
      </c>
      <c r="AF32" s="421">
        <v>3</v>
      </c>
      <c r="AG32" s="421">
        <v>540</v>
      </c>
      <c r="AH32" s="421">
        <v>390</v>
      </c>
      <c r="AI32" s="421">
        <v>128</v>
      </c>
      <c r="AJ32" s="421">
        <v>29</v>
      </c>
      <c r="AK32" s="421">
        <v>2</v>
      </c>
      <c r="AL32" s="166">
        <f t="shared" si="1"/>
        <v>1092</v>
      </c>
      <c r="AM32" s="328"/>
    </row>
    <row r="33" spans="2:39" ht="13.5" customHeight="1">
      <c r="B33" s="547">
        <v>8</v>
      </c>
      <c r="C33" s="551" t="s">
        <v>51</v>
      </c>
      <c r="D33" s="259" t="s">
        <v>70</v>
      </c>
      <c r="E33" s="534">
        <f t="shared" ref="E33" si="50">VLOOKUP(C33,$AD$5:$AK$78,2,0)</f>
        <v>0</v>
      </c>
      <c r="F33" s="179">
        <v>0</v>
      </c>
      <c r="G33" s="68" t="str">
        <f>IFERROR(F33/E33,"-")</f>
        <v>-</v>
      </c>
      <c r="H33" s="534">
        <f t="shared" ref="H33" si="51">VLOOKUP(C33,$AD$5:$AK$78,3,0)</f>
        <v>3</v>
      </c>
      <c r="I33" s="179">
        <v>3</v>
      </c>
      <c r="J33" s="68">
        <f>IFERROR(I33/H33,"-")</f>
        <v>1</v>
      </c>
      <c r="K33" s="534">
        <f t="shared" ref="K33" si="52">VLOOKUP(C33,$AD$5:$AK$78,4,0)</f>
        <v>231</v>
      </c>
      <c r="L33" s="179">
        <v>181</v>
      </c>
      <c r="M33" s="68">
        <f>IFERROR(L33/K33,"-")</f>
        <v>0.78354978354978355</v>
      </c>
      <c r="N33" s="534">
        <f t="shared" ref="N33" si="53">VLOOKUP(C33,$AD$5:$AK$78,5,0)</f>
        <v>151</v>
      </c>
      <c r="O33" s="179">
        <v>106</v>
      </c>
      <c r="P33" s="68">
        <f>IFERROR(O33/N33,"-")</f>
        <v>0.70198675496688745</v>
      </c>
      <c r="Q33" s="534">
        <f t="shared" ref="Q33" si="54">VLOOKUP(C33,$AD$5:$AK$78,6,0)</f>
        <v>75</v>
      </c>
      <c r="R33" s="179">
        <v>52</v>
      </c>
      <c r="S33" s="68">
        <f>IFERROR(R33/Q33,"-")</f>
        <v>0.69333333333333336</v>
      </c>
      <c r="T33" s="534">
        <f t="shared" ref="T33" si="55">VLOOKUP(C33,$AD$5:$AK$78,7,0)</f>
        <v>34</v>
      </c>
      <c r="U33" s="179">
        <v>25</v>
      </c>
      <c r="V33" s="68">
        <f>IFERROR(U33/T33,"-")</f>
        <v>0.73529411764705888</v>
      </c>
      <c r="W33" s="534">
        <f t="shared" ref="W33" si="56">VLOOKUP(C33,$AD$5:$AK$78,8,0)</f>
        <v>4</v>
      </c>
      <c r="X33" s="179">
        <v>2</v>
      </c>
      <c r="Y33" s="68">
        <f>IFERROR(X33/W33,"-")</f>
        <v>0.5</v>
      </c>
      <c r="Z33" s="534">
        <f t="shared" ref="Z33" si="57">VLOOKUP(C33,$AD$5:$AL$78,9,0)</f>
        <v>498</v>
      </c>
      <c r="AA33" s="179">
        <f t="shared" si="0"/>
        <v>369</v>
      </c>
      <c r="AB33" s="68">
        <f>IFERROR(AA33/Z33,"-")</f>
        <v>0.74096385542168675</v>
      </c>
      <c r="AC33" s="12"/>
      <c r="AD33" s="258" t="s">
        <v>33</v>
      </c>
      <c r="AE33" s="421">
        <v>2</v>
      </c>
      <c r="AF33" s="421">
        <v>2</v>
      </c>
      <c r="AG33" s="421">
        <v>481</v>
      </c>
      <c r="AH33" s="421">
        <v>364</v>
      </c>
      <c r="AI33" s="421">
        <v>132</v>
      </c>
      <c r="AJ33" s="421">
        <v>44</v>
      </c>
      <c r="AK33" s="421">
        <v>9</v>
      </c>
      <c r="AL33" s="166">
        <f t="shared" si="1"/>
        <v>1034</v>
      </c>
      <c r="AM33" s="328"/>
    </row>
    <row r="34" spans="2:39" ht="13.5" customHeight="1">
      <c r="B34" s="548"/>
      <c r="C34" s="552"/>
      <c r="D34" s="260" t="s">
        <v>71</v>
      </c>
      <c r="E34" s="535"/>
      <c r="F34" s="180">
        <v>0</v>
      </c>
      <c r="G34" s="15" t="str">
        <f>IFERROR(F34/E33,"-")</f>
        <v>-</v>
      </c>
      <c r="H34" s="535"/>
      <c r="I34" s="180">
        <v>0</v>
      </c>
      <c r="J34" s="15">
        <f>IFERROR(I34/H33,"-")</f>
        <v>0</v>
      </c>
      <c r="K34" s="535"/>
      <c r="L34" s="180">
        <v>18</v>
      </c>
      <c r="M34" s="15">
        <f>IFERROR(L34/K33,"-")</f>
        <v>7.792207792207792E-2</v>
      </c>
      <c r="N34" s="535"/>
      <c r="O34" s="180">
        <v>18</v>
      </c>
      <c r="P34" s="15">
        <f>IFERROR(O34/N33,"-")</f>
        <v>0.11920529801324503</v>
      </c>
      <c r="Q34" s="535"/>
      <c r="R34" s="180">
        <v>6</v>
      </c>
      <c r="S34" s="15">
        <f>IFERROR(R34/Q33,"-")</f>
        <v>0.08</v>
      </c>
      <c r="T34" s="535"/>
      <c r="U34" s="180">
        <v>1</v>
      </c>
      <c r="V34" s="15">
        <f>IFERROR(U34/T33,"-")</f>
        <v>2.9411764705882353E-2</v>
      </c>
      <c r="W34" s="535"/>
      <c r="X34" s="180">
        <v>1</v>
      </c>
      <c r="Y34" s="15">
        <f>IFERROR(X34/W33,"-")</f>
        <v>0.25</v>
      </c>
      <c r="Z34" s="535"/>
      <c r="AA34" s="180">
        <f t="shared" si="0"/>
        <v>44</v>
      </c>
      <c r="AB34" s="15">
        <f>IFERROR(AA34/Z33,"-")</f>
        <v>8.8353413654618476E-2</v>
      </c>
      <c r="AC34" s="12"/>
      <c r="AD34" s="258" t="s">
        <v>34</v>
      </c>
      <c r="AE34" s="421">
        <v>1</v>
      </c>
      <c r="AF34" s="421">
        <v>0</v>
      </c>
      <c r="AG34" s="421">
        <v>873</v>
      </c>
      <c r="AH34" s="421">
        <v>623</v>
      </c>
      <c r="AI34" s="421">
        <v>269</v>
      </c>
      <c r="AJ34" s="421">
        <v>80</v>
      </c>
      <c r="AK34" s="421">
        <v>13</v>
      </c>
      <c r="AL34" s="166">
        <f t="shared" si="1"/>
        <v>1859</v>
      </c>
      <c r="AM34" s="328"/>
    </row>
    <row r="35" spans="2:39" ht="13.5" customHeight="1">
      <c r="B35" s="548"/>
      <c r="C35" s="552"/>
      <c r="D35" s="260" t="s">
        <v>72</v>
      </c>
      <c r="E35" s="535"/>
      <c r="F35" s="180">
        <v>0</v>
      </c>
      <c r="G35" s="15" t="str">
        <f>IFERROR(F35/E33,"-")</f>
        <v>-</v>
      </c>
      <c r="H35" s="535"/>
      <c r="I35" s="180">
        <v>0</v>
      </c>
      <c r="J35" s="15">
        <f>IFERROR(I35/H33,"-")</f>
        <v>0</v>
      </c>
      <c r="K35" s="535"/>
      <c r="L35" s="180">
        <v>11</v>
      </c>
      <c r="M35" s="15">
        <f>IFERROR(L35/K33,"-")</f>
        <v>4.7619047619047616E-2</v>
      </c>
      <c r="N35" s="535"/>
      <c r="O35" s="180">
        <v>7</v>
      </c>
      <c r="P35" s="15">
        <f>IFERROR(O35/N33,"-")</f>
        <v>4.6357615894039736E-2</v>
      </c>
      <c r="Q35" s="535"/>
      <c r="R35" s="180">
        <v>4</v>
      </c>
      <c r="S35" s="15">
        <f>IFERROR(R35/Q33,"-")</f>
        <v>5.3333333333333337E-2</v>
      </c>
      <c r="T35" s="535"/>
      <c r="U35" s="180">
        <v>2</v>
      </c>
      <c r="V35" s="15">
        <f>IFERROR(U35/T33,"-")</f>
        <v>5.8823529411764705E-2</v>
      </c>
      <c r="W35" s="535"/>
      <c r="X35" s="180">
        <v>0</v>
      </c>
      <c r="Y35" s="15">
        <f>IFERROR(X35/W33,"-")</f>
        <v>0</v>
      </c>
      <c r="Z35" s="535"/>
      <c r="AA35" s="180">
        <f t="shared" si="0"/>
        <v>24</v>
      </c>
      <c r="AB35" s="15">
        <f>IFERROR(AA35/Z33,"-")</f>
        <v>4.8192771084337352E-2</v>
      </c>
      <c r="AC35" s="12"/>
      <c r="AD35" s="258" t="s">
        <v>35</v>
      </c>
      <c r="AE35" s="421">
        <v>5</v>
      </c>
      <c r="AF35" s="421">
        <v>9</v>
      </c>
      <c r="AG35" s="421">
        <v>1300</v>
      </c>
      <c r="AH35" s="421">
        <v>832</v>
      </c>
      <c r="AI35" s="421">
        <v>339</v>
      </c>
      <c r="AJ35" s="421">
        <v>98</v>
      </c>
      <c r="AK35" s="421">
        <v>13</v>
      </c>
      <c r="AL35" s="166">
        <f t="shared" si="1"/>
        <v>2596</v>
      </c>
      <c r="AM35" s="328"/>
    </row>
    <row r="36" spans="2:39" ht="13.5" customHeight="1">
      <c r="B36" s="549"/>
      <c r="C36" s="553"/>
      <c r="D36" s="261" t="s">
        <v>73</v>
      </c>
      <c r="E36" s="536"/>
      <c r="F36" s="181">
        <v>0</v>
      </c>
      <c r="G36" s="16" t="str">
        <f>IFERROR(F36/E33,"-")</f>
        <v>-</v>
      </c>
      <c r="H36" s="536"/>
      <c r="I36" s="181">
        <v>0</v>
      </c>
      <c r="J36" s="16">
        <f>IFERROR(I36/H33,"-")</f>
        <v>0</v>
      </c>
      <c r="K36" s="536"/>
      <c r="L36" s="181">
        <v>21</v>
      </c>
      <c r="M36" s="16">
        <f>IFERROR(L36/K33,"-")</f>
        <v>9.0909090909090912E-2</v>
      </c>
      <c r="N36" s="536"/>
      <c r="O36" s="181">
        <v>20</v>
      </c>
      <c r="P36" s="16">
        <f>IFERROR(O36/N33,"-")</f>
        <v>0.13245033112582782</v>
      </c>
      <c r="Q36" s="536"/>
      <c r="R36" s="181">
        <v>13</v>
      </c>
      <c r="S36" s="16">
        <f>IFERROR(R36/Q33,"-")</f>
        <v>0.17333333333333334</v>
      </c>
      <c r="T36" s="536"/>
      <c r="U36" s="181">
        <v>6</v>
      </c>
      <c r="V36" s="16">
        <f>IFERROR(U36/T33,"-")</f>
        <v>0.17647058823529413</v>
      </c>
      <c r="W36" s="536"/>
      <c r="X36" s="181">
        <v>1</v>
      </c>
      <c r="Y36" s="16">
        <f>IFERROR(X36/W33,"-")</f>
        <v>0.25</v>
      </c>
      <c r="Z36" s="536"/>
      <c r="AA36" s="181">
        <f t="shared" si="0"/>
        <v>61</v>
      </c>
      <c r="AB36" s="16">
        <f>IFERROR(AA36/Z33,"-")</f>
        <v>0.12248995983935743</v>
      </c>
      <c r="AC36" s="12"/>
      <c r="AD36" s="258" t="s">
        <v>36</v>
      </c>
      <c r="AE36" s="421">
        <v>5</v>
      </c>
      <c r="AF36" s="421">
        <v>7</v>
      </c>
      <c r="AG36" s="421">
        <v>1055</v>
      </c>
      <c r="AH36" s="421">
        <v>934</v>
      </c>
      <c r="AI36" s="421">
        <v>497</v>
      </c>
      <c r="AJ36" s="421">
        <v>130</v>
      </c>
      <c r="AK36" s="421">
        <v>23</v>
      </c>
      <c r="AL36" s="166">
        <f t="shared" si="1"/>
        <v>2651</v>
      </c>
      <c r="AM36" s="328"/>
    </row>
    <row r="37" spans="2:39" ht="13.5" customHeight="1">
      <c r="B37" s="547">
        <v>9</v>
      </c>
      <c r="C37" s="551" t="s">
        <v>119</v>
      </c>
      <c r="D37" s="259" t="s">
        <v>70</v>
      </c>
      <c r="E37" s="534">
        <f t="shared" ref="E37" si="58">VLOOKUP(C37,$AD$5:$AK$78,2,0)</f>
        <v>1</v>
      </c>
      <c r="F37" s="179">
        <v>1</v>
      </c>
      <c r="G37" s="68">
        <f>IFERROR(F37/E37,"-")</f>
        <v>1</v>
      </c>
      <c r="H37" s="534">
        <f t="shared" ref="H37" si="59">VLOOKUP(C37,$AD$5:$AK$78,3,0)</f>
        <v>1</v>
      </c>
      <c r="I37" s="179">
        <v>1</v>
      </c>
      <c r="J37" s="68">
        <f>IFERROR(I37/H37,"-")</f>
        <v>1</v>
      </c>
      <c r="K37" s="534">
        <f t="shared" ref="K37" si="60">VLOOKUP(C37,$AD$5:$AK$78,4,0)</f>
        <v>237</v>
      </c>
      <c r="L37" s="179">
        <v>189</v>
      </c>
      <c r="M37" s="68">
        <f>IFERROR(L37/K37,"-")</f>
        <v>0.79746835443037978</v>
      </c>
      <c r="N37" s="534">
        <f t="shared" ref="N37" si="61">VLOOKUP(C37,$AD$5:$AK$78,5,0)</f>
        <v>170</v>
      </c>
      <c r="O37" s="179">
        <v>120</v>
      </c>
      <c r="P37" s="68">
        <f>IFERROR(O37/N37,"-")</f>
        <v>0.70588235294117652</v>
      </c>
      <c r="Q37" s="534">
        <f t="shared" ref="Q37" si="62">VLOOKUP(C37,$AD$5:$AK$78,6,0)</f>
        <v>94</v>
      </c>
      <c r="R37" s="179">
        <v>66</v>
      </c>
      <c r="S37" s="68">
        <f>IFERROR(R37/Q37,"-")</f>
        <v>0.7021276595744681</v>
      </c>
      <c r="T37" s="534">
        <f t="shared" ref="T37" si="63">VLOOKUP(C37,$AD$5:$AK$78,7,0)</f>
        <v>22</v>
      </c>
      <c r="U37" s="179">
        <v>15</v>
      </c>
      <c r="V37" s="68">
        <f>IFERROR(U37/T37,"-")</f>
        <v>0.68181818181818177</v>
      </c>
      <c r="W37" s="534">
        <f t="shared" ref="W37" si="64">VLOOKUP(C37,$AD$5:$AK$78,8,0)</f>
        <v>10</v>
      </c>
      <c r="X37" s="179">
        <v>9</v>
      </c>
      <c r="Y37" s="68">
        <f>IFERROR(X37/W37,"-")</f>
        <v>0.9</v>
      </c>
      <c r="Z37" s="534">
        <f t="shared" ref="Z37" si="65">VLOOKUP(C37,$AD$5:$AL$78,9,0)</f>
        <v>535</v>
      </c>
      <c r="AA37" s="179">
        <f t="shared" si="0"/>
        <v>401</v>
      </c>
      <c r="AB37" s="68">
        <f>IFERROR(AA37/Z37,"-")</f>
        <v>0.74953271028037383</v>
      </c>
      <c r="AC37" s="12"/>
      <c r="AD37" s="258" t="s">
        <v>37</v>
      </c>
      <c r="AE37" s="421">
        <v>0</v>
      </c>
      <c r="AF37" s="421">
        <v>1</v>
      </c>
      <c r="AG37" s="421">
        <v>290</v>
      </c>
      <c r="AH37" s="421">
        <v>207</v>
      </c>
      <c r="AI37" s="421">
        <v>53</v>
      </c>
      <c r="AJ37" s="421">
        <v>14</v>
      </c>
      <c r="AK37" s="421">
        <v>2</v>
      </c>
      <c r="AL37" s="166">
        <f t="shared" si="1"/>
        <v>567</v>
      </c>
      <c r="AM37" s="328"/>
    </row>
    <row r="38" spans="2:39" ht="13.5" customHeight="1">
      <c r="B38" s="548"/>
      <c r="C38" s="552"/>
      <c r="D38" s="260" t="s">
        <v>71</v>
      </c>
      <c r="E38" s="535"/>
      <c r="F38" s="180">
        <v>0</v>
      </c>
      <c r="G38" s="15">
        <f>IFERROR(F38/E37,"-")</f>
        <v>0</v>
      </c>
      <c r="H38" s="535"/>
      <c r="I38" s="180">
        <v>0</v>
      </c>
      <c r="J38" s="15">
        <f>IFERROR(I38/H37,"-")</f>
        <v>0</v>
      </c>
      <c r="K38" s="535"/>
      <c r="L38" s="180">
        <v>16</v>
      </c>
      <c r="M38" s="15">
        <f>IFERROR(L38/K37,"-")</f>
        <v>6.7510548523206745E-2</v>
      </c>
      <c r="N38" s="535"/>
      <c r="O38" s="180">
        <v>22</v>
      </c>
      <c r="P38" s="15">
        <f>IFERROR(O38/N37,"-")</f>
        <v>0.12941176470588237</v>
      </c>
      <c r="Q38" s="535"/>
      <c r="R38" s="180">
        <v>5</v>
      </c>
      <c r="S38" s="15">
        <f>IFERROR(R38/Q37,"-")</f>
        <v>5.3191489361702128E-2</v>
      </c>
      <c r="T38" s="535"/>
      <c r="U38" s="180">
        <v>4</v>
      </c>
      <c r="V38" s="15">
        <f>IFERROR(U38/T37,"-")</f>
        <v>0.18181818181818182</v>
      </c>
      <c r="W38" s="535"/>
      <c r="X38" s="180">
        <v>0</v>
      </c>
      <c r="Y38" s="15">
        <f>IFERROR(X38/W37,"-")</f>
        <v>0</v>
      </c>
      <c r="Z38" s="535"/>
      <c r="AA38" s="180">
        <f t="shared" si="0"/>
        <v>47</v>
      </c>
      <c r="AB38" s="15">
        <f>IFERROR(AA38/Z37,"-")</f>
        <v>8.7850467289719625E-2</v>
      </c>
      <c r="AC38" s="12"/>
      <c r="AD38" s="258" t="s">
        <v>38</v>
      </c>
      <c r="AE38" s="421">
        <v>5</v>
      </c>
      <c r="AF38" s="421">
        <v>9</v>
      </c>
      <c r="AG38" s="421">
        <v>1156</v>
      </c>
      <c r="AH38" s="421">
        <v>826</v>
      </c>
      <c r="AI38" s="421">
        <v>422</v>
      </c>
      <c r="AJ38" s="421">
        <v>89</v>
      </c>
      <c r="AK38" s="421">
        <v>17</v>
      </c>
      <c r="AL38" s="166">
        <f t="shared" si="1"/>
        <v>2524</v>
      </c>
      <c r="AM38" s="328"/>
    </row>
    <row r="39" spans="2:39" ht="13.5" customHeight="1">
      <c r="B39" s="548"/>
      <c r="C39" s="552"/>
      <c r="D39" s="260" t="s">
        <v>72</v>
      </c>
      <c r="E39" s="535"/>
      <c r="F39" s="180">
        <v>0</v>
      </c>
      <c r="G39" s="15">
        <f>IFERROR(F39/E37,"-")</f>
        <v>0</v>
      </c>
      <c r="H39" s="535"/>
      <c r="I39" s="180">
        <v>0</v>
      </c>
      <c r="J39" s="15">
        <f>IFERROR(I39/H37,"-")</f>
        <v>0</v>
      </c>
      <c r="K39" s="535"/>
      <c r="L39" s="180">
        <v>7</v>
      </c>
      <c r="M39" s="15">
        <f>IFERROR(L39/K37,"-")</f>
        <v>2.9535864978902954E-2</v>
      </c>
      <c r="N39" s="535"/>
      <c r="O39" s="180">
        <v>11</v>
      </c>
      <c r="P39" s="15">
        <f>IFERROR(O39/N37,"-")</f>
        <v>6.4705882352941183E-2</v>
      </c>
      <c r="Q39" s="535"/>
      <c r="R39" s="180">
        <v>5</v>
      </c>
      <c r="S39" s="15">
        <f>IFERROR(R39/Q37,"-")</f>
        <v>5.3191489361702128E-2</v>
      </c>
      <c r="T39" s="535"/>
      <c r="U39" s="180">
        <v>0</v>
      </c>
      <c r="V39" s="15">
        <f>IFERROR(U39/T37,"-")</f>
        <v>0</v>
      </c>
      <c r="W39" s="535"/>
      <c r="X39" s="180">
        <v>0</v>
      </c>
      <c r="Y39" s="15">
        <f>IFERROR(X39/W37,"-")</f>
        <v>0</v>
      </c>
      <c r="Z39" s="535"/>
      <c r="AA39" s="180">
        <f t="shared" si="0"/>
        <v>23</v>
      </c>
      <c r="AB39" s="15">
        <f>IFERROR(AA39/Z37,"-")</f>
        <v>4.2990654205607479E-2</v>
      </c>
      <c r="AC39" s="12"/>
      <c r="AD39" s="258" t="s">
        <v>1</v>
      </c>
      <c r="AE39" s="421">
        <v>1</v>
      </c>
      <c r="AF39" s="421">
        <v>3</v>
      </c>
      <c r="AG39" s="421">
        <v>2590</v>
      </c>
      <c r="AH39" s="421">
        <v>2151</v>
      </c>
      <c r="AI39" s="421">
        <v>1116</v>
      </c>
      <c r="AJ39" s="421">
        <v>312</v>
      </c>
      <c r="AK39" s="421">
        <v>54</v>
      </c>
      <c r="AL39" s="166">
        <f t="shared" si="1"/>
        <v>6227</v>
      </c>
      <c r="AM39" s="328"/>
    </row>
    <row r="40" spans="2:39" ht="13.5" customHeight="1">
      <c r="B40" s="549"/>
      <c r="C40" s="553"/>
      <c r="D40" s="261" t="s">
        <v>73</v>
      </c>
      <c r="E40" s="536"/>
      <c r="F40" s="181">
        <v>0</v>
      </c>
      <c r="G40" s="16">
        <f>IFERROR(F40/E37,"-")</f>
        <v>0</v>
      </c>
      <c r="H40" s="536"/>
      <c r="I40" s="181">
        <v>0</v>
      </c>
      <c r="J40" s="16">
        <f>IFERROR(I40/H37,"-")</f>
        <v>0</v>
      </c>
      <c r="K40" s="536"/>
      <c r="L40" s="181">
        <v>25</v>
      </c>
      <c r="M40" s="16">
        <f>IFERROR(L40/K37,"-")</f>
        <v>0.10548523206751055</v>
      </c>
      <c r="N40" s="536"/>
      <c r="O40" s="181">
        <v>17</v>
      </c>
      <c r="P40" s="16">
        <f>IFERROR(O40/N37,"-")</f>
        <v>0.1</v>
      </c>
      <c r="Q40" s="536"/>
      <c r="R40" s="181">
        <v>18</v>
      </c>
      <c r="S40" s="16">
        <f>IFERROR(R40/Q37,"-")</f>
        <v>0.19148936170212766</v>
      </c>
      <c r="T40" s="536"/>
      <c r="U40" s="181">
        <v>3</v>
      </c>
      <c r="V40" s="16">
        <f>IFERROR(U40/T37,"-")</f>
        <v>0.13636363636363635</v>
      </c>
      <c r="W40" s="536"/>
      <c r="X40" s="181">
        <v>1</v>
      </c>
      <c r="Y40" s="16">
        <f>IFERROR(X40/W37,"-")</f>
        <v>0.1</v>
      </c>
      <c r="Z40" s="536"/>
      <c r="AA40" s="181">
        <f t="shared" si="0"/>
        <v>64</v>
      </c>
      <c r="AB40" s="16">
        <f>IFERROR(AA40/Z37,"-")</f>
        <v>0.11962616822429907</v>
      </c>
      <c r="AC40" s="12"/>
      <c r="AD40" s="258" t="s">
        <v>2</v>
      </c>
      <c r="AE40" s="421">
        <v>1</v>
      </c>
      <c r="AF40" s="421">
        <v>4</v>
      </c>
      <c r="AG40" s="421">
        <v>897</v>
      </c>
      <c r="AH40" s="421">
        <v>549</v>
      </c>
      <c r="AI40" s="421">
        <v>267</v>
      </c>
      <c r="AJ40" s="421">
        <v>81</v>
      </c>
      <c r="AK40" s="421">
        <v>16</v>
      </c>
      <c r="AL40" s="166">
        <f t="shared" si="1"/>
        <v>1815</v>
      </c>
      <c r="AM40" s="328"/>
    </row>
    <row r="41" spans="2:39" ht="13.5" customHeight="1">
      <c r="B41" s="547">
        <v>10</v>
      </c>
      <c r="C41" s="551" t="s">
        <v>52</v>
      </c>
      <c r="D41" s="259" t="s">
        <v>70</v>
      </c>
      <c r="E41" s="534">
        <f t="shared" ref="E41" si="66">VLOOKUP(C41,$AD$5:$AK$78,2,0)</f>
        <v>1</v>
      </c>
      <c r="F41" s="179">
        <v>0</v>
      </c>
      <c r="G41" s="68">
        <f>IFERROR(F41/E41,"-")</f>
        <v>0</v>
      </c>
      <c r="H41" s="534">
        <f t="shared" ref="H41" si="67">VLOOKUP(C41,$AD$5:$AK$78,3,0)</f>
        <v>3</v>
      </c>
      <c r="I41" s="179">
        <v>1</v>
      </c>
      <c r="J41" s="68">
        <f>IFERROR(I41/H41,"-")</f>
        <v>0.33333333333333331</v>
      </c>
      <c r="K41" s="534">
        <f t="shared" ref="K41" si="68">VLOOKUP(C41,$AD$5:$AK$78,4,0)</f>
        <v>716</v>
      </c>
      <c r="L41" s="179">
        <v>565</v>
      </c>
      <c r="M41" s="68">
        <f>IFERROR(L41/K41,"-")</f>
        <v>0.78910614525139666</v>
      </c>
      <c r="N41" s="534">
        <f t="shared" ref="N41" si="69">VLOOKUP(C41,$AD$5:$AK$78,5,0)</f>
        <v>606</v>
      </c>
      <c r="O41" s="179">
        <v>481</v>
      </c>
      <c r="P41" s="68">
        <f>IFERROR(O41/N41,"-")</f>
        <v>0.79372937293729373</v>
      </c>
      <c r="Q41" s="534">
        <f t="shared" ref="Q41" si="70">VLOOKUP(C41,$AD$5:$AK$78,6,0)</f>
        <v>298</v>
      </c>
      <c r="R41" s="179">
        <v>220</v>
      </c>
      <c r="S41" s="68">
        <f>IFERROR(R41/Q41,"-")</f>
        <v>0.73825503355704702</v>
      </c>
      <c r="T41" s="534">
        <f t="shared" ref="T41" si="71">VLOOKUP(C41,$AD$5:$AK$78,7,0)</f>
        <v>88</v>
      </c>
      <c r="U41" s="179">
        <v>68</v>
      </c>
      <c r="V41" s="68">
        <f>IFERROR(U41/T41,"-")</f>
        <v>0.77272727272727271</v>
      </c>
      <c r="W41" s="534">
        <f t="shared" ref="W41" si="72">VLOOKUP(C41,$AD$5:$AK$78,8,0)</f>
        <v>16</v>
      </c>
      <c r="X41" s="179">
        <v>12</v>
      </c>
      <c r="Y41" s="68">
        <f>IFERROR(X41/W41,"-")</f>
        <v>0.75</v>
      </c>
      <c r="Z41" s="534">
        <f t="shared" ref="Z41" si="73">VLOOKUP(C41,$AD$5:$AL$78,9,0)</f>
        <v>1728</v>
      </c>
      <c r="AA41" s="179">
        <f t="shared" si="0"/>
        <v>1347</v>
      </c>
      <c r="AB41" s="68">
        <f>IFERROR(AA41/Z41,"-")</f>
        <v>0.77951388888888884</v>
      </c>
      <c r="AC41" s="12"/>
      <c r="AD41" s="258" t="s">
        <v>3</v>
      </c>
      <c r="AE41" s="421">
        <v>4</v>
      </c>
      <c r="AF41" s="421">
        <v>14</v>
      </c>
      <c r="AG41" s="421">
        <v>4055</v>
      </c>
      <c r="AH41" s="421">
        <v>2824</v>
      </c>
      <c r="AI41" s="421">
        <v>1327</v>
      </c>
      <c r="AJ41" s="421">
        <v>420</v>
      </c>
      <c r="AK41" s="421">
        <v>55</v>
      </c>
      <c r="AL41" s="166">
        <f t="shared" si="1"/>
        <v>8699</v>
      </c>
      <c r="AM41" s="328"/>
    </row>
    <row r="42" spans="2:39" ht="13.5" customHeight="1">
      <c r="B42" s="548"/>
      <c r="C42" s="552"/>
      <c r="D42" s="260" t="s">
        <v>71</v>
      </c>
      <c r="E42" s="535"/>
      <c r="F42" s="180">
        <v>0</v>
      </c>
      <c r="G42" s="15">
        <f>IFERROR(F42/E41,"-")</f>
        <v>0</v>
      </c>
      <c r="H42" s="535"/>
      <c r="I42" s="180">
        <v>1</v>
      </c>
      <c r="J42" s="15">
        <f>IFERROR(I42/H41,"-")</f>
        <v>0.33333333333333331</v>
      </c>
      <c r="K42" s="535"/>
      <c r="L42" s="180">
        <v>68</v>
      </c>
      <c r="M42" s="15">
        <f>IFERROR(L42/K41,"-")</f>
        <v>9.4972067039106142E-2</v>
      </c>
      <c r="N42" s="535"/>
      <c r="O42" s="180">
        <v>50</v>
      </c>
      <c r="P42" s="15">
        <f>IFERROR(O42/N41,"-")</f>
        <v>8.2508250825082508E-2</v>
      </c>
      <c r="Q42" s="535"/>
      <c r="R42" s="180">
        <v>24</v>
      </c>
      <c r="S42" s="15">
        <f>IFERROR(R42/Q41,"-")</f>
        <v>8.0536912751677847E-2</v>
      </c>
      <c r="T42" s="535"/>
      <c r="U42" s="180">
        <v>7</v>
      </c>
      <c r="V42" s="15">
        <f>IFERROR(U42/T41,"-")</f>
        <v>7.9545454545454544E-2</v>
      </c>
      <c r="W42" s="535"/>
      <c r="X42" s="180">
        <v>1</v>
      </c>
      <c r="Y42" s="15">
        <f>IFERROR(X42/W41,"-")</f>
        <v>6.25E-2</v>
      </c>
      <c r="Z42" s="535"/>
      <c r="AA42" s="180">
        <f t="shared" si="0"/>
        <v>151</v>
      </c>
      <c r="AB42" s="15">
        <f>IFERROR(AA42/Z41,"-")</f>
        <v>8.7384259259259259E-2</v>
      </c>
      <c r="AC42" s="12"/>
      <c r="AD42" s="258" t="s">
        <v>39</v>
      </c>
      <c r="AE42" s="421">
        <v>1</v>
      </c>
      <c r="AF42" s="421">
        <v>2</v>
      </c>
      <c r="AG42" s="421">
        <v>583</v>
      </c>
      <c r="AH42" s="421">
        <v>475</v>
      </c>
      <c r="AI42" s="421">
        <v>225</v>
      </c>
      <c r="AJ42" s="421">
        <v>65</v>
      </c>
      <c r="AK42" s="421">
        <v>7</v>
      </c>
      <c r="AL42" s="166">
        <f t="shared" si="1"/>
        <v>1358</v>
      </c>
      <c r="AM42" s="328"/>
    </row>
    <row r="43" spans="2:39" ht="13.5" customHeight="1">
      <c r="B43" s="548"/>
      <c r="C43" s="552"/>
      <c r="D43" s="260" t="s">
        <v>72</v>
      </c>
      <c r="E43" s="535"/>
      <c r="F43" s="180">
        <v>0</v>
      </c>
      <c r="G43" s="15">
        <f>IFERROR(F43/E41,"-")</f>
        <v>0</v>
      </c>
      <c r="H43" s="535"/>
      <c r="I43" s="180">
        <v>0</v>
      </c>
      <c r="J43" s="15">
        <f>IFERROR(I43/H41,"-")</f>
        <v>0</v>
      </c>
      <c r="K43" s="535"/>
      <c r="L43" s="180">
        <v>35</v>
      </c>
      <c r="M43" s="15">
        <f>IFERROR(L43/K41,"-")</f>
        <v>4.8882681564245807E-2</v>
      </c>
      <c r="N43" s="535"/>
      <c r="O43" s="180">
        <v>33</v>
      </c>
      <c r="P43" s="15">
        <f>IFERROR(O43/N41,"-")</f>
        <v>5.4455445544554455E-2</v>
      </c>
      <c r="Q43" s="535"/>
      <c r="R43" s="180">
        <v>20</v>
      </c>
      <c r="S43" s="15">
        <f>IFERROR(R43/Q41,"-")</f>
        <v>6.7114093959731544E-2</v>
      </c>
      <c r="T43" s="535"/>
      <c r="U43" s="180">
        <v>5</v>
      </c>
      <c r="V43" s="15">
        <f>IFERROR(U43/T41,"-")</f>
        <v>5.6818181818181816E-2</v>
      </c>
      <c r="W43" s="535"/>
      <c r="X43" s="180">
        <v>0</v>
      </c>
      <c r="Y43" s="15">
        <f>IFERROR(X43/W41,"-")</f>
        <v>0</v>
      </c>
      <c r="Z43" s="535"/>
      <c r="AA43" s="180">
        <f t="shared" si="0"/>
        <v>93</v>
      </c>
      <c r="AB43" s="15">
        <f>IFERROR(AA43/Z41,"-")</f>
        <v>5.3819444444444448E-2</v>
      </c>
      <c r="AC43" s="12"/>
      <c r="AD43" s="258" t="s">
        <v>7</v>
      </c>
      <c r="AE43" s="421">
        <v>3</v>
      </c>
      <c r="AF43" s="421">
        <v>9</v>
      </c>
      <c r="AG43" s="421">
        <v>2844</v>
      </c>
      <c r="AH43" s="421">
        <v>2479</v>
      </c>
      <c r="AI43" s="421">
        <v>1157</v>
      </c>
      <c r="AJ43" s="421">
        <v>326</v>
      </c>
      <c r="AK43" s="421">
        <v>60</v>
      </c>
      <c r="AL43" s="166">
        <f t="shared" si="1"/>
        <v>6878</v>
      </c>
      <c r="AM43" s="328"/>
    </row>
    <row r="44" spans="2:39" ht="13.5" customHeight="1">
      <c r="B44" s="549"/>
      <c r="C44" s="553"/>
      <c r="D44" s="261" t="s">
        <v>73</v>
      </c>
      <c r="E44" s="536"/>
      <c r="F44" s="181">
        <v>1</v>
      </c>
      <c r="G44" s="16">
        <f>IFERROR(F44/E41,"-")</f>
        <v>1</v>
      </c>
      <c r="H44" s="536"/>
      <c r="I44" s="181">
        <v>1</v>
      </c>
      <c r="J44" s="16">
        <f>IFERROR(I44/H41,"-")</f>
        <v>0.33333333333333331</v>
      </c>
      <c r="K44" s="536"/>
      <c r="L44" s="181">
        <v>48</v>
      </c>
      <c r="M44" s="16">
        <f>IFERROR(L44/K41,"-")</f>
        <v>6.7039106145251395E-2</v>
      </c>
      <c r="N44" s="536"/>
      <c r="O44" s="181">
        <v>42</v>
      </c>
      <c r="P44" s="16">
        <f>IFERROR(O44/N41,"-")</f>
        <v>6.9306930693069313E-2</v>
      </c>
      <c r="Q44" s="536"/>
      <c r="R44" s="181">
        <v>34</v>
      </c>
      <c r="S44" s="16">
        <f>IFERROR(R44/Q41,"-")</f>
        <v>0.11409395973154363</v>
      </c>
      <c r="T44" s="536"/>
      <c r="U44" s="181">
        <v>8</v>
      </c>
      <c r="V44" s="16">
        <f>IFERROR(U44/T41,"-")</f>
        <v>9.0909090909090912E-2</v>
      </c>
      <c r="W44" s="536"/>
      <c r="X44" s="181">
        <v>3</v>
      </c>
      <c r="Y44" s="16">
        <f>IFERROR(X44/W41,"-")</f>
        <v>0.1875</v>
      </c>
      <c r="Z44" s="536"/>
      <c r="AA44" s="181">
        <f t="shared" si="0"/>
        <v>137</v>
      </c>
      <c r="AB44" s="16">
        <f>IFERROR(AA44/Z41,"-")</f>
        <v>7.9282407407407413E-2</v>
      </c>
      <c r="AC44" s="12"/>
      <c r="AD44" s="258" t="s">
        <v>40</v>
      </c>
      <c r="AE44" s="421">
        <v>2</v>
      </c>
      <c r="AF44" s="421">
        <v>4</v>
      </c>
      <c r="AG44" s="421">
        <v>689</v>
      </c>
      <c r="AH44" s="421">
        <v>521</v>
      </c>
      <c r="AI44" s="421">
        <v>250</v>
      </c>
      <c r="AJ44" s="421">
        <v>80</v>
      </c>
      <c r="AK44" s="421">
        <v>7</v>
      </c>
      <c r="AL44" s="166">
        <f t="shared" si="1"/>
        <v>1553</v>
      </c>
      <c r="AM44" s="328"/>
    </row>
    <row r="45" spans="2:39" ht="13.5" customHeight="1">
      <c r="B45" s="547">
        <v>11</v>
      </c>
      <c r="C45" s="551" t="s">
        <v>53</v>
      </c>
      <c r="D45" s="259" t="s">
        <v>70</v>
      </c>
      <c r="E45" s="534">
        <f t="shared" ref="E45" si="74">VLOOKUP(C45,$AD$5:$AK$78,2,0)</f>
        <v>3</v>
      </c>
      <c r="F45" s="179">
        <v>2</v>
      </c>
      <c r="G45" s="68">
        <f>IFERROR(F45/E45,"-")</f>
        <v>0.66666666666666663</v>
      </c>
      <c r="H45" s="534">
        <f t="shared" ref="H45" si="75">VLOOKUP(C45,$AD$5:$AK$78,3,0)</f>
        <v>8</v>
      </c>
      <c r="I45" s="179">
        <v>6</v>
      </c>
      <c r="J45" s="68">
        <f>IFERROR(I45/H45,"-")</f>
        <v>0.75</v>
      </c>
      <c r="K45" s="534">
        <f t="shared" ref="K45" si="76">VLOOKUP(C45,$AD$5:$AK$78,4,0)</f>
        <v>952</v>
      </c>
      <c r="L45" s="179">
        <v>728</v>
      </c>
      <c r="M45" s="68">
        <f>IFERROR(L45/K45,"-")</f>
        <v>0.76470588235294112</v>
      </c>
      <c r="N45" s="534">
        <f t="shared" ref="N45" si="77">VLOOKUP(C45,$AD$5:$AK$78,5,0)</f>
        <v>800</v>
      </c>
      <c r="O45" s="179">
        <v>553</v>
      </c>
      <c r="P45" s="68">
        <f>IFERROR(O45/N45,"-")</f>
        <v>0.69125000000000003</v>
      </c>
      <c r="Q45" s="534">
        <f t="shared" ref="Q45" si="78">VLOOKUP(C45,$AD$5:$AK$78,6,0)</f>
        <v>396</v>
      </c>
      <c r="R45" s="179">
        <v>267</v>
      </c>
      <c r="S45" s="68">
        <f>IFERROR(R45/Q45,"-")</f>
        <v>0.6742424242424242</v>
      </c>
      <c r="T45" s="534">
        <f t="shared" ref="T45" si="79">VLOOKUP(C45,$AD$5:$AK$78,7,0)</f>
        <v>138</v>
      </c>
      <c r="U45" s="179">
        <v>95</v>
      </c>
      <c r="V45" s="68">
        <f>IFERROR(U45/T45,"-")</f>
        <v>0.68840579710144922</v>
      </c>
      <c r="W45" s="534">
        <f t="shared" ref="W45" si="80">VLOOKUP(C45,$AD$5:$AK$78,8,0)</f>
        <v>22</v>
      </c>
      <c r="X45" s="179">
        <v>12</v>
      </c>
      <c r="Y45" s="68">
        <f>IFERROR(X45/W45,"-")</f>
        <v>0.54545454545454541</v>
      </c>
      <c r="Z45" s="534">
        <f t="shared" ref="Z45" si="81">VLOOKUP(C45,$AD$5:$AL$78,9,0)</f>
        <v>2319</v>
      </c>
      <c r="AA45" s="179">
        <f t="shared" si="0"/>
        <v>1663</v>
      </c>
      <c r="AB45" s="68">
        <f>IFERROR(AA45/Z45,"-")</f>
        <v>0.71711944803794736</v>
      </c>
      <c r="AC45" s="12"/>
      <c r="AD45" s="258" t="s">
        <v>11</v>
      </c>
      <c r="AE45" s="421">
        <v>2</v>
      </c>
      <c r="AF45" s="421">
        <v>7</v>
      </c>
      <c r="AG45" s="421">
        <v>1164</v>
      </c>
      <c r="AH45" s="421">
        <v>1035</v>
      </c>
      <c r="AI45" s="421">
        <v>541</v>
      </c>
      <c r="AJ45" s="421">
        <v>141</v>
      </c>
      <c r="AK45" s="421">
        <v>19</v>
      </c>
      <c r="AL45" s="166">
        <f t="shared" si="1"/>
        <v>2909</v>
      </c>
      <c r="AM45" s="328"/>
    </row>
    <row r="46" spans="2:39" ht="13.5" customHeight="1">
      <c r="B46" s="548"/>
      <c r="C46" s="552"/>
      <c r="D46" s="260" t="s">
        <v>71</v>
      </c>
      <c r="E46" s="535"/>
      <c r="F46" s="180">
        <v>0</v>
      </c>
      <c r="G46" s="15">
        <f>IFERROR(F46/E45,"-")</f>
        <v>0</v>
      </c>
      <c r="H46" s="535"/>
      <c r="I46" s="180">
        <v>0</v>
      </c>
      <c r="J46" s="15">
        <f>IFERROR(I46/H45,"-")</f>
        <v>0</v>
      </c>
      <c r="K46" s="535"/>
      <c r="L46" s="180">
        <v>97</v>
      </c>
      <c r="M46" s="15">
        <f>IFERROR(L46/K45,"-")</f>
        <v>0.10189075630252101</v>
      </c>
      <c r="N46" s="535"/>
      <c r="O46" s="180">
        <v>91</v>
      </c>
      <c r="P46" s="15">
        <f>IFERROR(O46/N45,"-")</f>
        <v>0.11375</v>
      </c>
      <c r="Q46" s="535"/>
      <c r="R46" s="180">
        <v>55</v>
      </c>
      <c r="S46" s="15">
        <f>IFERROR(R46/Q45,"-")</f>
        <v>0.1388888888888889</v>
      </c>
      <c r="T46" s="535"/>
      <c r="U46" s="180">
        <v>13</v>
      </c>
      <c r="V46" s="15">
        <f>IFERROR(U46/T45,"-")</f>
        <v>9.420289855072464E-2</v>
      </c>
      <c r="W46" s="535"/>
      <c r="X46" s="180">
        <v>3</v>
      </c>
      <c r="Y46" s="15">
        <f>IFERROR(X46/W45,"-")</f>
        <v>0.13636363636363635</v>
      </c>
      <c r="Z46" s="535"/>
      <c r="AA46" s="180">
        <f t="shared" si="0"/>
        <v>259</v>
      </c>
      <c r="AB46" s="15">
        <f>IFERROR(AA46/Z45,"-")</f>
        <v>0.11168607158257869</v>
      </c>
      <c r="AC46" s="12"/>
      <c r="AD46" s="258" t="s">
        <v>12</v>
      </c>
      <c r="AE46" s="421">
        <v>7</v>
      </c>
      <c r="AF46" s="421">
        <v>13</v>
      </c>
      <c r="AG46" s="421">
        <v>3137</v>
      </c>
      <c r="AH46" s="421">
        <v>1811</v>
      </c>
      <c r="AI46" s="421">
        <v>770</v>
      </c>
      <c r="AJ46" s="421">
        <v>208</v>
      </c>
      <c r="AK46" s="421">
        <v>40</v>
      </c>
      <c r="AL46" s="166">
        <f t="shared" si="1"/>
        <v>5986</v>
      </c>
      <c r="AM46" s="328"/>
    </row>
    <row r="47" spans="2:39" ht="13.5" customHeight="1">
      <c r="B47" s="548"/>
      <c r="C47" s="552"/>
      <c r="D47" s="260" t="s">
        <v>72</v>
      </c>
      <c r="E47" s="535"/>
      <c r="F47" s="180">
        <v>0</v>
      </c>
      <c r="G47" s="15">
        <f>IFERROR(F47/E45,"-")</f>
        <v>0</v>
      </c>
      <c r="H47" s="535"/>
      <c r="I47" s="180">
        <v>0</v>
      </c>
      <c r="J47" s="15">
        <f>IFERROR(I47/H45,"-")</f>
        <v>0</v>
      </c>
      <c r="K47" s="535"/>
      <c r="L47" s="180">
        <v>54</v>
      </c>
      <c r="M47" s="15">
        <f>IFERROR(L47/K45,"-")</f>
        <v>5.6722689075630252E-2</v>
      </c>
      <c r="N47" s="535"/>
      <c r="O47" s="180">
        <v>51</v>
      </c>
      <c r="P47" s="15">
        <f>IFERROR(O47/N45,"-")</f>
        <v>6.3750000000000001E-2</v>
      </c>
      <c r="Q47" s="535"/>
      <c r="R47" s="180">
        <v>26</v>
      </c>
      <c r="S47" s="15">
        <f>IFERROR(R47/Q45,"-")</f>
        <v>6.5656565656565663E-2</v>
      </c>
      <c r="T47" s="535"/>
      <c r="U47" s="180">
        <v>14</v>
      </c>
      <c r="V47" s="15">
        <f>IFERROR(U47/T45,"-")</f>
        <v>0.10144927536231885</v>
      </c>
      <c r="W47" s="535"/>
      <c r="X47" s="180">
        <v>4</v>
      </c>
      <c r="Y47" s="15">
        <f>IFERROR(X47/W45,"-")</f>
        <v>0.18181818181818182</v>
      </c>
      <c r="Z47" s="535"/>
      <c r="AA47" s="180">
        <f t="shared" si="0"/>
        <v>149</v>
      </c>
      <c r="AB47" s="15">
        <f>IFERROR(AA47/Z45,"-")</f>
        <v>6.4251832686502808E-2</v>
      </c>
      <c r="AC47" s="12"/>
      <c r="AD47" s="258" t="s">
        <v>8</v>
      </c>
      <c r="AE47" s="421">
        <v>3</v>
      </c>
      <c r="AF47" s="421">
        <v>16</v>
      </c>
      <c r="AG47" s="421">
        <v>3872</v>
      </c>
      <c r="AH47" s="421">
        <v>2940</v>
      </c>
      <c r="AI47" s="421">
        <v>1389</v>
      </c>
      <c r="AJ47" s="421">
        <v>406</v>
      </c>
      <c r="AK47" s="421">
        <v>60</v>
      </c>
      <c r="AL47" s="166">
        <f t="shared" si="1"/>
        <v>8686</v>
      </c>
      <c r="AM47" s="328"/>
    </row>
    <row r="48" spans="2:39" ht="13.5" customHeight="1">
      <c r="B48" s="549"/>
      <c r="C48" s="553"/>
      <c r="D48" s="261" t="s">
        <v>73</v>
      </c>
      <c r="E48" s="536"/>
      <c r="F48" s="181">
        <v>1</v>
      </c>
      <c r="G48" s="16">
        <f>IFERROR(F48/E45,"-")</f>
        <v>0.33333333333333331</v>
      </c>
      <c r="H48" s="536"/>
      <c r="I48" s="181">
        <v>2</v>
      </c>
      <c r="J48" s="16">
        <f>IFERROR(I48/H45,"-")</f>
        <v>0.25</v>
      </c>
      <c r="K48" s="536"/>
      <c r="L48" s="181">
        <v>73</v>
      </c>
      <c r="M48" s="16">
        <f>IFERROR(L48/K45,"-")</f>
        <v>7.6680672268907568E-2</v>
      </c>
      <c r="N48" s="536"/>
      <c r="O48" s="181">
        <v>105</v>
      </c>
      <c r="P48" s="16">
        <f>IFERROR(O48/N45,"-")</f>
        <v>0.13125000000000001</v>
      </c>
      <c r="Q48" s="536"/>
      <c r="R48" s="181">
        <v>48</v>
      </c>
      <c r="S48" s="16">
        <f>IFERROR(R48/Q45,"-")</f>
        <v>0.12121212121212122</v>
      </c>
      <c r="T48" s="536"/>
      <c r="U48" s="181">
        <v>16</v>
      </c>
      <c r="V48" s="16">
        <f>IFERROR(U48/T45,"-")</f>
        <v>0.11594202898550725</v>
      </c>
      <c r="W48" s="536"/>
      <c r="X48" s="181">
        <v>3</v>
      </c>
      <c r="Y48" s="16">
        <f>IFERROR(X48/W45,"-")</f>
        <v>0.13636363636363635</v>
      </c>
      <c r="Z48" s="536"/>
      <c r="AA48" s="181">
        <f t="shared" si="0"/>
        <v>248</v>
      </c>
      <c r="AB48" s="16">
        <f>IFERROR(AA48/Z45,"-")</f>
        <v>0.10694264769297111</v>
      </c>
      <c r="AC48" s="12"/>
      <c r="AD48" s="258" t="s">
        <v>18</v>
      </c>
      <c r="AE48" s="421">
        <v>2</v>
      </c>
      <c r="AF48" s="421">
        <v>9</v>
      </c>
      <c r="AG48" s="421">
        <v>3214</v>
      </c>
      <c r="AH48" s="421">
        <v>2755</v>
      </c>
      <c r="AI48" s="421">
        <v>1282</v>
      </c>
      <c r="AJ48" s="421">
        <v>373</v>
      </c>
      <c r="AK48" s="421">
        <v>48</v>
      </c>
      <c r="AL48" s="166">
        <f t="shared" si="1"/>
        <v>7683</v>
      </c>
      <c r="AM48" s="328"/>
    </row>
    <row r="49" spans="2:39" ht="13.5" customHeight="1">
      <c r="B49" s="547">
        <v>12</v>
      </c>
      <c r="C49" s="551" t="s">
        <v>120</v>
      </c>
      <c r="D49" s="259" t="s">
        <v>70</v>
      </c>
      <c r="E49" s="534">
        <f t="shared" ref="E49" si="82">VLOOKUP(C49,$AD$5:$AK$78,2,0)</f>
        <v>0</v>
      </c>
      <c r="F49" s="179">
        <v>0</v>
      </c>
      <c r="G49" s="68" t="str">
        <f>IFERROR(F49/E49,"-")</f>
        <v>-</v>
      </c>
      <c r="H49" s="534">
        <f t="shared" ref="H49" si="83">VLOOKUP(C49,$AD$5:$AK$78,3,0)</f>
        <v>9</v>
      </c>
      <c r="I49" s="179">
        <v>7</v>
      </c>
      <c r="J49" s="68">
        <f>IFERROR(I49/H49,"-")</f>
        <v>0.77777777777777779</v>
      </c>
      <c r="K49" s="534">
        <f t="shared" ref="K49" si="84">VLOOKUP(C49,$AD$5:$AK$78,4,0)</f>
        <v>658</v>
      </c>
      <c r="L49" s="179">
        <v>524</v>
      </c>
      <c r="M49" s="68">
        <f>IFERROR(L49/K49,"-")</f>
        <v>0.79635258358662619</v>
      </c>
      <c r="N49" s="534">
        <f t="shared" ref="N49" si="85">VLOOKUP(C49,$AD$5:$AK$78,5,0)</f>
        <v>596</v>
      </c>
      <c r="O49" s="179">
        <v>454</v>
      </c>
      <c r="P49" s="68">
        <f>IFERROR(O49/N49,"-")</f>
        <v>0.76174496644295298</v>
      </c>
      <c r="Q49" s="534">
        <f t="shared" ref="Q49" si="86">VLOOKUP(C49,$AD$5:$AK$78,6,0)</f>
        <v>344</v>
      </c>
      <c r="R49" s="179">
        <v>268</v>
      </c>
      <c r="S49" s="68">
        <f>IFERROR(R49/Q49,"-")</f>
        <v>0.77906976744186052</v>
      </c>
      <c r="T49" s="534">
        <f t="shared" ref="T49" si="87">VLOOKUP(C49,$AD$5:$AK$78,7,0)</f>
        <v>126</v>
      </c>
      <c r="U49" s="179">
        <v>88</v>
      </c>
      <c r="V49" s="68">
        <f>IFERROR(U49/T49,"-")</f>
        <v>0.69841269841269837</v>
      </c>
      <c r="W49" s="534">
        <f t="shared" ref="W49" si="88">VLOOKUP(C49,$AD$5:$AK$78,8,0)</f>
        <v>24</v>
      </c>
      <c r="X49" s="179">
        <v>16</v>
      </c>
      <c r="Y49" s="68">
        <f>IFERROR(X49/W49,"-")</f>
        <v>0.66666666666666663</v>
      </c>
      <c r="Z49" s="534">
        <f t="shared" ref="Z49" si="89">VLOOKUP(C49,$AD$5:$AL$78,9,0)</f>
        <v>1757</v>
      </c>
      <c r="AA49" s="179">
        <f t="shared" si="0"/>
        <v>1357</v>
      </c>
      <c r="AB49" s="68">
        <f>IFERROR(AA49/Z49,"-")</f>
        <v>0.77233921457029031</v>
      </c>
      <c r="AC49" s="12"/>
      <c r="AD49" s="258" t="s">
        <v>41</v>
      </c>
      <c r="AE49" s="421">
        <v>2</v>
      </c>
      <c r="AF49" s="421">
        <v>8</v>
      </c>
      <c r="AG49" s="421">
        <v>841</v>
      </c>
      <c r="AH49" s="421">
        <v>650</v>
      </c>
      <c r="AI49" s="421">
        <v>338</v>
      </c>
      <c r="AJ49" s="421">
        <v>85</v>
      </c>
      <c r="AK49" s="421">
        <v>9</v>
      </c>
      <c r="AL49" s="166">
        <f t="shared" si="1"/>
        <v>1933</v>
      </c>
      <c r="AM49" s="328"/>
    </row>
    <row r="50" spans="2:39" ht="13.5" customHeight="1">
      <c r="B50" s="548"/>
      <c r="C50" s="552"/>
      <c r="D50" s="260" t="s">
        <v>71</v>
      </c>
      <c r="E50" s="535"/>
      <c r="F50" s="180">
        <v>0</v>
      </c>
      <c r="G50" s="15" t="str">
        <f>IFERROR(F50/E49,"-")</f>
        <v>-</v>
      </c>
      <c r="H50" s="535"/>
      <c r="I50" s="180">
        <v>0</v>
      </c>
      <c r="J50" s="15">
        <f>IFERROR(I50/H49,"-")</f>
        <v>0</v>
      </c>
      <c r="K50" s="535"/>
      <c r="L50" s="180">
        <v>64</v>
      </c>
      <c r="M50" s="15">
        <f>IFERROR(L50/K49,"-")</f>
        <v>9.7264437689969604E-2</v>
      </c>
      <c r="N50" s="535"/>
      <c r="O50" s="180">
        <v>55</v>
      </c>
      <c r="P50" s="15">
        <f>IFERROR(O50/N49,"-")</f>
        <v>9.2281879194630878E-2</v>
      </c>
      <c r="Q50" s="535"/>
      <c r="R50" s="180">
        <v>39</v>
      </c>
      <c r="S50" s="15">
        <f>IFERROR(R50/Q49,"-")</f>
        <v>0.11337209302325581</v>
      </c>
      <c r="T50" s="535"/>
      <c r="U50" s="180">
        <v>13</v>
      </c>
      <c r="V50" s="15">
        <f>IFERROR(U50/T49,"-")</f>
        <v>0.10317460317460317</v>
      </c>
      <c r="W50" s="535"/>
      <c r="X50" s="180">
        <v>0</v>
      </c>
      <c r="Y50" s="15">
        <f>IFERROR(X50/W49,"-")</f>
        <v>0</v>
      </c>
      <c r="Z50" s="535"/>
      <c r="AA50" s="180">
        <f t="shared" si="0"/>
        <v>171</v>
      </c>
      <c r="AB50" s="15">
        <f>IFERROR(AA50/Z49,"-")</f>
        <v>9.7324985771200911E-2</v>
      </c>
      <c r="AC50" s="12"/>
      <c r="AD50" s="258" t="s">
        <v>21</v>
      </c>
      <c r="AE50" s="421">
        <v>0</v>
      </c>
      <c r="AF50" s="421">
        <v>13</v>
      </c>
      <c r="AG50" s="421">
        <v>1178</v>
      </c>
      <c r="AH50" s="421">
        <v>909</v>
      </c>
      <c r="AI50" s="421">
        <v>394</v>
      </c>
      <c r="AJ50" s="421">
        <v>120</v>
      </c>
      <c r="AK50" s="421">
        <v>18</v>
      </c>
      <c r="AL50" s="166">
        <f t="shared" si="1"/>
        <v>2632</v>
      </c>
      <c r="AM50" s="328"/>
    </row>
    <row r="51" spans="2:39" ht="13.5" customHeight="1">
      <c r="B51" s="548"/>
      <c r="C51" s="552"/>
      <c r="D51" s="260" t="s">
        <v>72</v>
      </c>
      <c r="E51" s="535"/>
      <c r="F51" s="180">
        <v>0</v>
      </c>
      <c r="G51" s="15" t="str">
        <f>IFERROR(F51/E49,"-")</f>
        <v>-</v>
      </c>
      <c r="H51" s="535"/>
      <c r="I51" s="180">
        <v>1</v>
      </c>
      <c r="J51" s="15">
        <f>IFERROR(I51/H49,"-")</f>
        <v>0.1111111111111111</v>
      </c>
      <c r="K51" s="535"/>
      <c r="L51" s="180">
        <v>19</v>
      </c>
      <c r="M51" s="15">
        <f>IFERROR(L51/K49,"-")</f>
        <v>2.8875379939209727E-2</v>
      </c>
      <c r="N51" s="535"/>
      <c r="O51" s="180">
        <v>28</v>
      </c>
      <c r="P51" s="15">
        <f>IFERROR(O51/N49,"-")</f>
        <v>4.6979865771812082E-2</v>
      </c>
      <c r="Q51" s="535"/>
      <c r="R51" s="180">
        <v>15</v>
      </c>
      <c r="S51" s="15">
        <f>IFERROR(R51/Q49,"-")</f>
        <v>4.3604651162790699E-2</v>
      </c>
      <c r="T51" s="535"/>
      <c r="U51" s="180">
        <v>7</v>
      </c>
      <c r="V51" s="15">
        <f>IFERROR(U51/T49,"-")</f>
        <v>5.5555555555555552E-2</v>
      </c>
      <c r="W51" s="535"/>
      <c r="X51" s="180">
        <v>4</v>
      </c>
      <c r="Y51" s="15">
        <f>IFERROR(X51/W49,"-")</f>
        <v>0.16666666666666666</v>
      </c>
      <c r="Z51" s="535"/>
      <c r="AA51" s="180">
        <f t="shared" si="0"/>
        <v>74</v>
      </c>
      <c r="AB51" s="15">
        <f>IFERROR(AA51/Z49,"-")</f>
        <v>4.2117245304496301E-2</v>
      </c>
      <c r="AC51" s="12"/>
      <c r="AD51" s="258" t="s">
        <v>13</v>
      </c>
      <c r="AE51" s="421">
        <v>0</v>
      </c>
      <c r="AF51" s="421">
        <v>18</v>
      </c>
      <c r="AG51" s="421">
        <v>2446</v>
      </c>
      <c r="AH51" s="421">
        <v>1869</v>
      </c>
      <c r="AI51" s="421">
        <v>813</v>
      </c>
      <c r="AJ51" s="421">
        <v>225</v>
      </c>
      <c r="AK51" s="421">
        <v>25</v>
      </c>
      <c r="AL51" s="166">
        <f t="shared" si="1"/>
        <v>5396</v>
      </c>
      <c r="AM51" s="328"/>
    </row>
    <row r="52" spans="2:39" ht="13.5" customHeight="1">
      <c r="B52" s="549"/>
      <c r="C52" s="553"/>
      <c r="D52" s="261" t="s">
        <v>73</v>
      </c>
      <c r="E52" s="536"/>
      <c r="F52" s="181">
        <v>0</v>
      </c>
      <c r="G52" s="16" t="str">
        <f>IFERROR(F52/E49,"-")</f>
        <v>-</v>
      </c>
      <c r="H52" s="536"/>
      <c r="I52" s="181">
        <v>1</v>
      </c>
      <c r="J52" s="16">
        <f>IFERROR(I52/H49,"-")</f>
        <v>0.1111111111111111</v>
      </c>
      <c r="K52" s="536"/>
      <c r="L52" s="181">
        <v>51</v>
      </c>
      <c r="M52" s="16">
        <f>IFERROR(L52/K49,"-")</f>
        <v>7.7507598784194526E-2</v>
      </c>
      <c r="N52" s="536"/>
      <c r="O52" s="181">
        <v>59</v>
      </c>
      <c r="P52" s="16">
        <f>IFERROR(O52/N49,"-")</f>
        <v>9.8993288590604023E-2</v>
      </c>
      <c r="Q52" s="536"/>
      <c r="R52" s="181">
        <v>22</v>
      </c>
      <c r="S52" s="16">
        <f>IFERROR(R52/Q49,"-")</f>
        <v>6.3953488372093026E-2</v>
      </c>
      <c r="T52" s="536"/>
      <c r="U52" s="181">
        <v>18</v>
      </c>
      <c r="V52" s="16">
        <f>IFERROR(U52/T49,"-")</f>
        <v>0.14285714285714285</v>
      </c>
      <c r="W52" s="536"/>
      <c r="X52" s="181">
        <v>4</v>
      </c>
      <c r="Y52" s="16">
        <f>IFERROR(X52/W49,"-")</f>
        <v>0.16666666666666666</v>
      </c>
      <c r="Z52" s="536"/>
      <c r="AA52" s="181">
        <f t="shared" si="0"/>
        <v>155</v>
      </c>
      <c r="AB52" s="16">
        <f>IFERROR(AA52/Z49,"-")</f>
        <v>8.8218554354012518E-2</v>
      </c>
      <c r="AC52" s="12"/>
      <c r="AD52" s="258" t="s">
        <v>22</v>
      </c>
      <c r="AE52" s="421">
        <v>2</v>
      </c>
      <c r="AF52" s="421">
        <v>7</v>
      </c>
      <c r="AG52" s="421">
        <v>1744</v>
      </c>
      <c r="AH52" s="421">
        <v>1168</v>
      </c>
      <c r="AI52" s="421">
        <v>532</v>
      </c>
      <c r="AJ52" s="421">
        <v>151</v>
      </c>
      <c r="AK52" s="421">
        <v>28</v>
      </c>
      <c r="AL52" s="166">
        <f t="shared" si="1"/>
        <v>3632</v>
      </c>
      <c r="AM52" s="328"/>
    </row>
    <row r="53" spans="2:39" ht="13.5" customHeight="1">
      <c r="B53" s="547">
        <v>13</v>
      </c>
      <c r="C53" s="551" t="s">
        <v>121</v>
      </c>
      <c r="D53" s="259" t="s">
        <v>70</v>
      </c>
      <c r="E53" s="534">
        <f t="shared" ref="E53" si="90">VLOOKUP(C53,$AD$5:$AK$78,2,0)</f>
        <v>2</v>
      </c>
      <c r="F53" s="179">
        <v>0</v>
      </c>
      <c r="G53" s="68">
        <f>IFERROR(F53/E53,"-")</f>
        <v>0</v>
      </c>
      <c r="H53" s="534">
        <f t="shared" ref="H53" si="91">VLOOKUP(C53,$AD$5:$AK$78,3,0)</f>
        <v>7</v>
      </c>
      <c r="I53" s="179">
        <v>5</v>
      </c>
      <c r="J53" s="68">
        <f>IFERROR(I53/H53,"-")</f>
        <v>0.7142857142857143</v>
      </c>
      <c r="K53" s="534">
        <f t="shared" ref="K53" si="92">VLOOKUP(C53,$AD$5:$AK$78,4,0)</f>
        <v>651</v>
      </c>
      <c r="L53" s="179">
        <v>502</v>
      </c>
      <c r="M53" s="68">
        <f>IFERROR(L53/K53,"-")</f>
        <v>0.77112135176651309</v>
      </c>
      <c r="N53" s="534">
        <f t="shared" ref="N53" si="93">VLOOKUP(C53,$AD$5:$AK$78,5,0)</f>
        <v>625</v>
      </c>
      <c r="O53" s="179">
        <v>448</v>
      </c>
      <c r="P53" s="68">
        <f>IFERROR(O53/N53,"-")</f>
        <v>0.71679999999999999</v>
      </c>
      <c r="Q53" s="534">
        <f t="shared" ref="Q53" si="94">VLOOKUP(C53,$AD$5:$AK$78,6,0)</f>
        <v>331</v>
      </c>
      <c r="R53" s="179">
        <v>232</v>
      </c>
      <c r="S53" s="68">
        <f>IFERROR(R53/Q53,"-")</f>
        <v>0.70090634441087618</v>
      </c>
      <c r="T53" s="534">
        <f t="shared" ref="T53" si="95">VLOOKUP(C53,$AD$5:$AK$78,7,0)</f>
        <v>92</v>
      </c>
      <c r="U53" s="179">
        <v>67</v>
      </c>
      <c r="V53" s="68">
        <f>IFERROR(U53/T53,"-")</f>
        <v>0.72826086956521741</v>
      </c>
      <c r="W53" s="534">
        <f t="shared" ref="W53" si="96">VLOOKUP(C53,$AD$5:$AK$78,8,0)</f>
        <v>17</v>
      </c>
      <c r="X53" s="179">
        <v>9</v>
      </c>
      <c r="Y53" s="68">
        <f>IFERROR(X53/W53,"-")</f>
        <v>0.52941176470588236</v>
      </c>
      <c r="Z53" s="534">
        <f t="shared" ref="Z53" si="97">VLOOKUP(C53,$AD$5:$AL$78,9,0)</f>
        <v>1725</v>
      </c>
      <c r="AA53" s="179">
        <f t="shared" si="0"/>
        <v>1263</v>
      </c>
      <c r="AB53" s="68">
        <f>IFERROR(AA53/Z53,"-")</f>
        <v>0.73217391304347823</v>
      </c>
      <c r="AC53" s="12"/>
      <c r="AD53" s="258" t="s">
        <v>23</v>
      </c>
      <c r="AE53" s="421">
        <v>0</v>
      </c>
      <c r="AF53" s="421">
        <v>0</v>
      </c>
      <c r="AG53" s="421">
        <v>844</v>
      </c>
      <c r="AH53" s="421">
        <v>683</v>
      </c>
      <c r="AI53" s="421">
        <v>264</v>
      </c>
      <c r="AJ53" s="421">
        <v>76</v>
      </c>
      <c r="AK53" s="421">
        <v>7</v>
      </c>
      <c r="AL53" s="166">
        <f t="shared" si="1"/>
        <v>1874</v>
      </c>
      <c r="AM53" s="328"/>
    </row>
    <row r="54" spans="2:39" ht="13.5" customHeight="1">
      <c r="B54" s="548"/>
      <c r="C54" s="552"/>
      <c r="D54" s="260" t="s">
        <v>71</v>
      </c>
      <c r="E54" s="535"/>
      <c r="F54" s="180">
        <v>0</v>
      </c>
      <c r="G54" s="15">
        <f>IFERROR(F54/E53,"-")</f>
        <v>0</v>
      </c>
      <c r="H54" s="535"/>
      <c r="I54" s="180">
        <v>1</v>
      </c>
      <c r="J54" s="15">
        <f>IFERROR(I54/H53,"-")</f>
        <v>0.14285714285714285</v>
      </c>
      <c r="K54" s="535"/>
      <c r="L54" s="180">
        <v>50</v>
      </c>
      <c r="M54" s="15">
        <f>IFERROR(L54/K53,"-")</f>
        <v>7.6804915514592939E-2</v>
      </c>
      <c r="N54" s="535"/>
      <c r="O54" s="180">
        <v>44</v>
      </c>
      <c r="P54" s="15">
        <f>IFERROR(O54/N53,"-")</f>
        <v>7.0400000000000004E-2</v>
      </c>
      <c r="Q54" s="535"/>
      <c r="R54" s="180">
        <v>26</v>
      </c>
      <c r="S54" s="15">
        <f>IFERROR(R54/Q53,"-")</f>
        <v>7.8549848942598186E-2</v>
      </c>
      <c r="T54" s="535"/>
      <c r="U54" s="180">
        <v>8</v>
      </c>
      <c r="V54" s="15">
        <f>IFERROR(U54/T53,"-")</f>
        <v>8.6956521739130432E-2</v>
      </c>
      <c r="W54" s="535"/>
      <c r="X54" s="180">
        <v>1</v>
      </c>
      <c r="Y54" s="15">
        <f>IFERROR(X54/W53,"-")</f>
        <v>5.8823529411764705E-2</v>
      </c>
      <c r="Z54" s="535"/>
      <c r="AA54" s="180">
        <f t="shared" si="0"/>
        <v>130</v>
      </c>
      <c r="AB54" s="15">
        <f>IFERROR(AA54/Z53,"-")</f>
        <v>7.5362318840579715E-2</v>
      </c>
      <c r="AC54" s="12"/>
      <c r="AD54" s="258" t="s">
        <v>14</v>
      </c>
      <c r="AE54" s="421">
        <v>1</v>
      </c>
      <c r="AF54" s="421">
        <v>8</v>
      </c>
      <c r="AG54" s="421">
        <v>1067</v>
      </c>
      <c r="AH54" s="421">
        <v>810</v>
      </c>
      <c r="AI54" s="421">
        <v>330</v>
      </c>
      <c r="AJ54" s="421">
        <v>82</v>
      </c>
      <c r="AK54" s="421">
        <v>12</v>
      </c>
      <c r="AL54" s="166">
        <f t="shared" si="1"/>
        <v>2310</v>
      </c>
      <c r="AM54" s="328"/>
    </row>
    <row r="55" spans="2:39" ht="13.5" customHeight="1">
      <c r="B55" s="548"/>
      <c r="C55" s="552"/>
      <c r="D55" s="260" t="s">
        <v>72</v>
      </c>
      <c r="E55" s="535"/>
      <c r="F55" s="180">
        <v>0</v>
      </c>
      <c r="G55" s="15">
        <f>IFERROR(F55/E53,"-")</f>
        <v>0</v>
      </c>
      <c r="H55" s="535"/>
      <c r="I55" s="180">
        <v>0</v>
      </c>
      <c r="J55" s="15">
        <f>IFERROR(I55/H53,"-")</f>
        <v>0</v>
      </c>
      <c r="K55" s="535"/>
      <c r="L55" s="180">
        <v>27</v>
      </c>
      <c r="M55" s="15">
        <f>IFERROR(L55/K53,"-")</f>
        <v>4.1474654377880185E-2</v>
      </c>
      <c r="N55" s="535"/>
      <c r="O55" s="180">
        <v>29</v>
      </c>
      <c r="P55" s="15">
        <f>IFERROR(O55/N53,"-")</f>
        <v>4.6399999999999997E-2</v>
      </c>
      <c r="Q55" s="535"/>
      <c r="R55" s="180">
        <v>12</v>
      </c>
      <c r="S55" s="15">
        <f>IFERROR(R55/Q53,"-")</f>
        <v>3.6253776435045321E-2</v>
      </c>
      <c r="T55" s="535"/>
      <c r="U55" s="180">
        <v>5</v>
      </c>
      <c r="V55" s="15">
        <f>IFERROR(U55/T53,"-")</f>
        <v>5.434782608695652E-2</v>
      </c>
      <c r="W55" s="535"/>
      <c r="X55" s="180">
        <v>1</v>
      </c>
      <c r="Y55" s="15">
        <f>IFERROR(X55/W53,"-")</f>
        <v>5.8823529411764705E-2</v>
      </c>
      <c r="Z55" s="535"/>
      <c r="AA55" s="180">
        <f t="shared" si="0"/>
        <v>74</v>
      </c>
      <c r="AB55" s="15">
        <f>IFERROR(AA55/Z53,"-")</f>
        <v>4.2898550724637684E-2</v>
      </c>
      <c r="AC55" s="12"/>
      <c r="AD55" s="258" t="s">
        <v>42</v>
      </c>
      <c r="AE55" s="421">
        <v>6</v>
      </c>
      <c r="AF55" s="421">
        <v>14</v>
      </c>
      <c r="AG55" s="421">
        <v>2264</v>
      </c>
      <c r="AH55" s="421">
        <v>1651</v>
      </c>
      <c r="AI55" s="421">
        <v>715</v>
      </c>
      <c r="AJ55" s="421">
        <v>201</v>
      </c>
      <c r="AK55" s="421">
        <v>23</v>
      </c>
      <c r="AL55" s="166">
        <f t="shared" si="1"/>
        <v>4874</v>
      </c>
      <c r="AM55" s="328"/>
    </row>
    <row r="56" spans="2:39" ht="13.5" customHeight="1">
      <c r="B56" s="549"/>
      <c r="C56" s="553"/>
      <c r="D56" s="261" t="s">
        <v>73</v>
      </c>
      <c r="E56" s="536"/>
      <c r="F56" s="181">
        <v>2</v>
      </c>
      <c r="G56" s="16">
        <f>IFERROR(F56/E53,"-")</f>
        <v>1</v>
      </c>
      <c r="H56" s="536"/>
      <c r="I56" s="181">
        <v>1</v>
      </c>
      <c r="J56" s="16">
        <f>IFERROR(I56/H53,"-")</f>
        <v>0.14285714285714285</v>
      </c>
      <c r="K56" s="536"/>
      <c r="L56" s="181">
        <v>72</v>
      </c>
      <c r="M56" s="16">
        <f>IFERROR(L56/K53,"-")</f>
        <v>0.11059907834101383</v>
      </c>
      <c r="N56" s="536"/>
      <c r="O56" s="181">
        <v>104</v>
      </c>
      <c r="P56" s="16">
        <f>IFERROR(O56/N53,"-")</f>
        <v>0.16639999999999999</v>
      </c>
      <c r="Q56" s="536"/>
      <c r="R56" s="181">
        <v>61</v>
      </c>
      <c r="S56" s="16">
        <f>IFERROR(R56/Q53,"-")</f>
        <v>0.18429003021148035</v>
      </c>
      <c r="T56" s="536"/>
      <c r="U56" s="181">
        <v>12</v>
      </c>
      <c r="V56" s="16">
        <f>IFERROR(U56/T53,"-")</f>
        <v>0.13043478260869565</v>
      </c>
      <c r="W56" s="536"/>
      <c r="X56" s="181">
        <v>6</v>
      </c>
      <c r="Y56" s="16">
        <f>IFERROR(X56/W53,"-")</f>
        <v>0.35294117647058826</v>
      </c>
      <c r="Z56" s="536"/>
      <c r="AA56" s="181">
        <f t="shared" si="0"/>
        <v>258</v>
      </c>
      <c r="AB56" s="16">
        <f>IFERROR(AA56/Z53,"-")</f>
        <v>0.14956521739130435</v>
      </c>
      <c r="AC56" s="12"/>
      <c r="AD56" s="258" t="s">
        <v>4</v>
      </c>
      <c r="AE56" s="421">
        <v>1</v>
      </c>
      <c r="AF56" s="421">
        <v>1</v>
      </c>
      <c r="AG56" s="421">
        <v>1807</v>
      </c>
      <c r="AH56" s="421">
        <v>1610</v>
      </c>
      <c r="AI56" s="421">
        <v>675</v>
      </c>
      <c r="AJ56" s="421">
        <v>222</v>
      </c>
      <c r="AK56" s="421">
        <v>40</v>
      </c>
      <c r="AL56" s="166">
        <f t="shared" si="1"/>
        <v>4356</v>
      </c>
      <c r="AM56" s="328"/>
    </row>
    <row r="57" spans="2:39" ht="13.5" customHeight="1">
      <c r="B57" s="547">
        <v>14</v>
      </c>
      <c r="C57" s="551" t="s">
        <v>122</v>
      </c>
      <c r="D57" s="259" t="s">
        <v>70</v>
      </c>
      <c r="E57" s="534">
        <f t="shared" ref="E57" si="98">VLOOKUP(C57,$AD$5:$AK$78,2,0)</f>
        <v>2</v>
      </c>
      <c r="F57" s="179">
        <v>1</v>
      </c>
      <c r="G57" s="68">
        <f>IFERROR(F57/E57,"-")</f>
        <v>0.5</v>
      </c>
      <c r="H57" s="534">
        <f t="shared" ref="H57" si="99">VLOOKUP(C57,$AD$5:$AK$78,3,0)</f>
        <v>6</v>
      </c>
      <c r="I57" s="179">
        <v>5</v>
      </c>
      <c r="J57" s="68">
        <f>IFERROR(I57/H57,"-")</f>
        <v>0.83333333333333337</v>
      </c>
      <c r="K57" s="534">
        <f t="shared" ref="K57" si="100">VLOOKUP(C57,$AD$5:$AK$78,4,0)</f>
        <v>701</v>
      </c>
      <c r="L57" s="179">
        <v>546</v>
      </c>
      <c r="M57" s="68">
        <f>IFERROR(L57/K57,"-")</f>
        <v>0.77888730385164051</v>
      </c>
      <c r="N57" s="534">
        <f t="shared" ref="N57" si="101">VLOOKUP(C57,$AD$5:$AK$78,5,0)</f>
        <v>523</v>
      </c>
      <c r="O57" s="179">
        <v>404</v>
      </c>
      <c r="P57" s="68">
        <f>IFERROR(O57/N57,"-")</f>
        <v>0.77246653919694075</v>
      </c>
      <c r="Q57" s="534">
        <f t="shared" ref="Q57" si="102">VLOOKUP(C57,$AD$5:$AK$78,6,0)</f>
        <v>321</v>
      </c>
      <c r="R57" s="179">
        <v>226</v>
      </c>
      <c r="S57" s="68">
        <f>IFERROR(R57/Q57,"-")</f>
        <v>0.70404984423676009</v>
      </c>
      <c r="T57" s="534">
        <f t="shared" ref="T57" si="103">VLOOKUP(C57,$AD$5:$AK$78,7,0)</f>
        <v>102</v>
      </c>
      <c r="U57" s="179">
        <v>76</v>
      </c>
      <c r="V57" s="68">
        <f>IFERROR(U57/T57,"-")</f>
        <v>0.74509803921568629</v>
      </c>
      <c r="W57" s="534">
        <f t="shared" ref="W57" si="104">VLOOKUP(C57,$AD$5:$AK$78,8,0)</f>
        <v>24</v>
      </c>
      <c r="X57" s="179">
        <v>13</v>
      </c>
      <c r="Y57" s="68">
        <f>IFERROR(X57/W57,"-")</f>
        <v>0.54166666666666663</v>
      </c>
      <c r="Z57" s="534">
        <f t="shared" ref="Z57" si="105">VLOOKUP(C57,$AD$5:$AL$78,9,0)</f>
        <v>1679</v>
      </c>
      <c r="AA57" s="179">
        <f t="shared" si="0"/>
        <v>1271</v>
      </c>
      <c r="AB57" s="68">
        <f>IFERROR(AA57/Z57,"-")</f>
        <v>0.75699821322215599</v>
      </c>
      <c r="AC57" s="12"/>
      <c r="AD57" s="258" t="s">
        <v>19</v>
      </c>
      <c r="AE57" s="421">
        <v>1</v>
      </c>
      <c r="AF57" s="421">
        <v>8</v>
      </c>
      <c r="AG57" s="421">
        <v>711</v>
      </c>
      <c r="AH57" s="421">
        <v>553</v>
      </c>
      <c r="AI57" s="421">
        <v>245</v>
      </c>
      <c r="AJ57" s="421">
        <v>48</v>
      </c>
      <c r="AK57" s="421">
        <v>11</v>
      </c>
      <c r="AL57" s="166">
        <f t="shared" si="1"/>
        <v>1577</v>
      </c>
      <c r="AM57" s="328"/>
    </row>
    <row r="58" spans="2:39" ht="13.5" customHeight="1">
      <c r="B58" s="548"/>
      <c r="C58" s="552"/>
      <c r="D58" s="260" t="s">
        <v>71</v>
      </c>
      <c r="E58" s="535"/>
      <c r="F58" s="180">
        <v>0</v>
      </c>
      <c r="G58" s="15">
        <f>IFERROR(F58/E57,"-")</f>
        <v>0</v>
      </c>
      <c r="H58" s="535"/>
      <c r="I58" s="180">
        <v>0</v>
      </c>
      <c r="J58" s="15">
        <f>IFERROR(I58/H57,"-")</f>
        <v>0</v>
      </c>
      <c r="K58" s="535"/>
      <c r="L58" s="180">
        <v>80</v>
      </c>
      <c r="M58" s="15">
        <f>IFERROR(L58/K57,"-")</f>
        <v>0.11412268188302425</v>
      </c>
      <c r="N58" s="535"/>
      <c r="O58" s="180">
        <v>53</v>
      </c>
      <c r="P58" s="15">
        <f>IFERROR(O58/N57,"-")</f>
        <v>0.10133843212237094</v>
      </c>
      <c r="Q58" s="535"/>
      <c r="R58" s="180">
        <v>34</v>
      </c>
      <c r="S58" s="15">
        <f>IFERROR(R58/Q57,"-")</f>
        <v>0.1059190031152648</v>
      </c>
      <c r="T58" s="535"/>
      <c r="U58" s="180">
        <v>9</v>
      </c>
      <c r="V58" s="15">
        <f>IFERROR(U58/T57,"-")</f>
        <v>8.8235294117647065E-2</v>
      </c>
      <c r="W58" s="535"/>
      <c r="X58" s="180">
        <v>3</v>
      </c>
      <c r="Y58" s="15">
        <f>IFERROR(X58/W57,"-")</f>
        <v>0.125</v>
      </c>
      <c r="Z58" s="535"/>
      <c r="AA58" s="180">
        <f t="shared" si="0"/>
        <v>179</v>
      </c>
      <c r="AB58" s="15">
        <f>IFERROR(AA58/Z57,"-")</f>
        <v>0.10661107802263252</v>
      </c>
      <c r="AC58" s="12"/>
      <c r="AD58" s="258" t="s">
        <v>24</v>
      </c>
      <c r="AE58" s="421">
        <v>3</v>
      </c>
      <c r="AF58" s="421">
        <v>3</v>
      </c>
      <c r="AG58" s="421">
        <v>1130</v>
      </c>
      <c r="AH58" s="421">
        <v>850</v>
      </c>
      <c r="AI58" s="421">
        <v>371</v>
      </c>
      <c r="AJ58" s="421">
        <v>106</v>
      </c>
      <c r="AK58" s="421">
        <v>13</v>
      </c>
      <c r="AL58" s="166">
        <f t="shared" si="1"/>
        <v>2476</v>
      </c>
      <c r="AM58" s="328"/>
    </row>
    <row r="59" spans="2:39" ht="13.5" customHeight="1">
      <c r="B59" s="548"/>
      <c r="C59" s="552"/>
      <c r="D59" s="260" t="s">
        <v>72</v>
      </c>
      <c r="E59" s="535"/>
      <c r="F59" s="180">
        <v>0</v>
      </c>
      <c r="G59" s="15">
        <f>IFERROR(F59/E57,"-")</f>
        <v>0</v>
      </c>
      <c r="H59" s="535"/>
      <c r="I59" s="180">
        <v>0</v>
      </c>
      <c r="J59" s="15">
        <f>IFERROR(I59/H57,"-")</f>
        <v>0</v>
      </c>
      <c r="K59" s="535"/>
      <c r="L59" s="180">
        <v>27</v>
      </c>
      <c r="M59" s="15">
        <f>IFERROR(L59/K57,"-")</f>
        <v>3.8516405135520682E-2</v>
      </c>
      <c r="N59" s="535"/>
      <c r="O59" s="180">
        <v>24</v>
      </c>
      <c r="P59" s="15">
        <f>IFERROR(O59/N57,"-")</f>
        <v>4.5889101338432124E-2</v>
      </c>
      <c r="Q59" s="535"/>
      <c r="R59" s="180">
        <v>18</v>
      </c>
      <c r="S59" s="15">
        <f>IFERROR(R59/Q57,"-")</f>
        <v>5.6074766355140186E-2</v>
      </c>
      <c r="T59" s="535"/>
      <c r="U59" s="180">
        <v>4</v>
      </c>
      <c r="V59" s="15">
        <f>IFERROR(U59/T57,"-")</f>
        <v>3.9215686274509803E-2</v>
      </c>
      <c r="W59" s="535"/>
      <c r="X59" s="180">
        <v>2</v>
      </c>
      <c r="Y59" s="15">
        <f>IFERROR(X59/W57,"-")</f>
        <v>8.3333333333333329E-2</v>
      </c>
      <c r="Z59" s="535"/>
      <c r="AA59" s="180">
        <f t="shared" si="0"/>
        <v>75</v>
      </c>
      <c r="AB59" s="15">
        <f>IFERROR(AA59/Z57,"-")</f>
        <v>4.4669446098868373E-2</v>
      </c>
      <c r="AC59" s="12"/>
      <c r="AD59" s="258" t="s">
        <v>15</v>
      </c>
      <c r="AE59" s="421">
        <v>3</v>
      </c>
      <c r="AF59" s="421">
        <v>6</v>
      </c>
      <c r="AG59" s="421">
        <v>656</v>
      </c>
      <c r="AH59" s="421">
        <v>614</v>
      </c>
      <c r="AI59" s="421">
        <v>303</v>
      </c>
      <c r="AJ59" s="421">
        <v>71</v>
      </c>
      <c r="AK59" s="421">
        <v>7</v>
      </c>
      <c r="AL59" s="166">
        <f t="shared" si="1"/>
        <v>1660</v>
      </c>
      <c r="AM59" s="328"/>
    </row>
    <row r="60" spans="2:39" ht="13.5" customHeight="1">
      <c r="B60" s="549"/>
      <c r="C60" s="553"/>
      <c r="D60" s="261" t="s">
        <v>73</v>
      </c>
      <c r="E60" s="536"/>
      <c r="F60" s="181">
        <v>1</v>
      </c>
      <c r="G60" s="16">
        <f>IFERROR(F60/E57,"-")</f>
        <v>0.5</v>
      </c>
      <c r="H60" s="536"/>
      <c r="I60" s="181">
        <v>1</v>
      </c>
      <c r="J60" s="16">
        <f>IFERROR(I60/H57,"-")</f>
        <v>0.16666666666666666</v>
      </c>
      <c r="K60" s="536"/>
      <c r="L60" s="181">
        <v>48</v>
      </c>
      <c r="M60" s="16">
        <f>IFERROR(L60/K57,"-")</f>
        <v>6.8473609129814553E-2</v>
      </c>
      <c r="N60" s="536"/>
      <c r="O60" s="181">
        <v>42</v>
      </c>
      <c r="P60" s="16">
        <f>IFERROR(O60/N57,"-")</f>
        <v>8.0305927342256209E-2</v>
      </c>
      <c r="Q60" s="536"/>
      <c r="R60" s="181">
        <v>43</v>
      </c>
      <c r="S60" s="16">
        <f>IFERROR(R60/Q57,"-")</f>
        <v>0.13395638629283488</v>
      </c>
      <c r="T60" s="536"/>
      <c r="U60" s="181">
        <v>13</v>
      </c>
      <c r="V60" s="16">
        <f>IFERROR(U60/T57,"-")</f>
        <v>0.12745098039215685</v>
      </c>
      <c r="W60" s="536"/>
      <c r="X60" s="181">
        <v>6</v>
      </c>
      <c r="Y60" s="16">
        <f>IFERROR(X60/W57,"-")</f>
        <v>0.25</v>
      </c>
      <c r="Z60" s="536"/>
      <c r="AA60" s="181">
        <f t="shared" si="0"/>
        <v>154</v>
      </c>
      <c r="AB60" s="16">
        <f>IFERROR(AA60/Z57,"-")</f>
        <v>9.1721262656343061E-2</v>
      </c>
      <c r="AC60" s="12"/>
      <c r="AD60" s="258" t="s">
        <v>9</v>
      </c>
      <c r="AE60" s="421">
        <v>0</v>
      </c>
      <c r="AF60" s="421">
        <v>1</v>
      </c>
      <c r="AG60" s="421">
        <v>767</v>
      </c>
      <c r="AH60" s="421">
        <v>540</v>
      </c>
      <c r="AI60" s="421">
        <v>235</v>
      </c>
      <c r="AJ60" s="421">
        <v>47</v>
      </c>
      <c r="AK60" s="421">
        <v>7</v>
      </c>
      <c r="AL60" s="166">
        <f t="shared" si="1"/>
        <v>1597</v>
      </c>
      <c r="AM60" s="328"/>
    </row>
    <row r="61" spans="2:39" ht="13.5" customHeight="1">
      <c r="B61" s="547">
        <v>15</v>
      </c>
      <c r="C61" s="551" t="s">
        <v>123</v>
      </c>
      <c r="D61" s="259" t="s">
        <v>70</v>
      </c>
      <c r="E61" s="534">
        <f t="shared" ref="E61" si="106">VLOOKUP(C61,$AD$5:$AK$78,2,0)</f>
        <v>1</v>
      </c>
      <c r="F61" s="179">
        <v>1</v>
      </c>
      <c r="G61" s="68">
        <f>IFERROR(F61/E61,"-")</f>
        <v>1</v>
      </c>
      <c r="H61" s="534">
        <f t="shared" ref="H61" si="107">VLOOKUP(C61,$AD$5:$AK$78,3,0)</f>
        <v>9</v>
      </c>
      <c r="I61" s="179">
        <v>8</v>
      </c>
      <c r="J61" s="68">
        <f>IFERROR(I61/H61,"-")</f>
        <v>0.88888888888888884</v>
      </c>
      <c r="K61" s="534">
        <f t="shared" ref="K61" si="108">VLOOKUP(C61,$AD$5:$AK$78,4,0)</f>
        <v>963</v>
      </c>
      <c r="L61" s="179">
        <v>732</v>
      </c>
      <c r="M61" s="68">
        <f>IFERROR(L61/K61,"-")</f>
        <v>0.76012461059190028</v>
      </c>
      <c r="N61" s="534">
        <f t="shared" ref="N61" si="109">VLOOKUP(C61,$AD$5:$AK$78,5,0)</f>
        <v>763</v>
      </c>
      <c r="O61" s="179">
        <v>567</v>
      </c>
      <c r="P61" s="68">
        <f>IFERROR(O61/N61,"-")</f>
        <v>0.74311926605504586</v>
      </c>
      <c r="Q61" s="534">
        <f t="shared" ref="Q61" si="110">VLOOKUP(C61,$AD$5:$AK$78,6,0)</f>
        <v>385</v>
      </c>
      <c r="R61" s="179">
        <v>258</v>
      </c>
      <c r="S61" s="68">
        <f>IFERROR(R61/Q61,"-")</f>
        <v>0.67012987012987013</v>
      </c>
      <c r="T61" s="534">
        <f t="shared" ref="T61" si="111">VLOOKUP(C61,$AD$5:$AK$78,7,0)</f>
        <v>108</v>
      </c>
      <c r="U61" s="179">
        <v>65</v>
      </c>
      <c r="V61" s="68">
        <f>IFERROR(U61/T61,"-")</f>
        <v>0.60185185185185186</v>
      </c>
      <c r="W61" s="534">
        <f t="shared" ref="W61" si="112">VLOOKUP(C61,$AD$5:$AK$78,8,0)</f>
        <v>21</v>
      </c>
      <c r="X61" s="179">
        <v>16</v>
      </c>
      <c r="Y61" s="68">
        <f>IFERROR(X61/W61,"-")</f>
        <v>0.76190476190476186</v>
      </c>
      <c r="Z61" s="534">
        <f t="shared" ref="Z61" si="113">VLOOKUP(C61,$AD$5:$AL$78,9,0)</f>
        <v>2250</v>
      </c>
      <c r="AA61" s="179">
        <f t="shared" si="0"/>
        <v>1647</v>
      </c>
      <c r="AB61" s="68">
        <f>IFERROR(AA61/Z61,"-")</f>
        <v>0.73199999999999998</v>
      </c>
      <c r="AC61" s="12"/>
      <c r="AD61" s="258" t="s">
        <v>43</v>
      </c>
      <c r="AE61" s="421">
        <v>1</v>
      </c>
      <c r="AF61" s="421">
        <v>2</v>
      </c>
      <c r="AG61" s="421">
        <v>505</v>
      </c>
      <c r="AH61" s="421">
        <v>417</v>
      </c>
      <c r="AI61" s="421">
        <v>175</v>
      </c>
      <c r="AJ61" s="421">
        <v>53</v>
      </c>
      <c r="AK61" s="421">
        <v>5</v>
      </c>
      <c r="AL61" s="166">
        <f t="shared" si="1"/>
        <v>1158</v>
      </c>
      <c r="AM61" s="328"/>
    </row>
    <row r="62" spans="2:39" ht="13.5" customHeight="1">
      <c r="B62" s="548"/>
      <c r="C62" s="552"/>
      <c r="D62" s="260" t="s">
        <v>71</v>
      </c>
      <c r="E62" s="535"/>
      <c r="F62" s="180">
        <v>0</v>
      </c>
      <c r="G62" s="15">
        <f>IFERROR(F62/E61,"-")</f>
        <v>0</v>
      </c>
      <c r="H62" s="535"/>
      <c r="I62" s="180">
        <v>0</v>
      </c>
      <c r="J62" s="15">
        <f>IFERROR(I62/H61,"-")</f>
        <v>0</v>
      </c>
      <c r="K62" s="535"/>
      <c r="L62" s="180">
        <v>92</v>
      </c>
      <c r="M62" s="15">
        <f>IFERROR(L62/K61,"-")</f>
        <v>9.5534787123572176E-2</v>
      </c>
      <c r="N62" s="535"/>
      <c r="O62" s="180">
        <v>54</v>
      </c>
      <c r="P62" s="15">
        <f>IFERROR(O62/N61,"-")</f>
        <v>7.0773263433813891E-2</v>
      </c>
      <c r="Q62" s="535"/>
      <c r="R62" s="180">
        <v>65</v>
      </c>
      <c r="S62" s="15">
        <f>IFERROR(R62/Q61,"-")</f>
        <v>0.16883116883116883</v>
      </c>
      <c r="T62" s="535"/>
      <c r="U62" s="180">
        <v>10</v>
      </c>
      <c r="V62" s="15">
        <f>IFERROR(U62/T61,"-")</f>
        <v>9.2592592592592587E-2</v>
      </c>
      <c r="W62" s="535"/>
      <c r="X62" s="180">
        <v>2</v>
      </c>
      <c r="Y62" s="15">
        <f>IFERROR(X62/W61,"-")</f>
        <v>9.5238095238095233E-2</v>
      </c>
      <c r="Z62" s="535"/>
      <c r="AA62" s="180">
        <f t="shared" si="0"/>
        <v>223</v>
      </c>
      <c r="AB62" s="15">
        <f>IFERROR(AA62/Z61,"-")</f>
        <v>9.9111111111111108E-2</v>
      </c>
      <c r="AC62" s="12"/>
      <c r="AD62" s="258" t="s">
        <v>25</v>
      </c>
      <c r="AE62" s="421">
        <v>0</v>
      </c>
      <c r="AF62" s="421">
        <v>4</v>
      </c>
      <c r="AG62" s="421">
        <v>826</v>
      </c>
      <c r="AH62" s="421">
        <v>642</v>
      </c>
      <c r="AI62" s="421">
        <v>268</v>
      </c>
      <c r="AJ62" s="421">
        <v>90</v>
      </c>
      <c r="AK62" s="421">
        <v>6</v>
      </c>
      <c r="AL62" s="166">
        <f t="shared" si="1"/>
        <v>1836</v>
      </c>
      <c r="AM62" s="328"/>
    </row>
    <row r="63" spans="2:39" ht="13.5" customHeight="1">
      <c r="B63" s="548"/>
      <c r="C63" s="552"/>
      <c r="D63" s="260" t="s">
        <v>72</v>
      </c>
      <c r="E63" s="535"/>
      <c r="F63" s="180">
        <v>0</v>
      </c>
      <c r="G63" s="15">
        <f>IFERROR(F63/E61,"-")</f>
        <v>0</v>
      </c>
      <c r="H63" s="535"/>
      <c r="I63" s="180">
        <v>1</v>
      </c>
      <c r="J63" s="15">
        <f>IFERROR(I63/H61,"-")</f>
        <v>0.1111111111111111</v>
      </c>
      <c r="K63" s="535"/>
      <c r="L63" s="180">
        <v>59</v>
      </c>
      <c r="M63" s="15">
        <f>IFERROR(L63/K61,"-")</f>
        <v>6.1266874350986503E-2</v>
      </c>
      <c r="N63" s="535"/>
      <c r="O63" s="180">
        <v>61</v>
      </c>
      <c r="P63" s="15">
        <f>IFERROR(O63/N61,"-")</f>
        <v>7.9947575360419396E-2</v>
      </c>
      <c r="Q63" s="535"/>
      <c r="R63" s="180">
        <v>21</v>
      </c>
      <c r="S63" s="15">
        <f>IFERROR(R63/Q61,"-")</f>
        <v>5.4545454545454543E-2</v>
      </c>
      <c r="T63" s="535"/>
      <c r="U63" s="180">
        <v>14</v>
      </c>
      <c r="V63" s="15">
        <f>IFERROR(U63/T61,"-")</f>
        <v>0.12962962962962962</v>
      </c>
      <c r="W63" s="535"/>
      <c r="X63" s="180">
        <v>1</v>
      </c>
      <c r="Y63" s="15">
        <f>IFERROR(X63/W61,"-")</f>
        <v>4.7619047619047616E-2</v>
      </c>
      <c r="Z63" s="535"/>
      <c r="AA63" s="180">
        <f t="shared" si="0"/>
        <v>157</v>
      </c>
      <c r="AB63" s="15">
        <f>IFERROR(AA63/Z61,"-")</f>
        <v>6.9777777777777772E-2</v>
      </c>
      <c r="AC63" s="12"/>
      <c r="AD63" s="258" t="s">
        <v>20</v>
      </c>
      <c r="AE63" s="421">
        <v>6</v>
      </c>
      <c r="AF63" s="421">
        <v>7</v>
      </c>
      <c r="AG63" s="421">
        <v>4388</v>
      </c>
      <c r="AH63" s="421">
        <v>3823</v>
      </c>
      <c r="AI63" s="421">
        <v>1701</v>
      </c>
      <c r="AJ63" s="421">
        <v>429</v>
      </c>
      <c r="AK63" s="421">
        <v>65</v>
      </c>
      <c r="AL63" s="166">
        <f t="shared" si="1"/>
        <v>10419</v>
      </c>
      <c r="AM63" s="328"/>
    </row>
    <row r="64" spans="2:39" ht="13.5" customHeight="1">
      <c r="B64" s="549"/>
      <c r="C64" s="553"/>
      <c r="D64" s="261" t="s">
        <v>73</v>
      </c>
      <c r="E64" s="536"/>
      <c r="F64" s="181">
        <v>0</v>
      </c>
      <c r="G64" s="16">
        <f>IFERROR(F64/E61,"-")</f>
        <v>0</v>
      </c>
      <c r="H64" s="536"/>
      <c r="I64" s="181">
        <v>0</v>
      </c>
      <c r="J64" s="16">
        <f>IFERROR(I64/H61,"-")</f>
        <v>0</v>
      </c>
      <c r="K64" s="536"/>
      <c r="L64" s="181">
        <v>80</v>
      </c>
      <c r="M64" s="16">
        <f>IFERROR(L64/K61,"-")</f>
        <v>8.3073727933541022E-2</v>
      </c>
      <c r="N64" s="536"/>
      <c r="O64" s="181">
        <v>81</v>
      </c>
      <c r="P64" s="16">
        <f>IFERROR(O64/N61,"-")</f>
        <v>0.10615989515072084</v>
      </c>
      <c r="Q64" s="536"/>
      <c r="R64" s="181">
        <v>41</v>
      </c>
      <c r="S64" s="16">
        <f>IFERROR(R64/Q61,"-")</f>
        <v>0.10649350649350649</v>
      </c>
      <c r="T64" s="536"/>
      <c r="U64" s="181">
        <v>19</v>
      </c>
      <c r="V64" s="16">
        <f>IFERROR(U64/T61,"-")</f>
        <v>0.17592592592592593</v>
      </c>
      <c r="W64" s="536"/>
      <c r="X64" s="181">
        <v>2</v>
      </c>
      <c r="Y64" s="16">
        <f>IFERROR(X64/W61,"-")</f>
        <v>9.5238095238095233E-2</v>
      </c>
      <c r="Z64" s="536"/>
      <c r="AA64" s="181">
        <f t="shared" si="0"/>
        <v>223</v>
      </c>
      <c r="AB64" s="16">
        <f>IFERROR(AA64/Z61,"-")</f>
        <v>9.9111111111111108E-2</v>
      </c>
      <c r="AC64" s="12"/>
      <c r="AD64" s="258" t="s">
        <v>44</v>
      </c>
      <c r="AE64" s="421">
        <v>4</v>
      </c>
      <c r="AF64" s="421">
        <v>0</v>
      </c>
      <c r="AG64" s="421">
        <v>426</v>
      </c>
      <c r="AH64" s="421">
        <v>312</v>
      </c>
      <c r="AI64" s="421">
        <v>140</v>
      </c>
      <c r="AJ64" s="421">
        <v>41</v>
      </c>
      <c r="AK64" s="421">
        <v>3</v>
      </c>
      <c r="AL64" s="166">
        <f t="shared" si="1"/>
        <v>926</v>
      </c>
      <c r="AM64" s="328"/>
    </row>
    <row r="65" spans="2:39" ht="13.5" customHeight="1">
      <c r="B65" s="547">
        <v>16</v>
      </c>
      <c r="C65" s="551" t="s">
        <v>54</v>
      </c>
      <c r="D65" s="259" t="s">
        <v>70</v>
      </c>
      <c r="E65" s="534">
        <f t="shared" ref="E65" si="114">VLOOKUP(C65,$AD$5:$AK$78,2,0)</f>
        <v>3</v>
      </c>
      <c r="F65" s="179">
        <v>2</v>
      </c>
      <c r="G65" s="68">
        <f>IFERROR(F65/E65,"-")</f>
        <v>0.66666666666666663</v>
      </c>
      <c r="H65" s="534">
        <f t="shared" ref="H65" si="115">VLOOKUP(C65,$AD$5:$AK$78,3,0)</f>
        <v>5</v>
      </c>
      <c r="I65" s="179">
        <v>2</v>
      </c>
      <c r="J65" s="68">
        <f>IFERROR(I65/H65,"-")</f>
        <v>0.4</v>
      </c>
      <c r="K65" s="534">
        <f t="shared" ref="K65" si="116">VLOOKUP(C65,$AD$5:$AK$78,4,0)</f>
        <v>585</v>
      </c>
      <c r="L65" s="179">
        <v>430</v>
      </c>
      <c r="M65" s="68">
        <f>IFERROR(L65/K65,"-")</f>
        <v>0.7350427350427351</v>
      </c>
      <c r="N65" s="534">
        <f t="shared" ref="N65" si="117">VLOOKUP(C65,$AD$5:$AK$78,5,0)</f>
        <v>475</v>
      </c>
      <c r="O65" s="179">
        <v>376</v>
      </c>
      <c r="P65" s="68">
        <f>IFERROR(O65/N65,"-")</f>
        <v>0.79157894736842105</v>
      </c>
      <c r="Q65" s="534">
        <f t="shared" ref="Q65" si="118">VLOOKUP(C65,$AD$5:$AK$78,6,0)</f>
        <v>290</v>
      </c>
      <c r="R65" s="179">
        <v>215</v>
      </c>
      <c r="S65" s="68">
        <f>IFERROR(R65/Q65,"-")</f>
        <v>0.74137931034482762</v>
      </c>
      <c r="T65" s="534">
        <f t="shared" ref="T65" si="119">VLOOKUP(C65,$AD$5:$AK$78,7,0)</f>
        <v>97</v>
      </c>
      <c r="U65" s="179">
        <v>65</v>
      </c>
      <c r="V65" s="68">
        <f>IFERROR(U65/T65,"-")</f>
        <v>0.67010309278350511</v>
      </c>
      <c r="W65" s="534">
        <f t="shared" ref="W65" si="120">VLOOKUP(C65,$AD$5:$AK$78,8,0)</f>
        <v>16</v>
      </c>
      <c r="X65" s="179">
        <v>9</v>
      </c>
      <c r="Y65" s="68">
        <f>IFERROR(X65/W65,"-")</f>
        <v>0.5625</v>
      </c>
      <c r="Z65" s="534">
        <f t="shared" ref="Z65" si="121">VLOOKUP(C65,$AD$5:$AL$78,9,0)</f>
        <v>1471</v>
      </c>
      <c r="AA65" s="179">
        <f t="shared" si="0"/>
        <v>1099</v>
      </c>
      <c r="AB65" s="68">
        <f>IFERROR(AA65/Z65,"-")</f>
        <v>0.74711080897348747</v>
      </c>
      <c r="AC65" s="12"/>
      <c r="AD65" s="258" t="s">
        <v>16</v>
      </c>
      <c r="AE65" s="421">
        <v>0</v>
      </c>
      <c r="AF65" s="421">
        <v>1</v>
      </c>
      <c r="AG65" s="421">
        <v>509</v>
      </c>
      <c r="AH65" s="421">
        <v>341</v>
      </c>
      <c r="AI65" s="421">
        <v>156</v>
      </c>
      <c r="AJ65" s="421">
        <v>45</v>
      </c>
      <c r="AK65" s="421">
        <v>7</v>
      </c>
      <c r="AL65" s="166">
        <f t="shared" si="1"/>
        <v>1059</v>
      </c>
      <c r="AM65" s="328"/>
    </row>
    <row r="66" spans="2:39" ht="13.5" customHeight="1">
      <c r="B66" s="548"/>
      <c r="C66" s="552"/>
      <c r="D66" s="260" t="s">
        <v>71</v>
      </c>
      <c r="E66" s="535"/>
      <c r="F66" s="180">
        <v>0</v>
      </c>
      <c r="G66" s="15">
        <f>IFERROR(F66/E65,"-")</f>
        <v>0</v>
      </c>
      <c r="H66" s="535"/>
      <c r="I66" s="180">
        <v>1</v>
      </c>
      <c r="J66" s="15">
        <f>IFERROR(I66/H65,"-")</f>
        <v>0.2</v>
      </c>
      <c r="K66" s="535"/>
      <c r="L66" s="180">
        <v>71</v>
      </c>
      <c r="M66" s="15">
        <f>IFERROR(L66/K65,"-")</f>
        <v>0.12136752136752137</v>
      </c>
      <c r="N66" s="535"/>
      <c r="O66" s="180">
        <v>43</v>
      </c>
      <c r="P66" s="15">
        <f>IFERROR(O66/N65,"-")</f>
        <v>9.0526315789473691E-2</v>
      </c>
      <c r="Q66" s="535"/>
      <c r="R66" s="180">
        <v>20</v>
      </c>
      <c r="S66" s="15">
        <f>IFERROR(R66/Q65,"-")</f>
        <v>6.8965517241379309E-2</v>
      </c>
      <c r="T66" s="535"/>
      <c r="U66" s="180">
        <v>6</v>
      </c>
      <c r="V66" s="15">
        <f>IFERROR(U66/T65,"-")</f>
        <v>6.1855670103092786E-2</v>
      </c>
      <c r="W66" s="535"/>
      <c r="X66" s="180">
        <v>2</v>
      </c>
      <c r="Y66" s="15">
        <f>IFERROR(X66/W65,"-")</f>
        <v>0.125</v>
      </c>
      <c r="Z66" s="535"/>
      <c r="AA66" s="180">
        <f t="shared" si="0"/>
        <v>143</v>
      </c>
      <c r="AB66" s="15">
        <f>IFERROR(AA66/Z65,"-")</f>
        <v>9.7212780421481987E-2</v>
      </c>
      <c r="AC66" s="12"/>
      <c r="AD66" s="258" t="s">
        <v>17</v>
      </c>
      <c r="AE66" s="421">
        <v>1</v>
      </c>
      <c r="AF66" s="421">
        <v>1</v>
      </c>
      <c r="AG66" s="421">
        <v>509</v>
      </c>
      <c r="AH66" s="421">
        <v>383</v>
      </c>
      <c r="AI66" s="421">
        <v>167</v>
      </c>
      <c r="AJ66" s="421">
        <v>40</v>
      </c>
      <c r="AK66" s="421">
        <v>9</v>
      </c>
      <c r="AL66" s="166">
        <f t="shared" si="1"/>
        <v>1110</v>
      </c>
      <c r="AM66" s="328"/>
    </row>
    <row r="67" spans="2:39" ht="13.5" customHeight="1">
      <c r="B67" s="548"/>
      <c r="C67" s="552"/>
      <c r="D67" s="260" t="s">
        <v>72</v>
      </c>
      <c r="E67" s="535"/>
      <c r="F67" s="180">
        <v>1</v>
      </c>
      <c r="G67" s="15">
        <f>IFERROR(F67/E65,"-")</f>
        <v>0.33333333333333331</v>
      </c>
      <c r="H67" s="535"/>
      <c r="I67" s="180">
        <v>1</v>
      </c>
      <c r="J67" s="15">
        <f>IFERROR(I67/H65,"-")</f>
        <v>0.2</v>
      </c>
      <c r="K67" s="535"/>
      <c r="L67" s="180">
        <v>30</v>
      </c>
      <c r="M67" s="15">
        <f>IFERROR(L67/K65,"-")</f>
        <v>5.128205128205128E-2</v>
      </c>
      <c r="N67" s="535"/>
      <c r="O67" s="180">
        <v>20</v>
      </c>
      <c r="P67" s="15">
        <f>IFERROR(O67/N65,"-")</f>
        <v>4.2105263157894736E-2</v>
      </c>
      <c r="Q67" s="535"/>
      <c r="R67" s="180">
        <v>19</v>
      </c>
      <c r="S67" s="15">
        <f>IFERROR(R67/Q65,"-")</f>
        <v>6.5517241379310351E-2</v>
      </c>
      <c r="T67" s="535"/>
      <c r="U67" s="180">
        <v>8</v>
      </c>
      <c r="V67" s="15">
        <f>IFERROR(U67/T65,"-")</f>
        <v>8.247422680412371E-2</v>
      </c>
      <c r="W67" s="535"/>
      <c r="X67" s="180">
        <v>2</v>
      </c>
      <c r="Y67" s="15">
        <f>IFERROR(X67/W65,"-")</f>
        <v>0.125</v>
      </c>
      <c r="Z67" s="535"/>
      <c r="AA67" s="180">
        <f t="shared" si="0"/>
        <v>81</v>
      </c>
      <c r="AB67" s="15">
        <f>IFERROR(AA67/Z65,"-")</f>
        <v>5.5064581917063225E-2</v>
      </c>
      <c r="AC67" s="12"/>
      <c r="AD67" s="258" t="s">
        <v>26</v>
      </c>
      <c r="AE67" s="421">
        <v>0</v>
      </c>
      <c r="AF67" s="421">
        <v>0</v>
      </c>
      <c r="AG67" s="421">
        <v>498</v>
      </c>
      <c r="AH67" s="421">
        <v>358</v>
      </c>
      <c r="AI67" s="421">
        <v>168</v>
      </c>
      <c r="AJ67" s="421">
        <v>41</v>
      </c>
      <c r="AK67" s="421">
        <v>7</v>
      </c>
      <c r="AL67" s="166">
        <f t="shared" si="1"/>
        <v>1072</v>
      </c>
      <c r="AM67" s="328"/>
    </row>
    <row r="68" spans="2:39" ht="13.5" customHeight="1">
      <c r="B68" s="549"/>
      <c r="C68" s="553"/>
      <c r="D68" s="261" t="s">
        <v>73</v>
      </c>
      <c r="E68" s="536"/>
      <c r="F68" s="181">
        <v>0</v>
      </c>
      <c r="G68" s="16">
        <f>IFERROR(F68/E65,"-")</f>
        <v>0</v>
      </c>
      <c r="H68" s="536"/>
      <c r="I68" s="181">
        <v>1</v>
      </c>
      <c r="J68" s="16">
        <f>IFERROR(I68/H65,"-")</f>
        <v>0.2</v>
      </c>
      <c r="K68" s="536"/>
      <c r="L68" s="181">
        <v>54</v>
      </c>
      <c r="M68" s="16">
        <f>IFERROR(L68/K65,"-")</f>
        <v>9.2307692307692313E-2</v>
      </c>
      <c r="N68" s="536"/>
      <c r="O68" s="181">
        <v>36</v>
      </c>
      <c r="P68" s="16">
        <f>IFERROR(O68/N65,"-")</f>
        <v>7.5789473684210532E-2</v>
      </c>
      <c r="Q68" s="536"/>
      <c r="R68" s="181">
        <v>36</v>
      </c>
      <c r="S68" s="16">
        <f>IFERROR(R68/Q65,"-")</f>
        <v>0.12413793103448276</v>
      </c>
      <c r="T68" s="536"/>
      <c r="U68" s="181">
        <v>18</v>
      </c>
      <c r="V68" s="16">
        <f>IFERROR(U68/T65,"-")</f>
        <v>0.18556701030927836</v>
      </c>
      <c r="W68" s="536"/>
      <c r="X68" s="181">
        <v>3</v>
      </c>
      <c r="Y68" s="16">
        <f>IFERROR(X68/W65,"-")</f>
        <v>0.1875</v>
      </c>
      <c r="Z68" s="536"/>
      <c r="AA68" s="181">
        <f t="shared" si="0"/>
        <v>148</v>
      </c>
      <c r="AB68" s="16">
        <f>IFERROR(AA68/Z65,"-")</f>
        <v>0.10061182868796736</v>
      </c>
      <c r="AC68" s="12"/>
      <c r="AD68" s="258" t="s">
        <v>45</v>
      </c>
      <c r="AE68" s="421">
        <v>1</v>
      </c>
      <c r="AF68" s="421">
        <v>2</v>
      </c>
      <c r="AG68" s="421">
        <v>316</v>
      </c>
      <c r="AH68" s="421">
        <v>210</v>
      </c>
      <c r="AI68" s="421">
        <v>66</v>
      </c>
      <c r="AJ68" s="421">
        <v>19</v>
      </c>
      <c r="AK68" s="421">
        <v>1</v>
      </c>
      <c r="AL68" s="166">
        <f t="shared" si="1"/>
        <v>615</v>
      </c>
      <c r="AM68" s="328"/>
    </row>
    <row r="69" spans="2:39" ht="13.5" customHeight="1">
      <c r="B69" s="547">
        <v>17</v>
      </c>
      <c r="C69" s="551" t="s">
        <v>124</v>
      </c>
      <c r="D69" s="259" t="s">
        <v>70</v>
      </c>
      <c r="E69" s="534">
        <f t="shared" ref="E69" si="122">VLOOKUP(C69,$AD$5:$AK$78,2,0)</f>
        <v>5</v>
      </c>
      <c r="F69" s="179">
        <v>3</v>
      </c>
      <c r="G69" s="68">
        <f>IFERROR(F69/E69,"-")</f>
        <v>0.6</v>
      </c>
      <c r="H69" s="534">
        <f t="shared" ref="H69" si="123">VLOOKUP(C69,$AD$5:$AK$78,3,0)</f>
        <v>7</v>
      </c>
      <c r="I69" s="179">
        <v>6</v>
      </c>
      <c r="J69" s="68">
        <f>IFERROR(I69/H69,"-")</f>
        <v>0.8571428571428571</v>
      </c>
      <c r="K69" s="534">
        <f t="shared" ref="K69" si="124">VLOOKUP(C69,$AD$5:$AK$78,4,0)</f>
        <v>896</v>
      </c>
      <c r="L69" s="179">
        <v>682</v>
      </c>
      <c r="M69" s="68">
        <f>IFERROR(L69/K69,"-")</f>
        <v>0.7611607142857143</v>
      </c>
      <c r="N69" s="534">
        <f t="shared" ref="N69" si="125">VLOOKUP(C69,$AD$5:$AK$78,5,0)</f>
        <v>720</v>
      </c>
      <c r="O69" s="179">
        <v>545</v>
      </c>
      <c r="P69" s="68">
        <f>IFERROR(O69/N69,"-")</f>
        <v>0.75694444444444442</v>
      </c>
      <c r="Q69" s="534">
        <f t="shared" ref="Q69" si="126">VLOOKUP(C69,$AD$5:$AK$78,6,0)</f>
        <v>411</v>
      </c>
      <c r="R69" s="179">
        <v>304</v>
      </c>
      <c r="S69" s="68">
        <f>IFERROR(R69/Q69,"-")</f>
        <v>0.73965936739659366</v>
      </c>
      <c r="T69" s="534">
        <f t="shared" ref="T69" si="127">VLOOKUP(C69,$AD$5:$AK$78,7,0)</f>
        <v>167</v>
      </c>
      <c r="U69" s="179">
        <v>111</v>
      </c>
      <c r="V69" s="68">
        <f>IFERROR(U69/T69,"-")</f>
        <v>0.66467065868263475</v>
      </c>
      <c r="W69" s="534">
        <f t="shared" ref="W69" si="128">VLOOKUP(C69,$AD$5:$AK$78,8,0)</f>
        <v>28</v>
      </c>
      <c r="X69" s="179">
        <v>17</v>
      </c>
      <c r="Y69" s="68">
        <f>IFERROR(X69/W69,"-")</f>
        <v>0.6071428571428571</v>
      </c>
      <c r="Z69" s="534">
        <f t="shared" ref="Z69" si="129">VLOOKUP(C69,$AD$5:$AL$78,9,0)</f>
        <v>2234</v>
      </c>
      <c r="AA69" s="179">
        <f t="shared" si="0"/>
        <v>1668</v>
      </c>
      <c r="AB69" s="68">
        <f>IFERROR(AA69/Z69,"-")</f>
        <v>0.74664279319606086</v>
      </c>
      <c r="AC69" s="12"/>
      <c r="AD69" s="258" t="s">
        <v>10</v>
      </c>
      <c r="AE69" s="421">
        <v>0</v>
      </c>
      <c r="AF69" s="421">
        <v>0</v>
      </c>
      <c r="AG69" s="421">
        <v>358</v>
      </c>
      <c r="AH69" s="421">
        <v>232</v>
      </c>
      <c r="AI69" s="421">
        <v>90</v>
      </c>
      <c r="AJ69" s="421">
        <v>27</v>
      </c>
      <c r="AK69" s="421">
        <v>6</v>
      </c>
      <c r="AL69" s="166">
        <f t="shared" si="1"/>
        <v>713</v>
      </c>
      <c r="AM69" s="328"/>
    </row>
    <row r="70" spans="2:39" ht="13.5" customHeight="1">
      <c r="B70" s="548"/>
      <c r="C70" s="552"/>
      <c r="D70" s="260" t="s">
        <v>71</v>
      </c>
      <c r="E70" s="535"/>
      <c r="F70" s="180">
        <v>1</v>
      </c>
      <c r="G70" s="15">
        <f>IFERROR(F70/E69,"-")</f>
        <v>0.2</v>
      </c>
      <c r="H70" s="535"/>
      <c r="I70" s="180">
        <v>0</v>
      </c>
      <c r="J70" s="15">
        <f>IFERROR(I70/H69,"-")</f>
        <v>0</v>
      </c>
      <c r="K70" s="535"/>
      <c r="L70" s="180">
        <v>103</v>
      </c>
      <c r="M70" s="15">
        <f>IFERROR(L70/K69,"-")</f>
        <v>0.11495535714285714</v>
      </c>
      <c r="N70" s="535"/>
      <c r="O70" s="180">
        <v>73</v>
      </c>
      <c r="P70" s="15">
        <f>IFERROR(O70/N69,"-")</f>
        <v>0.10138888888888889</v>
      </c>
      <c r="Q70" s="535"/>
      <c r="R70" s="180">
        <v>39</v>
      </c>
      <c r="S70" s="15">
        <f>IFERROR(R70/Q69,"-")</f>
        <v>9.4890510948905105E-2</v>
      </c>
      <c r="T70" s="535"/>
      <c r="U70" s="180">
        <v>24</v>
      </c>
      <c r="V70" s="15">
        <f>IFERROR(U70/T69,"-")</f>
        <v>0.1437125748502994</v>
      </c>
      <c r="W70" s="535"/>
      <c r="X70" s="180">
        <v>4</v>
      </c>
      <c r="Y70" s="15">
        <f>IFERROR(X70/W69,"-")</f>
        <v>0.14285714285714285</v>
      </c>
      <c r="Z70" s="535"/>
      <c r="AA70" s="180">
        <f t="shared" ref="AA70:AA133" si="130">SUM(F70,I70,L70,O70,R70,U70,X70)</f>
        <v>244</v>
      </c>
      <c r="AB70" s="15">
        <f>IFERROR(AA70/Z69,"-")</f>
        <v>0.10922112802148612</v>
      </c>
      <c r="AC70" s="12"/>
      <c r="AD70" s="258" t="s">
        <v>5</v>
      </c>
      <c r="AE70" s="421">
        <v>0</v>
      </c>
      <c r="AF70" s="421">
        <v>1</v>
      </c>
      <c r="AG70" s="421">
        <v>472</v>
      </c>
      <c r="AH70" s="421">
        <v>295</v>
      </c>
      <c r="AI70" s="421">
        <v>125</v>
      </c>
      <c r="AJ70" s="421">
        <v>39</v>
      </c>
      <c r="AK70" s="421">
        <v>7</v>
      </c>
      <c r="AL70" s="166">
        <f t="shared" ref="AL70:AL78" si="131">SUM(AE70:AK70)</f>
        <v>939</v>
      </c>
      <c r="AM70" s="328"/>
    </row>
    <row r="71" spans="2:39" ht="13.5" customHeight="1">
      <c r="B71" s="548"/>
      <c r="C71" s="552"/>
      <c r="D71" s="260" t="s">
        <v>72</v>
      </c>
      <c r="E71" s="535"/>
      <c r="F71" s="180">
        <v>0</v>
      </c>
      <c r="G71" s="15">
        <f>IFERROR(F71/E69,"-")</f>
        <v>0</v>
      </c>
      <c r="H71" s="535"/>
      <c r="I71" s="180">
        <v>0</v>
      </c>
      <c r="J71" s="15">
        <f>IFERROR(I71/H69,"-")</f>
        <v>0</v>
      </c>
      <c r="K71" s="535"/>
      <c r="L71" s="180">
        <v>36</v>
      </c>
      <c r="M71" s="15">
        <f>IFERROR(L71/K69,"-")</f>
        <v>4.0178571428571432E-2</v>
      </c>
      <c r="N71" s="535"/>
      <c r="O71" s="180">
        <v>35</v>
      </c>
      <c r="P71" s="15">
        <f>IFERROR(O71/N69,"-")</f>
        <v>4.8611111111111112E-2</v>
      </c>
      <c r="Q71" s="535"/>
      <c r="R71" s="180">
        <v>21</v>
      </c>
      <c r="S71" s="15">
        <f>IFERROR(R71/Q69,"-")</f>
        <v>5.1094890510948905E-2</v>
      </c>
      <c r="T71" s="535"/>
      <c r="U71" s="180">
        <v>9</v>
      </c>
      <c r="V71" s="15">
        <f>IFERROR(U71/T69,"-")</f>
        <v>5.3892215568862277E-2</v>
      </c>
      <c r="W71" s="535"/>
      <c r="X71" s="180">
        <v>2</v>
      </c>
      <c r="Y71" s="15">
        <f>IFERROR(X71/W69,"-")</f>
        <v>7.1428571428571425E-2</v>
      </c>
      <c r="Z71" s="535"/>
      <c r="AA71" s="180">
        <f t="shared" si="130"/>
        <v>103</v>
      </c>
      <c r="AB71" s="15">
        <f>IFERROR(AA71/Z69,"-")</f>
        <v>4.6105640107430616E-2</v>
      </c>
      <c r="AC71" s="12"/>
      <c r="AD71" s="258" t="s">
        <v>6</v>
      </c>
      <c r="AE71" s="421">
        <v>3</v>
      </c>
      <c r="AF71" s="421">
        <v>7</v>
      </c>
      <c r="AG71" s="421">
        <v>122</v>
      </c>
      <c r="AH71" s="421">
        <v>73</v>
      </c>
      <c r="AI71" s="421">
        <v>32</v>
      </c>
      <c r="AJ71" s="421">
        <v>13</v>
      </c>
      <c r="AK71" s="421">
        <v>0</v>
      </c>
      <c r="AL71" s="166">
        <f t="shared" si="131"/>
        <v>250</v>
      </c>
      <c r="AM71" s="328"/>
    </row>
    <row r="72" spans="2:39" ht="13.5" customHeight="1">
      <c r="B72" s="549"/>
      <c r="C72" s="553"/>
      <c r="D72" s="261" t="s">
        <v>73</v>
      </c>
      <c r="E72" s="536"/>
      <c r="F72" s="181">
        <v>1</v>
      </c>
      <c r="G72" s="16">
        <f>IFERROR(F72/E69,"-")</f>
        <v>0.2</v>
      </c>
      <c r="H72" s="536"/>
      <c r="I72" s="181">
        <v>1</v>
      </c>
      <c r="J72" s="16">
        <f>IFERROR(I72/H69,"-")</f>
        <v>0.14285714285714285</v>
      </c>
      <c r="K72" s="536"/>
      <c r="L72" s="181">
        <v>75</v>
      </c>
      <c r="M72" s="16">
        <f>IFERROR(L72/K69,"-")</f>
        <v>8.3705357142857137E-2</v>
      </c>
      <c r="N72" s="536"/>
      <c r="O72" s="181">
        <v>67</v>
      </c>
      <c r="P72" s="16">
        <f>IFERROR(O72/N69,"-")</f>
        <v>9.3055555555555558E-2</v>
      </c>
      <c r="Q72" s="536"/>
      <c r="R72" s="181">
        <v>47</v>
      </c>
      <c r="S72" s="16">
        <f>IFERROR(R72/Q69,"-")</f>
        <v>0.11435523114355231</v>
      </c>
      <c r="T72" s="536"/>
      <c r="U72" s="181">
        <v>23</v>
      </c>
      <c r="V72" s="16">
        <f>IFERROR(U72/T69,"-")</f>
        <v>0.1377245508982036</v>
      </c>
      <c r="W72" s="536"/>
      <c r="X72" s="181">
        <v>5</v>
      </c>
      <c r="Y72" s="16">
        <f>IFERROR(X72/W69,"-")</f>
        <v>0.17857142857142858</v>
      </c>
      <c r="Z72" s="536"/>
      <c r="AA72" s="181">
        <f t="shared" si="130"/>
        <v>219</v>
      </c>
      <c r="AB72" s="16">
        <f>IFERROR(AA72/Z69,"-")</f>
        <v>9.8030438675022383E-2</v>
      </c>
      <c r="AC72" s="12"/>
      <c r="AD72" s="258" t="s">
        <v>46</v>
      </c>
      <c r="AE72" s="421">
        <v>1</v>
      </c>
      <c r="AF72" s="421">
        <v>1</v>
      </c>
      <c r="AG72" s="421">
        <v>134</v>
      </c>
      <c r="AH72" s="421">
        <v>125</v>
      </c>
      <c r="AI72" s="421">
        <v>69</v>
      </c>
      <c r="AJ72" s="421">
        <v>12</v>
      </c>
      <c r="AK72" s="421">
        <v>4</v>
      </c>
      <c r="AL72" s="166">
        <f t="shared" si="131"/>
        <v>346</v>
      </c>
      <c r="AM72" s="328"/>
    </row>
    <row r="73" spans="2:39" ht="13.5" customHeight="1">
      <c r="B73" s="547">
        <v>18</v>
      </c>
      <c r="C73" s="551" t="s">
        <v>55</v>
      </c>
      <c r="D73" s="259" t="s">
        <v>70</v>
      </c>
      <c r="E73" s="534">
        <f t="shared" ref="E73" si="132">VLOOKUP(C73,$AD$5:$AK$78,2,0)</f>
        <v>2</v>
      </c>
      <c r="F73" s="179">
        <v>1</v>
      </c>
      <c r="G73" s="68">
        <f>IFERROR(F73/E73,"-")</f>
        <v>0.5</v>
      </c>
      <c r="H73" s="534">
        <f t="shared" ref="H73" si="133">VLOOKUP(C73,$AD$5:$AK$78,3,0)</f>
        <v>13</v>
      </c>
      <c r="I73" s="179">
        <v>9</v>
      </c>
      <c r="J73" s="68">
        <f>IFERROR(I73/H73,"-")</f>
        <v>0.69230769230769229</v>
      </c>
      <c r="K73" s="534">
        <f t="shared" ref="K73" si="134">VLOOKUP(C73,$AD$5:$AK$78,4,0)</f>
        <v>924</v>
      </c>
      <c r="L73" s="179">
        <v>735</v>
      </c>
      <c r="M73" s="68">
        <f>IFERROR(L73/K73,"-")</f>
        <v>0.79545454545454541</v>
      </c>
      <c r="N73" s="534">
        <f t="shared" ref="N73" si="135">VLOOKUP(C73,$AD$5:$AK$78,5,0)</f>
        <v>809</v>
      </c>
      <c r="O73" s="179">
        <v>638</v>
      </c>
      <c r="P73" s="68">
        <f>IFERROR(O73/N73,"-")</f>
        <v>0.78862793572311496</v>
      </c>
      <c r="Q73" s="534">
        <f t="shared" ref="Q73" si="136">VLOOKUP(C73,$AD$5:$AK$78,6,0)</f>
        <v>469</v>
      </c>
      <c r="R73" s="179">
        <v>352</v>
      </c>
      <c r="S73" s="68">
        <f>IFERROR(R73/Q73,"-")</f>
        <v>0.75053304904051177</v>
      </c>
      <c r="T73" s="534">
        <f t="shared" ref="T73" si="137">VLOOKUP(C73,$AD$5:$AK$78,7,0)</f>
        <v>175</v>
      </c>
      <c r="U73" s="179">
        <v>138</v>
      </c>
      <c r="V73" s="68">
        <f>IFERROR(U73/T73,"-")</f>
        <v>0.78857142857142859</v>
      </c>
      <c r="W73" s="534">
        <f t="shared" ref="W73" si="138">VLOOKUP(C73,$AD$5:$AK$78,8,0)</f>
        <v>28</v>
      </c>
      <c r="X73" s="179">
        <v>15</v>
      </c>
      <c r="Y73" s="68">
        <f>IFERROR(X73/W73,"-")</f>
        <v>0.5357142857142857</v>
      </c>
      <c r="Z73" s="534">
        <f t="shared" ref="Z73" si="139">VLOOKUP(C73,$AD$5:$AL$78,9,0)</f>
        <v>2420</v>
      </c>
      <c r="AA73" s="179">
        <f t="shared" si="130"/>
        <v>1888</v>
      </c>
      <c r="AB73" s="68">
        <f>IFERROR(AA73/Z73,"-")</f>
        <v>0.78016528925619832</v>
      </c>
      <c r="AC73" s="12"/>
      <c r="AD73" s="258" t="s">
        <v>47</v>
      </c>
      <c r="AE73" s="421">
        <v>0</v>
      </c>
      <c r="AF73" s="421">
        <v>4</v>
      </c>
      <c r="AG73" s="421">
        <v>468</v>
      </c>
      <c r="AH73" s="421">
        <v>293</v>
      </c>
      <c r="AI73" s="421">
        <v>105</v>
      </c>
      <c r="AJ73" s="421">
        <v>31</v>
      </c>
      <c r="AK73" s="421">
        <v>5</v>
      </c>
      <c r="AL73" s="166">
        <f t="shared" si="131"/>
        <v>906</v>
      </c>
      <c r="AM73" s="328"/>
    </row>
    <row r="74" spans="2:39" ht="13.5" customHeight="1">
      <c r="B74" s="548"/>
      <c r="C74" s="552"/>
      <c r="D74" s="260" t="s">
        <v>71</v>
      </c>
      <c r="E74" s="535"/>
      <c r="F74" s="180">
        <v>1</v>
      </c>
      <c r="G74" s="15">
        <f>IFERROR(F74/E73,"-")</f>
        <v>0.5</v>
      </c>
      <c r="H74" s="535"/>
      <c r="I74" s="180">
        <v>1</v>
      </c>
      <c r="J74" s="15">
        <f>IFERROR(I74/H73,"-")</f>
        <v>7.6923076923076927E-2</v>
      </c>
      <c r="K74" s="535"/>
      <c r="L74" s="180">
        <v>89</v>
      </c>
      <c r="M74" s="15">
        <f>IFERROR(L74/K73,"-")</f>
        <v>9.632034632034632E-2</v>
      </c>
      <c r="N74" s="535"/>
      <c r="O74" s="180">
        <v>73</v>
      </c>
      <c r="P74" s="15">
        <f>IFERROR(O74/N73,"-")</f>
        <v>9.0234857849196534E-2</v>
      </c>
      <c r="Q74" s="535"/>
      <c r="R74" s="180">
        <v>47</v>
      </c>
      <c r="S74" s="15">
        <f>IFERROR(R74/Q73,"-")</f>
        <v>0.10021321961620469</v>
      </c>
      <c r="T74" s="535"/>
      <c r="U74" s="180">
        <v>14</v>
      </c>
      <c r="V74" s="15">
        <f>IFERROR(U74/T73,"-")</f>
        <v>0.08</v>
      </c>
      <c r="W74" s="535"/>
      <c r="X74" s="180">
        <v>3</v>
      </c>
      <c r="Y74" s="15">
        <f>IFERROR(X74/W73,"-")</f>
        <v>0.10714285714285714</v>
      </c>
      <c r="Z74" s="535"/>
      <c r="AA74" s="180">
        <f t="shared" si="130"/>
        <v>228</v>
      </c>
      <c r="AB74" s="15">
        <f>IFERROR(AA74/Z73,"-")</f>
        <v>9.4214876033057851E-2</v>
      </c>
      <c r="AC74" s="12"/>
      <c r="AD74" s="258" t="s">
        <v>48</v>
      </c>
      <c r="AE74" s="421">
        <v>0</v>
      </c>
      <c r="AF74" s="421">
        <v>0</v>
      </c>
      <c r="AG74" s="421">
        <v>64</v>
      </c>
      <c r="AH74" s="421">
        <v>58</v>
      </c>
      <c r="AI74" s="421">
        <v>30</v>
      </c>
      <c r="AJ74" s="421">
        <v>7</v>
      </c>
      <c r="AK74" s="421">
        <v>3</v>
      </c>
      <c r="AL74" s="166">
        <f t="shared" si="131"/>
        <v>162</v>
      </c>
      <c r="AM74" s="328"/>
    </row>
    <row r="75" spans="2:39" ht="13.5" customHeight="1">
      <c r="B75" s="548"/>
      <c r="C75" s="552"/>
      <c r="D75" s="260" t="s">
        <v>72</v>
      </c>
      <c r="E75" s="535"/>
      <c r="F75" s="180">
        <v>0</v>
      </c>
      <c r="G75" s="15">
        <f>IFERROR(F75/E73,"-")</f>
        <v>0</v>
      </c>
      <c r="H75" s="535"/>
      <c r="I75" s="180">
        <v>1</v>
      </c>
      <c r="J75" s="15">
        <f>IFERROR(I75/H73,"-")</f>
        <v>7.6923076923076927E-2</v>
      </c>
      <c r="K75" s="535"/>
      <c r="L75" s="180">
        <v>34</v>
      </c>
      <c r="M75" s="15">
        <f>IFERROR(L75/K73,"-")</f>
        <v>3.67965367965368E-2</v>
      </c>
      <c r="N75" s="535"/>
      <c r="O75" s="180">
        <v>36</v>
      </c>
      <c r="P75" s="15">
        <f>IFERROR(O75/N73,"-")</f>
        <v>4.4499381953028432E-2</v>
      </c>
      <c r="Q75" s="535"/>
      <c r="R75" s="180">
        <v>20</v>
      </c>
      <c r="S75" s="15">
        <f>IFERROR(R75/Q73,"-")</f>
        <v>4.2643923240938165E-2</v>
      </c>
      <c r="T75" s="535"/>
      <c r="U75" s="180">
        <v>8</v>
      </c>
      <c r="V75" s="15">
        <f>IFERROR(U75/T73,"-")</f>
        <v>4.5714285714285714E-2</v>
      </c>
      <c r="W75" s="535"/>
      <c r="X75" s="180">
        <v>3</v>
      </c>
      <c r="Y75" s="15">
        <f>IFERROR(X75/W73,"-")</f>
        <v>0.10714285714285714</v>
      </c>
      <c r="Z75" s="535"/>
      <c r="AA75" s="180">
        <f t="shared" si="130"/>
        <v>102</v>
      </c>
      <c r="AB75" s="15">
        <f>IFERROR(AA75/Z73,"-")</f>
        <v>4.2148760330578509E-2</v>
      </c>
      <c r="AC75" s="12"/>
      <c r="AD75" s="258" t="s">
        <v>49</v>
      </c>
      <c r="AE75" s="421">
        <v>0</v>
      </c>
      <c r="AF75" s="421">
        <v>0</v>
      </c>
      <c r="AG75" s="421">
        <v>69</v>
      </c>
      <c r="AH75" s="421">
        <v>55</v>
      </c>
      <c r="AI75" s="421">
        <v>14</v>
      </c>
      <c r="AJ75" s="421">
        <v>4</v>
      </c>
      <c r="AK75" s="421">
        <v>2</v>
      </c>
      <c r="AL75" s="166">
        <f t="shared" si="131"/>
        <v>144</v>
      </c>
      <c r="AM75" s="328"/>
    </row>
    <row r="76" spans="2:39" ht="13.5" customHeight="1">
      <c r="B76" s="549"/>
      <c r="C76" s="553"/>
      <c r="D76" s="261" t="s">
        <v>73</v>
      </c>
      <c r="E76" s="536"/>
      <c r="F76" s="181">
        <v>0</v>
      </c>
      <c r="G76" s="16">
        <f>IFERROR(F76/E73,"-")</f>
        <v>0</v>
      </c>
      <c r="H76" s="536"/>
      <c r="I76" s="181">
        <v>2</v>
      </c>
      <c r="J76" s="16">
        <f>IFERROR(I76/H73,"-")</f>
        <v>0.15384615384615385</v>
      </c>
      <c r="K76" s="536"/>
      <c r="L76" s="181">
        <v>66</v>
      </c>
      <c r="M76" s="16">
        <f>IFERROR(L76/K73,"-")</f>
        <v>7.1428571428571425E-2</v>
      </c>
      <c r="N76" s="536"/>
      <c r="O76" s="181">
        <v>62</v>
      </c>
      <c r="P76" s="16">
        <f>IFERROR(O76/N73,"-")</f>
        <v>7.6637824474660068E-2</v>
      </c>
      <c r="Q76" s="536"/>
      <c r="R76" s="181">
        <v>50</v>
      </c>
      <c r="S76" s="16">
        <f>IFERROR(R76/Q73,"-")</f>
        <v>0.10660980810234541</v>
      </c>
      <c r="T76" s="536"/>
      <c r="U76" s="181">
        <v>15</v>
      </c>
      <c r="V76" s="16">
        <f>IFERROR(U76/T73,"-")</f>
        <v>8.5714285714285715E-2</v>
      </c>
      <c r="W76" s="536"/>
      <c r="X76" s="181">
        <v>7</v>
      </c>
      <c r="Y76" s="16">
        <f>IFERROR(X76/W73,"-")</f>
        <v>0.25</v>
      </c>
      <c r="Z76" s="536"/>
      <c r="AA76" s="181">
        <f t="shared" si="130"/>
        <v>202</v>
      </c>
      <c r="AB76" s="16">
        <f>IFERROR(AA76/Z73,"-")</f>
        <v>8.3471074380165294E-2</v>
      </c>
      <c r="AC76" s="12"/>
      <c r="AD76" s="258" t="s">
        <v>27</v>
      </c>
      <c r="AE76" s="421">
        <v>0</v>
      </c>
      <c r="AF76" s="421">
        <v>0</v>
      </c>
      <c r="AG76" s="421">
        <v>94</v>
      </c>
      <c r="AH76" s="421">
        <v>64</v>
      </c>
      <c r="AI76" s="421">
        <v>23</v>
      </c>
      <c r="AJ76" s="421">
        <v>8</v>
      </c>
      <c r="AK76" s="421">
        <v>1</v>
      </c>
      <c r="AL76" s="166">
        <f t="shared" si="131"/>
        <v>190</v>
      </c>
      <c r="AM76" s="328"/>
    </row>
    <row r="77" spans="2:39" ht="13.5" customHeight="1">
      <c r="B77" s="547">
        <v>19</v>
      </c>
      <c r="C77" s="551" t="s">
        <v>125</v>
      </c>
      <c r="D77" s="259" t="s">
        <v>70</v>
      </c>
      <c r="E77" s="534">
        <f t="shared" ref="E77" si="140">VLOOKUP(C77,$AD$5:$AK$78,2,0)</f>
        <v>0</v>
      </c>
      <c r="F77" s="179">
        <v>0</v>
      </c>
      <c r="G77" s="68" t="str">
        <f>IFERROR(F77/E77,"-")</f>
        <v>-</v>
      </c>
      <c r="H77" s="534">
        <f t="shared" ref="H77" si="141">VLOOKUP(C77,$AD$5:$AK$78,3,0)</f>
        <v>6</v>
      </c>
      <c r="I77" s="179">
        <v>2</v>
      </c>
      <c r="J77" s="68">
        <f>IFERROR(I77/H77,"-")</f>
        <v>0.33333333333333331</v>
      </c>
      <c r="K77" s="534">
        <f t="shared" ref="K77" si="142">VLOOKUP(C77,$AD$5:$AK$78,4,0)</f>
        <v>305</v>
      </c>
      <c r="L77" s="179">
        <v>242</v>
      </c>
      <c r="M77" s="68">
        <f>IFERROR(L77/K77,"-")</f>
        <v>0.79344262295081969</v>
      </c>
      <c r="N77" s="534">
        <f t="shared" ref="N77" si="143">VLOOKUP(C77,$AD$5:$AK$78,5,0)</f>
        <v>255</v>
      </c>
      <c r="O77" s="179">
        <v>189</v>
      </c>
      <c r="P77" s="68">
        <f>IFERROR(O77/N77,"-")</f>
        <v>0.74117647058823533</v>
      </c>
      <c r="Q77" s="534">
        <f t="shared" ref="Q77" si="144">VLOOKUP(C77,$AD$5:$AK$78,6,0)</f>
        <v>120</v>
      </c>
      <c r="R77" s="179">
        <v>88</v>
      </c>
      <c r="S77" s="68">
        <f>IFERROR(R77/Q77,"-")</f>
        <v>0.73333333333333328</v>
      </c>
      <c r="T77" s="534">
        <f t="shared" ref="T77" si="145">VLOOKUP(C77,$AD$5:$AK$78,7,0)</f>
        <v>40</v>
      </c>
      <c r="U77" s="179">
        <v>25</v>
      </c>
      <c r="V77" s="68">
        <f>IFERROR(U77/T77,"-")</f>
        <v>0.625</v>
      </c>
      <c r="W77" s="534">
        <f t="shared" ref="W77" si="146">VLOOKUP(C77,$AD$5:$AK$78,8,0)</f>
        <v>10</v>
      </c>
      <c r="X77" s="179">
        <v>6</v>
      </c>
      <c r="Y77" s="68">
        <f>IFERROR(X77/W77,"-")</f>
        <v>0.6</v>
      </c>
      <c r="Z77" s="534">
        <f t="shared" ref="Z77" si="147">VLOOKUP(C77,$AD$5:$AL$78,9,0)</f>
        <v>736</v>
      </c>
      <c r="AA77" s="179">
        <f t="shared" si="130"/>
        <v>552</v>
      </c>
      <c r="AB77" s="68">
        <f>IFERROR(AA77/Z77,"-")</f>
        <v>0.75</v>
      </c>
      <c r="AC77" s="12"/>
      <c r="AD77" s="258" t="s">
        <v>28</v>
      </c>
      <c r="AE77" s="421">
        <v>1</v>
      </c>
      <c r="AF77" s="421">
        <v>0</v>
      </c>
      <c r="AG77" s="421">
        <v>123</v>
      </c>
      <c r="AH77" s="421">
        <v>95</v>
      </c>
      <c r="AI77" s="421">
        <v>46</v>
      </c>
      <c r="AJ77" s="421">
        <v>19</v>
      </c>
      <c r="AK77" s="421">
        <v>2</v>
      </c>
      <c r="AL77" s="166">
        <f t="shared" si="131"/>
        <v>286</v>
      </c>
      <c r="AM77" s="328"/>
    </row>
    <row r="78" spans="2:39" ht="13.5" customHeight="1">
      <c r="B78" s="548"/>
      <c r="C78" s="552"/>
      <c r="D78" s="260" t="s">
        <v>71</v>
      </c>
      <c r="E78" s="535"/>
      <c r="F78" s="180">
        <v>0</v>
      </c>
      <c r="G78" s="15" t="str">
        <f>IFERROR(F78/E77,"-")</f>
        <v>-</v>
      </c>
      <c r="H78" s="535"/>
      <c r="I78" s="180">
        <v>2</v>
      </c>
      <c r="J78" s="15">
        <f>IFERROR(I78/H77,"-")</f>
        <v>0.33333333333333331</v>
      </c>
      <c r="K78" s="535"/>
      <c r="L78" s="180">
        <v>27</v>
      </c>
      <c r="M78" s="15">
        <f>IFERROR(L78/K77,"-")</f>
        <v>8.8524590163934422E-2</v>
      </c>
      <c r="N78" s="535"/>
      <c r="O78" s="180">
        <v>25</v>
      </c>
      <c r="P78" s="15">
        <f>IFERROR(O78/N77,"-")</f>
        <v>9.8039215686274508E-2</v>
      </c>
      <c r="Q78" s="535"/>
      <c r="R78" s="180">
        <v>11</v>
      </c>
      <c r="S78" s="15">
        <f>IFERROR(R78/Q77,"-")</f>
        <v>9.166666666666666E-2</v>
      </c>
      <c r="T78" s="535"/>
      <c r="U78" s="180">
        <v>4</v>
      </c>
      <c r="V78" s="15">
        <f>IFERROR(U78/T77,"-")</f>
        <v>0.1</v>
      </c>
      <c r="W78" s="535"/>
      <c r="X78" s="180">
        <v>1</v>
      </c>
      <c r="Y78" s="15">
        <f>IFERROR(X78/W77,"-")</f>
        <v>0.1</v>
      </c>
      <c r="Z78" s="535"/>
      <c r="AA78" s="180">
        <f t="shared" si="130"/>
        <v>70</v>
      </c>
      <c r="AB78" s="15">
        <f>IFERROR(AA78/Z77,"-")</f>
        <v>9.5108695652173919E-2</v>
      </c>
      <c r="AC78" s="12"/>
      <c r="AD78" s="258" t="s">
        <v>29</v>
      </c>
      <c r="AE78" s="421">
        <v>0</v>
      </c>
      <c r="AF78" s="421">
        <v>0</v>
      </c>
      <c r="AG78" s="421">
        <v>78</v>
      </c>
      <c r="AH78" s="421">
        <v>56</v>
      </c>
      <c r="AI78" s="421">
        <v>25</v>
      </c>
      <c r="AJ78" s="421">
        <v>3</v>
      </c>
      <c r="AK78" s="421">
        <v>0</v>
      </c>
      <c r="AL78" s="166">
        <f t="shared" si="131"/>
        <v>162</v>
      </c>
      <c r="AM78" s="328"/>
    </row>
    <row r="79" spans="2:39" ht="13.5" customHeight="1">
      <c r="B79" s="548"/>
      <c r="C79" s="552"/>
      <c r="D79" s="260" t="s">
        <v>72</v>
      </c>
      <c r="E79" s="535"/>
      <c r="F79" s="180">
        <v>0</v>
      </c>
      <c r="G79" s="15" t="str">
        <f>IFERROR(F79/E77,"-")</f>
        <v>-</v>
      </c>
      <c r="H79" s="535"/>
      <c r="I79" s="180">
        <v>0</v>
      </c>
      <c r="J79" s="15">
        <f>IFERROR(I79/H77,"-")</f>
        <v>0</v>
      </c>
      <c r="K79" s="535"/>
      <c r="L79" s="180">
        <v>15</v>
      </c>
      <c r="M79" s="15">
        <f>IFERROR(L79/K77,"-")</f>
        <v>4.9180327868852458E-2</v>
      </c>
      <c r="N79" s="535"/>
      <c r="O79" s="180">
        <v>15</v>
      </c>
      <c r="P79" s="15">
        <f>IFERROR(O79/N77,"-")</f>
        <v>5.8823529411764705E-2</v>
      </c>
      <c r="Q79" s="535"/>
      <c r="R79" s="180">
        <v>5</v>
      </c>
      <c r="S79" s="15">
        <f>IFERROR(R79/Q77,"-")</f>
        <v>4.1666666666666664E-2</v>
      </c>
      <c r="T79" s="535"/>
      <c r="U79" s="180">
        <v>1</v>
      </c>
      <c r="V79" s="15">
        <f>IFERROR(U79/T77,"-")</f>
        <v>2.5000000000000001E-2</v>
      </c>
      <c r="W79" s="535"/>
      <c r="X79" s="180">
        <v>1</v>
      </c>
      <c r="Y79" s="15">
        <f>IFERROR(X79/W77,"-")</f>
        <v>0.1</v>
      </c>
      <c r="Z79" s="535"/>
      <c r="AA79" s="180">
        <f t="shared" si="130"/>
        <v>37</v>
      </c>
      <c r="AB79" s="15">
        <f>IFERROR(AA79/Z77,"-")</f>
        <v>5.0271739130434784E-2</v>
      </c>
      <c r="AC79" s="12"/>
      <c r="AD79" s="258" t="s">
        <v>0</v>
      </c>
      <c r="AE79" s="393">
        <f>SUM(AE5,AE30,AE38:AE78)</f>
        <v>128</v>
      </c>
      <c r="AF79" s="393">
        <f t="shared" ref="AF79:AK79" si="148">SUM(AF5,AF30,AF38:AF78)</f>
        <v>379</v>
      </c>
      <c r="AG79" s="393">
        <f t="shared" si="148"/>
        <v>70797</v>
      </c>
      <c r="AH79" s="393">
        <f t="shared" si="148"/>
        <v>54896</v>
      </c>
      <c r="AI79" s="393">
        <f t="shared" si="148"/>
        <v>25788</v>
      </c>
      <c r="AJ79" s="393">
        <f t="shared" si="148"/>
        <v>7504</v>
      </c>
      <c r="AK79" s="393">
        <f t="shared" si="148"/>
        <v>1139</v>
      </c>
      <c r="AL79" s="393">
        <f>SUM(AL5,AL30,AL38:AL78)</f>
        <v>160631</v>
      </c>
      <c r="AM79" s="12"/>
    </row>
    <row r="80" spans="2:39" ht="13.5" customHeight="1">
      <c r="B80" s="549"/>
      <c r="C80" s="553"/>
      <c r="D80" s="261" t="s">
        <v>73</v>
      </c>
      <c r="E80" s="536"/>
      <c r="F80" s="181">
        <v>0</v>
      </c>
      <c r="G80" s="16" t="str">
        <f>IFERROR(F80/E77,"-")</f>
        <v>-</v>
      </c>
      <c r="H80" s="536"/>
      <c r="I80" s="181">
        <v>2</v>
      </c>
      <c r="J80" s="16">
        <f>IFERROR(I80/H77,"-")</f>
        <v>0.33333333333333331</v>
      </c>
      <c r="K80" s="536"/>
      <c r="L80" s="181">
        <v>21</v>
      </c>
      <c r="M80" s="16">
        <f>IFERROR(L80/K77,"-")</f>
        <v>6.8852459016393447E-2</v>
      </c>
      <c r="N80" s="536"/>
      <c r="O80" s="181">
        <v>26</v>
      </c>
      <c r="P80" s="16">
        <f>IFERROR(O80/N77,"-")</f>
        <v>0.10196078431372549</v>
      </c>
      <c r="Q80" s="536"/>
      <c r="R80" s="181">
        <v>16</v>
      </c>
      <c r="S80" s="16">
        <f>IFERROR(R80/Q77,"-")</f>
        <v>0.13333333333333333</v>
      </c>
      <c r="T80" s="536"/>
      <c r="U80" s="181">
        <v>10</v>
      </c>
      <c r="V80" s="16">
        <f>IFERROR(U80/T77,"-")</f>
        <v>0.25</v>
      </c>
      <c r="W80" s="536"/>
      <c r="X80" s="181">
        <v>2</v>
      </c>
      <c r="Y80" s="16">
        <f>IFERROR(X80/W77,"-")</f>
        <v>0.2</v>
      </c>
      <c r="Z80" s="536"/>
      <c r="AA80" s="181">
        <f t="shared" si="130"/>
        <v>77</v>
      </c>
      <c r="AB80" s="16">
        <f>IFERROR(AA80/Z77,"-")</f>
        <v>0.10461956521739131</v>
      </c>
    </row>
    <row r="81" spans="2:39" ht="13.5" customHeight="1">
      <c r="B81" s="547">
        <v>20</v>
      </c>
      <c r="C81" s="551" t="s">
        <v>126</v>
      </c>
      <c r="D81" s="259" t="s">
        <v>70</v>
      </c>
      <c r="E81" s="534">
        <f t="shared" ref="E81" si="149">VLOOKUP(C81,$AD$5:$AK$78,2,0)</f>
        <v>4</v>
      </c>
      <c r="F81" s="179">
        <v>2</v>
      </c>
      <c r="G81" s="68">
        <f>IFERROR(F81/E81,"-")</f>
        <v>0.5</v>
      </c>
      <c r="H81" s="534">
        <f t="shared" ref="H81" si="150">VLOOKUP(C81,$AD$5:$AK$78,3,0)</f>
        <v>7</v>
      </c>
      <c r="I81" s="179">
        <v>4</v>
      </c>
      <c r="J81" s="68">
        <f>IFERROR(I81/H81,"-")</f>
        <v>0.5714285714285714</v>
      </c>
      <c r="K81" s="534">
        <f t="shared" ref="K81" si="151">VLOOKUP(C81,$AD$5:$AK$78,4,0)</f>
        <v>999</v>
      </c>
      <c r="L81" s="179">
        <v>782</v>
      </c>
      <c r="M81" s="68">
        <f>IFERROR(L81/K81,"-")</f>
        <v>0.78278278278278279</v>
      </c>
      <c r="N81" s="534">
        <f t="shared" ref="N81" si="152">VLOOKUP(C81,$AD$5:$AK$78,5,0)</f>
        <v>736</v>
      </c>
      <c r="O81" s="179">
        <v>555</v>
      </c>
      <c r="P81" s="68">
        <f>IFERROR(O81/N81,"-")</f>
        <v>0.75407608695652173</v>
      </c>
      <c r="Q81" s="534">
        <f t="shared" ref="Q81" si="153">VLOOKUP(C81,$AD$5:$AK$78,6,0)</f>
        <v>375</v>
      </c>
      <c r="R81" s="179">
        <v>269</v>
      </c>
      <c r="S81" s="68">
        <f>IFERROR(R81/Q81,"-")</f>
        <v>0.71733333333333338</v>
      </c>
      <c r="T81" s="534">
        <f t="shared" ref="T81" si="154">VLOOKUP(C81,$AD$5:$AK$78,7,0)</f>
        <v>134</v>
      </c>
      <c r="U81" s="179">
        <v>87</v>
      </c>
      <c r="V81" s="68">
        <f>IFERROR(U81/T81,"-")</f>
        <v>0.64925373134328357</v>
      </c>
      <c r="W81" s="534">
        <f t="shared" ref="W81" si="155">VLOOKUP(C81,$AD$5:$AK$78,8,0)</f>
        <v>21</v>
      </c>
      <c r="X81" s="179">
        <v>15</v>
      </c>
      <c r="Y81" s="68">
        <f>IFERROR(X81/W81,"-")</f>
        <v>0.7142857142857143</v>
      </c>
      <c r="Z81" s="534">
        <f t="shared" ref="Z81" si="156">VLOOKUP(C81,$AD$5:$AL$78,9,0)</f>
        <v>2276</v>
      </c>
      <c r="AA81" s="179">
        <f t="shared" si="130"/>
        <v>1714</v>
      </c>
      <c r="AB81" s="68">
        <f>IFERROR(AA81/Z81,"-")</f>
        <v>0.75307557117750434</v>
      </c>
    </row>
    <row r="82" spans="2:39" ht="13.5" customHeight="1">
      <c r="B82" s="548"/>
      <c r="C82" s="552"/>
      <c r="D82" s="260" t="s">
        <v>71</v>
      </c>
      <c r="E82" s="535"/>
      <c r="F82" s="180">
        <v>0</v>
      </c>
      <c r="G82" s="15">
        <f>IFERROR(F82/E81,"-")</f>
        <v>0</v>
      </c>
      <c r="H82" s="535"/>
      <c r="I82" s="180">
        <v>1</v>
      </c>
      <c r="J82" s="15">
        <f>IFERROR(I82/H81,"-")</f>
        <v>0.14285714285714285</v>
      </c>
      <c r="K82" s="535"/>
      <c r="L82" s="180">
        <v>97</v>
      </c>
      <c r="M82" s="15">
        <f>IFERROR(L82/K81,"-")</f>
        <v>9.7097097097097101E-2</v>
      </c>
      <c r="N82" s="535"/>
      <c r="O82" s="180">
        <v>77</v>
      </c>
      <c r="P82" s="15">
        <f>IFERROR(O82/N81,"-")</f>
        <v>0.10461956521739131</v>
      </c>
      <c r="Q82" s="535"/>
      <c r="R82" s="180">
        <v>37</v>
      </c>
      <c r="S82" s="15">
        <f>IFERROR(R82/Q81,"-")</f>
        <v>9.8666666666666666E-2</v>
      </c>
      <c r="T82" s="535"/>
      <c r="U82" s="180">
        <v>21</v>
      </c>
      <c r="V82" s="15">
        <f>IFERROR(U82/T81,"-")</f>
        <v>0.15671641791044777</v>
      </c>
      <c r="W82" s="535"/>
      <c r="X82" s="180">
        <v>1</v>
      </c>
      <c r="Y82" s="15">
        <f>IFERROR(X82/W81,"-")</f>
        <v>4.7619047619047616E-2</v>
      </c>
      <c r="Z82" s="535"/>
      <c r="AA82" s="180">
        <f t="shared" si="130"/>
        <v>234</v>
      </c>
      <c r="AB82" s="15">
        <f>IFERROR(AA82/Z81,"-")</f>
        <v>0.10281195079086115</v>
      </c>
    </row>
    <row r="83" spans="2:39" ht="13.5" customHeight="1">
      <c r="B83" s="548"/>
      <c r="C83" s="552"/>
      <c r="D83" s="260" t="s">
        <v>72</v>
      </c>
      <c r="E83" s="535"/>
      <c r="F83" s="180">
        <v>1</v>
      </c>
      <c r="G83" s="15">
        <f>IFERROR(F83/E81,"-")</f>
        <v>0.25</v>
      </c>
      <c r="H83" s="535"/>
      <c r="I83" s="180">
        <v>1</v>
      </c>
      <c r="J83" s="15">
        <f>IFERROR(I83/H81,"-")</f>
        <v>0.14285714285714285</v>
      </c>
      <c r="K83" s="535"/>
      <c r="L83" s="180">
        <v>49</v>
      </c>
      <c r="M83" s="15">
        <f>IFERROR(L83/K81,"-")</f>
        <v>4.9049049049049047E-2</v>
      </c>
      <c r="N83" s="535"/>
      <c r="O83" s="180">
        <v>36</v>
      </c>
      <c r="P83" s="15">
        <f>IFERROR(O83/N81,"-")</f>
        <v>4.8913043478260872E-2</v>
      </c>
      <c r="Q83" s="535"/>
      <c r="R83" s="180">
        <v>22</v>
      </c>
      <c r="S83" s="15">
        <f>IFERROR(R83/Q81,"-")</f>
        <v>5.8666666666666666E-2</v>
      </c>
      <c r="T83" s="535"/>
      <c r="U83" s="180">
        <v>6</v>
      </c>
      <c r="V83" s="15">
        <f>IFERROR(U83/T81,"-")</f>
        <v>4.4776119402985072E-2</v>
      </c>
      <c r="W83" s="535"/>
      <c r="X83" s="180">
        <v>0</v>
      </c>
      <c r="Y83" s="15">
        <f>IFERROR(X83/W81,"-")</f>
        <v>0</v>
      </c>
      <c r="Z83" s="535"/>
      <c r="AA83" s="180">
        <f t="shared" si="130"/>
        <v>115</v>
      </c>
      <c r="AB83" s="15">
        <f>IFERROR(AA83/Z81,"-")</f>
        <v>5.0527240773286471E-2</v>
      </c>
      <c r="AH83" s="69"/>
      <c r="AI83" s="134"/>
      <c r="AJ83" s="134"/>
      <c r="AK83" s="134"/>
      <c r="AL83" s="134"/>
      <c r="AM83" s="134"/>
    </row>
    <row r="84" spans="2:39" ht="13.5" customHeight="1">
      <c r="B84" s="549"/>
      <c r="C84" s="553"/>
      <c r="D84" s="261" t="s">
        <v>73</v>
      </c>
      <c r="E84" s="536"/>
      <c r="F84" s="181">
        <v>1</v>
      </c>
      <c r="G84" s="16">
        <f>IFERROR(F84/E81,"-")</f>
        <v>0.25</v>
      </c>
      <c r="H84" s="536"/>
      <c r="I84" s="181">
        <v>1</v>
      </c>
      <c r="J84" s="16">
        <f>IFERROR(I84/H81,"-")</f>
        <v>0.14285714285714285</v>
      </c>
      <c r="K84" s="536"/>
      <c r="L84" s="181">
        <v>71</v>
      </c>
      <c r="M84" s="16">
        <f>IFERROR(L84/K81,"-")</f>
        <v>7.1071071071071065E-2</v>
      </c>
      <c r="N84" s="536"/>
      <c r="O84" s="181">
        <v>68</v>
      </c>
      <c r="P84" s="16">
        <f>IFERROR(O84/N81,"-")</f>
        <v>9.2391304347826081E-2</v>
      </c>
      <c r="Q84" s="536"/>
      <c r="R84" s="181">
        <v>47</v>
      </c>
      <c r="S84" s="16">
        <f>IFERROR(R84/Q81,"-")</f>
        <v>0.12533333333333332</v>
      </c>
      <c r="T84" s="536"/>
      <c r="U84" s="181">
        <v>20</v>
      </c>
      <c r="V84" s="16">
        <f>IFERROR(U84/T81,"-")</f>
        <v>0.14925373134328357</v>
      </c>
      <c r="W84" s="536"/>
      <c r="X84" s="181">
        <v>5</v>
      </c>
      <c r="Y84" s="16">
        <f>IFERROR(X84/W81,"-")</f>
        <v>0.23809523809523808</v>
      </c>
      <c r="Z84" s="536"/>
      <c r="AA84" s="181">
        <f t="shared" si="130"/>
        <v>213</v>
      </c>
      <c r="AB84" s="16">
        <f>IFERROR(AA84/Z81,"-")</f>
        <v>9.3585237258347984E-2</v>
      </c>
      <c r="AH84" s="69"/>
      <c r="AI84" s="134"/>
      <c r="AJ84" s="134"/>
      <c r="AK84" s="134"/>
      <c r="AL84" s="134"/>
      <c r="AM84" s="134"/>
    </row>
    <row r="85" spans="2:39" ht="13.5" customHeight="1">
      <c r="B85" s="547">
        <v>21</v>
      </c>
      <c r="C85" s="551" t="s">
        <v>127</v>
      </c>
      <c r="D85" s="259" t="s">
        <v>70</v>
      </c>
      <c r="E85" s="534">
        <f t="shared" ref="E85" si="157">VLOOKUP(C85,$AD$5:$AK$78,2,0)</f>
        <v>1</v>
      </c>
      <c r="F85" s="179">
        <v>1</v>
      </c>
      <c r="G85" s="68">
        <f>IFERROR(F85/E85,"-")</f>
        <v>1</v>
      </c>
      <c r="H85" s="534">
        <f t="shared" ref="H85" si="158">VLOOKUP(C85,$AD$5:$AK$78,3,0)</f>
        <v>5</v>
      </c>
      <c r="I85" s="179">
        <v>1</v>
      </c>
      <c r="J85" s="68">
        <f>IFERROR(I85/H85,"-")</f>
        <v>0.2</v>
      </c>
      <c r="K85" s="534">
        <f t="shared" ref="K85" si="159">VLOOKUP(C85,$AD$5:$AK$78,4,0)</f>
        <v>574</v>
      </c>
      <c r="L85" s="179">
        <v>430</v>
      </c>
      <c r="M85" s="68">
        <f>IFERROR(L85/K85,"-")</f>
        <v>0.74912891986062713</v>
      </c>
      <c r="N85" s="534">
        <f t="shared" ref="N85" si="160">VLOOKUP(C85,$AD$5:$AK$78,5,0)</f>
        <v>494</v>
      </c>
      <c r="O85" s="179">
        <v>364</v>
      </c>
      <c r="P85" s="68">
        <f>IFERROR(O85/N85,"-")</f>
        <v>0.73684210526315785</v>
      </c>
      <c r="Q85" s="534">
        <f t="shared" ref="Q85" si="161">VLOOKUP(C85,$AD$5:$AK$78,6,0)</f>
        <v>257</v>
      </c>
      <c r="R85" s="179">
        <v>190</v>
      </c>
      <c r="S85" s="68">
        <f>IFERROR(R85/Q85,"-")</f>
        <v>0.73929961089494167</v>
      </c>
      <c r="T85" s="534">
        <f t="shared" ref="T85" si="162">VLOOKUP(C85,$AD$5:$AK$78,7,0)</f>
        <v>75</v>
      </c>
      <c r="U85" s="179">
        <v>53</v>
      </c>
      <c r="V85" s="68">
        <f>IFERROR(U85/T85,"-")</f>
        <v>0.70666666666666667</v>
      </c>
      <c r="W85" s="534">
        <f t="shared" ref="W85" si="163">VLOOKUP(C85,$AD$5:$AK$78,8,0)</f>
        <v>8</v>
      </c>
      <c r="X85" s="179">
        <v>6</v>
      </c>
      <c r="Y85" s="68">
        <f>IFERROR(X85/W85,"-")</f>
        <v>0.75</v>
      </c>
      <c r="Z85" s="534">
        <f t="shared" ref="Z85" si="164">VLOOKUP(C85,$AD$5:$AL$78,9,0)</f>
        <v>1414</v>
      </c>
      <c r="AA85" s="179">
        <f t="shared" si="130"/>
        <v>1045</v>
      </c>
      <c r="AB85" s="68">
        <f>IFERROR(AA85/Z85,"-")</f>
        <v>0.73903818953323908</v>
      </c>
      <c r="AH85" s="69"/>
      <c r="AI85" s="134"/>
      <c r="AJ85" s="134"/>
      <c r="AK85" s="134"/>
      <c r="AL85" s="134"/>
      <c r="AM85" s="134"/>
    </row>
    <row r="86" spans="2:39" ht="13.5" customHeight="1">
      <c r="B86" s="548"/>
      <c r="C86" s="552"/>
      <c r="D86" s="260" t="s">
        <v>71</v>
      </c>
      <c r="E86" s="535"/>
      <c r="F86" s="180">
        <v>0</v>
      </c>
      <c r="G86" s="15">
        <f>IFERROR(F86/E85,"-")</f>
        <v>0</v>
      </c>
      <c r="H86" s="535"/>
      <c r="I86" s="180">
        <v>1</v>
      </c>
      <c r="J86" s="15">
        <f>IFERROR(I86/H85,"-")</f>
        <v>0.2</v>
      </c>
      <c r="K86" s="535"/>
      <c r="L86" s="180">
        <v>74</v>
      </c>
      <c r="M86" s="15">
        <f>IFERROR(L86/K85,"-")</f>
        <v>0.1289198606271777</v>
      </c>
      <c r="N86" s="535"/>
      <c r="O86" s="180">
        <v>59</v>
      </c>
      <c r="P86" s="15">
        <f>IFERROR(O86/N85,"-")</f>
        <v>0.1194331983805668</v>
      </c>
      <c r="Q86" s="535"/>
      <c r="R86" s="180">
        <v>28</v>
      </c>
      <c r="S86" s="15">
        <f>IFERROR(R86/Q85,"-")</f>
        <v>0.10894941634241245</v>
      </c>
      <c r="T86" s="535"/>
      <c r="U86" s="180">
        <v>9</v>
      </c>
      <c r="V86" s="15">
        <f>IFERROR(U86/T85,"-")</f>
        <v>0.12</v>
      </c>
      <c r="W86" s="535"/>
      <c r="X86" s="180">
        <v>1</v>
      </c>
      <c r="Y86" s="15">
        <f>IFERROR(X86/W85,"-")</f>
        <v>0.125</v>
      </c>
      <c r="Z86" s="535"/>
      <c r="AA86" s="180">
        <f t="shared" si="130"/>
        <v>172</v>
      </c>
      <c r="AB86" s="15">
        <f>IFERROR(AA86/Z85,"-")</f>
        <v>0.12164073550212164</v>
      </c>
      <c r="AH86" s="69"/>
      <c r="AI86" s="134"/>
      <c r="AJ86" s="134"/>
      <c r="AK86" s="134"/>
      <c r="AL86" s="134"/>
      <c r="AM86" s="134"/>
    </row>
    <row r="87" spans="2:39" ht="13.5" customHeight="1">
      <c r="B87" s="548"/>
      <c r="C87" s="552"/>
      <c r="D87" s="260" t="s">
        <v>72</v>
      </c>
      <c r="E87" s="535"/>
      <c r="F87" s="180">
        <v>0</v>
      </c>
      <c r="G87" s="15">
        <f>IFERROR(F87/E85,"-")</f>
        <v>0</v>
      </c>
      <c r="H87" s="535"/>
      <c r="I87" s="180">
        <v>1</v>
      </c>
      <c r="J87" s="15">
        <f>IFERROR(I87/H85,"-")</f>
        <v>0.2</v>
      </c>
      <c r="K87" s="535"/>
      <c r="L87" s="180">
        <v>28</v>
      </c>
      <c r="M87" s="15">
        <f>IFERROR(L87/K85,"-")</f>
        <v>4.878048780487805E-2</v>
      </c>
      <c r="N87" s="535"/>
      <c r="O87" s="180">
        <v>29</v>
      </c>
      <c r="P87" s="15">
        <f>IFERROR(O87/N85,"-")</f>
        <v>5.8704453441295545E-2</v>
      </c>
      <c r="Q87" s="535"/>
      <c r="R87" s="180">
        <v>18</v>
      </c>
      <c r="S87" s="15">
        <f>IFERROR(R87/Q85,"-")</f>
        <v>7.0038910505836577E-2</v>
      </c>
      <c r="T87" s="535"/>
      <c r="U87" s="180">
        <v>3</v>
      </c>
      <c r="V87" s="15">
        <f>IFERROR(U87/T85,"-")</f>
        <v>0.04</v>
      </c>
      <c r="W87" s="535"/>
      <c r="X87" s="180">
        <v>0</v>
      </c>
      <c r="Y87" s="15">
        <f>IFERROR(X87/W85,"-")</f>
        <v>0</v>
      </c>
      <c r="Z87" s="535"/>
      <c r="AA87" s="180">
        <f t="shared" si="130"/>
        <v>79</v>
      </c>
      <c r="AB87" s="15">
        <f>IFERROR(AA87/Z85,"-")</f>
        <v>5.586987270155587E-2</v>
      </c>
      <c r="AH87" s="69"/>
      <c r="AI87" s="134"/>
      <c r="AJ87" s="134"/>
      <c r="AK87" s="134"/>
      <c r="AL87" s="134"/>
      <c r="AM87" s="134"/>
    </row>
    <row r="88" spans="2:39" ht="13.5" customHeight="1">
      <c r="B88" s="549"/>
      <c r="C88" s="553"/>
      <c r="D88" s="261" t="s">
        <v>73</v>
      </c>
      <c r="E88" s="536"/>
      <c r="F88" s="181">
        <v>0</v>
      </c>
      <c r="G88" s="16">
        <f>IFERROR(F88/E85,"-")</f>
        <v>0</v>
      </c>
      <c r="H88" s="536"/>
      <c r="I88" s="181">
        <v>2</v>
      </c>
      <c r="J88" s="16">
        <f>IFERROR(I88/H85,"-")</f>
        <v>0.4</v>
      </c>
      <c r="K88" s="536"/>
      <c r="L88" s="181">
        <v>42</v>
      </c>
      <c r="M88" s="16">
        <f>IFERROR(L88/K85,"-")</f>
        <v>7.3170731707317069E-2</v>
      </c>
      <c r="N88" s="536"/>
      <c r="O88" s="181">
        <v>42</v>
      </c>
      <c r="P88" s="16">
        <f>IFERROR(O88/N85,"-")</f>
        <v>8.5020242914979755E-2</v>
      </c>
      <c r="Q88" s="536"/>
      <c r="R88" s="181">
        <v>21</v>
      </c>
      <c r="S88" s="16">
        <f>IFERROR(R88/Q85,"-")</f>
        <v>8.171206225680934E-2</v>
      </c>
      <c r="T88" s="536"/>
      <c r="U88" s="181">
        <v>10</v>
      </c>
      <c r="V88" s="16">
        <f>IFERROR(U88/T85,"-")</f>
        <v>0.13333333333333333</v>
      </c>
      <c r="W88" s="536"/>
      <c r="X88" s="181">
        <v>1</v>
      </c>
      <c r="Y88" s="16">
        <f>IFERROR(X88/W85,"-")</f>
        <v>0.125</v>
      </c>
      <c r="Z88" s="536"/>
      <c r="AA88" s="181">
        <f t="shared" si="130"/>
        <v>118</v>
      </c>
      <c r="AB88" s="16">
        <f>IFERROR(AA88/Z85,"-")</f>
        <v>8.3451202263083446E-2</v>
      </c>
      <c r="AH88" s="69"/>
      <c r="AI88" s="134"/>
      <c r="AJ88" s="134"/>
      <c r="AK88" s="134"/>
      <c r="AL88" s="134"/>
      <c r="AM88" s="134"/>
    </row>
    <row r="89" spans="2:39" ht="13.5" customHeight="1">
      <c r="B89" s="547">
        <v>22</v>
      </c>
      <c r="C89" s="551" t="s">
        <v>56</v>
      </c>
      <c r="D89" s="259" t="s">
        <v>70</v>
      </c>
      <c r="E89" s="534">
        <f t="shared" ref="E89" si="165">VLOOKUP(C89,$AD$5:$AK$78,2,0)</f>
        <v>3</v>
      </c>
      <c r="F89" s="179">
        <v>2</v>
      </c>
      <c r="G89" s="68">
        <f>IFERROR(F89/E89,"-")</f>
        <v>0.66666666666666663</v>
      </c>
      <c r="H89" s="534">
        <f t="shared" ref="H89" si="166">VLOOKUP(C89,$AD$5:$AK$78,3,0)</f>
        <v>6</v>
      </c>
      <c r="I89" s="179">
        <v>4</v>
      </c>
      <c r="J89" s="68">
        <f>IFERROR(I89/H89,"-")</f>
        <v>0.66666666666666663</v>
      </c>
      <c r="K89" s="534">
        <f t="shared" ref="K89" si="167">VLOOKUP(C89,$AD$5:$AK$78,4,0)</f>
        <v>1046</v>
      </c>
      <c r="L89" s="179">
        <v>804</v>
      </c>
      <c r="M89" s="68">
        <f>IFERROR(L89/K89,"-")</f>
        <v>0.768642447418738</v>
      </c>
      <c r="N89" s="534">
        <f t="shared" ref="N89" si="168">VLOOKUP(C89,$AD$5:$AK$78,5,0)</f>
        <v>796</v>
      </c>
      <c r="O89" s="179">
        <v>614</v>
      </c>
      <c r="P89" s="68">
        <f>IFERROR(O89/N89,"-")</f>
        <v>0.77135678391959794</v>
      </c>
      <c r="Q89" s="534">
        <f t="shared" ref="Q89" si="169">VLOOKUP(C89,$AD$5:$AK$78,6,0)</f>
        <v>408</v>
      </c>
      <c r="R89" s="179">
        <v>284</v>
      </c>
      <c r="S89" s="68">
        <f>IFERROR(R89/Q89,"-")</f>
        <v>0.69607843137254899</v>
      </c>
      <c r="T89" s="534">
        <f t="shared" ref="T89" si="170">VLOOKUP(C89,$AD$5:$AK$78,7,0)</f>
        <v>108</v>
      </c>
      <c r="U89" s="179">
        <v>86</v>
      </c>
      <c r="V89" s="68">
        <f>IFERROR(U89/T89,"-")</f>
        <v>0.79629629629629628</v>
      </c>
      <c r="W89" s="534">
        <f t="shared" ref="W89" si="171">VLOOKUP(C89,$AD$5:$AK$78,8,0)</f>
        <v>8</v>
      </c>
      <c r="X89" s="179">
        <v>7</v>
      </c>
      <c r="Y89" s="68">
        <f>IFERROR(X89/W89,"-")</f>
        <v>0.875</v>
      </c>
      <c r="Z89" s="534">
        <f t="shared" ref="Z89" si="172">VLOOKUP(C89,$AD$5:$AL$78,9,0)</f>
        <v>2375</v>
      </c>
      <c r="AA89" s="179">
        <f t="shared" si="130"/>
        <v>1801</v>
      </c>
      <c r="AB89" s="68">
        <f>IFERROR(AA89/Z89,"-")</f>
        <v>0.75831578947368417</v>
      </c>
      <c r="AH89" s="69"/>
      <c r="AI89" s="134"/>
      <c r="AJ89" s="134"/>
      <c r="AK89" s="134"/>
      <c r="AL89" s="134"/>
      <c r="AM89" s="134"/>
    </row>
    <row r="90" spans="2:39" ht="13.5" customHeight="1">
      <c r="B90" s="548"/>
      <c r="C90" s="552"/>
      <c r="D90" s="260" t="s">
        <v>71</v>
      </c>
      <c r="E90" s="535"/>
      <c r="F90" s="180">
        <v>0</v>
      </c>
      <c r="G90" s="15">
        <f>IFERROR(F90/E89,"-")</f>
        <v>0</v>
      </c>
      <c r="H90" s="535"/>
      <c r="I90" s="180">
        <v>0</v>
      </c>
      <c r="J90" s="15">
        <f>IFERROR(I90/H89,"-")</f>
        <v>0</v>
      </c>
      <c r="K90" s="535"/>
      <c r="L90" s="180">
        <v>114</v>
      </c>
      <c r="M90" s="15">
        <f>IFERROR(L90/K89,"-")</f>
        <v>0.10898661567877629</v>
      </c>
      <c r="N90" s="535"/>
      <c r="O90" s="180">
        <v>69</v>
      </c>
      <c r="P90" s="15">
        <f>IFERROR(O90/N89,"-")</f>
        <v>8.6683417085427136E-2</v>
      </c>
      <c r="Q90" s="535"/>
      <c r="R90" s="180">
        <v>36</v>
      </c>
      <c r="S90" s="15">
        <f>IFERROR(R90/Q89,"-")</f>
        <v>8.8235294117647065E-2</v>
      </c>
      <c r="T90" s="535"/>
      <c r="U90" s="180">
        <v>10</v>
      </c>
      <c r="V90" s="15">
        <f>IFERROR(U90/T89,"-")</f>
        <v>9.2592592592592587E-2</v>
      </c>
      <c r="W90" s="535"/>
      <c r="X90" s="180">
        <v>1</v>
      </c>
      <c r="Y90" s="15">
        <f>IFERROR(X90/W89,"-")</f>
        <v>0.125</v>
      </c>
      <c r="Z90" s="535"/>
      <c r="AA90" s="180">
        <f t="shared" si="130"/>
        <v>230</v>
      </c>
      <c r="AB90" s="15">
        <f>IFERROR(AA90/Z89,"-")</f>
        <v>9.6842105263157896E-2</v>
      </c>
      <c r="AH90" s="69"/>
      <c r="AI90" s="134"/>
      <c r="AJ90" s="134"/>
      <c r="AK90" s="134"/>
      <c r="AL90" s="134"/>
      <c r="AM90" s="134"/>
    </row>
    <row r="91" spans="2:39" ht="13.5" customHeight="1">
      <c r="B91" s="548"/>
      <c r="C91" s="552"/>
      <c r="D91" s="260" t="s">
        <v>72</v>
      </c>
      <c r="E91" s="535"/>
      <c r="F91" s="180">
        <v>1</v>
      </c>
      <c r="G91" s="15">
        <f>IFERROR(F91/E89,"-")</f>
        <v>0.33333333333333331</v>
      </c>
      <c r="H91" s="535"/>
      <c r="I91" s="180">
        <v>0</v>
      </c>
      <c r="J91" s="15">
        <f>IFERROR(I91/H89,"-")</f>
        <v>0</v>
      </c>
      <c r="K91" s="535"/>
      <c r="L91" s="180">
        <v>43</v>
      </c>
      <c r="M91" s="15">
        <f>IFERROR(L91/K89,"-")</f>
        <v>4.1108986615678779E-2</v>
      </c>
      <c r="N91" s="535"/>
      <c r="O91" s="180">
        <v>38</v>
      </c>
      <c r="P91" s="15">
        <f>IFERROR(O91/N89,"-")</f>
        <v>4.7738693467336682E-2</v>
      </c>
      <c r="Q91" s="535"/>
      <c r="R91" s="180">
        <v>28</v>
      </c>
      <c r="S91" s="15">
        <f>IFERROR(R91/Q89,"-")</f>
        <v>6.8627450980392163E-2</v>
      </c>
      <c r="T91" s="535"/>
      <c r="U91" s="180">
        <v>3</v>
      </c>
      <c r="V91" s="15">
        <f>IFERROR(U91/T89,"-")</f>
        <v>2.7777777777777776E-2</v>
      </c>
      <c r="W91" s="535"/>
      <c r="X91" s="180">
        <v>0</v>
      </c>
      <c r="Y91" s="15">
        <f>IFERROR(X91/W89,"-")</f>
        <v>0</v>
      </c>
      <c r="Z91" s="535"/>
      <c r="AA91" s="180">
        <f t="shared" si="130"/>
        <v>113</v>
      </c>
      <c r="AB91" s="15">
        <f>IFERROR(AA91/Z89,"-")</f>
        <v>4.7578947368421054E-2</v>
      </c>
      <c r="AH91" s="69"/>
      <c r="AI91" s="134"/>
      <c r="AJ91" s="134"/>
      <c r="AK91" s="134"/>
      <c r="AL91" s="134"/>
      <c r="AM91" s="134"/>
    </row>
    <row r="92" spans="2:39" ht="13.5" customHeight="1">
      <c r="B92" s="549"/>
      <c r="C92" s="553"/>
      <c r="D92" s="261" t="s">
        <v>73</v>
      </c>
      <c r="E92" s="536"/>
      <c r="F92" s="181">
        <v>0</v>
      </c>
      <c r="G92" s="16">
        <f>IFERROR(F92/E89,"-")</f>
        <v>0</v>
      </c>
      <c r="H92" s="536"/>
      <c r="I92" s="181">
        <v>2</v>
      </c>
      <c r="J92" s="16">
        <f>IFERROR(I92/H89,"-")</f>
        <v>0.33333333333333331</v>
      </c>
      <c r="K92" s="536"/>
      <c r="L92" s="181">
        <v>85</v>
      </c>
      <c r="M92" s="16">
        <f>IFERROR(L92/K89,"-")</f>
        <v>8.1261950286806883E-2</v>
      </c>
      <c r="N92" s="536"/>
      <c r="O92" s="181">
        <v>75</v>
      </c>
      <c r="P92" s="16">
        <f>IFERROR(O92/N89,"-")</f>
        <v>9.4221105527638196E-2</v>
      </c>
      <c r="Q92" s="536"/>
      <c r="R92" s="181">
        <v>60</v>
      </c>
      <c r="S92" s="16">
        <f>IFERROR(R92/Q89,"-")</f>
        <v>0.14705882352941177</v>
      </c>
      <c r="T92" s="536"/>
      <c r="U92" s="181">
        <v>9</v>
      </c>
      <c r="V92" s="16">
        <f>IFERROR(U92/T89,"-")</f>
        <v>8.3333333333333329E-2</v>
      </c>
      <c r="W92" s="536"/>
      <c r="X92" s="181">
        <v>0</v>
      </c>
      <c r="Y92" s="16">
        <f>IFERROR(X92/W89,"-")</f>
        <v>0</v>
      </c>
      <c r="Z92" s="536"/>
      <c r="AA92" s="181">
        <f t="shared" si="130"/>
        <v>231</v>
      </c>
      <c r="AB92" s="16">
        <f>IFERROR(AA92/Z89,"-")</f>
        <v>9.7263157894736843E-2</v>
      </c>
      <c r="AH92" s="69"/>
      <c r="AI92" s="134"/>
      <c r="AJ92" s="134"/>
      <c r="AK92" s="134"/>
      <c r="AL92" s="134"/>
      <c r="AM92" s="134"/>
    </row>
    <row r="93" spans="2:39" ht="13.5" customHeight="1">
      <c r="B93" s="547">
        <v>23</v>
      </c>
      <c r="C93" s="551" t="s">
        <v>128</v>
      </c>
      <c r="D93" s="259" t="s">
        <v>70</v>
      </c>
      <c r="E93" s="534">
        <f t="shared" ref="E93" si="173">VLOOKUP(C93,$AD$5:$AK$78,2,0)</f>
        <v>3</v>
      </c>
      <c r="F93" s="179">
        <v>2</v>
      </c>
      <c r="G93" s="68">
        <f>IFERROR(F93/E93,"-")</f>
        <v>0.66666666666666663</v>
      </c>
      <c r="H93" s="534">
        <f t="shared" ref="H93" si="174">VLOOKUP(C93,$AD$5:$AK$78,3,0)</f>
        <v>7</v>
      </c>
      <c r="I93" s="179">
        <v>5</v>
      </c>
      <c r="J93" s="68">
        <f>IFERROR(I93/H93,"-")</f>
        <v>0.7142857142857143</v>
      </c>
      <c r="K93" s="534">
        <f t="shared" ref="K93" si="175">VLOOKUP(C93,$AD$5:$AK$78,4,0)</f>
        <v>1227</v>
      </c>
      <c r="L93" s="179">
        <v>1000</v>
      </c>
      <c r="M93" s="68">
        <f>IFERROR(L93/K93,"-")</f>
        <v>0.81499592502037488</v>
      </c>
      <c r="N93" s="534">
        <f t="shared" ref="N93" si="176">VLOOKUP(C93,$AD$5:$AK$78,5,0)</f>
        <v>1044</v>
      </c>
      <c r="O93" s="179">
        <v>824</v>
      </c>
      <c r="P93" s="68">
        <f>IFERROR(O93/N93,"-")</f>
        <v>0.78927203065134099</v>
      </c>
      <c r="Q93" s="534">
        <f t="shared" ref="Q93" si="177">VLOOKUP(C93,$AD$5:$AK$78,6,0)</f>
        <v>498</v>
      </c>
      <c r="R93" s="179">
        <v>381</v>
      </c>
      <c r="S93" s="68">
        <f>IFERROR(R93/Q93,"-")</f>
        <v>0.76506024096385539</v>
      </c>
      <c r="T93" s="534">
        <f t="shared" ref="T93" si="178">VLOOKUP(C93,$AD$5:$AK$78,7,0)</f>
        <v>131</v>
      </c>
      <c r="U93" s="179">
        <v>91</v>
      </c>
      <c r="V93" s="68">
        <f>IFERROR(U93/T93,"-")</f>
        <v>0.69465648854961837</v>
      </c>
      <c r="W93" s="534">
        <f t="shared" ref="W93" si="179">VLOOKUP(C93,$AD$5:$AK$78,8,0)</f>
        <v>22</v>
      </c>
      <c r="X93" s="179">
        <v>15</v>
      </c>
      <c r="Y93" s="68">
        <f>IFERROR(X93/W93,"-")</f>
        <v>0.68181818181818177</v>
      </c>
      <c r="Z93" s="534">
        <f t="shared" ref="Z93" si="180">VLOOKUP(C93,$AD$5:$AL$78,9,0)</f>
        <v>2932</v>
      </c>
      <c r="AA93" s="179">
        <f t="shared" si="130"/>
        <v>2318</v>
      </c>
      <c r="AB93" s="68">
        <f>IFERROR(AA93/Z93,"-")</f>
        <v>0.7905866302864939</v>
      </c>
      <c r="AH93" s="69"/>
      <c r="AI93" s="134"/>
      <c r="AJ93" s="134"/>
      <c r="AK93" s="134"/>
      <c r="AL93" s="134"/>
      <c r="AM93" s="134"/>
    </row>
    <row r="94" spans="2:39" ht="13.5" customHeight="1">
      <c r="B94" s="548"/>
      <c r="C94" s="552"/>
      <c r="D94" s="260" t="s">
        <v>71</v>
      </c>
      <c r="E94" s="535"/>
      <c r="F94" s="180">
        <v>0</v>
      </c>
      <c r="G94" s="15">
        <f>IFERROR(F94/E93,"-")</f>
        <v>0</v>
      </c>
      <c r="H94" s="535"/>
      <c r="I94" s="180">
        <v>1</v>
      </c>
      <c r="J94" s="15">
        <f>IFERROR(I94/H93,"-")</f>
        <v>0.14285714285714285</v>
      </c>
      <c r="K94" s="535"/>
      <c r="L94" s="180">
        <v>77</v>
      </c>
      <c r="M94" s="15">
        <f>IFERROR(L94/K93,"-")</f>
        <v>6.2754686226568865E-2</v>
      </c>
      <c r="N94" s="535"/>
      <c r="O94" s="180">
        <v>94</v>
      </c>
      <c r="P94" s="15">
        <f>IFERROR(O94/N93,"-")</f>
        <v>9.0038314176245207E-2</v>
      </c>
      <c r="Q94" s="535"/>
      <c r="R94" s="180">
        <v>28</v>
      </c>
      <c r="S94" s="15">
        <f>IFERROR(R94/Q93,"-")</f>
        <v>5.6224899598393573E-2</v>
      </c>
      <c r="T94" s="535"/>
      <c r="U94" s="180">
        <v>13</v>
      </c>
      <c r="V94" s="15">
        <f>IFERROR(U94/T93,"-")</f>
        <v>9.9236641221374045E-2</v>
      </c>
      <c r="W94" s="535"/>
      <c r="X94" s="180">
        <v>1</v>
      </c>
      <c r="Y94" s="15">
        <f>IFERROR(X94/W93,"-")</f>
        <v>4.5454545454545456E-2</v>
      </c>
      <c r="Z94" s="535"/>
      <c r="AA94" s="180">
        <f t="shared" si="130"/>
        <v>214</v>
      </c>
      <c r="AB94" s="15">
        <f>IFERROR(AA94/Z93,"-")</f>
        <v>7.298772169167804E-2</v>
      </c>
      <c r="AH94" s="69"/>
      <c r="AI94" s="134"/>
      <c r="AJ94" s="134"/>
      <c r="AK94" s="134"/>
      <c r="AL94" s="134"/>
      <c r="AM94" s="134"/>
    </row>
    <row r="95" spans="2:39" ht="13.5" customHeight="1">
      <c r="B95" s="548"/>
      <c r="C95" s="552"/>
      <c r="D95" s="260" t="s">
        <v>72</v>
      </c>
      <c r="E95" s="535"/>
      <c r="F95" s="180">
        <v>1</v>
      </c>
      <c r="G95" s="15">
        <f>IFERROR(F95/E93,"-")</f>
        <v>0.33333333333333331</v>
      </c>
      <c r="H95" s="535"/>
      <c r="I95" s="180">
        <v>0</v>
      </c>
      <c r="J95" s="15">
        <f>IFERROR(I95/H93,"-")</f>
        <v>0</v>
      </c>
      <c r="K95" s="535"/>
      <c r="L95" s="180">
        <v>42</v>
      </c>
      <c r="M95" s="15">
        <f>IFERROR(L95/K93,"-")</f>
        <v>3.4229828850855744E-2</v>
      </c>
      <c r="N95" s="535"/>
      <c r="O95" s="180">
        <v>41</v>
      </c>
      <c r="P95" s="15">
        <f>IFERROR(O95/N93,"-")</f>
        <v>3.9272030651340994E-2</v>
      </c>
      <c r="Q95" s="535"/>
      <c r="R95" s="180">
        <v>26</v>
      </c>
      <c r="S95" s="15">
        <f>IFERROR(R95/Q93,"-")</f>
        <v>5.2208835341365459E-2</v>
      </c>
      <c r="T95" s="535"/>
      <c r="U95" s="180">
        <v>6</v>
      </c>
      <c r="V95" s="15">
        <f>IFERROR(U95/T93,"-")</f>
        <v>4.5801526717557252E-2</v>
      </c>
      <c r="W95" s="535"/>
      <c r="X95" s="180">
        <v>3</v>
      </c>
      <c r="Y95" s="15">
        <f>IFERROR(X95/W93,"-")</f>
        <v>0.13636363636363635</v>
      </c>
      <c r="Z95" s="535"/>
      <c r="AA95" s="180">
        <f t="shared" si="130"/>
        <v>119</v>
      </c>
      <c r="AB95" s="15">
        <f>IFERROR(AA95/Z93,"-")</f>
        <v>4.0586630286493862E-2</v>
      </c>
      <c r="AH95" s="69"/>
      <c r="AI95" s="134"/>
      <c r="AJ95" s="134"/>
      <c r="AK95" s="134"/>
      <c r="AL95" s="134"/>
      <c r="AM95" s="134"/>
    </row>
    <row r="96" spans="2:39" ht="13.5" customHeight="1">
      <c r="B96" s="549"/>
      <c r="C96" s="553"/>
      <c r="D96" s="261" t="s">
        <v>73</v>
      </c>
      <c r="E96" s="536"/>
      <c r="F96" s="181">
        <v>0</v>
      </c>
      <c r="G96" s="16">
        <f>IFERROR(F96/E93,"-")</f>
        <v>0</v>
      </c>
      <c r="H96" s="536"/>
      <c r="I96" s="181">
        <v>1</v>
      </c>
      <c r="J96" s="16">
        <f>IFERROR(I96/H93,"-")</f>
        <v>0.14285714285714285</v>
      </c>
      <c r="K96" s="536"/>
      <c r="L96" s="181">
        <v>108</v>
      </c>
      <c r="M96" s="16">
        <f>IFERROR(L96/K93,"-")</f>
        <v>8.8019559902200492E-2</v>
      </c>
      <c r="N96" s="536"/>
      <c r="O96" s="181">
        <v>85</v>
      </c>
      <c r="P96" s="16">
        <f>IFERROR(O96/N93,"-")</f>
        <v>8.141762452107279E-2</v>
      </c>
      <c r="Q96" s="536"/>
      <c r="R96" s="181">
        <v>63</v>
      </c>
      <c r="S96" s="16">
        <f>IFERROR(R96/Q93,"-")</f>
        <v>0.12650602409638553</v>
      </c>
      <c r="T96" s="536"/>
      <c r="U96" s="181">
        <v>21</v>
      </c>
      <c r="V96" s="16">
        <f>IFERROR(U96/T93,"-")</f>
        <v>0.16030534351145037</v>
      </c>
      <c r="W96" s="536"/>
      <c r="X96" s="181">
        <v>3</v>
      </c>
      <c r="Y96" s="16">
        <f>IFERROR(X96/W93,"-")</f>
        <v>0.13636363636363635</v>
      </c>
      <c r="Z96" s="536"/>
      <c r="AA96" s="181">
        <f t="shared" si="130"/>
        <v>281</v>
      </c>
      <c r="AB96" s="16">
        <f>IFERROR(AA96/Z93,"-")</f>
        <v>9.5839017735334237E-2</v>
      </c>
      <c r="AH96" s="69"/>
      <c r="AI96" s="134"/>
      <c r="AJ96" s="134"/>
      <c r="AK96" s="134"/>
      <c r="AL96" s="134"/>
      <c r="AM96" s="134"/>
    </row>
    <row r="97" spans="2:39" ht="13.5" customHeight="1">
      <c r="B97" s="547">
        <v>24</v>
      </c>
      <c r="C97" s="551" t="s">
        <v>129</v>
      </c>
      <c r="D97" s="259" t="s">
        <v>70</v>
      </c>
      <c r="E97" s="534">
        <f t="shared" ref="E97" si="181">VLOOKUP(C97,$AD$5:$AK$78,2,0)</f>
        <v>0</v>
      </c>
      <c r="F97" s="179">
        <v>0</v>
      </c>
      <c r="G97" s="68" t="str">
        <f>IFERROR(F97/E97,"-")</f>
        <v>-</v>
      </c>
      <c r="H97" s="534">
        <f t="shared" ref="H97" si="182">VLOOKUP(C97,$AD$5:$AK$78,3,0)</f>
        <v>4</v>
      </c>
      <c r="I97" s="179">
        <v>3</v>
      </c>
      <c r="J97" s="68">
        <f>IFERROR(I97/H97,"-")</f>
        <v>0.75</v>
      </c>
      <c r="K97" s="534">
        <f t="shared" ref="K97" si="183">VLOOKUP(C97,$AD$5:$AK$78,4,0)</f>
        <v>648</v>
      </c>
      <c r="L97" s="179">
        <v>491</v>
      </c>
      <c r="M97" s="68">
        <f>IFERROR(L97/K97,"-")</f>
        <v>0.75771604938271608</v>
      </c>
      <c r="N97" s="534">
        <f t="shared" ref="N97" si="184">VLOOKUP(C97,$AD$5:$AK$78,5,0)</f>
        <v>479</v>
      </c>
      <c r="O97" s="179">
        <v>362</v>
      </c>
      <c r="P97" s="68">
        <f>IFERROR(O97/N97,"-")</f>
        <v>0.75574112734864296</v>
      </c>
      <c r="Q97" s="534">
        <f t="shared" ref="Q97" si="185">VLOOKUP(C97,$AD$5:$AK$78,6,0)</f>
        <v>249</v>
      </c>
      <c r="R97" s="179">
        <v>167</v>
      </c>
      <c r="S97" s="68">
        <f>IFERROR(R97/Q97,"-")</f>
        <v>0.67068273092369479</v>
      </c>
      <c r="T97" s="534">
        <f t="shared" ref="T97" si="186">VLOOKUP(C97,$AD$5:$AK$78,7,0)</f>
        <v>101</v>
      </c>
      <c r="U97" s="179">
        <v>70</v>
      </c>
      <c r="V97" s="68">
        <f>IFERROR(U97/T97,"-")</f>
        <v>0.69306930693069302</v>
      </c>
      <c r="W97" s="534">
        <f t="shared" ref="W97" si="187">VLOOKUP(C97,$AD$5:$AK$78,8,0)</f>
        <v>10</v>
      </c>
      <c r="X97" s="179">
        <v>6</v>
      </c>
      <c r="Y97" s="68">
        <f>IFERROR(X97/W97,"-")</f>
        <v>0.6</v>
      </c>
      <c r="Z97" s="534">
        <f t="shared" ref="Z97" si="188">VLOOKUP(C97,$AD$5:$AL$78,9,0)</f>
        <v>1491</v>
      </c>
      <c r="AA97" s="179">
        <f t="shared" si="130"/>
        <v>1099</v>
      </c>
      <c r="AB97" s="68">
        <f>IFERROR(AA97/Z97,"-")</f>
        <v>0.73708920187793425</v>
      </c>
      <c r="AH97" s="69"/>
      <c r="AI97" s="134"/>
      <c r="AJ97" s="134"/>
      <c r="AK97" s="134"/>
      <c r="AL97" s="134"/>
      <c r="AM97" s="134"/>
    </row>
    <row r="98" spans="2:39" ht="13.5" customHeight="1">
      <c r="B98" s="548"/>
      <c r="C98" s="552"/>
      <c r="D98" s="260" t="s">
        <v>71</v>
      </c>
      <c r="E98" s="535"/>
      <c r="F98" s="180">
        <v>0</v>
      </c>
      <c r="G98" s="15" t="str">
        <f>IFERROR(F98/E97,"-")</f>
        <v>-</v>
      </c>
      <c r="H98" s="535"/>
      <c r="I98" s="180">
        <v>1</v>
      </c>
      <c r="J98" s="15">
        <f>IFERROR(I98/H97,"-")</f>
        <v>0.25</v>
      </c>
      <c r="K98" s="535"/>
      <c r="L98" s="180">
        <v>76</v>
      </c>
      <c r="M98" s="15">
        <f>IFERROR(L98/K97,"-")</f>
        <v>0.11728395061728394</v>
      </c>
      <c r="N98" s="535"/>
      <c r="O98" s="180">
        <v>56</v>
      </c>
      <c r="P98" s="15">
        <f>IFERROR(O98/N97,"-")</f>
        <v>0.11691022964509394</v>
      </c>
      <c r="Q98" s="535"/>
      <c r="R98" s="180">
        <v>21</v>
      </c>
      <c r="S98" s="15">
        <f>IFERROR(R98/Q97,"-")</f>
        <v>8.4337349397590355E-2</v>
      </c>
      <c r="T98" s="535"/>
      <c r="U98" s="180">
        <v>5</v>
      </c>
      <c r="V98" s="15">
        <f>IFERROR(U98/T97,"-")</f>
        <v>4.9504950495049507E-2</v>
      </c>
      <c r="W98" s="535"/>
      <c r="X98" s="180">
        <v>2</v>
      </c>
      <c r="Y98" s="15">
        <f>IFERROR(X98/W97,"-")</f>
        <v>0.2</v>
      </c>
      <c r="Z98" s="535"/>
      <c r="AA98" s="180">
        <f t="shared" si="130"/>
        <v>161</v>
      </c>
      <c r="AB98" s="15">
        <f>IFERROR(AA98/Z97,"-")</f>
        <v>0.107981220657277</v>
      </c>
      <c r="AH98" s="69"/>
      <c r="AI98" s="134"/>
      <c r="AJ98" s="134"/>
      <c r="AK98" s="134"/>
      <c r="AL98" s="134"/>
      <c r="AM98" s="134"/>
    </row>
    <row r="99" spans="2:39" ht="13.5" customHeight="1">
      <c r="B99" s="548"/>
      <c r="C99" s="552"/>
      <c r="D99" s="260" t="s">
        <v>72</v>
      </c>
      <c r="E99" s="535"/>
      <c r="F99" s="180">
        <v>0</v>
      </c>
      <c r="G99" s="15" t="str">
        <f>IFERROR(F99/E97,"-")</f>
        <v>-</v>
      </c>
      <c r="H99" s="535"/>
      <c r="I99" s="180">
        <v>0</v>
      </c>
      <c r="J99" s="15">
        <f>IFERROR(I99/H97,"-")</f>
        <v>0</v>
      </c>
      <c r="K99" s="535"/>
      <c r="L99" s="180">
        <v>20</v>
      </c>
      <c r="M99" s="15">
        <f>IFERROR(L99/K97,"-")</f>
        <v>3.0864197530864196E-2</v>
      </c>
      <c r="N99" s="535"/>
      <c r="O99" s="180">
        <v>19</v>
      </c>
      <c r="P99" s="15">
        <f>IFERROR(O99/N97,"-")</f>
        <v>3.9665970772442591E-2</v>
      </c>
      <c r="Q99" s="535"/>
      <c r="R99" s="180">
        <v>20</v>
      </c>
      <c r="S99" s="15">
        <f>IFERROR(R99/Q97,"-")</f>
        <v>8.0321285140562249E-2</v>
      </c>
      <c r="T99" s="535"/>
      <c r="U99" s="180">
        <v>7</v>
      </c>
      <c r="V99" s="15">
        <f>IFERROR(U99/T97,"-")</f>
        <v>6.9306930693069313E-2</v>
      </c>
      <c r="W99" s="535"/>
      <c r="X99" s="180">
        <v>0</v>
      </c>
      <c r="Y99" s="15">
        <f>IFERROR(X99/W97,"-")</f>
        <v>0</v>
      </c>
      <c r="Z99" s="535"/>
      <c r="AA99" s="180">
        <f t="shared" si="130"/>
        <v>66</v>
      </c>
      <c r="AB99" s="15">
        <f>IFERROR(AA99/Z97,"-")</f>
        <v>4.4265593561368208E-2</v>
      </c>
      <c r="AH99" s="69"/>
      <c r="AI99" s="134"/>
      <c r="AJ99" s="134"/>
      <c r="AK99" s="134"/>
      <c r="AL99" s="134"/>
      <c r="AM99" s="134"/>
    </row>
    <row r="100" spans="2:39" ht="13.5" customHeight="1">
      <c r="B100" s="549"/>
      <c r="C100" s="553"/>
      <c r="D100" s="261" t="s">
        <v>73</v>
      </c>
      <c r="E100" s="536"/>
      <c r="F100" s="181">
        <v>0</v>
      </c>
      <c r="G100" s="16" t="str">
        <f>IFERROR(F100/E97,"-")</f>
        <v>-</v>
      </c>
      <c r="H100" s="536"/>
      <c r="I100" s="181">
        <v>0</v>
      </c>
      <c r="J100" s="16">
        <f>IFERROR(I100/H97,"-")</f>
        <v>0</v>
      </c>
      <c r="K100" s="536"/>
      <c r="L100" s="181">
        <v>61</v>
      </c>
      <c r="M100" s="16">
        <f>IFERROR(L100/K97,"-")</f>
        <v>9.4135802469135804E-2</v>
      </c>
      <c r="N100" s="536"/>
      <c r="O100" s="181">
        <v>42</v>
      </c>
      <c r="P100" s="16">
        <f>IFERROR(O100/N97,"-")</f>
        <v>8.7682672233820466E-2</v>
      </c>
      <c r="Q100" s="536"/>
      <c r="R100" s="181">
        <v>41</v>
      </c>
      <c r="S100" s="16">
        <f>IFERROR(R100/Q97,"-")</f>
        <v>0.1646586345381526</v>
      </c>
      <c r="T100" s="536"/>
      <c r="U100" s="181">
        <v>19</v>
      </c>
      <c r="V100" s="16">
        <f>IFERROR(U100/T97,"-")</f>
        <v>0.18811881188118812</v>
      </c>
      <c r="W100" s="536"/>
      <c r="X100" s="181">
        <v>2</v>
      </c>
      <c r="Y100" s="16">
        <f>IFERROR(X100/W97,"-")</f>
        <v>0.2</v>
      </c>
      <c r="Z100" s="536"/>
      <c r="AA100" s="181">
        <f t="shared" si="130"/>
        <v>165</v>
      </c>
      <c r="AB100" s="16">
        <f>IFERROR(AA100/Z97,"-")</f>
        <v>0.11066398390342053</v>
      </c>
      <c r="AH100" s="69"/>
      <c r="AI100" s="134"/>
      <c r="AJ100" s="134"/>
      <c r="AK100" s="134"/>
      <c r="AL100" s="134"/>
      <c r="AM100" s="134"/>
    </row>
    <row r="101" spans="2:39" ht="13.5" customHeight="1">
      <c r="B101" s="547">
        <v>25</v>
      </c>
      <c r="C101" s="551" t="s">
        <v>130</v>
      </c>
      <c r="D101" s="259" t="s">
        <v>70</v>
      </c>
      <c r="E101" s="534">
        <f t="shared" ref="E101" si="189">VLOOKUP(C101,$AD$5:$AK$78,2,0)</f>
        <v>1</v>
      </c>
      <c r="F101" s="179">
        <v>1</v>
      </c>
      <c r="G101" s="68">
        <f>IFERROR(F101/E101,"-")</f>
        <v>1</v>
      </c>
      <c r="H101" s="534">
        <f t="shared" ref="H101" si="190">VLOOKUP(C101,$AD$5:$AK$78,3,0)</f>
        <v>1</v>
      </c>
      <c r="I101" s="179">
        <v>1</v>
      </c>
      <c r="J101" s="68">
        <f>IFERROR(I101/H101,"-")</f>
        <v>1</v>
      </c>
      <c r="K101" s="534">
        <f t="shared" ref="K101" si="191">VLOOKUP(C101,$AD$5:$AK$78,4,0)</f>
        <v>370</v>
      </c>
      <c r="L101" s="179">
        <v>286</v>
      </c>
      <c r="M101" s="68">
        <f>IFERROR(L101/K101,"-")</f>
        <v>0.77297297297297296</v>
      </c>
      <c r="N101" s="534">
        <f t="shared" ref="N101" si="192">VLOOKUP(C101,$AD$5:$AK$78,5,0)</f>
        <v>276</v>
      </c>
      <c r="O101" s="179">
        <v>211</v>
      </c>
      <c r="P101" s="68">
        <f>IFERROR(O101/N101,"-")</f>
        <v>0.76449275362318836</v>
      </c>
      <c r="Q101" s="534">
        <f t="shared" ref="Q101" si="193">VLOOKUP(C101,$AD$5:$AK$78,6,0)</f>
        <v>166</v>
      </c>
      <c r="R101" s="179">
        <v>117</v>
      </c>
      <c r="S101" s="68">
        <f>IFERROR(R101/Q101,"-")</f>
        <v>0.70481927710843373</v>
      </c>
      <c r="T101" s="534">
        <f t="shared" ref="T101" si="194">VLOOKUP(C101,$AD$5:$AK$78,7,0)</f>
        <v>51</v>
      </c>
      <c r="U101" s="179">
        <v>32</v>
      </c>
      <c r="V101" s="68">
        <f>IFERROR(U101/T101,"-")</f>
        <v>0.62745098039215685</v>
      </c>
      <c r="W101" s="534">
        <f t="shared" ref="W101" si="195">VLOOKUP(C101,$AD$5:$AK$78,8,0)</f>
        <v>6</v>
      </c>
      <c r="X101" s="179">
        <v>4</v>
      </c>
      <c r="Y101" s="68">
        <f>IFERROR(X101/W101,"-")</f>
        <v>0.66666666666666663</v>
      </c>
      <c r="Z101" s="534">
        <f t="shared" ref="Z101" si="196">VLOOKUP(C101,$AD$5:$AL$78,9,0)</f>
        <v>871</v>
      </c>
      <c r="AA101" s="179">
        <f t="shared" si="130"/>
        <v>652</v>
      </c>
      <c r="AB101" s="68">
        <f>IFERROR(AA101/Z101,"-")</f>
        <v>0.74856486796785304</v>
      </c>
      <c r="AH101" s="69"/>
      <c r="AI101" s="134"/>
      <c r="AJ101" s="134"/>
      <c r="AK101" s="134"/>
      <c r="AL101" s="134"/>
      <c r="AM101" s="134"/>
    </row>
    <row r="102" spans="2:39" ht="13.5" customHeight="1">
      <c r="B102" s="548"/>
      <c r="C102" s="552"/>
      <c r="D102" s="260" t="s">
        <v>71</v>
      </c>
      <c r="E102" s="535"/>
      <c r="F102" s="180">
        <v>0</v>
      </c>
      <c r="G102" s="15">
        <f>IFERROR(F102/E101,"-")</f>
        <v>0</v>
      </c>
      <c r="H102" s="535"/>
      <c r="I102" s="180">
        <v>0</v>
      </c>
      <c r="J102" s="15">
        <f>IFERROR(I102/H101,"-")</f>
        <v>0</v>
      </c>
      <c r="K102" s="535"/>
      <c r="L102" s="180">
        <v>35</v>
      </c>
      <c r="M102" s="15">
        <f>IFERROR(L102/K101,"-")</f>
        <v>9.45945945945946E-2</v>
      </c>
      <c r="N102" s="535"/>
      <c r="O102" s="180">
        <v>15</v>
      </c>
      <c r="P102" s="15">
        <f>IFERROR(O102/N101,"-")</f>
        <v>5.434782608695652E-2</v>
      </c>
      <c r="Q102" s="535"/>
      <c r="R102" s="180">
        <v>20</v>
      </c>
      <c r="S102" s="15">
        <f>IFERROR(R102/Q101,"-")</f>
        <v>0.12048192771084337</v>
      </c>
      <c r="T102" s="535"/>
      <c r="U102" s="180">
        <v>6</v>
      </c>
      <c r="V102" s="15">
        <f>IFERROR(U102/T101,"-")</f>
        <v>0.11764705882352941</v>
      </c>
      <c r="W102" s="535"/>
      <c r="X102" s="180">
        <v>1</v>
      </c>
      <c r="Y102" s="15">
        <f>IFERROR(X102/W101,"-")</f>
        <v>0.16666666666666666</v>
      </c>
      <c r="Z102" s="535"/>
      <c r="AA102" s="180">
        <f t="shared" si="130"/>
        <v>77</v>
      </c>
      <c r="AB102" s="15">
        <f>IFERROR(AA102/Z101,"-")</f>
        <v>8.8404133180252586E-2</v>
      </c>
      <c r="AH102" s="69"/>
      <c r="AI102" s="134"/>
      <c r="AJ102" s="134"/>
      <c r="AK102" s="134"/>
      <c r="AL102" s="134"/>
      <c r="AM102" s="134"/>
    </row>
    <row r="103" spans="2:39" ht="13.5" customHeight="1">
      <c r="B103" s="548"/>
      <c r="C103" s="552"/>
      <c r="D103" s="260" t="s">
        <v>72</v>
      </c>
      <c r="E103" s="535"/>
      <c r="F103" s="180">
        <v>0</v>
      </c>
      <c r="G103" s="15">
        <f>IFERROR(F103/E101,"-")</f>
        <v>0</v>
      </c>
      <c r="H103" s="535"/>
      <c r="I103" s="180">
        <v>0</v>
      </c>
      <c r="J103" s="15">
        <f>IFERROR(I103/H101,"-")</f>
        <v>0</v>
      </c>
      <c r="K103" s="535"/>
      <c r="L103" s="180">
        <v>16</v>
      </c>
      <c r="M103" s="15">
        <f>IFERROR(L103/K101,"-")</f>
        <v>4.3243243243243246E-2</v>
      </c>
      <c r="N103" s="535"/>
      <c r="O103" s="180">
        <v>16</v>
      </c>
      <c r="P103" s="15">
        <f>IFERROR(O103/N101,"-")</f>
        <v>5.7971014492753624E-2</v>
      </c>
      <c r="Q103" s="535"/>
      <c r="R103" s="180">
        <v>5</v>
      </c>
      <c r="S103" s="15">
        <f>IFERROR(R103/Q101,"-")</f>
        <v>3.0120481927710843E-2</v>
      </c>
      <c r="T103" s="535"/>
      <c r="U103" s="180">
        <v>4</v>
      </c>
      <c r="V103" s="15">
        <f>IFERROR(U103/T101,"-")</f>
        <v>7.8431372549019607E-2</v>
      </c>
      <c r="W103" s="535"/>
      <c r="X103" s="180">
        <v>0</v>
      </c>
      <c r="Y103" s="15">
        <f>IFERROR(X103/W101,"-")</f>
        <v>0</v>
      </c>
      <c r="Z103" s="535"/>
      <c r="AA103" s="180">
        <f t="shared" si="130"/>
        <v>41</v>
      </c>
      <c r="AB103" s="15">
        <f>IFERROR(AA103/Z101,"-")</f>
        <v>4.7072330654420208E-2</v>
      </c>
      <c r="AH103" s="69"/>
      <c r="AI103" s="134"/>
      <c r="AJ103" s="134"/>
      <c r="AK103" s="134"/>
      <c r="AL103" s="134"/>
      <c r="AM103" s="134"/>
    </row>
    <row r="104" spans="2:39" ht="13.5" customHeight="1">
      <c r="B104" s="549"/>
      <c r="C104" s="553"/>
      <c r="D104" s="261" t="s">
        <v>73</v>
      </c>
      <c r="E104" s="536"/>
      <c r="F104" s="181">
        <v>0</v>
      </c>
      <c r="G104" s="16">
        <f>IFERROR(F104/E101,"-")</f>
        <v>0</v>
      </c>
      <c r="H104" s="536"/>
      <c r="I104" s="181">
        <v>0</v>
      </c>
      <c r="J104" s="16">
        <f>IFERROR(I104/H101,"-")</f>
        <v>0</v>
      </c>
      <c r="K104" s="536"/>
      <c r="L104" s="181">
        <v>33</v>
      </c>
      <c r="M104" s="16">
        <f>IFERROR(L104/K101,"-")</f>
        <v>8.9189189189189194E-2</v>
      </c>
      <c r="N104" s="536"/>
      <c r="O104" s="181">
        <v>34</v>
      </c>
      <c r="P104" s="16">
        <f>IFERROR(O104/N101,"-")</f>
        <v>0.12318840579710146</v>
      </c>
      <c r="Q104" s="536"/>
      <c r="R104" s="181">
        <v>24</v>
      </c>
      <c r="S104" s="16">
        <f>IFERROR(R104/Q101,"-")</f>
        <v>0.14457831325301204</v>
      </c>
      <c r="T104" s="536"/>
      <c r="U104" s="181">
        <v>9</v>
      </c>
      <c r="V104" s="16">
        <f>IFERROR(U104/T101,"-")</f>
        <v>0.17647058823529413</v>
      </c>
      <c r="W104" s="536"/>
      <c r="X104" s="181">
        <v>1</v>
      </c>
      <c r="Y104" s="16">
        <f>IFERROR(X104/W101,"-")</f>
        <v>0.16666666666666666</v>
      </c>
      <c r="Z104" s="536"/>
      <c r="AA104" s="181">
        <f t="shared" si="130"/>
        <v>101</v>
      </c>
      <c r="AB104" s="16">
        <f>IFERROR(AA104/Z101,"-")</f>
        <v>0.11595866819747416</v>
      </c>
      <c r="AH104" s="69"/>
      <c r="AI104" s="134"/>
      <c r="AJ104" s="134"/>
      <c r="AK104" s="134"/>
      <c r="AL104" s="134"/>
      <c r="AM104" s="134"/>
    </row>
    <row r="105" spans="2:39" ht="13.5" customHeight="1">
      <c r="B105" s="547">
        <v>26</v>
      </c>
      <c r="C105" s="551" t="s">
        <v>30</v>
      </c>
      <c r="D105" s="259" t="s">
        <v>70</v>
      </c>
      <c r="E105" s="534">
        <f t="shared" ref="E105" si="197">VLOOKUP(C105,$AD$5:$AK$78,2,0)</f>
        <v>17</v>
      </c>
      <c r="F105" s="179">
        <v>14</v>
      </c>
      <c r="G105" s="68">
        <f>IFERROR(F105/E105,"-")</f>
        <v>0.82352941176470584</v>
      </c>
      <c r="H105" s="534">
        <f t="shared" ref="H105" si="198">VLOOKUP(C105,$AD$5:$AK$78,3,0)</f>
        <v>30</v>
      </c>
      <c r="I105" s="179">
        <v>22</v>
      </c>
      <c r="J105" s="68">
        <f>IFERROR(I105/H105,"-")</f>
        <v>0.73333333333333328</v>
      </c>
      <c r="K105" s="534">
        <f t="shared" ref="K105" si="199">VLOOKUP(C105,$AD$5:$AK$78,4,0)</f>
        <v>5358</v>
      </c>
      <c r="L105" s="179">
        <v>4175</v>
      </c>
      <c r="M105" s="68">
        <f>IFERROR(L105/K105,"-")</f>
        <v>0.77920865994774169</v>
      </c>
      <c r="N105" s="534">
        <f t="shared" ref="N105" si="200">VLOOKUP(C105,$AD$5:$AK$78,5,0)</f>
        <v>3937</v>
      </c>
      <c r="O105" s="179">
        <v>2926</v>
      </c>
      <c r="P105" s="68">
        <f>IFERROR(O105/N105,"-")</f>
        <v>0.74320548641097284</v>
      </c>
      <c r="Q105" s="534">
        <f t="shared" ref="Q105" si="201">VLOOKUP(C105,$AD$5:$AK$78,6,0)</f>
        <v>1667</v>
      </c>
      <c r="R105" s="179">
        <v>1169</v>
      </c>
      <c r="S105" s="68">
        <f>IFERROR(R105/Q105,"-")</f>
        <v>0.70125974805038993</v>
      </c>
      <c r="T105" s="534">
        <f t="shared" ref="T105" si="202">VLOOKUP(C105,$AD$5:$AK$78,7,0)</f>
        <v>477</v>
      </c>
      <c r="U105" s="179">
        <v>340</v>
      </c>
      <c r="V105" s="68">
        <f>IFERROR(U105/T105,"-")</f>
        <v>0.71278825995807127</v>
      </c>
      <c r="W105" s="534">
        <f t="shared" ref="W105" si="203">VLOOKUP(C105,$AD$5:$AK$78,8,0)</f>
        <v>72</v>
      </c>
      <c r="X105" s="179">
        <v>46</v>
      </c>
      <c r="Y105" s="68">
        <f>IFERROR(X105/W105,"-")</f>
        <v>0.63888888888888884</v>
      </c>
      <c r="Z105" s="534">
        <f t="shared" ref="Z105" si="204">VLOOKUP(C105,$AD$5:$AL$78,9,0)</f>
        <v>11558</v>
      </c>
      <c r="AA105" s="179">
        <f t="shared" si="130"/>
        <v>8692</v>
      </c>
      <c r="AB105" s="68">
        <f>IFERROR(AA105/Z105,"-")</f>
        <v>0.75203322374113168</v>
      </c>
      <c r="AH105" s="69"/>
      <c r="AI105" s="134"/>
      <c r="AJ105" s="134"/>
      <c r="AK105" s="134"/>
      <c r="AL105" s="134"/>
      <c r="AM105" s="134"/>
    </row>
    <row r="106" spans="2:39" ht="13.5" customHeight="1">
      <c r="B106" s="548"/>
      <c r="C106" s="552"/>
      <c r="D106" s="260" t="s">
        <v>71</v>
      </c>
      <c r="E106" s="535"/>
      <c r="F106" s="180">
        <v>0</v>
      </c>
      <c r="G106" s="15">
        <f>IFERROR(F106/E105,"-")</f>
        <v>0</v>
      </c>
      <c r="H106" s="535"/>
      <c r="I106" s="180">
        <v>2</v>
      </c>
      <c r="J106" s="15">
        <f>IFERROR(I106/H105,"-")</f>
        <v>6.6666666666666666E-2</v>
      </c>
      <c r="K106" s="535"/>
      <c r="L106" s="180">
        <v>513</v>
      </c>
      <c r="M106" s="15">
        <f>IFERROR(L106/K105,"-")</f>
        <v>9.5744680851063829E-2</v>
      </c>
      <c r="N106" s="535"/>
      <c r="O106" s="180">
        <v>409</v>
      </c>
      <c r="P106" s="15">
        <f>IFERROR(O106/N105,"-")</f>
        <v>0.10388620777241554</v>
      </c>
      <c r="Q106" s="535"/>
      <c r="R106" s="180">
        <v>166</v>
      </c>
      <c r="S106" s="15">
        <f>IFERROR(R106/Q105,"-")</f>
        <v>9.9580083983203366E-2</v>
      </c>
      <c r="T106" s="535"/>
      <c r="U106" s="180">
        <v>37</v>
      </c>
      <c r="V106" s="15">
        <f>IFERROR(U106/T105,"-")</f>
        <v>7.7568134171907763E-2</v>
      </c>
      <c r="W106" s="535"/>
      <c r="X106" s="180">
        <v>6</v>
      </c>
      <c r="Y106" s="15">
        <f>IFERROR(X106/W105,"-")</f>
        <v>8.3333333333333329E-2</v>
      </c>
      <c r="Z106" s="535"/>
      <c r="AA106" s="180">
        <f t="shared" si="130"/>
        <v>1133</v>
      </c>
      <c r="AB106" s="15">
        <f>IFERROR(AA106/Z105,"-")</f>
        <v>9.8027340370306276E-2</v>
      </c>
      <c r="AH106" s="69"/>
      <c r="AI106" s="134"/>
      <c r="AJ106" s="134"/>
      <c r="AK106" s="134"/>
      <c r="AL106" s="134"/>
      <c r="AM106" s="134"/>
    </row>
    <row r="107" spans="2:39" ht="13.5" customHeight="1">
      <c r="B107" s="548"/>
      <c r="C107" s="552"/>
      <c r="D107" s="260" t="s">
        <v>72</v>
      </c>
      <c r="E107" s="535"/>
      <c r="F107" s="180">
        <v>0</v>
      </c>
      <c r="G107" s="15">
        <f>IFERROR(F107/E105,"-")</f>
        <v>0</v>
      </c>
      <c r="H107" s="535"/>
      <c r="I107" s="180">
        <v>1</v>
      </c>
      <c r="J107" s="15">
        <f>IFERROR(I107/H105,"-")</f>
        <v>3.3333333333333333E-2</v>
      </c>
      <c r="K107" s="535"/>
      <c r="L107" s="180">
        <v>276</v>
      </c>
      <c r="M107" s="15">
        <f>IFERROR(L107/K105,"-")</f>
        <v>5.1511758118701005E-2</v>
      </c>
      <c r="N107" s="535"/>
      <c r="O107" s="180">
        <v>200</v>
      </c>
      <c r="P107" s="15">
        <f>IFERROR(O107/N105,"-")</f>
        <v>5.08001016002032E-2</v>
      </c>
      <c r="Q107" s="535"/>
      <c r="R107" s="180">
        <v>101</v>
      </c>
      <c r="S107" s="15">
        <f>IFERROR(R107/Q105,"-")</f>
        <v>6.0587882423515295E-2</v>
      </c>
      <c r="T107" s="535"/>
      <c r="U107" s="180">
        <v>33</v>
      </c>
      <c r="V107" s="15">
        <f>IFERROR(U107/T105,"-")</f>
        <v>6.9182389937106917E-2</v>
      </c>
      <c r="W107" s="535"/>
      <c r="X107" s="180">
        <v>3</v>
      </c>
      <c r="Y107" s="15">
        <f>IFERROR(X107/W105,"-")</f>
        <v>4.1666666666666664E-2</v>
      </c>
      <c r="Z107" s="535"/>
      <c r="AA107" s="180">
        <f t="shared" si="130"/>
        <v>614</v>
      </c>
      <c r="AB107" s="15">
        <f>IFERROR(AA107/Z105,"-")</f>
        <v>5.3123377747015053E-2</v>
      </c>
      <c r="AH107" s="69"/>
      <c r="AI107" s="134"/>
      <c r="AJ107" s="134"/>
      <c r="AK107" s="134"/>
      <c r="AL107" s="134"/>
      <c r="AM107" s="134"/>
    </row>
    <row r="108" spans="2:39" ht="13.5" customHeight="1">
      <c r="B108" s="549"/>
      <c r="C108" s="553"/>
      <c r="D108" s="261" t="s">
        <v>73</v>
      </c>
      <c r="E108" s="536"/>
      <c r="F108" s="181">
        <v>3</v>
      </c>
      <c r="G108" s="16">
        <f>IFERROR(F108/E105,"-")</f>
        <v>0.17647058823529413</v>
      </c>
      <c r="H108" s="536"/>
      <c r="I108" s="181">
        <v>5</v>
      </c>
      <c r="J108" s="16">
        <f>IFERROR(I108/H105,"-")</f>
        <v>0.16666666666666666</v>
      </c>
      <c r="K108" s="536"/>
      <c r="L108" s="181">
        <v>394</v>
      </c>
      <c r="M108" s="16">
        <f>IFERROR(L108/K105,"-")</f>
        <v>7.353490108249347E-2</v>
      </c>
      <c r="N108" s="536"/>
      <c r="O108" s="181">
        <v>402</v>
      </c>
      <c r="P108" s="16">
        <f>IFERROR(O108/N105,"-")</f>
        <v>0.10210820421640843</v>
      </c>
      <c r="Q108" s="536"/>
      <c r="R108" s="181">
        <v>231</v>
      </c>
      <c r="S108" s="16">
        <f>IFERROR(R108/Q105,"-")</f>
        <v>0.13857228554289142</v>
      </c>
      <c r="T108" s="536"/>
      <c r="U108" s="181">
        <v>67</v>
      </c>
      <c r="V108" s="16">
        <f>IFERROR(U108/T105,"-")</f>
        <v>0.14046121593291405</v>
      </c>
      <c r="W108" s="536"/>
      <c r="X108" s="181">
        <v>17</v>
      </c>
      <c r="Y108" s="16">
        <f>IFERROR(X108/W105,"-")</f>
        <v>0.2361111111111111</v>
      </c>
      <c r="Z108" s="536"/>
      <c r="AA108" s="181">
        <f t="shared" si="130"/>
        <v>1119</v>
      </c>
      <c r="AB108" s="16">
        <f>IFERROR(AA108/Z105,"-")</f>
        <v>9.6816058141546979E-2</v>
      </c>
      <c r="AH108" s="69"/>
      <c r="AI108" s="134"/>
      <c r="AJ108" s="134"/>
      <c r="AK108" s="134"/>
      <c r="AL108" s="134"/>
      <c r="AM108" s="134"/>
    </row>
    <row r="109" spans="2:39" ht="13.5" customHeight="1">
      <c r="B109" s="547">
        <v>27</v>
      </c>
      <c r="C109" s="551" t="s">
        <v>31</v>
      </c>
      <c r="D109" s="259" t="s">
        <v>70</v>
      </c>
      <c r="E109" s="534">
        <f t="shared" ref="E109" si="205">VLOOKUP(C109,$AD$5:$AK$78,2,0)</f>
        <v>4</v>
      </c>
      <c r="F109" s="179">
        <v>3</v>
      </c>
      <c r="G109" s="68">
        <f>IFERROR(F109/E109,"-")</f>
        <v>0.75</v>
      </c>
      <c r="H109" s="534">
        <f t="shared" ref="H109" si="206">VLOOKUP(C109,$AD$5:$AK$78,3,0)</f>
        <v>8</v>
      </c>
      <c r="I109" s="179">
        <v>5</v>
      </c>
      <c r="J109" s="68">
        <f>IFERROR(I109/H109,"-")</f>
        <v>0.625</v>
      </c>
      <c r="K109" s="534">
        <f t="shared" ref="K109" si="207">VLOOKUP(C109,$AD$5:$AK$78,4,0)</f>
        <v>819</v>
      </c>
      <c r="L109" s="179">
        <v>619</v>
      </c>
      <c r="M109" s="68">
        <f>IFERROR(L109/K109,"-")</f>
        <v>0.75579975579975578</v>
      </c>
      <c r="N109" s="534">
        <f t="shared" ref="N109" si="208">VLOOKUP(C109,$AD$5:$AK$78,5,0)</f>
        <v>587</v>
      </c>
      <c r="O109" s="179">
        <v>453</v>
      </c>
      <c r="P109" s="68">
        <f>IFERROR(O109/N109,"-")</f>
        <v>0.77172061328790464</v>
      </c>
      <c r="Q109" s="534">
        <f t="shared" ref="Q109" si="209">VLOOKUP(C109,$AD$5:$AK$78,6,0)</f>
        <v>249</v>
      </c>
      <c r="R109" s="179">
        <v>164</v>
      </c>
      <c r="S109" s="68">
        <f>IFERROR(R109/Q109,"-")</f>
        <v>0.65863453815261042</v>
      </c>
      <c r="T109" s="534">
        <f t="shared" ref="T109" si="210">VLOOKUP(C109,$AD$5:$AK$78,7,0)</f>
        <v>82</v>
      </c>
      <c r="U109" s="179">
        <v>52</v>
      </c>
      <c r="V109" s="68">
        <f>IFERROR(U109/T109,"-")</f>
        <v>0.63414634146341464</v>
      </c>
      <c r="W109" s="534">
        <f t="shared" ref="W109" si="211">VLOOKUP(C109,$AD$5:$AK$78,8,0)</f>
        <v>10</v>
      </c>
      <c r="X109" s="179">
        <v>8</v>
      </c>
      <c r="Y109" s="68">
        <f>IFERROR(X109/W109,"-")</f>
        <v>0.8</v>
      </c>
      <c r="Z109" s="534">
        <f t="shared" ref="Z109" si="212">VLOOKUP(C109,$AD$5:$AL$78,9,0)</f>
        <v>1759</v>
      </c>
      <c r="AA109" s="179">
        <f t="shared" si="130"/>
        <v>1304</v>
      </c>
      <c r="AB109" s="68">
        <f>IFERROR(AA109/Z109,"-")</f>
        <v>0.74133030130756117</v>
      </c>
      <c r="AH109" s="69"/>
      <c r="AI109" s="134"/>
      <c r="AJ109" s="134"/>
      <c r="AK109" s="134"/>
      <c r="AL109" s="134"/>
      <c r="AM109" s="134"/>
    </row>
    <row r="110" spans="2:39" ht="13.5" customHeight="1">
      <c r="B110" s="548"/>
      <c r="C110" s="552"/>
      <c r="D110" s="260" t="s">
        <v>71</v>
      </c>
      <c r="E110" s="535"/>
      <c r="F110" s="180">
        <v>0</v>
      </c>
      <c r="G110" s="15">
        <f>IFERROR(F110/E109,"-")</f>
        <v>0</v>
      </c>
      <c r="H110" s="535"/>
      <c r="I110" s="180">
        <v>0</v>
      </c>
      <c r="J110" s="15">
        <f>IFERROR(I110/H109,"-")</f>
        <v>0</v>
      </c>
      <c r="K110" s="535"/>
      <c r="L110" s="180">
        <v>86</v>
      </c>
      <c r="M110" s="15">
        <f>IFERROR(L110/K109,"-")</f>
        <v>0.10500610500610501</v>
      </c>
      <c r="N110" s="535"/>
      <c r="O110" s="180">
        <v>45</v>
      </c>
      <c r="P110" s="15">
        <f>IFERROR(O110/N109,"-")</f>
        <v>7.6660988074957415E-2</v>
      </c>
      <c r="Q110" s="535"/>
      <c r="R110" s="180">
        <v>29</v>
      </c>
      <c r="S110" s="15">
        <f>IFERROR(R110/Q109,"-")</f>
        <v>0.11646586345381527</v>
      </c>
      <c r="T110" s="535"/>
      <c r="U110" s="180">
        <v>7</v>
      </c>
      <c r="V110" s="15">
        <f>IFERROR(U110/T109,"-")</f>
        <v>8.5365853658536592E-2</v>
      </c>
      <c r="W110" s="535"/>
      <c r="X110" s="180">
        <v>0</v>
      </c>
      <c r="Y110" s="15">
        <f>IFERROR(X110/W109,"-")</f>
        <v>0</v>
      </c>
      <c r="Z110" s="535"/>
      <c r="AA110" s="180">
        <f t="shared" si="130"/>
        <v>167</v>
      </c>
      <c r="AB110" s="15">
        <f>IFERROR(AA110/Z109,"-")</f>
        <v>9.4940306992609441E-2</v>
      </c>
      <c r="AH110" s="69"/>
      <c r="AI110" s="134"/>
      <c r="AJ110" s="134"/>
      <c r="AK110" s="134"/>
      <c r="AL110" s="134"/>
      <c r="AM110" s="134"/>
    </row>
    <row r="111" spans="2:39" ht="13.5" customHeight="1">
      <c r="B111" s="548"/>
      <c r="C111" s="552"/>
      <c r="D111" s="260" t="s">
        <v>72</v>
      </c>
      <c r="E111" s="535"/>
      <c r="F111" s="180">
        <v>0</v>
      </c>
      <c r="G111" s="15">
        <f>IFERROR(F111/E109,"-")</f>
        <v>0</v>
      </c>
      <c r="H111" s="535"/>
      <c r="I111" s="180">
        <v>0</v>
      </c>
      <c r="J111" s="15">
        <f>IFERROR(I111/H109,"-")</f>
        <v>0</v>
      </c>
      <c r="K111" s="535"/>
      <c r="L111" s="180">
        <v>51</v>
      </c>
      <c r="M111" s="15">
        <f>IFERROR(L111/K109,"-")</f>
        <v>6.2271062271062272E-2</v>
      </c>
      <c r="N111" s="535"/>
      <c r="O111" s="180">
        <v>30</v>
      </c>
      <c r="P111" s="15">
        <f>IFERROR(O111/N109,"-")</f>
        <v>5.1107325383304938E-2</v>
      </c>
      <c r="Q111" s="535"/>
      <c r="R111" s="180">
        <v>17</v>
      </c>
      <c r="S111" s="15">
        <f>IFERROR(R111/Q109,"-")</f>
        <v>6.8273092369477914E-2</v>
      </c>
      <c r="T111" s="535"/>
      <c r="U111" s="180">
        <v>7</v>
      </c>
      <c r="V111" s="15">
        <f>IFERROR(U111/T109,"-")</f>
        <v>8.5365853658536592E-2</v>
      </c>
      <c r="W111" s="535"/>
      <c r="X111" s="180">
        <v>0</v>
      </c>
      <c r="Y111" s="15">
        <f>IFERROR(X111/W109,"-")</f>
        <v>0</v>
      </c>
      <c r="Z111" s="535"/>
      <c r="AA111" s="180">
        <f t="shared" si="130"/>
        <v>105</v>
      </c>
      <c r="AB111" s="15">
        <f>IFERROR(AA111/Z109,"-")</f>
        <v>5.9693007390562818E-2</v>
      </c>
      <c r="AH111" s="69"/>
      <c r="AI111" s="134"/>
      <c r="AJ111" s="134"/>
      <c r="AK111" s="134"/>
      <c r="AL111" s="134"/>
      <c r="AM111" s="134"/>
    </row>
    <row r="112" spans="2:39" ht="13.5" customHeight="1">
      <c r="B112" s="549"/>
      <c r="C112" s="553"/>
      <c r="D112" s="261" t="s">
        <v>73</v>
      </c>
      <c r="E112" s="536"/>
      <c r="F112" s="181">
        <v>1</v>
      </c>
      <c r="G112" s="16">
        <f>IFERROR(F112/E109,"-")</f>
        <v>0.25</v>
      </c>
      <c r="H112" s="536"/>
      <c r="I112" s="181">
        <v>3</v>
      </c>
      <c r="J112" s="16">
        <f>IFERROR(I112/H109,"-")</f>
        <v>0.375</v>
      </c>
      <c r="K112" s="536"/>
      <c r="L112" s="181">
        <v>63</v>
      </c>
      <c r="M112" s="16">
        <f>IFERROR(L112/K109,"-")</f>
        <v>7.6923076923076927E-2</v>
      </c>
      <c r="N112" s="536"/>
      <c r="O112" s="181">
        <v>59</v>
      </c>
      <c r="P112" s="16">
        <f>IFERROR(O112/N109,"-")</f>
        <v>0.10051107325383304</v>
      </c>
      <c r="Q112" s="536"/>
      <c r="R112" s="181">
        <v>39</v>
      </c>
      <c r="S112" s="16">
        <f>IFERROR(R112/Q109,"-")</f>
        <v>0.15662650602409639</v>
      </c>
      <c r="T112" s="536"/>
      <c r="U112" s="181">
        <v>16</v>
      </c>
      <c r="V112" s="16">
        <f>IFERROR(U112/T109,"-")</f>
        <v>0.1951219512195122</v>
      </c>
      <c r="W112" s="536"/>
      <c r="X112" s="181">
        <v>2</v>
      </c>
      <c r="Y112" s="16">
        <f>IFERROR(X112/W109,"-")</f>
        <v>0.2</v>
      </c>
      <c r="Z112" s="536"/>
      <c r="AA112" s="181">
        <f t="shared" si="130"/>
        <v>183</v>
      </c>
      <c r="AB112" s="16">
        <f>IFERROR(AA112/Z109,"-")</f>
        <v>0.10403638430926662</v>
      </c>
      <c r="AH112" s="69"/>
      <c r="AI112" s="134"/>
      <c r="AJ112" s="134"/>
      <c r="AK112" s="134"/>
      <c r="AL112" s="134"/>
      <c r="AM112" s="134"/>
    </row>
    <row r="113" spans="2:39" ht="13.5" customHeight="1">
      <c r="B113" s="547">
        <v>28</v>
      </c>
      <c r="C113" s="551" t="s">
        <v>32</v>
      </c>
      <c r="D113" s="259" t="s">
        <v>70</v>
      </c>
      <c r="E113" s="534">
        <f t="shared" ref="E113" si="213">VLOOKUP(C113,$AD$5:$AK$78,2,0)</f>
        <v>0</v>
      </c>
      <c r="F113" s="179">
        <v>0</v>
      </c>
      <c r="G113" s="68" t="str">
        <f>IFERROR(F113/E113,"-")</f>
        <v>-</v>
      </c>
      <c r="H113" s="534">
        <f t="shared" ref="H113" si="214">VLOOKUP(C113,$AD$5:$AK$78,3,0)</f>
        <v>3</v>
      </c>
      <c r="I113" s="179">
        <v>2</v>
      </c>
      <c r="J113" s="68">
        <f>IFERROR(I113/H113,"-")</f>
        <v>0.66666666666666663</v>
      </c>
      <c r="K113" s="534">
        <f t="shared" ref="K113" si="215">VLOOKUP(C113,$AD$5:$AK$78,4,0)</f>
        <v>540</v>
      </c>
      <c r="L113" s="179">
        <v>406</v>
      </c>
      <c r="M113" s="68">
        <f>IFERROR(L113/K113,"-")</f>
        <v>0.75185185185185188</v>
      </c>
      <c r="N113" s="534">
        <f t="shared" ref="N113" si="216">VLOOKUP(C113,$AD$5:$AK$78,5,0)</f>
        <v>390</v>
      </c>
      <c r="O113" s="179">
        <v>267</v>
      </c>
      <c r="P113" s="68">
        <f>IFERROR(O113/N113,"-")</f>
        <v>0.68461538461538463</v>
      </c>
      <c r="Q113" s="534">
        <f t="shared" ref="Q113" si="217">VLOOKUP(C113,$AD$5:$AK$78,6,0)</f>
        <v>128</v>
      </c>
      <c r="R113" s="179">
        <v>93</v>
      </c>
      <c r="S113" s="68">
        <f>IFERROR(R113/Q113,"-")</f>
        <v>0.7265625</v>
      </c>
      <c r="T113" s="534">
        <f t="shared" ref="T113" si="218">VLOOKUP(C113,$AD$5:$AK$78,7,0)</f>
        <v>29</v>
      </c>
      <c r="U113" s="179">
        <v>19</v>
      </c>
      <c r="V113" s="68">
        <f>IFERROR(U113/T113,"-")</f>
        <v>0.65517241379310343</v>
      </c>
      <c r="W113" s="534">
        <f t="shared" ref="W113" si="219">VLOOKUP(C113,$AD$5:$AK$78,8,0)</f>
        <v>2</v>
      </c>
      <c r="X113" s="179">
        <v>1</v>
      </c>
      <c r="Y113" s="68">
        <f>IFERROR(X113/W113,"-")</f>
        <v>0.5</v>
      </c>
      <c r="Z113" s="534">
        <f t="shared" ref="Z113" si="220">VLOOKUP(C113,$AD$5:$AL$78,9,0)</f>
        <v>1092</v>
      </c>
      <c r="AA113" s="179">
        <f t="shared" si="130"/>
        <v>788</v>
      </c>
      <c r="AB113" s="68">
        <f>IFERROR(AA113/Z113,"-")</f>
        <v>0.7216117216117216</v>
      </c>
      <c r="AH113" s="69"/>
      <c r="AI113" s="134"/>
      <c r="AJ113" s="134"/>
      <c r="AK113" s="134"/>
      <c r="AL113" s="134"/>
      <c r="AM113" s="134"/>
    </row>
    <row r="114" spans="2:39" ht="13.5" customHeight="1">
      <c r="B114" s="548"/>
      <c r="C114" s="552"/>
      <c r="D114" s="260" t="s">
        <v>71</v>
      </c>
      <c r="E114" s="535"/>
      <c r="F114" s="180">
        <v>0</v>
      </c>
      <c r="G114" s="15" t="str">
        <f>IFERROR(F114/E113,"-")</f>
        <v>-</v>
      </c>
      <c r="H114" s="535"/>
      <c r="I114" s="180">
        <v>0</v>
      </c>
      <c r="J114" s="15">
        <f>IFERROR(I114/H113,"-")</f>
        <v>0</v>
      </c>
      <c r="K114" s="535"/>
      <c r="L114" s="180">
        <v>56</v>
      </c>
      <c r="M114" s="15">
        <f>IFERROR(L114/K113,"-")</f>
        <v>0.1037037037037037</v>
      </c>
      <c r="N114" s="535"/>
      <c r="O114" s="180">
        <v>41</v>
      </c>
      <c r="P114" s="15">
        <f>IFERROR(O114/N113,"-")</f>
        <v>0.10512820512820513</v>
      </c>
      <c r="Q114" s="535"/>
      <c r="R114" s="180">
        <v>8</v>
      </c>
      <c r="S114" s="15">
        <f>IFERROR(R114/Q113,"-")</f>
        <v>6.25E-2</v>
      </c>
      <c r="T114" s="535"/>
      <c r="U114" s="180">
        <v>3</v>
      </c>
      <c r="V114" s="15">
        <f>IFERROR(U114/T113,"-")</f>
        <v>0.10344827586206896</v>
      </c>
      <c r="W114" s="535"/>
      <c r="X114" s="180">
        <v>0</v>
      </c>
      <c r="Y114" s="15">
        <f>IFERROR(X114/W113,"-")</f>
        <v>0</v>
      </c>
      <c r="Z114" s="535"/>
      <c r="AA114" s="180">
        <f t="shared" si="130"/>
        <v>108</v>
      </c>
      <c r="AB114" s="15">
        <f>IFERROR(AA114/Z113,"-")</f>
        <v>9.8901098901098897E-2</v>
      </c>
      <c r="AH114" s="69"/>
      <c r="AI114" s="134"/>
      <c r="AJ114" s="134"/>
      <c r="AK114" s="134"/>
      <c r="AL114" s="134"/>
      <c r="AM114" s="134"/>
    </row>
    <row r="115" spans="2:39" ht="13.5" customHeight="1">
      <c r="B115" s="548"/>
      <c r="C115" s="552"/>
      <c r="D115" s="260" t="s">
        <v>72</v>
      </c>
      <c r="E115" s="535"/>
      <c r="F115" s="180">
        <v>0</v>
      </c>
      <c r="G115" s="15" t="str">
        <f>IFERROR(F115/E113,"-")</f>
        <v>-</v>
      </c>
      <c r="H115" s="535"/>
      <c r="I115" s="180">
        <v>0</v>
      </c>
      <c r="J115" s="15">
        <f>IFERROR(I115/H113,"-")</f>
        <v>0</v>
      </c>
      <c r="K115" s="535"/>
      <c r="L115" s="180">
        <v>30</v>
      </c>
      <c r="M115" s="15">
        <f>IFERROR(L115/K113,"-")</f>
        <v>5.5555555555555552E-2</v>
      </c>
      <c r="N115" s="535"/>
      <c r="O115" s="180">
        <v>29</v>
      </c>
      <c r="P115" s="15">
        <f>IFERROR(O115/N113,"-")</f>
        <v>7.4358974358974358E-2</v>
      </c>
      <c r="Q115" s="535"/>
      <c r="R115" s="180">
        <v>7</v>
      </c>
      <c r="S115" s="15">
        <f>IFERROR(R115/Q113,"-")</f>
        <v>5.46875E-2</v>
      </c>
      <c r="T115" s="535"/>
      <c r="U115" s="180">
        <v>2</v>
      </c>
      <c r="V115" s="15">
        <f>IFERROR(U115/T113,"-")</f>
        <v>6.8965517241379309E-2</v>
      </c>
      <c r="W115" s="535"/>
      <c r="X115" s="180">
        <v>0</v>
      </c>
      <c r="Y115" s="15">
        <f>IFERROR(X115/W113,"-")</f>
        <v>0</v>
      </c>
      <c r="Z115" s="535"/>
      <c r="AA115" s="180">
        <f t="shared" si="130"/>
        <v>68</v>
      </c>
      <c r="AB115" s="15">
        <f>IFERROR(AA115/Z113,"-")</f>
        <v>6.2271062271062272E-2</v>
      </c>
      <c r="AH115" s="69"/>
      <c r="AI115" s="134"/>
      <c r="AJ115" s="134"/>
      <c r="AK115" s="134"/>
      <c r="AL115" s="134"/>
      <c r="AM115" s="134"/>
    </row>
    <row r="116" spans="2:39" ht="13.5" customHeight="1">
      <c r="B116" s="549"/>
      <c r="C116" s="553"/>
      <c r="D116" s="261" t="s">
        <v>73</v>
      </c>
      <c r="E116" s="536"/>
      <c r="F116" s="181">
        <v>0</v>
      </c>
      <c r="G116" s="16" t="str">
        <f>IFERROR(F116/E113,"-")</f>
        <v>-</v>
      </c>
      <c r="H116" s="536"/>
      <c r="I116" s="181">
        <v>1</v>
      </c>
      <c r="J116" s="16">
        <f>IFERROR(I116/H113,"-")</f>
        <v>0.33333333333333331</v>
      </c>
      <c r="K116" s="536"/>
      <c r="L116" s="181">
        <v>48</v>
      </c>
      <c r="M116" s="16">
        <f>IFERROR(L116/K113,"-")</f>
        <v>8.8888888888888892E-2</v>
      </c>
      <c r="N116" s="536"/>
      <c r="O116" s="181">
        <v>53</v>
      </c>
      <c r="P116" s="16">
        <f>IFERROR(O116/N113,"-")</f>
        <v>0.13589743589743589</v>
      </c>
      <c r="Q116" s="536"/>
      <c r="R116" s="181">
        <v>20</v>
      </c>
      <c r="S116" s="16">
        <f>IFERROR(R116/Q113,"-")</f>
        <v>0.15625</v>
      </c>
      <c r="T116" s="536"/>
      <c r="U116" s="181">
        <v>5</v>
      </c>
      <c r="V116" s="16">
        <f>IFERROR(U116/T113,"-")</f>
        <v>0.17241379310344829</v>
      </c>
      <c r="W116" s="536"/>
      <c r="X116" s="181">
        <v>1</v>
      </c>
      <c r="Y116" s="16">
        <f>IFERROR(X116/W113,"-")</f>
        <v>0.5</v>
      </c>
      <c r="Z116" s="536"/>
      <c r="AA116" s="181">
        <f t="shared" si="130"/>
        <v>128</v>
      </c>
      <c r="AB116" s="16">
        <f>IFERROR(AA116/Z113,"-")</f>
        <v>0.11721611721611722</v>
      </c>
      <c r="AH116" s="69"/>
      <c r="AI116" s="134"/>
      <c r="AJ116" s="134"/>
      <c r="AK116" s="134"/>
      <c r="AL116" s="134"/>
      <c r="AM116" s="134"/>
    </row>
    <row r="117" spans="2:39" ht="13.5" customHeight="1">
      <c r="B117" s="547">
        <v>29</v>
      </c>
      <c r="C117" s="551" t="s">
        <v>33</v>
      </c>
      <c r="D117" s="259" t="s">
        <v>70</v>
      </c>
      <c r="E117" s="534">
        <f t="shared" ref="E117" si="221">VLOOKUP(C117,$AD$5:$AK$78,2,0)</f>
        <v>2</v>
      </c>
      <c r="F117" s="179">
        <v>1</v>
      </c>
      <c r="G117" s="68">
        <f>IFERROR(F117/E117,"-")</f>
        <v>0.5</v>
      </c>
      <c r="H117" s="534">
        <f t="shared" ref="H117" si="222">VLOOKUP(C117,$AD$5:$AK$78,3,0)</f>
        <v>2</v>
      </c>
      <c r="I117" s="179">
        <v>2</v>
      </c>
      <c r="J117" s="68">
        <f>IFERROR(I117/H117,"-")</f>
        <v>1</v>
      </c>
      <c r="K117" s="534">
        <f t="shared" ref="K117" si="223">VLOOKUP(C117,$AD$5:$AK$78,4,0)</f>
        <v>481</v>
      </c>
      <c r="L117" s="179">
        <v>378</v>
      </c>
      <c r="M117" s="68">
        <f>IFERROR(L117/K117,"-")</f>
        <v>0.78586278586278591</v>
      </c>
      <c r="N117" s="534">
        <f t="shared" ref="N117" si="224">VLOOKUP(C117,$AD$5:$AK$78,5,0)</f>
        <v>364</v>
      </c>
      <c r="O117" s="179">
        <v>272</v>
      </c>
      <c r="P117" s="68">
        <f>IFERROR(O117/N117,"-")</f>
        <v>0.74725274725274726</v>
      </c>
      <c r="Q117" s="534">
        <f t="shared" ref="Q117" si="225">VLOOKUP(C117,$AD$5:$AK$78,6,0)</f>
        <v>132</v>
      </c>
      <c r="R117" s="179">
        <v>94</v>
      </c>
      <c r="S117" s="68">
        <f>IFERROR(R117/Q117,"-")</f>
        <v>0.71212121212121215</v>
      </c>
      <c r="T117" s="534">
        <f t="shared" ref="T117" si="226">VLOOKUP(C117,$AD$5:$AK$78,7,0)</f>
        <v>44</v>
      </c>
      <c r="U117" s="179">
        <v>29</v>
      </c>
      <c r="V117" s="68">
        <f>IFERROR(U117/T117,"-")</f>
        <v>0.65909090909090906</v>
      </c>
      <c r="W117" s="534">
        <f t="shared" ref="W117" si="227">VLOOKUP(C117,$AD$5:$AK$78,8,0)</f>
        <v>9</v>
      </c>
      <c r="X117" s="179">
        <v>5</v>
      </c>
      <c r="Y117" s="68">
        <f>IFERROR(X117/W117,"-")</f>
        <v>0.55555555555555558</v>
      </c>
      <c r="Z117" s="534">
        <f t="shared" ref="Z117" si="228">VLOOKUP(C117,$AD$5:$AL$78,9,0)</f>
        <v>1034</v>
      </c>
      <c r="AA117" s="179">
        <f t="shared" si="130"/>
        <v>781</v>
      </c>
      <c r="AB117" s="68">
        <f>IFERROR(AA117/Z117,"-")</f>
        <v>0.75531914893617025</v>
      </c>
      <c r="AH117" s="69"/>
      <c r="AI117" s="134"/>
      <c r="AJ117" s="134"/>
      <c r="AK117" s="134"/>
      <c r="AL117" s="134"/>
      <c r="AM117" s="134"/>
    </row>
    <row r="118" spans="2:39" ht="13.5" customHeight="1">
      <c r="B118" s="548"/>
      <c r="C118" s="552"/>
      <c r="D118" s="260" t="s">
        <v>71</v>
      </c>
      <c r="E118" s="535"/>
      <c r="F118" s="180">
        <v>0</v>
      </c>
      <c r="G118" s="15">
        <f>IFERROR(F118/E117,"-")</f>
        <v>0</v>
      </c>
      <c r="H118" s="535"/>
      <c r="I118" s="180">
        <v>0</v>
      </c>
      <c r="J118" s="15">
        <f>IFERROR(I118/H117,"-")</f>
        <v>0</v>
      </c>
      <c r="K118" s="535"/>
      <c r="L118" s="180">
        <v>49</v>
      </c>
      <c r="M118" s="15">
        <f>IFERROR(L118/K117,"-")</f>
        <v>0.10187110187110188</v>
      </c>
      <c r="N118" s="535"/>
      <c r="O118" s="180">
        <v>36</v>
      </c>
      <c r="P118" s="15">
        <f>IFERROR(O118/N117,"-")</f>
        <v>9.8901098901098897E-2</v>
      </c>
      <c r="Q118" s="535"/>
      <c r="R118" s="180">
        <v>14</v>
      </c>
      <c r="S118" s="15">
        <f>IFERROR(R118/Q117,"-")</f>
        <v>0.10606060606060606</v>
      </c>
      <c r="T118" s="535"/>
      <c r="U118" s="180">
        <v>3</v>
      </c>
      <c r="V118" s="15">
        <f>IFERROR(U118/T117,"-")</f>
        <v>6.8181818181818177E-2</v>
      </c>
      <c r="W118" s="535"/>
      <c r="X118" s="180">
        <v>0</v>
      </c>
      <c r="Y118" s="15">
        <f>IFERROR(X118/W117,"-")</f>
        <v>0</v>
      </c>
      <c r="Z118" s="535"/>
      <c r="AA118" s="180">
        <f t="shared" si="130"/>
        <v>102</v>
      </c>
      <c r="AB118" s="15">
        <f>IFERROR(AA118/Z117,"-")</f>
        <v>9.8646034816247577E-2</v>
      </c>
      <c r="AH118" s="69"/>
      <c r="AI118" s="134"/>
      <c r="AJ118" s="134"/>
      <c r="AK118" s="134"/>
      <c r="AL118" s="134"/>
      <c r="AM118" s="134"/>
    </row>
    <row r="119" spans="2:39" ht="13.5" customHeight="1">
      <c r="B119" s="548"/>
      <c r="C119" s="552"/>
      <c r="D119" s="260" t="s">
        <v>72</v>
      </c>
      <c r="E119" s="535"/>
      <c r="F119" s="180">
        <v>0</v>
      </c>
      <c r="G119" s="15">
        <f>IFERROR(F119/E117,"-")</f>
        <v>0</v>
      </c>
      <c r="H119" s="535"/>
      <c r="I119" s="180">
        <v>0</v>
      </c>
      <c r="J119" s="15">
        <f>IFERROR(I119/H117,"-")</f>
        <v>0</v>
      </c>
      <c r="K119" s="535"/>
      <c r="L119" s="180">
        <v>22</v>
      </c>
      <c r="M119" s="15">
        <f>IFERROR(L119/K117,"-")</f>
        <v>4.5738045738045741E-2</v>
      </c>
      <c r="N119" s="535"/>
      <c r="O119" s="180">
        <v>12</v>
      </c>
      <c r="P119" s="15">
        <f>IFERROR(O119/N117,"-")</f>
        <v>3.2967032967032968E-2</v>
      </c>
      <c r="Q119" s="535"/>
      <c r="R119" s="180">
        <v>5</v>
      </c>
      <c r="S119" s="15">
        <f>IFERROR(R119/Q117,"-")</f>
        <v>3.787878787878788E-2</v>
      </c>
      <c r="T119" s="535"/>
      <c r="U119" s="180">
        <v>5</v>
      </c>
      <c r="V119" s="15">
        <f>IFERROR(U119/T117,"-")</f>
        <v>0.11363636363636363</v>
      </c>
      <c r="W119" s="535"/>
      <c r="X119" s="180">
        <v>1</v>
      </c>
      <c r="Y119" s="15">
        <f>IFERROR(X119/W117,"-")</f>
        <v>0.1111111111111111</v>
      </c>
      <c r="Z119" s="535"/>
      <c r="AA119" s="180">
        <f t="shared" si="130"/>
        <v>45</v>
      </c>
      <c r="AB119" s="15">
        <f>IFERROR(AA119/Z117,"-")</f>
        <v>4.3520309477756286E-2</v>
      </c>
      <c r="AH119" s="69"/>
      <c r="AI119" s="134"/>
      <c r="AJ119" s="134"/>
      <c r="AK119" s="134"/>
      <c r="AL119" s="134"/>
      <c r="AM119" s="134"/>
    </row>
    <row r="120" spans="2:39" ht="13.5" customHeight="1">
      <c r="B120" s="549"/>
      <c r="C120" s="553"/>
      <c r="D120" s="261" t="s">
        <v>73</v>
      </c>
      <c r="E120" s="536"/>
      <c r="F120" s="181">
        <v>1</v>
      </c>
      <c r="G120" s="16">
        <f>IFERROR(F120/E117,"-")</f>
        <v>0.5</v>
      </c>
      <c r="H120" s="536"/>
      <c r="I120" s="181">
        <v>0</v>
      </c>
      <c r="J120" s="16">
        <f>IFERROR(I120/H117,"-")</f>
        <v>0</v>
      </c>
      <c r="K120" s="536"/>
      <c r="L120" s="181">
        <v>32</v>
      </c>
      <c r="M120" s="16">
        <f>IFERROR(L120/K117,"-")</f>
        <v>6.6528066528066532E-2</v>
      </c>
      <c r="N120" s="536"/>
      <c r="O120" s="181">
        <v>44</v>
      </c>
      <c r="P120" s="16">
        <f>IFERROR(O120/N117,"-")</f>
        <v>0.12087912087912088</v>
      </c>
      <c r="Q120" s="536"/>
      <c r="R120" s="181">
        <v>19</v>
      </c>
      <c r="S120" s="16">
        <f>IFERROR(R120/Q117,"-")</f>
        <v>0.14393939393939395</v>
      </c>
      <c r="T120" s="536"/>
      <c r="U120" s="181">
        <v>7</v>
      </c>
      <c r="V120" s="16">
        <f>IFERROR(U120/T117,"-")</f>
        <v>0.15909090909090909</v>
      </c>
      <c r="W120" s="536"/>
      <c r="X120" s="181">
        <v>3</v>
      </c>
      <c r="Y120" s="16">
        <f>IFERROR(X120/W117,"-")</f>
        <v>0.33333333333333331</v>
      </c>
      <c r="Z120" s="536"/>
      <c r="AA120" s="181">
        <f t="shared" si="130"/>
        <v>106</v>
      </c>
      <c r="AB120" s="16">
        <f>IFERROR(AA120/Z117,"-")</f>
        <v>0.10251450676982592</v>
      </c>
      <c r="AH120" s="69"/>
      <c r="AI120" s="134"/>
      <c r="AJ120" s="134"/>
      <c r="AK120" s="134"/>
      <c r="AL120" s="134"/>
      <c r="AM120" s="134"/>
    </row>
    <row r="121" spans="2:39" ht="13.5" customHeight="1">
      <c r="B121" s="547">
        <v>30</v>
      </c>
      <c r="C121" s="551" t="s">
        <v>34</v>
      </c>
      <c r="D121" s="259" t="s">
        <v>70</v>
      </c>
      <c r="E121" s="534">
        <f t="shared" ref="E121" si="229">VLOOKUP(C121,$AD$5:$AK$78,2,0)</f>
        <v>1</v>
      </c>
      <c r="F121" s="179">
        <v>1</v>
      </c>
      <c r="G121" s="68">
        <f>IFERROR(F121/E121,"-")</f>
        <v>1</v>
      </c>
      <c r="H121" s="534">
        <f t="shared" ref="H121" si="230">VLOOKUP(C121,$AD$5:$AK$78,3,0)</f>
        <v>0</v>
      </c>
      <c r="I121" s="179">
        <v>0</v>
      </c>
      <c r="J121" s="68" t="str">
        <f>IFERROR(I121/H121,"-")</f>
        <v>-</v>
      </c>
      <c r="K121" s="534">
        <f t="shared" ref="K121" si="231">VLOOKUP(C121,$AD$5:$AK$78,4,0)</f>
        <v>873</v>
      </c>
      <c r="L121" s="179">
        <v>708</v>
      </c>
      <c r="M121" s="68">
        <f>IFERROR(L121/K121,"-")</f>
        <v>0.81099656357388317</v>
      </c>
      <c r="N121" s="534">
        <f t="shared" ref="N121" si="232">VLOOKUP(C121,$AD$5:$AK$78,5,0)</f>
        <v>623</v>
      </c>
      <c r="O121" s="179">
        <v>485</v>
      </c>
      <c r="P121" s="68">
        <f>IFERROR(O121/N121,"-")</f>
        <v>0.7784911717495987</v>
      </c>
      <c r="Q121" s="534">
        <f t="shared" ref="Q121" si="233">VLOOKUP(C121,$AD$5:$AK$78,6,0)</f>
        <v>269</v>
      </c>
      <c r="R121" s="179">
        <v>200</v>
      </c>
      <c r="S121" s="68">
        <f>IFERROR(R121/Q121,"-")</f>
        <v>0.74349442379182151</v>
      </c>
      <c r="T121" s="534">
        <f t="shared" ref="T121" si="234">VLOOKUP(C121,$AD$5:$AK$78,7,0)</f>
        <v>80</v>
      </c>
      <c r="U121" s="179">
        <v>57</v>
      </c>
      <c r="V121" s="68">
        <f>IFERROR(U121/T121,"-")</f>
        <v>0.71250000000000002</v>
      </c>
      <c r="W121" s="534">
        <f t="shared" ref="W121" si="235">VLOOKUP(C121,$AD$5:$AK$78,8,0)</f>
        <v>13</v>
      </c>
      <c r="X121" s="179">
        <v>9</v>
      </c>
      <c r="Y121" s="68">
        <f>IFERROR(X121/W121,"-")</f>
        <v>0.69230769230769229</v>
      </c>
      <c r="Z121" s="534">
        <f t="shared" ref="Z121" si="236">VLOOKUP(C121,$AD$5:$AL$78,9,0)</f>
        <v>1859</v>
      </c>
      <c r="AA121" s="179">
        <f t="shared" si="130"/>
        <v>1460</v>
      </c>
      <c r="AB121" s="68">
        <f>IFERROR(AA121/Z121,"-")</f>
        <v>0.78536847767617002</v>
      </c>
      <c r="AH121" s="69"/>
      <c r="AI121" s="134"/>
      <c r="AJ121" s="134"/>
      <c r="AK121" s="134"/>
      <c r="AL121" s="134"/>
      <c r="AM121" s="134"/>
    </row>
    <row r="122" spans="2:39" ht="13.5" customHeight="1">
      <c r="B122" s="548"/>
      <c r="C122" s="552"/>
      <c r="D122" s="260" t="s">
        <v>71</v>
      </c>
      <c r="E122" s="535"/>
      <c r="F122" s="180">
        <v>0</v>
      </c>
      <c r="G122" s="15">
        <f>IFERROR(F122/E121,"-")</f>
        <v>0</v>
      </c>
      <c r="H122" s="535"/>
      <c r="I122" s="180">
        <v>0</v>
      </c>
      <c r="J122" s="15" t="str">
        <f>IFERROR(I122/H121,"-")</f>
        <v>-</v>
      </c>
      <c r="K122" s="535"/>
      <c r="L122" s="180">
        <v>72</v>
      </c>
      <c r="M122" s="15">
        <f>IFERROR(L122/K121,"-")</f>
        <v>8.247422680412371E-2</v>
      </c>
      <c r="N122" s="535"/>
      <c r="O122" s="180">
        <v>57</v>
      </c>
      <c r="P122" s="15">
        <f>IFERROR(O122/N121,"-")</f>
        <v>9.1492776886035312E-2</v>
      </c>
      <c r="Q122" s="535"/>
      <c r="R122" s="180">
        <v>22</v>
      </c>
      <c r="S122" s="15">
        <f>IFERROR(R122/Q121,"-")</f>
        <v>8.1784386617100371E-2</v>
      </c>
      <c r="T122" s="535"/>
      <c r="U122" s="180">
        <v>4</v>
      </c>
      <c r="V122" s="15">
        <f>IFERROR(U122/T121,"-")</f>
        <v>0.05</v>
      </c>
      <c r="W122" s="535"/>
      <c r="X122" s="180">
        <v>1</v>
      </c>
      <c r="Y122" s="15">
        <f>IFERROR(X122/W121,"-")</f>
        <v>7.6923076923076927E-2</v>
      </c>
      <c r="Z122" s="535"/>
      <c r="AA122" s="180">
        <f t="shared" si="130"/>
        <v>156</v>
      </c>
      <c r="AB122" s="15">
        <f>IFERROR(AA122/Z121,"-")</f>
        <v>8.3916083916083919E-2</v>
      </c>
      <c r="AH122" s="69"/>
      <c r="AI122" s="134"/>
      <c r="AJ122" s="134"/>
      <c r="AK122" s="134"/>
      <c r="AL122" s="134"/>
      <c r="AM122" s="134"/>
    </row>
    <row r="123" spans="2:39" ht="13.5" customHeight="1">
      <c r="B123" s="548"/>
      <c r="C123" s="552"/>
      <c r="D123" s="260" t="s">
        <v>72</v>
      </c>
      <c r="E123" s="535"/>
      <c r="F123" s="180">
        <v>0</v>
      </c>
      <c r="G123" s="15">
        <f>IFERROR(F123/E121,"-")</f>
        <v>0</v>
      </c>
      <c r="H123" s="535"/>
      <c r="I123" s="180">
        <v>0</v>
      </c>
      <c r="J123" s="15" t="str">
        <f>IFERROR(I123/H121,"-")</f>
        <v>-</v>
      </c>
      <c r="K123" s="535"/>
      <c r="L123" s="180">
        <v>42</v>
      </c>
      <c r="M123" s="15">
        <f>IFERROR(L123/K121,"-")</f>
        <v>4.8109965635738834E-2</v>
      </c>
      <c r="N123" s="535"/>
      <c r="O123" s="180">
        <v>27</v>
      </c>
      <c r="P123" s="15">
        <f>IFERROR(O123/N121,"-")</f>
        <v>4.3338683788121987E-2</v>
      </c>
      <c r="Q123" s="535"/>
      <c r="R123" s="180">
        <v>15</v>
      </c>
      <c r="S123" s="15">
        <f>IFERROR(R123/Q121,"-")</f>
        <v>5.5762081784386616E-2</v>
      </c>
      <c r="T123" s="535"/>
      <c r="U123" s="180">
        <v>6</v>
      </c>
      <c r="V123" s="15">
        <f>IFERROR(U123/T121,"-")</f>
        <v>7.4999999999999997E-2</v>
      </c>
      <c r="W123" s="535"/>
      <c r="X123" s="180">
        <v>0</v>
      </c>
      <c r="Y123" s="15">
        <f>IFERROR(X123/W121,"-")</f>
        <v>0</v>
      </c>
      <c r="Z123" s="535"/>
      <c r="AA123" s="180">
        <f t="shared" si="130"/>
        <v>90</v>
      </c>
      <c r="AB123" s="15">
        <f>IFERROR(AA123/Z121,"-")</f>
        <v>4.8413125336202262E-2</v>
      </c>
      <c r="AH123" s="69"/>
      <c r="AI123" s="134"/>
      <c r="AJ123" s="134"/>
      <c r="AK123" s="134"/>
      <c r="AL123" s="134"/>
      <c r="AM123" s="134"/>
    </row>
    <row r="124" spans="2:39" ht="13.5" customHeight="1">
      <c r="B124" s="549"/>
      <c r="C124" s="553"/>
      <c r="D124" s="261" t="s">
        <v>73</v>
      </c>
      <c r="E124" s="536"/>
      <c r="F124" s="181">
        <v>0</v>
      </c>
      <c r="G124" s="16">
        <f>IFERROR(F124/E121,"-")</f>
        <v>0</v>
      </c>
      <c r="H124" s="536"/>
      <c r="I124" s="181">
        <v>0</v>
      </c>
      <c r="J124" s="16" t="str">
        <f>IFERROR(I124/H121,"-")</f>
        <v>-</v>
      </c>
      <c r="K124" s="536"/>
      <c r="L124" s="181">
        <v>51</v>
      </c>
      <c r="M124" s="16">
        <f>IFERROR(L124/K121,"-")</f>
        <v>5.8419243986254296E-2</v>
      </c>
      <c r="N124" s="536"/>
      <c r="O124" s="181">
        <v>54</v>
      </c>
      <c r="P124" s="16">
        <f>IFERROR(O124/N121,"-")</f>
        <v>8.6677367576243974E-2</v>
      </c>
      <c r="Q124" s="536"/>
      <c r="R124" s="181">
        <v>32</v>
      </c>
      <c r="S124" s="16">
        <f>IFERROR(R124/Q121,"-")</f>
        <v>0.11895910780669144</v>
      </c>
      <c r="T124" s="536"/>
      <c r="U124" s="181">
        <v>13</v>
      </c>
      <c r="V124" s="16">
        <f>IFERROR(U124/T121,"-")</f>
        <v>0.16250000000000001</v>
      </c>
      <c r="W124" s="536"/>
      <c r="X124" s="181">
        <v>3</v>
      </c>
      <c r="Y124" s="16">
        <f>IFERROR(X124/W121,"-")</f>
        <v>0.23076923076923078</v>
      </c>
      <c r="Z124" s="536"/>
      <c r="AA124" s="181">
        <f t="shared" si="130"/>
        <v>153</v>
      </c>
      <c r="AB124" s="16">
        <f>IFERROR(AA124/Z121,"-")</f>
        <v>8.2302313071543842E-2</v>
      </c>
      <c r="AH124" s="69"/>
      <c r="AI124" s="134"/>
      <c r="AJ124" s="134"/>
      <c r="AK124" s="134"/>
      <c r="AL124" s="134"/>
      <c r="AM124" s="134"/>
    </row>
    <row r="125" spans="2:39" ht="13.5" customHeight="1">
      <c r="B125" s="547">
        <v>31</v>
      </c>
      <c r="C125" s="551" t="s">
        <v>35</v>
      </c>
      <c r="D125" s="259" t="s">
        <v>70</v>
      </c>
      <c r="E125" s="534">
        <f t="shared" ref="E125" si="237">VLOOKUP(C125,$AD$5:$AK$78,2,0)</f>
        <v>5</v>
      </c>
      <c r="F125" s="179">
        <v>5</v>
      </c>
      <c r="G125" s="68">
        <f>IFERROR(F125/E125,"-")</f>
        <v>1</v>
      </c>
      <c r="H125" s="534">
        <f t="shared" ref="H125" si="238">VLOOKUP(C125,$AD$5:$AK$78,3,0)</f>
        <v>9</v>
      </c>
      <c r="I125" s="179">
        <v>7</v>
      </c>
      <c r="J125" s="68">
        <f>IFERROR(I125/H125,"-")</f>
        <v>0.77777777777777779</v>
      </c>
      <c r="K125" s="534">
        <f t="shared" ref="K125" si="239">VLOOKUP(C125,$AD$5:$AK$78,4,0)</f>
        <v>1300</v>
      </c>
      <c r="L125" s="179">
        <v>1001</v>
      </c>
      <c r="M125" s="68">
        <f>IFERROR(L125/K125,"-")</f>
        <v>0.77</v>
      </c>
      <c r="N125" s="534">
        <f t="shared" ref="N125" si="240">VLOOKUP(C125,$AD$5:$AK$78,5,0)</f>
        <v>832</v>
      </c>
      <c r="O125" s="179">
        <v>593</v>
      </c>
      <c r="P125" s="68">
        <f>IFERROR(O125/N125,"-")</f>
        <v>0.71274038461538458</v>
      </c>
      <c r="Q125" s="534">
        <f t="shared" ref="Q125" si="241">VLOOKUP(C125,$AD$5:$AK$78,6,0)</f>
        <v>339</v>
      </c>
      <c r="R125" s="179">
        <v>224</v>
      </c>
      <c r="S125" s="68">
        <f>IFERROR(R125/Q125,"-")</f>
        <v>0.66076696165191739</v>
      </c>
      <c r="T125" s="534">
        <f t="shared" ref="T125" si="242">VLOOKUP(C125,$AD$5:$AK$78,7,0)</f>
        <v>98</v>
      </c>
      <c r="U125" s="179">
        <v>68</v>
      </c>
      <c r="V125" s="68">
        <f>IFERROR(U125/T125,"-")</f>
        <v>0.69387755102040816</v>
      </c>
      <c r="W125" s="534">
        <f t="shared" ref="W125" si="243">VLOOKUP(C125,$AD$5:$AK$78,8,0)</f>
        <v>13</v>
      </c>
      <c r="X125" s="179">
        <v>6</v>
      </c>
      <c r="Y125" s="68">
        <f>IFERROR(X125/W125,"-")</f>
        <v>0.46153846153846156</v>
      </c>
      <c r="Z125" s="534">
        <f t="shared" ref="Z125" si="244">VLOOKUP(C125,$AD$5:$AL$78,9,0)</f>
        <v>2596</v>
      </c>
      <c r="AA125" s="179">
        <f t="shared" si="130"/>
        <v>1904</v>
      </c>
      <c r="AB125" s="68">
        <f>IFERROR(AA125/Z125,"-")</f>
        <v>0.73343605546995383</v>
      </c>
      <c r="AH125" s="69"/>
      <c r="AI125" s="134"/>
      <c r="AJ125" s="134"/>
      <c r="AK125" s="134"/>
      <c r="AL125" s="134"/>
      <c r="AM125" s="134"/>
    </row>
    <row r="126" spans="2:39" ht="13.5" customHeight="1">
      <c r="B126" s="548"/>
      <c r="C126" s="552"/>
      <c r="D126" s="260" t="s">
        <v>71</v>
      </c>
      <c r="E126" s="535"/>
      <c r="F126" s="180">
        <v>0</v>
      </c>
      <c r="G126" s="15">
        <f>IFERROR(F126/E125,"-")</f>
        <v>0</v>
      </c>
      <c r="H126" s="535"/>
      <c r="I126" s="180">
        <v>1</v>
      </c>
      <c r="J126" s="15">
        <f>IFERROR(I126/H125,"-")</f>
        <v>0.1111111111111111</v>
      </c>
      <c r="K126" s="535"/>
      <c r="L126" s="180">
        <v>125</v>
      </c>
      <c r="M126" s="15">
        <f>IFERROR(L126/K125,"-")</f>
        <v>9.6153846153846159E-2</v>
      </c>
      <c r="N126" s="535"/>
      <c r="O126" s="180">
        <v>106</v>
      </c>
      <c r="P126" s="15">
        <f>IFERROR(O126/N125,"-")</f>
        <v>0.12740384615384615</v>
      </c>
      <c r="Q126" s="535"/>
      <c r="R126" s="180">
        <v>42</v>
      </c>
      <c r="S126" s="15">
        <f>IFERROR(R126/Q125,"-")</f>
        <v>0.12389380530973451</v>
      </c>
      <c r="T126" s="535"/>
      <c r="U126" s="180">
        <v>10</v>
      </c>
      <c r="V126" s="15">
        <f>IFERROR(U126/T125,"-")</f>
        <v>0.10204081632653061</v>
      </c>
      <c r="W126" s="535"/>
      <c r="X126" s="180">
        <v>1</v>
      </c>
      <c r="Y126" s="15">
        <f>IFERROR(X126/W125,"-")</f>
        <v>7.6923076923076927E-2</v>
      </c>
      <c r="Z126" s="535"/>
      <c r="AA126" s="180">
        <f t="shared" si="130"/>
        <v>285</v>
      </c>
      <c r="AB126" s="15">
        <f>IFERROR(AA126/Z125,"-")</f>
        <v>0.10978428351309708</v>
      </c>
      <c r="AH126" s="69"/>
      <c r="AI126" s="134"/>
      <c r="AJ126" s="134"/>
      <c r="AK126" s="134"/>
      <c r="AL126" s="134"/>
      <c r="AM126" s="134"/>
    </row>
    <row r="127" spans="2:39" ht="13.5" customHeight="1">
      <c r="B127" s="548"/>
      <c r="C127" s="552"/>
      <c r="D127" s="260" t="s">
        <v>72</v>
      </c>
      <c r="E127" s="535"/>
      <c r="F127" s="180">
        <v>0</v>
      </c>
      <c r="G127" s="15">
        <f>IFERROR(F127/E125,"-")</f>
        <v>0</v>
      </c>
      <c r="H127" s="535"/>
      <c r="I127" s="180">
        <v>1</v>
      </c>
      <c r="J127" s="15">
        <f>IFERROR(I127/H125,"-")</f>
        <v>0.1111111111111111</v>
      </c>
      <c r="K127" s="535"/>
      <c r="L127" s="180">
        <v>69</v>
      </c>
      <c r="M127" s="15">
        <f>IFERROR(L127/K125,"-")</f>
        <v>5.3076923076923077E-2</v>
      </c>
      <c r="N127" s="535"/>
      <c r="O127" s="180">
        <v>48</v>
      </c>
      <c r="P127" s="15">
        <f>IFERROR(O127/N125,"-")</f>
        <v>5.7692307692307696E-2</v>
      </c>
      <c r="Q127" s="535"/>
      <c r="R127" s="180">
        <v>29</v>
      </c>
      <c r="S127" s="15">
        <f>IFERROR(R127/Q125,"-")</f>
        <v>8.5545722713864306E-2</v>
      </c>
      <c r="T127" s="535"/>
      <c r="U127" s="180">
        <v>8</v>
      </c>
      <c r="V127" s="15">
        <f>IFERROR(U127/T125,"-")</f>
        <v>8.1632653061224483E-2</v>
      </c>
      <c r="W127" s="535"/>
      <c r="X127" s="180">
        <v>1</v>
      </c>
      <c r="Y127" s="15">
        <f>IFERROR(X127/W125,"-")</f>
        <v>7.6923076923076927E-2</v>
      </c>
      <c r="Z127" s="535"/>
      <c r="AA127" s="180">
        <f t="shared" si="130"/>
        <v>156</v>
      </c>
      <c r="AB127" s="15">
        <f>IFERROR(AA127/Z125,"-")</f>
        <v>6.0092449922958396E-2</v>
      </c>
      <c r="AH127" s="69"/>
      <c r="AI127" s="134"/>
      <c r="AJ127" s="134"/>
      <c r="AK127" s="134"/>
      <c r="AL127" s="134"/>
      <c r="AM127" s="134"/>
    </row>
    <row r="128" spans="2:39" ht="13.5" customHeight="1">
      <c r="B128" s="549"/>
      <c r="C128" s="553"/>
      <c r="D128" s="261" t="s">
        <v>73</v>
      </c>
      <c r="E128" s="536"/>
      <c r="F128" s="181">
        <v>0</v>
      </c>
      <c r="G128" s="16">
        <f>IFERROR(F128/E125,"-")</f>
        <v>0</v>
      </c>
      <c r="H128" s="536"/>
      <c r="I128" s="181">
        <v>0</v>
      </c>
      <c r="J128" s="16">
        <f>IFERROR(I128/H125,"-")</f>
        <v>0</v>
      </c>
      <c r="K128" s="536"/>
      <c r="L128" s="181">
        <v>105</v>
      </c>
      <c r="M128" s="16">
        <f>IFERROR(L128/K125,"-")</f>
        <v>8.0769230769230774E-2</v>
      </c>
      <c r="N128" s="536"/>
      <c r="O128" s="181">
        <v>85</v>
      </c>
      <c r="P128" s="16">
        <f>IFERROR(O128/N125,"-")</f>
        <v>0.10216346153846154</v>
      </c>
      <c r="Q128" s="536"/>
      <c r="R128" s="181">
        <v>44</v>
      </c>
      <c r="S128" s="16">
        <f>IFERROR(R128/Q125,"-")</f>
        <v>0.12979351032448377</v>
      </c>
      <c r="T128" s="536"/>
      <c r="U128" s="181">
        <v>12</v>
      </c>
      <c r="V128" s="16">
        <f>IFERROR(U128/T125,"-")</f>
        <v>0.12244897959183673</v>
      </c>
      <c r="W128" s="536"/>
      <c r="X128" s="181">
        <v>5</v>
      </c>
      <c r="Y128" s="16">
        <f>IFERROR(X128/W125,"-")</f>
        <v>0.38461538461538464</v>
      </c>
      <c r="Z128" s="536"/>
      <c r="AA128" s="181">
        <f t="shared" si="130"/>
        <v>251</v>
      </c>
      <c r="AB128" s="16">
        <f>IFERROR(AA128/Z125,"-")</f>
        <v>9.6687211093990755E-2</v>
      </c>
      <c r="AH128" s="69"/>
      <c r="AI128" s="134"/>
      <c r="AJ128" s="134"/>
      <c r="AK128" s="134"/>
      <c r="AL128" s="134"/>
      <c r="AM128" s="134"/>
    </row>
    <row r="129" spans="2:39" ht="13.5" customHeight="1">
      <c r="B129" s="547">
        <v>32</v>
      </c>
      <c r="C129" s="551" t="s">
        <v>36</v>
      </c>
      <c r="D129" s="259" t="s">
        <v>70</v>
      </c>
      <c r="E129" s="534">
        <f t="shared" ref="E129" si="245">VLOOKUP(C129,$AD$5:$AK$78,2,0)</f>
        <v>5</v>
      </c>
      <c r="F129" s="179">
        <v>4</v>
      </c>
      <c r="G129" s="68">
        <f>IFERROR(F129/E129,"-")</f>
        <v>0.8</v>
      </c>
      <c r="H129" s="534">
        <f t="shared" ref="H129" si="246">VLOOKUP(C129,$AD$5:$AK$78,3,0)</f>
        <v>7</v>
      </c>
      <c r="I129" s="179">
        <v>5</v>
      </c>
      <c r="J129" s="68">
        <f>IFERROR(I129/H129,"-")</f>
        <v>0.7142857142857143</v>
      </c>
      <c r="K129" s="534">
        <f t="shared" ref="K129" si="247">VLOOKUP(C129,$AD$5:$AK$78,4,0)</f>
        <v>1055</v>
      </c>
      <c r="L129" s="179">
        <v>827</v>
      </c>
      <c r="M129" s="68">
        <f>IFERROR(L129/K129,"-")</f>
        <v>0.78388625592417061</v>
      </c>
      <c r="N129" s="534">
        <f t="shared" ref="N129" si="248">VLOOKUP(C129,$AD$5:$AK$78,5,0)</f>
        <v>934</v>
      </c>
      <c r="O129" s="179">
        <v>688</v>
      </c>
      <c r="P129" s="68">
        <f>IFERROR(O129/N129,"-")</f>
        <v>0.7366167023554604</v>
      </c>
      <c r="Q129" s="534">
        <f t="shared" ref="Q129" si="249">VLOOKUP(C129,$AD$5:$AK$78,6,0)</f>
        <v>497</v>
      </c>
      <c r="R129" s="179">
        <v>350</v>
      </c>
      <c r="S129" s="68">
        <f>IFERROR(R129/Q129,"-")</f>
        <v>0.70422535211267601</v>
      </c>
      <c r="T129" s="534">
        <f t="shared" ref="T129" si="250">VLOOKUP(C129,$AD$5:$AK$78,7,0)</f>
        <v>130</v>
      </c>
      <c r="U129" s="179">
        <v>101</v>
      </c>
      <c r="V129" s="68">
        <f>IFERROR(U129/T129,"-")</f>
        <v>0.77692307692307694</v>
      </c>
      <c r="W129" s="534">
        <f t="shared" ref="W129" si="251">VLOOKUP(C129,$AD$5:$AK$78,8,0)</f>
        <v>23</v>
      </c>
      <c r="X129" s="179">
        <v>15</v>
      </c>
      <c r="Y129" s="68">
        <f>IFERROR(X129/W129,"-")</f>
        <v>0.65217391304347827</v>
      </c>
      <c r="Z129" s="534">
        <f t="shared" ref="Z129" si="252">VLOOKUP(C129,$AD$5:$AL$78,9,0)</f>
        <v>2651</v>
      </c>
      <c r="AA129" s="179">
        <f t="shared" si="130"/>
        <v>1990</v>
      </c>
      <c r="AB129" s="68">
        <f>IFERROR(AA129/Z129,"-")</f>
        <v>0.75066012825348927</v>
      </c>
      <c r="AH129" s="69"/>
      <c r="AI129" s="134"/>
      <c r="AJ129" s="134"/>
      <c r="AK129" s="134"/>
      <c r="AL129" s="134"/>
      <c r="AM129" s="134"/>
    </row>
    <row r="130" spans="2:39" ht="13.5" customHeight="1">
      <c r="B130" s="548"/>
      <c r="C130" s="552"/>
      <c r="D130" s="260" t="s">
        <v>71</v>
      </c>
      <c r="E130" s="535"/>
      <c r="F130" s="180">
        <v>0</v>
      </c>
      <c r="G130" s="15">
        <f>IFERROR(F130/E129,"-")</f>
        <v>0</v>
      </c>
      <c r="H130" s="535"/>
      <c r="I130" s="180">
        <v>1</v>
      </c>
      <c r="J130" s="15">
        <f>IFERROR(I130/H129,"-")</f>
        <v>0.14285714285714285</v>
      </c>
      <c r="K130" s="535"/>
      <c r="L130" s="180">
        <v>107</v>
      </c>
      <c r="M130" s="15">
        <f>IFERROR(L130/K129,"-")</f>
        <v>0.1014218009478673</v>
      </c>
      <c r="N130" s="535"/>
      <c r="O130" s="180">
        <v>109</v>
      </c>
      <c r="P130" s="15">
        <f>IFERROR(O130/N129,"-")</f>
        <v>0.11670235546038545</v>
      </c>
      <c r="Q130" s="535"/>
      <c r="R130" s="180">
        <v>49</v>
      </c>
      <c r="S130" s="15">
        <f>IFERROR(R130/Q129,"-")</f>
        <v>9.8591549295774641E-2</v>
      </c>
      <c r="T130" s="535"/>
      <c r="U130" s="180">
        <v>10</v>
      </c>
      <c r="V130" s="15">
        <f>IFERROR(U130/T129,"-")</f>
        <v>7.6923076923076927E-2</v>
      </c>
      <c r="W130" s="535"/>
      <c r="X130" s="180">
        <v>4</v>
      </c>
      <c r="Y130" s="15">
        <f>IFERROR(X130/W129,"-")</f>
        <v>0.17391304347826086</v>
      </c>
      <c r="Z130" s="535"/>
      <c r="AA130" s="180">
        <f t="shared" si="130"/>
        <v>280</v>
      </c>
      <c r="AB130" s="15">
        <f>IFERROR(AA130/Z129,"-")</f>
        <v>0.10562052055827989</v>
      </c>
      <c r="AH130" s="69"/>
      <c r="AI130" s="134"/>
      <c r="AJ130" s="134"/>
      <c r="AK130" s="134"/>
      <c r="AL130" s="134"/>
      <c r="AM130" s="134"/>
    </row>
    <row r="131" spans="2:39" ht="13.5" customHeight="1">
      <c r="B131" s="548"/>
      <c r="C131" s="552"/>
      <c r="D131" s="260" t="s">
        <v>72</v>
      </c>
      <c r="E131" s="535"/>
      <c r="F131" s="180">
        <v>0</v>
      </c>
      <c r="G131" s="15">
        <f>IFERROR(F131/E129,"-")</f>
        <v>0</v>
      </c>
      <c r="H131" s="535"/>
      <c r="I131" s="180">
        <v>0</v>
      </c>
      <c r="J131" s="15">
        <f>IFERROR(I131/H129,"-")</f>
        <v>0</v>
      </c>
      <c r="K131" s="535"/>
      <c r="L131" s="180">
        <v>53</v>
      </c>
      <c r="M131" s="15">
        <f>IFERROR(L131/K129,"-")</f>
        <v>5.0236966824644548E-2</v>
      </c>
      <c r="N131" s="535"/>
      <c r="O131" s="180">
        <v>44</v>
      </c>
      <c r="P131" s="15">
        <f>IFERROR(O131/N129,"-")</f>
        <v>4.7109207708779445E-2</v>
      </c>
      <c r="Q131" s="535"/>
      <c r="R131" s="180">
        <v>27</v>
      </c>
      <c r="S131" s="15">
        <f>IFERROR(R131/Q129,"-")</f>
        <v>5.4325955734406441E-2</v>
      </c>
      <c r="T131" s="535"/>
      <c r="U131" s="180">
        <v>5</v>
      </c>
      <c r="V131" s="15">
        <f>IFERROR(U131/T129,"-")</f>
        <v>3.8461538461538464E-2</v>
      </c>
      <c r="W131" s="535"/>
      <c r="X131" s="180">
        <v>1</v>
      </c>
      <c r="Y131" s="15">
        <f>IFERROR(X131/W129,"-")</f>
        <v>4.3478260869565216E-2</v>
      </c>
      <c r="Z131" s="535"/>
      <c r="AA131" s="180">
        <f t="shared" si="130"/>
        <v>130</v>
      </c>
      <c r="AB131" s="15">
        <f>IFERROR(AA131/Z129,"-")</f>
        <v>4.9038098830629949E-2</v>
      </c>
      <c r="AH131" s="69"/>
      <c r="AI131" s="134"/>
      <c r="AJ131" s="134"/>
      <c r="AK131" s="134"/>
      <c r="AL131" s="134"/>
      <c r="AM131" s="134"/>
    </row>
    <row r="132" spans="2:39" ht="13.5" customHeight="1">
      <c r="B132" s="549"/>
      <c r="C132" s="553"/>
      <c r="D132" s="261" t="s">
        <v>73</v>
      </c>
      <c r="E132" s="536"/>
      <c r="F132" s="181">
        <v>1</v>
      </c>
      <c r="G132" s="16">
        <f>IFERROR(F132/E129,"-")</f>
        <v>0.2</v>
      </c>
      <c r="H132" s="536"/>
      <c r="I132" s="181">
        <v>1</v>
      </c>
      <c r="J132" s="16">
        <f>IFERROR(I132/H129,"-")</f>
        <v>0.14285714285714285</v>
      </c>
      <c r="K132" s="536"/>
      <c r="L132" s="181">
        <v>68</v>
      </c>
      <c r="M132" s="16">
        <f>IFERROR(L132/K129,"-")</f>
        <v>6.4454976303317535E-2</v>
      </c>
      <c r="N132" s="536"/>
      <c r="O132" s="181">
        <v>93</v>
      </c>
      <c r="P132" s="16">
        <f>IFERROR(O132/N129,"-")</f>
        <v>9.9571734475374735E-2</v>
      </c>
      <c r="Q132" s="536"/>
      <c r="R132" s="181">
        <v>71</v>
      </c>
      <c r="S132" s="16">
        <f>IFERROR(R132/Q129,"-")</f>
        <v>0.14285714285714285</v>
      </c>
      <c r="T132" s="536"/>
      <c r="U132" s="181">
        <v>14</v>
      </c>
      <c r="V132" s="16">
        <f>IFERROR(U132/T129,"-")</f>
        <v>0.1076923076923077</v>
      </c>
      <c r="W132" s="536"/>
      <c r="X132" s="181">
        <v>3</v>
      </c>
      <c r="Y132" s="16">
        <f>IFERROR(X132/W129,"-")</f>
        <v>0.13043478260869565</v>
      </c>
      <c r="Z132" s="536"/>
      <c r="AA132" s="181">
        <f t="shared" si="130"/>
        <v>251</v>
      </c>
      <c r="AB132" s="16">
        <f>IFERROR(AA132/Z129,"-")</f>
        <v>9.4681252357600901E-2</v>
      </c>
      <c r="AH132" s="69"/>
      <c r="AI132" s="134"/>
      <c r="AJ132" s="134"/>
      <c r="AK132" s="134"/>
      <c r="AL132" s="134"/>
      <c r="AM132" s="134"/>
    </row>
    <row r="133" spans="2:39" ht="13.5" customHeight="1">
      <c r="B133" s="547">
        <v>33</v>
      </c>
      <c r="C133" s="551" t="s">
        <v>37</v>
      </c>
      <c r="D133" s="259" t="s">
        <v>70</v>
      </c>
      <c r="E133" s="534">
        <f t="shared" ref="E133" si="253">VLOOKUP(C133,$AD$5:$AK$78,2,0)</f>
        <v>0</v>
      </c>
      <c r="F133" s="179">
        <v>0</v>
      </c>
      <c r="G133" s="68" t="str">
        <f>IFERROR(F133/E133,"-")</f>
        <v>-</v>
      </c>
      <c r="H133" s="534">
        <f t="shared" ref="H133" si="254">VLOOKUP(C133,$AD$5:$AK$78,3,0)</f>
        <v>1</v>
      </c>
      <c r="I133" s="179">
        <v>1</v>
      </c>
      <c r="J133" s="68">
        <f>IFERROR(I133/H133,"-")</f>
        <v>1</v>
      </c>
      <c r="K133" s="534">
        <f t="shared" ref="K133" si="255">VLOOKUP(C133,$AD$5:$AK$78,4,0)</f>
        <v>290</v>
      </c>
      <c r="L133" s="179">
        <v>236</v>
      </c>
      <c r="M133" s="68">
        <f>IFERROR(L133/K133,"-")</f>
        <v>0.81379310344827582</v>
      </c>
      <c r="N133" s="534">
        <f t="shared" ref="N133" si="256">VLOOKUP(C133,$AD$5:$AK$78,5,0)</f>
        <v>207</v>
      </c>
      <c r="O133" s="179">
        <v>168</v>
      </c>
      <c r="P133" s="68">
        <f>IFERROR(O133/N133,"-")</f>
        <v>0.81159420289855078</v>
      </c>
      <c r="Q133" s="534">
        <f t="shared" ref="Q133" si="257">VLOOKUP(C133,$AD$5:$AK$78,6,0)</f>
        <v>53</v>
      </c>
      <c r="R133" s="179">
        <v>44</v>
      </c>
      <c r="S133" s="68">
        <f>IFERROR(R133/Q133,"-")</f>
        <v>0.83018867924528306</v>
      </c>
      <c r="T133" s="534">
        <f t="shared" ref="T133" si="258">VLOOKUP(C133,$AD$5:$AK$78,7,0)</f>
        <v>14</v>
      </c>
      <c r="U133" s="179">
        <v>14</v>
      </c>
      <c r="V133" s="68">
        <f>IFERROR(U133/T133,"-")</f>
        <v>1</v>
      </c>
      <c r="W133" s="534">
        <f t="shared" ref="W133" si="259">VLOOKUP(C133,$AD$5:$AK$78,8,0)</f>
        <v>2</v>
      </c>
      <c r="X133" s="179">
        <v>2</v>
      </c>
      <c r="Y133" s="68">
        <f>IFERROR(X133/W133,"-")</f>
        <v>1</v>
      </c>
      <c r="Z133" s="534">
        <f t="shared" ref="Z133" si="260">VLOOKUP(C133,$AD$5:$AL$78,9,0)</f>
        <v>567</v>
      </c>
      <c r="AA133" s="179">
        <f t="shared" si="130"/>
        <v>465</v>
      </c>
      <c r="AB133" s="68">
        <f>IFERROR(AA133/Z133,"-")</f>
        <v>0.82010582010582012</v>
      </c>
      <c r="AH133" s="69"/>
      <c r="AI133" s="134"/>
      <c r="AJ133" s="134"/>
      <c r="AK133" s="134"/>
      <c r="AL133" s="134"/>
      <c r="AM133" s="134"/>
    </row>
    <row r="134" spans="2:39" ht="13.5" customHeight="1">
      <c r="B134" s="548"/>
      <c r="C134" s="552"/>
      <c r="D134" s="260" t="s">
        <v>71</v>
      </c>
      <c r="E134" s="535"/>
      <c r="F134" s="180">
        <v>0</v>
      </c>
      <c r="G134" s="15" t="str">
        <f>IFERROR(F134/E133,"-")</f>
        <v>-</v>
      </c>
      <c r="H134" s="535"/>
      <c r="I134" s="180">
        <v>0</v>
      </c>
      <c r="J134" s="15">
        <f>IFERROR(I134/H133,"-")</f>
        <v>0</v>
      </c>
      <c r="K134" s="535"/>
      <c r="L134" s="180">
        <v>18</v>
      </c>
      <c r="M134" s="15">
        <f>IFERROR(L134/K133,"-")</f>
        <v>6.2068965517241378E-2</v>
      </c>
      <c r="N134" s="535"/>
      <c r="O134" s="180">
        <v>15</v>
      </c>
      <c r="P134" s="15">
        <f>IFERROR(O134/N133,"-")</f>
        <v>7.2463768115942032E-2</v>
      </c>
      <c r="Q134" s="535"/>
      <c r="R134" s="180">
        <v>2</v>
      </c>
      <c r="S134" s="15">
        <f>IFERROR(R134/Q133,"-")</f>
        <v>3.7735849056603772E-2</v>
      </c>
      <c r="T134" s="535"/>
      <c r="U134" s="180">
        <v>0</v>
      </c>
      <c r="V134" s="15">
        <f>IFERROR(U134/T133,"-")</f>
        <v>0</v>
      </c>
      <c r="W134" s="535"/>
      <c r="X134" s="180">
        <v>0</v>
      </c>
      <c r="Y134" s="15">
        <f>IFERROR(X134/W133,"-")</f>
        <v>0</v>
      </c>
      <c r="Z134" s="535"/>
      <c r="AA134" s="180">
        <f t="shared" ref="AA134:AA197" si="261">SUM(F134,I134,L134,O134,R134,U134,X134)</f>
        <v>35</v>
      </c>
      <c r="AB134" s="15">
        <f>IFERROR(AA134/Z133,"-")</f>
        <v>6.1728395061728392E-2</v>
      </c>
      <c r="AH134" s="69"/>
      <c r="AI134" s="134"/>
      <c r="AJ134" s="134"/>
      <c r="AK134" s="134"/>
      <c r="AL134" s="134"/>
      <c r="AM134" s="134"/>
    </row>
    <row r="135" spans="2:39" ht="13.5" customHeight="1">
      <c r="B135" s="548"/>
      <c r="C135" s="552"/>
      <c r="D135" s="260" t="s">
        <v>72</v>
      </c>
      <c r="E135" s="535"/>
      <c r="F135" s="180">
        <v>0</v>
      </c>
      <c r="G135" s="15" t="str">
        <f>IFERROR(F135/E133,"-")</f>
        <v>-</v>
      </c>
      <c r="H135" s="535"/>
      <c r="I135" s="180">
        <v>0</v>
      </c>
      <c r="J135" s="15">
        <f>IFERROR(I135/H133,"-")</f>
        <v>0</v>
      </c>
      <c r="K135" s="535"/>
      <c r="L135" s="180">
        <v>9</v>
      </c>
      <c r="M135" s="15">
        <f>IFERROR(L135/K133,"-")</f>
        <v>3.1034482758620689E-2</v>
      </c>
      <c r="N135" s="535"/>
      <c r="O135" s="180">
        <v>10</v>
      </c>
      <c r="P135" s="15">
        <f>IFERROR(O135/N133,"-")</f>
        <v>4.8309178743961352E-2</v>
      </c>
      <c r="Q135" s="535"/>
      <c r="R135" s="180">
        <v>1</v>
      </c>
      <c r="S135" s="15">
        <f>IFERROR(R135/Q133,"-")</f>
        <v>1.8867924528301886E-2</v>
      </c>
      <c r="T135" s="535"/>
      <c r="U135" s="180">
        <v>0</v>
      </c>
      <c r="V135" s="15">
        <f>IFERROR(U135/T133,"-")</f>
        <v>0</v>
      </c>
      <c r="W135" s="535"/>
      <c r="X135" s="180">
        <v>0</v>
      </c>
      <c r="Y135" s="15">
        <f>IFERROR(X135/W133,"-")</f>
        <v>0</v>
      </c>
      <c r="Z135" s="535"/>
      <c r="AA135" s="180">
        <f t="shared" si="261"/>
        <v>20</v>
      </c>
      <c r="AB135" s="15">
        <f>IFERROR(AA135/Z133,"-")</f>
        <v>3.5273368606701938E-2</v>
      </c>
      <c r="AH135" s="69"/>
      <c r="AI135" s="134"/>
      <c r="AJ135" s="134"/>
      <c r="AK135" s="134"/>
      <c r="AL135" s="134"/>
      <c r="AM135" s="134"/>
    </row>
    <row r="136" spans="2:39" ht="13.5" customHeight="1">
      <c r="B136" s="549"/>
      <c r="C136" s="553"/>
      <c r="D136" s="261" t="s">
        <v>73</v>
      </c>
      <c r="E136" s="536"/>
      <c r="F136" s="181">
        <v>0</v>
      </c>
      <c r="G136" s="16" t="str">
        <f>IFERROR(F136/E133,"-")</f>
        <v>-</v>
      </c>
      <c r="H136" s="536"/>
      <c r="I136" s="181">
        <v>0</v>
      </c>
      <c r="J136" s="16">
        <f>IFERROR(I136/H133,"-")</f>
        <v>0</v>
      </c>
      <c r="K136" s="536"/>
      <c r="L136" s="181">
        <v>27</v>
      </c>
      <c r="M136" s="16">
        <f>IFERROR(L136/K133,"-")</f>
        <v>9.3103448275862075E-2</v>
      </c>
      <c r="N136" s="536"/>
      <c r="O136" s="181">
        <v>14</v>
      </c>
      <c r="P136" s="16">
        <f>IFERROR(O136/N133,"-")</f>
        <v>6.7632850241545889E-2</v>
      </c>
      <c r="Q136" s="536"/>
      <c r="R136" s="181">
        <v>6</v>
      </c>
      <c r="S136" s="16">
        <f>IFERROR(R136/Q133,"-")</f>
        <v>0.11320754716981132</v>
      </c>
      <c r="T136" s="536"/>
      <c r="U136" s="181">
        <v>0</v>
      </c>
      <c r="V136" s="16">
        <f>IFERROR(U136/T133,"-")</f>
        <v>0</v>
      </c>
      <c r="W136" s="536"/>
      <c r="X136" s="181">
        <v>0</v>
      </c>
      <c r="Y136" s="16">
        <f>IFERROR(X136/W133,"-")</f>
        <v>0</v>
      </c>
      <c r="Z136" s="536"/>
      <c r="AA136" s="181">
        <f t="shared" si="261"/>
        <v>47</v>
      </c>
      <c r="AB136" s="16">
        <f>IFERROR(AA136/Z133,"-")</f>
        <v>8.2892416225749554E-2</v>
      </c>
      <c r="AH136" s="69"/>
      <c r="AI136" s="134"/>
      <c r="AJ136" s="134"/>
      <c r="AK136" s="134"/>
      <c r="AL136" s="134"/>
      <c r="AM136" s="134"/>
    </row>
    <row r="137" spans="2:39" ht="13.5" customHeight="1">
      <c r="B137" s="547">
        <v>34</v>
      </c>
      <c r="C137" s="551" t="s">
        <v>38</v>
      </c>
      <c r="D137" s="259" t="s">
        <v>70</v>
      </c>
      <c r="E137" s="534">
        <f t="shared" ref="E137" si="262">VLOOKUP(C137,$AD$5:$AK$78,2,0)</f>
        <v>5</v>
      </c>
      <c r="F137" s="179">
        <v>3</v>
      </c>
      <c r="G137" s="68">
        <f>IFERROR(F137/E137,"-")</f>
        <v>0.6</v>
      </c>
      <c r="H137" s="534">
        <f t="shared" ref="H137" si="263">VLOOKUP(C137,$AD$5:$AK$78,3,0)</f>
        <v>9</v>
      </c>
      <c r="I137" s="179">
        <v>7</v>
      </c>
      <c r="J137" s="68">
        <f>IFERROR(I137/H137,"-")</f>
        <v>0.77777777777777779</v>
      </c>
      <c r="K137" s="534">
        <f t="shared" ref="K137" si="264">VLOOKUP(C137,$AD$5:$AK$78,4,0)</f>
        <v>1156</v>
      </c>
      <c r="L137" s="179">
        <v>899</v>
      </c>
      <c r="M137" s="68">
        <f>IFERROR(L137/K137,"-")</f>
        <v>0.77768166089965396</v>
      </c>
      <c r="N137" s="534">
        <f t="shared" ref="N137" si="265">VLOOKUP(C137,$AD$5:$AK$78,5,0)</f>
        <v>826</v>
      </c>
      <c r="O137" s="179">
        <v>632</v>
      </c>
      <c r="P137" s="68">
        <f>IFERROR(O137/N137,"-")</f>
        <v>0.76513317191283292</v>
      </c>
      <c r="Q137" s="534">
        <f t="shared" ref="Q137" si="266">VLOOKUP(C137,$AD$5:$AK$78,6,0)</f>
        <v>422</v>
      </c>
      <c r="R137" s="179">
        <v>302</v>
      </c>
      <c r="S137" s="68">
        <f>IFERROR(R137/Q137,"-")</f>
        <v>0.71563981042654023</v>
      </c>
      <c r="T137" s="534">
        <f t="shared" ref="T137" si="267">VLOOKUP(C137,$AD$5:$AK$78,7,0)</f>
        <v>89</v>
      </c>
      <c r="U137" s="179">
        <v>57</v>
      </c>
      <c r="V137" s="68">
        <f>IFERROR(U137/T137,"-")</f>
        <v>0.6404494382022472</v>
      </c>
      <c r="W137" s="534">
        <f t="shared" ref="W137" si="268">VLOOKUP(C137,$AD$5:$AK$78,8,0)</f>
        <v>17</v>
      </c>
      <c r="X137" s="179">
        <v>10</v>
      </c>
      <c r="Y137" s="68">
        <f>IFERROR(X137/W137,"-")</f>
        <v>0.58823529411764708</v>
      </c>
      <c r="Z137" s="534">
        <f t="shared" ref="Z137" si="269">VLOOKUP(C137,$AD$5:$AL$78,9,0)</f>
        <v>2524</v>
      </c>
      <c r="AA137" s="179">
        <f t="shared" si="261"/>
        <v>1910</v>
      </c>
      <c r="AB137" s="68">
        <f>IFERROR(AA137/Z137,"-")</f>
        <v>0.75673534072900162</v>
      </c>
      <c r="AH137" s="69"/>
      <c r="AI137" s="134"/>
      <c r="AJ137" s="134"/>
      <c r="AK137" s="134"/>
      <c r="AL137" s="134"/>
      <c r="AM137" s="134"/>
    </row>
    <row r="138" spans="2:39" ht="13.5" customHeight="1">
      <c r="B138" s="548"/>
      <c r="C138" s="552"/>
      <c r="D138" s="260" t="s">
        <v>71</v>
      </c>
      <c r="E138" s="535"/>
      <c r="F138" s="180">
        <v>1</v>
      </c>
      <c r="G138" s="15">
        <f>IFERROR(F138/E137,"-")</f>
        <v>0.2</v>
      </c>
      <c r="H138" s="535"/>
      <c r="I138" s="180">
        <v>1</v>
      </c>
      <c r="J138" s="15">
        <f>IFERROR(I138/H137,"-")</f>
        <v>0.1111111111111111</v>
      </c>
      <c r="K138" s="535"/>
      <c r="L138" s="180">
        <v>106</v>
      </c>
      <c r="M138" s="15">
        <f>IFERROR(L138/K137,"-")</f>
        <v>9.1695501730103809E-2</v>
      </c>
      <c r="N138" s="535"/>
      <c r="O138" s="180">
        <v>83</v>
      </c>
      <c r="P138" s="15">
        <f>IFERROR(O138/N137,"-")</f>
        <v>0.10048426150121065</v>
      </c>
      <c r="Q138" s="535"/>
      <c r="R138" s="180">
        <v>40</v>
      </c>
      <c r="S138" s="15">
        <f>IFERROR(R138/Q137,"-")</f>
        <v>9.4786729857819899E-2</v>
      </c>
      <c r="T138" s="535"/>
      <c r="U138" s="180">
        <v>13</v>
      </c>
      <c r="V138" s="15">
        <f>IFERROR(U138/T137,"-")</f>
        <v>0.14606741573033707</v>
      </c>
      <c r="W138" s="535"/>
      <c r="X138" s="180">
        <v>2</v>
      </c>
      <c r="Y138" s="15">
        <f>IFERROR(X138/W137,"-")</f>
        <v>0.11764705882352941</v>
      </c>
      <c r="Z138" s="535"/>
      <c r="AA138" s="180">
        <f t="shared" si="261"/>
        <v>246</v>
      </c>
      <c r="AB138" s="15">
        <f>IFERROR(AA138/Z137,"-")</f>
        <v>9.7464342313787644E-2</v>
      </c>
      <c r="AH138" s="69"/>
      <c r="AI138" s="134"/>
      <c r="AJ138" s="134"/>
      <c r="AK138" s="134"/>
      <c r="AL138" s="134"/>
      <c r="AM138" s="134"/>
    </row>
    <row r="139" spans="2:39" ht="13.5" customHeight="1">
      <c r="B139" s="548"/>
      <c r="C139" s="552"/>
      <c r="D139" s="260" t="s">
        <v>72</v>
      </c>
      <c r="E139" s="535"/>
      <c r="F139" s="180">
        <v>0</v>
      </c>
      <c r="G139" s="15">
        <f>IFERROR(F139/E137,"-")</f>
        <v>0</v>
      </c>
      <c r="H139" s="535"/>
      <c r="I139" s="180">
        <v>0</v>
      </c>
      <c r="J139" s="15">
        <f>IFERROR(I139/H137,"-")</f>
        <v>0</v>
      </c>
      <c r="K139" s="535"/>
      <c r="L139" s="180">
        <v>59</v>
      </c>
      <c r="M139" s="15">
        <f>IFERROR(L139/K137,"-")</f>
        <v>5.1038062283737022E-2</v>
      </c>
      <c r="N139" s="535"/>
      <c r="O139" s="180">
        <v>37</v>
      </c>
      <c r="P139" s="15">
        <f>IFERROR(O139/N137,"-")</f>
        <v>4.4794188861985475E-2</v>
      </c>
      <c r="Q139" s="535"/>
      <c r="R139" s="180">
        <v>32</v>
      </c>
      <c r="S139" s="15">
        <f>IFERROR(R139/Q137,"-")</f>
        <v>7.582938388625593E-2</v>
      </c>
      <c r="T139" s="535"/>
      <c r="U139" s="180">
        <v>5</v>
      </c>
      <c r="V139" s="15">
        <f>IFERROR(U139/T137,"-")</f>
        <v>5.6179775280898875E-2</v>
      </c>
      <c r="W139" s="535"/>
      <c r="X139" s="180">
        <v>1</v>
      </c>
      <c r="Y139" s="15">
        <f>IFERROR(X139/W137,"-")</f>
        <v>5.8823529411764705E-2</v>
      </c>
      <c r="Z139" s="535"/>
      <c r="AA139" s="180">
        <f t="shared" si="261"/>
        <v>134</v>
      </c>
      <c r="AB139" s="15">
        <f>IFERROR(AA139/Z137,"-")</f>
        <v>5.3090332805071312E-2</v>
      </c>
      <c r="AH139" s="69"/>
      <c r="AI139" s="134"/>
      <c r="AJ139" s="134"/>
      <c r="AK139" s="134"/>
      <c r="AL139" s="134"/>
      <c r="AM139" s="134"/>
    </row>
    <row r="140" spans="2:39" ht="13.5" customHeight="1">
      <c r="B140" s="549"/>
      <c r="C140" s="553"/>
      <c r="D140" s="261" t="s">
        <v>73</v>
      </c>
      <c r="E140" s="536"/>
      <c r="F140" s="181">
        <v>1</v>
      </c>
      <c r="G140" s="16">
        <f>IFERROR(F140/E137,"-")</f>
        <v>0.2</v>
      </c>
      <c r="H140" s="536"/>
      <c r="I140" s="181">
        <v>1</v>
      </c>
      <c r="J140" s="16">
        <f>IFERROR(I140/H137,"-")</f>
        <v>0.1111111111111111</v>
      </c>
      <c r="K140" s="536"/>
      <c r="L140" s="181">
        <v>92</v>
      </c>
      <c r="M140" s="16">
        <f>IFERROR(L140/K137,"-")</f>
        <v>7.9584775086505188E-2</v>
      </c>
      <c r="N140" s="536"/>
      <c r="O140" s="181">
        <v>74</v>
      </c>
      <c r="P140" s="16">
        <f>IFERROR(O140/N137,"-")</f>
        <v>8.9588377723970949E-2</v>
      </c>
      <c r="Q140" s="536"/>
      <c r="R140" s="181">
        <v>48</v>
      </c>
      <c r="S140" s="16">
        <f>IFERROR(R140/Q137,"-")</f>
        <v>0.11374407582938388</v>
      </c>
      <c r="T140" s="536"/>
      <c r="U140" s="181">
        <v>14</v>
      </c>
      <c r="V140" s="16">
        <f>IFERROR(U140/T137,"-")</f>
        <v>0.15730337078651685</v>
      </c>
      <c r="W140" s="536"/>
      <c r="X140" s="181">
        <v>4</v>
      </c>
      <c r="Y140" s="16">
        <f>IFERROR(X140/W137,"-")</f>
        <v>0.23529411764705882</v>
      </c>
      <c r="Z140" s="536"/>
      <c r="AA140" s="181">
        <f t="shared" si="261"/>
        <v>234</v>
      </c>
      <c r="AB140" s="16">
        <f>IFERROR(AA140/Z137,"-")</f>
        <v>9.2709984152139463E-2</v>
      </c>
      <c r="AH140" s="69"/>
      <c r="AI140" s="134"/>
      <c r="AJ140" s="134"/>
      <c r="AK140" s="134"/>
      <c r="AL140" s="134"/>
      <c r="AM140" s="134"/>
    </row>
    <row r="141" spans="2:39" ht="13.5" customHeight="1">
      <c r="B141" s="547">
        <v>35</v>
      </c>
      <c r="C141" s="551" t="s">
        <v>1</v>
      </c>
      <c r="D141" s="259" t="s">
        <v>70</v>
      </c>
      <c r="E141" s="534">
        <f t="shared" ref="E141" si="270">VLOOKUP(C141,$AD$5:$AK$78,2,0)</f>
        <v>1</v>
      </c>
      <c r="F141" s="179">
        <v>1</v>
      </c>
      <c r="G141" s="68">
        <f>IFERROR(F141/E141,"-")</f>
        <v>1</v>
      </c>
      <c r="H141" s="534">
        <f t="shared" ref="H141" si="271">VLOOKUP(C141,$AD$5:$AK$78,3,0)</f>
        <v>3</v>
      </c>
      <c r="I141" s="179">
        <v>2</v>
      </c>
      <c r="J141" s="68">
        <f>IFERROR(I141/H141,"-")</f>
        <v>0.66666666666666663</v>
      </c>
      <c r="K141" s="534">
        <f t="shared" ref="K141" si="272">VLOOKUP(C141,$AD$5:$AK$78,4,0)</f>
        <v>2590</v>
      </c>
      <c r="L141" s="179">
        <v>1955</v>
      </c>
      <c r="M141" s="68">
        <f>IFERROR(L141/K141,"-")</f>
        <v>0.75482625482625487</v>
      </c>
      <c r="N141" s="534">
        <f t="shared" ref="N141" si="273">VLOOKUP(C141,$AD$5:$AK$78,5,0)</f>
        <v>2151</v>
      </c>
      <c r="O141" s="179">
        <v>1570</v>
      </c>
      <c r="P141" s="68">
        <f>IFERROR(O141/N141,"-")</f>
        <v>0.72989307298930728</v>
      </c>
      <c r="Q141" s="534">
        <f t="shared" ref="Q141" si="274">VLOOKUP(C141,$AD$5:$AK$78,6,0)</f>
        <v>1116</v>
      </c>
      <c r="R141" s="179">
        <v>798</v>
      </c>
      <c r="S141" s="68">
        <f>IFERROR(R141/Q141,"-")</f>
        <v>0.71505376344086025</v>
      </c>
      <c r="T141" s="534">
        <f t="shared" ref="T141" si="275">VLOOKUP(C141,$AD$5:$AK$78,7,0)</f>
        <v>312</v>
      </c>
      <c r="U141" s="179">
        <v>219</v>
      </c>
      <c r="V141" s="68">
        <f>IFERROR(U141/T141,"-")</f>
        <v>0.70192307692307687</v>
      </c>
      <c r="W141" s="534">
        <f t="shared" ref="W141" si="276">VLOOKUP(C141,$AD$5:$AK$78,8,0)</f>
        <v>54</v>
      </c>
      <c r="X141" s="179">
        <v>32</v>
      </c>
      <c r="Y141" s="68">
        <f>IFERROR(X141/W141,"-")</f>
        <v>0.59259259259259256</v>
      </c>
      <c r="Z141" s="534">
        <f t="shared" ref="Z141" si="277">VLOOKUP(C141,$AD$5:$AL$78,9,0)</f>
        <v>6227</v>
      </c>
      <c r="AA141" s="179">
        <f t="shared" si="261"/>
        <v>4577</v>
      </c>
      <c r="AB141" s="68">
        <f>IFERROR(AA141/Z141,"-")</f>
        <v>0.73502489160109197</v>
      </c>
      <c r="AH141" s="69"/>
      <c r="AI141" s="134"/>
      <c r="AJ141" s="134"/>
      <c r="AK141" s="134"/>
      <c r="AL141" s="134"/>
      <c r="AM141" s="134"/>
    </row>
    <row r="142" spans="2:39" ht="13.5" customHeight="1">
      <c r="B142" s="548"/>
      <c r="C142" s="552"/>
      <c r="D142" s="260" t="s">
        <v>71</v>
      </c>
      <c r="E142" s="535"/>
      <c r="F142" s="180">
        <v>0</v>
      </c>
      <c r="G142" s="15">
        <f>IFERROR(F142/E141,"-")</f>
        <v>0</v>
      </c>
      <c r="H142" s="535"/>
      <c r="I142" s="180">
        <v>1</v>
      </c>
      <c r="J142" s="15">
        <f>IFERROR(I142/H141,"-")</f>
        <v>0.33333333333333331</v>
      </c>
      <c r="K142" s="535"/>
      <c r="L142" s="180">
        <v>271</v>
      </c>
      <c r="M142" s="15">
        <f>IFERROR(L142/K141,"-")</f>
        <v>0.10463320463320464</v>
      </c>
      <c r="N142" s="535"/>
      <c r="O142" s="180">
        <v>224</v>
      </c>
      <c r="P142" s="15">
        <f>IFERROR(O142/N141,"-")</f>
        <v>0.10413761041376104</v>
      </c>
      <c r="Q142" s="535"/>
      <c r="R142" s="180">
        <v>106</v>
      </c>
      <c r="S142" s="15">
        <f>IFERROR(R142/Q141,"-")</f>
        <v>9.4982078853046589E-2</v>
      </c>
      <c r="T142" s="535"/>
      <c r="U142" s="180">
        <v>34</v>
      </c>
      <c r="V142" s="15">
        <f>IFERROR(U142/T141,"-")</f>
        <v>0.10897435897435898</v>
      </c>
      <c r="W142" s="535"/>
      <c r="X142" s="180">
        <v>8</v>
      </c>
      <c r="Y142" s="15">
        <f>IFERROR(X142/W141,"-")</f>
        <v>0.14814814814814814</v>
      </c>
      <c r="Z142" s="535"/>
      <c r="AA142" s="180">
        <f t="shared" si="261"/>
        <v>644</v>
      </c>
      <c r="AB142" s="15">
        <f>IFERROR(AA142/Z141,"-")</f>
        <v>0.10342058776296773</v>
      </c>
      <c r="AH142" s="69"/>
      <c r="AI142" s="134"/>
      <c r="AJ142" s="134"/>
      <c r="AK142" s="134"/>
      <c r="AL142" s="134"/>
      <c r="AM142" s="134"/>
    </row>
    <row r="143" spans="2:39" ht="13.5" customHeight="1">
      <c r="B143" s="548"/>
      <c r="C143" s="552"/>
      <c r="D143" s="260" t="s">
        <v>72</v>
      </c>
      <c r="E143" s="535"/>
      <c r="F143" s="180">
        <v>0</v>
      </c>
      <c r="G143" s="15">
        <f>IFERROR(F143/E141,"-")</f>
        <v>0</v>
      </c>
      <c r="H143" s="535"/>
      <c r="I143" s="180">
        <v>0</v>
      </c>
      <c r="J143" s="15">
        <f>IFERROR(I143/H141,"-")</f>
        <v>0</v>
      </c>
      <c r="K143" s="535"/>
      <c r="L143" s="180">
        <v>141</v>
      </c>
      <c r="M143" s="15">
        <f>IFERROR(L143/K141,"-")</f>
        <v>5.4440154440154438E-2</v>
      </c>
      <c r="N143" s="535"/>
      <c r="O143" s="180">
        <v>118</v>
      </c>
      <c r="P143" s="15">
        <f>IFERROR(O143/N141,"-")</f>
        <v>5.4858205485820551E-2</v>
      </c>
      <c r="Q143" s="535"/>
      <c r="R143" s="180">
        <v>65</v>
      </c>
      <c r="S143" s="15">
        <f>IFERROR(R143/Q141,"-")</f>
        <v>5.824372759856631E-2</v>
      </c>
      <c r="T143" s="535"/>
      <c r="U143" s="180">
        <v>18</v>
      </c>
      <c r="V143" s="15">
        <f>IFERROR(U143/T141,"-")</f>
        <v>5.7692307692307696E-2</v>
      </c>
      <c r="W143" s="535"/>
      <c r="X143" s="180">
        <v>1</v>
      </c>
      <c r="Y143" s="15">
        <f>IFERROR(X143/W141,"-")</f>
        <v>1.8518518518518517E-2</v>
      </c>
      <c r="Z143" s="535"/>
      <c r="AA143" s="180">
        <f t="shared" si="261"/>
        <v>343</v>
      </c>
      <c r="AB143" s="15">
        <f>IFERROR(AA143/Z141,"-")</f>
        <v>5.508270435201542E-2</v>
      </c>
      <c r="AH143" s="69"/>
      <c r="AI143" s="134"/>
      <c r="AJ143" s="134"/>
      <c r="AK143" s="134"/>
      <c r="AL143" s="134"/>
      <c r="AM143" s="134"/>
    </row>
    <row r="144" spans="2:39" ht="13.5" customHeight="1">
      <c r="B144" s="549"/>
      <c r="C144" s="553"/>
      <c r="D144" s="261" t="s">
        <v>73</v>
      </c>
      <c r="E144" s="536"/>
      <c r="F144" s="181">
        <v>0</v>
      </c>
      <c r="G144" s="16">
        <f>IFERROR(F144/E141,"-")</f>
        <v>0</v>
      </c>
      <c r="H144" s="536"/>
      <c r="I144" s="181">
        <v>0</v>
      </c>
      <c r="J144" s="16">
        <f>IFERROR(I144/H141,"-")</f>
        <v>0</v>
      </c>
      <c r="K144" s="536"/>
      <c r="L144" s="181">
        <v>223</v>
      </c>
      <c r="M144" s="16">
        <f>IFERROR(L144/K141,"-")</f>
        <v>8.6100386100386103E-2</v>
      </c>
      <c r="N144" s="536"/>
      <c r="O144" s="181">
        <v>239</v>
      </c>
      <c r="P144" s="16">
        <f>IFERROR(O144/N141,"-")</f>
        <v>0.1111111111111111</v>
      </c>
      <c r="Q144" s="536"/>
      <c r="R144" s="181">
        <v>147</v>
      </c>
      <c r="S144" s="16">
        <f>IFERROR(R144/Q141,"-")</f>
        <v>0.13172043010752688</v>
      </c>
      <c r="T144" s="536"/>
      <c r="U144" s="181">
        <v>41</v>
      </c>
      <c r="V144" s="16">
        <f>IFERROR(U144/T141,"-")</f>
        <v>0.13141025641025642</v>
      </c>
      <c r="W144" s="536"/>
      <c r="X144" s="181">
        <v>13</v>
      </c>
      <c r="Y144" s="16">
        <f>IFERROR(X144/W141,"-")</f>
        <v>0.24074074074074073</v>
      </c>
      <c r="Z144" s="536"/>
      <c r="AA144" s="181">
        <f t="shared" si="261"/>
        <v>663</v>
      </c>
      <c r="AB144" s="16">
        <f>IFERROR(AA144/Z141,"-")</f>
        <v>0.10647181628392484</v>
      </c>
      <c r="AH144" s="69"/>
      <c r="AI144" s="134"/>
      <c r="AJ144" s="134"/>
      <c r="AK144" s="134"/>
      <c r="AL144" s="134"/>
      <c r="AM144" s="134"/>
    </row>
    <row r="145" spans="2:39" ht="13.5" customHeight="1">
      <c r="B145" s="547">
        <v>36</v>
      </c>
      <c r="C145" s="551" t="s">
        <v>2</v>
      </c>
      <c r="D145" s="259" t="s">
        <v>70</v>
      </c>
      <c r="E145" s="534">
        <f t="shared" ref="E145" si="278">VLOOKUP(C145,$AD$5:$AK$78,2,0)</f>
        <v>1</v>
      </c>
      <c r="F145" s="179">
        <v>0</v>
      </c>
      <c r="G145" s="68">
        <f>IFERROR(F145/E145,"-")</f>
        <v>0</v>
      </c>
      <c r="H145" s="534">
        <f t="shared" ref="H145" si="279">VLOOKUP(C145,$AD$5:$AK$78,3,0)</f>
        <v>4</v>
      </c>
      <c r="I145" s="179">
        <v>2</v>
      </c>
      <c r="J145" s="68">
        <f>IFERROR(I145/H145,"-")</f>
        <v>0.5</v>
      </c>
      <c r="K145" s="534">
        <f t="shared" ref="K145" si="280">VLOOKUP(C145,$AD$5:$AK$78,4,0)</f>
        <v>897</v>
      </c>
      <c r="L145" s="179">
        <v>685</v>
      </c>
      <c r="M145" s="68">
        <f>IFERROR(L145/K145,"-")</f>
        <v>0.76365663322185062</v>
      </c>
      <c r="N145" s="534">
        <f t="shared" ref="N145" si="281">VLOOKUP(C145,$AD$5:$AK$78,5,0)</f>
        <v>549</v>
      </c>
      <c r="O145" s="179">
        <v>422</v>
      </c>
      <c r="P145" s="68">
        <f>IFERROR(O145/N145,"-")</f>
        <v>0.76867030965391625</v>
      </c>
      <c r="Q145" s="534">
        <f t="shared" ref="Q145" si="282">VLOOKUP(C145,$AD$5:$AK$78,6,0)</f>
        <v>267</v>
      </c>
      <c r="R145" s="179">
        <v>182</v>
      </c>
      <c r="S145" s="68">
        <f>IFERROR(R145/Q145,"-")</f>
        <v>0.68164794007490637</v>
      </c>
      <c r="T145" s="534">
        <f t="shared" ref="T145" si="283">VLOOKUP(C145,$AD$5:$AK$78,7,0)</f>
        <v>81</v>
      </c>
      <c r="U145" s="179">
        <v>59</v>
      </c>
      <c r="V145" s="68">
        <f>IFERROR(U145/T145,"-")</f>
        <v>0.72839506172839508</v>
      </c>
      <c r="W145" s="534">
        <f t="shared" ref="W145" si="284">VLOOKUP(C145,$AD$5:$AK$78,8,0)</f>
        <v>16</v>
      </c>
      <c r="X145" s="179">
        <v>8</v>
      </c>
      <c r="Y145" s="68">
        <f>IFERROR(X145/W145,"-")</f>
        <v>0.5</v>
      </c>
      <c r="Z145" s="534">
        <f t="shared" ref="Z145" si="285">VLOOKUP(C145,$AD$5:$AL$78,9,0)</f>
        <v>1815</v>
      </c>
      <c r="AA145" s="179">
        <f t="shared" si="261"/>
        <v>1358</v>
      </c>
      <c r="AB145" s="68">
        <f>IFERROR(AA145/Z145,"-")</f>
        <v>0.74820936639118463</v>
      </c>
      <c r="AH145" s="69"/>
      <c r="AI145" s="134"/>
      <c r="AJ145" s="134"/>
      <c r="AK145" s="134"/>
      <c r="AL145" s="134"/>
      <c r="AM145" s="134"/>
    </row>
    <row r="146" spans="2:39" ht="13.5" customHeight="1">
      <c r="B146" s="548"/>
      <c r="C146" s="552"/>
      <c r="D146" s="260" t="s">
        <v>71</v>
      </c>
      <c r="E146" s="535"/>
      <c r="F146" s="180">
        <v>0</v>
      </c>
      <c r="G146" s="15">
        <f>IFERROR(F146/E145,"-")</f>
        <v>0</v>
      </c>
      <c r="H146" s="535"/>
      <c r="I146" s="180">
        <v>1</v>
      </c>
      <c r="J146" s="15">
        <f>IFERROR(I146/H145,"-")</f>
        <v>0.25</v>
      </c>
      <c r="K146" s="535"/>
      <c r="L146" s="180">
        <v>91</v>
      </c>
      <c r="M146" s="15">
        <f>IFERROR(L146/K145,"-")</f>
        <v>0.10144927536231885</v>
      </c>
      <c r="N146" s="535"/>
      <c r="O146" s="180">
        <v>45</v>
      </c>
      <c r="P146" s="15">
        <f>IFERROR(O146/N145,"-")</f>
        <v>8.1967213114754092E-2</v>
      </c>
      <c r="Q146" s="535"/>
      <c r="R146" s="180">
        <v>32</v>
      </c>
      <c r="S146" s="15">
        <f>IFERROR(R146/Q145,"-")</f>
        <v>0.1198501872659176</v>
      </c>
      <c r="T146" s="535"/>
      <c r="U146" s="180">
        <v>8</v>
      </c>
      <c r="V146" s="15">
        <f>IFERROR(U146/T145,"-")</f>
        <v>9.8765432098765427E-2</v>
      </c>
      <c r="W146" s="535"/>
      <c r="X146" s="180">
        <v>3</v>
      </c>
      <c r="Y146" s="15">
        <f>IFERROR(X146/W145,"-")</f>
        <v>0.1875</v>
      </c>
      <c r="Z146" s="535"/>
      <c r="AA146" s="180">
        <f t="shared" si="261"/>
        <v>180</v>
      </c>
      <c r="AB146" s="15">
        <f>IFERROR(AA146/Z145,"-")</f>
        <v>9.9173553719008267E-2</v>
      </c>
      <c r="AH146" s="69"/>
      <c r="AI146" s="134"/>
      <c r="AJ146" s="134"/>
      <c r="AK146" s="134"/>
      <c r="AL146" s="134"/>
      <c r="AM146" s="134"/>
    </row>
    <row r="147" spans="2:39" ht="13.5" customHeight="1">
      <c r="B147" s="548"/>
      <c r="C147" s="552"/>
      <c r="D147" s="260" t="s">
        <v>72</v>
      </c>
      <c r="E147" s="535"/>
      <c r="F147" s="180">
        <v>0</v>
      </c>
      <c r="G147" s="15">
        <f>IFERROR(F147/E145,"-")</f>
        <v>0</v>
      </c>
      <c r="H147" s="535"/>
      <c r="I147" s="180">
        <v>0</v>
      </c>
      <c r="J147" s="15">
        <f>IFERROR(I147/H145,"-")</f>
        <v>0</v>
      </c>
      <c r="K147" s="535"/>
      <c r="L147" s="180">
        <v>48</v>
      </c>
      <c r="M147" s="15">
        <f>IFERROR(L147/K145,"-")</f>
        <v>5.3511705685618728E-2</v>
      </c>
      <c r="N147" s="535"/>
      <c r="O147" s="180">
        <v>22</v>
      </c>
      <c r="P147" s="15">
        <f>IFERROR(O147/N145,"-")</f>
        <v>4.0072859744990891E-2</v>
      </c>
      <c r="Q147" s="535"/>
      <c r="R147" s="180">
        <v>21</v>
      </c>
      <c r="S147" s="15">
        <f>IFERROR(R147/Q145,"-")</f>
        <v>7.8651685393258425E-2</v>
      </c>
      <c r="T147" s="535"/>
      <c r="U147" s="180">
        <v>4</v>
      </c>
      <c r="V147" s="15">
        <f>IFERROR(U147/T145,"-")</f>
        <v>4.9382716049382713E-2</v>
      </c>
      <c r="W147" s="535"/>
      <c r="X147" s="180">
        <v>2</v>
      </c>
      <c r="Y147" s="15">
        <f>IFERROR(X147/W145,"-")</f>
        <v>0.125</v>
      </c>
      <c r="Z147" s="535"/>
      <c r="AA147" s="180">
        <f t="shared" si="261"/>
        <v>97</v>
      </c>
      <c r="AB147" s="15">
        <f>IFERROR(AA147/Z145,"-")</f>
        <v>5.3443526170798901E-2</v>
      </c>
      <c r="AH147" s="69"/>
      <c r="AI147" s="134"/>
      <c r="AJ147" s="134"/>
      <c r="AK147" s="134"/>
      <c r="AL147" s="134"/>
      <c r="AM147" s="134"/>
    </row>
    <row r="148" spans="2:39" ht="13.5" customHeight="1">
      <c r="B148" s="549"/>
      <c r="C148" s="553"/>
      <c r="D148" s="261" t="s">
        <v>73</v>
      </c>
      <c r="E148" s="536"/>
      <c r="F148" s="181">
        <v>1</v>
      </c>
      <c r="G148" s="16">
        <f>IFERROR(F148/E145,"-")</f>
        <v>1</v>
      </c>
      <c r="H148" s="536"/>
      <c r="I148" s="181">
        <v>1</v>
      </c>
      <c r="J148" s="16">
        <f>IFERROR(I148/H145,"-")</f>
        <v>0.25</v>
      </c>
      <c r="K148" s="536"/>
      <c r="L148" s="181">
        <v>73</v>
      </c>
      <c r="M148" s="16">
        <f>IFERROR(L148/K145,"-")</f>
        <v>8.1382385730211823E-2</v>
      </c>
      <c r="N148" s="536"/>
      <c r="O148" s="181">
        <v>60</v>
      </c>
      <c r="P148" s="16">
        <f>IFERROR(O148/N145,"-")</f>
        <v>0.10928961748633879</v>
      </c>
      <c r="Q148" s="536"/>
      <c r="R148" s="181">
        <v>32</v>
      </c>
      <c r="S148" s="16">
        <f>IFERROR(R148/Q145,"-")</f>
        <v>0.1198501872659176</v>
      </c>
      <c r="T148" s="536"/>
      <c r="U148" s="181">
        <v>10</v>
      </c>
      <c r="V148" s="16">
        <f>IFERROR(U148/T145,"-")</f>
        <v>0.12345679012345678</v>
      </c>
      <c r="W148" s="536"/>
      <c r="X148" s="181">
        <v>3</v>
      </c>
      <c r="Y148" s="16">
        <f>IFERROR(X148/W145,"-")</f>
        <v>0.1875</v>
      </c>
      <c r="Z148" s="536"/>
      <c r="AA148" s="181">
        <f t="shared" si="261"/>
        <v>180</v>
      </c>
      <c r="AB148" s="16">
        <f>IFERROR(AA148/Z145,"-")</f>
        <v>9.9173553719008267E-2</v>
      </c>
      <c r="AH148" s="69"/>
      <c r="AI148" s="134"/>
      <c r="AJ148" s="134"/>
      <c r="AK148" s="134"/>
      <c r="AL148" s="134"/>
      <c r="AM148" s="134"/>
    </row>
    <row r="149" spans="2:39" ht="13.5" customHeight="1">
      <c r="B149" s="547">
        <v>37</v>
      </c>
      <c r="C149" s="551" t="s">
        <v>3</v>
      </c>
      <c r="D149" s="259" t="s">
        <v>70</v>
      </c>
      <c r="E149" s="534">
        <f t="shared" ref="E149" si="286">VLOOKUP(C149,$AD$5:$AK$78,2,0)</f>
        <v>4</v>
      </c>
      <c r="F149" s="179">
        <v>4</v>
      </c>
      <c r="G149" s="68">
        <f>IFERROR(F149/E149,"-")</f>
        <v>1</v>
      </c>
      <c r="H149" s="534">
        <f t="shared" ref="H149" si="287">VLOOKUP(C149,$AD$5:$AK$78,3,0)</f>
        <v>14</v>
      </c>
      <c r="I149" s="179">
        <v>6</v>
      </c>
      <c r="J149" s="68">
        <f>IFERROR(I149/H149,"-")</f>
        <v>0.42857142857142855</v>
      </c>
      <c r="K149" s="534">
        <f t="shared" ref="K149" si="288">VLOOKUP(C149,$AD$5:$AK$78,4,0)</f>
        <v>4055</v>
      </c>
      <c r="L149" s="179">
        <v>3133</v>
      </c>
      <c r="M149" s="68">
        <f>IFERROR(L149/K149,"-")</f>
        <v>0.77262638717632548</v>
      </c>
      <c r="N149" s="534">
        <f t="shared" ref="N149" si="289">VLOOKUP(C149,$AD$5:$AK$78,5,0)</f>
        <v>2824</v>
      </c>
      <c r="O149" s="179">
        <v>2046</v>
      </c>
      <c r="P149" s="68">
        <f>IFERROR(O149/N149,"-")</f>
        <v>0.7245042492917847</v>
      </c>
      <c r="Q149" s="534">
        <f t="shared" ref="Q149" si="290">VLOOKUP(C149,$AD$5:$AK$78,6,0)</f>
        <v>1327</v>
      </c>
      <c r="R149" s="179">
        <v>890</v>
      </c>
      <c r="S149" s="68">
        <f>IFERROR(R149/Q149,"-")</f>
        <v>0.6706857573474001</v>
      </c>
      <c r="T149" s="534">
        <f t="shared" ref="T149" si="291">VLOOKUP(C149,$AD$5:$AK$78,7,0)</f>
        <v>420</v>
      </c>
      <c r="U149" s="179">
        <v>268</v>
      </c>
      <c r="V149" s="68">
        <f>IFERROR(U149/T149,"-")</f>
        <v>0.63809523809523805</v>
      </c>
      <c r="W149" s="534">
        <f t="shared" ref="W149" si="292">VLOOKUP(C149,$AD$5:$AK$78,8,0)</f>
        <v>55</v>
      </c>
      <c r="X149" s="179">
        <v>27</v>
      </c>
      <c r="Y149" s="68">
        <f>IFERROR(X149/W149,"-")</f>
        <v>0.49090909090909091</v>
      </c>
      <c r="Z149" s="534">
        <f t="shared" ref="Z149" si="293">VLOOKUP(C149,$AD$5:$AL$78,9,0)</f>
        <v>8699</v>
      </c>
      <c r="AA149" s="179">
        <f t="shared" si="261"/>
        <v>6374</v>
      </c>
      <c r="AB149" s="68">
        <f>IFERROR(AA149/Z149,"-")</f>
        <v>0.73272789975859298</v>
      </c>
      <c r="AH149" s="69"/>
      <c r="AI149" s="134"/>
      <c r="AJ149" s="134"/>
      <c r="AK149" s="134"/>
      <c r="AL149" s="134"/>
      <c r="AM149" s="134"/>
    </row>
    <row r="150" spans="2:39" ht="13.5" customHeight="1">
      <c r="B150" s="548"/>
      <c r="C150" s="552"/>
      <c r="D150" s="260" t="s">
        <v>71</v>
      </c>
      <c r="E150" s="535"/>
      <c r="F150" s="180">
        <v>0</v>
      </c>
      <c r="G150" s="15">
        <f>IFERROR(F150/E149,"-")</f>
        <v>0</v>
      </c>
      <c r="H150" s="535"/>
      <c r="I150" s="180">
        <v>1</v>
      </c>
      <c r="J150" s="15">
        <f>IFERROR(I150/H149,"-")</f>
        <v>7.1428571428571425E-2</v>
      </c>
      <c r="K150" s="535"/>
      <c r="L150" s="180">
        <v>415</v>
      </c>
      <c r="M150" s="15">
        <f>IFERROR(L150/K149,"-")</f>
        <v>0.10234278668310727</v>
      </c>
      <c r="N150" s="535"/>
      <c r="O150" s="180">
        <v>291</v>
      </c>
      <c r="P150" s="15">
        <f>IFERROR(O150/N149,"-")</f>
        <v>0.10304532577903683</v>
      </c>
      <c r="Q150" s="535"/>
      <c r="R150" s="180">
        <v>136</v>
      </c>
      <c r="S150" s="15">
        <f>IFERROR(R150/Q149,"-")</f>
        <v>0.10248681235870384</v>
      </c>
      <c r="T150" s="535"/>
      <c r="U150" s="180">
        <v>53</v>
      </c>
      <c r="V150" s="15">
        <f>IFERROR(U150/T149,"-")</f>
        <v>0.12619047619047619</v>
      </c>
      <c r="W150" s="535"/>
      <c r="X150" s="180">
        <v>9</v>
      </c>
      <c r="Y150" s="15">
        <f>IFERROR(X150/W149,"-")</f>
        <v>0.16363636363636364</v>
      </c>
      <c r="Z150" s="535"/>
      <c r="AA150" s="180">
        <f t="shared" si="261"/>
        <v>905</v>
      </c>
      <c r="AB150" s="15">
        <f>IFERROR(AA150/Z149,"-")</f>
        <v>0.10403494654557995</v>
      </c>
      <c r="AH150" s="69"/>
      <c r="AI150" s="134"/>
      <c r="AJ150" s="134"/>
      <c r="AK150" s="134"/>
      <c r="AL150" s="134"/>
      <c r="AM150" s="134"/>
    </row>
    <row r="151" spans="2:39" ht="13.5" customHeight="1">
      <c r="B151" s="548"/>
      <c r="C151" s="552"/>
      <c r="D151" s="260" t="s">
        <v>72</v>
      </c>
      <c r="E151" s="535"/>
      <c r="F151" s="180">
        <v>0</v>
      </c>
      <c r="G151" s="15">
        <f>IFERROR(F151/E149,"-")</f>
        <v>0</v>
      </c>
      <c r="H151" s="535"/>
      <c r="I151" s="180">
        <v>2</v>
      </c>
      <c r="J151" s="15">
        <f>IFERROR(I151/H149,"-")</f>
        <v>0.14285714285714285</v>
      </c>
      <c r="K151" s="535"/>
      <c r="L151" s="180">
        <v>192</v>
      </c>
      <c r="M151" s="15">
        <f>IFERROR(L151/K149,"-")</f>
        <v>4.7348951911220717E-2</v>
      </c>
      <c r="N151" s="535"/>
      <c r="O151" s="180">
        <v>142</v>
      </c>
      <c r="P151" s="15">
        <f>IFERROR(O151/N149,"-")</f>
        <v>5.0283286118980169E-2</v>
      </c>
      <c r="Q151" s="535"/>
      <c r="R151" s="180">
        <v>101</v>
      </c>
      <c r="S151" s="15">
        <f>IFERROR(R151/Q149,"-")</f>
        <v>7.6111529766390351E-2</v>
      </c>
      <c r="T151" s="535"/>
      <c r="U151" s="180">
        <v>26</v>
      </c>
      <c r="V151" s="15">
        <f>IFERROR(U151/T149,"-")</f>
        <v>6.1904761904761907E-2</v>
      </c>
      <c r="W151" s="535"/>
      <c r="X151" s="180">
        <v>4</v>
      </c>
      <c r="Y151" s="15">
        <f>IFERROR(X151/W149,"-")</f>
        <v>7.2727272727272724E-2</v>
      </c>
      <c r="Z151" s="535"/>
      <c r="AA151" s="180">
        <f t="shared" si="261"/>
        <v>467</v>
      </c>
      <c r="AB151" s="15">
        <f>IFERROR(AA151/Z149,"-")</f>
        <v>5.368433153236004E-2</v>
      </c>
      <c r="AH151" s="69"/>
      <c r="AI151" s="134"/>
      <c r="AJ151" s="134"/>
      <c r="AK151" s="134"/>
      <c r="AL151" s="134"/>
      <c r="AM151" s="134"/>
    </row>
    <row r="152" spans="2:39" ht="13.5" customHeight="1">
      <c r="B152" s="549"/>
      <c r="C152" s="553"/>
      <c r="D152" s="261" t="s">
        <v>73</v>
      </c>
      <c r="E152" s="536"/>
      <c r="F152" s="181">
        <v>0</v>
      </c>
      <c r="G152" s="16">
        <f>IFERROR(F152/E149,"-")</f>
        <v>0</v>
      </c>
      <c r="H152" s="536"/>
      <c r="I152" s="181">
        <v>5</v>
      </c>
      <c r="J152" s="16">
        <f>IFERROR(I152/H149,"-")</f>
        <v>0.35714285714285715</v>
      </c>
      <c r="K152" s="536"/>
      <c r="L152" s="181">
        <v>315</v>
      </c>
      <c r="M152" s="16">
        <f>IFERROR(L152/K149,"-")</f>
        <v>7.7681874229346484E-2</v>
      </c>
      <c r="N152" s="536"/>
      <c r="O152" s="181">
        <v>345</v>
      </c>
      <c r="P152" s="16">
        <f>IFERROR(O152/N149,"-")</f>
        <v>0.12216713881019831</v>
      </c>
      <c r="Q152" s="536"/>
      <c r="R152" s="181">
        <v>200</v>
      </c>
      <c r="S152" s="16">
        <f>IFERROR(R152/Q149,"-")</f>
        <v>0.15071590052750566</v>
      </c>
      <c r="T152" s="536"/>
      <c r="U152" s="181">
        <v>73</v>
      </c>
      <c r="V152" s="16">
        <f>IFERROR(U152/T149,"-")</f>
        <v>0.1738095238095238</v>
      </c>
      <c r="W152" s="536"/>
      <c r="X152" s="181">
        <v>15</v>
      </c>
      <c r="Y152" s="16">
        <f>IFERROR(X152/W149,"-")</f>
        <v>0.27272727272727271</v>
      </c>
      <c r="Z152" s="536"/>
      <c r="AA152" s="181">
        <f t="shared" si="261"/>
        <v>953</v>
      </c>
      <c r="AB152" s="16">
        <f>IFERROR(AA152/Z149,"-")</f>
        <v>0.10955282216346707</v>
      </c>
      <c r="AH152" s="69"/>
      <c r="AI152" s="134"/>
      <c r="AJ152" s="134"/>
      <c r="AK152" s="134"/>
      <c r="AL152" s="134"/>
      <c r="AM152" s="134"/>
    </row>
    <row r="153" spans="2:39" ht="13.5" customHeight="1">
      <c r="B153" s="547">
        <v>38</v>
      </c>
      <c r="C153" s="551" t="s">
        <v>39</v>
      </c>
      <c r="D153" s="259" t="s">
        <v>70</v>
      </c>
      <c r="E153" s="534">
        <f t="shared" ref="E153" si="294">VLOOKUP(C153,$AD$5:$AK$78,2,0)</f>
        <v>1</v>
      </c>
      <c r="F153" s="179">
        <v>1</v>
      </c>
      <c r="G153" s="68">
        <f>IFERROR(F153/E153,"-")</f>
        <v>1</v>
      </c>
      <c r="H153" s="534">
        <f t="shared" ref="H153" si="295">VLOOKUP(C153,$AD$5:$AK$78,3,0)</f>
        <v>2</v>
      </c>
      <c r="I153" s="179">
        <v>2</v>
      </c>
      <c r="J153" s="68">
        <f>IFERROR(I153/H153,"-")</f>
        <v>1</v>
      </c>
      <c r="K153" s="534">
        <f t="shared" ref="K153" si="296">VLOOKUP(C153,$AD$5:$AK$78,4,0)</f>
        <v>583</v>
      </c>
      <c r="L153" s="179">
        <v>429</v>
      </c>
      <c r="M153" s="68">
        <f>IFERROR(L153/K153,"-")</f>
        <v>0.73584905660377353</v>
      </c>
      <c r="N153" s="534">
        <f t="shared" ref="N153" si="297">VLOOKUP(C153,$AD$5:$AK$78,5,0)</f>
        <v>475</v>
      </c>
      <c r="O153" s="179">
        <v>351</v>
      </c>
      <c r="P153" s="68">
        <f>IFERROR(O153/N153,"-")</f>
        <v>0.73894736842105269</v>
      </c>
      <c r="Q153" s="534">
        <f t="shared" ref="Q153" si="298">VLOOKUP(C153,$AD$5:$AK$78,6,0)</f>
        <v>225</v>
      </c>
      <c r="R153" s="179">
        <v>146</v>
      </c>
      <c r="S153" s="68">
        <f>IFERROR(R153/Q153,"-")</f>
        <v>0.64888888888888885</v>
      </c>
      <c r="T153" s="534">
        <f t="shared" ref="T153" si="299">VLOOKUP(C153,$AD$5:$AK$78,7,0)</f>
        <v>65</v>
      </c>
      <c r="U153" s="179">
        <v>36</v>
      </c>
      <c r="V153" s="68">
        <f>IFERROR(U153/T153,"-")</f>
        <v>0.55384615384615388</v>
      </c>
      <c r="W153" s="534">
        <f t="shared" ref="W153" si="300">VLOOKUP(C153,$AD$5:$AK$78,8,0)</f>
        <v>7</v>
      </c>
      <c r="X153" s="179">
        <v>5</v>
      </c>
      <c r="Y153" s="68">
        <f>IFERROR(X153/W153,"-")</f>
        <v>0.7142857142857143</v>
      </c>
      <c r="Z153" s="534">
        <f t="shared" ref="Z153" si="301">VLOOKUP(C153,$AD$5:$AL$78,9,0)</f>
        <v>1358</v>
      </c>
      <c r="AA153" s="179">
        <f t="shared" si="261"/>
        <v>970</v>
      </c>
      <c r="AB153" s="68">
        <f>IFERROR(AA153/Z153,"-")</f>
        <v>0.7142857142857143</v>
      </c>
      <c r="AH153" s="69"/>
      <c r="AI153" s="134"/>
      <c r="AJ153" s="134"/>
      <c r="AK153" s="134"/>
      <c r="AL153" s="134"/>
      <c r="AM153" s="134"/>
    </row>
    <row r="154" spans="2:39" ht="13.5" customHeight="1">
      <c r="B154" s="548"/>
      <c r="C154" s="552"/>
      <c r="D154" s="260" t="s">
        <v>71</v>
      </c>
      <c r="E154" s="535"/>
      <c r="F154" s="180">
        <v>0</v>
      </c>
      <c r="G154" s="15">
        <f>IFERROR(F154/E153,"-")</f>
        <v>0</v>
      </c>
      <c r="H154" s="535"/>
      <c r="I154" s="180">
        <v>0</v>
      </c>
      <c r="J154" s="15">
        <f>IFERROR(I154/H153,"-")</f>
        <v>0</v>
      </c>
      <c r="K154" s="535"/>
      <c r="L154" s="180">
        <v>40</v>
      </c>
      <c r="M154" s="15">
        <f>IFERROR(L154/K153,"-")</f>
        <v>6.86106346483705E-2</v>
      </c>
      <c r="N154" s="535"/>
      <c r="O154" s="180">
        <v>43</v>
      </c>
      <c r="P154" s="15">
        <f>IFERROR(O154/N153,"-")</f>
        <v>9.0526315789473691E-2</v>
      </c>
      <c r="Q154" s="535"/>
      <c r="R154" s="180">
        <v>16</v>
      </c>
      <c r="S154" s="15">
        <f>IFERROR(R154/Q153,"-")</f>
        <v>7.1111111111111111E-2</v>
      </c>
      <c r="T154" s="535"/>
      <c r="U154" s="180">
        <v>12</v>
      </c>
      <c r="V154" s="15">
        <f>IFERROR(U154/T153,"-")</f>
        <v>0.18461538461538463</v>
      </c>
      <c r="W154" s="535"/>
      <c r="X154" s="180">
        <v>1</v>
      </c>
      <c r="Y154" s="15">
        <f>IFERROR(X154/W153,"-")</f>
        <v>0.14285714285714285</v>
      </c>
      <c r="Z154" s="535"/>
      <c r="AA154" s="180">
        <f t="shared" si="261"/>
        <v>112</v>
      </c>
      <c r="AB154" s="15">
        <f>IFERROR(AA154/Z153,"-")</f>
        <v>8.247422680412371E-2</v>
      </c>
      <c r="AH154" s="69"/>
      <c r="AI154" s="134"/>
      <c r="AJ154" s="134"/>
      <c r="AK154" s="134"/>
      <c r="AL154" s="134"/>
      <c r="AM154" s="134"/>
    </row>
    <row r="155" spans="2:39" ht="13.5" customHeight="1">
      <c r="B155" s="548"/>
      <c r="C155" s="552"/>
      <c r="D155" s="260" t="s">
        <v>72</v>
      </c>
      <c r="E155" s="535"/>
      <c r="F155" s="180">
        <v>0</v>
      </c>
      <c r="G155" s="15">
        <f>IFERROR(F155/E153,"-")</f>
        <v>0</v>
      </c>
      <c r="H155" s="535"/>
      <c r="I155" s="180">
        <v>0</v>
      </c>
      <c r="J155" s="15">
        <f>IFERROR(I155/H153,"-")</f>
        <v>0</v>
      </c>
      <c r="K155" s="535"/>
      <c r="L155" s="180">
        <v>53</v>
      </c>
      <c r="M155" s="15">
        <f>IFERROR(L155/K153,"-")</f>
        <v>9.0909090909090912E-2</v>
      </c>
      <c r="N155" s="535"/>
      <c r="O155" s="180">
        <v>18</v>
      </c>
      <c r="P155" s="15">
        <f>IFERROR(O155/N153,"-")</f>
        <v>3.7894736842105266E-2</v>
      </c>
      <c r="Q155" s="535"/>
      <c r="R155" s="180">
        <v>22</v>
      </c>
      <c r="S155" s="15">
        <f>IFERROR(R155/Q153,"-")</f>
        <v>9.7777777777777783E-2</v>
      </c>
      <c r="T155" s="535"/>
      <c r="U155" s="180">
        <v>4</v>
      </c>
      <c r="V155" s="15">
        <f>IFERROR(U155/T153,"-")</f>
        <v>6.1538461538461542E-2</v>
      </c>
      <c r="W155" s="535"/>
      <c r="X155" s="180">
        <v>0</v>
      </c>
      <c r="Y155" s="15">
        <f>IFERROR(X155/W153,"-")</f>
        <v>0</v>
      </c>
      <c r="Z155" s="535"/>
      <c r="AA155" s="180">
        <f t="shared" si="261"/>
        <v>97</v>
      </c>
      <c r="AB155" s="15">
        <f>IFERROR(AA155/Z153,"-")</f>
        <v>7.1428571428571425E-2</v>
      </c>
      <c r="AH155" s="69"/>
      <c r="AI155" s="134"/>
      <c r="AJ155" s="134"/>
      <c r="AK155" s="134"/>
      <c r="AL155" s="134"/>
      <c r="AM155" s="134"/>
    </row>
    <row r="156" spans="2:39" ht="13.5" customHeight="1">
      <c r="B156" s="549"/>
      <c r="C156" s="553"/>
      <c r="D156" s="261" t="s">
        <v>73</v>
      </c>
      <c r="E156" s="536"/>
      <c r="F156" s="181">
        <v>0</v>
      </c>
      <c r="G156" s="16">
        <f>IFERROR(F156/E153,"-")</f>
        <v>0</v>
      </c>
      <c r="H156" s="536"/>
      <c r="I156" s="181">
        <v>0</v>
      </c>
      <c r="J156" s="16">
        <f>IFERROR(I156/H153,"-")</f>
        <v>0</v>
      </c>
      <c r="K156" s="536"/>
      <c r="L156" s="181">
        <v>61</v>
      </c>
      <c r="M156" s="16">
        <f>IFERROR(L156/K153,"-")</f>
        <v>0.10463121783876501</v>
      </c>
      <c r="N156" s="536"/>
      <c r="O156" s="181">
        <v>63</v>
      </c>
      <c r="P156" s="16">
        <f>IFERROR(O156/N153,"-")</f>
        <v>0.13263157894736843</v>
      </c>
      <c r="Q156" s="536"/>
      <c r="R156" s="181">
        <v>41</v>
      </c>
      <c r="S156" s="16">
        <f>IFERROR(R156/Q153,"-")</f>
        <v>0.18222222222222223</v>
      </c>
      <c r="T156" s="536"/>
      <c r="U156" s="181">
        <v>13</v>
      </c>
      <c r="V156" s="16">
        <f>IFERROR(U156/T153,"-")</f>
        <v>0.2</v>
      </c>
      <c r="W156" s="536"/>
      <c r="X156" s="181">
        <v>1</v>
      </c>
      <c r="Y156" s="16">
        <f>IFERROR(X156/W153,"-")</f>
        <v>0.14285714285714285</v>
      </c>
      <c r="Z156" s="536"/>
      <c r="AA156" s="181">
        <f t="shared" si="261"/>
        <v>179</v>
      </c>
      <c r="AB156" s="16">
        <f>IFERROR(AA156/Z153,"-")</f>
        <v>0.13181148748159058</v>
      </c>
      <c r="AH156" s="69"/>
      <c r="AI156" s="134"/>
      <c r="AJ156" s="134"/>
      <c r="AK156" s="134"/>
      <c r="AL156" s="134"/>
      <c r="AM156" s="134"/>
    </row>
    <row r="157" spans="2:39" ht="13.5" customHeight="1">
      <c r="B157" s="547">
        <v>39</v>
      </c>
      <c r="C157" s="551" t="s">
        <v>7</v>
      </c>
      <c r="D157" s="259" t="s">
        <v>70</v>
      </c>
      <c r="E157" s="534">
        <f t="shared" ref="E157" si="302">VLOOKUP(C157,$AD$5:$AK$78,2,0)</f>
        <v>3</v>
      </c>
      <c r="F157" s="179">
        <v>1</v>
      </c>
      <c r="G157" s="68">
        <f>IFERROR(F157/E157,"-")</f>
        <v>0.33333333333333331</v>
      </c>
      <c r="H157" s="534">
        <f t="shared" ref="H157" si="303">VLOOKUP(C157,$AD$5:$AK$78,3,0)</f>
        <v>9</v>
      </c>
      <c r="I157" s="179">
        <v>6</v>
      </c>
      <c r="J157" s="68">
        <f>IFERROR(I157/H157,"-")</f>
        <v>0.66666666666666663</v>
      </c>
      <c r="K157" s="534">
        <f t="shared" ref="K157" si="304">VLOOKUP(C157,$AD$5:$AK$78,4,0)</f>
        <v>2844</v>
      </c>
      <c r="L157" s="179">
        <v>2151</v>
      </c>
      <c r="M157" s="68">
        <f>IFERROR(L157/K157,"-")</f>
        <v>0.75632911392405067</v>
      </c>
      <c r="N157" s="534">
        <f t="shared" ref="N157" si="305">VLOOKUP(C157,$AD$5:$AK$78,5,0)</f>
        <v>2479</v>
      </c>
      <c r="O157" s="179">
        <v>1810</v>
      </c>
      <c r="P157" s="68">
        <f>IFERROR(O157/N157,"-")</f>
        <v>0.73013311819281967</v>
      </c>
      <c r="Q157" s="534">
        <f t="shared" ref="Q157" si="306">VLOOKUP(C157,$AD$5:$AK$78,6,0)</f>
        <v>1157</v>
      </c>
      <c r="R157" s="179">
        <v>793</v>
      </c>
      <c r="S157" s="68">
        <f>IFERROR(R157/Q157,"-")</f>
        <v>0.6853932584269663</v>
      </c>
      <c r="T157" s="534">
        <f t="shared" ref="T157" si="307">VLOOKUP(C157,$AD$5:$AK$78,7,0)</f>
        <v>326</v>
      </c>
      <c r="U157" s="179">
        <v>209</v>
      </c>
      <c r="V157" s="68">
        <f>IFERROR(U157/T157,"-")</f>
        <v>0.64110429447852757</v>
      </c>
      <c r="W157" s="534">
        <f t="shared" ref="W157" si="308">VLOOKUP(C157,$AD$5:$AK$78,8,0)</f>
        <v>60</v>
      </c>
      <c r="X157" s="179">
        <v>37</v>
      </c>
      <c r="Y157" s="68">
        <f>IFERROR(X157/W157,"-")</f>
        <v>0.6166666666666667</v>
      </c>
      <c r="Z157" s="534">
        <f t="shared" ref="Z157" si="309">VLOOKUP(C157,$AD$5:$AL$78,9,0)</f>
        <v>6878</v>
      </c>
      <c r="AA157" s="179">
        <f t="shared" si="261"/>
        <v>5007</v>
      </c>
      <c r="AB157" s="68">
        <f>IFERROR(AA157/Z157,"-")</f>
        <v>0.72797324803722008</v>
      </c>
      <c r="AH157" s="69"/>
      <c r="AI157" s="134"/>
      <c r="AJ157" s="134"/>
      <c r="AK157" s="134"/>
      <c r="AL157" s="134"/>
      <c r="AM157" s="134"/>
    </row>
    <row r="158" spans="2:39" ht="13.5" customHeight="1">
      <c r="B158" s="548"/>
      <c r="C158" s="552"/>
      <c r="D158" s="260" t="s">
        <v>71</v>
      </c>
      <c r="E158" s="535"/>
      <c r="F158" s="180">
        <v>2</v>
      </c>
      <c r="G158" s="15">
        <f>IFERROR(F158/E157,"-")</f>
        <v>0.66666666666666663</v>
      </c>
      <c r="H158" s="535"/>
      <c r="I158" s="180">
        <v>1</v>
      </c>
      <c r="J158" s="15">
        <f>IFERROR(I158/H157,"-")</f>
        <v>0.1111111111111111</v>
      </c>
      <c r="K158" s="535"/>
      <c r="L158" s="180">
        <v>322</v>
      </c>
      <c r="M158" s="15">
        <f>IFERROR(L158/K157,"-")</f>
        <v>0.11322081575246132</v>
      </c>
      <c r="N158" s="535"/>
      <c r="O158" s="180">
        <v>268</v>
      </c>
      <c r="P158" s="15">
        <f>IFERROR(O158/N157,"-")</f>
        <v>0.10810810810810811</v>
      </c>
      <c r="Q158" s="535"/>
      <c r="R158" s="180">
        <v>101</v>
      </c>
      <c r="S158" s="15">
        <f>IFERROR(R158/Q157,"-")</f>
        <v>8.729472774416594E-2</v>
      </c>
      <c r="T158" s="535"/>
      <c r="U158" s="180">
        <v>35</v>
      </c>
      <c r="V158" s="15">
        <f>IFERROR(U158/T157,"-")</f>
        <v>0.10736196319018405</v>
      </c>
      <c r="W158" s="535"/>
      <c r="X158" s="180">
        <v>5</v>
      </c>
      <c r="Y158" s="15">
        <f>IFERROR(X158/W157,"-")</f>
        <v>8.3333333333333329E-2</v>
      </c>
      <c r="Z158" s="535"/>
      <c r="AA158" s="180">
        <f t="shared" si="261"/>
        <v>734</v>
      </c>
      <c r="AB158" s="15">
        <f>IFERROR(AA158/Z157,"-")</f>
        <v>0.10671706891538238</v>
      </c>
      <c r="AH158" s="69"/>
      <c r="AI158" s="134"/>
      <c r="AJ158" s="134"/>
      <c r="AK158" s="134"/>
      <c r="AL158" s="134"/>
      <c r="AM158" s="134"/>
    </row>
    <row r="159" spans="2:39" ht="13.5" customHeight="1">
      <c r="B159" s="548"/>
      <c r="C159" s="552"/>
      <c r="D159" s="260" t="s">
        <v>72</v>
      </c>
      <c r="E159" s="535"/>
      <c r="F159" s="180">
        <v>0</v>
      </c>
      <c r="G159" s="15">
        <f>IFERROR(F159/E157,"-")</f>
        <v>0</v>
      </c>
      <c r="H159" s="535"/>
      <c r="I159" s="180">
        <v>1</v>
      </c>
      <c r="J159" s="15">
        <f>IFERROR(I159/H157,"-")</f>
        <v>0.1111111111111111</v>
      </c>
      <c r="K159" s="535"/>
      <c r="L159" s="180">
        <v>127</v>
      </c>
      <c r="M159" s="15">
        <f>IFERROR(L159/K157,"-")</f>
        <v>4.4655414908579466E-2</v>
      </c>
      <c r="N159" s="535"/>
      <c r="O159" s="180">
        <v>143</v>
      </c>
      <c r="P159" s="15">
        <f>IFERROR(O159/N157,"-")</f>
        <v>5.7684550221863654E-2</v>
      </c>
      <c r="Q159" s="535"/>
      <c r="R159" s="180">
        <v>85</v>
      </c>
      <c r="S159" s="15">
        <f>IFERROR(R159/Q157,"-")</f>
        <v>7.3465859982713919E-2</v>
      </c>
      <c r="T159" s="535"/>
      <c r="U159" s="180">
        <v>29</v>
      </c>
      <c r="V159" s="15">
        <f>IFERROR(U159/T157,"-")</f>
        <v>8.8957055214723926E-2</v>
      </c>
      <c r="W159" s="535"/>
      <c r="X159" s="180">
        <v>4</v>
      </c>
      <c r="Y159" s="15">
        <f>IFERROR(X159/W157,"-")</f>
        <v>6.6666666666666666E-2</v>
      </c>
      <c r="Z159" s="535"/>
      <c r="AA159" s="180">
        <f t="shared" si="261"/>
        <v>389</v>
      </c>
      <c r="AB159" s="15">
        <f>IFERROR(AA159/Z157,"-")</f>
        <v>5.6557138703111368E-2</v>
      </c>
      <c r="AH159" s="69"/>
      <c r="AI159" s="134"/>
      <c r="AJ159" s="134"/>
      <c r="AK159" s="134"/>
      <c r="AL159" s="134"/>
      <c r="AM159" s="134"/>
    </row>
    <row r="160" spans="2:39" ht="13.5" customHeight="1">
      <c r="B160" s="549"/>
      <c r="C160" s="553"/>
      <c r="D160" s="261" t="s">
        <v>73</v>
      </c>
      <c r="E160" s="536"/>
      <c r="F160" s="181">
        <v>0</v>
      </c>
      <c r="G160" s="16">
        <f>IFERROR(F160/E157,"-")</f>
        <v>0</v>
      </c>
      <c r="H160" s="536"/>
      <c r="I160" s="181">
        <v>1</v>
      </c>
      <c r="J160" s="16">
        <f>IFERROR(I160/H157,"-")</f>
        <v>0.1111111111111111</v>
      </c>
      <c r="K160" s="536"/>
      <c r="L160" s="181">
        <v>244</v>
      </c>
      <c r="M160" s="16">
        <f>IFERROR(L160/K157,"-")</f>
        <v>8.5794655414908577E-2</v>
      </c>
      <c r="N160" s="536"/>
      <c r="O160" s="181">
        <v>258</v>
      </c>
      <c r="P160" s="16">
        <f>IFERROR(O160/N157,"-")</f>
        <v>0.10407422347720856</v>
      </c>
      <c r="Q160" s="536"/>
      <c r="R160" s="181">
        <v>178</v>
      </c>
      <c r="S160" s="16">
        <f>IFERROR(R160/Q157,"-")</f>
        <v>0.15384615384615385</v>
      </c>
      <c r="T160" s="536"/>
      <c r="U160" s="181">
        <v>53</v>
      </c>
      <c r="V160" s="16">
        <f>IFERROR(U160/T157,"-")</f>
        <v>0.16257668711656442</v>
      </c>
      <c r="W160" s="536"/>
      <c r="X160" s="181">
        <v>14</v>
      </c>
      <c r="Y160" s="16">
        <f>IFERROR(X160/W157,"-")</f>
        <v>0.23333333333333334</v>
      </c>
      <c r="Z160" s="536"/>
      <c r="AA160" s="181">
        <f t="shared" si="261"/>
        <v>748</v>
      </c>
      <c r="AB160" s="16">
        <f>IFERROR(AA160/Z157,"-")</f>
        <v>0.10875254434428613</v>
      </c>
      <c r="AH160" s="69"/>
      <c r="AI160" s="134"/>
      <c r="AJ160" s="134"/>
      <c r="AK160" s="134"/>
      <c r="AL160" s="134"/>
      <c r="AM160" s="134"/>
    </row>
    <row r="161" spans="2:39" ht="13.5" customHeight="1">
      <c r="B161" s="547">
        <v>40</v>
      </c>
      <c r="C161" s="551" t="s">
        <v>40</v>
      </c>
      <c r="D161" s="259" t="s">
        <v>70</v>
      </c>
      <c r="E161" s="534">
        <f t="shared" ref="E161" si="310">VLOOKUP(C161,$AD$5:$AK$78,2,0)</f>
        <v>2</v>
      </c>
      <c r="F161" s="179">
        <v>2</v>
      </c>
      <c r="G161" s="68">
        <f>IFERROR(F161/E161,"-")</f>
        <v>1</v>
      </c>
      <c r="H161" s="534">
        <f t="shared" ref="H161" si="311">VLOOKUP(C161,$AD$5:$AK$78,3,0)</f>
        <v>4</v>
      </c>
      <c r="I161" s="179">
        <v>2</v>
      </c>
      <c r="J161" s="68">
        <f>IFERROR(I161/H161,"-")</f>
        <v>0.5</v>
      </c>
      <c r="K161" s="534">
        <f t="shared" ref="K161" si="312">VLOOKUP(C161,$AD$5:$AK$78,4,0)</f>
        <v>689</v>
      </c>
      <c r="L161" s="179">
        <v>535</v>
      </c>
      <c r="M161" s="68">
        <f>IFERROR(L161/K161,"-")</f>
        <v>0.77648766328011609</v>
      </c>
      <c r="N161" s="534">
        <f t="shared" ref="N161" si="313">VLOOKUP(C161,$AD$5:$AK$78,5,0)</f>
        <v>521</v>
      </c>
      <c r="O161" s="179">
        <v>384</v>
      </c>
      <c r="P161" s="68">
        <f>IFERROR(O161/N161,"-")</f>
        <v>0.73704414587332057</v>
      </c>
      <c r="Q161" s="534">
        <f t="shared" ref="Q161" si="314">VLOOKUP(C161,$AD$5:$AK$78,6,0)</f>
        <v>250</v>
      </c>
      <c r="R161" s="179">
        <v>168</v>
      </c>
      <c r="S161" s="68">
        <f>IFERROR(R161/Q161,"-")</f>
        <v>0.67200000000000004</v>
      </c>
      <c r="T161" s="534">
        <f t="shared" ref="T161" si="315">VLOOKUP(C161,$AD$5:$AK$78,7,0)</f>
        <v>80</v>
      </c>
      <c r="U161" s="179">
        <v>52</v>
      </c>
      <c r="V161" s="68">
        <f>IFERROR(U161/T161,"-")</f>
        <v>0.65</v>
      </c>
      <c r="W161" s="534">
        <f t="shared" ref="W161" si="316">VLOOKUP(C161,$AD$5:$AK$78,8,0)</f>
        <v>7</v>
      </c>
      <c r="X161" s="179">
        <v>4</v>
      </c>
      <c r="Y161" s="68">
        <f>IFERROR(X161/W161,"-")</f>
        <v>0.5714285714285714</v>
      </c>
      <c r="Z161" s="534">
        <f t="shared" ref="Z161" si="317">VLOOKUP(C161,$AD$5:$AL$78,9,0)</f>
        <v>1553</v>
      </c>
      <c r="AA161" s="179">
        <f t="shared" si="261"/>
        <v>1147</v>
      </c>
      <c r="AB161" s="68">
        <f>IFERROR(AA161/Z161,"-")</f>
        <v>0.73857050869285257</v>
      </c>
      <c r="AH161" s="69"/>
      <c r="AI161" s="134"/>
      <c r="AJ161" s="134"/>
      <c r="AK161" s="134"/>
      <c r="AL161" s="134"/>
      <c r="AM161" s="134"/>
    </row>
    <row r="162" spans="2:39" ht="13.5" customHeight="1">
      <c r="B162" s="548"/>
      <c r="C162" s="552"/>
      <c r="D162" s="260" t="s">
        <v>71</v>
      </c>
      <c r="E162" s="535"/>
      <c r="F162" s="180">
        <v>0</v>
      </c>
      <c r="G162" s="15">
        <f>IFERROR(F162/E161,"-")</f>
        <v>0</v>
      </c>
      <c r="H162" s="535"/>
      <c r="I162" s="180">
        <v>1</v>
      </c>
      <c r="J162" s="15">
        <f>IFERROR(I162/H161,"-")</f>
        <v>0.25</v>
      </c>
      <c r="K162" s="535"/>
      <c r="L162" s="180">
        <v>68</v>
      </c>
      <c r="M162" s="15">
        <f>IFERROR(L162/K161,"-")</f>
        <v>9.8693759071117562E-2</v>
      </c>
      <c r="N162" s="535"/>
      <c r="O162" s="180">
        <v>44</v>
      </c>
      <c r="P162" s="15">
        <f>IFERROR(O162/N161,"-")</f>
        <v>8.4452975047984644E-2</v>
      </c>
      <c r="Q162" s="535"/>
      <c r="R162" s="180">
        <v>25</v>
      </c>
      <c r="S162" s="15">
        <f>IFERROR(R162/Q161,"-")</f>
        <v>0.1</v>
      </c>
      <c r="T162" s="535"/>
      <c r="U162" s="180">
        <v>5</v>
      </c>
      <c r="V162" s="15">
        <f>IFERROR(U162/T161,"-")</f>
        <v>6.25E-2</v>
      </c>
      <c r="W162" s="535"/>
      <c r="X162" s="180">
        <v>1</v>
      </c>
      <c r="Y162" s="15">
        <f>IFERROR(X162/W161,"-")</f>
        <v>0.14285714285714285</v>
      </c>
      <c r="Z162" s="535"/>
      <c r="AA162" s="180">
        <f t="shared" si="261"/>
        <v>144</v>
      </c>
      <c r="AB162" s="15">
        <f>IFERROR(AA162/Z161,"-")</f>
        <v>9.2723760463618798E-2</v>
      </c>
      <c r="AH162" s="69"/>
      <c r="AI162" s="134"/>
      <c r="AJ162" s="134"/>
      <c r="AK162" s="134"/>
      <c r="AL162" s="134"/>
      <c r="AM162" s="134"/>
    </row>
    <row r="163" spans="2:39" ht="13.5" customHeight="1">
      <c r="B163" s="548"/>
      <c r="C163" s="552"/>
      <c r="D163" s="260" t="s">
        <v>72</v>
      </c>
      <c r="E163" s="535"/>
      <c r="F163" s="180">
        <v>0</v>
      </c>
      <c r="G163" s="15">
        <f>IFERROR(F163/E161,"-")</f>
        <v>0</v>
      </c>
      <c r="H163" s="535"/>
      <c r="I163" s="180">
        <v>0</v>
      </c>
      <c r="J163" s="15">
        <f>IFERROR(I163/H161,"-")</f>
        <v>0</v>
      </c>
      <c r="K163" s="535"/>
      <c r="L163" s="180">
        <v>38</v>
      </c>
      <c r="M163" s="15">
        <f>IFERROR(L163/K161,"-")</f>
        <v>5.5152394775036286E-2</v>
      </c>
      <c r="N163" s="535"/>
      <c r="O163" s="180">
        <v>28</v>
      </c>
      <c r="P163" s="15">
        <f>IFERROR(O163/N161,"-")</f>
        <v>5.3742802303262956E-2</v>
      </c>
      <c r="Q163" s="535"/>
      <c r="R163" s="180">
        <v>16</v>
      </c>
      <c r="S163" s="15">
        <f>IFERROR(R163/Q161,"-")</f>
        <v>6.4000000000000001E-2</v>
      </c>
      <c r="T163" s="535"/>
      <c r="U163" s="180">
        <v>4</v>
      </c>
      <c r="V163" s="15">
        <f>IFERROR(U163/T161,"-")</f>
        <v>0.05</v>
      </c>
      <c r="W163" s="535"/>
      <c r="X163" s="180">
        <v>0</v>
      </c>
      <c r="Y163" s="15">
        <f>IFERROR(X163/W161,"-")</f>
        <v>0</v>
      </c>
      <c r="Z163" s="535"/>
      <c r="AA163" s="180">
        <f t="shared" si="261"/>
        <v>86</v>
      </c>
      <c r="AB163" s="15">
        <f>IFERROR(AA163/Z161,"-")</f>
        <v>5.5376690276883453E-2</v>
      </c>
      <c r="AH163" s="69"/>
      <c r="AI163" s="134"/>
      <c r="AJ163" s="134"/>
      <c r="AK163" s="134"/>
      <c r="AL163" s="134"/>
      <c r="AM163" s="134"/>
    </row>
    <row r="164" spans="2:39" ht="13.5" customHeight="1">
      <c r="B164" s="549"/>
      <c r="C164" s="553"/>
      <c r="D164" s="261" t="s">
        <v>73</v>
      </c>
      <c r="E164" s="536"/>
      <c r="F164" s="181">
        <v>0</v>
      </c>
      <c r="G164" s="16">
        <f>IFERROR(F164/E161,"-")</f>
        <v>0</v>
      </c>
      <c r="H164" s="536"/>
      <c r="I164" s="181">
        <v>1</v>
      </c>
      <c r="J164" s="16">
        <f>IFERROR(I164/H161,"-")</f>
        <v>0.25</v>
      </c>
      <c r="K164" s="536"/>
      <c r="L164" s="181">
        <v>48</v>
      </c>
      <c r="M164" s="16">
        <f>IFERROR(L164/K161,"-")</f>
        <v>6.966618287373004E-2</v>
      </c>
      <c r="N164" s="536"/>
      <c r="O164" s="181">
        <v>65</v>
      </c>
      <c r="P164" s="16">
        <f>IFERROR(O164/N161,"-")</f>
        <v>0.12476007677543186</v>
      </c>
      <c r="Q164" s="536"/>
      <c r="R164" s="181">
        <v>41</v>
      </c>
      <c r="S164" s="16">
        <f>IFERROR(R164/Q161,"-")</f>
        <v>0.16400000000000001</v>
      </c>
      <c r="T164" s="536"/>
      <c r="U164" s="181">
        <v>19</v>
      </c>
      <c r="V164" s="16">
        <f>IFERROR(U164/T161,"-")</f>
        <v>0.23749999999999999</v>
      </c>
      <c r="W164" s="536"/>
      <c r="X164" s="181">
        <v>2</v>
      </c>
      <c r="Y164" s="16">
        <f>IFERROR(X164/W161,"-")</f>
        <v>0.2857142857142857</v>
      </c>
      <c r="Z164" s="536"/>
      <c r="AA164" s="181">
        <f t="shared" si="261"/>
        <v>176</v>
      </c>
      <c r="AB164" s="16">
        <f>IFERROR(AA164/Z161,"-")</f>
        <v>0.11332904056664521</v>
      </c>
      <c r="AH164" s="69"/>
      <c r="AI164" s="134"/>
      <c r="AJ164" s="134"/>
      <c r="AK164" s="134"/>
      <c r="AL164" s="134"/>
      <c r="AM164" s="134"/>
    </row>
    <row r="165" spans="2:39" ht="13.5" customHeight="1">
      <c r="B165" s="547">
        <v>41</v>
      </c>
      <c r="C165" s="551" t="s">
        <v>11</v>
      </c>
      <c r="D165" s="259" t="s">
        <v>70</v>
      </c>
      <c r="E165" s="534">
        <f t="shared" ref="E165" si="318">VLOOKUP(C165,$AD$5:$AK$78,2,0)</f>
        <v>2</v>
      </c>
      <c r="F165" s="179">
        <v>1</v>
      </c>
      <c r="G165" s="68">
        <f>IFERROR(F165/E165,"-")</f>
        <v>0.5</v>
      </c>
      <c r="H165" s="534">
        <f t="shared" ref="H165" si="319">VLOOKUP(C165,$AD$5:$AK$78,3,0)</f>
        <v>7</v>
      </c>
      <c r="I165" s="179">
        <v>5</v>
      </c>
      <c r="J165" s="68">
        <f>IFERROR(I165/H165,"-")</f>
        <v>0.7142857142857143</v>
      </c>
      <c r="K165" s="534">
        <f t="shared" ref="K165" si="320">VLOOKUP(C165,$AD$5:$AK$78,4,0)</f>
        <v>1164</v>
      </c>
      <c r="L165" s="179">
        <v>928</v>
      </c>
      <c r="M165" s="68">
        <f>IFERROR(L165/K165,"-")</f>
        <v>0.79725085910652926</v>
      </c>
      <c r="N165" s="534">
        <f t="shared" ref="N165" si="321">VLOOKUP(C165,$AD$5:$AK$78,5,0)</f>
        <v>1035</v>
      </c>
      <c r="O165" s="179">
        <v>814</v>
      </c>
      <c r="P165" s="68">
        <f>IFERROR(O165/N165,"-")</f>
        <v>0.78647342995169078</v>
      </c>
      <c r="Q165" s="534">
        <f t="shared" ref="Q165" si="322">VLOOKUP(C165,$AD$5:$AK$78,6,0)</f>
        <v>541</v>
      </c>
      <c r="R165" s="179">
        <v>403</v>
      </c>
      <c r="S165" s="68">
        <f>IFERROR(R165/Q165,"-")</f>
        <v>0.74491682070240295</v>
      </c>
      <c r="T165" s="534">
        <f t="shared" ref="T165" si="323">VLOOKUP(C165,$AD$5:$AK$78,7,0)</f>
        <v>141</v>
      </c>
      <c r="U165" s="179">
        <v>107</v>
      </c>
      <c r="V165" s="68">
        <f>IFERROR(U165/T165,"-")</f>
        <v>0.75886524822695034</v>
      </c>
      <c r="W165" s="534">
        <f t="shared" ref="W165" si="324">VLOOKUP(C165,$AD$5:$AK$78,8,0)</f>
        <v>19</v>
      </c>
      <c r="X165" s="179">
        <v>12</v>
      </c>
      <c r="Y165" s="68">
        <f>IFERROR(X165/W165,"-")</f>
        <v>0.63157894736842102</v>
      </c>
      <c r="Z165" s="534">
        <f t="shared" ref="Z165" si="325">VLOOKUP(C165,$AD$5:$AL$78,9,0)</f>
        <v>2909</v>
      </c>
      <c r="AA165" s="179">
        <f t="shared" si="261"/>
        <v>2270</v>
      </c>
      <c r="AB165" s="68">
        <f>IFERROR(AA165/Z165,"-")</f>
        <v>0.78033688552767277</v>
      </c>
      <c r="AH165" s="69"/>
      <c r="AI165" s="134"/>
      <c r="AJ165" s="134"/>
      <c r="AK165" s="134"/>
      <c r="AL165" s="134"/>
      <c r="AM165" s="134"/>
    </row>
    <row r="166" spans="2:39" ht="13.5" customHeight="1">
      <c r="B166" s="548"/>
      <c r="C166" s="552"/>
      <c r="D166" s="260" t="s">
        <v>71</v>
      </c>
      <c r="E166" s="535"/>
      <c r="F166" s="180">
        <v>0</v>
      </c>
      <c r="G166" s="15">
        <f>IFERROR(F166/E165,"-")</f>
        <v>0</v>
      </c>
      <c r="H166" s="535"/>
      <c r="I166" s="180">
        <v>0</v>
      </c>
      <c r="J166" s="15">
        <f>IFERROR(I166/H165,"-")</f>
        <v>0</v>
      </c>
      <c r="K166" s="535"/>
      <c r="L166" s="180">
        <v>99</v>
      </c>
      <c r="M166" s="15">
        <f>IFERROR(L166/K165,"-")</f>
        <v>8.505154639175258E-2</v>
      </c>
      <c r="N166" s="535"/>
      <c r="O166" s="180">
        <v>89</v>
      </c>
      <c r="P166" s="15">
        <f>IFERROR(O166/N165,"-")</f>
        <v>8.5990338164251209E-2</v>
      </c>
      <c r="Q166" s="535"/>
      <c r="R166" s="180">
        <v>50</v>
      </c>
      <c r="S166" s="15">
        <f>IFERROR(R166/Q165,"-")</f>
        <v>9.2421441774491686E-2</v>
      </c>
      <c r="T166" s="535"/>
      <c r="U166" s="180">
        <v>15</v>
      </c>
      <c r="V166" s="15">
        <f>IFERROR(U166/T165,"-")</f>
        <v>0.10638297872340426</v>
      </c>
      <c r="W166" s="535"/>
      <c r="X166" s="180">
        <v>2</v>
      </c>
      <c r="Y166" s="15">
        <f>IFERROR(X166/W165,"-")</f>
        <v>0.10526315789473684</v>
      </c>
      <c r="Z166" s="535"/>
      <c r="AA166" s="180">
        <f t="shared" si="261"/>
        <v>255</v>
      </c>
      <c r="AB166" s="15">
        <f>IFERROR(AA166/Z165,"-")</f>
        <v>8.7658989343416982E-2</v>
      </c>
      <c r="AH166" s="69"/>
      <c r="AI166" s="134"/>
      <c r="AJ166" s="134"/>
      <c r="AK166" s="134"/>
      <c r="AL166" s="134"/>
      <c r="AM166" s="134"/>
    </row>
    <row r="167" spans="2:39" ht="13.5" customHeight="1">
      <c r="B167" s="548"/>
      <c r="C167" s="552"/>
      <c r="D167" s="260" t="s">
        <v>72</v>
      </c>
      <c r="E167" s="535"/>
      <c r="F167" s="180">
        <v>1</v>
      </c>
      <c r="G167" s="15">
        <f>IFERROR(F167/E165,"-")</f>
        <v>0.5</v>
      </c>
      <c r="H167" s="535"/>
      <c r="I167" s="180">
        <v>1</v>
      </c>
      <c r="J167" s="15">
        <f>IFERROR(I167/H165,"-")</f>
        <v>0.14285714285714285</v>
      </c>
      <c r="K167" s="535"/>
      <c r="L167" s="180">
        <v>55</v>
      </c>
      <c r="M167" s="15">
        <f>IFERROR(L167/K165,"-")</f>
        <v>4.7250859106529208E-2</v>
      </c>
      <c r="N167" s="535"/>
      <c r="O167" s="180">
        <v>59</v>
      </c>
      <c r="P167" s="15">
        <f>IFERROR(O167/N165,"-")</f>
        <v>5.7004830917874394E-2</v>
      </c>
      <c r="Q167" s="535"/>
      <c r="R167" s="180">
        <v>30</v>
      </c>
      <c r="S167" s="15">
        <f>IFERROR(R167/Q165,"-")</f>
        <v>5.545286506469501E-2</v>
      </c>
      <c r="T167" s="535"/>
      <c r="U167" s="180">
        <v>3</v>
      </c>
      <c r="V167" s="15">
        <f>IFERROR(U167/T165,"-")</f>
        <v>2.1276595744680851E-2</v>
      </c>
      <c r="W167" s="535"/>
      <c r="X167" s="180">
        <v>0</v>
      </c>
      <c r="Y167" s="15">
        <f>IFERROR(X167/W165,"-")</f>
        <v>0</v>
      </c>
      <c r="Z167" s="535"/>
      <c r="AA167" s="180">
        <f t="shared" si="261"/>
        <v>149</v>
      </c>
      <c r="AB167" s="15">
        <f>IFERROR(AA167/Z165,"-")</f>
        <v>5.1220350635957375E-2</v>
      </c>
      <c r="AH167" s="69"/>
      <c r="AI167" s="134"/>
      <c r="AJ167" s="134"/>
      <c r="AK167" s="134"/>
      <c r="AL167" s="134"/>
      <c r="AM167" s="134"/>
    </row>
    <row r="168" spans="2:39" ht="13.5" customHeight="1">
      <c r="B168" s="549"/>
      <c r="C168" s="553"/>
      <c r="D168" s="261" t="s">
        <v>73</v>
      </c>
      <c r="E168" s="536"/>
      <c r="F168" s="181">
        <v>0</v>
      </c>
      <c r="G168" s="16">
        <f>IFERROR(F168/E165,"-")</f>
        <v>0</v>
      </c>
      <c r="H168" s="536"/>
      <c r="I168" s="181">
        <v>1</v>
      </c>
      <c r="J168" s="16">
        <f>IFERROR(I168/H165,"-")</f>
        <v>0.14285714285714285</v>
      </c>
      <c r="K168" s="536"/>
      <c r="L168" s="181">
        <v>82</v>
      </c>
      <c r="M168" s="16">
        <f>IFERROR(L168/K165,"-")</f>
        <v>7.0446735395189003E-2</v>
      </c>
      <c r="N168" s="536"/>
      <c r="O168" s="181">
        <v>73</v>
      </c>
      <c r="P168" s="16">
        <f>IFERROR(O168/N165,"-")</f>
        <v>7.0531400966183572E-2</v>
      </c>
      <c r="Q168" s="536"/>
      <c r="R168" s="181">
        <v>58</v>
      </c>
      <c r="S168" s="16">
        <f>IFERROR(R168/Q165,"-")</f>
        <v>0.10720887245841035</v>
      </c>
      <c r="T168" s="536"/>
      <c r="U168" s="181">
        <v>16</v>
      </c>
      <c r="V168" s="16">
        <f>IFERROR(U168/T165,"-")</f>
        <v>0.11347517730496454</v>
      </c>
      <c r="W168" s="536"/>
      <c r="X168" s="181">
        <v>5</v>
      </c>
      <c r="Y168" s="16">
        <f>IFERROR(X168/W165,"-")</f>
        <v>0.26315789473684209</v>
      </c>
      <c r="Z168" s="536"/>
      <c r="AA168" s="181">
        <f t="shared" si="261"/>
        <v>235</v>
      </c>
      <c r="AB168" s="16">
        <f>IFERROR(AA168/Z165,"-")</f>
        <v>8.0783774492952903E-2</v>
      </c>
      <c r="AH168" s="69"/>
      <c r="AI168" s="134"/>
      <c r="AJ168" s="134"/>
      <c r="AK168" s="134"/>
      <c r="AL168" s="134"/>
      <c r="AM168" s="134"/>
    </row>
    <row r="169" spans="2:39" ht="13.5" customHeight="1">
      <c r="B169" s="547">
        <v>42</v>
      </c>
      <c r="C169" s="551" t="s">
        <v>12</v>
      </c>
      <c r="D169" s="259" t="s">
        <v>70</v>
      </c>
      <c r="E169" s="534">
        <f t="shared" ref="E169" si="326">VLOOKUP(C169,$AD$5:$AK$78,2,0)</f>
        <v>7</v>
      </c>
      <c r="F169" s="179">
        <v>2</v>
      </c>
      <c r="G169" s="68">
        <f>IFERROR(F169/E169,"-")</f>
        <v>0.2857142857142857</v>
      </c>
      <c r="H169" s="534">
        <f t="shared" ref="H169" si="327">VLOOKUP(C169,$AD$5:$AK$78,3,0)</f>
        <v>13</v>
      </c>
      <c r="I169" s="179">
        <v>7</v>
      </c>
      <c r="J169" s="68">
        <f>IFERROR(I169/H169,"-")</f>
        <v>0.53846153846153844</v>
      </c>
      <c r="K169" s="534">
        <f t="shared" ref="K169" si="328">VLOOKUP(C169,$AD$5:$AK$78,4,0)</f>
        <v>3137</v>
      </c>
      <c r="L169" s="179">
        <v>2353</v>
      </c>
      <c r="M169" s="68">
        <f>IFERROR(L169/K169,"-")</f>
        <v>0.75007969397513552</v>
      </c>
      <c r="N169" s="534">
        <f t="shared" ref="N169" si="329">VLOOKUP(C169,$AD$5:$AK$78,5,0)</f>
        <v>1811</v>
      </c>
      <c r="O169" s="179">
        <v>1288</v>
      </c>
      <c r="P169" s="68">
        <f>IFERROR(O169/N169,"-")</f>
        <v>0.71120927664273881</v>
      </c>
      <c r="Q169" s="534">
        <f t="shared" ref="Q169" si="330">VLOOKUP(C169,$AD$5:$AK$78,6,0)</f>
        <v>770</v>
      </c>
      <c r="R169" s="179">
        <v>505</v>
      </c>
      <c r="S169" s="68">
        <f>IFERROR(R169/Q169,"-")</f>
        <v>0.6558441558441559</v>
      </c>
      <c r="T169" s="534">
        <f t="shared" ref="T169" si="331">VLOOKUP(C169,$AD$5:$AK$78,7,0)</f>
        <v>208</v>
      </c>
      <c r="U169" s="179">
        <v>122</v>
      </c>
      <c r="V169" s="68">
        <f>IFERROR(U169/T169,"-")</f>
        <v>0.58653846153846156</v>
      </c>
      <c r="W169" s="534">
        <f t="shared" ref="W169" si="332">VLOOKUP(C169,$AD$5:$AK$78,8,0)</f>
        <v>40</v>
      </c>
      <c r="X169" s="179">
        <v>26</v>
      </c>
      <c r="Y169" s="68">
        <f>IFERROR(X169/W169,"-")</f>
        <v>0.65</v>
      </c>
      <c r="Z169" s="534">
        <f t="shared" ref="Z169" si="333">VLOOKUP(C169,$AD$5:$AL$78,9,0)</f>
        <v>5986</v>
      </c>
      <c r="AA169" s="179">
        <f t="shared" si="261"/>
        <v>4303</v>
      </c>
      <c r="AB169" s="68">
        <f>IFERROR(AA169/Z169,"-")</f>
        <v>0.71884396926161043</v>
      </c>
      <c r="AH169" s="69"/>
      <c r="AI169" s="134"/>
      <c r="AJ169" s="134"/>
      <c r="AK169" s="134"/>
      <c r="AL169" s="134"/>
      <c r="AM169" s="134"/>
    </row>
    <row r="170" spans="2:39" ht="13.5" customHeight="1">
      <c r="B170" s="548"/>
      <c r="C170" s="552"/>
      <c r="D170" s="260" t="s">
        <v>71</v>
      </c>
      <c r="E170" s="535"/>
      <c r="F170" s="180">
        <v>3</v>
      </c>
      <c r="G170" s="15">
        <f>IFERROR(F170/E169,"-")</f>
        <v>0.42857142857142855</v>
      </c>
      <c r="H170" s="535"/>
      <c r="I170" s="180">
        <v>1</v>
      </c>
      <c r="J170" s="15">
        <f>IFERROR(I170/H169,"-")</f>
        <v>7.6923076923076927E-2</v>
      </c>
      <c r="K170" s="535"/>
      <c r="L170" s="180">
        <v>333</v>
      </c>
      <c r="M170" s="15">
        <f>IFERROR(L170/K169,"-")</f>
        <v>0.10615237488045903</v>
      </c>
      <c r="N170" s="535"/>
      <c r="O170" s="180">
        <v>194</v>
      </c>
      <c r="P170" s="15">
        <f>IFERROR(O170/N169,"-")</f>
        <v>0.10712313638873551</v>
      </c>
      <c r="Q170" s="535"/>
      <c r="R170" s="180">
        <v>79</v>
      </c>
      <c r="S170" s="15">
        <f>IFERROR(R170/Q169,"-")</f>
        <v>0.1025974025974026</v>
      </c>
      <c r="T170" s="535"/>
      <c r="U170" s="180">
        <v>30</v>
      </c>
      <c r="V170" s="15">
        <f>IFERROR(U170/T169,"-")</f>
        <v>0.14423076923076922</v>
      </c>
      <c r="W170" s="535"/>
      <c r="X170" s="180">
        <v>7</v>
      </c>
      <c r="Y170" s="15">
        <f>IFERROR(X170/W169,"-")</f>
        <v>0.17499999999999999</v>
      </c>
      <c r="Z170" s="535"/>
      <c r="AA170" s="180">
        <f t="shared" si="261"/>
        <v>647</v>
      </c>
      <c r="AB170" s="15">
        <f>IFERROR(AA170/Z169,"-")</f>
        <v>0.10808553291012363</v>
      </c>
      <c r="AH170" s="69"/>
      <c r="AI170" s="134"/>
      <c r="AJ170" s="134"/>
      <c r="AK170" s="134"/>
      <c r="AL170" s="134"/>
      <c r="AM170" s="134"/>
    </row>
    <row r="171" spans="2:39" ht="13.5" customHeight="1">
      <c r="B171" s="548"/>
      <c r="C171" s="552"/>
      <c r="D171" s="260" t="s">
        <v>72</v>
      </c>
      <c r="E171" s="535"/>
      <c r="F171" s="180">
        <v>0</v>
      </c>
      <c r="G171" s="15">
        <f>IFERROR(F171/E169,"-")</f>
        <v>0</v>
      </c>
      <c r="H171" s="535"/>
      <c r="I171" s="180">
        <v>1</v>
      </c>
      <c r="J171" s="15">
        <f>IFERROR(I171/H169,"-")</f>
        <v>7.6923076923076927E-2</v>
      </c>
      <c r="K171" s="535"/>
      <c r="L171" s="180">
        <v>169</v>
      </c>
      <c r="M171" s="15">
        <f>IFERROR(L171/K169,"-")</f>
        <v>5.3873127191584318E-2</v>
      </c>
      <c r="N171" s="535"/>
      <c r="O171" s="180">
        <v>113</v>
      </c>
      <c r="P171" s="15">
        <f>IFERROR(O171/N169,"-")</f>
        <v>6.2396466040861402E-2</v>
      </c>
      <c r="Q171" s="535"/>
      <c r="R171" s="180">
        <v>56</v>
      </c>
      <c r="S171" s="15">
        <f>IFERROR(R171/Q169,"-")</f>
        <v>7.2727272727272724E-2</v>
      </c>
      <c r="T171" s="535"/>
      <c r="U171" s="180">
        <v>18</v>
      </c>
      <c r="V171" s="15">
        <f>IFERROR(U171/T169,"-")</f>
        <v>8.6538461538461536E-2</v>
      </c>
      <c r="W171" s="535"/>
      <c r="X171" s="180">
        <v>1</v>
      </c>
      <c r="Y171" s="15">
        <f>IFERROR(X171/W169,"-")</f>
        <v>2.5000000000000001E-2</v>
      </c>
      <c r="Z171" s="535"/>
      <c r="AA171" s="180">
        <f t="shared" si="261"/>
        <v>358</v>
      </c>
      <c r="AB171" s="15">
        <f>IFERROR(AA171/Z169,"-")</f>
        <v>5.9806214500501172E-2</v>
      </c>
      <c r="AH171" s="69"/>
      <c r="AI171" s="134"/>
      <c r="AJ171" s="134"/>
      <c r="AK171" s="134"/>
      <c r="AL171" s="134"/>
      <c r="AM171" s="134"/>
    </row>
    <row r="172" spans="2:39" ht="13.5" customHeight="1">
      <c r="B172" s="549"/>
      <c r="C172" s="553"/>
      <c r="D172" s="261" t="s">
        <v>73</v>
      </c>
      <c r="E172" s="536"/>
      <c r="F172" s="181">
        <v>2</v>
      </c>
      <c r="G172" s="16">
        <f>IFERROR(F172/E169,"-")</f>
        <v>0.2857142857142857</v>
      </c>
      <c r="H172" s="536"/>
      <c r="I172" s="181">
        <v>4</v>
      </c>
      <c r="J172" s="16">
        <f>IFERROR(I172/H169,"-")</f>
        <v>0.30769230769230771</v>
      </c>
      <c r="K172" s="536"/>
      <c r="L172" s="181">
        <v>282</v>
      </c>
      <c r="M172" s="16">
        <f>IFERROR(L172/K169,"-")</f>
        <v>8.9894803952821165E-2</v>
      </c>
      <c r="N172" s="536"/>
      <c r="O172" s="181">
        <v>216</v>
      </c>
      <c r="P172" s="16">
        <f>IFERROR(O172/N169,"-")</f>
        <v>0.11927112092766427</v>
      </c>
      <c r="Q172" s="536"/>
      <c r="R172" s="181">
        <v>130</v>
      </c>
      <c r="S172" s="16">
        <f>IFERROR(R172/Q169,"-")</f>
        <v>0.16883116883116883</v>
      </c>
      <c r="T172" s="536"/>
      <c r="U172" s="181">
        <v>38</v>
      </c>
      <c r="V172" s="16">
        <f>IFERROR(U172/T169,"-")</f>
        <v>0.18269230769230768</v>
      </c>
      <c r="W172" s="536"/>
      <c r="X172" s="181">
        <v>6</v>
      </c>
      <c r="Y172" s="16">
        <f>IFERROR(X172/W169,"-")</f>
        <v>0.15</v>
      </c>
      <c r="Z172" s="536"/>
      <c r="AA172" s="181">
        <f t="shared" si="261"/>
        <v>678</v>
      </c>
      <c r="AB172" s="16">
        <f>IFERROR(AA172/Z169,"-")</f>
        <v>0.11326428332776478</v>
      </c>
      <c r="AH172" s="69"/>
      <c r="AI172" s="134"/>
      <c r="AJ172" s="134"/>
      <c r="AK172" s="134"/>
      <c r="AL172" s="134"/>
      <c r="AM172" s="134"/>
    </row>
    <row r="173" spans="2:39" ht="13.5" customHeight="1">
      <c r="B173" s="547">
        <v>43</v>
      </c>
      <c r="C173" s="551" t="s">
        <v>8</v>
      </c>
      <c r="D173" s="259" t="s">
        <v>70</v>
      </c>
      <c r="E173" s="534">
        <f t="shared" ref="E173" si="334">VLOOKUP(C173,$AD$5:$AK$78,2,0)</f>
        <v>3</v>
      </c>
      <c r="F173" s="179">
        <v>2</v>
      </c>
      <c r="G173" s="68">
        <f>IFERROR(F173/E173,"-")</f>
        <v>0.66666666666666663</v>
      </c>
      <c r="H173" s="534">
        <f t="shared" ref="H173" si="335">VLOOKUP(C173,$AD$5:$AK$78,3,0)</f>
        <v>16</v>
      </c>
      <c r="I173" s="179">
        <v>11</v>
      </c>
      <c r="J173" s="68">
        <f>IFERROR(I173/H173,"-")</f>
        <v>0.6875</v>
      </c>
      <c r="K173" s="534">
        <f t="shared" ref="K173" si="336">VLOOKUP(C173,$AD$5:$AK$78,4,0)</f>
        <v>3872</v>
      </c>
      <c r="L173" s="179">
        <v>3061</v>
      </c>
      <c r="M173" s="68">
        <f>IFERROR(L173/K173,"-")</f>
        <v>0.79054752066115708</v>
      </c>
      <c r="N173" s="534">
        <f t="shared" ref="N173" si="337">VLOOKUP(C173,$AD$5:$AK$78,5,0)</f>
        <v>2940</v>
      </c>
      <c r="O173" s="179">
        <v>2246</v>
      </c>
      <c r="P173" s="68">
        <f>IFERROR(O173/N173,"-")</f>
        <v>0.7639455782312925</v>
      </c>
      <c r="Q173" s="534">
        <f t="shared" ref="Q173" si="338">VLOOKUP(C173,$AD$5:$AK$78,6,0)</f>
        <v>1389</v>
      </c>
      <c r="R173" s="179">
        <v>994</v>
      </c>
      <c r="S173" s="68">
        <f>IFERROR(R173/Q173,"-")</f>
        <v>0.71562275017998556</v>
      </c>
      <c r="T173" s="534">
        <f t="shared" ref="T173" si="339">VLOOKUP(C173,$AD$5:$AK$78,7,0)</f>
        <v>406</v>
      </c>
      <c r="U173" s="179">
        <v>267</v>
      </c>
      <c r="V173" s="68">
        <f>IFERROR(U173/T173,"-")</f>
        <v>0.6576354679802956</v>
      </c>
      <c r="W173" s="534">
        <f t="shared" ref="W173" si="340">VLOOKUP(C173,$AD$5:$AK$78,8,0)</f>
        <v>60</v>
      </c>
      <c r="X173" s="179">
        <v>42</v>
      </c>
      <c r="Y173" s="68">
        <f>IFERROR(X173/W173,"-")</f>
        <v>0.7</v>
      </c>
      <c r="Z173" s="534">
        <f t="shared" ref="Z173" si="341">VLOOKUP(C173,$AD$5:$AL$78,9,0)</f>
        <v>8686</v>
      </c>
      <c r="AA173" s="179">
        <f t="shared" si="261"/>
        <v>6623</v>
      </c>
      <c r="AB173" s="68">
        <f>IFERROR(AA173/Z173,"-")</f>
        <v>0.76249136541561136</v>
      </c>
      <c r="AH173" s="69"/>
      <c r="AI173" s="134"/>
      <c r="AJ173" s="134"/>
      <c r="AK173" s="134"/>
      <c r="AL173" s="134"/>
      <c r="AM173" s="134"/>
    </row>
    <row r="174" spans="2:39" ht="13.5" customHeight="1">
      <c r="B174" s="548"/>
      <c r="C174" s="552"/>
      <c r="D174" s="260" t="s">
        <v>71</v>
      </c>
      <c r="E174" s="535"/>
      <c r="F174" s="180">
        <v>0</v>
      </c>
      <c r="G174" s="15">
        <f>IFERROR(F174/E173,"-")</f>
        <v>0</v>
      </c>
      <c r="H174" s="535"/>
      <c r="I174" s="180">
        <v>3</v>
      </c>
      <c r="J174" s="15">
        <f>IFERROR(I174/H173,"-")</f>
        <v>0.1875</v>
      </c>
      <c r="K174" s="535"/>
      <c r="L174" s="180">
        <v>347</v>
      </c>
      <c r="M174" s="15">
        <f>IFERROR(L174/K173,"-")</f>
        <v>8.9617768595041322E-2</v>
      </c>
      <c r="N174" s="535"/>
      <c r="O174" s="180">
        <v>256</v>
      </c>
      <c r="P174" s="15">
        <f>IFERROR(O174/N173,"-")</f>
        <v>8.7074829931972783E-2</v>
      </c>
      <c r="Q174" s="535"/>
      <c r="R174" s="180">
        <v>118</v>
      </c>
      <c r="S174" s="15">
        <f>IFERROR(R174/Q173,"-")</f>
        <v>8.4953203743700509E-2</v>
      </c>
      <c r="T174" s="535"/>
      <c r="U174" s="180">
        <v>42</v>
      </c>
      <c r="V174" s="15">
        <f>IFERROR(U174/T173,"-")</f>
        <v>0.10344827586206896</v>
      </c>
      <c r="W174" s="535"/>
      <c r="X174" s="180">
        <v>7</v>
      </c>
      <c r="Y174" s="15">
        <f>IFERROR(X174/W173,"-")</f>
        <v>0.11666666666666667</v>
      </c>
      <c r="Z174" s="535"/>
      <c r="AA174" s="180">
        <f t="shared" si="261"/>
        <v>773</v>
      </c>
      <c r="AB174" s="15">
        <f>IFERROR(AA174/Z173,"-")</f>
        <v>8.8993783099240151E-2</v>
      </c>
      <c r="AH174" s="69"/>
      <c r="AI174" s="134"/>
      <c r="AJ174" s="134"/>
      <c r="AK174" s="134"/>
      <c r="AL174" s="134"/>
      <c r="AM174" s="134"/>
    </row>
    <row r="175" spans="2:39" ht="13.5" customHeight="1">
      <c r="B175" s="548"/>
      <c r="C175" s="552"/>
      <c r="D175" s="260" t="s">
        <v>72</v>
      </c>
      <c r="E175" s="535"/>
      <c r="F175" s="180">
        <v>0</v>
      </c>
      <c r="G175" s="15">
        <f>IFERROR(F175/E173,"-")</f>
        <v>0</v>
      </c>
      <c r="H175" s="535"/>
      <c r="I175" s="180">
        <v>1</v>
      </c>
      <c r="J175" s="15">
        <f>IFERROR(I175/H173,"-")</f>
        <v>6.25E-2</v>
      </c>
      <c r="K175" s="535"/>
      <c r="L175" s="180">
        <v>171</v>
      </c>
      <c r="M175" s="15">
        <f>IFERROR(L175/K173,"-")</f>
        <v>4.4163223140495866E-2</v>
      </c>
      <c r="N175" s="535"/>
      <c r="O175" s="180">
        <v>154</v>
      </c>
      <c r="P175" s="15">
        <f>IFERROR(O175/N173,"-")</f>
        <v>5.2380952380952382E-2</v>
      </c>
      <c r="Q175" s="535"/>
      <c r="R175" s="180">
        <v>67</v>
      </c>
      <c r="S175" s="15">
        <f>IFERROR(R175/Q173,"-")</f>
        <v>4.82361411087113E-2</v>
      </c>
      <c r="T175" s="535"/>
      <c r="U175" s="180">
        <v>28</v>
      </c>
      <c r="V175" s="15">
        <f>IFERROR(U175/T173,"-")</f>
        <v>6.8965517241379309E-2</v>
      </c>
      <c r="W175" s="535"/>
      <c r="X175" s="180">
        <v>2</v>
      </c>
      <c r="Y175" s="15">
        <f>IFERROR(X175/W173,"-")</f>
        <v>3.3333333333333333E-2</v>
      </c>
      <c r="Z175" s="535"/>
      <c r="AA175" s="180">
        <f t="shared" si="261"/>
        <v>423</v>
      </c>
      <c r="AB175" s="15">
        <f>IFERROR(AA175/Z173,"-")</f>
        <v>4.8699055952106836E-2</v>
      </c>
      <c r="AH175" s="69"/>
      <c r="AI175" s="134"/>
      <c r="AJ175" s="134"/>
      <c r="AK175" s="134"/>
      <c r="AL175" s="134"/>
      <c r="AM175" s="134"/>
    </row>
    <row r="176" spans="2:39" ht="13.5" customHeight="1">
      <c r="B176" s="549"/>
      <c r="C176" s="553"/>
      <c r="D176" s="261" t="s">
        <v>73</v>
      </c>
      <c r="E176" s="536"/>
      <c r="F176" s="181">
        <v>1</v>
      </c>
      <c r="G176" s="16">
        <f>IFERROR(F176/E173,"-")</f>
        <v>0.33333333333333331</v>
      </c>
      <c r="H176" s="536"/>
      <c r="I176" s="181">
        <v>1</v>
      </c>
      <c r="J176" s="16">
        <f>IFERROR(I176/H173,"-")</f>
        <v>6.25E-2</v>
      </c>
      <c r="K176" s="536"/>
      <c r="L176" s="181">
        <v>293</v>
      </c>
      <c r="M176" s="16">
        <f>IFERROR(L176/K173,"-")</f>
        <v>7.567148760330579E-2</v>
      </c>
      <c r="N176" s="536"/>
      <c r="O176" s="181">
        <v>284</v>
      </c>
      <c r="P176" s="16">
        <f>IFERROR(O176/N173,"-")</f>
        <v>9.6598639455782315E-2</v>
      </c>
      <c r="Q176" s="536"/>
      <c r="R176" s="181">
        <v>210</v>
      </c>
      <c r="S176" s="16">
        <f>IFERROR(R176/Q173,"-")</f>
        <v>0.15118790496760259</v>
      </c>
      <c r="T176" s="536"/>
      <c r="U176" s="181">
        <v>69</v>
      </c>
      <c r="V176" s="16">
        <f>IFERROR(U176/T173,"-")</f>
        <v>0.16995073891625614</v>
      </c>
      <c r="W176" s="536"/>
      <c r="X176" s="181">
        <v>9</v>
      </c>
      <c r="Y176" s="16">
        <f>IFERROR(X176/W173,"-")</f>
        <v>0.15</v>
      </c>
      <c r="Z176" s="536"/>
      <c r="AA176" s="181">
        <f t="shared" si="261"/>
        <v>867</v>
      </c>
      <c r="AB176" s="16">
        <f>IFERROR(AA176/Z173,"-")</f>
        <v>9.9815795533041679E-2</v>
      </c>
      <c r="AH176" s="69"/>
      <c r="AI176" s="134"/>
      <c r="AJ176" s="134"/>
      <c r="AK176" s="134"/>
      <c r="AL176" s="134"/>
      <c r="AM176" s="134"/>
    </row>
    <row r="177" spans="2:39" ht="13.5" customHeight="1">
      <c r="B177" s="547">
        <v>44</v>
      </c>
      <c r="C177" s="551" t="s">
        <v>18</v>
      </c>
      <c r="D177" s="259" t="s">
        <v>70</v>
      </c>
      <c r="E177" s="534">
        <f t="shared" ref="E177" si="342">VLOOKUP(C177,$AD$5:$AK$78,2,0)</f>
        <v>2</v>
      </c>
      <c r="F177" s="179">
        <v>1</v>
      </c>
      <c r="G177" s="68">
        <f>IFERROR(F177/E177,"-")</f>
        <v>0.5</v>
      </c>
      <c r="H177" s="534">
        <f t="shared" ref="H177" si="343">VLOOKUP(C177,$AD$5:$AK$78,3,0)</f>
        <v>9</v>
      </c>
      <c r="I177" s="179">
        <v>5</v>
      </c>
      <c r="J177" s="68">
        <f>IFERROR(I177/H177,"-")</f>
        <v>0.55555555555555558</v>
      </c>
      <c r="K177" s="534">
        <f t="shared" ref="K177" si="344">VLOOKUP(C177,$AD$5:$AK$78,4,0)</f>
        <v>3214</v>
      </c>
      <c r="L177" s="179">
        <v>2474</v>
      </c>
      <c r="M177" s="68">
        <f>IFERROR(L177/K177,"-")</f>
        <v>0.76975731176104545</v>
      </c>
      <c r="N177" s="534">
        <f t="shared" ref="N177" si="345">VLOOKUP(C177,$AD$5:$AK$78,5,0)</f>
        <v>2755</v>
      </c>
      <c r="O177" s="179">
        <v>2108</v>
      </c>
      <c r="P177" s="68">
        <f>IFERROR(O177/N177,"-")</f>
        <v>0.76515426497277672</v>
      </c>
      <c r="Q177" s="534">
        <f t="shared" ref="Q177" si="346">VLOOKUP(C177,$AD$5:$AK$78,6,0)</f>
        <v>1282</v>
      </c>
      <c r="R177" s="179">
        <v>939</v>
      </c>
      <c r="S177" s="68">
        <f>IFERROR(R177/Q177,"-")</f>
        <v>0.73244929797191882</v>
      </c>
      <c r="T177" s="534">
        <f t="shared" ref="T177" si="347">VLOOKUP(C177,$AD$5:$AK$78,7,0)</f>
        <v>373</v>
      </c>
      <c r="U177" s="179">
        <v>264</v>
      </c>
      <c r="V177" s="68">
        <f>IFERROR(U177/T177,"-")</f>
        <v>0.70777479892761397</v>
      </c>
      <c r="W177" s="534">
        <f t="shared" ref="W177" si="348">VLOOKUP(C177,$AD$5:$AK$78,8,0)</f>
        <v>48</v>
      </c>
      <c r="X177" s="179">
        <v>33</v>
      </c>
      <c r="Y177" s="68">
        <f>IFERROR(X177/W177,"-")</f>
        <v>0.6875</v>
      </c>
      <c r="Z177" s="534">
        <f t="shared" ref="Z177" si="349">VLOOKUP(C177,$AD$5:$AL$78,9,0)</f>
        <v>7683</v>
      </c>
      <c r="AA177" s="179">
        <f t="shared" si="261"/>
        <v>5824</v>
      </c>
      <c r="AB177" s="68">
        <f>IFERROR(AA177/Z177,"-")</f>
        <v>0.7580372250423012</v>
      </c>
      <c r="AH177" s="69"/>
      <c r="AI177" s="134"/>
      <c r="AJ177" s="134"/>
      <c r="AK177" s="134"/>
      <c r="AL177" s="134"/>
      <c r="AM177" s="134"/>
    </row>
    <row r="178" spans="2:39" ht="13.5" customHeight="1">
      <c r="B178" s="548"/>
      <c r="C178" s="552"/>
      <c r="D178" s="260" t="s">
        <v>71</v>
      </c>
      <c r="E178" s="535"/>
      <c r="F178" s="180">
        <v>0</v>
      </c>
      <c r="G178" s="15">
        <f>IFERROR(F178/E177,"-")</f>
        <v>0</v>
      </c>
      <c r="H178" s="535"/>
      <c r="I178" s="180">
        <v>2</v>
      </c>
      <c r="J178" s="15">
        <f>IFERROR(I178/H177,"-")</f>
        <v>0.22222222222222221</v>
      </c>
      <c r="K178" s="535"/>
      <c r="L178" s="180">
        <v>301</v>
      </c>
      <c r="M178" s="15">
        <f>IFERROR(L178/K177,"-")</f>
        <v>9.3652769135034231E-2</v>
      </c>
      <c r="N178" s="535"/>
      <c r="O178" s="180">
        <v>259</v>
      </c>
      <c r="P178" s="15">
        <f>IFERROR(O178/N177,"-")</f>
        <v>9.4010889292196004E-2</v>
      </c>
      <c r="Q178" s="535"/>
      <c r="R178" s="180">
        <v>124</v>
      </c>
      <c r="S178" s="15">
        <f>IFERROR(R178/Q177,"-")</f>
        <v>9.6723868954758194E-2</v>
      </c>
      <c r="T178" s="535"/>
      <c r="U178" s="180">
        <v>39</v>
      </c>
      <c r="V178" s="15">
        <f>IFERROR(U178/T177,"-")</f>
        <v>0.10455764075067024</v>
      </c>
      <c r="W178" s="535"/>
      <c r="X178" s="180">
        <v>2</v>
      </c>
      <c r="Y178" s="15">
        <f>IFERROR(X178/W177,"-")</f>
        <v>4.1666666666666664E-2</v>
      </c>
      <c r="Z178" s="535"/>
      <c r="AA178" s="180">
        <f t="shared" si="261"/>
        <v>727</v>
      </c>
      <c r="AB178" s="15">
        <f>IFERROR(AA178/Z177,"-")</f>
        <v>9.4624495639724068E-2</v>
      </c>
      <c r="AH178" s="69"/>
      <c r="AI178" s="134"/>
      <c r="AJ178" s="134"/>
      <c r="AK178" s="134"/>
      <c r="AL178" s="134"/>
      <c r="AM178" s="134"/>
    </row>
    <row r="179" spans="2:39" ht="13.5" customHeight="1">
      <c r="B179" s="548"/>
      <c r="C179" s="552"/>
      <c r="D179" s="260" t="s">
        <v>72</v>
      </c>
      <c r="E179" s="535"/>
      <c r="F179" s="180">
        <v>0</v>
      </c>
      <c r="G179" s="15">
        <f>IFERROR(F179/E177,"-")</f>
        <v>0</v>
      </c>
      <c r="H179" s="535"/>
      <c r="I179" s="180">
        <v>0</v>
      </c>
      <c r="J179" s="15">
        <f>IFERROR(I179/H177,"-")</f>
        <v>0</v>
      </c>
      <c r="K179" s="535"/>
      <c r="L179" s="180">
        <v>170</v>
      </c>
      <c r="M179" s="15">
        <f>IFERROR(L179/K177,"-")</f>
        <v>5.2893590541381458E-2</v>
      </c>
      <c r="N179" s="535"/>
      <c r="O179" s="180">
        <v>126</v>
      </c>
      <c r="P179" s="15">
        <f>IFERROR(O179/N177,"-")</f>
        <v>4.5735027223230487E-2</v>
      </c>
      <c r="Q179" s="535"/>
      <c r="R179" s="180">
        <v>66</v>
      </c>
      <c r="S179" s="15">
        <f>IFERROR(R179/Q177,"-")</f>
        <v>5.1482059282371297E-2</v>
      </c>
      <c r="T179" s="535"/>
      <c r="U179" s="180">
        <v>19</v>
      </c>
      <c r="V179" s="15">
        <f>IFERROR(U179/T177,"-")</f>
        <v>5.0938337801608578E-2</v>
      </c>
      <c r="W179" s="535"/>
      <c r="X179" s="180">
        <v>2</v>
      </c>
      <c r="Y179" s="15">
        <f>IFERROR(X179/W177,"-")</f>
        <v>4.1666666666666664E-2</v>
      </c>
      <c r="Z179" s="535"/>
      <c r="AA179" s="180">
        <f t="shared" si="261"/>
        <v>383</v>
      </c>
      <c r="AB179" s="15">
        <f>IFERROR(AA179/Z177,"-")</f>
        <v>4.9850318885851883E-2</v>
      </c>
      <c r="AH179" s="69"/>
      <c r="AI179" s="134"/>
      <c r="AJ179" s="134"/>
      <c r="AK179" s="134"/>
      <c r="AL179" s="134"/>
      <c r="AM179" s="134"/>
    </row>
    <row r="180" spans="2:39" ht="13.5" customHeight="1">
      <c r="B180" s="549"/>
      <c r="C180" s="553"/>
      <c r="D180" s="261" t="s">
        <v>73</v>
      </c>
      <c r="E180" s="536"/>
      <c r="F180" s="181">
        <v>1</v>
      </c>
      <c r="G180" s="16">
        <f>IFERROR(F180/E177,"-")</f>
        <v>0.5</v>
      </c>
      <c r="H180" s="536"/>
      <c r="I180" s="181">
        <v>2</v>
      </c>
      <c r="J180" s="16">
        <f>IFERROR(I180/H177,"-")</f>
        <v>0.22222222222222221</v>
      </c>
      <c r="K180" s="536"/>
      <c r="L180" s="181">
        <v>269</v>
      </c>
      <c r="M180" s="16">
        <f>IFERROR(L180/K177,"-")</f>
        <v>8.3696328562538891E-2</v>
      </c>
      <c r="N180" s="536"/>
      <c r="O180" s="181">
        <v>262</v>
      </c>
      <c r="P180" s="16">
        <f>IFERROR(O180/N177,"-")</f>
        <v>9.5099818511796733E-2</v>
      </c>
      <c r="Q180" s="536"/>
      <c r="R180" s="181">
        <v>153</v>
      </c>
      <c r="S180" s="16">
        <f>IFERROR(R180/Q177,"-")</f>
        <v>0.11934477379095164</v>
      </c>
      <c r="T180" s="536"/>
      <c r="U180" s="181">
        <v>51</v>
      </c>
      <c r="V180" s="16">
        <f>IFERROR(U180/T177,"-")</f>
        <v>0.13672922252010725</v>
      </c>
      <c r="W180" s="536"/>
      <c r="X180" s="181">
        <v>11</v>
      </c>
      <c r="Y180" s="16">
        <f>IFERROR(X180/W177,"-")</f>
        <v>0.22916666666666666</v>
      </c>
      <c r="Z180" s="536"/>
      <c r="AA180" s="181">
        <f t="shared" si="261"/>
        <v>749</v>
      </c>
      <c r="AB180" s="16">
        <f>IFERROR(AA180/Z177,"-")</f>
        <v>9.7487960432122864E-2</v>
      </c>
      <c r="AH180" s="69"/>
      <c r="AI180" s="134"/>
      <c r="AJ180" s="134"/>
      <c r="AK180" s="134"/>
      <c r="AL180" s="134"/>
      <c r="AM180" s="134"/>
    </row>
    <row r="181" spans="2:39" ht="13.5" customHeight="1">
      <c r="B181" s="547">
        <v>45</v>
      </c>
      <c r="C181" s="551" t="s">
        <v>41</v>
      </c>
      <c r="D181" s="259" t="s">
        <v>70</v>
      </c>
      <c r="E181" s="534">
        <f t="shared" ref="E181" si="350">VLOOKUP(C181,$AD$5:$AK$78,2,0)</f>
        <v>2</v>
      </c>
      <c r="F181" s="179">
        <v>1</v>
      </c>
      <c r="G181" s="68">
        <f>IFERROR(F181/E181,"-")</f>
        <v>0.5</v>
      </c>
      <c r="H181" s="534">
        <f t="shared" ref="H181" si="351">VLOOKUP(C181,$AD$5:$AK$78,3,0)</f>
        <v>8</v>
      </c>
      <c r="I181" s="179">
        <v>7</v>
      </c>
      <c r="J181" s="68">
        <f>IFERROR(I181/H181,"-")</f>
        <v>0.875</v>
      </c>
      <c r="K181" s="534">
        <f t="shared" ref="K181" si="352">VLOOKUP(C181,$AD$5:$AK$78,4,0)</f>
        <v>841</v>
      </c>
      <c r="L181" s="179">
        <v>664</v>
      </c>
      <c r="M181" s="68">
        <f>IFERROR(L181/K181,"-")</f>
        <v>0.78953626634958385</v>
      </c>
      <c r="N181" s="534">
        <f t="shared" ref="N181" si="353">VLOOKUP(C181,$AD$5:$AK$78,5,0)</f>
        <v>650</v>
      </c>
      <c r="O181" s="179">
        <v>506</v>
      </c>
      <c r="P181" s="68">
        <f>IFERROR(O181/N181,"-")</f>
        <v>0.77846153846153843</v>
      </c>
      <c r="Q181" s="534">
        <f t="shared" ref="Q181" si="354">VLOOKUP(C181,$AD$5:$AK$78,6,0)</f>
        <v>338</v>
      </c>
      <c r="R181" s="179">
        <v>249</v>
      </c>
      <c r="S181" s="68">
        <f>IFERROR(R181/Q181,"-")</f>
        <v>0.73668639053254437</v>
      </c>
      <c r="T181" s="534">
        <f t="shared" ref="T181" si="355">VLOOKUP(C181,$AD$5:$AK$78,7,0)</f>
        <v>85</v>
      </c>
      <c r="U181" s="179">
        <v>58</v>
      </c>
      <c r="V181" s="68">
        <f>IFERROR(U181/T181,"-")</f>
        <v>0.68235294117647061</v>
      </c>
      <c r="W181" s="534">
        <f t="shared" ref="W181" si="356">VLOOKUP(C181,$AD$5:$AK$78,8,0)</f>
        <v>9</v>
      </c>
      <c r="X181" s="179">
        <v>4</v>
      </c>
      <c r="Y181" s="68">
        <f>IFERROR(X181/W181,"-")</f>
        <v>0.44444444444444442</v>
      </c>
      <c r="Z181" s="534">
        <f t="shared" ref="Z181" si="357">VLOOKUP(C181,$AD$5:$AL$78,9,0)</f>
        <v>1933</v>
      </c>
      <c r="AA181" s="179">
        <f t="shared" si="261"/>
        <v>1489</v>
      </c>
      <c r="AB181" s="68">
        <f>IFERROR(AA181/Z181,"-")</f>
        <v>0.77030522503879983</v>
      </c>
      <c r="AH181" s="69"/>
      <c r="AI181" s="134"/>
      <c r="AJ181" s="134"/>
      <c r="AK181" s="134"/>
      <c r="AL181" s="134"/>
      <c r="AM181" s="134"/>
    </row>
    <row r="182" spans="2:39" ht="13.5" customHeight="1">
      <c r="B182" s="548"/>
      <c r="C182" s="552"/>
      <c r="D182" s="260" t="s">
        <v>71</v>
      </c>
      <c r="E182" s="535"/>
      <c r="F182" s="180">
        <v>0</v>
      </c>
      <c r="G182" s="15">
        <f>IFERROR(F182/E181,"-")</f>
        <v>0</v>
      </c>
      <c r="H182" s="535"/>
      <c r="I182" s="180">
        <v>1</v>
      </c>
      <c r="J182" s="15">
        <f>IFERROR(I182/H181,"-")</f>
        <v>0.125</v>
      </c>
      <c r="K182" s="535"/>
      <c r="L182" s="180">
        <v>80</v>
      </c>
      <c r="M182" s="15">
        <f>IFERROR(L182/K181,"-")</f>
        <v>9.5124851367419744E-2</v>
      </c>
      <c r="N182" s="535"/>
      <c r="O182" s="180">
        <v>58</v>
      </c>
      <c r="P182" s="15">
        <f>IFERROR(O182/N181,"-")</f>
        <v>8.9230769230769225E-2</v>
      </c>
      <c r="Q182" s="535"/>
      <c r="R182" s="180">
        <v>37</v>
      </c>
      <c r="S182" s="15">
        <f>IFERROR(R182/Q181,"-")</f>
        <v>0.10946745562130178</v>
      </c>
      <c r="T182" s="535"/>
      <c r="U182" s="180">
        <v>8</v>
      </c>
      <c r="V182" s="15">
        <f>IFERROR(U182/T181,"-")</f>
        <v>9.4117647058823528E-2</v>
      </c>
      <c r="W182" s="535"/>
      <c r="X182" s="180">
        <v>1</v>
      </c>
      <c r="Y182" s="15">
        <f>IFERROR(X182/W181,"-")</f>
        <v>0.1111111111111111</v>
      </c>
      <c r="Z182" s="535"/>
      <c r="AA182" s="180">
        <f t="shared" si="261"/>
        <v>185</v>
      </c>
      <c r="AB182" s="15">
        <f>IFERROR(AA182/Z181,"-")</f>
        <v>9.5706156233833425E-2</v>
      </c>
      <c r="AH182" s="69"/>
      <c r="AI182" s="134"/>
      <c r="AJ182" s="134"/>
      <c r="AK182" s="134"/>
      <c r="AL182" s="134"/>
      <c r="AM182" s="134"/>
    </row>
    <row r="183" spans="2:39" ht="13.5" customHeight="1">
      <c r="B183" s="548"/>
      <c r="C183" s="552"/>
      <c r="D183" s="260" t="s">
        <v>72</v>
      </c>
      <c r="E183" s="535"/>
      <c r="F183" s="180">
        <v>1</v>
      </c>
      <c r="G183" s="15">
        <f>IFERROR(F183/E181,"-")</f>
        <v>0.5</v>
      </c>
      <c r="H183" s="535"/>
      <c r="I183" s="180">
        <v>0</v>
      </c>
      <c r="J183" s="15">
        <f>IFERROR(I183/H181,"-")</f>
        <v>0</v>
      </c>
      <c r="K183" s="535"/>
      <c r="L183" s="180">
        <v>38</v>
      </c>
      <c r="M183" s="15">
        <f>IFERROR(L183/K181,"-")</f>
        <v>4.5184304399524373E-2</v>
      </c>
      <c r="N183" s="535"/>
      <c r="O183" s="180">
        <v>25</v>
      </c>
      <c r="P183" s="15">
        <f>IFERROR(O183/N181,"-")</f>
        <v>3.8461538461538464E-2</v>
      </c>
      <c r="Q183" s="535"/>
      <c r="R183" s="180">
        <v>13</v>
      </c>
      <c r="S183" s="15">
        <f>IFERROR(R183/Q181,"-")</f>
        <v>3.8461538461538464E-2</v>
      </c>
      <c r="T183" s="535"/>
      <c r="U183" s="180">
        <v>4</v>
      </c>
      <c r="V183" s="15">
        <f>IFERROR(U183/T181,"-")</f>
        <v>4.7058823529411764E-2</v>
      </c>
      <c r="W183" s="535"/>
      <c r="X183" s="180">
        <v>0</v>
      </c>
      <c r="Y183" s="15">
        <f>IFERROR(X183/W181,"-")</f>
        <v>0</v>
      </c>
      <c r="Z183" s="535"/>
      <c r="AA183" s="180">
        <f t="shared" si="261"/>
        <v>81</v>
      </c>
      <c r="AB183" s="15">
        <f>IFERROR(AA183/Z181,"-")</f>
        <v>4.190377651319193E-2</v>
      </c>
      <c r="AH183" s="69"/>
      <c r="AI183" s="134"/>
      <c r="AJ183" s="134"/>
      <c r="AK183" s="134"/>
      <c r="AL183" s="134"/>
      <c r="AM183" s="134"/>
    </row>
    <row r="184" spans="2:39" ht="13.5" customHeight="1">
      <c r="B184" s="549"/>
      <c r="C184" s="553"/>
      <c r="D184" s="261" t="s">
        <v>73</v>
      </c>
      <c r="E184" s="536"/>
      <c r="F184" s="181">
        <v>0</v>
      </c>
      <c r="G184" s="16">
        <f>IFERROR(F184/E181,"-")</f>
        <v>0</v>
      </c>
      <c r="H184" s="536"/>
      <c r="I184" s="181">
        <v>0</v>
      </c>
      <c r="J184" s="16">
        <f>IFERROR(I184/H181,"-")</f>
        <v>0</v>
      </c>
      <c r="K184" s="536"/>
      <c r="L184" s="181">
        <v>59</v>
      </c>
      <c r="M184" s="16">
        <f>IFERROR(L184/K181,"-")</f>
        <v>7.0154577883472055E-2</v>
      </c>
      <c r="N184" s="536"/>
      <c r="O184" s="181">
        <v>61</v>
      </c>
      <c r="P184" s="16">
        <f>IFERROR(O184/N181,"-")</f>
        <v>9.3846153846153843E-2</v>
      </c>
      <c r="Q184" s="536"/>
      <c r="R184" s="181">
        <v>39</v>
      </c>
      <c r="S184" s="16">
        <f>IFERROR(R184/Q181,"-")</f>
        <v>0.11538461538461539</v>
      </c>
      <c r="T184" s="536"/>
      <c r="U184" s="181">
        <v>15</v>
      </c>
      <c r="V184" s="16">
        <f>IFERROR(U184/T181,"-")</f>
        <v>0.17647058823529413</v>
      </c>
      <c r="W184" s="536"/>
      <c r="X184" s="181">
        <v>4</v>
      </c>
      <c r="Y184" s="16">
        <f>IFERROR(X184/W181,"-")</f>
        <v>0.44444444444444442</v>
      </c>
      <c r="Z184" s="536"/>
      <c r="AA184" s="181">
        <f t="shared" si="261"/>
        <v>178</v>
      </c>
      <c r="AB184" s="16">
        <f>IFERROR(AA184/Z181,"-")</f>
        <v>9.2084842214174858E-2</v>
      </c>
      <c r="AH184" s="69"/>
      <c r="AI184" s="134"/>
      <c r="AJ184" s="134"/>
      <c r="AK184" s="134"/>
      <c r="AL184" s="134"/>
      <c r="AM184" s="134"/>
    </row>
    <row r="185" spans="2:39" ht="13.5" customHeight="1">
      <c r="B185" s="547">
        <v>46</v>
      </c>
      <c r="C185" s="551" t="s">
        <v>21</v>
      </c>
      <c r="D185" s="259" t="s">
        <v>70</v>
      </c>
      <c r="E185" s="534">
        <f t="shared" ref="E185" si="358">VLOOKUP(C185,$AD$5:$AK$78,2,0)</f>
        <v>0</v>
      </c>
      <c r="F185" s="179">
        <v>0</v>
      </c>
      <c r="G185" s="68" t="str">
        <f>IFERROR(F185/E185,"-")</f>
        <v>-</v>
      </c>
      <c r="H185" s="534">
        <f t="shared" ref="H185" si="359">VLOOKUP(C185,$AD$5:$AK$78,3,0)</f>
        <v>13</v>
      </c>
      <c r="I185" s="179">
        <v>10</v>
      </c>
      <c r="J185" s="68">
        <f>IFERROR(I185/H185,"-")</f>
        <v>0.76923076923076927</v>
      </c>
      <c r="K185" s="534">
        <f t="shared" ref="K185" si="360">VLOOKUP(C185,$AD$5:$AK$78,4,0)</f>
        <v>1178</v>
      </c>
      <c r="L185" s="179">
        <v>936</v>
      </c>
      <c r="M185" s="68">
        <f>IFERROR(L185/K185,"-")</f>
        <v>0.79456706281833611</v>
      </c>
      <c r="N185" s="534">
        <f t="shared" ref="N185" si="361">VLOOKUP(C185,$AD$5:$AK$78,5,0)</f>
        <v>909</v>
      </c>
      <c r="O185" s="179">
        <v>681</v>
      </c>
      <c r="P185" s="68">
        <f>IFERROR(O185/N185,"-")</f>
        <v>0.74917491749174914</v>
      </c>
      <c r="Q185" s="534">
        <f t="shared" ref="Q185" si="362">VLOOKUP(C185,$AD$5:$AK$78,6,0)</f>
        <v>394</v>
      </c>
      <c r="R185" s="179">
        <v>276</v>
      </c>
      <c r="S185" s="68">
        <f>IFERROR(R185/Q185,"-")</f>
        <v>0.70050761421319796</v>
      </c>
      <c r="T185" s="534">
        <f t="shared" ref="T185" si="363">VLOOKUP(C185,$AD$5:$AK$78,7,0)</f>
        <v>120</v>
      </c>
      <c r="U185" s="179">
        <v>81</v>
      </c>
      <c r="V185" s="68">
        <f>IFERROR(U185/T185,"-")</f>
        <v>0.67500000000000004</v>
      </c>
      <c r="W185" s="534">
        <f t="shared" ref="W185" si="364">VLOOKUP(C185,$AD$5:$AK$78,8,0)</f>
        <v>18</v>
      </c>
      <c r="X185" s="179">
        <v>11</v>
      </c>
      <c r="Y185" s="68">
        <f>IFERROR(X185/W185,"-")</f>
        <v>0.61111111111111116</v>
      </c>
      <c r="Z185" s="534">
        <f t="shared" ref="Z185" si="365">VLOOKUP(C185,$AD$5:$AL$78,9,0)</f>
        <v>2632</v>
      </c>
      <c r="AA185" s="179">
        <f t="shared" si="261"/>
        <v>1995</v>
      </c>
      <c r="AB185" s="68">
        <f>IFERROR(AA185/Z185,"-")</f>
        <v>0.75797872340425532</v>
      </c>
      <c r="AH185" s="69"/>
      <c r="AI185" s="134"/>
      <c r="AJ185" s="134"/>
      <c r="AK185" s="134"/>
      <c r="AL185" s="134"/>
      <c r="AM185" s="134"/>
    </row>
    <row r="186" spans="2:39" ht="13.5" customHeight="1">
      <c r="B186" s="548"/>
      <c r="C186" s="552"/>
      <c r="D186" s="260" t="s">
        <v>71</v>
      </c>
      <c r="E186" s="535"/>
      <c r="F186" s="180">
        <v>0</v>
      </c>
      <c r="G186" s="15" t="str">
        <f>IFERROR(F186/E185,"-")</f>
        <v>-</v>
      </c>
      <c r="H186" s="535"/>
      <c r="I186" s="180">
        <v>0</v>
      </c>
      <c r="J186" s="15">
        <f>IFERROR(I186/H185,"-")</f>
        <v>0</v>
      </c>
      <c r="K186" s="535"/>
      <c r="L186" s="180">
        <v>96</v>
      </c>
      <c r="M186" s="15">
        <f>IFERROR(L186/K185,"-")</f>
        <v>8.1494057724957561E-2</v>
      </c>
      <c r="N186" s="535"/>
      <c r="O186" s="180">
        <v>97</v>
      </c>
      <c r="P186" s="15">
        <f>IFERROR(O186/N185,"-")</f>
        <v>0.10671067106710672</v>
      </c>
      <c r="Q186" s="535"/>
      <c r="R186" s="180">
        <v>36</v>
      </c>
      <c r="S186" s="15">
        <f>IFERROR(R186/Q185,"-")</f>
        <v>9.1370558375634514E-2</v>
      </c>
      <c r="T186" s="535"/>
      <c r="U186" s="180">
        <v>12</v>
      </c>
      <c r="V186" s="15">
        <f>IFERROR(U186/T185,"-")</f>
        <v>0.1</v>
      </c>
      <c r="W186" s="535"/>
      <c r="X186" s="180">
        <v>2</v>
      </c>
      <c r="Y186" s="15">
        <f>IFERROR(X186/W185,"-")</f>
        <v>0.1111111111111111</v>
      </c>
      <c r="Z186" s="535"/>
      <c r="AA186" s="180">
        <f t="shared" si="261"/>
        <v>243</v>
      </c>
      <c r="AB186" s="15">
        <f>IFERROR(AA186/Z185,"-")</f>
        <v>9.2325227963525838E-2</v>
      </c>
      <c r="AH186" s="69"/>
      <c r="AI186" s="134"/>
      <c r="AJ186" s="134"/>
      <c r="AK186" s="134"/>
      <c r="AL186" s="134"/>
      <c r="AM186" s="134"/>
    </row>
    <row r="187" spans="2:39" ht="13.5" customHeight="1">
      <c r="B187" s="548"/>
      <c r="C187" s="552"/>
      <c r="D187" s="260" t="s">
        <v>72</v>
      </c>
      <c r="E187" s="535"/>
      <c r="F187" s="180">
        <v>0</v>
      </c>
      <c r="G187" s="15" t="str">
        <f>IFERROR(F187/E185,"-")</f>
        <v>-</v>
      </c>
      <c r="H187" s="535"/>
      <c r="I187" s="180">
        <v>1</v>
      </c>
      <c r="J187" s="15">
        <f>IFERROR(I187/H185,"-")</f>
        <v>7.6923076923076927E-2</v>
      </c>
      <c r="K187" s="535"/>
      <c r="L187" s="180">
        <v>56</v>
      </c>
      <c r="M187" s="15">
        <f>IFERROR(L187/K185,"-")</f>
        <v>4.7538200339558571E-2</v>
      </c>
      <c r="N187" s="535"/>
      <c r="O187" s="180">
        <v>35</v>
      </c>
      <c r="P187" s="15">
        <f>IFERROR(O187/N185,"-")</f>
        <v>3.8503850385038507E-2</v>
      </c>
      <c r="Q187" s="535"/>
      <c r="R187" s="180">
        <v>32</v>
      </c>
      <c r="S187" s="15">
        <f>IFERROR(R187/Q185,"-")</f>
        <v>8.1218274111675121E-2</v>
      </c>
      <c r="T187" s="535"/>
      <c r="U187" s="180">
        <v>3</v>
      </c>
      <c r="V187" s="15">
        <f>IFERROR(U187/T185,"-")</f>
        <v>2.5000000000000001E-2</v>
      </c>
      <c r="W187" s="535"/>
      <c r="X187" s="180">
        <v>2</v>
      </c>
      <c r="Y187" s="15">
        <f>IFERROR(X187/W185,"-")</f>
        <v>0.1111111111111111</v>
      </c>
      <c r="Z187" s="535"/>
      <c r="AA187" s="180">
        <f t="shared" si="261"/>
        <v>129</v>
      </c>
      <c r="AB187" s="15">
        <f>IFERROR(AA187/Z185,"-")</f>
        <v>4.901215805471125E-2</v>
      </c>
      <c r="AH187" s="69"/>
      <c r="AI187" s="134"/>
      <c r="AJ187" s="134"/>
      <c r="AK187" s="134"/>
      <c r="AL187" s="134"/>
      <c r="AM187" s="134"/>
    </row>
    <row r="188" spans="2:39" ht="13.5" customHeight="1">
      <c r="B188" s="549"/>
      <c r="C188" s="553"/>
      <c r="D188" s="261" t="s">
        <v>73</v>
      </c>
      <c r="E188" s="536"/>
      <c r="F188" s="181">
        <v>0</v>
      </c>
      <c r="G188" s="16" t="str">
        <f>IFERROR(F188/E185,"-")</f>
        <v>-</v>
      </c>
      <c r="H188" s="536"/>
      <c r="I188" s="181">
        <v>2</v>
      </c>
      <c r="J188" s="16">
        <f>IFERROR(I188/H185,"-")</f>
        <v>0.15384615384615385</v>
      </c>
      <c r="K188" s="536"/>
      <c r="L188" s="181">
        <v>90</v>
      </c>
      <c r="M188" s="16">
        <f>IFERROR(L188/K185,"-")</f>
        <v>7.6400679117147707E-2</v>
      </c>
      <c r="N188" s="536"/>
      <c r="O188" s="181">
        <v>96</v>
      </c>
      <c r="P188" s="16">
        <f>IFERROR(O188/N185,"-")</f>
        <v>0.10561056105610561</v>
      </c>
      <c r="Q188" s="536"/>
      <c r="R188" s="181">
        <v>50</v>
      </c>
      <c r="S188" s="16">
        <f>IFERROR(R188/Q185,"-")</f>
        <v>0.12690355329949238</v>
      </c>
      <c r="T188" s="536"/>
      <c r="U188" s="181">
        <v>24</v>
      </c>
      <c r="V188" s="16">
        <f>IFERROR(U188/T185,"-")</f>
        <v>0.2</v>
      </c>
      <c r="W188" s="536"/>
      <c r="X188" s="181">
        <v>3</v>
      </c>
      <c r="Y188" s="16">
        <f>IFERROR(X188/W185,"-")</f>
        <v>0.16666666666666666</v>
      </c>
      <c r="Z188" s="536"/>
      <c r="AA188" s="181">
        <f t="shared" si="261"/>
        <v>265</v>
      </c>
      <c r="AB188" s="16">
        <f>IFERROR(AA188/Z185,"-")</f>
        <v>0.1006838905775076</v>
      </c>
      <c r="AH188" s="69"/>
      <c r="AI188" s="134"/>
      <c r="AJ188" s="134"/>
      <c r="AK188" s="134"/>
      <c r="AL188" s="134"/>
      <c r="AM188" s="134"/>
    </row>
    <row r="189" spans="2:39" ht="13.5" customHeight="1">
      <c r="B189" s="547">
        <v>47</v>
      </c>
      <c r="C189" s="551" t="s">
        <v>13</v>
      </c>
      <c r="D189" s="259" t="s">
        <v>70</v>
      </c>
      <c r="E189" s="534">
        <f t="shared" ref="E189" si="366">VLOOKUP(C189,$AD$5:$AK$78,2,0)</f>
        <v>0</v>
      </c>
      <c r="F189" s="179">
        <v>0</v>
      </c>
      <c r="G189" s="68" t="str">
        <f>IFERROR(F189/E189,"-")</f>
        <v>-</v>
      </c>
      <c r="H189" s="534">
        <f t="shared" ref="H189" si="367">VLOOKUP(C189,$AD$5:$AK$78,3,0)</f>
        <v>18</v>
      </c>
      <c r="I189" s="179">
        <v>11</v>
      </c>
      <c r="J189" s="68">
        <f>IFERROR(I189/H189,"-")</f>
        <v>0.61111111111111116</v>
      </c>
      <c r="K189" s="534">
        <f t="shared" ref="K189" si="368">VLOOKUP(C189,$AD$5:$AK$78,4,0)</f>
        <v>2446</v>
      </c>
      <c r="L189" s="179">
        <v>1883</v>
      </c>
      <c r="M189" s="68">
        <f>IFERROR(L189/K189,"-")</f>
        <v>0.76982829108748974</v>
      </c>
      <c r="N189" s="534">
        <f t="shared" ref="N189" si="369">VLOOKUP(C189,$AD$5:$AK$78,5,0)</f>
        <v>1869</v>
      </c>
      <c r="O189" s="179">
        <v>1373</v>
      </c>
      <c r="P189" s="68">
        <f>IFERROR(O189/N189,"-")</f>
        <v>0.73461744248261107</v>
      </c>
      <c r="Q189" s="534">
        <f t="shared" ref="Q189" si="370">VLOOKUP(C189,$AD$5:$AK$78,6,0)</f>
        <v>813</v>
      </c>
      <c r="R189" s="179">
        <v>552</v>
      </c>
      <c r="S189" s="68">
        <f>IFERROR(R189/Q189,"-")</f>
        <v>0.6789667896678967</v>
      </c>
      <c r="T189" s="534">
        <f t="shared" ref="T189" si="371">VLOOKUP(C189,$AD$5:$AK$78,7,0)</f>
        <v>225</v>
      </c>
      <c r="U189" s="179">
        <v>150</v>
      </c>
      <c r="V189" s="68">
        <f>IFERROR(U189/T189,"-")</f>
        <v>0.66666666666666663</v>
      </c>
      <c r="W189" s="534">
        <f t="shared" ref="W189" si="372">VLOOKUP(C189,$AD$5:$AK$78,8,0)</f>
        <v>25</v>
      </c>
      <c r="X189" s="179">
        <v>17</v>
      </c>
      <c r="Y189" s="68">
        <f>IFERROR(X189/W189,"-")</f>
        <v>0.68</v>
      </c>
      <c r="Z189" s="534">
        <f t="shared" ref="Z189" si="373">VLOOKUP(C189,$AD$5:$AL$78,9,0)</f>
        <v>5396</v>
      </c>
      <c r="AA189" s="179">
        <f t="shared" si="261"/>
        <v>3986</v>
      </c>
      <c r="AB189" s="68">
        <f>IFERROR(AA189/Z189,"-")</f>
        <v>0.73869532987398068</v>
      </c>
      <c r="AH189" s="69"/>
      <c r="AI189" s="134"/>
      <c r="AJ189" s="134"/>
      <c r="AK189" s="134"/>
      <c r="AL189" s="134"/>
      <c r="AM189" s="134"/>
    </row>
    <row r="190" spans="2:39" ht="13.5" customHeight="1">
      <c r="B190" s="548"/>
      <c r="C190" s="552"/>
      <c r="D190" s="260" t="s">
        <v>71</v>
      </c>
      <c r="E190" s="535"/>
      <c r="F190" s="180">
        <v>0</v>
      </c>
      <c r="G190" s="15" t="str">
        <f>IFERROR(F190/E189,"-")</f>
        <v>-</v>
      </c>
      <c r="H190" s="535"/>
      <c r="I190" s="180">
        <v>1</v>
      </c>
      <c r="J190" s="15">
        <f>IFERROR(I190/H189,"-")</f>
        <v>5.5555555555555552E-2</v>
      </c>
      <c r="K190" s="535"/>
      <c r="L190" s="180">
        <v>228</v>
      </c>
      <c r="M190" s="15">
        <f>IFERROR(L190/K189,"-")</f>
        <v>9.3213409648405562E-2</v>
      </c>
      <c r="N190" s="535"/>
      <c r="O190" s="180">
        <v>186</v>
      </c>
      <c r="P190" s="15">
        <f>IFERROR(O190/N189,"-")</f>
        <v>9.9518459069020862E-2</v>
      </c>
      <c r="Q190" s="535"/>
      <c r="R190" s="180">
        <v>81</v>
      </c>
      <c r="S190" s="15">
        <f>IFERROR(R190/Q189,"-")</f>
        <v>9.9630996309963096E-2</v>
      </c>
      <c r="T190" s="535"/>
      <c r="U190" s="180">
        <v>26</v>
      </c>
      <c r="V190" s="15">
        <f>IFERROR(U190/T189,"-")</f>
        <v>0.11555555555555555</v>
      </c>
      <c r="W190" s="535"/>
      <c r="X190" s="180">
        <v>1</v>
      </c>
      <c r="Y190" s="15">
        <f>IFERROR(X190/W189,"-")</f>
        <v>0.04</v>
      </c>
      <c r="Z190" s="535"/>
      <c r="AA190" s="180">
        <f t="shared" si="261"/>
        <v>523</v>
      </c>
      <c r="AB190" s="15">
        <f>IFERROR(AA190/Z189,"-")</f>
        <v>9.6923647146034103E-2</v>
      </c>
      <c r="AH190" s="69"/>
      <c r="AI190" s="134"/>
      <c r="AJ190" s="134"/>
      <c r="AK190" s="134"/>
      <c r="AL190" s="134"/>
      <c r="AM190" s="134"/>
    </row>
    <row r="191" spans="2:39" ht="13.5" customHeight="1">
      <c r="B191" s="548"/>
      <c r="C191" s="552"/>
      <c r="D191" s="260" t="s">
        <v>72</v>
      </c>
      <c r="E191" s="535"/>
      <c r="F191" s="180">
        <v>0</v>
      </c>
      <c r="G191" s="15" t="str">
        <f>IFERROR(F191/E189,"-")</f>
        <v>-</v>
      </c>
      <c r="H191" s="535"/>
      <c r="I191" s="180">
        <v>1</v>
      </c>
      <c r="J191" s="15">
        <f>IFERROR(I191/H189,"-")</f>
        <v>5.5555555555555552E-2</v>
      </c>
      <c r="K191" s="535"/>
      <c r="L191" s="180">
        <v>112</v>
      </c>
      <c r="M191" s="15">
        <f>IFERROR(L191/K189,"-")</f>
        <v>4.578904333605887E-2</v>
      </c>
      <c r="N191" s="535"/>
      <c r="O191" s="180">
        <v>112</v>
      </c>
      <c r="P191" s="15">
        <f>IFERROR(O191/N189,"-")</f>
        <v>5.9925093632958802E-2</v>
      </c>
      <c r="Q191" s="535"/>
      <c r="R191" s="180">
        <v>46</v>
      </c>
      <c r="S191" s="15">
        <f>IFERROR(R191/Q189,"-")</f>
        <v>5.6580565805658053E-2</v>
      </c>
      <c r="T191" s="535"/>
      <c r="U191" s="180">
        <v>14</v>
      </c>
      <c r="V191" s="15">
        <f>IFERROR(U191/T189,"-")</f>
        <v>6.222222222222222E-2</v>
      </c>
      <c r="W191" s="535"/>
      <c r="X191" s="180">
        <v>1</v>
      </c>
      <c r="Y191" s="15">
        <f>IFERROR(X191/W189,"-")</f>
        <v>0.04</v>
      </c>
      <c r="Z191" s="535"/>
      <c r="AA191" s="180">
        <f t="shared" si="261"/>
        <v>286</v>
      </c>
      <c r="AB191" s="15">
        <f>IFERROR(AA191/Z189,"-")</f>
        <v>5.3002223869532988E-2</v>
      </c>
      <c r="AH191" s="69"/>
      <c r="AI191" s="134"/>
      <c r="AJ191" s="134"/>
      <c r="AK191" s="134"/>
      <c r="AL191" s="134"/>
      <c r="AM191" s="134"/>
    </row>
    <row r="192" spans="2:39" ht="13.5" customHeight="1">
      <c r="B192" s="549"/>
      <c r="C192" s="553"/>
      <c r="D192" s="261" t="s">
        <v>73</v>
      </c>
      <c r="E192" s="536"/>
      <c r="F192" s="181">
        <v>0</v>
      </c>
      <c r="G192" s="16" t="str">
        <f>IFERROR(F192/E189,"-")</f>
        <v>-</v>
      </c>
      <c r="H192" s="536"/>
      <c r="I192" s="181">
        <v>5</v>
      </c>
      <c r="J192" s="16">
        <f>IFERROR(I192/H189,"-")</f>
        <v>0.27777777777777779</v>
      </c>
      <c r="K192" s="536"/>
      <c r="L192" s="181">
        <v>223</v>
      </c>
      <c r="M192" s="16">
        <f>IFERROR(L192/K189,"-")</f>
        <v>9.1169255928045784E-2</v>
      </c>
      <c r="N192" s="536"/>
      <c r="O192" s="181">
        <v>198</v>
      </c>
      <c r="P192" s="16">
        <f>IFERROR(O192/N189,"-")</f>
        <v>0.10593900481540931</v>
      </c>
      <c r="Q192" s="536"/>
      <c r="R192" s="181">
        <v>134</v>
      </c>
      <c r="S192" s="16">
        <f>IFERROR(R192/Q189,"-")</f>
        <v>0.16482164821648215</v>
      </c>
      <c r="T192" s="536"/>
      <c r="U192" s="181">
        <v>35</v>
      </c>
      <c r="V192" s="16">
        <f>IFERROR(U192/T189,"-")</f>
        <v>0.15555555555555556</v>
      </c>
      <c r="W192" s="536"/>
      <c r="X192" s="181">
        <v>6</v>
      </c>
      <c r="Y192" s="16">
        <f>IFERROR(X192/W189,"-")</f>
        <v>0.24</v>
      </c>
      <c r="Z192" s="536"/>
      <c r="AA192" s="181">
        <f t="shared" si="261"/>
        <v>601</v>
      </c>
      <c r="AB192" s="16">
        <f>IFERROR(AA192/Z189,"-")</f>
        <v>0.11137879911045219</v>
      </c>
      <c r="AH192" s="69"/>
      <c r="AI192" s="134"/>
      <c r="AJ192" s="134"/>
      <c r="AK192" s="134"/>
      <c r="AL192" s="134"/>
      <c r="AM192" s="134"/>
    </row>
    <row r="193" spans="2:39" ht="13.5" customHeight="1">
      <c r="B193" s="547">
        <v>48</v>
      </c>
      <c r="C193" s="551" t="s">
        <v>22</v>
      </c>
      <c r="D193" s="259" t="s">
        <v>70</v>
      </c>
      <c r="E193" s="534">
        <f t="shared" ref="E193" si="374">VLOOKUP(C193,$AD$5:$AK$78,2,0)</f>
        <v>2</v>
      </c>
      <c r="F193" s="179">
        <v>1</v>
      </c>
      <c r="G193" s="68">
        <f>IFERROR(F193/E193,"-")</f>
        <v>0.5</v>
      </c>
      <c r="H193" s="534">
        <f t="shared" ref="H193" si="375">VLOOKUP(C193,$AD$5:$AK$78,3,0)</f>
        <v>7</v>
      </c>
      <c r="I193" s="179">
        <v>6</v>
      </c>
      <c r="J193" s="68">
        <f>IFERROR(I193/H193,"-")</f>
        <v>0.8571428571428571</v>
      </c>
      <c r="K193" s="534">
        <f t="shared" ref="K193" si="376">VLOOKUP(C193,$AD$5:$AK$78,4,0)</f>
        <v>1744</v>
      </c>
      <c r="L193" s="179">
        <v>1372</v>
      </c>
      <c r="M193" s="68">
        <f>IFERROR(L193/K193,"-")</f>
        <v>0.78669724770642202</v>
      </c>
      <c r="N193" s="534">
        <f t="shared" ref="N193" si="377">VLOOKUP(C193,$AD$5:$AK$78,5,0)</f>
        <v>1168</v>
      </c>
      <c r="O193" s="179">
        <v>873</v>
      </c>
      <c r="P193" s="68">
        <f>IFERROR(O193/N193,"-")</f>
        <v>0.74743150684931503</v>
      </c>
      <c r="Q193" s="534">
        <f t="shared" ref="Q193" si="378">VLOOKUP(C193,$AD$5:$AK$78,6,0)</f>
        <v>532</v>
      </c>
      <c r="R193" s="179">
        <v>367</v>
      </c>
      <c r="S193" s="68">
        <f>IFERROR(R193/Q193,"-")</f>
        <v>0.68984962406015038</v>
      </c>
      <c r="T193" s="534">
        <f t="shared" ref="T193" si="379">VLOOKUP(C193,$AD$5:$AK$78,7,0)</f>
        <v>151</v>
      </c>
      <c r="U193" s="179">
        <v>94</v>
      </c>
      <c r="V193" s="68">
        <f>IFERROR(U193/T193,"-")</f>
        <v>0.62251655629139069</v>
      </c>
      <c r="W193" s="534">
        <f t="shared" ref="W193" si="380">VLOOKUP(C193,$AD$5:$AK$78,8,0)</f>
        <v>28</v>
      </c>
      <c r="X193" s="179">
        <v>16</v>
      </c>
      <c r="Y193" s="68">
        <f>IFERROR(X193/W193,"-")</f>
        <v>0.5714285714285714</v>
      </c>
      <c r="Z193" s="534">
        <f t="shared" ref="Z193" si="381">VLOOKUP(C193,$AD$5:$AL$78,9,0)</f>
        <v>3632</v>
      </c>
      <c r="AA193" s="179">
        <f t="shared" si="261"/>
        <v>2729</v>
      </c>
      <c r="AB193" s="68">
        <f>IFERROR(AA193/Z193,"-")</f>
        <v>0.75137665198237891</v>
      </c>
      <c r="AH193" s="69"/>
      <c r="AI193" s="134"/>
      <c r="AJ193" s="134"/>
      <c r="AK193" s="134"/>
      <c r="AL193" s="134"/>
      <c r="AM193" s="134"/>
    </row>
    <row r="194" spans="2:39" ht="13.5" customHeight="1">
      <c r="B194" s="548"/>
      <c r="C194" s="552"/>
      <c r="D194" s="260" t="s">
        <v>71</v>
      </c>
      <c r="E194" s="535"/>
      <c r="F194" s="180">
        <v>1</v>
      </c>
      <c r="G194" s="15">
        <f>IFERROR(F194/E193,"-")</f>
        <v>0.5</v>
      </c>
      <c r="H194" s="535"/>
      <c r="I194" s="180">
        <v>1</v>
      </c>
      <c r="J194" s="15">
        <f>IFERROR(I194/H193,"-")</f>
        <v>0.14285714285714285</v>
      </c>
      <c r="K194" s="535"/>
      <c r="L194" s="180">
        <v>170</v>
      </c>
      <c r="M194" s="15">
        <f>IFERROR(L194/K193,"-")</f>
        <v>9.7477064220183485E-2</v>
      </c>
      <c r="N194" s="535"/>
      <c r="O194" s="180">
        <v>117</v>
      </c>
      <c r="P194" s="15">
        <f>IFERROR(O194/N193,"-")</f>
        <v>0.10017123287671233</v>
      </c>
      <c r="Q194" s="535"/>
      <c r="R194" s="180">
        <v>58</v>
      </c>
      <c r="S194" s="15">
        <f>IFERROR(R194/Q193,"-")</f>
        <v>0.10902255639097744</v>
      </c>
      <c r="T194" s="535"/>
      <c r="U194" s="180">
        <v>17</v>
      </c>
      <c r="V194" s="15">
        <f>IFERROR(U194/T193,"-")</f>
        <v>0.11258278145695365</v>
      </c>
      <c r="W194" s="535"/>
      <c r="X194" s="180">
        <v>7</v>
      </c>
      <c r="Y194" s="15">
        <f>IFERROR(X194/W193,"-")</f>
        <v>0.25</v>
      </c>
      <c r="Z194" s="535"/>
      <c r="AA194" s="180">
        <f t="shared" si="261"/>
        <v>371</v>
      </c>
      <c r="AB194" s="15">
        <f>IFERROR(AA194/Z193,"-")</f>
        <v>0.10214757709251102</v>
      </c>
      <c r="AH194" s="69"/>
      <c r="AI194" s="134"/>
      <c r="AJ194" s="134"/>
      <c r="AK194" s="134"/>
      <c r="AL194" s="134"/>
      <c r="AM194" s="134"/>
    </row>
    <row r="195" spans="2:39" ht="13.5" customHeight="1">
      <c r="B195" s="548"/>
      <c r="C195" s="552"/>
      <c r="D195" s="260" t="s">
        <v>72</v>
      </c>
      <c r="E195" s="535"/>
      <c r="F195" s="180">
        <v>0</v>
      </c>
      <c r="G195" s="15">
        <f>IFERROR(F195/E193,"-")</f>
        <v>0</v>
      </c>
      <c r="H195" s="535"/>
      <c r="I195" s="180">
        <v>0</v>
      </c>
      <c r="J195" s="15">
        <f>IFERROR(I195/H193,"-")</f>
        <v>0</v>
      </c>
      <c r="K195" s="535"/>
      <c r="L195" s="180">
        <v>74</v>
      </c>
      <c r="M195" s="15">
        <f>IFERROR(L195/K193,"-")</f>
        <v>4.2431192660550461E-2</v>
      </c>
      <c r="N195" s="535"/>
      <c r="O195" s="180">
        <v>56</v>
      </c>
      <c r="P195" s="15">
        <f>IFERROR(O195/N193,"-")</f>
        <v>4.7945205479452052E-2</v>
      </c>
      <c r="Q195" s="535"/>
      <c r="R195" s="180">
        <v>28</v>
      </c>
      <c r="S195" s="15">
        <f>IFERROR(R195/Q193,"-")</f>
        <v>5.2631578947368418E-2</v>
      </c>
      <c r="T195" s="535"/>
      <c r="U195" s="180">
        <v>9</v>
      </c>
      <c r="V195" s="15">
        <f>IFERROR(U195/T193,"-")</f>
        <v>5.9602649006622516E-2</v>
      </c>
      <c r="W195" s="535"/>
      <c r="X195" s="180">
        <v>0</v>
      </c>
      <c r="Y195" s="15">
        <f>IFERROR(X195/W193,"-")</f>
        <v>0</v>
      </c>
      <c r="Z195" s="535"/>
      <c r="AA195" s="180">
        <f t="shared" si="261"/>
        <v>167</v>
      </c>
      <c r="AB195" s="15">
        <f>IFERROR(AA195/Z193,"-")</f>
        <v>4.5980176211453748E-2</v>
      </c>
      <c r="AH195" s="69"/>
      <c r="AI195" s="134"/>
      <c r="AJ195" s="134"/>
      <c r="AK195" s="134"/>
      <c r="AL195" s="134"/>
      <c r="AM195" s="134"/>
    </row>
    <row r="196" spans="2:39" ht="13.5" customHeight="1">
      <c r="B196" s="549"/>
      <c r="C196" s="553"/>
      <c r="D196" s="261" t="s">
        <v>73</v>
      </c>
      <c r="E196" s="536"/>
      <c r="F196" s="181">
        <v>0</v>
      </c>
      <c r="G196" s="16">
        <f>IFERROR(F196/E193,"-")</f>
        <v>0</v>
      </c>
      <c r="H196" s="536"/>
      <c r="I196" s="181">
        <v>0</v>
      </c>
      <c r="J196" s="16">
        <f>IFERROR(I196/H193,"-")</f>
        <v>0</v>
      </c>
      <c r="K196" s="536"/>
      <c r="L196" s="181">
        <v>128</v>
      </c>
      <c r="M196" s="16">
        <f>IFERROR(L196/K193,"-")</f>
        <v>7.3394495412844041E-2</v>
      </c>
      <c r="N196" s="536"/>
      <c r="O196" s="181">
        <v>122</v>
      </c>
      <c r="P196" s="16">
        <f>IFERROR(O196/N193,"-")</f>
        <v>0.10445205479452055</v>
      </c>
      <c r="Q196" s="536"/>
      <c r="R196" s="181">
        <v>79</v>
      </c>
      <c r="S196" s="16">
        <f>IFERROR(R196/Q193,"-")</f>
        <v>0.14849624060150377</v>
      </c>
      <c r="T196" s="536"/>
      <c r="U196" s="181">
        <v>31</v>
      </c>
      <c r="V196" s="16">
        <f>IFERROR(U196/T193,"-")</f>
        <v>0.20529801324503311</v>
      </c>
      <c r="W196" s="536"/>
      <c r="X196" s="181">
        <v>5</v>
      </c>
      <c r="Y196" s="16">
        <f>IFERROR(X196/W193,"-")</f>
        <v>0.17857142857142858</v>
      </c>
      <c r="Z196" s="536"/>
      <c r="AA196" s="181">
        <f t="shared" si="261"/>
        <v>365</v>
      </c>
      <c r="AB196" s="16">
        <f>IFERROR(AA196/Z193,"-")</f>
        <v>0.10049559471365639</v>
      </c>
      <c r="AH196" s="69"/>
      <c r="AI196" s="134"/>
      <c r="AJ196" s="134"/>
      <c r="AK196" s="134"/>
      <c r="AL196" s="134"/>
      <c r="AM196" s="134"/>
    </row>
    <row r="197" spans="2:39" ht="13.5" customHeight="1">
      <c r="B197" s="547">
        <v>49</v>
      </c>
      <c r="C197" s="551" t="s">
        <v>23</v>
      </c>
      <c r="D197" s="259" t="s">
        <v>70</v>
      </c>
      <c r="E197" s="534">
        <f t="shared" ref="E197" si="382">VLOOKUP(C197,$AD$5:$AK$78,2,0)</f>
        <v>0</v>
      </c>
      <c r="F197" s="179">
        <v>0</v>
      </c>
      <c r="G197" s="68" t="str">
        <f>IFERROR(F197/E197,"-")</f>
        <v>-</v>
      </c>
      <c r="H197" s="534">
        <f t="shared" ref="H197" si="383">VLOOKUP(C197,$AD$5:$AK$78,3,0)</f>
        <v>0</v>
      </c>
      <c r="I197" s="179">
        <v>0</v>
      </c>
      <c r="J197" s="68" t="str">
        <f>IFERROR(I197/H197,"-")</f>
        <v>-</v>
      </c>
      <c r="K197" s="534">
        <f t="shared" ref="K197" si="384">VLOOKUP(C197,$AD$5:$AK$78,4,0)</f>
        <v>844</v>
      </c>
      <c r="L197" s="179">
        <v>657</v>
      </c>
      <c r="M197" s="68">
        <f>IFERROR(L197/K197,"-")</f>
        <v>0.77843601895734593</v>
      </c>
      <c r="N197" s="534">
        <f t="shared" ref="N197" si="385">VLOOKUP(C197,$AD$5:$AK$78,5,0)</f>
        <v>683</v>
      </c>
      <c r="O197" s="179">
        <v>524</v>
      </c>
      <c r="P197" s="68">
        <f>IFERROR(O197/N197,"-")</f>
        <v>0.76720351390922403</v>
      </c>
      <c r="Q197" s="534">
        <f t="shared" ref="Q197" si="386">VLOOKUP(C197,$AD$5:$AK$78,6,0)</f>
        <v>264</v>
      </c>
      <c r="R197" s="179">
        <v>205</v>
      </c>
      <c r="S197" s="68">
        <f>IFERROR(R197/Q197,"-")</f>
        <v>0.77651515151515149</v>
      </c>
      <c r="T197" s="534">
        <f t="shared" ref="T197" si="387">VLOOKUP(C197,$AD$5:$AK$78,7,0)</f>
        <v>76</v>
      </c>
      <c r="U197" s="179">
        <v>56</v>
      </c>
      <c r="V197" s="68">
        <f>IFERROR(U197/T197,"-")</f>
        <v>0.73684210526315785</v>
      </c>
      <c r="W197" s="534">
        <f t="shared" ref="W197" si="388">VLOOKUP(C197,$AD$5:$AK$78,8,0)</f>
        <v>7</v>
      </c>
      <c r="X197" s="179">
        <v>5</v>
      </c>
      <c r="Y197" s="68">
        <f>IFERROR(X197/W197,"-")</f>
        <v>0.7142857142857143</v>
      </c>
      <c r="Z197" s="534">
        <f t="shared" ref="Z197" si="389">VLOOKUP(C197,$AD$5:$AL$78,9,0)</f>
        <v>1874</v>
      </c>
      <c r="AA197" s="179">
        <f t="shared" si="261"/>
        <v>1447</v>
      </c>
      <c r="AB197" s="68">
        <f>IFERROR(AA197/Z197,"-")</f>
        <v>0.77214514407684098</v>
      </c>
      <c r="AH197" s="69"/>
      <c r="AI197" s="134"/>
      <c r="AJ197" s="134"/>
      <c r="AK197" s="134"/>
      <c r="AL197" s="134"/>
      <c r="AM197" s="134"/>
    </row>
    <row r="198" spans="2:39" ht="13.5" customHeight="1">
      <c r="B198" s="548"/>
      <c r="C198" s="552"/>
      <c r="D198" s="260" t="s">
        <v>71</v>
      </c>
      <c r="E198" s="535"/>
      <c r="F198" s="180">
        <v>0</v>
      </c>
      <c r="G198" s="15" t="str">
        <f>IFERROR(F198/E197,"-")</f>
        <v>-</v>
      </c>
      <c r="H198" s="535"/>
      <c r="I198" s="180">
        <v>0</v>
      </c>
      <c r="J198" s="15" t="str">
        <f>IFERROR(I198/H197,"-")</f>
        <v>-</v>
      </c>
      <c r="K198" s="535"/>
      <c r="L198" s="180">
        <v>83</v>
      </c>
      <c r="M198" s="15">
        <f>IFERROR(L198/K197,"-")</f>
        <v>9.8341232227488154E-2</v>
      </c>
      <c r="N198" s="535"/>
      <c r="O198" s="180">
        <v>55</v>
      </c>
      <c r="P198" s="15">
        <f>IFERROR(O198/N197,"-")</f>
        <v>8.0527086383601759E-2</v>
      </c>
      <c r="Q198" s="535"/>
      <c r="R198" s="180">
        <v>23</v>
      </c>
      <c r="S198" s="15">
        <f>IFERROR(R198/Q197,"-")</f>
        <v>8.7121212121212127E-2</v>
      </c>
      <c r="T198" s="535"/>
      <c r="U198" s="180">
        <v>6</v>
      </c>
      <c r="V198" s="15">
        <f>IFERROR(U198/T197,"-")</f>
        <v>7.8947368421052627E-2</v>
      </c>
      <c r="W198" s="535"/>
      <c r="X198" s="180">
        <v>2</v>
      </c>
      <c r="Y198" s="15">
        <f>IFERROR(X198/W197,"-")</f>
        <v>0.2857142857142857</v>
      </c>
      <c r="Z198" s="535"/>
      <c r="AA198" s="180">
        <f t="shared" ref="AA198:AA261" si="390">SUM(F198,I198,L198,O198,R198,U198,X198)</f>
        <v>169</v>
      </c>
      <c r="AB198" s="15">
        <f>IFERROR(AA198/Z197,"-")</f>
        <v>9.0181430096051229E-2</v>
      </c>
      <c r="AH198" s="69"/>
      <c r="AI198" s="134"/>
      <c r="AJ198" s="134"/>
      <c r="AK198" s="134"/>
      <c r="AL198" s="134"/>
      <c r="AM198" s="134"/>
    </row>
    <row r="199" spans="2:39" ht="13.5" customHeight="1">
      <c r="B199" s="548"/>
      <c r="C199" s="552"/>
      <c r="D199" s="260" t="s">
        <v>72</v>
      </c>
      <c r="E199" s="535"/>
      <c r="F199" s="180">
        <v>0</v>
      </c>
      <c r="G199" s="15" t="str">
        <f>IFERROR(F199/E197,"-")</f>
        <v>-</v>
      </c>
      <c r="H199" s="535"/>
      <c r="I199" s="180">
        <v>0</v>
      </c>
      <c r="J199" s="15" t="str">
        <f>IFERROR(I199/H197,"-")</f>
        <v>-</v>
      </c>
      <c r="K199" s="535"/>
      <c r="L199" s="180">
        <v>52</v>
      </c>
      <c r="M199" s="15">
        <f>IFERROR(L199/K197,"-")</f>
        <v>6.1611374407582936E-2</v>
      </c>
      <c r="N199" s="535"/>
      <c r="O199" s="180">
        <v>39</v>
      </c>
      <c r="P199" s="15">
        <f>IFERROR(O199/N197,"-")</f>
        <v>5.7101024890190338E-2</v>
      </c>
      <c r="Q199" s="535"/>
      <c r="R199" s="180">
        <v>9</v>
      </c>
      <c r="S199" s="15">
        <f>IFERROR(R199/Q197,"-")</f>
        <v>3.4090909090909088E-2</v>
      </c>
      <c r="T199" s="535"/>
      <c r="U199" s="180">
        <v>4</v>
      </c>
      <c r="V199" s="15">
        <f>IFERROR(U199/T197,"-")</f>
        <v>5.2631578947368418E-2</v>
      </c>
      <c r="W199" s="535"/>
      <c r="X199" s="180">
        <v>0</v>
      </c>
      <c r="Y199" s="15">
        <f>IFERROR(X199/W197,"-")</f>
        <v>0</v>
      </c>
      <c r="Z199" s="535"/>
      <c r="AA199" s="180">
        <f t="shared" si="390"/>
        <v>104</v>
      </c>
      <c r="AB199" s="15">
        <f>IFERROR(AA199/Z197,"-")</f>
        <v>5.5496264674493062E-2</v>
      </c>
      <c r="AH199" s="69"/>
      <c r="AI199" s="134"/>
      <c r="AJ199" s="134"/>
      <c r="AK199" s="134"/>
      <c r="AL199" s="134"/>
      <c r="AM199" s="134"/>
    </row>
    <row r="200" spans="2:39" ht="13.5" customHeight="1">
      <c r="B200" s="549"/>
      <c r="C200" s="553"/>
      <c r="D200" s="261" t="s">
        <v>73</v>
      </c>
      <c r="E200" s="536"/>
      <c r="F200" s="181">
        <v>0</v>
      </c>
      <c r="G200" s="16" t="str">
        <f>IFERROR(F200/E197,"-")</f>
        <v>-</v>
      </c>
      <c r="H200" s="536"/>
      <c r="I200" s="181">
        <v>0</v>
      </c>
      <c r="J200" s="16" t="str">
        <f>IFERROR(I200/H197,"-")</f>
        <v>-</v>
      </c>
      <c r="K200" s="536"/>
      <c r="L200" s="181">
        <v>52</v>
      </c>
      <c r="M200" s="16">
        <f>IFERROR(L200/K197,"-")</f>
        <v>6.1611374407582936E-2</v>
      </c>
      <c r="N200" s="536"/>
      <c r="O200" s="181">
        <v>65</v>
      </c>
      <c r="P200" s="16">
        <f>IFERROR(O200/N197,"-")</f>
        <v>9.5168374816983897E-2</v>
      </c>
      <c r="Q200" s="536"/>
      <c r="R200" s="181">
        <v>27</v>
      </c>
      <c r="S200" s="16">
        <f>IFERROR(R200/Q197,"-")</f>
        <v>0.10227272727272728</v>
      </c>
      <c r="T200" s="536"/>
      <c r="U200" s="181">
        <v>10</v>
      </c>
      <c r="V200" s="16">
        <f>IFERROR(U200/T197,"-")</f>
        <v>0.13157894736842105</v>
      </c>
      <c r="W200" s="536"/>
      <c r="X200" s="181">
        <v>0</v>
      </c>
      <c r="Y200" s="16">
        <f>IFERROR(X200/W197,"-")</f>
        <v>0</v>
      </c>
      <c r="Z200" s="536"/>
      <c r="AA200" s="181">
        <f t="shared" si="390"/>
        <v>154</v>
      </c>
      <c r="AB200" s="16">
        <f>IFERROR(AA200/Z197,"-")</f>
        <v>8.2177161152614725E-2</v>
      </c>
      <c r="AH200" s="69"/>
      <c r="AI200" s="134"/>
      <c r="AJ200" s="134"/>
      <c r="AK200" s="134"/>
      <c r="AL200" s="134"/>
      <c r="AM200" s="134"/>
    </row>
    <row r="201" spans="2:39" ht="13.5" customHeight="1">
      <c r="B201" s="547">
        <v>50</v>
      </c>
      <c r="C201" s="551" t="s">
        <v>14</v>
      </c>
      <c r="D201" s="259" t="s">
        <v>70</v>
      </c>
      <c r="E201" s="534">
        <f t="shared" ref="E201" si="391">VLOOKUP(C201,$AD$5:$AK$78,2,0)</f>
        <v>1</v>
      </c>
      <c r="F201" s="179">
        <v>1</v>
      </c>
      <c r="G201" s="68">
        <f>IFERROR(F201/E201,"-")</f>
        <v>1</v>
      </c>
      <c r="H201" s="534">
        <f t="shared" ref="H201" si="392">VLOOKUP(C201,$AD$5:$AK$78,3,0)</f>
        <v>8</v>
      </c>
      <c r="I201" s="179">
        <v>6</v>
      </c>
      <c r="J201" s="68">
        <f>IFERROR(I201/H201,"-")</f>
        <v>0.75</v>
      </c>
      <c r="K201" s="534">
        <f t="shared" ref="K201" si="393">VLOOKUP(C201,$AD$5:$AK$78,4,0)</f>
        <v>1067</v>
      </c>
      <c r="L201" s="179">
        <v>819</v>
      </c>
      <c r="M201" s="68">
        <f>IFERROR(L201/K201,"-")</f>
        <v>0.76757263355201499</v>
      </c>
      <c r="N201" s="534">
        <f t="shared" ref="N201" si="394">VLOOKUP(C201,$AD$5:$AK$78,5,0)</f>
        <v>810</v>
      </c>
      <c r="O201" s="179">
        <v>598</v>
      </c>
      <c r="P201" s="68">
        <f>IFERROR(O201/N201,"-")</f>
        <v>0.7382716049382716</v>
      </c>
      <c r="Q201" s="534">
        <f t="shared" ref="Q201" si="395">VLOOKUP(C201,$AD$5:$AK$78,6,0)</f>
        <v>330</v>
      </c>
      <c r="R201" s="179">
        <v>226</v>
      </c>
      <c r="S201" s="68">
        <f>IFERROR(R201/Q201,"-")</f>
        <v>0.68484848484848482</v>
      </c>
      <c r="T201" s="534">
        <f t="shared" ref="T201" si="396">VLOOKUP(C201,$AD$5:$AK$78,7,0)</f>
        <v>82</v>
      </c>
      <c r="U201" s="179">
        <v>52</v>
      </c>
      <c r="V201" s="68">
        <f>IFERROR(U201/T201,"-")</f>
        <v>0.63414634146341464</v>
      </c>
      <c r="W201" s="534">
        <f t="shared" ref="W201" si="397">VLOOKUP(C201,$AD$5:$AK$78,8,0)</f>
        <v>12</v>
      </c>
      <c r="X201" s="179">
        <v>9</v>
      </c>
      <c r="Y201" s="68">
        <f>IFERROR(X201/W201,"-")</f>
        <v>0.75</v>
      </c>
      <c r="Z201" s="534">
        <f t="shared" ref="Z201" si="398">VLOOKUP(C201,$AD$5:$AL$78,9,0)</f>
        <v>2310</v>
      </c>
      <c r="AA201" s="179">
        <f t="shared" si="390"/>
        <v>1711</v>
      </c>
      <c r="AB201" s="68">
        <f>IFERROR(AA201/Z201,"-")</f>
        <v>0.74069264069264074</v>
      </c>
      <c r="AH201" s="69"/>
      <c r="AI201" s="134"/>
      <c r="AJ201" s="134"/>
      <c r="AK201" s="134"/>
      <c r="AL201" s="134"/>
      <c r="AM201" s="134"/>
    </row>
    <row r="202" spans="2:39" ht="13.5" customHeight="1">
      <c r="B202" s="548"/>
      <c r="C202" s="552"/>
      <c r="D202" s="260" t="s">
        <v>71</v>
      </c>
      <c r="E202" s="535"/>
      <c r="F202" s="180">
        <v>0</v>
      </c>
      <c r="G202" s="15">
        <f>IFERROR(F202/E201,"-")</f>
        <v>0</v>
      </c>
      <c r="H202" s="535"/>
      <c r="I202" s="180">
        <v>0</v>
      </c>
      <c r="J202" s="15">
        <f>IFERROR(I202/H201,"-")</f>
        <v>0</v>
      </c>
      <c r="K202" s="535"/>
      <c r="L202" s="180">
        <v>111</v>
      </c>
      <c r="M202" s="15">
        <f>IFERROR(L202/K201,"-")</f>
        <v>0.10402999062792877</v>
      </c>
      <c r="N202" s="535"/>
      <c r="O202" s="180">
        <v>87</v>
      </c>
      <c r="P202" s="15">
        <f>IFERROR(O202/N201,"-")</f>
        <v>0.10740740740740741</v>
      </c>
      <c r="Q202" s="535"/>
      <c r="R202" s="180">
        <v>36</v>
      </c>
      <c r="S202" s="15">
        <f>IFERROR(R202/Q201,"-")</f>
        <v>0.10909090909090909</v>
      </c>
      <c r="T202" s="535"/>
      <c r="U202" s="180">
        <v>11</v>
      </c>
      <c r="V202" s="15">
        <f>IFERROR(U202/T201,"-")</f>
        <v>0.13414634146341464</v>
      </c>
      <c r="W202" s="535"/>
      <c r="X202" s="180">
        <v>2</v>
      </c>
      <c r="Y202" s="15">
        <f>IFERROR(X202/W201,"-")</f>
        <v>0.16666666666666666</v>
      </c>
      <c r="Z202" s="535"/>
      <c r="AA202" s="180">
        <f t="shared" si="390"/>
        <v>247</v>
      </c>
      <c r="AB202" s="15">
        <f>IFERROR(AA202/Z201,"-")</f>
        <v>0.10692640692640693</v>
      </c>
      <c r="AH202" s="69"/>
      <c r="AI202" s="134"/>
      <c r="AJ202" s="134"/>
      <c r="AK202" s="134"/>
      <c r="AL202" s="134"/>
      <c r="AM202" s="134"/>
    </row>
    <row r="203" spans="2:39" ht="13.5" customHeight="1">
      <c r="B203" s="548"/>
      <c r="C203" s="552"/>
      <c r="D203" s="260" t="s">
        <v>72</v>
      </c>
      <c r="E203" s="535"/>
      <c r="F203" s="180">
        <v>0</v>
      </c>
      <c r="G203" s="15">
        <f>IFERROR(F203/E201,"-")</f>
        <v>0</v>
      </c>
      <c r="H203" s="535"/>
      <c r="I203" s="180">
        <v>0</v>
      </c>
      <c r="J203" s="15">
        <f>IFERROR(I203/H201,"-")</f>
        <v>0</v>
      </c>
      <c r="K203" s="535"/>
      <c r="L203" s="180">
        <v>54</v>
      </c>
      <c r="M203" s="15">
        <f>IFERROR(L203/K201,"-")</f>
        <v>5.0609184629803183E-2</v>
      </c>
      <c r="N203" s="535"/>
      <c r="O203" s="180">
        <v>39</v>
      </c>
      <c r="P203" s="15">
        <f>IFERROR(O203/N201,"-")</f>
        <v>4.8148148148148148E-2</v>
      </c>
      <c r="Q203" s="535"/>
      <c r="R203" s="180">
        <v>15</v>
      </c>
      <c r="S203" s="15">
        <f>IFERROR(R203/Q201,"-")</f>
        <v>4.5454545454545456E-2</v>
      </c>
      <c r="T203" s="535"/>
      <c r="U203" s="180">
        <v>6</v>
      </c>
      <c r="V203" s="15">
        <f>IFERROR(U203/T201,"-")</f>
        <v>7.3170731707317069E-2</v>
      </c>
      <c r="W203" s="535"/>
      <c r="X203" s="180">
        <v>1</v>
      </c>
      <c r="Y203" s="15">
        <f>IFERROR(X203/W201,"-")</f>
        <v>8.3333333333333329E-2</v>
      </c>
      <c r="Z203" s="535"/>
      <c r="AA203" s="180">
        <f t="shared" si="390"/>
        <v>115</v>
      </c>
      <c r="AB203" s="15">
        <f>IFERROR(AA203/Z201,"-")</f>
        <v>4.9783549783549784E-2</v>
      </c>
      <c r="AH203" s="69"/>
      <c r="AI203" s="134"/>
      <c r="AJ203" s="134"/>
      <c r="AK203" s="134"/>
      <c r="AL203" s="134"/>
      <c r="AM203" s="134"/>
    </row>
    <row r="204" spans="2:39" ht="13.5" customHeight="1">
      <c r="B204" s="549"/>
      <c r="C204" s="553"/>
      <c r="D204" s="261" t="s">
        <v>73</v>
      </c>
      <c r="E204" s="536"/>
      <c r="F204" s="181">
        <v>0</v>
      </c>
      <c r="G204" s="16">
        <f>IFERROR(F204/E201,"-")</f>
        <v>0</v>
      </c>
      <c r="H204" s="536"/>
      <c r="I204" s="181">
        <v>2</v>
      </c>
      <c r="J204" s="16">
        <f>IFERROR(I204/H201,"-")</f>
        <v>0.25</v>
      </c>
      <c r="K204" s="536"/>
      <c r="L204" s="181">
        <v>83</v>
      </c>
      <c r="M204" s="16">
        <f>IFERROR(L204/K201,"-")</f>
        <v>7.7788191190253042E-2</v>
      </c>
      <c r="N204" s="536"/>
      <c r="O204" s="181">
        <v>86</v>
      </c>
      <c r="P204" s="16">
        <f>IFERROR(O204/N201,"-")</f>
        <v>0.10617283950617284</v>
      </c>
      <c r="Q204" s="536"/>
      <c r="R204" s="181">
        <v>53</v>
      </c>
      <c r="S204" s="16">
        <f>IFERROR(R204/Q201,"-")</f>
        <v>0.16060606060606061</v>
      </c>
      <c r="T204" s="536"/>
      <c r="U204" s="181">
        <v>13</v>
      </c>
      <c r="V204" s="16">
        <f>IFERROR(U204/T201,"-")</f>
        <v>0.15853658536585366</v>
      </c>
      <c r="W204" s="536"/>
      <c r="X204" s="181">
        <v>0</v>
      </c>
      <c r="Y204" s="16">
        <f>IFERROR(X204/W201,"-")</f>
        <v>0</v>
      </c>
      <c r="Z204" s="536"/>
      <c r="AA204" s="181">
        <f t="shared" si="390"/>
        <v>237</v>
      </c>
      <c r="AB204" s="16">
        <f>IFERROR(AA204/Z201,"-")</f>
        <v>0.1025974025974026</v>
      </c>
      <c r="AH204" s="69"/>
      <c r="AI204" s="134"/>
      <c r="AJ204" s="134"/>
      <c r="AK204" s="134"/>
      <c r="AL204" s="134"/>
      <c r="AM204" s="134"/>
    </row>
    <row r="205" spans="2:39" ht="13.5" customHeight="1">
      <c r="B205" s="547">
        <v>51</v>
      </c>
      <c r="C205" s="551" t="s">
        <v>42</v>
      </c>
      <c r="D205" s="259" t="s">
        <v>70</v>
      </c>
      <c r="E205" s="534">
        <f t="shared" ref="E205" si="399">VLOOKUP(C205,$AD$5:$AK$78,2,0)</f>
        <v>6</v>
      </c>
      <c r="F205" s="179">
        <v>4</v>
      </c>
      <c r="G205" s="68">
        <f>IFERROR(F205/E205,"-")</f>
        <v>0.66666666666666663</v>
      </c>
      <c r="H205" s="534">
        <f t="shared" ref="H205" si="400">VLOOKUP(C205,$AD$5:$AK$78,3,0)</f>
        <v>14</v>
      </c>
      <c r="I205" s="179">
        <v>7</v>
      </c>
      <c r="J205" s="68">
        <f>IFERROR(I205/H205,"-")</f>
        <v>0.5</v>
      </c>
      <c r="K205" s="534">
        <f t="shared" ref="K205" si="401">VLOOKUP(C205,$AD$5:$AK$78,4,0)</f>
        <v>2264</v>
      </c>
      <c r="L205" s="179">
        <v>1793</v>
      </c>
      <c r="M205" s="68">
        <f>IFERROR(L205/K205,"-")</f>
        <v>0.79196113074204944</v>
      </c>
      <c r="N205" s="534">
        <f t="shared" ref="N205" si="402">VLOOKUP(C205,$AD$5:$AK$78,5,0)</f>
        <v>1651</v>
      </c>
      <c r="O205" s="179">
        <v>1234</v>
      </c>
      <c r="P205" s="68">
        <f>IFERROR(O205/N205,"-")</f>
        <v>0.74742580254391278</v>
      </c>
      <c r="Q205" s="534">
        <f t="shared" ref="Q205" si="403">VLOOKUP(C205,$AD$5:$AK$78,6,0)</f>
        <v>715</v>
      </c>
      <c r="R205" s="179">
        <v>486</v>
      </c>
      <c r="S205" s="68">
        <f>IFERROR(R205/Q205,"-")</f>
        <v>0.67972027972027971</v>
      </c>
      <c r="T205" s="534">
        <f t="shared" ref="T205" si="404">VLOOKUP(C205,$AD$5:$AK$78,7,0)</f>
        <v>201</v>
      </c>
      <c r="U205" s="179">
        <v>127</v>
      </c>
      <c r="V205" s="68">
        <f>IFERROR(U205/T205,"-")</f>
        <v>0.63184079601990051</v>
      </c>
      <c r="W205" s="534">
        <f t="shared" ref="W205" si="405">VLOOKUP(C205,$AD$5:$AK$78,8,0)</f>
        <v>23</v>
      </c>
      <c r="X205" s="179">
        <v>14</v>
      </c>
      <c r="Y205" s="68">
        <f>IFERROR(X205/W205,"-")</f>
        <v>0.60869565217391308</v>
      </c>
      <c r="Z205" s="534">
        <f t="shared" ref="Z205" si="406">VLOOKUP(C205,$AD$5:$AL$78,9,0)</f>
        <v>4874</v>
      </c>
      <c r="AA205" s="179">
        <f t="shared" si="390"/>
        <v>3665</v>
      </c>
      <c r="AB205" s="68">
        <f>IFERROR(AA205/Z205,"-")</f>
        <v>0.7519491177677472</v>
      </c>
      <c r="AH205" s="69"/>
      <c r="AI205" s="134"/>
      <c r="AJ205" s="134"/>
      <c r="AK205" s="134"/>
      <c r="AL205" s="134"/>
      <c r="AM205" s="134"/>
    </row>
    <row r="206" spans="2:39" ht="13.5" customHeight="1">
      <c r="B206" s="548"/>
      <c r="C206" s="552"/>
      <c r="D206" s="260" t="s">
        <v>71</v>
      </c>
      <c r="E206" s="535"/>
      <c r="F206" s="180">
        <v>0</v>
      </c>
      <c r="G206" s="15">
        <f>IFERROR(F206/E205,"-")</f>
        <v>0</v>
      </c>
      <c r="H206" s="535"/>
      <c r="I206" s="180">
        <v>2</v>
      </c>
      <c r="J206" s="15">
        <f>IFERROR(I206/H205,"-")</f>
        <v>0.14285714285714285</v>
      </c>
      <c r="K206" s="535"/>
      <c r="L206" s="180">
        <v>211</v>
      </c>
      <c r="M206" s="15">
        <f>IFERROR(L206/K205,"-")</f>
        <v>9.319787985865724E-2</v>
      </c>
      <c r="N206" s="535"/>
      <c r="O206" s="180">
        <v>161</v>
      </c>
      <c r="P206" s="15">
        <f>IFERROR(O206/N205,"-")</f>
        <v>9.7516656571774676E-2</v>
      </c>
      <c r="Q206" s="535"/>
      <c r="R206" s="180">
        <v>77</v>
      </c>
      <c r="S206" s="15">
        <f>IFERROR(R206/Q205,"-")</f>
        <v>0.1076923076923077</v>
      </c>
      <c r="T206" s="535"/>
      <c r="U206" s="180">
        <v>19</v>
      </c>
      <c r="V206" s="15">
        <f>IFERROR(U206/T205,"-")</f>
        <v>9.4527363184079602E-2</v>
      </c>
      <c r="W206" s="535"/>
      <c r="X206" s="180">
        <v>2</v>
      </c>
      <c r="Y206" s="15">
        <f>IFERROR(X206/W205,"-")</f>
        <v>8.6956521739130432E-2</v>
      </c>
      <c r="Z206" s="535"/>
      <c r="AA206" s="180">
        <f t="shared" si="390"/>
        <v>472</v>
      </c>
      <c r="AB206" s="15">
        <f>IFERROR(AA206/Z205,"-")</f>
        <v>9.6840377513336073E-2</v>
      </c>
      <c r="AH206" s="69"/>
      <c r="AI206" s="134"/>
      <c r="AJ206" s="134"/>
      <c r="AK206" s="134"/>
      <c r="AL206" s="134"/>
      <c r="AM206" s="134"/>
    </row>
    <row r="207" spans="2:39" ht="13.5" customHeight="1">
      <c r="B207" s="548"/>
      <c r="C207" s="552"/>
      <c r="D207" s="260" t="s">
        <v>72</v>
      </c>
      <c r="E207" s="535"/>
      <c r="F207" s="180">
        <v>0</v>
      </c>
      <c r="G207" s="15">
        <f>IFERROR(F207/E205,"-")</f>
        <v>0</v>
      </c>
      <c r="H207" s="535"/>
      <c r="I207" s="180">
        <v>1</v>
      </c>
      <c r="J207" s="15">
        <f>IFERROR(I207/H205,"-")</f>
        <v>7.1428571428571425E-2</v>
      </c>
      <c r="K207" s="535"/>
      <c r="L207" s="180">
        <v>110</v>
      </c>
      <c r="M207" s="15">
        <f>IFERROR(L207/K205,"-")</f>
        <v>4.8586572438162542E-2</v>
      </c>
      <c r="N207" s="535"/>
      <c r="O207" s="180">
        <v>80</v>
      </c>
      <c r="P207" s="15">
        <f>IFERROR(O207/N205,"-")</f>
        <v>4.8455481526347668E-2</v>
      </c>
      <c r="Q207" s="535"/>
      <c r="R207" s="180">
        <v>55</v>
      </c>
      <c r="S207" s="15">
        <f>IFERROR(R207/Q205,"-")</f>
        <v>7.6923076923076927E-2</v>
      </c>
      <c r="T207" s="535"/>
      <c r="U207" s="180">
        <v>11</v>
      </c>
      <c r="V207" s="15">
        <f>IFERROR(U207/T205,"-")</f>
        <v>5.4726368159203981E-2</v>
      </c>
      <c r="W207" s="535"/>
      <c r="X207" s="180">
        <v>1</v>
      </c>
      <c r="Y207" s="15">
        <f>IFERROR(X207/W205,"-")</f>
        <v>4.3478260869565216E-2</v>
      </c>
      <c r="Z207" s="535"/>
      <c r="AA207" s="180">
        <f t="shared" si="390"/>
        <v>258</v>
      </c>
      <c r="AB207" s="15">
        <f>IFERROR(AA207/Z205,"-")</f>
        <v>5.2933935166187933E-2</v>
      </c>
      <c r="AH207" s="69"/>
      <c r="AI207" s="134"/>
      <c r="AJ207" s="134"/>
      <c r="AK207" s="134"/>
      <c r="AL207" s="134"/>
      <c r="AM207" s="134"/>
    </row>
    <row r="208" spans="2:39" ht="13.5" customHeight="1">
      <c r="B208" s="549"/>
      <c r="C208" s="553"/>
      <c r="D208" s="261" t="s">
        <v>73</v>
      </c>
      <c r="E208" s="536"/>
      <c r="F208" s="181">
        <v>2</v>
      </c>
      <c r="G208" s="16">
        <f>IFERROR(F208/E205,"-")</f>
        <v>0.33333333333333331</v>
      </c>
      <c r="H208" s="536"/>
      <c r="I208" s="181">
        <v>4</v>
      </c>
      <c r="J208" s="16">
        <f>IFERROR(I208/H205,"-")</f>
        <v>0.2857142857142857</v>
      </c>
      <c r="K208" s="536"/>
      <c r="L208" s="181">
        <v>150</v>
      </c>
      <c r="M208" s="16">
        <f>IFERROR(L208/K205,"-")</f>
        <v>6.6254416961130741E-2</v>
      </c>
      <c r="N208" s="536"/>
      <c r="O208" s="181">
        <v>176</v>
      </c>
      <c r="P208" s="16">
        <f>IFERROR(O208/N205,"-")</f>
        <v>0.10660205935796487</v>
      </c>
      <c r="Q208" s="536"/>
      <c r="R208" s="181">
        <v>97</v>
      </c>
      <c r="S208" s="16">
        <f>IFERROR(R208/Q205,"-")</f>
        <v>0.13566433566433567</v>
      </c>
      <c r="T208" s="536"/>
      <c r="U208" s="181">
        <v>44</v>
      </c>
      <c r="V208" s="16">
        <f>IFERROR(U208/T205,"-")</f>
        <v>0.21890547263681592</v>
      </c>
      <c r="W208" s="536"/>
      <c r="X208" s="181">
        <v>6</v>
      </c>
      <c r="Y208" s="16">
        <f>IFERROR(X208/W205,"-")</f>
        <v>0.2608695652173913</v>
      </c>
      <c r="Z208" s="536"/>
      <c r="AA208" s="181">
        <f t="shared" si="390"/>
        <v>479</v>
      </c>
      <c r="AB208" s="16">
        <f>IFERROR(AA208/Z205,"-")</f>
        <v>9.827656955272876E-2</v>
      </c>
      <c r="AH208" s="69"/>
      <c r="AI208" s="134"/>
      <c r="AJ208" s="134"/>
      <c r="AK208" s="134"/>
      <c r="AL208" s="134"/>
      <c r="AM208" s="134"/>
    </row>
    <row r="209" spans="2:39" ht="13.5" customHeight="1">
      <c r="B209" s="547">
        <v>52</v>
      </c>
      <c r="C209" s="551" t="s">
        <v>4</v>
      </c>
      <c r="D209" s="259" t="s">
        <v>70</v>
      </c>
      <c r="E209" s="534">
        <f t="shared" ref="E209" si="407">VLOOKUP(C209,$AD$5:$AK$78,2,0)</f>
        <v>1</v>
      </c>
      <c r="F209" s="179">
        <v>0</v>
      </c>
      <c r="G209" s="68">
        <f>IFERROR(F209/E209,"-")</f>
        <v>0</v>
      </c>
      <c r="H209" s="534">
        <f t="shared" ref="H209" si="408">VLOOKUP(C209,$AD$5:$AK$78,3,0)</f>
        <v>1</v>
      </c>
      <c r="I209" s="179">
        <v>1</v>
      </c>
      <c r="J209" s="68">
        <f>IFERROR(I209/H209,"-")</f>
        <v>1</v>
      </c>
      <c r="K209" s="534">
        <f t="shared" ref="K209" si="409">VLOOKUP(C209,$AD$5:$AK$78,4,0)</f>
        <v>1807</v>
      </c>
      <c r="L209" s="179">
        <v>1387</v>
      </c>
      <c r="M209" s="68">
        <f>IFERROR(L209/K209,"-")</f>
        <v>0.7675705589374654</v>
      </c>
      <c r="N209" s="534">
        <f t="shared" ref="N209" si="410">VLOOKUP(C209,$AD$5:$AK$78,5,0)</f>
        <v>1610</v>
      </c>
      <c r="O209" s="179">
        <v>1167</v>
      </c>
      <c r="P209" s="68">
        <f>IFERROR(O209/N209,"-")</f>
        <v>0.72484472049689441</v>
      </c>
      <c r="Q209" s="534">
        <f t="shared" ref="Q209" si="411">VLOOKUP(C209,$AD$5:$AK$78,6,0)</f>
        <v>675</v>
      </c>
      <c r="R209" s="179">
        <v>458</v>
      </c>
      <c r="S209" s="68">
        <f>IFERROR(R209/Q209,"-")</f>
        <v>0.67851851851851852</v>
      </c>
      <c r="T209" s="534">
        <f t="shared" ref="T209" si="412">VLOOKUP(C209,$AD$5:$AK$78,7,0)</f>
        <v>222</v>
      </c>
      <c r="U209" s="179">
        <v>146</v>
      </c>
      <c r="V209" s="68">
        <f>IFERROR(U209/T209,"-")</f>
        <v>0.65765765765765771</v>
      </c>
      <c r="W209" s="534">
        <f t="shared" ref="W209" si="413">VLOOKUP(C209,$AD$5:$AK$78,8,0)</f>
        <v>40</v>
      </c>
      <c r="X209" s="179">
        <v>21</v>
      </c>
      <c r="Y209" s="68">
        <f>IFERROR(X209/W209,"-")</f>
        <v>0.52500000000000002</v>
      </c>
      <c r="Z209" s="534">
        <f t="shared" ref="Z209" si="414">VLOOKUP(C209,$AD$5:$AL$78,9,0)</f>
        <v>4356</v>
      </c>
      <c r="AA209" s="179">
        <f t="shared" si="390"/>
        <v>3180</v>
      </c>
      <c r="AB209" s="68">
        <f>IFERROR(AA209/Z209,"-")</f>
        <v>0.73002754820936644</v>
      </c>
      <c r="AH209" s="69"/>
      <c r="AI209" s="134"/>
      <c r="AJ209" s="134"/>
      <c r="AK209" s="134"/>
      <c r="AL209" s="134"/>
      <c r="AM209" s="134"/>
    </row>
    <row r="210" spans="2:39" ht="13.5" customHeight="1">
      <c r="B210" s="548"/>
      <c r="C210" s="552"/>
      <c r="D210" s="260" t="s">
        <v>71</v>
      </c>
      <c r="E210" s="535"/>
      <c r="F210" s="180">
        <v>0</v>
      </c>
      <c r="G210" s="15">
        <f>IFERROR(F210/E209,"-")</f>
        <v>0</v>
      </c>
      <c r="H210" s="535"/>
      <c r="I210" s="180">
        <v>0</v>
      </c>
      <c r="J210" s="15">
        <f>IFERROR(I210/H209,"-")</f>
        <v>0</v>
      </c>
      <c r="K210" s="535"/>
      <c r="L210" s="180">
        <v>195</v>
      </c>
      <c r="M210" s="15">
        <f>IFERROR(L210/K209,"-")</f>
        <v>0.1079136690647482</v>
      </c>
      <c r="N210" s="535"/>
      <c r="O210" s="180">
        <v>171</v>
      </c>
      <c r="P210" s="15">
        <f>IFERROR(O210/N209,"-")</f>
        <v>0.10621118012422361</v>
      </c>
      <c r="Q210" s="535"/>
      <c r="R210" s="180">
        <v>67</v>
      </c>
      <c r="S210" s="15">
        <f>IFERROR(R210/Q209,"-")</f>
        <v>9.9259259259259255E-2</v>
      </c>
      <c r="T210" s="535"/>
      <c r="U210" s="180">
        <v>26</v>
      </c>
      <c r="V210" s="15">
        <f>IFERROR(U210/T209,"-")</f>
        <v>0.11711711711711711</v>
      </c>
      <c r="W210" s="535"/>
      <c r="X210" s="180">
        <v>4</v>
      </c>
      <c r="Y210" s="15">
        <f>IFERROR(X210/W209,"-")</f>
        <v>0.1</v>
      </c>
      <c r="Z210" s="535"/>
      <c r="AA210" s="180">
        <f t="shared" si="390"/>
        <v>463</v>
      </c>
      <c r="AB210" s="15">
        <f>IFERROR(AA210/Z209,"-")</f>
        <v>0.10629017447199265</v>
      </c>
      <c r="AH210" s="69"/>
      <c r="AI210" s="134"/>
      <c r="AJ210" s="134"/>
      <c r="AK210" s="134"/>
      <c r="AL210" s="134"/>
      <c r="AM210" s="134"/>
    </row>
    <row r="211" spans="2:39" ht="13.5" customHeight="1">
      <c r="B211" s="548"/>
      <c r="C211" s="552"/>
      <c r="D211" s="260" t="s">
        <v>72</v>
      </c>
      <c r="E211" s="535"/>
      <c r="F211" s="180">
        <v>0</v>
      </c>
      <c r="G211" s="15">
        <f>IFERROR(F211/E209,"-")</f>
        <v>0</v>
      </c>
      <c r="H211" s="535"/>
      <c r="I211" s="180">
        <v>0</v>
      </c>
      <c r="J211" s="15">
        <f>IFERROR(I211/H209,"-")</f>
        <v>0</v>
      </c>
      <c r="K211" s="535"/>
      <c r="L211" s="180">
        <v>85</v>
      </c>
      <c r="M211" s="15">
        <f>IFERROR(L211/K209,"-")</f>
        <v>4.7039291643608191E-2</v>
      </c>
      <c r="N211" s="535"/>
      <c r="O211" s="180">
        <v>96</v>
      </c>
      <c r="P211" s="15">
        <f>IFERROR(O211/N209,"-")</f>
        <v>5.9627329192546583E-2</v>
      </c>
      <c r="Q211" s="535"/>
      <c r="R211" s="180">
        <v>38</v>
      </c>
      <c r="S211" s="15">
        <f>IFERROR(R211/Q209,"-")</f>
        <v>5.6296296296296296E-2</v>
      </c>
      <c r="T211" s="535"/>
      <c r="U211" s="180">
        <v>15</v>
      </c>
      <c r="V211" s="15">
        <f>IFERROR(U211/T209,"-")</f>
        <v>6.7567567567567571E-2</v>
      </c>
      <c r="W211" s="535"/>
      <c r="X211" s="180">
        <v>1</v>
      </c>
      <c r="Y211" s="15">
        <f>IFERROR(X211/W209,"-")</f>
        <v>2.5000000000000001E-2</v>
      </c>
      <c r="Z211" s="535"/>
      <c r="AA211" s="180">
        <f t="shared" si="390"/>
        <v>235</v>
      </c>
      <c r="AB211" s="15">
        <f>IFERROR(AA211/Z209,"-")</f>
        <v>5.3948576675849402E-2</v>
      </c>
      <c r="AH211" s="69"/>
      <c r="AI211" s="134"/>
      <c r="AJ211" s="134"/>
      <c r="AK211" s="134"/>
      <c r="AL211" s="134"/>
      <c r="AM211" s="134"/>
    </row>
    <row r="212" spans="2:39" ht="13.5" customHeight="1">
      <c r="B212" s="549"/>
      <c r="C212" s="553"/>
      <c r="D212" s="261" t="s">
        <v>73</v>
      </c>
      <c r="E212" s="536"/>
      <c r="F212" s="181">
        <v>1</v>
      </c>
      <c r="G212" s="16">
        <f>IFERROR(F212/E209,"-")</f>
        <v>1</v>
      </c>
      <c r="H212" s="536"/>
      <c r="I212" s="181">
        <v>0</v>
      </c>
      <c r="J212" s="16">
        <f>IFERROR(I212/H209,"-")</f>
        <v>0</v>
      </c>
      <c r="K212" s="536"/>
      <c r="L212" s="181">
        <v>140</v>
      </c>
      <c r="M212" s="16">
        <f>IFERROR(L212/K209,"-")</f>
        <v>7.7476480354178201E-2</v>
      </c>
      <c r="N212" s="536"/>
      <c r="O212" s="181">
        <v>176</v>
      </c>
      <c r="P212" s="16">
        <f>IFERROR(O212/N209,"-")</f>
        <v>0.1093167701863354</v>
      </c>
      <c r="Q212" s="536"/>
      <c r="R212" s="181">
        <v>112</v>
      </c>
      <c r="S212" s="16">
        <f>IFERROR(R212/Q209,"-")</f>
        <v>0.16592592592592592</v>
      </c>
      <c r="T212" s="536"/>
      <c r="U212" s="181">
        <v>35</v>
      </c>
      <c r="V212" s="16">
        <f>IFERROR(U212/T209,"-")</f>
        <v>0.15765765765765766</v>
      </c>
      <c r="W212" s="536"/>
      <c r="X212" s="181">
        <v>14</v>
      </c>
      <c r="Y212" s="16">
        <f>IFERROR(X212/W209,"-")</f>
        <v>0.35</v>
      </c>
      <c r="Z212" s="536"/>
      <c r="AA212" s="181">
        <f t="shared" si="390"/>
        <v>478</v>
      </c>
      <c r="AB212" s="16">
        <f>IFERROR(AA212/Z209,"-")</f>
        <v>0.10973370064279155</v>
      </c>
      <c r="AH212" s="69"/>
      <c r="AI212" s="134"/>
      <c r="AJ212" s="134"/>
      <c r="AK212" s="134"/>
      <c r="AL212" s="134"/>
      <c r="AM212" s="134"/>
    </row>
    <row r="213" spans="2:39" ht="13.5" customHeight="1">
      <c r="B213" s="547">
        <v>53</v>
      </c>
      <c r="C213" s="551" t="s">
        <v>19</v>
      </c>
      <c r="D213" s="259" t="s">
        <v>70</v>
      </c>
      <c r="E213" s="534">
        <f t="shared" ref="E213" si="415">VLOOKUP(C213,$AD$5:$AK$78,2,0)</f>
        <v>1</v>
      </c>
      <c r="F213" s="179">
        <v>0</v>
      </c>
      <c r="G213" s="68">
        <f>IFERROR(F213/E213,"-")</f>
        <v>0</v>
      </c>
      <c r="H213" s="534">
        <f t="shared" ref="H213" si="416">VLOOKUP(C213,$AD$5:$AK$78,3,0)</f>
        <v>8</v>
      </c>
      <c r="I213" s="179">
        <v>5</v>
      </c>
      <c r="J213" s="68">
        <f>IFERROR(I213/H213,"-")</f>
        <v>0.625</v>
      </c>
      <c r="K213" s="534">
        <f t="shared" ref="K213" si="417">VLOOKUP(C213,$AD$5:$AK$78,4,0)</f>
        <v>711</v>
      </c>
      <c r="L213" s="179">
        <v>568</v>
      </c>
      <c r="M213" s="68">
        <f>IFERROR(L213/K213,"-")</f>
        <v>0.79887482419127986</v>
      </c>
      <c r="N213" s="534">
        <f t="shared" ref="N213" si="418">VLOOKUP(C213,$AD$5:$AK$78,5,0)</f>
        <v>553</v>
      </c>
      <c r="O213" s="179">
        <v>420</v>
      </c>
      <c r="P213" s="68">
        <f>IFERROR(O213/N213,"-")</f>
        <v>0.759493670886076</v>
      </c>
      <c r="Q213" s="534">
        <f t="shared" ref="Q213" si="419">VLOOKUP(C213,$AD$5:$AK$78,6,0)</f>
        <v>245</v>
      </c>
      <c r="R213" s="179">
        <v>183</v>
      </c>
      <c r="S213" s="68">
        <f>IFERROR(R213/Q213,"-")</f>
        <v>0.74693877551020404</v>
      </c>
      <c r="T213" s="534">
        <f t="shared" ref="T213" si="420">VLOOKUP(C213,$AD$5:$AK$78,7,0)</f>
        <v>48</v>
      </c>
      <c r="U213" s="179">
        <v>34</v>
      </c>
      <c r="V213" s="68">
        <f>IFERROR(U213/T213,"-")</f>
        <v>0.70833333333333337</v>
      </c>
      <c r="W213" s="534">
        <f t="shared" ref="W213" si="421">VLOOKUP(C213,$AD$5:$AK$78,8,0)</f>
        <v>11</v>
      </c>
      <c r="X213" s="179">
        <v>7</v>
      </c>
      <c r="Y213" s="68">
        <f>IFERROR(X213/W213,"-")</f>
        <v>0.63636363636363635</v>
      </c>
      <c r="Z213" s="534">
        <f t="shared" ref="Z213" si="422">VLOOKUP(C213,$AD$5:$AL$78,9,0)</f>
        <v>1577</v>
      </c>
      <c r="AA213" s="179">
        <f t="shared" si="390"/>
        <v>1217</v>
      </c>
      <c r="AB213" s="68">
        <f>IFERROR(AA213/Z213,"-")</f>
        <v>0.77171845275840201</v>
      </c>
      <c r="AH213" s="69"/>
      <c r="AI213" s="134"/>
      <c r="AJ213" s="134"/>
      <c r="AK213" s="134"/>
      <c r="AL213" s="134"/>
      <c r="AM213" s="134"/>
    </row>
    <row r="214" spans="2:39" ht="13.5" customHeight="1">
      <c r="B214" s="548"/>
      <c r="C214" s="552"/>
      <c r="D214" s="260" t="s">
        <v>71</v>
      </c>
      <c r="E214" s="535"/>
      <c r="F214" s="180">
        <v>1</v>
      </c>
      <c r="G214" s="15">
        <f>IFERROR(F214/E213,"-")</f>
        <v>1</v>
      </c>
      <c r="H214" s="535"/>
      <c r="I214" s="180">
        <v>1</v>
      </c>
      <c r="J214" s="15">
        <f>IFERROR(I214/H213,"-")</f>
        <v>0.125</v>
      </c>
      <c r="K214" s="535"/>
      <c r="L214" s="180">
        <v>62</v>
      </c>
      <c r="M214" s="15">
        <f>IFERROR(L214/K213,"-")</f>
        <v>8.7201125175808719E-2</v>
      </c>
      <c r="N214" s="535"/>
      <c r="O214" s="180">
        <v>59</v>
      </c>
      <c r="P214" s="15">
        <f>IFERROR(O214/N213,"-")</f>
        <v>0.10669077757685352</v>
      </c>
      <c r="Q214" s="535"/>
      <c r="R214" s="180">
        <v>23</v>
      </c>
      <c r="S214" s="15">
        <f>IFERROR(R214/Q213,"-")</f>
        <v>9.3877551020408165E-2</v>
      </c>
      <c r="T214" s="535"/>
      <c r="U214" s="180">
        <v>5</v>
      </c>
      <c r="V214" s="15">
        <f>IFERROR(U214/T213,"-")</f>
        <v>0.10416666666666667</v>
      </c>
      <c r="W214" s="535"/>
      <c r="X214" s="180">
        <v>0</v>
      </c>
      <c r="Y214" s="15">
        <f>IFERROR(X214/W213,"-")</f>
        <v>0</v>
      </c>
      <c r="Z214" s="535"/>
      <c r="AA214" s="180">
        <f t="shared" si="390"/>
        <v>151</v>
      </c>
      <c r="AB214" s="15">
        <f>IFERROR(AA214/Z213,"-")</f>
        <v>9.5751426759670258E-2</v>
      </c>
      <c r="AH214" s="69"/>
      <c r="AI214" s="134"/>
      <c r="AJ214" s="134"/>
      <c r="AK214" s="134"/>
      <c r="AL214" s="134"/>
      <c r="AM214" s="134"/>
    </row>
    <row r="215" spans="2:39" ht="13.5" customHeight="1">
      <c r="B215" s="548"/>
      <c r="C215" s="552"/>
      <c r="D215" s="260" t="s">
        <v>72</v>
      </c>
      <c r="E215" s="535"/>
      <c r="F215" s="180">
        <v>0</v>
      </c>
      <c r="G215" s="15">
        <f>IFERROR(F215/E213,"-")</f>
        <v>0</v>
      </c>
      <c r="H215" s="535"/>
      <c r="I215" s="180">
        <v>0</v>
      </c>
      <c r="J215" s="15">
        <f>IFERROR(I215/H213,"-")</f>
        <v>0</v>
      </c>
      <c r="K215" s="535"/>
      <c r="L215" s="180">
        <v>29</v>
      </c>
      <c r="M215" s="15">
        <f>IFERROR(L215/K213,"-")</f>
        <v>4.0787623066104076E-2</v>
      </c>
      <c r="N215" s="535"/>
      <c r="O215" s="180">
        <v>27</v>
      </c>
      <c r="P215" s="15">
        <f>IFERROR(O215/N213,"-")</f>
        <v>4.8824593128390596E-2</v>
      </c>
      <c r="Q215" s="535"/>
      <c r="R215" s="180">
        <v>13</v>
      </c>
      <c r="S215" s="15">
        <f>IFERROR(R215/Q213,"-")</f>
        <v>5.3061224489795916E-2</v>
      </c>
      <c r="T215" s="535"/>
      <c r="U215" s="180">
        <v>2</v>
      </c>
      <c r="V215" s="15">
        <f>IFERROR(U215/T213,"-")</f>
        <v>4.1666666666666664E-2</v>
      </c>
      <c r="W215" s="535"/>
      <c r="X215" s="180">
        <v>0</v>
      </c>
      <c r="Y215" s="15">
        <f>IFERROR(X215/W213,"-")</f>
        <v>0</v>
      </c>
      <c r="Z215" s="535"/>
      <c r="AA215" s="180">
        <f t="shared" si="390"/>
        <v>71</v>
      </c>
      <c r="AB215" s="15">
        <f>IFERROR(AA215/Z213,"-")</f>
        <v>4.5022194039315157E-2</v>
      </c>
      <c r="AH215" s="69"/>
      <c r="AI215" s="134"/>
      <c r="AJ215" s="134"/>
      <c r="AK215" s="134"/>
      <c r="AL215" s="134"/>
      <c r="AM215" s="134"/>
    </row>
    <row r="216" spans="2:39" ht="13.5" customHeight="1">
      <c r="B216" s="549"/>
      <c r="C216" s="553"/>
      <c r="D216" s="261" t="s">
        <v>73</v>
      </c>
      <c r="E216" s="536"/>
      <c r="F216" s="181">
        <v>0</v>
      </c>
      <c r="G216" s="16">
        <f>IFERROR(F216/E213,"-")</f>
        <v>0</v>
      </c>
      <c r="H216" s="536"/>
      <c r="I216" s="181">
        <v>2</v>
      </c>
      <c r="J216" s="16">
        <f>IFERROR(I216/H213,"-")</f>
        <v>0.25</v>
      </c>
      <c r="K216" s="536"/>
      <c r="L216" s="181">
        <v>52</v>
      </c>
      <c r="M216" s="16">
        <f>IFERROR(L216/K213,"-")</f>
        <v>7.3136427566807313E-2</v>
      </c>
      <c r="N216" s="536"/>
      <c r="O216" s="181">
        <v>47</v>
      </c>
      <c r="P216" s="16">
        <f>IFERROR(O216/N213,"-")</f>
        <v>8.4990958408679929E-2</v>
      </c>
      <c r="Q216" s="536"/>
      <c r="R216" s="181">
        <v>26</v>
      </c>
      <c r="S216" s="16">
        <f>IFERROR(R216/Q213,"-")</f>
        <v>0.10612244897959183</v>
      </c>
      <c r="T216" s="536"/>
      <c r="U216" s="181">
        <v>7</v>
      </c>
      <c r="V216" s="16">
        <f>IFERROR(U216/T213,"-")</f>
        <v>0.14583333333333334</v>
      </c>
      <c r="W216" s="536"/>
      <c r="X216" s="181">
        <v>4</v>
      </c>
      <c r="Y216" s="16">
        <f>IFERROR(X216/W213,"-")</f>
        <v>0.36363636363636365</v>
      </c>
      <c r="Z216" s="536"/>
      <c r="AA216" s="181">
        <f t="shared" si="390"/>
        <v>138</v>
      </c>
      <c r="AB216" s="16">
        <f>IFERROR(AA216/Z213,"-")</f>
        <v>8.7507926442612557E-2</v>
      </c>
      <c r="AH216" s="69"/>
      <c r="AI216" s="134"/>
      <c r="AJ216" s="134"/>
      <c r="AK216" s="134"/>
      <c r="AL216" s="134"/>
      <c r="AM216" s="134"/>
    </row>
    <row r="217" spans="2:39" ht="13.5" customHeight="1">
      <c r="B217" s="547">
        <v>54</v>
      </c>
      <c r="C217" s="551" t="s">
        <v>24</v>
      </c>
      <c r="D217" s="259" t="s">
        <v>70</v>
      </c>
      <c r="E217" s="534">
        <f t="shared" ref="E217" si="423">VLOOKUP(C217,$AD$5:$AK$78,2,0)</f>
        <v>3</v>
      </c>
      <c r="F217" s="179">
        <v>2</v>
      </c>
      <c r="G217" s="68">
        <f>IFERROR(F217/E217,"-")</f>
        <v>0.66666666666666663</v>
      </c>
      <c r="H217" s="534">
        <f t="shared" ref="H217" si="424">VLOOKUP(C217,$AD$5:$AK$78,3,0)</f>
        <v>3</v>
      </c>
      <c r="I217" s="179">
        <v>3</v>
      </c>
      <c r="J217" s="68">
        <f>IFERROR(I217/H217,"-")</f>
        <v>1</v>
      </c>
      <c r="K217" s="534">
        <f t="shared" ref="K217" si="425">VLOOKUP(C217,$AD$5:$AK$78,4,0)</f>
        <v>1130</v>
      </c>
      <c r="L217" s="179">
        <v>867</v>
      </c>
      <c r="M217" s="68">
        <f>IFERROR(L217/K217,"-")</f>
        <v>0.76725663716814163</v>
      </c>
      <c r="N217" s="534">
        <f t="shared" ref="N217" si="426">VLOOKUP(C217,$AD$5:$AK$78,5,0)</f>
        <v>850</v>
      </c>
      <c r="O217" s="179">
        <v>644</v>
      </c>
      <c r="P217" s="68">
        <f>IFERROR(O217/N217,"-")</f>
        <v>0.75764705882352945</v>
      </c>
      <c r="Q217" s="534">
        <f t="shared" ref="Q217" si="427">VLOOKUP(C217,$AD$5:$AK$78,6,0)</f>
        <v>371</v>
      </c>
      <c r="R217" s="179">
        <v>247</v>
      </c>
      <c r="S217" s="68">
        <f>IFERROR(R217/Q217,"-")</f>
        <v>0.66576819407008081</v>
      </c>
      <c r="T217" s="534">
        <f t="shared" ref="T217" si="428">VLOOKUP(C217,$AD$5:$AK$78,7,0)</f>
        <v>106</v>
      </c>
      <c r="U217" s="179">
        <v>70</v>
      </c>
      <c r="V217" s="68">
        <f>IFERROR(U217/T217,"-")</f>
        <v>0.660377358490566</v>
      </c>
      <c r="W217" s="534">
        <f t="shared" ref="W217" si="429">VLOOKUP(C217,$AD$5:$AK$78,8,0)</f>
        <v>13</v>
      </c>
      <c r="X217" s="179">
        <v>9</v>
      </c>
      <c r="Y217" s="68">
        <f>IFERROR(X217/W217,"-")</f>
        <v>0.69230769230769229</v>
      </c>
      <c r="Z217" s="534">
        <f t="shared" ref="Z217" si="430">VLOOKUP(C217,$AD$5:$AL$78,9,0)</f>
        <v>2476</v>
      </c>
      <c r="AA217" s="179">
        <f t="shared" si="390"/>
        <v>1842</v>
      </c>
      <c r="AB217" s="68">
        <f>IFERROR(AA217/Z217,"-")</f>
        <v>0.74394184168012922</v>
      </c>
      <c r="AH217" s="69"/>
      <c r="AI217" s="134"/>
      <c r="AJ217" s="134"/>
      <c r="AK217" s="134"/>
      <c r="AL217" s="134"/>
      <c r="AM217" s="134"/>
    </row>
    <row r="218" spans="2:39" ht="13.5" customHeight="1">
      <c r="B218" s="548"/>
      <c r="C218" s="552"/>
      <c r="D218" s="260" t="s">
        <v>71</v>
      </c>
      <c r="E218" s="535"/>
      <c r="F218" s="180">
        <v>0</v>
      </c>
      <c r="G218" s="15">
        <f>IFERROR(F218/E217,"-")</f>
        <v>0</v>
      </c>
      <c r="H218" s="535"/>
      <c r="I218" s="180">
        <v>0</v>
      </c>
      <c r="J218" s="15">
        <f>IFERROR(I218/H217,"-")</f>
        <v>0</v>
      </c>
      <c r="K218" s="535"/>
      <c r="L218" s="180">
        <v>117</v>
      </c>
      <c r="M218" s="15">
        <f>IFERROR(L218/K217,"-")</f>
        <v>0.10353982300884956</v>
      </c>
      <c r="N218" s="535"/>
      <c r="O218" s="180">
        <v>80</v>
      </c>
      <c r="P218" s="15">
        <f>IFERROR(O218/N217,"-")</f>
        <v>9.4117647058823528E-2</v>
      </c>
      <c r="Q218" s="535"/>
      <c r="R218" s="180">
        <v>45</v>
      </c>
      <c r="S218" s="15">
        <f>IFERROR(R218/Q217,"-")</f>
        <v>0.12129380053908356</v>
      </c>
      <c r="T218" s="535"/>
      <c r="U218" s="180">
        <v>12</v>
      </c>
      <c r="V218" s="15">
        <f>IFERROR(U218/T217,"-")</f>
        <v>0.11320754716981132</v>
      </c>
      <c r="W218" s="535"/>
      <c r="X218" s="180">
        <v>2</v>
      </c>
      <c r="Y218" s="15">
        <f>IFERROR(X218/W217,"-")</f>
        <v>0.15384615384615385</v>
      </c>
      <c r="Z218" s="535"/>
      <c r="AA218" s="180">
        <f t="shared" si="390"/>
        <v>256</v>
      </c>
      <c r="AB218" s="15">
        <f>IFERROR(AA218/Z217,"-")</f>
        <v>0.10339256865912763</v>
      </c>
      <c r="AH218" s="69"/>
      <c r="AI218" s="134"/>
      <c r="AJ218" s="134"/>
      <c r="AK218" s="134"/>
      <c r="AL218" s="134"/>
      <c r="AM218" s="134"/>
    </row>
    <row r="219" spans="2:39" ht="13.5" customHeight="1">
      <c r="B219" s="548"/>
      <c r="C219" s="552"/>
      <c r="D219" s="260" t="s">
        <v>72</v>
      </c>
      <c r="E219" s="535"/>
      <c r="F219" s="180">
        <v>0</v>
      </c>
      <c r="G219" s="15">
        <f>IFERROR(F219/E217,"-")</f>
        <v>0</v>
      </c>
      <c r="H219" s="535"/>
      <c r="I219" s="180">
        <v>0</v>
      </c>
      <c r="J219" s="15">
        <f>IFERROR(I219/H217,"-")</f>
        <v>0</v>
      </c>
      <c r="K219" s="535"/>
      <c r="L219" s="180">
        <v>54</v>
      </c>
      <c r="M219" s="15">
        <f>IFERROR(L219/K217,"-")</f>
        <v>4.7787610619469026E-2</v>
      </c>
      <c r="N219" s="535"/>
      <c r="O219" s="180">
        <v>44</v>
      </c>
      <c r="P219" s="15">
        <f>IFERROR(O219/N217,"-")</f>
        <v>5.1764705882352942E-2</v>
      </c>
      <c r="Q219" s="535"/>
      <c r="R219" s="180">
        <v>31</v>
      </c>
      <c r="S219" s="15">
        <f>IFERROR(R219/Q217,"-")</f>
        <v>8.3557951482479784E-2</v>
      </c>
      <c r="T219" s="535"/>
      <c r="U219" s="180">
        <v>7</v>
      </c>
      <c r="V219" s="15">
        <f>IFERROR(U219/T217,"-")</f>
        <v>6.6037735849056603E-2</v>
      </c>
      <c r="W219" s="535"/>
      <c r="X219" s="180">
        <v>1</v>
      </c>
      <c r="Y219" s="15">
        <f>IFERROR(X219/W217,"-")</f>
        <v>7.6923076923076927E-2</v>
      </c>
      <c r="Z219" s="535"/>
      <c r="AA219" s="180">
        <f t="shared" si="390"/>
        <v>137</v>
      </c>
      <c r="AB219" s="15">
        <f>IFERROR(AA219/Z217,"-")</f>
        <v>5.5331179321486269E-2</v>
      </c>
      <c r="AH219" s="69"/>
      <c r="AI219" s="134"/>
      <c r="AJ219" s="134"/>
      <c r="AK219" s="134"/>
      <c r="AL219" s="134"/>
      <c r="AM219" s="134"/>
    </row>
    <row r="220" spans="2:39" ht="13.5" customHeight="1">
      <c r="B220" s="549"/>
      <c r="C220" s="553"/>
      <c r="D220" s="261" t="s">
        <v>73</v>
      </c>
      <c r="E220" s="536"/>
      <c r="F220" s="181">
        <v>1</v>
      </c>
      <c r="G220" s="16">
        <f>IFERROR(F220/E217,"-")</f>
        <v>0.33333333333333331</v>
      </c>
      <c r="H220" s="536"/>
      <c r="I220" s="181">
        <v>0</v>
      </c>
      <c r="J220" s="16">
        <f>IFERROR(I220/H217,"-")</f>
        <v>0</v>
      </c>
      <c r="K220" s="536"/>
      <c r="L220" s="181">
        <v>92</v>
      </c>
      <c r="M220" s="16">
        <f>IFERROR(L220/K217,"-")</f>
        <v>8.1415929203539822E-2</v>
      </c>
      <c r="N220" s="536"/>
      <c r="O220" s="181">
        <v>82</v>
      </c>
      <c r="P220" s="16">
        <f>IFERROR(O220/N217,"-")</f>
        <v>9.6470588235294114E-2</v>
      </c>
      <c r="Q220" s="536"/>
      <c r="R220" s="181">
        <v>48</v>
      </c>
      <c r="S220" s="16">
        <f>IFERROR(R220/Q217,"-")</f>
        <v>0.1293800539083558</v>
      </c>
      <c r="T220" s="536"/>
      <c r="U220" s="181">
        <v>17</v>
      </c>
      <c r="V220" s="16">
        <f>IFERROR(U220/T217,"-")</f>
        <v>0.16037735849056603</v>
      </c>
      <c r="W220" s="536"/>
      <c r="X220" s="181">
        <v>1</v>
      </c>
      <c r="Y220" s="16">
        <f>IFERROR(X220/W217,"-")</f>
        <v>7.6923076923076927E-2</v>
      </c>
      <c r="Z220" s="536"/>
      <c r="AA220" s="181">
        <f t="shared" si="390"/>
        <v>241</v>
      </c>
      <c r="AB220" s="16">
        <f>IFERROR(AA220/Z217,"-")</f>
        <v>9.7334410339256869E-2</v>
      </c>
      <c r="AH220" s="69"/>
      <c r="AI220" s="134"/>
      <c r="AJ220" s="134"/>
      <c r="AK220" s="134"/>
      <c r="AL220" s="134"/>
      <c r="AM220" s="134"/>
    </row>
    <row r="221" spans="2:39" ht="13.5" customHeight="1">
      <c r="B221" s="547">
        <v>55</v>
      </c>
      <c r="C221" s="551" t="s">
        <v>15</v>
      </c>
      <c r="D221" s="259" t="s">
        <v>70</v>
      </c>
      <c r="E221" s="534">
        <f t="shared" ref="E221" si="431">VLOOKUP(C221,$AD$5:$AK$78,2,0)</f>
        <v>3</v>
      </c>
      <c r="F221" s="179">
        <v>1</v>
      </c>
      <c r="G221" s="68">
        <f>IFERROR(F221/E221,"-")</f>
        <v>0.33333333333333331</v>
      </c>
      <c r="H221" s="534">
        <f t="shared" ref="H221" si="432">VLOOKUP(C221,$AD$5:$AK$78,3,0)</f>
        <v>6</v>
      </c>
      <c r="I221" s="179">
        <v>4</v>
      </c>
      <c r="J221" s="68">
        <f>IFERROR(I221/H221,"-")</f>
        <v>0.66666666666666663</v>
      </c>
      <c r="K221" s="534">
        <f t="shared" ref="K221" si="433">VLOOKUP(C221,$AD$5:$AK$78,4,0)</f>
        <v>656</v>
      </c>
      <c r="L221" s="179">
        <v>524</v>
      </c>
      <c r="M221" s="68">
        <f>IFERROR(L221/K221,"-")</f>
        <v>0.79878048780487809</v>
      </c>
      <c r="N221" s="534">
        <f t="shared" ref="N221" si="434">VLOOKUP(C221,$AD$5:$AK$78,5,0)</f>
        <v>614</v>
      </c>
      <c r="O221" s="179">
        <v>460</v>
      </c>
      <c r="P221" s="68">
        <f>IFERROR(O221/N221,"-")</f>
        <v>0.749185667752443</v>
      </c>
      <c r="Q221" s="534">
        <f t="shared" ref="Q221" si="435">VLOOKUP(C221,$AD$5:$AK$78,6,0)</f>
        <v>303</v>
      </c>
      <c r="R221" s="179">
        <v>216</v>
      </c>
      <c r="S221" s="68">
        <f>IFERROR(R221/Q221,"-")</f>
        <v>0.71287128712871284</v>
      </c>
      <c r="T221" s="534">
        <f t="shared" ref="T221" si="436">VLOOKUP(C221,$AD$5:$AK$78,7,0)</f>
        <v>71</v>
      </c>
      <c r="U221" s="179">
        <v>48</v>
      </c>
      <c r="V221" s="68">
        <f>IFERROR(U221/T221,"-")</f>
        <v>0.676056338028169</v>
      </c>
      <c r="W221" s="534">
        <f t="shared" ref="W221" si="437">VLOOKUP(C221,$AD$5:$AK$78,8,0)</f>
        <v>7</v>
      </c>
      <c r="X221" s="179">
        <v>3</v>
      </c>
      <c r="Y221" s="68">
        <f>IFERROR(X221/W221,"-")</f>
        <v>0.42857142857142855</v>
      </c>
      <c r="Z221" s="534">
        <f t="shared" ref="Z221" si="438">VLOOKUP(C221,$AD$5:$AL$78,9,0)</f>
        <v>1660</v>
      </c>
      <c r="AA221" s="179">
        <f t="shared" si="390"/>
        <v>1256</v>
      </c>
      <c r="AB221" s="68">
        <f>IFERROR(AA221/Z221,"-")</f>
        <v>0.75662650602409642</v>
      </c>
      <c r="AH221" s="69"/>
      <c r="AI221" s="134"/>
      <c r="AJ221" s="134"/>
      <c r="AK221" s="134"/>
      <c r="AL221" s="134"/>
      <c r="AM221" s="134"/>
    </row>
    <row r="222" spans="2:39" ht="13.5" customHeight="1">
      <c r="B222" s="548"/>
      <c r="C222" s="552"/>
      <c r="D222" s="260" t="s">
        <v>71</v>
      </c>
      <c r="E222" s="535"/>
      <c r="F222" s="180">
        <v>0</v>
      </c>
      <c r="G222" s="15">
        <f>IFERROR(F222/E221,"-")</f>
        <v>0</v>
      </c>
      <c r="H222" s="535"/>
      <c r="I222" s="180">
        <v>1</v>
      </c>
      <c r="J222" s="15">
        <f>IFERROR(I222/H221,"-")</f>
        <v>0.16666666666666666</v>
      </c>
      <c r="K222" s="535"/>
      <c r="L222" s="180">
        <v>48</v>
      </c>
      <c r="M222" s="15">
        <f>IFERROR(L222/K221,"-")</f>
        <v>7.3170731707317069E-2</v>
      </c>
      <c r="N222" s="535"/>
      <c r="O222" s="180">
        <v>61</v>
      </c>
      <c r="P222" s="15">
        <f>IFERROR(O222/N221,"-")</f>
        <v>9.93485342019544E-2</v>
      </c>
      <c r="Q222" s="535"/>
      <c r="R222" s="180">
        <v>31</v>
      </c>
      <c r="S222" s="15">
        <f>IFERROR(R222/Q221,"-")</f>
        <v>0.10231023102310231</v>
      </c>
      <c r="T222" s="535"/>
      <c r="U222" s="180">
        <v>8</v>
      </c>
      <c r="V222" s="15">
        <f>IFERROR(U222/T221,"-")</f>
        <v>0.11267605633802817</v>
      </c>
      <c r="W222" s="535"/>
      <c r="X222" s="180">
        <v>1</v>
      </c>
      <c r="Y222" s="15">
        <f>IFERROR(X222/W221,"-")</f>
        <v>0.14285714285714285</v>
      </c>
      <c r="Z222" s="535"/>
      <c r="AA222" s="180">
        <f t="shared" si="390"/>
        <v>150</v>
      </c>
      <c r="AB222" s="15">
        <f>IFERROR(AA222/Z221,"-")</f>
        <v>9.036144578313253E-2</v>
      </c>
      <c r="AH222" s="69"/>
      <c r="AI222" s="134"/>
      <c r="AJ222" s="134"/>
      <c r="AK222" s="134"/>
      <c r="AL222" s="134"/>
      <c r="AM222" s="134"/>
    </row>
    <row r="223" spans="2:39" ht="13.5" customHeight="1">
      <c r="B223" s="548"/>
      <c r="C223" s="552"/>
      <c r="D223" s="260" t="s">
        <v>72</v>
      </c>
      <c r="E223" s="535"/>
      <c r="F223" s="180">
        <v>2</v>
      </c>
      <c r="G223" s="15">
        <f>IFERROR(F223/E221,"-")</f>
        <v>0.66666666666666663</v>
      </c>
      <c r="H223" s="535"/>
      <c r="I223" s="180">
        <v>1</v>
      </c>
      <c r="J223" s="15">
        <f>IFERROR(I223/H221,"-")</f>
        <v>0.16666666666666666</v>
      </c>
      <c r="K223" s="535"/>
      <c r="L223" s="180">
        <v>34</v>
      </c>
      <c r="M223" s="15">
        <f>IFERROR(L223/K221,"-")</f>
        <v>5.1829268292682924E-2</v>
      </c>
      <c r="N223" s="535"/>
      <c r="O223" s="180">
        <v>28</v>
      </c>
      <c r="P223" s="15">
        <f>IFERROR(O223/N221,"-")</f>
        <v>4.5602605863192182E-2</v>
      </c>
      <c r="Q223" s="535"/>
      <c r="R223" s="180">
        <v>20</v>
      </c>
      <c r="S223" s="15">
        <f>IFERROR(R223/Q221,"-")</f>
        <v>6.6006600660066E-2</v>
      </c>
      <c r="T223" s="535"/>
      <c r="U223" s="180">
        <v>5</v>
      </c>
      <c r="V223" s="15">
        <f>IFERROR(U223/T221,"-")</f>
        <v>7.0422535211267609E-2</v>
      </c>
      <c r="W223" s="535"/>
      <c r="X223" s="180">
        <v>0</v>
      </c>
      <c r="Y223" s="15">
        <f>IFERROR(X223/W221,"-")</f>
        <v>0</v>
      </c>
      <c r="Z223" s="535"/>
      <c r="AA223" s="180">
        <f t="shared" si="390"/>
        <v>90</v>
      </c>
      <c r="AB223" s="15">
        <f>IFERROR(AA223/Z221,"-")</f>
        <v>5.4216867469879519E-2</v>
      </c>
      <c r="AH223" s="69"/>
      <c r="AI223" s="134"/>
      <c r="AJ223" s="134"/>
      <c r="AK223" s="134"/>
      <c r="AL223" s="134"/>
      <c r="AM223" s="134"/>
    </row>
    <row r="224" spans="2:39" ht="13.5" customHeight="1">
      <c r="B224" s="549"/>
      <c r="C224" s="553"/>
      <c r="D224" s="261" t="s">
        <v>73</v>
      </c>
      <c r="E224" s="536"/>
      <c r="F224" s="181">
        <v>0</v>
      </c>
      <c r="G224" s="16">
        <f>IFERROR(F224/E221,"-")</f>
        <v>0</v>
      </c>
      <c r="H224" s="536"/>
      <c r="I224" s="181">
        <v>0</v>
      </c>
      <c r="J224" s="16">
        <f>IFERROR(I224/H221,"-")</f>
        <v>0</v>
      </c>
      <c r="K224" s="536"/>
      <c r="L224" s="181">
        <v>50</v>
      </c>
      <c r="M224" s="16">
        <f>IFERROR(L224/K221,"-")</f>
        <v>7.621951219512195E-2</v>
      </c>
      <c r="N224" s="536"/>
      <c r="O224" s="181">
        <v>65</v>
      </c>
      <c r="P224" s="16">
        <f>IFERROR(O224/N221,"-")</f>
        <v>0.10586319218241043</v>
      </c>
      <c r="Q224" s="536"/>
      <c r="R224" s="181">
        <v>36</v>
      </c>
      <c r="S224" s="16">
        <f>IFERROR(R224/Q221,"-")</f>
        <v>0.11881188118811881</v>
      </c>
      <c r="T224" s="536"/>
      <c r="U224" s="181">
        <v>10</v>
      </c>
      <c r="V224" s="16">
        <f>IFERROR(U224/T221,"-")</f>
        <v>0.14084507042253522</v>
      </c>
      <c r="W224" s="536"/>
      <c r="X224" s="181">
        <v>3</v>
      </c>
      <c r="Y224" s="16">
        <f>IFERROR(X224/W221,"-")</f>
        <v>0.42857142857142855</v>
      </c>
      <c r="Z224" s="536"/>
      <c r="AA224" s="181">
        <f t="shared" si="390"/>
        <v>164</v>
      </c>
      <c r="AB224" s="16">
        <f>IFERROR(AA224/Z221,"-")</f>
        <v>9.8795180722891562E-2</v>
      </c>
      <c r="AH224" s="69"/>
      <c r="AI224" s="134"/>
      <c r="AJ224" s="134"/>
      <c r="AK224" s="134"/>
      <c r="AL224" s="134"/>
      <c r="AM224" s="134"/>
    </row>
    <row r="225" spans="2:39" ht="13.5" customHeight="1">
      <c r="B225" s="547">
        <v>56</v>
      </c>
      <c r="C225" s="551" t="s">
        <v>9</v>
      </c>
      <c r="D225" s="259" t="s">
        <v>70</v>
      </c>
      <c r="E225" s="534">
        <f t="shared" ref="E225" si="439">VLOOKUP(C225,$AD$5:$AK$78,2,0)</f>
        <v>0</v>
      </c>
      <c r="F225" s="179">
        <v>0</v>
      </c>
      <c r="G225" s="68" t="str">
        <f>IFERROR(F225/E225,"-")</f>
        <v>-</v>
      </c>
      <c r="H225" s="534">
        <f t="shared" ref="H225" si="440">VLOOKUP(C225,$AD$5:$AK$78,3,0)</f>
        <v>1</v>
      </c>
      <c r="I225" s="179">
        <v>0</v>
      </c>
      <c r="J225" s="68">
        <f>IFERROR(I225/H225,"-")</f>
        <v>0</v>
      </c>
      <c r="K225" s="534">
        <f t="shared" ref="K225" si="441">VLOOKUP(C225,$AD$5:$AK$78,4,0)</f>
        <v>767</v>
      </c>
      <c r="L225" s="179">
        <v>581</v>
      </c>
      <c r="M225" s="68">
        <f>IFERROR(L225/K225,"-")</f>
        <v>0.75749674054758798</v>
      </c>
      <c r="N225" s="534">
        <f t="shared" ref="N225" si="442">VLOOKUP(C225,$AD$5:$AK$78,5,0)</f>
        <v>540</v>
      </c>
      <c r="O225" s="179">
        <v>384</v>
      </c>
      <c r="P225" s="68">
        <f>IFERROR(O225/N225,"-")</f>
        <v>0.71111111111111114</v>
      </c>
      <c r="Q225" s="534">
        <f t="shared" ref="Q225" si="443">VLOOKUP(C225,$AD$5:$AK$78,6,0)</f>
        <v>235</v>
      </c>
      <c r="R225" s="179">
        <v>171</v>
      </c>
      <c r="S225" s="68">
        <f>IFERROR(R225/Q225,"-")</f>
        <v>0.72765957446808516</v>
      </c>
      <c r="T225" s="534">
        <f t="shared" ref="T225" si="444">VLOOKUP(C225,$AD$5:$AK$78,7,0)</f>
        <v>47</v>
      </c>
      <c r="U225" s="179">
        <v>31</v>
      </c>
      <c r="V225" s="68">
        <f>IFERROR(U225/T225,"-")</f>
        <v>0.65957446808510634</v>
      </c>
      <c r="W225" s="534">
        <f t="shared" ref="W225" si="445">VLOOKUP(C225,$AD$5:$AK$78,8,0)</f>
        <v>7</v>
      </c>
      <c r="X225" s="179">
        <v>4</v>
      </c>
      <c r="Y225" s="68">
        <f>IFERROR(X225/W225,"-")</f>
        <v>0.5714285714285714</v>
      </c>
      <c r="Z225" s="534">
        <f t="shared" ref="Z225" si="446">VLOOKUP(C225,$AD$5:$AL$78,9,0)</f>
        <v>1597</v>
      </c>
      <c r="AA225" s="179">
        <f t="shared" si="390"/>
        <v>1171</v>
      </c>
      <c r="AB225" s="68">
        <f>IFERROR(AA225/Z225,"-")</f>
        <v>0.73324984345648092</v>
      </c>
      <c r="AH225" s="69"/>
      <c r="AI225" s="134"/>
      <c r="AJ225" s="134"/>
      <c r="AK225" s="134"/>
      <c r="AL225" s="134"/>
      <c r="AM225" s="134"/>
    </row>
    <row r="226" spans="2:39" ht="13.5" customHeight="1">
      <c r="B226" s="548"/>
      <c r="C226" s="552"/>
      <c r="D226" s="260" t="s">
        <v>71</v>
      </c>
      <c r="E226" s="535"/>
      <c r="F226" s="180">
        <v>0</v>
      </c>
      <c r="G226" s="15" t="str">
        <f>IFERROR(F226/E225,"-")</f>
        <v>-</v>
      </c>
      <c r="H226" s="535"/>
      <c r="I226" s="180">
        <v>0</v>
      </c>
      <c r="J226" s="15">
        <f>IFERROR(I226/H225,"-")</f>
        <v>0</v>
      </c>
      <c r="K226" s="535"/>
      <c r="L226" s="180">
        <v>89</v>
      </c>
      <c r="M226" s="15">
        <f>IFERROR(L226/K225,"-")</f>
        <v>0.11603650586701435</v>
      </c>
      <c r="N226" s="535"/>
      <c r="O226" s="180">
        <v>49</v>
      </c>
      <c r="P226" s="15">
        <f>IFERROR(O226/N225,"-")</f>
        <v>9.0740740740740747E-2</v>
      </c>
      <c r="Q226" s="535"/>
      <c r="R226" s="180">
        <v>17</v>
      </c>
      <c r="S226" s="15">
        <f>IFERROR(R226/Q225,"-")</f>
        <v>7.2340425531914887E-2</v>
      </c>
      <c r="T226" s="535"/>
      <c r="U226" s="180">
        <v>4</v>
      </c>
      <c r="V226" s="15">
        <f>IFERROR(U226/T225,"-")</f>
        <v>8.5106382978723402E-2</v>
      </c>
      <c r="W226" s="535"/>
      <c r="X226" s="180">
        <v>1</v>
      </c>
      <c r="Y226" s="15">
        <f>IFERROR(X226/W225,"-")</f>
        <v>0.14285714285714285</v>
      </c>
      <c r="Z226" s="535"/>
      <c r="AA226" s="180">
        <f t="shared" si="390"/>
        <v>160</v>
      </c>
      <c r="AB226" s="15">
        <f>IFERROR(AA226/Z225,"-")</f>
        <v>0.10018785222291797</v>
      </c>
      <c r="AH226" s="69"/>
      <c r="AI226" s="134"/>
      <c r="AJ226" s="134"/>
      <c r="AK226" s="134"/>
      <c r="AL226" s="134"/>
      <c r="AM226" s="134"/>
    </row>
    <row r="227" spans="2:39" ht="13.5" customHeight="1">
      <c r="B227" s="548"/>
      <c r="C227" s="552"/>
      <c r="D227" s="260" t="s">
        <v>72</v>
      </c>
      <c r="E227" s="535"/>
      <c r="F227" s="180">
        <v>0</v>
      </c>
      <c r="G227" s="15" t="str">
        <f>IFERROR(F227/E225,"-")</f>
        <v>-</v>
      </c>
      <c r="H227" s="535"/>
      <c r="I227" s="180">
        <v>0</v>
      </c>
      <c r="J227" s="15">
        <f>IFERROR(I227/H225,"-")</f>
        <v>0</v>
      </c>
      <c r="K227" s="535"/>
      <c r="L227" s="180">
        <v>34</v>
      </c>
      <c r="M227" s="15">
        <f>IFERROR(L227/K225,"-")</f>
        <v>4.4328552803129077E-2</v>
      </c>
      <c r="N227" s="535"/>
      <c r="O227" s="180">
        <v>33</v>
      </c>
      <c r="P227" s="15">
        <f>IFERROR(O227/N225,"-")</f>
        <v>6.1111111111111109E-2</v>
      </c>
      <c r="Q227" s="535"/>
      <c r="R227" s="180">
        <v>18</v>
      </c>
      <c r="S227" s="15">
        <f>IFERROR(R227/Q225,"-")</f>
        <v>7.6595744680851063E-2</v>
      </c>
      <c r="T227" s="535"/>
      <c r="U227" s="180">
        <v>2</v>
      </c>
      <c r="V227" s="15">
        <f>IFERROR(U227/T225,"-")</f>
        <v>4.2553191489361701E-2</v>
      </c>
      <c r="W227" s="535"/>
      <c r="X227" s="180">
        <v>0</v>
      </c>
      <c r="Y227" s="15">
        <f>IFERROR(X227/W225,"-")</f>
        <v>0</v>
      </c>
      <c r="Z227" s="535"/>
      <c r="AA227" s="180">
        <f t="shared" si="390"/>
        <v>87</v>
      </c>
      <c r="AB227" s="15">
        <f>IFERROR(AA227/Z225,"-")</f>
        <v>5.4477144646211645E-2</v>
      </c>
      <c r="AH227" s="69"/>
      <c r="AI227" s="134"/>
      <c r="AJ227" s="134"/>
      <c r="AK227" s="134"/>
      <c r="AL227" s="134"/>
      <c r="AM227" s="134"/>
    </row>
    <row r="228" spans="2:39" ht="13.5" customHeight="1">
      <c r="B228" s="549"/>
      <c r="C228" s="553"/>
      <c r="D228" s="261" t="s">
        <v>73</v>
      </c>
      <c r="E228" s="536"/>
      <c r="F228" s="181">
        <v>0</v>
      </c>
      <c r="G228" s="16" t="str">
        <f>IFERROR(F228/E225,"-")</f>
        <v>-</v>
      </c>
      <c r="H228" s="536"/>
      <c r="I228" s="181">
        <v>1</v>
      </c>
      <c r="J228" s="16">
        <f>IFERROR(I228/H225,"-")</f>
        <v>1</v>
      </c>
      <c r="K228" s="536"/>
      <c r="L228" s="181">
        <v>63</v>
      </c>
      <c r="M228" s="16">
        <f>IFERROR(L228/K225,"-")</f>
        <v>8.2138200782268578E-2</v>
      </c>
      <c r="N228" s="536"/>
      <c r="O228" s="181">
        <v>74</v>
      </c>
      <c r="P228" s="16">
        <f>IFERROR(O228/N225,"-")</f>
        <v>0.13703703703703704</v>
      </c>
      <c r="Q228" s="536"/>
      <c r="R228" s="181">
        <v>29</v>
      </c>
      <c r="S228" s="16">
        <f>IFERROR(R228/Q225,"-")</f>
        <v>0.12340425531914893</v>
      </c>
      <c r="T228" s="536"/>
      <c r="U228" s="181">
        <v>10</v>
      </c>
      <c r="V228" s="16">
        <f>IFERROR(U228/T225,"-")</f>
        <v>0.21276595744680851</v>
      </c>
      <c r="W228" s="536"/>
      <c r="X228" s="181">
        <v>2</v>
      </c>
      <c r="Y228" s="16">
        <f>IFERROR(X228/W225,"-")</f>
        <v>0.2857142857142857</v>
      </c>
      <c r="Z228" s="536"/>
      <c r="AA228" s="181">
        <f t="shared" si="390"/>
        <v>179</v>
      </c>
      <c r="AB228" s="16">
        <f>IFERROR(AA228/Z225,"-")</f>
        <v>0.11208515967438948</v>
      </c>
      <c r="AH228" s="69"/>
      <c r="AI228" s="134"/>
      <c r="AJ228" s="134"/>
      <c r="AK228" s="134"/>
      <c r="AL228" s="134"/>
      <c r="AM228" s="134"/>
    </row>
    <row r="229" spans="2:39" ht="13.5" customHeight="1">
      <c r="B229" s="547">
        <v>57</v>
      </c>
      <c r="C229" s="551" t="s">
        <v>43</v>
      </c>
      <c r="D229" s="259" t="s">
        <v>70</v>
      </c>
      <c r="E229" s="534">
        <f t="shared" ref="E229" si="447">VLOOKUP(C229,$AD$5:$AK$78,2,0)</f>
        <v>1</v>
      </c>
      <c r="F229" s="179">
        <v>1</v>
      </c>
      <c r="G229" s="68">
        <f>IFERROR(F229/E229,"-")</f>
        <v>1</v>
      </c>
      <c r="H229" s="534">
        <f t="shared" ref="H229" si="448">VLOOKUP(C229,$AD$5:$AK$78,3,0)</f>
        <v>2</v>
      </c>
      <c r="I229" s="179">
        <v>1</v>
      </c>
      <c r="J229" s="68">
        <f>IFERROR(I229/H229,"-")</f>
        <v>0.5</v>
      </c>
      <c r="K229" s="534">
        <f t="shared" ref="K229" si="449">VLOOKUP(C229,$AD$5:$AK$78,4,0)</f>
        <v>505</v>
      </c>
      <c r="L229" s="179">
        <v>384</v>
      </c>
      <c r="M229" s="68">
        <f>IFERROR(L229/K229,"-")</f>
        <v>0.76039603960396041</v>
      </c>
      <c r="N229" s="534">
        <f t="shared" ref="N229" si="450">VLOOKUP(C229,$AD$5:$AK$78,5,0)</f>
        <v>417</v>
      </c>
      <c r="O229" s="179">
        <v>321</v>
      </c>
      <c r="P229" s="68">
        <f>IFERROR(O229/N229,"-")</f>
        <v>0.76978417266187049</v>
      </c>
      <c r="Q229" s="534">
        <f t="shared" ref="Q229" si="451">VLOOKUP(C229,$AD$5:$AK$78,6,0)</f>
        <v>175</v>
      </c>
      <c r="R229" s="179">
        <v>130</v>
      </c>
      <c r="S229" s="68">
        <f>IFERROR(R229/Q229,"-")</f>
        <v>0.74285714285714288</v>
      </c>
      <c r="T229" s="534">
        <f t="shared" ref="T229" si="452">VLOOKUP(C229,$AD$5:$AK$78,7,0)</f>
        <v>53</v>
      </c>
      <c r="U229" s="179">
        <v>36</v>
      </c>
      <c r="V229" s="68">
        <f>IFERROR(U229/T229,"-")</f>
        <v>0.67924528301886788</v>
      </c>
      <c r="W229" s="534">
        <f t="shared" ref="W229" si="453">VLOOKUP(C229,$AD$5:$AK$78,8,0)</f>
        <v>5</v>
      </c>
      <c r="X229" s="179">
        <v>3</v>
      </c>
      <c r="Y229" s="68">
        <f>IFERROR(X229/W229,"-")</f>
        <v>0.6</v>
      </c>
      <c r="Z229" s="534">
        <f t="shared" ref="Z229" si="454">VLOOKUP(C229,$AD$5:$AL$78,9,0)</f>
        <v>1158</v>
      </c>
      <c r="AA229" s="179">
        <f t="shared" si="390"/>
        <v>876</v>
      </c>
      <c r="AB229" s="68">
        <f>IFERROR(AA229/Z229,"-")</f>
        <v>0.75647668393782386</v>
      </c>
      <c r="AH229" s="69"/>
      <c r="AI229" s="134"/>
      <c r="AJ229" s="134"/>
      <c r="AK229" s="134"/>
      <c r="AL229" s="134"/>
      <c r="AM229" s="134"/>
    </row>
    <row r="230" spans="2:39" ht="13.5" customHeight="1">
      <c r="B230" s="548"/>
      <c r="C230" s="552"/>
      <c r="D230" s="260" t="s">
        <v>71</v>
      </c>
      <c r="E230" s="535"/>
      <c r="F230" s="180">
        <v>0</v>
      </c>
      <c r="G230" s="15">
        <f>IFERROR(F230/E229,"-")</f>
        <v>0</v>
      </c>
      <c r="H230" s="535"/>
      <c r="I230" s="180">
        <v>0</v>
      </c>
      <c r="J230" s="15">
        <f>IFERROR(I230/H229,"-")</f>
        <v>0</v>
      </c>
      <c r="K230" s="535"/>
      <c r="L230" s="180">
        <v>55</v>
      </c>
      <c r="M230" s="15">
        <f>IFERROR(L230/K229,"-")</f>
        <v>0.10891089108910891</v>
      </c>
      <c r="N230" s="535"/>
      <c r="O230" s="180">
        <v>37</v>
      </c>
      <c r="P230" s="15">
        <f>IFERROR(O230/N229,"-")</f>
        <v>8.8729016786570747E-2</v>
      </c>
      <c r="Q230" s="535"/>
      <c r="R230" s="180">
        <v>14</v>
      </c>
      <c r="S230" s="15">
        <f>IFERROR(R230/Q229,"-")</f>
        <v>0.08</v>
      </c>
      <c r="T230" s="535"/>
      <c r="U230" s="180">
        <v>4</v>
      </c>
      <c r="V230" s="15">
        <f>IFERROR(U230/T229,"-")</f>
        <v>7.5471698113207544E-2</v>
      </c>
      <c r="W230" s="535"/>
      <c r="X230" s="180">
        <v>1</v>
      </c>
      <c r="Y230" s="15">
        <f>IFERROR(X230/W229,"-")</f>
        <v>0.2</v>
      </c>
      <c r="Z230" s="535"/>
      <c r="AA230" s="180">
        <f t="shared" si="390"/>
        <v>111</v>
      </c>
      <c r="AB230" s="15">
        <f>IFERROR(AA230/Z229,"-")</f>
        <v>9.585492227979274E-2</v>
      </c>
      <c r="AH230" s="69"/>
      <c r="AI230" s="134"/>
      <c r="AJ230" s="134"/>
      <c r="AK230" s="134"/>
      <c r="AL230" s="134"/>
      <c r="AM230" s="134"/>
    </row>
    <row r="231" spans="2:39" ht="13.5" customHeight="1">
      <c r="B231" s="548"/>
      <c r="C231" s="552"/>
      <c r="D231" s="260" t="s">
        <v>72</v>
      </c>
      <c r="E231" s="535"/>
      <c r="F231" s="180">
        <v>0</v>
      </c>
      <c r="G231" s="15">
        <f>IFERROR(F231/E229,"-")</f>
        <v>0</v>
      </c>
      <c r="H231" s="535"/>
      <c r="I231" s="180">
        <v>0</v>
      </c>
      <c r="J231" s="15">
        <f>IFERROR(I231/H229,"-")</f>
        <v>0</v>
      </c>
      <c r="K231" s="535"/>
      <c r="L231" s="180">
        <v>23</v>
      </c>
      <c r="M231" s="15">
        <f>IFERROR(L231/K229,"-")</f>
        <v>4.5544554455445543E-2</v>
      </c>
      <c r="N231" s="535"/>
      <c r="O231" s="180">
        <v>22</v>
      </c>
      <c r="P231" s="15">
        <f>IFERROR(O231/N229,"-")</f>
        <v>5.2757793764988008E-2</v>
      </c>
      <c r="Q231" s="535"/>
      <c r="R231" s="180">
        <v>9</v>
      </c>
      <c r="S231" s="15">
        <f>IFERROR(R231/Q229,"-")</f>
        <v>5.1428571428571428E-2</v>
      </c>
      <c r="T231" s="535"/>
      <c r="U231" s="180">
        <v>5</v>
      </c>
      <c r="V231" s="15">
        <f>IFERROR(U231/T229,"-")</f>
        <v>9.4339622641509441E-2</v>
      </c>
      <c r="W231" s="535"/>
      <c r="X231" s="180">
        <v>0</v>
      </c>
      <c r="Y231" s="15">
        <f>IFERROR(X231/W229,"-")</f>
        <v>0</v>
      </c>
      <c r="Z231" s="535"/>
      <c r="AA231" s="180">
        <f t="shared" si="390"/>
        <v>59</v>
      </c>
      <c r="AB231" s="15">
        <f>IFERROR(AA231/Z229,"-")</f>
        <v>5.0949913644214161E-2</v>
      </c>
      <c r="AH231" s="69"/>
      <c r="AI231" s="134"/>
      <c r="AJ231" s="134"/>
      <c r="AK231" s="134"/>
      <c r="AL231" s="134"/>
      <c r="AM231" s="134"/>
    </row>
    <row r="232" spans="2:39" ht="13.5" customHeight="1">
      <c r="B232" s="549"/>
      <c r="C232" s="553"/>
      <c r="D232" s="261" t="s">
        <v>73</v>
      </c>
      <c r="E232" s="536"/>
      <c r="F232" s="181">
        <v>0</v>
      </c>
      <c r="G232" s="16">
        <f>IFERROR(F232/E229,"-")</f>
        <v>0</v>
      </c>
      <c r="H232" s="536"/>
      <c r="I232" s="181">
        <v>1</v>
      </c>
      <c r="J232" s="16">
        <f>IFERROR(I232/H229,"-")</f>
        <v>0.5</v>
      </c>
      <c r="K232" s="536"/>
      <c r="L232" s="181">
        <v>43</v>
      </c>
      <c r="M232" s="16">
        <f>IFERROR(L232/K229,"-")</f>
        <v>8.5148514851485155E-2</v>
      </c>
      <c r="N232" s="536"/>
      <c r="O232" s="181">
        <v>37</v>
      </c>
      <c r="P232" s="16">
        <f>IFERROR(O232/N229,"-")</f>
        <v>8.8729016786570747E-2</v>
      </c>
      <c r="Q232" s="536"/>
      <c r="R232" s="181">
        <v>22</v>
      </c>
      <c r="S232" s="16">
        <f>IFERROR(R232/Q229,"-")</f>
        <v>0.12571428571428572</v>
      </c>
      <c r="T232" s="536"/>
      <c r="U232" s="181">
        <v>8</v>
      </c>
      <c r="V232" s="16">
        <f>IFERROR(U232/T229,"-")</f>
        <v>0.15094339622641509</v>
      </c>
      <c r="W232" s="536"/>
      <c r="X232" s="181">
        <v>1</v>
      </c>
      <c r="Y232" s="16">
        <f>IFERROR(X232/W229,"-")</f>
        <v>0.2</v>
      </c>
      <c r="Z232" s="536"/>
      <c r="AA232" s="181">
        <f t="shared" si="390"/>
        <v>112</v>
      </c>
      <c r="AB232" s="16">
        <f>IFERROR(AA232/Z229,"-")</f>
        <v>9.6718480138169263E-2</v>
      </c>
      <c r="AH232" s="69"/>
      <c r="AI232" s="134"/>
      <c r="AJ232" s="134"/>
      <c r="AK232" s="134"/>
      <c r="AL232" s="134"/>
      <c r="AM232" s="134"/>
    </row>
    <row r="233" spans="2:39" ht="13.5" customHeight="1">
      <c r="B233" s="547">
        <v>58</v>
      </c>
      <c r="C233" s="551" t="s">
        <v>25</v>
      </c>
      <c r="D233" s="259" t="s">
        <v>70</v>
      </c>
      <c r="E233" s="534">
        <f t="shared" ref="E233" si="455">VLOOKUP(C233,$AD$5:$AK$78,2,0)</f>
        <v>0</v>
      </c>
      <c r="F233" s="179">
        <v>0</v>
      </c>
      <c r="G233" s="68" t="str">
        <f>IFERROR(F233/E233,"-")</f>
        <v>-</v>
      </c>
      <c r="H233" s="534">
        <f t="shared" ref="H233" si="456">VLOOKUP(C233,$AD$5:$AK$78,3,0)</f>
        <v>4</v>
      </c>
      <c r="I233" s="179">
        <v>1</v>
      </c>
      <c r="J233" s="68">
        <f>IFERROR(I233/H233,"-")</f>
        <v>0.25</v>
      </c>
      <c r="K233" s="534">
        <f t="shared" ref="K233" si="457">VLOOKUP(C233,$AD$5:$AK$78,4,0)</f>
        <v>826</v>
      </c>
      <c r="L233" s="179">
        <v>654</v>
      </c>
      <c r="M233" s="68">
        <f>IFERROR(L233/K233,"-")</f>
        <v>0.79176755447941893</v>
      </c>
      <c r="N233" s="534">
        <f t="shared" ref="N233" si="458">VLOOKUP(C233,$AD$5:$AK$78,5,0)</f>
        <v>642</v>
      </c>
      <c r="O233" s="179">
        <v>482</v>
      </c>
      <c r="P233" s="68">
        <f>IFERROR(O233/N233,"-")</f>
        <v>0.75077881619937692</v>
      </c>
      <c r="Q233" s="534">
        <f t="shared" ref="Q233" si="459">VLOOKUP(C233,$AD$5:$AK$78,6,0)</f>
        <v>268</v>
      </c>
      <c r="R233" s="179">
        <v>185</v>
      </c>
      <c r="S233" s="68">
        <f>IFERROR(R233/Q233,"-")</f>
        <v>0.69029850746268662</v>
      </c>
      <c r="T233" s="534">
        <f t="shared" ref="T233" si="460">VLOOKUP(C233,$AD$5:$AK$78,7,0)</f>
        <v>90</v>
      </c>
      <c r="U233" s="179">
        <v>65</v>
      </c>
      <c r="V233" s="68">
        <f>IFERROR(U233/T233,"-")</f>
        <v>0.72222222222222221</v>
      </c>
      <c r="W233" s="534">
        <f t="shared" ref="W233" si="461">VLOOKUP(C233,$AD$5:$AK$78,8,0)</f>
        <v>6</v>
      </c>
      <c r="X233" s="179">
        <v>4</v>
      </c>
      <c r="Y233" s="68">
        <f>IFERROR(X233/W233,"-")</f>
        <v>0.66666666666666663</v>
      </c>
      <c r="Z233" s="534">
        <f t="shared" ref="Z233" si="462">VLOOKUP(C233,$AD$5:$AL$78,9,0)</f>
        <v>1836</v>
      </c>
      <c r="AA233" s="179">
        <f t="shared" si="390"/>
        <v>1391</v>
      </c>
      <c r="AB233" s="68">
        <f>IFERROR(AA233/Z233,"-")</f>
        <v>0.75762527233115473</v>
      </c>
      <c r="AH233" s="69"/>
      <c r="AI233" s="134"/>
      <c r="AJ233" s="134"/>
      <c r="AK233" s="134"/>
      <c r="AL233" s="134"/>
      <c r="AM233" s="134"/>
    </row>
    <row r="234" spans="2:39" ht="13.5" customHeight="1">
      <c r="B234" s="548"/>
      <c r="C234" s="552"/>
      <c r="D234" s="260" t="s">
        <v>71</v>
      </c>
      <c r="E234" s="535"/>
      <c r="F234" s="180">
        <v>0</v>
      </c>
      <c r="G234" s="15" t="str">
        <f>IFERROR(F234/E233,"-")</f>
        <v>-</v>
      </c>
      <c r="H234" s="535"/>
      <c r="I234" s="180">
        <v>2</v>
      </c>
      <c r="J234" s="15">
        <f>IFERROR(I234/H233,"-")</f>
        <v>0.5</v>
      </c>
      <c r="K234" s="535"/>
      <c r="L234" s="180">
        <v>71</v>
      </c>
      <c r="M234" s="15">
        <f>IFERROR(L234/K233,"-")</f>
        <v>8.5956416464891036E-2</v>
      </c>
      <c r="N234" s="535"/>
      <c r="O234" s="180">
        <v>67</v>
      </c>
      <c r="P234" s="15">
        <f>IFERROR(O234/N233,"-")</f>
        <v>0.1043613707165109</v>
      </c>
      <c r="Q234" s="535"/>
      <c r="R234" s="180">
        <v>30</v>
      </c>
      <c r="S234" s="15">
        <f>IFERROR(R234/Q233,"-")</f>
        <v>0.11194029850746269</v>
      </c>
      <c r="T234" s="535"/>
      <c r="U234" s="180">
        <v>6</v>
      </c>
      <c r="V234" s="15">
        <f>IFERROR(U234/T233,"-")</f>
        <v>6.6666666666666666E-2</v>
      </c>
      <c r="W234" s="535"/>
      <c r="X234" s="180">
        <v>1</v>
      </c>
      <c r="Y234" s="15">
        <f>IFERROR(X234/W233,"-")</f>
        <v>0.16666666666666666</v>
      </c>
      <c r="Z234" s="535"/>
      <c r="AA234" s="180">
        <f t="shared" si="390"/>
        <v>177</v>
      </c>
      <c r="AB234" s="15">
        <f>IFERROR(AA234/Z233,"-")</f>
        <v>9.6405228758169939E-2</v>
      </c>
      <c r="AH234" s="69"/>
      <c r="AI234" s="134"/>
      <c r="AJ234" s="134"/>
      <c r="AK234" s="134"/>
      <c r="AL234" s="134"/>
      <c r="AM234" s="134"/>
    </row>
    <row r="235" spans="2:39" ht="13.5" customHeight="1">
      <c r="B235" s="548"/>
      <c r="C235" s="552"/>
      <c r="D235" s="260" t="s">
        <v>72</v>
      </c>
      <c r="E235" s="535"/>
      <c r="F235" s="180">
        <v>0</v>
      </c>
      <c r="G235" s="15" t="str">
        <f>IFERROR(F235/E233,"-")</f>
        <v>-</v>
      </c>
      <c r="H235" s="535"/>
      <c r="I235" s="180">
        <v>0</v>
      </c>
      <c r="J235" s="15">
        <f>IFERROR(I235/H233,"-")</f>
        <v>0</v>
      </c>
      <c r="K235" s="535"/>
      <c r="L235" s="180">
        <v>34</v>
      </c>
      <c r="M235" s="15">
        <f>IFERROR(L235/K233,"-")</f>
        <v>4.1162227602905568E-2</v>
      </c>
      <c r="N235" s="535"/>
      <c r="O235" s="180">
        <v>39</v>
      </c>
      <c r="P235" s="15">
        <f>IFERROR(O235/N233,"-")</f>
        <v>6.0747663551401869E-2</v>
      </c>
      <c r="Q235" s="535"/>
      <c r="R235" s="180">
        <v>15</v>
      </c>
      <c r="S235" s="15">
        <f>IFERROR(R235/Q233,"-")</f>
        <v>5.5970149253731345E-2</v>
      </c>
      <c r="T235" s="535"/>
      <c r="U235" s="180">
        <v>3</v>
      </c>
      <c r="V235" s="15">
        <f>IFERROR(U235/T233,"-")</f>
        <v>3.3333333333333333E-2</v>
      </c>
      <c r="W235" s="535"/>
      <c r="X235" s="180">
        <v>0</v>
      </c>
      <c r="Y235" s="15">
        <f>IFERROR(X235/W233,"-")</f>
        <v>0</v>
      </c>
      <c r="Z235" s="535"/>
      <c r="AA235" s="180">
        <f t="shared" si="390"/>
        <v>91</v>
      </c>
      <c r="AB235" s="15">
        <f>IFERROR(AA235/Z233,"-")</f>
        <v>4.9564270152505446E-2</v>
      </c>
      <c r="AH235" s="69"/>
      <c r="AI235" s="134"/>
      <c r="AJ235" s="134"/>
      <c r="AK235" s="134"/>
      <c r="AL235" s="134"/>
      <c r="AM235" s="134"/>
    </row>
    <row r="236" spans="2:39" ht="13.5" customHeight="1">
      <c r="B236" s="549"/>
      <c r="C236" s="553"/>
      <c r="D236" s="261" t="s">
        <v>73</v>
      </c>
      <c r="E236" s="536"/>
      <c r="F236" s="181">
        <v>0</v>
      </c>
      <c r="G236" s="16" t="str">
        <f>IFERROR(F236/E233,"-")</f>
        <v>-</v>
      </c>
      <c r="H236" s="536"/>
      <c r="I236" s="181">
        <v>1</v>
      </c>
      <c r="J236" s="16">
        <f>IFERROR(I236/H233,"-")</f>
        <v>0.25</v>
      </c>
      <c r="K236" s="536"/>
      <c r="L236" s="181">
        <v>67</v>
      </c>
      <c r="M236" s="16">
        <f>IFERROR(L236/K233,"-")</f>
        <v>8.1113801452784504E-2</v>
      </c>
      <c r="N236" s="536"/>
      <c r="O236" s="181">
        <v>54</v>
      </c>
      <c r="P236" s="16">
        <f>IFERROR(O236/N233,"-")</f>
        <v>8.4112149532710276E-2</v>
      </c>
      <c r="Q236" s="536"/>
      <c r="R236" s="181">
        <v>38</v>
      </c>
      <c r="S236" s="16">
        <f>IFERROR(R236/Q233,"-")</f>
        <v>0.1417910447761194</v>
      </c>
      <c r="T236" s="536"/>
      <c r="U236" s="181">
        <v>16</v>
      </c>
      <c r="V236" s="16">
        <f>IFERROR(U236/T233,"-")</f>
        <v>0.17777777777777778</v>
      </c>
      <c r="W236" s="536"/>
      <c r="X236" s="181">
        <v>1</v>
      </c>
      <c r="Y236" s="16">
        <f>IFERROR(X236/W233,"-")</f>
        <v>0.16666666666666666</v>
      </c>
      <c r="Z236" s="536"/>
      <c r="AA236" s="181">
        <f t="shared" si="390"/>
        <v>177</v>
      </c>
      <c r="AB236" s="16">
        <f>IFERROR(AA236/Z233,"-")</f>
        <v>9.6405228758169939E-2</v>
      </c>
      <c r="AH236" s="69"/>
      <c r="AI236" s="134"/>
      <c r="AJ236" s="134"/>
      <c r="AK236" s="134"/>
      <c r="AL236" s="134"/>
      <c r="AM236" s="134"/>
    </row>
    <row r="237" spans="2:39" ht="13.5" customHeight="1">
      <c r="B237" s="547">
        <v>59</v>
      </c>
      <c r="C237" s="551" t="s">
        <v>20</v>
      </c>
      <c r="D237" s="259" t="s">
        <v>70</v>
      </c>
      <c r="E237" s="534">
        <f t="shared" ref="E237" si="463">VLOOKUP(C237,$AD$5:$AK$78,2,0)</f>
        <v>6</v>
      </c>
      <c r="F237" s="179">
        <v>3</v>
      </c>
      <c r="G237" s="68">
        <f>IFERROR(F237/E237,"-")</f>
        <v>0.5</v>
      </c>
      <c r="H237" s="534">
        <f t="shared" ref="H237" si="464">VLOOKUP(C237,$AD$5:$AK$78,3,0)</f>
        <v>7</v>
      </c>
      <c r="I237" s="179">
        <v>5</v>
      </c>
      <c r="J237" s="68">
        <f>IFERROR(I237/H237,"-")</f>
        <v>0.7142857142857143</v>
      </c>
      <c r="K237" s="534">
        <f t="shared" ref="K237" si="465">VLOOKUP(C237,$AD$5:$AK$78,4,0)</f>
        <v>4388</v>
      </c>
      <c r="L237" s="179">
        <v>3469</v>
      </c>
      <c r="M237" s="68">
        <f>IFERROR(L237/K237,"-")</f>
        <v>0.79056517775752055</v>
      </c>
      <c r="N237" s="534">
        <f t="shared" ref="N237" si="466">VLOOKUP(C237,$AD$5:$AK$78,5,0)</f>
        <v>3823</v>
      </c>
      <c r="O237" s="179">
        <v>2901</v>
      </c>
      <c r="P237" s="68">
        <f>IFERROR(O237/N237,"-")</f>
        <v>0.75882814543552179</v>
      </c>
      <c r="Q237" s="534">
        <f t="shared" ref="Q237" si="467">VLOOKUP(C237,$AD$5:$AK$78,6,0)</f>
        <v>1701</v>
      </c>
      <c r="R237" s="179">
        <v>1267</v>
      </c>
      <c r="S237" s="68">
        <f>IFERROR(R237/Q237,"-")</f>
        <v>0.74485596707818935</v>
      </c>
      <c r="T237" s="534">
        <f t="shared" ref="T237" si="468">VLOOKUP(C237,$AD$5:$AK$78,7,0)</f>
        <v>429</v>
      </c>
      <c r="U237" s="179">
        <v>306</v>
      </c>
      <c r="V237" s="68">
        <f>IFERROR(U237/T237,"-")</f>
        <v>0.71328671328671334</v>
      </c>
      <c r="W237" s="534">
        <f t="shared" ref="W237" si="469">VLOOKUP(C237,$AD$5:$AK$78,8,0)</f>
        <v>65</v>
      </c>
      <c r="X237" s="179">
        <v>39</v>
      </c>
      <c r="Y237" s="68">
        <f>IFERROR(X237/W237,"-")</f>
        <v>0.6</v>
      </c>
      <c r="Z237" s="534">
        <f t="shared" ref="Z237" si="470">VLOOKUP(C237,$AD$5:$AL$78,9,0)</f>
        <v>10419</v>
      </c>
      <c r="AA237" s="179">
        <f t="shared" si="390"/>
        <v>7990</v>
      </c>
      <c r="AB237" s="68">
        <f>IFERROR(AA237/Z237,"-")</f>
        <v>0.76686822151837986</v>
      </c>
      <c r="AH237" s="69"/>
      <c r="AI237" s="134"/>
      <c r="AJ237" s="134"/>
      <c r="AK237" s="134"/>
      <c r="AL237" s="134"/>
      <c r="AM237" s="134"/>
    </row>
    <row r="238" spans="2:39" ht="13.5" customHeight="1">
      <c r="B238" s="548"/>
      <c r="C238" s="552"/>
      <c r="D238" s="260" t="s">
        <v>71</v>
      </c>
      <c r="E238" s="535"/>
      <c r="F238" s="180">
        <v>2</v>
      </c>
      <c r="G238" s="15">
        <f>IFERROR(F238/E237,"-")</f>
        <v>0.33333333333333331</v>
      </c>
      <c r="H238" s="535"/>
      <c r="I238" s="180">
        <v>0</v>
      </c>
      <c r="J238" s="15">
        <f>IFERROR(I238/H237,"-")</f>
        <v>0</v>
      </c>
      <c r="K238" s="535"/>
      <c r="L238" s="180">
        <v>413</v>
      </c>
      <c r="M238" s="15">
        <f>IFERROR(L238/K237,"-")</f>
        <v>9.412032816773018E-2</v>
      </c>
      <c r="N238" s="535"/>
      <c r="O238" s="180">
        <v>377</v>
      </c>
      <c r="P238" s="15">
        <f>IFERROR(O238/N237,"-")</f>
        <v>9.8613654198273601E-2</v>
      </c>
      <c r="Q238" s="535"/>
      <c r="R238" s="180">
        <v>163</v>
      </c>
      <c r="S238" s="15">
        <f>IFERROR(R238/Q237,"-")</f>
        <v>9.5825984714873608E-2</v>
      </c>
      <c r="T238" s="535"/>
      <c r="U238" s="180">
        <v>46</v>
      </c>
      <c r="V238" s="15">
        <f>IFERROR(U238/T237,"-")</f>
        <v>0.10722610722610723</v>
      </c>
      <c r="W238" s="535"/>
      <c r="X238" s="180">
        <v>6</v>
      </c>
      <c r="Y238" s="15">
        <f>IFERROR(X238/W237,"-")</f>
        <v>9.2307692307692313E-2</v>
      </c>
      <c r="Z238" s="535"/>
      <c r="AA238" s="180">
        <f t="shared" si="390"/>
        <v>1007</v>
      </c>
      <c r="AB238" s="15">
        <f>IFERROR(AA238/Z237,"-")</f>
        <v>9.6650350321527981E-2</v>
      </c>
      <c r="AH238" s="69"/>
      <c r="AI238" s="134"/>
      <c r="AJ238" s="134"/>
      <c r="AK238" s="134"/>
      <c r="AL238" s="134"/>
      <c r="AM238" s="134"/>
    </row>
    <row r="239" spans="2:39" ht="13.5" customHeight="1">
      <c r="B239" s="548"/>
      <c r="C239" s="552"/>
      <c r="D239" s="260" t="s">
        <v>72</v>
      </c>
      <c r="E239" s="535"/>
      <c r="F239" s="180">
        <v>0</v>
      </c>
      <c r="G239" s="15">
        <f>IFERROR(F239/E237,"-")</f>
        <v>0</v>
      </c>
      <c r="H239" s="535"/>
      <c r="I239" s="180">
        <v>1</v>
      </c>
      <c r="J239" s="15">
        <f>IFERROR(I239/H237,"-")</f>
        <v>0.14285714285714285</v>
      </c>
      <c r="K239" s="535"/>
      <c r="L239" s="180">
        <v>216</v>
      </c>
      <c r="M239" s="15">
        <f>IFERROR(L239/K237,"-")</f>
        <v>4.9225159525979945E-2</v>
      </c>
      <c r="N239" s="535"/>
      <c r="O239" s="180">
        <v>200</v>
      </c>
      <c r="P239" s="15">
        <f>IFERROR(O239/N237,"-")</f>
        <v>5.2314935914203504E-2</v>
      </c>
      <c r="Q239" s="535"/>
      <c r="R239" s="180">
        <v>81</v>
      </c>
      <c r="S239" s="15">
        <f>IFERROR(R239/Q237,"-")</f>
        <v>4.7619047619047616E-2</v>
      </c>
      <c r="T239" s="535"/>
      <c r="U239" s="180">
        <v>23</v>
      </c>
      <c r="V239" s="15">
        <f>IFERROR(U239/T237,"-")</f>
        <v>5.3613053613053616E-2</v>
      </c>
      <c r="W239" s="535"/>
      <c r="X239" s="180">
        <v>5</v>
      </c>
      <c r="Y239" s="15">
        <f>IFERROR(X239/W237,"-")</f>
        <v>7.6923076923076927E-2</v>
      </c>
      <c r="Z239" s="535"/>
      <c r="AA239" s="180">
        <f t="shared" si="390"/>
        <v>526</v>
      </c>
      <c r="AB239" s="15">
        <f>IFERROR(AA239/Z237,"-")</f>
        <v>5.0484691429119877E-2</v>
      </c>
      <c r="AH239" s="69"/>
      <c r="AI239" s="134"/>
      <c r="AJ239" s="134"/>
      <c r="AK239" s="134"/>
      <c r="AL239" s="134"/>
      <c r="AM239" s="134"/>
    </row>
    <row r="240" spans="2:39" ht="13.5" customHeight="1">
      <c r="B240" s="549"/>
      <c r="C240" s="553"/>
      <c r="D240" s="261" t="s">
        <v>73</v>
      </c>
      <c r="E240" s="536"/>
      <c r="F240" s="181">
        <v>1</v>
      </c>
      <c r="G240" s="16">
        <f>IFERROR(F240/E237,"-")</f>
        <v>0.16666666666666666</v>
      </c>
      <c r="H240" s="536"/>
      <c r="I240" s="181">
        <v>1</v>
      </c>
      <c r="J240" s="16">
        <f>IFERROR(I240/H237,"-")</f>
        <v>0.14285714285714285</v>
      </c>
      <c r="K240" s="536"/>
      <c r="L240" s="181">
        <v>290</v>
      </c>
      <c r="M240" s="16">
        <f>IFERROR(L240/K237,"-")</f>
        <v>6.6089334548769377E-2</v>
      </c>
      <c r="N240" s="536"/>
      <c r="O240" s="181">
        <v>345</v>
      </c>
      <c r="P240" s="16">
        <f>IFERROR(O240/N237,"-")</f>
        <v>9.0243264452001051E-2</v>
      </c>
      <c r="Q240" s="536"/>
      <c r="R240" s="181">
        <v>190</v>
      </c>
      <c r="S240" s="16">
        <f>IFERROR(R240/Q237,"-")</f>
        <v>0.11169900058788948</v>
      </c>
      <c r="T240" s="536"/>
      <c r="U240" s="181">
        <v>54</v>
      </c>
      <c r="V240" s="16">
        <f>IFERROR(U240/T237,"-")</f>
        <v>0.12587412587412589</v>
      </c>
      <c r="W240" s="536"/>
      <c r="X240" s="181">
        <v>15</v>
      </c>
      <c r="Y240" s="16">
        <f>IFERROR(X240/W237,"-")</f>
        <v>0.23076923076923078</v>
      </c>
      <c r="Z240" s="536"/>
      <c r="AA240" s="181">
        <f t="shared" si="390"/>
        <v>896</v>
      </c>
      <c r="AB240" s="16">
        <f>IFERROR(AA240/Z237,"-")</f>
        <v>8.5996736730972259E-2</v>
      </c>
      <c r="AH240" s="69"/>
      <c r="AI240" s="134"/>
      <c r="AJ240" s="134"/>
      <c r="AK240" s="134"/>
      <c r="AL240" s="134"/>
      <c r="AM240" s="134"/>
    </row>
    <row r="241" spans="2:39" ht="13.5" customHeight="1">
      <c r="B241" s="547">
        <v>60</v>
      </c>
      <c r="C241" s="551" t="s">
        <v>44</v>
      </c>
      <c r="D241" s="259" t="s">
        <v>70</v>
      </c>
      <c r="E241" s="534">
        <f t="shared" ref="E241" si="471">VLOOKUP(C241,$AD$5:$AK$78,2,0)</f>
        <v>4</v>
      </c>
      <c r="F241" s="179">
        <v>3</v>
      </c>
      <c r="G241" s="68">
        <f>IFERROR(F241/E241,"-")</f>
        <v>0.75</v>
      </c>
      <c r="H241" s="534">
        <f t="shared" ref="H241" si="472">VLOOKUP(C241,$AD$5:$AK$78,3,0)</f>
        <v>0</v>
      </c>
      <c r="I241" s="179">
        <v>0</v>
      </c>
      <c r="J241" s="68" t="str">
        <f>IFERROR(I241/H241,"-")</f>
        <v>-</v>
      </c>
      <c r="K241" s="534">
        <f t="shared" ref="K241" si="473">VLOOKUP(C241,$AD$5:$AK$78,4,0)</f>
        <v>426</v>
      </c>
      <c r="L241" s="179">
        <v>337</v>
      </c>
      <c r="M241" s="68">
        <f>IFERROR(L241/K241,"-")</f>
        <v>0.79107981220657275</v>
      </c>
      <c r="N241" s="534">
        <f t="shared" ref="N241" si="474">VLOOKUP(C241,$AD$5:$AK$78,5,0)</f>
        <v>312</v>
      </c>
      <c r="O241" s="179">
        <v>228</v>
      </c>
      <c r="P241" s="68">
        <f>IFERROR(O241/N241,"-")</f>
        <v>0.73076923076923073</v>
      </c>
      <c r="Q241" s="534">
        <f t="shared" ref="Q241" si="475">VLOOKUP(C241,$AD$5:$AK$78,6,0)</f>
        <v>140</v>
      </c>
      <c r="R241" s="179">
        <v>96</v>
      </c>
      <c r="S241" s="68">
        <f>IFERROR(R241/Q241,"-")</f>
        <v>0.68571428571428572</v>
      </c>
      <c r="T241" s="534">
        <f t="shared" ref="T241" si="476">VLOOKUP(C241,$AD$5:$AK$78,7,0)</f>
        <v>41</v>
      </c>
      <c r="U241" s="179">
        <v>29</v>
      </c>
      <c r="V241" s="68">
        <f>IFERROR(U241/T241,"-")</f>
        <v>0.70731707317073167</v>
      </c>
      <c r="W241" s="534">
        <f t="shared" ref="W241" si="477">VLOOKUP(C241,$AD$5:$AK$78,8,0)</f>
        <v>3</v>
      </c>
      <c r="X241" s="179">
        <v>1</v>
      </c>
      <c r="Y241" s="68">
        <f>IFERROR(X241/W241,"-")</f>
        <v>0.33333333333333331</v>
      </c>
      <c r="Z241" s="534">
        <f t="shared" ref="Z241" si="478">VLOOKUP(C241,$AD$5:$AL$78,9,0)</f>
        <v>926</v>
      </c>
      <c r="AA241" s="179">
        <f t="shared" si="390"/>
        <v>694</v>
      </c>
      <c r="AB241" s="68">
        <f>IFERROR(AA241/Z241,"-")</f>
        <v>0.74946004319654425</v>
      </c>
      <c r="AH241" s="69"/>
      <c r="AI241" s="134"/>
      <c r="AJ241" s="134"/>
      <c r="AK241" s="134"/>
      <c r="AL241" s="134"/>
      <c r="AM241" s="134"/>
    </row>
    <row r="242" spans="2:39" ht="13.5" customHeight="1">
      <c r="B242" s="548"/>
      <c r="C242" s="552"/>
      <c r="D242" s="260" t="s">
        <v>71</v>
      </c>
      <c r="E242" s="535"/>
      <c r="F242" s="180">
        <v>0</v>
      </c>
      <c r="G242" s="15">
        <f>IFERROR(F242/E241,"-")</f>
        <v>0</v>
      </c>
      <c r="H242" s="535"/>
      <c r="I242" s="180">
        <v>0</v>
      </c>
      <c r="J242" s="15" t="str">
        <f>IFERROR(I242/H241,"-")</f>
        <v>-</v>
      </c>
      <c r="K242" s="535"/>
      <c r="L242" s="180">
        <v>24</v>
      </c>
      <c r="M242" s="15">
        <f>IFERROR(L242/K241,"-")</f>
        <v>5.6338028169014086E-2</v>
      </c>
      <c r="N242" s="535"/>
      <c r="O242" s="180">
        <v>27</v>
      </c>
      <c r="P242" s="15">
        <f>IFERROR(O242/N241,"-")</f>
        <v>8.6538461538461536E-2</v>
      </c>
      <c r="Q242" s="535"/>
      <c r="R242" s="180">
        <v>17</v>
      </c>
      <c r="S242" s="15">
        <f>IFERROR(R242/Q241,"-")</f>
        <v>0.12142857142857143</v>
      </c>
      <c r="T242" s="535"/>
      <c r="U242" s="180">
        <v>3</v>
      </c>
      <c r="V242" s="15">
        <f>IFERROR(U242/T241,"-")</f>
        <v>7.3170731707317069E-2</v>
      </c>
      <c r="W242" s="535"/>
      <c r="X242" s="180">
        <v>0</v>
      </c>
      <c r="Y242" s="15">
        <f>IFERROR(X242/W241,"-")</f>
        <v>0</v>
      </c>
      <c r="Z242" s="535"/>
      <c r="AA242" s="180">
        <f t="shared" si="390"/>
        <v>71</v>
      </c>
      <c r="AB242" s="15">
        <f>IFERROR(AA242/Z241,"-")</f>
        <v>7.6673866090712736E-2</v>
      </c>
      <c r="AH242" s="69"/>
      <c r="AI242" s="134"/>
      <c r="AJ242" s="134"/>
      <c r="AK242" s="134"/>
      <c r="AL242" s="134"/>
      <c r="AM242" s="134"/>
    </row>
    <row r="243" spans="2:39" ht="13.5" customHeight="1">
      <c r="B243" s="548"/>
      <c r="C243" s="552"/>
      <c r="D243" s="260" t="s">
        <v>72</v>
      </c>
      <c r="E243" s="535"/>
      <c r="F243" s="180">
        <v>0</v>
      </c>
      <c r="G243" s="15">
        <f>IFERROR(F243/E241,"-")</f>
        <v>0</v>
      </c>
      <c r="H243" s="535"/>
      <c r="I243" s="180">
        <v>0</v>
      </c>
      <c r="J243" s="15" t="str">
        <f>IFERROR(I243/H241,"-")</f>
        <v>-</v>
      </c>
      <c r="K243" s="535"/>
      <c r="L243" s="180">
        <v>28</v>
      </c>
      <c r="M243" s="15">
        <f>IFERROR(L243/K241,"-")</f>
        <v>6.5727699530516437E-2</v>
      </c>
      <c r="N243" s="535"/>
      <c r="O243" s="180">
        <v>22</v>
      </c>
      <c r="P243" s="15">
        <f>IFERROR(O243/N241,"-")</f>
        <v>7.0512820512820512E-2</v>
      </c>
      <c r="Q243" s="535"/>
      <c r="R243" s="180">
        <v>4</v>
      </c>
      <c r="S243" s="15">
        <f>IFERROR(R243/Q241,"-")</f>
        <v>2.8571428571428571E-2</v>
      </c>
      <c r="T243" s="535"/>
      <c r="U243" s="180">
        <v>1</v>
      </c>
      <c r="V243" s="15">
        <f>IFERROR(U243/T241,"-")</f>
        <v>2.4390243902439025E-2</v>
      </c>
      <c r="W243" s="535"/>
      <c r="X243" s="180">
        <v>1</v>
      </c>
      <c r="Y243" s="15">
        <f>IFERROR(X243/W241,"-")</f>
        <v>0.33333333333333331</v>
      </c>
      <c r="Z243" s="535"/>
      <c r="AA243" s="180">
        <f t="shared" si="390"/>
        <v>56</v>
      </c>
      <c r="AB243" s="15">
        <f>IFERROR(AA243/Z241,"-")</f>
        <v>6.0475161987041039E-2</v>
      </c>
      <c r="AH243" s="69"/>
      <c r="AI243" s="134"/>
      <c r="AJ243" s="134"/>
      <c r="AK243" s="134"/>
      <c r="AL243" s="134"/>
      <c r="AM243" s="134"/>
    </row>
    <row r="244" spans="2:39" ht="13.5" customHeight="1">
      <c r="B244" s="549"/>
      <c r="C244" s="553"/>
      <c r="D244" s="261" t="s">
        <v>73</v>
      </c>
      <c r="E244" s="536"/>
      <c r="F244" s="181">
        <v>1</v>
      </c>
      <c r="G244" s="16">
        <f>IFERROR(F244/E241,"-")</f>
        <v>0.25</v>
      </c>
      <c r="H244" s="536"/>
      <c r="I244" s="181">
        <v>0</v>
      </c>
      <c r="J244" s="16" t="str">
        <f>IFERROR(I244/H241,"-")</f>
        <v>-</v>
      </c>
      <c r="K244" s="536"/>
      <c r="L244" s="181">
        <v>37</v>
      </c>
      <c r="M244" s="16">
        <f>IFERROR(L244/K241,"-")</f>
        <v>8.6854460093896718E-2</v>
      </c>
      <c r="N244" s="536"/>
      <c r="O244" s="181">
        <v>35</v>
      </c>
      <c r="P244" s="16">
        <f>IFERROR(O244/N241,"-")</f>
        <v>0.11217948717948718</v>
      </c>
      <c r="Q244" s="536"/>
      <c r="R244" s="181">
        <v>23</v>
      </c>
      <c r="S244" s="16">
        <f>IFERROR(R244/Q241,"-")</f>
        <v>0.16428571428571428</v>
      </c>
      <c r="T244" s="536"/>
      <c r="U244" s="181">
        <v>8</v>
      </c>
      <c r="V244" s="16">
        <f>IFERROR(U244/T241,"-")</f>
        <v>0.1951219512195122</v>
      </c>
      <c r="W244" s="536"/>
      <c r="X244" s="181">
        <v>1</v>
      </c>
      <c r="Y244" s="16">
        <f>IFERROR(X244/W241,"-")</f>
        <v>0.33333333333333331</v>
      </c>
      <c r="Z244" s="536"/>
      <c r="AA244" s="181">
        <f t="shared" si="390"/>
        <v>105</v>
      </c>
      <c r="AB244" s="16">
        <f>IFERROR(AA244/Z241,"-")</f>
        <v>0.11339092872570194</v>
      </c>
      <c r="AH244" s="69"/>
      <c r="AI244" s="134"/>
      <c r="AJ244" s="134"/>
      <c r="AK244" s="134"/>
      <c r="AL244" s="134"/>
      <c r="AM244" s="134"/>
    </row>
    <row r="245" spans="2:39" ht="13.5" customHeight="1">
      <c r="B245" s="547">
        <v>61</v>
      </c>
      <c r="C245" s="551" t="s">
        <v>16</v>
      </c>
      <c r="D245" s="259" t="s">
        <v>70</v>
      </c>
      <c r="E245" s="534">
        <f t="shared" ref="E245" si="479">VLOOKUP(C245,$AD$5:$AK$78,2,0)</f>
        <v>0</v>
      </c>
      <c r="F245" s="179">
        <v>0</v>
      </c>
      <c r="G245" s="68" t="str">
        <f>IFERROR(F245/E245,"-")</f>
        <v>-</v>
      </c>
      <c r="H245" s="534">
        <f t="shared" ref="H245" si="480">VLOOKUP(C245,$AD$5:$AK$78,3,0)</f>
        <v>1</v>
      </c>
      <c r="I245" s="179">
        <v>0</v>
      </c>
      <c r="J245" s="68">
        <f>IFERROR(I245/H245,"-")</f>
        <v>0</v>
      </c>
      <c r="K245" s="534">
        <f t="shared" ref="K245" si="481">VLOOKUP(C245,$AD$5:$AK$78,4,0)</f>
        <v>509</v>
      </c>
      <c r="L245" s="179">
        <v>391</v>
      </c>
      <c r="M245" s="68">
        <f>IFERROR(L245/K245,"-")</f>
        <v>0.76817288801571704</v>
      </c>
      <c r="N245" s="534">
        <f t="shared" ref="N245" si="482">VLOOKUP(C245,$AD$5:$AK$78,5,0)</f>
        <v>341</v>
      </c>
      <c r="O245" s="179">
        <v>249</v>
      </c>
      <c r="P245" s="68">
        <f>IFERROR(O245/N245,"-")</f>
        <v>0.73020527859237538</v>
      </c>
      <c r="Q245" s="534">
        <f t="shared" ref="Q245" si="483">VLOOKUP(C245,$AD$5:$AK$78,6,0)</f>
        <v>156</v>
      </c>
      <c r="R245" s="179">
        <v>103</v>
      </c>
      <c r="S245" s="68">
        <f>IFERROR(R245/Q245,"-")</f>
        <v>0.66025641025641024</v>
      </c>
      <c r="T245" s="534">
        <f t="shared" ref="T245" si="484">VLOOKUP(C245,$AD$5:$AK$78,7,0)</f>
        <v>45</v>
      </c>
      <c r="U245" s="179">
        <v>33</v>
      </c>
      <c r="V245" s="68">
        <f>IFERROR(U245/T245,"-")</f>
        <v>0.73333333333333328</v>
      </c>
      <c r="W245" s="534">
        <f t="shared" ref="W245" si="485">VLOOKUP(C245,$AD$5:$AK$78,8,0)</f>
        <v>7</v>
      </c>
      <c r="X245" s="179">
        <v>5</v>
      </c>
      <c r="Y245" s="68">
        <f>IFERROR(X245/W245,"-")</f>
        <v>0.7142857142857143</v>
      </c>
      <c r="Z245" s="534">
        <f t="shared" ref="Z245" si="486">VLOOKUP(C245,$AD$5:$AL$78,9,0)</f>
        <v>1059</v>
      </c>
      <c r="AA245" s="179">
        <f t="shared" si="390"/>
        <v>781</v>
      </c>
      <c r="AB245" s="68">
        <f>IFERROR(AA245/Z245,"-")</f>
        <v>0.73748819641170915</v>
      </c>
      <c r="AH245" s="69"/>
      <c r="AI245" s="134"/>
      <c r="AJ245" s="134"/>
      <c r="AK245" s="134"/>
      <c r="AL245" s="134"/>
      <c r="AM245" s="134"/>
    </row>
    <row r="246" spans="2:39" ht="13.5" customHeight="1">
      <c r="B246" s="548"/>
      <c r="C246" s="552"/>
      <c r="D246" s="260" t="s">
        <v>71</v>
      </c>
      <c r="E246" s="535"/>
      <c r="F246" s="180">
        <v>0</v>
      </c>
      <c r="G246" s="15" t="str">
        <f>IFERROR(F246/E245,"-")</f>
        <v>-</v>
      </c>
      <c r="H246" s="535"/>
      <c r="I246" s="180">
        <v>1</v>
      </c>
      <c r="J246" s="15">
        <f>IFERROR(I246/H245,"-")</f>
        <v>1</v>
      </c>
      <c r="K246" s="535"/>
      <c r="L246" s="180">
        <v>43</v>
      </c>
      <c r="M246" s="15">
        <f>IFERROR(L246/K245,"-")</f>
        <v>8.4479371316306479E-2</v>
      </c>
      <c r="N246" s="535"/>
      <c r="O246" s="180">
        <v>33</v>
      </c>
      <c r="P246" s="15">
        <f>IFERROR(O246/N245,"-")</f>
        <v>9.6774193548387094E-2</v>
      </c>
      <c r="Q246" s="535"/>
      <c r="R246" s="180">
        <v>19</v>
      </c>
      <c r="S246" s="15">
        <f>IFERROR(R246/Q245,"-")</f>
        <v>0.12179487179487179</v>
      </c>
      <c r="T246" s="535"/>
      <c r="U246" s="180">
        <v>3</v>
      </c>
      <c r="V246" s="15">
        <f>IFERROR(U246/T245,"-")</f>
        <v>6.6666666666666666E-2</v>
      </c>
      <c r="W246" s="535"/>
      <c r="X246" s="180">
        <v>1</v>
      </c>
      <c r="Y246" s="15">
        <f>IFERROR(X246/W245,"-")</f>
        <v>0.14285714285714285</v>
      </c>
      <c r="Z246" s="535"/>
      <c r="AA246" s="180">
        <f t="shared" si="390"/>
        <v>100</v>
      </c>
      <c r="AB246" s="15">
        <f>IFERROR(AA246/Z245,"-")</f>
        <v>9.442870632672333E-2</v>
      </c>
      <c r="AH246" s="69"/>
      <c r="AI246" s="134"/>
      <c r="AJ246" s="134"/>
      <c r="AK246" s="134"/>
      <c r="AL246" s="134"/>
      <c r="AM246" s="134"/>
    </row>
    <row r="247" spans="2:39" ht="13.5" customHeight="1">
      <c r="B247" s="548"/>
      <c r="C247" s="552"/>
      <c r="D247" s="260" t="s">
        <v>72</v>
      </c>
      <c r="E247" s="535"/>
      <c r="F247" s="180">
        <v>0</v>
      </c>
      <c r="G247" s="15" t="str">
        <f>IFERROR(F247/E245,"-")</f>
        <v>-</v>
      </c>
      <c r="H247" s="535"/>
      <c r="I247" s="180">
        <v>0</v>
      </c>
      <c r="J247" s="15">
        <f>IFERROR(I247/H245,"-")</f>
        <v>0</v>
      </c>
      <c r="K247" s="535"/>
      <c r="L247" s="180">
        <v>27</v>
      </c>
      <c r="M247" s="15">
        <f>IFERROR(L247/K245,"-")</f>
        <v>5.304518664047151E-2</v>
      </c>
      <c r="N247" s="535"/>
      <c r="O247" s="180">
        <v>23</v>
      </c>
      <c r="P247" s="15">
        <f>IFERROR(O247/N245,"-")</f>
        <v>6.7448680351906154E-2</v>
      </c>
      <c r="Q247" s="535"/>
      <c r="R247" s="180">
        <v>11</v>
      </c>
      <c r="S247" s="15">
        <f>IFERROR(R247/Q245,"-")</f>
        <v>7.0512820512820512E-2</v>
      </c>
      <c r="T247" s="535"/>
      <c r="U247" s="180">
        <v>4</v>
      </c>
      <c r="V247" s="15">
        <f>IFERROR(U247/T245,"-")</f>
        <v>8.8888888888888892E-2</v>
      </c>
      <c r="W247" s="535"/>
      <c r="X247" s="180">
        <v>0</v>
      </c>
      <c r="Y247" s="15">
        <f>IFERROR(X247/W245,"-")</f>
        <v>0</v>
      </c>
      <c r="Z247" s="535"/>
      <c r="AA247" s="180">
        <f t="shared" si="390"/>
        <v>65</v>
      </c>
      <c r="AB247" s="15">
        <f>IFERROR(AA247/Z245,"-")</f>
        <v>6.1378659112370164E-2</v>
      </c>
      <c r="AH247" s="69"/>
      <c r="AI247" s="134"/>
      <c r="AJ247" s="134"/>
      <c r="AK247" s="134"/>
      <c r="AL247" s="134"/>
      <c r="AM247" s="134"/>
    </row>
    <row r="248" spans="2:39" ht="13.5" customHeight="1">
      <c r="B248" s="549"/>
      <c r="C248" s="553"/>
      <c r="D248" s="261" t="s">
        <v>73</v>
      </c>
      <c r="E248" s="536"/>
      <c r="F248" s="181">
        <v>0</v>
      </c>
      <c r="G248" s="16" t="str">
        <f>IFERROR(F248/E245,"-")</f>
        <v>-</v>
      </c>
      <c r="H248" s="536"/>
      <c r="I248" s="181">
        <v>0</v>
      </c>
      <c r="J248" s="16">
        <f>IFERROR(I248/H245,"-")</f>
        <v>0</v>
      </c>
      <c r="K248" s="536"/>
      <c r="L248" s="181">
        <v>48</v>
      </c>
      <c r="M248" s="16">
        <f>IFERROR(L248/K245,"-")</f>
        <v>9.4302554027504912E-2</v>
      </c>
      <c r="N248" s="536"/>
      <c r="O248" s="181">
        <v>36</v>
      </c>
      <c r="P248" s="16">
        <f>IFERROR(O248/N245,"-")</f>
        <v>0.10557184750733138</v>
      </c>
      <c r="Q248" s="536"/>
      <c r="R248" s="181">
        <v>23</v>
      </c>
      <c r="S248" s="16">
        <f>IFERROR(R248/Q245,"-")</f>
        <v>0.14743589743589744</v>
      </c>
      <c r="T248" s="536"/>
      <c r="U248" s="181">
        <v>5</v>
      </c>
      <c r="V248" s="16">
        <f>IFERROR(U248/T245,"-")</f>
        <v>0.1111111111111111</v>
      </c>
      <c r="W248" s="536"/>
      <c r="X248" s="181">
        <v>1</v>
      </c>
      <c r="Y248" s="16">
        <f>IFERROR(X248/W245,"-")</f>
        <v>0.14285714285714285</v>
      </c>
      <c r="Z248" s="536"/>
      <c r="AA248" s="181">
        <f t="shared" si="390"/>
        <v>113</v>
      </c>
      <c r="AB248" s="16">
        <f>IFERROR(AA248/Z245,"-")</f>
        <v>0.10670443814919736</v>
      </c>
      <c r="AH248" s="69"/>
      <c r="AI248" s="134"/>
      <c r="AJ248" s="134"/>
      <c r="AK248" s="134"/>
      <c r="AL248" s="134"/>
      <c r="AM248" s="134"/>
    </row>
    <row r="249" spans="2:39" ht="13.5" customHeight="1">
      <c r="B249" s="547">
        <v>62</v>
      </c>
      <c r="C249" s="551" t="s">
        <v>17</v>
      </c>
      <c r="D249" s="259" t="s">
        <v>70</v>
      </c>
      <c r="E249" s="534">
        <f t="shared" ref="E249" si="487">VLOOKUP(C249,$AD$5:$AK$78,2,0)</f>
        <v>1</v>
      </c>
      <c r="F249" s="179">
        <v>1</v>
      </c>
      <c r="G249" s="68">
        <f>IFERROR(F249/E249,"-")</f>
        <v>1</v>
      </c>
      <c r="H249" s="534">
        <f t="shared" ref="H249" si="488">VLOOKUP(C249,$AD$5:$AK$78,3,0)</f>
        <v>1</v>
      </c>
      <c r="I249" s="179">
        <v>1</v>
      </c>
      <c r="J249" s="68">
        <f>IFERROR(I249/H249,"-")</f>
        <v>1</v>
      </c>
      <c r="K249" s="534">
        <f t="shared" ref="K249" si="489">VLOOKUP(C249,$AD$5:$AK$78,4,0)</f>
        <v>509</v>
      </c>
      <c r="L249" s="179">
        <v>411</v>
      </c>
      <c r="M249" s="68">
        <f>IFERROR(L249/K249,"-")</f>
        <v>0.80746561886051083</v>
      </c>
      <c r="N249" s="534">
        <f t="shared" ref="N249" si="490">VLOOKUP(C249,$AD$5:$AK$78,5,0)</f>
        <v>383</v>
      </c>
      <c r="O249" s="179">
        <v>298</v>
      </c>
      <c r="P249" s="68">
        <f>IFERROR(O249/N249,"-")</f>
        <v>0.77806788511749347</v>
      </c>
      <c r="Q249" s="534">
        <f t="shared" ref="Q249" si="491">VLOOKUP(C249,$AD$5:$AK$78,6,0)</f>
        <v>167</v>
      </c>
      <c r="R249" s="179">
        <v>121</v>
      </c>
      <c r="S249" s="68">
        <f>IFERROR(R249/Q249,"-")</f>
        <v>0.72455089820359286</v>
      </c>
      <c r="T249" s="534">
        <f t="shared" ref="T249" si="492">VLOOKUP(C249,$AD$5:$AK$78,7,0)</f>
        <v>40</v>
      </c>
      <c r="U249" s="179">
        <v>34</v>
      </c>
      <c r="V249" s="68">
        <f>IFERROR(U249/T249,"-")</f>
        <v>0.85</v>
      </c>
      <c r="W249" s="534">
        <f t="shared" ref="W249" si="493">VLOOKUP(C249,$AD$5:$AK$78,8,0)</f>
        <v>9</v>
      </c>
      <c r="X249" s="179">
        <v>7</v>
      </c>
      <c r="Y249" s="68">
        <f>IFERROR(X249/W249,"-")</f>
        <v>0.77777777777777779</v>
      </c>
      <c r="Z249" s="534">
        <f t="shared" ref="Z249" si="494">VLOOKUP(C249,$AD$5:$AL$78,9,0)</f>
        <v>1110</v>
      </c>
      <c r="AA249" s="179">
        <f t="shared" si="390"/>
        <v>873</v>
      </c>
      <c r="AB249" s="68">
        <f>IFERROR(AA249/Z249,"-")</f>
        <v>0.78648648648648645</v>
      </c>
      <c r="AH249" s="69"/>
      <c r="AI249" s="134"/>
      <c r="AJ249" s="134"/>
      <c r="AK249" s="134"/>
      <c r="AL249" s="134"/>
      <c r="AM249" s="134"/>
    </row>
    <row r="250" spans="2:39" ht="13.5" customHeight="1">
      <c r="B250" s="548"/>
      <c r="C250" s="552"/>
      <c r="D250" s="260" t="s">
        <v>71</v>
      </c>
      <c r="E250" s="535"/>
      <c r="F250" s="180">
        <v>0</v>
      </c>
      <c r="G250" s="15">
        <f>IFERROR(F250/E249,"-")</f>
        <v>0</v>
      </c>
      <c r="H250" s="535"/>
      <c r="I250" s="180">
        <v>0</v>
      </c>
      <c r="J250" s="15">
        <f>IFERROR(I250/H249,"-")</f>
        <v>0</v>
      </c>
      <c r="K250" s="535"/>
      <c r="L250" s="180">
        <v>35</v>
      </c>
      <c r="M250" s="15">
        <f>IFERROR(L250/K249,"-")</f>
        <v>6.8762278978389005E-2</v>
      </c>
      <c r="N250" s="535"/>
      <c r="O250" s="180">
        <v>24</v>
      </c>
      <c r="P250" s="15">
        <f>IFERROR(O250/N249,"-")</f>
        <v>6.2663185378590072E-2</v>
      </c>
      <c r="Q250" s="535"/>
      <c r="R250" s="180">
        <v>14</v>
      </c>
      <c r="S250" s="15">
        <f>IFERROR(R250/Q249,"-")</f>
        <v>8.3832335329341312E-2</v>
      </c>
      <c r="T250" s="535"/>
      <c r="U250" s="180">
        <v>2</v>
      </c>
      <c r="V250" s="15">
        <f>IFERROR(U250/T249,"-")</f>
        <v>0.05</v>
      </c>
      <c r="W250" s="535"/>
      <c r="X250" s="180">
        <v>0</v>
      </c>
      <c r="Y250" s="15">
        <f>IFERROR(X250/W249,"-")</f>
        <v>0</v>
      </c>
      <c r="Z250" s="535"/>
      <c r="AA250" s="180">
        <f t="shared" si="390"/>
        <v>75</v>
      </c>
      <c r="AB250" s="15">
        <f>IFERROR(AA250/Z249,"-")</f>
        <v>6.7567567567567571E-2</v>
      </c>
      <c r="AH250" s="69"/>
      <c r="AI250" s="134"/>
      <c r="AJ250" s="134"/>
      <c r="AK250" s="134"/>
      <c r="AL250" s="134"/>
      <c r="AM250" s="134"/>
    </row>
    <row r="251" spans="2:39" ht="13.5" customHeight="1">
      <c r="B251" s="548"/>
      <c r="C251" s="552"/>
      <c r="D251" s="260" t="s">
        <v>72</v>
      </c>
      <c r="E251" s="535"/>
      <c r="F251" s="180">
        <v>0</v>
      </c>
      <c r="G251" s="15">
        <f>IFERROR(F251/E249,"-")</f>
        <v>0</v>
      </c>
      <c r="H251" s="535"/>
      <c r="I251" s="180">
        <v>0</v>
      </c>
      <c r="J251" s="15">
        <f>IFERROR(I251/H249,"-")</f>
        <v>0</v>
      </c>
      <c r="K251" s="535"/>
      <c r="L251" s="180">
        <v>28</v>
      </c>
      <c r="M251" s="15">
        <f>IFERROR(L251/K249,"-")</f>
        <v>5.50098231827112E-2</v>
      </c>
      <c r="N251" s="535"/>
      <c r="O251" s="180">
        <v>15</v>
      </c>
      <c r="P251" s="15">
        <f>IFERROR(O251/N249,"-")</f>
        <v>3.91644908616188E-2</v>
      </c>
      <c r="Q251" s="535"/>
      <c r="R251" s="180">
        <v>7</v>
      </c>
      <c r="S251" s="15">
        <f>IFERROR(R251/Q249,"-")</f>
        <v>4.1916167664670656E-2</v>
      </c>
      <c r="T251" s="535"/>
      <c r="U251" s="180">
        <v>1</v>
      </c>
      <c r="V251" s="15">
        <f>IFERROR(U251/T249,"-")</f>
        <v>2.5000000000000001E-2</v>
      </c>
      <c r="W251" s="535"/>
      <c r="X251" s="180">
        <v>2</v>
      </c>
      <c r="Y251" s="15">
        <f>IFERROR(X251/W249,"-")</f>
        <v>0.22222222222222221</v>
      </c>
      <c r="Z251" s="535"/>
      <c r="AA251" s="180">
        <f t="shared" si="390"/>
        <v>53</v>
      </c>
      <c r="AB251" s="15">
        <f>IFERROR(AA251/Z249,"-")</f>
        <v>4.7747747747747746E-2</v>
      </c>
      <c r="AH251" s="69"/>
      <c r="AI251" s="134"/>
      <c r="AJ251" s="134"/>
      <c r="AK251" s="134"/>
      <c r="AL251" s="134"/>
      <c r="AM251" s="134"/>
    </row>
    <row r="252" spans="2:39" ht="13.5" customHeight="1">
      <c r="B252" s="549"/>
      <c r="C252" s="553"/>
      <c r="D252" s="261" t="s">
        <v>73</v>
      </c>
      <c r="E252" s="536"/>
      <c r="F252" s="181">
        <v>0</v>
      </c>
      <c r="G252" s="16">
        <f>IFERROR(F252/E249,"-")</f>
        <v>0</v>
      </c>
      <c r="H252" s="536"/>
      <c r="I252" s="181">
        <v>0</v>
      </c>
      <c r="J252" s="16">
        <f>IFERROR(I252/H249,"-")</f>
        <v>0</v>
      </c>
      <c r="K252" s="536"/>
      <c r="L252" s="181">
        <v>35</v>
      </c>
      <c r="M252" s="16">
        <f>IFERROR(L252/K249,"-")</f>
        <v>6.8762278978389005E-2</v>
      </c>
      <c r="N252" s="536"/>
      <c r="O252" s="181">
        <v>46</v>
      </c>
      <c r="P252" s="16">
        <f>IFERROR(O252/N249,"-")</f>
        <v>0.12010443864229765</v>
      </c>
      <c r="Q252" s="536"/>
      <c r="R252" s="181">
        <v>25</v>
      </c>
      <c r="S252" s="16">
        <f>IFERROR(R252/Q249,"-")</f>
        <v>0.1497005988023952</v>
      </c>
      <c r="T252" s="536"/>
      <c r="U252" s="181">
        <v>3</v>
      </c>
      <c r="V252" s="16">
        <f>IFERROR(U252/T249,"-")</f>
        <v>7.4999999999999997E-2</v>
      </c>
      <c r="W252" s="536"/>
      <c r="X252" s="181">
        <v>0</v>
      </c>
      <c r="Y252" s="16">
        <f>IFERROR(X252/W249,"-")</f>
        <v>0</v>
      </c>
      <c r="Z252" s="536"/>
      <c r="AA252" s="181">
        <f t="shared" si="390"/>
        <v>109</v>
      </c>
      <c r="AB252" s="16">
        <f>IFERROR(AA252/Z249,"-")</f>
        <v>9.8198198198198194E-2</v>
      </c>
      <c r="AH252" s="69"/>
      <c r="AI252" s="134"/>
      <c r="AJ252" s="134"/>
      <c r="AK252" s="134"/>
      <c r="AL252" s="134"/>
      <c r="AM252" s="134"/>
    </row>
    <row r="253" spans="2:39" ht="13.5" customHeight="1">
      <c r="B253" s="547">
        <v>63</v>
      </c>
      <c r="C253" s="551" t="s">
        <v>26</v>
      </c>
      <c r="D253" s="259" t="s">
        <v>70</v>
      </c>
      <c r="E253" s="534">
        <f t="shared" ref="E253" si="495">VLOOKUP(C253,$AD$5:$AK$78,2,0)</f>
        <v>0</v>
      </c>
      <c r="F253" s="179">
        <v>0</v>
      </c>
      <c r="G253" s="68" t="str">
        <f>IFERROR(F253/E253,"-")</f>
        <v>-</v>
      </c>
      <c r="H253" s="534">
        <f t="shared" ref="H253" si="496">VLOOKUP(C253,$AD$5:$AK$78,3,0)</f>
        <v>0</v>
      </c>
      <c r="I253" s="179">
        <v>0</v>
      </c>
      <c r="J253" s="68" t="str">
        <f>IFERROR(I253/H253,"-")</f>
        <v>-</v>
      </c>
      <c r="K253" s="534">
        <f t="shared" ref="K253" si="497">VLOOKUP(C253,$AD$5:$AK$78,4,0)</f>
        <v>498</v>
      </c>
      <c r="L253" s="179">
        <v>387</v>
      </c>
      <c r="M253" s="68">
        <f>IFERROR(L253/K253,"-")</f>
        <v>0.77710843373493976</v>
      </c>
      <c r="N253" s="534">
        <f t="shared" ref="N253" si="498">VLOOKUP(C253,$AD$5:$AK$78,5,0)</f>
        <v>358</v>
      </c>
      <c r="O253" s="179">
        <v>240</v>
      </c>
      <c r="P253" s="68">
        <f>IFERROR(O253/N253,"-")</f>
        <v>0.67039106145251393</v>
      </c>
      <c r="Q253" s="534">
        <f t="shared" ref="Q253" si="499">VLOOKUP(C253,$AD$5:$AK$78,6,0)</f>
        <v>168</v>
      </c>
      <c r="R253" s="179">
        <v>108</v>
      </c>
      <c r="S253" s="68">
        <f>IFERROR(R253/Q253,"-")</f>
        <v>0.6428571428571429</v>
      </c>
      <c r="T253" s="534">
        <f t="shared" ref="T253" si="500">VLOOKUP(C253,$AD$5:$AK$78,7,0)</f>
        <v>41</v>
      </c>
      <c r="U253" s="179">
        <v>29</v>
      </c>
      <c r="V253" s="68">
        <f>IFERROR(U253/T253,"-")</f>
        <v>0.70731707317073167</v>
      </c>
      <c r="W253" s="534">
        <f t="shared" ref="W253" si="501">VLOOKUP(C253,$AD$5:$AK$78,8,0)</f>
        <v>7</v>
      </c>
      <c r="X253" s="179">
        <v>3</v>
      </c>
      <c r="Y253" s="68">
        <f>IFERROR(X253/W253,"-")</f>
        <v>0.42857142857142855</v>
      </c>
      <c r="Z253" s="534">
        <f t="shared" ref="Z253" si="502">VLOOKUP(C253,$AD$5:$AL$78,9,0)</f>
        <v>1072</v>
      </c>
      <c r="AA253" s="179">
        <f t="shared" si="390"/>
        <v>767</v>
      </c>
      <c r="AB253" s="68">
        <f>IFERROR(AA253/Z253,"-")</f>
        <v>0.71548507462686572</v>
      </c>
      <c r="AH253" s="69"/>
      <c r="AI253" s="134"/>
      <c r="AJ253" s="134"/>
      <c r="AK253" s="134"/>
      <c r="AL253" s="134"/>
      <c r="AM253" s="134"/>
    </row>
    <row r="254" spans="2:39" ht="13.5" customHeight="1">
      <c r="B254" s="548"/>
      <c r="C254" s="552"/>
      <c r="D254" s="260" t="s">
        <v>71</v>
      </c>
      <c r="E254" s="535"/>
      <c r="F254" s="180">
        <v>0</v>
      </c>
      <c r="G254" s="15" t="str">
        <f>IFERROR(F254/E253,"-")</f>
        <v>-</v>
      </c>
      <c r="H254" s="535"/>
      <c r="I254" s="180">
        <v>0</v>
      </c>
      <c r="J254" s="15" t="str">
        <f>IFERROR(I254/H253,"-")</f>
        <v>-</v>
      </c>
      <c r="K254" s="535"/>
      <c r="L254" s="180">
        <v>46</v>
      </c>
      <c r="M254" s="15">
        <f>IFERROR(L254/K253,"-")</f>
        <v>9.2369477911646583E-2</v>
      </c>
      <c r="N254" s="535"/>
      <c r="O254" s="180">
        <v>53</v>
      </c>
      <c r="P254" s="15">
        <f>IFERROR(O254/N253,"-")</f>
        <v>0.14804469273743018</v>
      </c>
      <c r="Q254" s="535"/>
      <c r="R254" s="180">
        <v>22</v>
      </c>
      <c r="S254" s="15">
        <f>IFERROR(R254/Q253,"-")</f>
        <v>0.13095238095238096</v>
      </c>
      <c r="T254" s="535"/>
      <c r="U254" s="180">
        <v>6</v>
      </c>
      <c r="V254" s="15">
        <f>IFERROR(U254/T253,"-")</f>
        <v>0.14634146341463414</v>
      </c>
      <c r="W254" s="535"/>
      <c r="X254" s="180">
        <v>0</v>
      </c>
      <c r="Y254" s="15">
        <f>IFERROR(X254/W253,"-")</f>
        <v>0</v>
      </c>
      <c r="Z254" s="535"/>
      <c r="AA254" s="180">
        <f t="shared" si="390"/>
        <v>127</v>
      </c>
      <c r="AB254" s="15">
        <f>IFERROR(AA254/Z253,"-")</f>
        <v>0.11847014925373134</v>
      </c>
      <c r="AH254" s="69"/>
      <c r="AI254" s="134"/>
      <c r="AJ254" s="134"/>
      <c r="AK254" s="134"/>
      <c r="AL254" s="134"/>
      <c r="AM254" s="134"/>
    </row>
    <row r="255" spans="2:39" ht="13.5" customHeight="1">
      <c r="B255" s="548"/>
      <c r="C255" s="552"/>
      <c r="D255" s="260" t="s">
        <v>72</v>
      </c>
      <c r="E255" s="535"/>
      <c r="F255" s="180">
        <v>0</v>
      </c>
      <c r="G255" s="15" t="str">
        <f>IFERROR(F255/E253,"-")</f>
        <v>-</v>
      </c>
      <c r="H255" s="535"/>
      <c r="I255" s="180">
        <v>0</v>
      </c>
      <c r="J255" s="15" t="str">
        <f>IFERROR(I255/H253,"-")</f>
        <v>-</v>
      </c>
      <c r="K255" s="535"/>
      <c r="L255" s="180">
        <v>26</v>
      </c>
      <c r="M255" s="15">
        <f>IFERROR(L255/K253,"-")</f>
        <v>5.2208835341365459E-2</v>
      </c>
      <c r="N255" s="535"/>
      <c r="O255" s="180">
        <v>22</v>
      </c>
      <c r="P255" s="15">
        <f>IFERROR(O255/N253,"-")</f>
        <v>6.1452513966480445E-2</v>
      </c>
      <c r="Q255" s="535"/>
      <c r="R255" s="180">
        <v>10</v>
      </c>
      <c r="S255" s="15">
        <f>IFERROR(R255/Q253,"-")</f>
        <v>5.9523809523809521E-2</v>
      </c>
      <c r="T255" s="535"/>
      <c r="U255" s="180">
        <v>2</v>
      </c>
      <c r="V255" s="15">
        <f>IFERROR(U255/T253,"-")</f>
        <v>4.878048780487805E-2</v>
      </c>
      <c r="W255" s="535"/>
      <c r="X255" s="180">
        <v>1</v>
      </c>
      <c r="Y255" s="15">
        <f>IFERROR(X255/W253,"-")</f>
        <v>0.14285714285714285</v>
      </c>
      <c r="Z255" s="535"/>
      <c r="AA255" s="180">
        <f t="shared" si="390"/>
        <v>61</v>
      </c>
      <c r="AB255" s="15">
        <f>IFERROR(AA255/Z253,"-")</f>
        <v>5.6902985074626863E-2</v>
      </c>
      <c r="AH255" s="69"/>
      <c r="AI255" s="134"/>
      <c r="AJ255" s="134"/>
      <c r="AK255" s="134"/>
      <c r="AL255" s="134"/>
      <c r="AM255" s="134"/>
    </row>
    <row r="256" spans="2:39" ht="13.5" customHeight="1">
      <c r="B256" s="549"/>
      <c r="C256" s="553"/>
      <c r="D256" s="261" t="s">
        <v>73</v>
      </c>
      <c r="E256" s="536"/>
      <c r="F256" s="181">
        <v>0</v>
      </c>
      <c r="G256" s="16" t="str">
        <f>IFERROR(F256/E253,"-")</f>
        <v>-</v>
      </c>
      <c r="H256" s="536"/>
      <c r="I256" s="181">
        <v>0</v>
      </c>
      <c r="J256" s="16" t="str">
        <f>IFERROR(I256/H253,"-")</f>
        <v>-</v>
      </c>
      <c r="K256" s="536"/>
      <c r="L256" s="181">
        <v>39</v>
      </c>
      <c r="M256" s="16">
        <f>IFERROR(L256/K253,"-")</f>
        <v>7.8313253012048195E-2</v>
      </c>
      <c r="N256" s="536"/>
      <c r="O256" s="181">
        <v>43</v>
      </c>
      <c r="P256" s="16">
        <f>IFERROR(O256/N253,"-")</f>
        <v>0.12011173184357542</v>
      </c>
      <c r="Q256" s="536"/>
      <c r="R256" s="181">
        <v>28</v>
      </c>
      <c r="S256" s="16">
        <f>IFERROR(R256/Q253,"-")</f>
        <v>0.16666666666666666</v>
      </c>
      <c r="T256" s="536"/>
      <c r="U256" s="181">
        <v>4</v>
      </c>
      <c r="V256" s="16">
        <f>IFERROR(U256/T253,"-")</f>
        <v>9.7560975609756101E-2</v>
      </c>
      <c r="W256" s="536"/>
      <c r="X256" s="181">
        <v>3</v>
      </c>
      <c r="Y256" s="16">
        <f>IFERROR(X256/W253,"-")</f>
        <v>0.42857142857142855</v>
      </c>
      <c r="Z256" s="536"/>
      <c r="AA256" s="181">
        <f t="shared" si="390"/>
        <v>117</v>
      </c>
      <c r="AB256" s="16">
        <f>IFERROR(AA256/Z253,"-")</f>
        <v>0.10914179104477612</v>
      </c>
      <c r="AH256" s="69"/>
      <c r="AI256" s="134"/>
      <c r="AJ256" s="134"/>
      <c r="AK256" s="134"/>
      <c r="AL256" s="134"/>
      <c r="AM256" s="134"/>
    </row>
    <row r="257" spans="2:39" ht="13.5" customHeight="1">
      <c r="B257" s="547">
        <v>64</v>
      </c>
      <c r="C257" s="551" t="s">
        <v>45</v>
      </c>
      <c r="D257" s="259" t="s">
        <v>70</v>
      </c>
      <c r="E257" s="534">
        <f t="shared" ref="E257" si="503">VLOOKUP(C257,$AD$5:$AK$78,2,0)</f>
        <v>1</v>
      </c>
      <c r="F257" s="179">
        <v>1</v>
      </c>
      <c r="G257" s="68">
        <f>IFERROR(F257/E257,"-")</f>
        <v>1</v>
      </c>
      <c r="H257" s="534">
        <f t="shared" ref="H257" si="504">VLOOKUP(C257,$AD$5:$AK$78,3,0)</f>
        <v>2</v>
      </c>
      <c r="I257" s="179">
        <v>1</v>
      </c>
      <c r="J257" s="68">
        <f>IFERROR(I257/H257,"-")</f>
        <v>0.5</v>
      </c>
      <c r="K257" s="534">
        <f t="shared" ref="K257" si="505">VLOOKUP(C257,$AD$5:$AK$78,4,0)</f>
        <v>316</v>
      </c>
      <c r="L257" s="179">
        <v>243</v>
      </c>
      <c r="M257" s="68">
        <f>IFERROR(L257/K257,"-")</f>
        <v>0.76898734177215189</v>
      </c>
      <c r="N257" s="534">
        <f t="shared" ref="N257" si="506">VLOOKUP(C257,$AD$5:$AK$78,5,0)</f>
        <v>210</v>
      </c>
      <c r="O257" s="179">
        <v>153</v>
      </c>
      <c r="P257" s="68">
        <f>IFERROR(O257/N257,"-")</f>
        <v>0.72857142857142854</v>
      </c>
      <c r="Q257" s="534">
        <f t="shared" ref="Q257" si="507">VLOOKUP(C257,$AD$5:$AK$78,6,0)</f>
        <v>66</v>
      </c>
      <c r="R257" s="179">
        <v>46</v>
      </c>
      <c r="S257" s="68">
        <f>IFERROR(R257/Q257,"-")</f>
        <v>0.69696969696969702</v>
      </c>
      <c r="T257" s="534">
        <f t="shared" ref="T257" si="508">VLOOKUP(C257,$AD$5:$AK$78,7,0)</f>
        <v>19</v>
      </c>
      <c r="U257" s="179">
        <v>13</v>
      </c>
      <c r="V257" s="68">
        <f>IFERROR(U257/T257,"-")</f>
        <v>0.68421052631578949</v>
      </c>
      <c r="W257" s="534">
        <f t="shared" ref="W257" si="509">VLOOKUP(C257,$AD$5:$AK$78,8,0)</f>
        <v>1</v>
      </c>
      <c r="X257" s="179">
        <v>1</v>
      </c>
      <c r="Y257" s="68">
        <f>IFERROR(X257/W257,"-")</f>
        <v>1</v>
      </c>
      <c r="Z257" s="534">
        <f t="shared" ref="Z257" si="510">VLOOKUP(C257,$AD$5:$AL$78,9,0)</f>
        <v>615</v>
      </c>
      <c r="AA257" s="179">
        <f t="shared" si="390"/>
        <v>458</v>
      </c>
      <c r="AB257" s="68">
        <f>IFERROR(AA257/Z257,"-")</f>
        <v>0.74471544715447158</v>
      </c>
      <c r="AH257" s="69"/>
      <c r="AI257" s="134"/>
      <c r="AJ257" s="134"/>
      <c r="AK257" s="134"/>
      <c r="AL257" s="134"/>
      <c r="AM257" s="134"/>
    </row>
    <row r="258" spans="2:39" ht="13.5" customHeight="1">
      <c r="B258" s="548"/>
      <c r="C258" s="552"/>
      <c r="D258" s="260" t="s">
        <v>71</v>
      </c>
      <c r="E258" s="535"/>
      <c r="F258" s="180">
        <v>0</v>
      </c>
      <c r="G258" s="15">
        <f>IFERROR(F258/E257,"-")</f>
        <v>0</v>
      </c>
      <c r="H258" s="535"/>
      <c r="I258" s="180">
        <v>0</v>
      </c>
      <c r="J258" s="15">
        <f>IFERROR(I258/H257,"-")</f>
        <v>0</v>
      </c>
      <c r="K258" s="535"/>
      <c r="L258" s="180">
        <v>30</v>
      </c>
      <c r="M258" s="15">
        <f>IFERROR(L258/K257,"-")</f>
        <v>9.49367088607595E-2</v>
      </c>
      <c r="N258" s="535"/>
      <c r="O258" s="180">
        <v>22</v>
      </c>
      <c r="P258" s="15">
        <f>IFERROR(O258/N257,"-")</f>
        <v>0.10476190476190476</v>
      </c>
      <c r="Q258" s="535"/>
      <c r="R258" s="180">
        <v>11</v>
      </c>
      <c r="S258" s="15">
        <f>IFERROR(R258/Q257,"-")</f>
        <v>0.16666666666666666</v>
      </c>
      <c r="T258" s="535"/>
      <c r="U258" s="180">
        <v>1</v>
      </c>
      <c r="V258" s="15">
        <f>IFERROR(U258/T257,"-")</f>
        <v>5.2631578947368418E-2</v>
      </c>
      <c r="W258" s="535"/>
      <c r="X258" s="180">
        <v>0</v>
      </c>
      <c r="Y258" s="15">
        <f>IFERROR(X258/W257,"-")</f>
        <v>0</v>
      </c>
      <c r="Z258" s="535"/>
      <c r="AA258" s="180">
        <f t="shared" si="390"/>
        <v>64</v>
      </c>
      <c r="AB258" s="15">
        <f>IFERROR(AA258/Z257,"-")</f>
        <v>0.1040650406504065</v>
      </c>
      <c r="AH258" s="69"/>
      <c r="AI258" s="134"/>
      <c r="AJ258" s="134"/>
      <c r="AK258" s="134"/>
      <c r="AL258" s="134"/>
      <c r="AM258" s="134"/>
    </row>
    <row r="259" spans="2:39" ht="13.5" customHeight="1">
      <c r="B259" s="548"/>
      <c r="C259" s="552"/>
      <c r="D259" s="260" t="s">
        <v>72</v>
      </c>
      <c r="E259" s="535"/>
      <c r="F259" s="180">
        <v>0</v>
      </c>
      <c r="G259" s="15">
        <f>IFERROR(F259/E257,"-")</f>
        <v>0</v>
      </c>
      <c r="H259" s="535"/>
      <c r="I259" s="180">
        <v>0</v>
      </c>
      <c r="J259" s="15">
        <f>IFERROR(I259/H257,"-")</f>
        <v>0</v>
      </c>
      <c r="K259" s="535"/>
      <c r="L259" s="180">
        <v>14</v>
      </c>
      <c r="M259" s="15">
        <f>IFERROR(L259/K257,"-")</f>
        <v>4.4303797468354431E-2</v>
      </c>
      <c r="N259" s="535"/>
      <c r="O259" s="180">
        <v>9</v>
      </c>
      <c r="P259" s="15">
        <f>IFERROR(O259/N257,"-")</f>
        <v>4.2857142857142858E-2</v>
      </c>
      <c r="Q259" s="535"/>
      <c r="R259" s="180">
        <v>6</v>
      </c>
      <c r="S259" s="15">
        <f>IFERROR(R259/Q257,"-")</f>
        <v>9.0909090909090912E-2</v>
      </c>
      <c r="T259" s="535"/>
      <c r="U259" s="180">
        <v>1</v>
      </c>
      <c r="V259" s="15">
        <f>IFERROR(U259/T257,"-")</f>
        <v>5.2631578947368418E-2</v>
      </c>
      <c r="W259" s="535"/>
      <c r="X259" s="180">
        <v>0</v>
      </c>
      <c r="Y259" s="15">
        <f>IFERROR(X259/W257,"-")</f>
        <v>0</v>
      </c>
      <c r="Z259" s="535"/>
      <c r="AA259" s="180">
        <f t="shared" si="390"/>
        <v>30</v>
      </c>
      <c r="AB259" s="15">
        <f>IFERROR(AA259/Z257,"-")</f>
        <v>4.878048780487805E-2</v>
      </c>
      <c r="AH259" s="69"/>
      <c r="AI259" s="134"/>
      <c r="AJ259" s="134"/>
      <c r="AK259" s="134"/>
      <c r="AL259" s="134"/>
      <c r="AM259" s="134"/>
    </row>
    <row r="260" spans="2:39" ht="13.5" customHeight="1">
      <c r="B260" s="549"/>
      <c r="C260" s="553"/>
      <c r="D260" s="261" t="s">
        <v>73</v>
      </c>
      <c r="E260" s="536"/>
      <c r="F260" s="181">
        <v>0</v>
      </c>
      <c r="G260" s="16">
        <f>IFERROR(F260/E257,"-")</f>
        <v>0</v>
      </c>
      <c r="H260" s="536"/>
      <c r="I260" s="181">
        <v>1</v>
      </c>
      <c r="J260" s="16">
        <f>IFERROR(I260/H257,"-")</f>
        <v>0.5</v>
      </c>
      <c r="K260" s="536"/>
      <c r="L260" s="181">
        <v>29</v>
      </c>
      <c r="M260" s="16">
        <f>IFERROR(L260/K257,"-")</f>
        <v>9.1772151898734181E-2</v>
      </c>
      <c r="N260" s="536"/>
      <c r="O260" s="181">
        <v>26</v>
      </c>
      <c r="P260" s="16">
        <f>IFERROR(O260/N257,"-")</f>
        <v>0.12380952380952381</v>
      </c>
      <c r="Q260" s="536"/>
      <c r="R260" s="181">
        <v>3</v>
      </c>
      <c r="S260" s="16">
        <f>IFERROR(R260/Q257,"-")</f>
        <v>4.5454545454545456E-2</v>
      </c>
      <c r="T260" s="536"/>
      <c r="U260" s="181">
        <v>4</v>
      </c>
      <c r="V260" s="16">
        <f>IFERROR(U260/T257,"-")</f>
        <v>0.21052631578947367</v>
      </c>
      <c r="W260" s="536"/>
      <c r="X260" s="181">
        <v>0</v>
      </c>
      <c r="Y260" s="16">
        <f>IFERROR(X260/W257,"-")</f>
        <v>0</v>
      </c>
      <c r="Z260" s="536"/>
      <c r="AA260" s="181">
        <f t="shared" si="390"/>
        <v>63</v>
      </c>
      <c r="AB260" s="16">
        <f>IFERROR(AA260/Z257,"-")</f>
        <v>0.1024390243902439</v>
      </c>
      <c r="AH260" s="69"/>
      <c r="AI260" s="134"/>
      <c r="AJ260" s="134"/>
      <c r="AK260" s="134"/>
      <c r="AL260" s="134"/>
      <c r="AM260" s="134"/>
    </row>
    <row r="261" spans="2:39" ht="13.5" customHeight="1">
      <c r="B261" s="547">
        <v>65</v>
      </c>
      <c r="C261" s="551" t="s">
        <v>10</v>
      </c>
      <c r="D261" s="259" t="s">
        <v>70</v>
      </c>
      <c r="E261" s="534">
        <f t="shared" ref="E261" si="511">VLOOKUP(C261,$AD$5:$AK$78,2,0)</f>
        <v>0</v>
      </c>
      <c r="F261" s="179">
        <v>0</v>
      </c>
      <c r="G261" s="68" t="str">
        <f>IFERROR(F261/E261,"-")</f>
        <v>-</v>
      </c>
      <c r="H261" s="534">
        <f t="shared" ref="H261" si="512">VLOOKUP(C261,$AD$5:$AK$78,3,0)</f>
        <v>0</v>
      </c>
      <c r="I261" s="179">
        <v>0</v>
      </c>
      <c r="J261" s="68" t="str">
        <f>IFERROR(I261/H261,"-")</f>
        <v>-</v>
      </c>
      <c r="K261" s="534">
        <f t="shared" ref="K261" si="513">VLOOKUP(C261,$AD$5:$AK$78,4,0)</f>
        <v>358</v>
      </c>
      <c r="L261" s="179">
        <v>276</v>
      </c>
      <c r="M261" s="68">
        <f>IFERROR(L261/K261,"-")</f>
        <v>0.77094972067039103</v>
      </c>
      <c r="N261" s="534">
        <f t="shared" ref="N261" si="514">VLOOKUP(C261,$AD$5:$AK$78,5,0)</f>
        <v>232</v>
      </c>
      <c r="O261" s="179">
        <v>165</v>
      </c>
      <c r="P261" s="68">
        <f>IFERROR(O261/N261,"-")</f>
        <v>0.71120689655172409</v>
      </c>
      <c r="Q261" s="534">
        <f t="shared" ref="Q261" si="515">VLOOKUP(C261,$AD$5:$AK$78,6,0)</f>
        <v>90</v>
      </c>
      <c r="R261" s="179">
        <v>57</v>
      </c>
      <c r="S261" s="68">
        <f>IFERROR(R261/Q261,"-")</f>
        <v>0.6333333333333333</v>
      </c>
      <c r="T261" s="534">
        <f t="shared" ref="T261" si="516">VLOOKUP(C261,$AD$5:$AK$78,7,0)</f>
        <v>27</v>
      </c>
      <c r="U261" s="179">
        <v>18</v>
      </c>
      <c r="V261" s="68">
        <f>IFERROR(U261/T261,"-")</f>
        <v>0.66666666666666663</v>
      </c>
      <c r="W261" s="534">
        <f t="shared" ref="W261" si="517">VLOOKUP(C261,$AD$5:$AK$78,8,0)</f>
        <v>6</v>
      </c>
      <c r="X261" s="179">
        <v>4</v>
      </c>
      <c r="Y261" s="68">
        <f>IFERROR(X261/W261,"-")</f>
        <v>0.66666666666666663</v>
      </c>
      <c r="Z261" s="534">
        <f t="shared" ref="Z261" si="518">VLOOKUP(C261,$AD$5:$AL$78,9,0)</f>
        <v>713</v>
      </c>
      <c r="AA261" s="179">
        <f t="shared" si="390"/>
        <v>520</v>
      </c>
      <c r="AB261" s="68">
        <f>IFERROR(AA261/Z261,"-")</f>
        <v>0.72931276297335201</v>
      </c>
      <c r="AH261" s="69"/>
      <c r="AI261" s="134"/>
      <c r="AJ261" s="134"/>
      <c r="AK261" s="134"/>
      <c r="AL261" s="134"/>
      <c r="AM261" s="134"/>
    </row>
    <row r="262" spans="2:39" ht="13.5" customHeight="1">
      <c r="B262" s="548"/>
      <c r="C262" s="552"/>
      <c r="D262" s="260" t="s">
        <v>71</v>
      </c>
      <c r="E262" s="535"/>
      <c r="F262" s="180">
        <v>0</v>
      </c>
      <c r="G262" s="15" t="str">
        <f>IFERROR(F262/E261,"-")</f>
        <v>-</v>
      </c>
      <c r="H262" s="535"/>
      <c r="I262" s="180">
        <v>0</v>
      </c>
      <c r="J262" s="15" t="str">
        <f>IFERROR(I262/H261,"-")</f>
        <v>-</v>
      </c>
      <c r="K262" s="535"/>
      <c r="L262" s="180">
        <v>34</v>
      </c>
      <c r="M262" s="15">
        <f>IFERROR(L262/K261,"-")</f>
        <v>9.4972067039106142E-2</v>
      </c>
      <c r="N262" s="535"/>
      <c r="O262" s="180">
        <v>27</v>
      </c>
      <c r="P262" s="15">
        <f>IFERROR(O262/N261,"-")</f>
        <v>0.11637931034482758</v>
      </c>
      <c r="Q262" s="535"/>
      <c r="R262" s="180">
        <v>12</v>
      </c>
      <c r="S262" s="15">
        <f>IFERROR(R262/Q261,"-")</f>
        <v>0.13333333333333333</v>
      </c>
      <c r="T262" s="535"/>
      <c r="U262" s="180">
        <v>1</v>
      </c>
      <c r="V262" s="15">
        <f>IFERROR(U262/T261,"-")</f>
        <v>3.7037037037037035E-2</v>
      </c>
      <c r="W262" s="535"/>
      <c r="X262" s="180">
        <v>0</v>
      </c>
      <c r="Y262" s="15">
        <f>IFERROR(X262/W261,"-")</f>
        <v>0</v>
      </c>
      <c r="Z262" s="535"/>
      <c r="AA262" s="180">
        <f t="shared" ref="AA262:AA300" si="519">SUM(F262,I262,L262,O262,R262,U262,X262)</f>
        <v>74</v>
      </c>
      <c r="AB262" s="15">
        <f>IFERROR(AA262/Z261,"-")</f>
        <v>0.10378681626928471</v>
      </c>
      <c r="AH262" s="69"/>
      <c r="AI262" s="134"/>
      <c r="AJ262" s="134"/>
      <c r="AK262" s="134"/>
      <c r="AL262" s="134"/>
      <c r="AM262" s="134"/>
    </row>
    <row r="263" spans="2:39" ht="13.5" customHeight="1">
      <c r="B263" s="548"/>
      <c r="C263" s="552"/>
      <c r="D263" s="260" t="s">
        <v>72</v>
      </c>
      <c r="E263" s="535"/>
      <c r="F263" s="180">
        <v>0</v>
      </c>
      <c r="G263" s="15" t="str">
        <f>IFERROR(F263/E261,"-")</f>
        <v>-</v>
      </c>
      <c r="H263" s="535"/>
      <c r="I263" s="180">
        <v>0</v>
      </c>
      <c r="J263" s="15" t="str">
        <f>IFERROR(I263/H261,"-")</f>
        <v>-</v>
      </c>
      <c r="K263" s="535"/>
      <c r="L263" s="180">
        <v>19</v>
      </c>
      <c r="M263" s="15">
        <f>IFERROR(L263/K261,"-")</f>
        <v>5.3072625698324022E-2</v>
      </c>
      <c r="N263" s="535"/>
      <c r="O263" s="180">
        <v>15</v>
      </c>
      <c r="P263" s="15">
        <f>IFERROR(O263/N261,"-")</f>
        <v>6.4655172413793108E-2</v>
      </c>
      <c r="Q263" s="535"/>
      <c r="R263" s="180">
        <v>6</v>
      </c>
      <c r="S263" s="15">
        <f>IFERROR(R263/Q261,"-")</f>
        <v>6.6666666666666666E-2</v>
      </c>
      <c r="T263" s="535"/>
      <c r="U263" s="180">
        <v>1</v>
      </c>
      <c r="V263" s="15">
        <f>IFERROR(U263/T261,"-")</f>
        <v>3.7037037037037035E-2</v>
      </c>
      <c r="W263" s="535"/>
      <c r="X263" s="180">
        <v>0</v>
      </c>
      <c r="Y263" s="15">
        <f>IFERROR(X263/W261,"-")</f>
        <v>0</v>
      </c>
      <c r="Z263" s="535"/>
      <c r="AA263" s="180">
        <f t="shared" si="519"/>
        <v>41</v>
      </c>
      <c r="AB263" s="15">
        <f>IFERROR(AA263/Z261,"-")</f>
        <v>5.7503506311360447E-2</v>
      </c>
      <c r="AH263" s="69"/>
      <c r="AI263" s="134"/>
      <c r="AJ263" s="134"/>
      <c r="AK263" s="134"/>
      <c r="AL263" s="134"/>
      <c r="AM263" s="134"/>
    </row>
    <row r="264" spans="2:39" ht="13.5" customHeight="1">
      <c r="B264" s="549"/>
      <c r="C264" s="553"/>
      <c r="D264" s="261" t="s">
        <v>73</v>
      </c>
      <c r="E264" s="536"/>
      <c r="F264" s="181">
        <v>0</v>
      </c>
      <c r="G264" s="16" t="str">
        <f>IFERROR(F264/E261,"-")</f>
        <v>-</v>
      </c>
      <c r="H264" s="536"/>
      <c r="I264" s="181">
        <v>0</v>
      </c>
      <c r="J264" s="16" t="str">
        <f>IFERROR(I264/H261,"-")</f>
        <v>-</v>
      </c>
      <c r="K264" s="536"/>
      <c r="L264" s="181">
        <v>29</v>
      </c>
      <c r="M264" s="16">
        <f>IFERROR(L264/K261,"-")</f>
        <v>8.1005586592178769E-2</v>
      </c>
      <c r="N264" s="536"/>
      <c r="O264" s="181">
        <v>25</v>
      </c>
      <c r="P264" s="16">
        <f>IFERROR(O264/N261,"-")</f>
        <v>0.10775862068965517</v>
      </c>
      <c r="Q264" s="536"/>
      <c r="R264" s="181">
        <v>15</v>
      </c>
      <c r="S264" s="16">
        <f>IFERROR(R264/Q261,"-")</f>
        <v>0.16666666666666666</v>
      </c>
      <c r="T264" s="536"/>
      <c r="U264" s="181">
        <v>7</v>
      </c>
      <c r="V264" s="16">
        <f>IFERROR(U264/T261,"-")</f>
        <v>0.25925925925925924</v>
      </c>
      <c r="W264" s="536"/>
      <c r="X264" s="181">
        <v>2</v>
      </c>
      <c r="Y264" s="16">
        <f>IFERROR(X264/W261,"-")</f>
        <v>0.33333333333333331</v>
      </c>
      <c r="Z264" s="536"/>
      <c r="AA264" s="181">
        <f t="shared" si="519"/>
        <v>78</v>
      </c>
      <c r="AB264" s="16">
        <f>IFERROR(AA264/Z261,"-")</f>
        <v>0.1093969144460028</v>
      </c>
      <c r="AH264" s="69"/>
      <c r="AI264" s="134"/>
      <c r="AJ264" s="134"/>
      <c r="AK264" s="134"/>
      <c r="AL264" s="134"/>
      <c r="AM264" s="134"/>
    </row>
    <row r="265" spans="2:39" ht="13.5" customHeight="1">
      <c r="B265" s="547">
        <v>66</v>
      </c>
      <c r="C265" s="551" t="s">
        <v>5</v>
      </c>
      <c r="D265" s="259" t="s">
        <v>70</v>
      </c>
      <c r="E265" s="534">
        <f t="shared" ref="E265" si="520">VLOOKUP(C265,$AD$5:$AK$78,2,0)</f>
        <v>0</v>
      </c>
      <c r="F265" s="179">
        <v>0</v>
      </c>
      <c r="G265" s="68" t="str">
        <f>IFERROR(F265/E265,"-")</f>
        <v>-</v>
      </c>
      <c r="H265" s="534">
        <f t="shared" ref="H265" si="521">VLOOKUP(C265,$AD$5:$AK$78,3,0)</f>
        <v>1</v>
      </c>
      <c r="I265" s="179">
        <v>1</v>
      </c>
      <c r="J265" s="68">
        <f>IFERROR(I265/H265,"-")</f>
        <v>1</v>
      </c>
      <c r="K265" s="534">
        <f t="shared" ref="K265" si="522">VLOOKUP(C265,$AD$5:$AK$78,4,0)</f>
        <v>472</v>
      </c>
      <c r="L265" s="179">
        <v>360</v>
      </c>
      <c r="M265" s="68">
        <f>IFERROR(L265/K265,"-")</f>
        <v>0.76271186440677963</v>
      </c>
      <c r="N265" s="534">
        <f t="shared" ref="N265" si="523">VLOOKUP(C265,$AD$5:$AK$78,5,0)</f>
        <v>295</v>
      </c>
      <c r="O265" s="179">
        <v>221</v>
      </c>
      <c r="P265" s="68">
        <f>IFERROR(O265/N265,"-")</f>
        <v>0.74915254237288131</v>
      </c>
      <c r="Q265" s="534">
        <f t="shared" ref="Q265" si="524">VLOOKUP(C265,$AD$5:$AK$78,6,0)</f>
        <v>125</v>
      </c>
      <c r="R265" s="179">
        <v>83</v>
      </c>
      <c r="S265" s="68">
        <f>IFERROR(R265/Q265,"-")</f>
        <v>0.66400000000000003</v>
      </c>
      <c r="T265" s="534">
        <f t="shared" ref="T265" si="525">VLOOKUP(C265,$AD$5:$AK$78,7,0)</f>
        <v>39</v>
      </c>
      <c r="U265" s="179">
        <v>23</v>
      </c>
      <c r="V265" s="68">
        <f>IFERROR(U265/T265,"-")</f>
        <v>0.58974358974358976</v>
      </c>
      <c r="W265" s="534">
        <f t="shared" ref="W265" si="526">VLOOKUP(C265,$AD$5:$AK$78,8,0)</f>
        <v>7</v>
      </c>
      <c r="X265" s="179">
        <v>1</v>
      </c>
      <c r="Y265" s="68">
        <f>IFERROR(X265/W265,"-")</f>
        <v>0.14285714285714285</v>
      </c>
      <c r="Z265" s="534">
        <f t="shared" ref="Z265" si="527">VLOOKUP(C265,$AD$5:$AL$78,9,0)</f>
        <v>939</v>
      </c>
      <c r="AA265" s="179">
        <f t="shared" si="519"/>
        <v>689</v>
      </c>
      <c r="AB265" s="68">
        <f>IFERROR(AA265/Z265,"-")</f>
        <v>0.73375931842385511</v>
      </c>
      <c r="AH265" s="69"/>
      <c r="AI265" s="134"/>
      <c r="AJ265" s="134"/>
      <c r="AK265" s="134"/>
      <c r="AL265" s="134"/>
      <c r="AM265" s="134"/>
    </row>
    <row r="266" spans="2:39" ht="13.5" customHeight="1">
      <c r="B266" s="548"/>
      <c r="C266" s="552"/>
      <c r="D266" s="260" t="s">
        <v>71</v>
      </c>
      <c r="E266" s="535"/>
      <c r="F266" s="180">
        <v>0</v>
      </c>
      <c r="G266" s="15" t="str">
        <f>IFERROR(F266/E265,"-")</f>
        <v>-</v>
      </c>
      <c r="H266" s="535"/>
      <c r="I266" s="180">
        <v>0</v>
      </c>
      <c r="J266" s="15">
        <f>IFERROR(I266/H265,"-")</f>
        <v>0</v>
      </c>
      <c r="K266" s="535"/>
      <c r="L266" s="180">
        <v>53</v>
      </c>
      <c r="M266" s="15">
        <f>IFERROR(L266/K265,"-")</f>
        <v>0.11228813559322035</v>
      </c>
      <c r="N266" s="535"/>
      <c r="O266" s="180">
        <v>19</v>
      </c>
      <c r="P266" s="15">
        <f>IFERROR(O266/N265,"-")</f>
        <v>6.4406779661016947E-2</v>
      </c>
      <c r="Q266" s="535"/>
      <c r="R266" s="180">
        <v>14</v>
      </c>
      <c r="S266" s="15">
        <f>IFERROR(R266/Q265,"-")</f>
        <v>0.112</v>
      </c>
      <c r="T266" s="535"/>
      <c r="U266" s="180">
        <v>2</v>
      </c>
      <c r="V266" s="15">
        <f>IFERROR(U266/T265,"-")</f>
        <v>5.128205128205128E-2</v>
      </c>
      <c r="W266" s="535"/>
      <c r="X266" s="180">
        <v>1</v>
      </c>
      <c r="Y266" s="15">
        <f>IFERROR(X266/W265,"-")</f>
        <v>0.14285714285714285</v>
      </c>
      <c r="Z266" s="535"/>
      <c r="AA266" s="180">
        <f t="shared" si="519"/>
        <v>89</v>
      </c>
      <c r="AB266" s="15">
        <f>IFERROR(AA266/Z265,"-")</f>
        <v>9.4781682641107562E-2</v>
      </c>
      <c r="AH266" s="69"/>
      <c r="AI266" s="134"/>
      <c r="AJ266" s="134"/>
      <c r="AK266" s="134"/>
      <c r="AL266" s="134"/>
      <c r="AM266" s="134"/>
    </row>
    <row r="267" spans="2:39" ht="13.5" customHeight="1">
      <c r="B267" s="548"/>
      <c r="C267" s="552"/>
      <c r="D267" s="260" t="s">
        <v>72</v>
      </c>
      <c r="E267" s="535"/>
      <c r="F267" s="180">
        <v>0</v>
      </c>
      <c r="G267" s="15" t="str">
        <f>IFERROR(F267/E265,"-")</f>
        <v>-</v>
      </c>
      <c r="H267" s="535"/>
      <c r="I267" s="180">
        <v>0</v>
      </c>
      <c r="J267" s="15">
        <f>IFERROR(I267/H265,"-")</f>
        <v>0</v>
      </c>
      <c r="K267" s="535"/>
      <c r="L267" s="180">
        <v>21</v>
      </c>
      <c r="M267" s="15">
        <f>IFERROR(L267/K265,"-")</f>
        <v>4.4491525423728813E-2</v>
      </c>
      <c r="N267" s="535"/>
      <c r="O267" s="180">
        <v>11</v>
      </c>
      <c r="P267" s="15">
        <f>IFERROR(O267/N265,"-")</f>
        <v>3.7288135593220341E-2</v>
      </c>
      <c r="Q267" s="535"/>
      <c r="R267" s="180">
        <v>7</v>
      </c>
      <c r="S267" s="15">
        <f>IFERROR(R267/Q265,"-")</f>
        <v>5.6000000000000001E-2</v>
      </c>
      <c r="T267" s="535"/>
      <c r="U267" s="180">
        <v>2</v>
      </c>
      <c r="V267" s="15">
        <f>IFERROR(U267/T265,"-")</f>
        <v>5.128205128205128E-2</v>
      </c>
      <c r="W267" s="535"/>
      <c r="X267" s="180">
        <v>1</v>
      </c>
      <c r="Y267" s="15">
        <f>IFERROR(X267/W265,"-")</f>
        <v>0.14285714285714285</v>
      </c>
      <c r="Z267" s="535"/>
      <c r="AA267" s="180">
        <f t="shared" si="519"/>
        <v>42</v>
      </c>
      <c r="AB267" s="15">
        <f>IFERROR(AA267/Z265,"-")</f>
        <v>4.472843450479233E-2</v>
      </c>
      <c r="AH267" s="69"/>
      <c r="AI267" s="134"/>
      <c r="AJ267" s="134"/>
      <c r="AK267" s="134"/>
      <c r="AL267" s="134"/>
      <c r="AM267" s="134"/>
    </row>
    <row r="268" spans="2:39" ht="13.5" customHeight="1">
      <c r="B268" s="549"/>
      <c r="C268" s="553"/>
      <c r="D268" s="261" t="s">
        <v>73</v>
      </c>
      <c r="E268" s="536"/>
      <c r="F268" s="181">
        <v>0</v>
      </c>
      <c r="G268" s="16" t="str">
        <f>IFERROR(F268/E265,"-")</f>
        <v>-</v>
      </c>
      <c r="H268" s="536"/>
      <c r="I268" s="181">
        <v>0</v>
      </c>
      <c r="J268" s="16">
        <f>IFERROR(I268/H265,"-")</f>
        <v>0</v>
      </c>
      <c r="K268" s="536"/>
      <c r="L268" s="181">
        <v>38</v>
      </c>
      <c r="M268" s="16">
        <f>IFERROR(L268/K265,"-")</f>
        <v>8.050847457627118E-2</v>
      </c>
      <c r="N268" s="536"/>
      <c r="O268" s="181">
        <v>44</v>
      </c>
      <c r="P268" s="16">
        <f>IFERROR(O268/N265,"-")</f>
        <v>0.14915254237288136</v>
      </c>
      <c r="Q268" s="536"/>
      <c r="R268" s="181">
        <v>21</v>
      </c>
      <c r="S268" s="16">
        <f>IFERROR(R268/Q265,"-")</f>
        <v>0.16800000000000001</v>
      </c>
      <c r="T268" s="536"/>
      <c r="U268" s="181">
        <v>12</v>
      </c>
      <c r="V268" s="16">
        <f>IFERROR(U268/T265,"-")</f>
        <v>0.30769230769230771</v>
      </c>
      <c r="W268" s="536"/>
      <c r="X268" s="181">
        <v>4</v>
      </c>
      <c r="Y268" s="16">
        <f>IFERROR(X268/W265,"-")</f>
        <v>0.5714285714285714</v>
      </c>
      <c r="Z268" s="536"/>
      <c r="AA268" s="181">
        <f t="shared" si="519"/>
        <v>119</v>
      </c>
      <c r="AB268" s="16">
        <f>IFERROR(AA268/Z265,"-")</f>
        <v>0.12673056443024494</v>
      </c>
      <c r="AH268" s="69"/>
      <c r="AI268" s="134"/>
      <c r="AJ268" s="134"/>
      <c r="AK268" s="134"/>
      <c r="AL268" s="134"/>
      <c r="AM268" s="134"/>
    </row>
    <row r="269" spans="2:39" ht="13.5" customHeight="1">
      <c r="B269" s="547">
        <v>67</v>
      </c>
      <c r="C269" s="551" t="s">
        <v>6</v>
      </c>
      <c r="D269" s="259" t="s">
        <v>70</v>
      </c>
      <c r="E269" s="534">
        <f t="shared" ref="E269" si="528">VLOOKUP(C269,$AD$5:$AK$78,2,0)</f>
        <v>3</v>
      </c>
      <c r="F269" s="179">
        <v>2</v>
      </c>
      <c r="G269" s="68">
        <f>IFERROR(F269/E269,"-")</f>
        <v>0.66666666666666663</v>
      </c>
      <c r="H269" s="534">
        <f t="shared" ref="H269" si="529">VLOOKUP(C269,$AD$5:$AK$78,3,0)</f>
        <v>7</v>
      </c>
      <c r="I269" s="179">
        <v>3</v>
      </c>
      <c r="J269" s="68">
        <f>IFERROR(I269/H269,"-")</f>
        <v>0.42857142857142855</v>
      </c>
      <c r="K269" s="534">
        <f t="shared" ref="K269" si="530">VLOOKUP(C269,$AD$5:$AK$78,4,0)</f>
        <v>122</v>
      </c>
      <c r="L269" s="179">
        <v>87</v>
      </c>
      <c r="M269" s="68">
        <f>IFERROR(L269/K269,"-")</f>
        <v>0.71311475409836067</v>
      </c>
      <c r="N269" s="534">
        <f t="shared" ref="N269" si="531">VLOOKUP(C269,$AD$5:$AK$78,5,0)</f>
        <v>73</v>
      </c>
      <c r="O269" s="179">
        <v>42</v>
      </c>
      <c r="P269" s="68">
        <f>IFERROR(O269/N269,"-")</f>
        <v>0.57534246575342463</v>
      </c>
      <c r="Q269" s="534">
        <f t="shared" ref="Q269" si="532">VLOOKUP(C269,$AD$5:$AK$78,6,0)</f>
        <v>32</v>
      </c>
      <c r="R269" s="179">
        <v>18</v>
      </c>
      <c r="S269" s="68">
        <f>IFERROR(R269/Q269,"-")</f>
        <v>0.5625</v>
      </c>
      <c r="T269" s="534">
        <f t="shared" ref="T269" si="533">VLOOKUP(C269,$AD$5:$AK$78,7,0)</f>
        <v>13</v>
      </c>
      <c r="U269" s="179">
        <v>5</v>
      </c>
      <c r="V269" s="68">
        <f>IFERROR(U269/T269,"-")</f>
        <v>0.38461538461538464</v>
      </c>
      <c r="W269" s="534">
        <f t="shared" ref="W269" si="534">VLOOKUP(C269,$AD$5:$AK$78,8,0)</f>
        <v>0</v>
      </c>
      <c r="X269" s="179">
        <v>0</v>
      </c>
      <c r="Y269" s="68" t="str">
        <f>IFERROR(X269/W269,"-")</f>
        <v>-</v>
      </c>
      <c r="Z269" s="534">
        <f t="shared" ref="Z269" si="535">VLOOKUP(C269,$AD$5:$AL$78,9,0)</f>
        <v>250</v>
      </c>
      <c r="AA269" s="179">
        <f t="shared" si="519"/>
        <v>157</v>
      </c>
      <c r="AB269" s="68">
        <f>IFERROR(AA269/Z269,"-")</f>
        <v>0.628</v>
      </c>
      <c r="AH269" s="69"/>
      <c r="AI269" s="134"/>
      <c r="AJ269" s="134"/>
      <c r="AK269" s="134"/>
      <c r="AL269" s="134"/>
      <c r="AM269" s="134"/>
    </row>
    <row r="270" spans="2:39" ht="13.5" customHeight="1">
      <c r="B270" s="548"/>
      <c r="C270" s="552"/>
      <c r="D270" s="260" t="s">
        <v>71</v>
      </c>
      <c r="E270" s="535"/>
      <c r="F270" s="180">
        <v>0</v>
      </c>
      <c r="G270" s="15">
        <f>IFERROR(F270/E269,"-")</f>
        <v>0</v>
      </c>
      <c r="H270" s="535"/>
      <c r="I270" s="180">
        <v>1</v>
      </c>
      <c r="J270" s="15">
        <f>IFERROR(I270/H269,"-")</f>
        <v>0.14285714285714285</v>
      </c>
      <c r="K270" s="535"/>
      <c r="L270" s="180">
        <v>12</v>
      </c>
      <c r="M270" s="15">
        <f>IFERROR(L270/K269,"-")</f>
        <v>9.8360655737704916E-2</v>
      </c>
      <c r="N270" s="535"/>
      <c r="O270" s="180">
        <v>7</v>
      </c>
      <c r="P270" s="15">
        <f>IFERROR(O270/N269,"-")</f>
        <v>9.5890410958904104E-2</v>
      </c>
      <c r="Q270" s="535"/>
      <c r="R270" s="180">
        <v>1</v>
      </c>
      <c r="S270" s="15">
        <f>IFERROR(R270/Q269,"-")</f>
        <v>3.125E-2</v>
      </c>
      <c r="T270" s="535"/>
      <c r="U270" s="180">
        <v>3</v>
      </c>
      <c r="V270" s="15">
        <f>IFERROR(U270/T269,"-")</f>
        <v>0.23076923076923078</v>
      </c>
      <c r="W270" s="535"/>
      <c r="X270" s="180">
        <v>0</v>
      </c>
      <c r="Y270" s="15" t="str">
        <f>IFERROR(X270/W269,"-")</f>
        <v>-</v>
      </c>
      <c r="Z270" s="535"/>
      <c r="AA270" s="180">
        <f t="shared" si="519"/>
        <v>24</v>
      </c>
      <c r="AB270" s="15">
        <f>IFERROR(AA270/Z269,"-")</f>
        <v>9.6000000000000002E-2</v>
      </c>
      <c r="AH270" s="69"/>
      <c r="AI270" s="134"/>
      <c r="AJ270" s="134"/>
      <c r="AK270" s="134"/>
      <c r="AL270" s="134"/>
      <c r="AM270" s="134"/>
    </row>
    <row r="271" spans="2:39" ht="13.5" customHeight="1">
      <c r="B271" s="548"/>
      <c r="C271" s="552"/>
      <c r="D271" s="260" t="s">
        <v>72</v>
      </c>
      <c r="E271" s="535"/>
      <c r="F271" s="180">
        <v>0</v>
      </c>
      <c r="G271" s="15">
        <f>IFERROR(F271/E269,"-")</f>
        <v>0</v>
      </c>
      <c r="H271" s="535"/>
      <c r="I271" s="180">
        <v>0</v>
      </c>
      <c r="J271" s="15">
        <f>IFERROR(I271/H269,"-")</f>
        <v>0</v>
      </c>
      <c r="K271" s="535"/>
      <c r="L271" s="180">
        <v>9</v>
      </c>
      <c r="M271" s="15">
        <f>IFERROR(L271/K269,"-")</f>
        <v>7.3770491803278687E-2</v>
      </c>
      <c r="N271" s="535"/>
      <c r="O271" s="180">
        <v>5</v>
      </c>
      <c r="P271" s="15">
        <f>IFERROR(O271/N269,"-")</f>
        <v>6.8493150684931503E-2</v>
      </c>
      <c r="Q271" s="535"/>
      <c r="R271" s="180">
        <v>2</v>
      </c>
      <c r="S271" s="15">
        <f>IFERROR(R271/Q269,"-")</f>
        <v>6.25E-2</v>
      </c>
      <c r="T271" s="535"/>
      <c r="U271" s="180">
        <v>2</v>
      </c>
      <c r="V271" s="15">
        <f>IFERROR(U271/T269,"-")</f>
        <v>0.15384615384615385</v>
      </c>
      <c r="W271" s="535"/>
      <c r="X271" s="180">
        <v>0</v>
      </c>
      <c r="Y271" s="15" t="str">
        <f>IFERROR(X271/W269,"-")</f>
        <v>-</v>
      </c>
      <c r="Z271" s="535"/>
      <c r="AA271" s="180">
        <f t="shared" si="519"/>
        <v>18</v>
      </c>
      <c r="AB271" s="15">
        <f>IFERROR(AA271/Z269,"-")</f>
        <v>7.1999999999999995E-2</v>
      </c>
      <c r="AH271" s="69"/>
      <c r="AI271" s="134"/>
      <c r="AJ271" s="134"/>
      <c r="AK271" s="134"/>
      <c r="AL271" s="134"/>
      <c r="AM271" s="134"/>
    </row>
    <row r="272" spans="2:39" ht="13.5" customHeight="1">
      <c r="B272" s="549"/>
      <c r="C272" s="553"/>
      <c r="D272" s="261" t="s">
        <v>73</v>
      </c>
      <c r="E272" s="536"/>
      <c r="F272" s="181">
        <v>1</v>
      </c>
      <c r="G272" s="16">
        <f>IFERROR(F272/E269,"-")</f>
        <v>0.33333333333333331</v>
      </c>
      <c r="H272" s="536"/>
      <c r="I272" s="181">
        <v>3</v>
      </c>
      <c r="J272" s="16">
        <f>IFERROR(I272/H269,"-")</f>
        <v>0.42857142857142855</v>
      </c>
      <c r="K272" s="536"/>
      <c r="L272" s="181">
        <v>14</v>
      </c>
      <c r="M272" s="16">
        <f>IFERROR(L272/K269,"-")</f>
        <v>0.11475409836065574</v>
      </c>
      <c r="N272" s="536"/>
      <c r="O272" s="181">
        <v>19</v>
      </c>
      <c r="P272" s="16">
        <f>IFERROR(O272/N269,"-")</f>
        <v>0.26027397260273971</v>
      </c>
      <c r="Q272" s="536"/>
      <c r="R272" s="181">
        <v>11</v>
      </c>
      <c r="S272" s="16">
        <f>IFERROR(R272/Q269,"-")</f>
        <v>0.34375</v>
      </c>
      <c r="T272" s="536"/>
      <c r="U272" s="181">
        <v>3</v>
      </c>
      <c r="V272" s="16">
        <f>IFERROR(U272/T269,"-")</f>
        <v>0.23076923076923078</v>
      </c>
      <c r="W272" s="536"/>
      <c r="X272" s="181">
        <v>0</v>
      </c>
      <c r="Y272" s="16" t="str">
        <f>IFERROR(X272/W269,"-")</f>
        <v>-</v>
      </c>
      <c r="Z272" s="536"/>
      <c r="AA272" s="181">
        <f t="shared" si="519"/>
        <v>51</v>
      </c>
      <c r="AB272" s="16">
        <f>IFERROR(AA272/Z269,"-")</f>
        <v>0.20399999999999999</v>
      </c>
      <c r="AH272" s="69"/>
      <c r="AI272" s="134"/>
      <c r="AJ272" s="134"/>
      <c r="AK272" s="134"/>
      <c r="AL272" s="134"/>
      <c r="AM272" s="134"/>
    </row>
    <row r="273" spans="2:39" ht="13.5" customHeight="1">
      <c r="B273" s="547">
        <v>68</v>
      </c>
      <c r="C273" s="551" t="s">
        <v>46</v>
      </c>
      <c r="D273" s="259" t="s">
        <v>70</v>
      </c>
      <c r="E273" s="534">
        <f t="shared" ref="E273" si="536">VLOOKUP(C273,$AD$5:$AK$78,2,0)</f>
        <v>1</v>
      </c>
      <c r="F273" s="179">
        <v>1</v>
      </c>
      <c r="G273" s="68">
        <f>IFERROR(F273/E273,"-")</f>
        <v>1</v>
      </c>
      <c r="H273" s="534">
        <f t="shared" ref="H273" si="537">VLOOKUP(C273,$AD$5:$AK$78,3,0)</f>
        <v>1</v>
      </c>
      <c r="I273" s="179">
        <v>0</v>
      </c>
      <c r="J273" s="68">
        <f>IFERROR(I273/H273,"-")</f>
        <v>0</v>
      </c>
      <c r="K273" s="534">
        <f t="shared" ref="K273" si="538">VLOOKUP(C273,$AD$5:$AK$78,4,0)</f>
        <v>134</v>
      </c>
      <c r="L273" s="179">
        <v>106</v>
      </c>
      <c r="M273" s="68">
        <f>IFERROR(L273/K273,"-")</f>
        <v>0.79104477611940294</v>
      </c>
      <c r="N273" s="534">
        <f t="shared" ref="N273" si="539">VLOOKUP(C273,$AD$5:$AK$78,5,0)</f>
        <v>125</v>
      </c>
      <c r="O273" s="179">
        <v>89</v>
      </c>
      <c r="P273" s="68">
        <f>IFERROR(O273/N273,"-")</f>
        <v>0.71199999999999997</v>
      </c>
      <c r="Q273" s="534">
        <f t="shared" ref="Q273" si="540">VLOOKUP(C273,$AD$5:$AK$78,6,0)</f>
        <v>69</v>
      </c>
      <c r="R273" s="179">
        <v>52</v>
      </c>
      <c r="S273" s="68">
        <f>IFERROR(R273/Q273,"-")</f>
        <v>0.75362318840579712</v>
      </c>
      <c r="T273" s="534">
        <f t="shared" ref="T273" si="541">VLOOKUP(C273,$AD$5:$AK$78,7,0)</f>
        <v>12</v>
      </c>
      <c r="U273" s="179">
        <v>9</v>
      </c>
      <c r="V273" s="68">
        <f>IFERROR(U273/T273,"-")</f>
        <v>0.75</v>
      </c>
      <c r="W273" s="534">
        <f t="shared" ref="W273" si="542">VLOOKUP(C273,$AD$5:$AK$78,8,0)</f>
        <v>4</v>
      </c>
      <c r="X273" s="179">
        <v>1</v>
      </c>
      <c r="Y273" s="68">
        <f>IFERROR(X273/W273,"-")</f>
        <v>0.25</v>
      </c>
      <c r="Z273" s="534">
        <f t="shared" ref="Z273" si="543">VLOOKUP(C273,$AD$5:$AL$78,9,0)</f>
        <v>346</v>
      </c>
      <c r="AA273" s="179">
        <f t="shared" si="519"/>
        <v>258</v>
      </c>
      <c r="AB273" s="68">
        <f>IFERROR(AA273/Z273,"-")</f>
        <v>0.74566473988439308</v>
      </c>
      <c r="AH273" s="69"/>
      <c r="AI273" s="134"/>
      <c r="AJ273" s="134"/>
      <c r="AK273" s="134"/>
      <c r="AL273" s="134"/>
      <c r="AM273" s="134"/>
    </row>
    <row r="274" spans="2:39" ht="13.5" customHeight="1">
      <c r="B274" s="548"/>
      <c r="C274" s="552"/>
      <c r="D274" s="260" t="s">
        <v>71</v>
      </c>
      <c r="E274" s="535"/>
      <c r="F274" s="180">
        <v>0</v>
      </c>
      <c r="G274" s="15">
        <f>IFERROR(F274/E273,"-")</f>
        <v>0</v>
      </c>
      <c r="H274" s="535"/>
      <c r="I274" s="180">
        <v>1</v>
      </c>
      <c r="J274" s="15">
        <f>IFERROR(I274/H273,"-")</f>
        <v>1</v>
      </c>
      <c r="K274" s="535"/>
      <c r="L274" s="180">
        <v>13</v>
      </c>
      <c r="M274" s="15">
        <f>IFERROR(L274/K273,"-")</f>
        <v>9.7014925373134331E-2</v>
      </c>
      <c r="N274" s="535"/>
      <c r="O274" s="180">
        <v>16</v>
      </c>
      <c r="P274" s="15">
        <f>IFERROR(O274/N273,"-")</f>
        <v>0.128</v>
      </c>
      <c r="Q274" s="535"/>
      <c r="R274" s="180">
        <v>6</v>
      </c>
      <c r="S274" s="15">
        <f>IFERROR(R274/Q273,"-")</f>
        <v>8.6956521739130432E-2</v>
      </c>
      <c r="T274" s="535"/>
      <c r="U274" s="180">
        <v>0</v>
      </c>
      <c r="V274" s="15">
        <f>IFERROR(U274/T273,"-")</f>
        <v>0</v>
      </c>
      <c r="W274" s="535"/>
      <c r="X274" s="180">
        <v>0</v>
      </c>
      <c r="Y274" s="15">
        <f>IFERROR(X274/W273,"-")</f>
        <v>0</v>
      </c>
      <c r="Z274" s="535"/>
      <c r="AA274" s="180">
        <f t="shared" si="519"/>
        <v>36</v>
      </c>
      <c r="AB274" s="15">
        <f>IFERROR(AA274/Z273,"-")</f>
        <v>0.10404624277456648</v>
      </c>
      <c r="AH274" s="69"/>
      <c r="AI274" s="134"/>
      <c r="AJ274" s="134"/>
      <c r="AK274" s="134"/>
      <c r="AL274" s="134"/>
      <c r="AM274" s="134"/>
    </row>
    <row r="275" spans="2:39" ht="13.5" customHeight="1">
      <c r="B275" s="548"/>
      <c r="C275" s="552"/>
      <c r="D275" s="260" t="s">
        <v>72</v>
      </c>
      <c r="E275" s="535"/>
      <c r="F275" s="180">
        <v>0</v>
      </c>
      <c r="G275" s="15">
        <f>IFERROR(F275/E273,"-")</f>
        <v>0</v>
      </c>
      <c r="H275" s="535"/>
      <c r="I275" s="180">
        <v>0</v>
      </c>
      <c r="J275" s="15">
        <f>IFERROR(I275/H273,"-")</f>
        <v>0</v>
      </c>
      <c r="K275" s="535"/>
      <c r="L275" s="180">
        <v>5</v>
      </c>
      <c r="M275" s="15">
        <f>IFERROR(L275/K273,"-")</f>
        <v>3.7313432835820892E-2</v>
      </c>
      <c r="N275" s="535"/>
      <c r="O275" s="180">
        <v>8</v>
      </c>
      <c r="P275" s="15">
        <f>IFERROR(O275/N273,"-")</f>
        <v>6.4000000000000001E-2</v>
      </c>
      <c r="Q275" s="535"/>
      <c r="R275" s="180">
        <v>3</v>
      </c>
      <c r="S275" s="15">
        <f>IFERROR(R275/Q273,"-")</f>
        <v>4.3478260869565216E-2</v>
      </c>
      <c r="T275" s="535"/>
      <c r="U275" s="180">
        <v>3</v>
      </c>
      <c r="V275" s="15">
        <f>IFERROR(U275/T273,"-")</f>
        <v>0.25</v>
      </c>
      <c r="W275" s="535"/>
      <c r="X275" s="180">
        <v>1</v>
      </c>
      <c r="Y275" s="15">
        <f>IFERROR(X275/W273,"-")</f>
        <v>0.25</v>
      </c>
      <c r="Z275" s="535"/>
      <c r="AA275" s="180">
        <f t="shared" si="519"/>
        <v>20</v>
      </c>
      <c r="AB275" s="15">
        <f>IFERROR(AA275/Z273,"-")</f>
        <v>5.7803468208092484E-2</v>
      </c>
      <c r="AH275" s="69"/>
      <c r="AI275" s="134"/>
      <c r="AJ275" s="134"/>
      <c r="AK275" s="134"/>
      <c r="AL275" s="134"/>
      <c r="AM275" s="134"/>
    </row>
    <row r="276" spans="2:39" ht="13.5" customHeight="1">
      <c r="B276" s="549"/>
      <c r="C276" s="553"/>
      <c r="D276" s="261" t="s">
        <v>73</v>
      </c>
      <c r="E276" s="536"/>
      <c r="F276" s="181">
        <v>0</v>
      </c>
      <c r="G276" s="16">
        <f>IFERROR(F276/E273,"-")</f>
        <v>0</v>
      </c>
      <c r="H276" s="536"/>
      <c r="I276" s="181">
        <v>0</v>
      </c>
      <c r="J276" s="16">
        <f>IFERROR(I276/H273,"-")</f>
        <v>0</v>
      </c>
      <c r="K276" s="536"/>
      <c r="L276" s="181">
        <v>10</v>
      </c>
      <c r="M276" s="16">
        <f>IFERROR(L276/K273,"-")</f>
        <v>7.4626865671641784E-2</v>
      </c>
      <c r="N276" s="536"/>
      <c r="O276" s="181">
        <v>12</v>
      </c>
      <c r="P276" s="16">
        <f>IFERROR(O276/N273,"-")</f>
        <v>9.6000000000000002E-2</v>
      </c>
      <c r="Q276" s="536"/>
      <c r="R276" s="181">
        <v>8</v>
      </c>
      <c r="S276" s="16">
        <f>IFERROR(R276/Q273,"-")</f>
        <v>0.11594202898550725</v>
      </c>
      <c r="T276" s="536"/>
      <c r="U276" s="181">
        <v>0</v>
      </c>
      <c r="V276" s="16">
        <f>IFERROR(U276/T273,"-")</f>
        <v>0</v>
      </c>
      <c r="W276" s="536"/>
      <c r="X276" s="181">
        <v>2</v>
      </c>
      <c r="Y276" s="16">
        <f>IFERROR(X276/W273,"-")</f>
        <v>0.5</v>
      </c>
      <c r="Z276" s="536"/>
      <c r="AA276" s="181">
        <f t="shared" si="519"/>
        <v>32</v>
      </c>
      <c r="AB276" s="16">
        <f>IFERROR(AA276/Z273,"-")</f>
        <v>9.2485549132947972E-2</v>
      </c>
      <c r="AH276" s="69"/>
      <c r="AI276" s="134"/>
      <c r="AJ276" s="134"/>
      <c r="AK276" s="134"/>
      <c r="AL276" s="134"/>
      <c r="AM276" s="134"/>
    </row>
    <row r="277" spans="2:39" ht="13.5" customHeight="1">
      <c r="B277" s="547">
        <v>69</v>
      </c>
      <c r="C277" s="551" t="s">
        <v>47</v>
      </c>
      <c r="D277" s="259" t="s">
        <v>70</v>
      </c>
      <c r="E277" s="534">
        <f t="shared" ref="E277" si="544">VLOOKUP(C277,$AD$5:$AK$78,2,0)</f>
        <v>0</v>
      </c>
      <c r="F277" s="179">
        <v>0</v>
      </c>
      <c r="G277" s="68" t="str">
        <f>IFERROR(F277/E277,"-")</f>
        <v>-</v>
      </c>
      <c r="H277" s="534">
        <f t="shared" ref="H277" si="545">VLOOKUP(C277,$AD$5:$AK$78,3,0)</f>
        <v>4</v>
      </c>
      <c r="I277" s="179">
        <v>1</v>
      </c>
      <c r="J277" s="68">
        <f>IFERROR(I277/H277,"-")</f>
        <v>0.25</v>
      </c>
      <c r="K277" s="534">
        <f t="shared" ref="K277" si="546">VLOOKUP(C277,$AD$5:$AK$78,4,0)</f>
        <v>468</v>
      </c>
      <c r="L277" s="179">
        <v>362</v>
      </c>
      <c r="M277" s="68">
        <f>IFERROR(L277/K277,"-")</f>
        <v>0.77350427350427353</v>
      </c>
      <c r="N277" s="534">
        <f t="shared" ref="N277" si="547">VLOOKUP(C277,$AD$5:$AK$78,5,0)</f>
        <v>293</v>
      </c>
      <c r="O277" s="179">
        <v>207</v>
      </c>
      <c r="P277" s="68">
        <f>IFERROR(O277/N277,"-")</f>
        <v>0.70648464163822522</v>
      </c>
      <c r="Q277" s="534">
        <f t="shared" ref="Q277" si="548">VLOOKUP(C277,$AD$5:$AK$78,6,0)</f>
        <v>105</v>
      </c>
      <c r="R277" s="179">
        <v>71</v>
      </c>
      <c r="S277" s="68">
        <f>IFERROR(R277/Q277,"-")</f>
        <v>0.67619047619047623</v>
      </c>
      <c r="T277" s="534">
        <f t="shared" ref="T277" si="549">VLOOKUP(C277,$AD$5:$AK$78,7,0)</f>
        <v>31</v>
      </c>
      <c r="U277" s="179">
        <v>21</v>
      </c>
      <c r="V277" s="68">
        <f>IFERROR(U277/T277,"-")</f>
        <v>0.67741935483870963</v>
      </c>
      <c r="W277" s="534">
        <f t="shared" ref="W277" si="550">VLOOKUP(C277,$AD$5:$AK$78,8,0)</f>
        <v>5</v>
      </c>
      <c r="X277" s="179">
        <v>0</v>
      </c>
      <c r="Y277" s="68">
        <f>IFERROR(X277/W277,"-")</f>
        <v>0</v>
      </c>
      <c r="Z277" s="534">
        <f t="shared" ref="Z277" si="551">VLOOKUP(C277,$AD$5:$AL$78,9,0)</f>
        <v>906</v>
      </c>
      <c r="AA277" s="179">
        <f t="shared" si="519"/>
        <v>662</v>
      </c>
      <c r="AB277" s="68">
        <f>IFERROR(AA277/Z277,"-")</f>
        <v>0.73068432671081673</v>
      </c>
      <c r="AH277" s="69"/>
      <c r="AI277" s="134"/>
      <c r="AJ277" s="134"/>
      <c r="AK277" s="134"/>
      <c r="AL277" s="134"/>
      <c r="AM277" s="134"/>
    </row>
    <row r="278" spans="2:39" ht="13.5" customHeight="1">
      <c r="B278" s="548"/>
      <c r="C278" s="552"/>
      <c r="D278" s="260" t="s">
        <v>71</v>
      </c>
      <c r="E278" s="535"/>
      <c r="F278" s="180">
        <v>0</v>
      </c>
      <c r="G278" s="15" t="str">
        <f>IFERROR(F278/E277,"-")</f>
        <v>-</v>
      </c>
      <c r="H278" s="535"/>
      <c r="I278" s="180">
        <v>0</v>
      </c>
      <c r="J278" s="15">
        <f>IFERROR(I278/H277,"-")</f>
        <v>0</v>
      </c>
      <c r="K278" s="535"/>
      <c r="L278" s="180">
        <v>49</v>
      </c>
      <c r="M278" s="15">
        <f>IFERROR(L278/K277,"-")</f>
        <v>0.1047008547008547</v>
      </c>
      <c r="N278" s="535"/>
      <c r="O278" s="180">
        <v>34</v>
      </c>
      <c r="P278" s="15">
        <f>IFERROR(O278/N277,"-")</f>
        <v>0.11604095563139932</v>
      </c>
      <c r="Q278" s="535"/>
      <c r="R278" s="180">
        <v>12</v>
      </c>
      <c r="S278" s="15">
        <f>IFERROR(R278/Q277,"-")</f>
        <v>0.11428571428571428</v>
      </c>
      <c r="T278" s="535"/>
      <c r="U278" s="180">
        <v>4</v>
      </c>
      <c r="V278" s="15">
        <f>IFERROR(U278/T277,"-")</f>
        <v>0.12903225806451613</v>
      </c>
      <c r="W278" s="535"/>
      <c r="X278" s="180">
        <v>0</v>
      </c>
      <c r="Y278" s="15">
        <f>IFERROR(X278/W277,"-")</f>
        <v>0</v>
      </c>
      <c r="Z278" s="535"/>
      <c r="AA278" s="180">
        <f t="shared" si="519"/>
        <v>99</v>
      </c>
      <c r="AB278" s="15">
        <f>IFERROR(AA278/Z277,"-")</f>
        <v>0.10927152317880795</v>
      </c>
      <c r="AH278" s="69"/>
      <c r="AI278" s="134"/>
      <c r="AJ278" s="134"/>
      <c r="AK278" s="134"/>
      <c r="AL278" s="134"/>
      <c r="AM278" s="134"/>
    </row>
    <row r="279" spans="2:39" ht="13.5" customHeight="1">
      <c r="B279" s="548"/>
      <c r="C279" s="552"/>
      <c r="D279" s="260" t="s">
        <v>72</v>
      </c>
      <c r="E279" s="535"/>
      <c r="F279" s="180">
        <v>0</v>
      </c>
      <c r="G279" s="15" t="str">
        <f>IFERROR(F279/E277,"-")</f>
        <v>-</v>
      </c>
      <c r="H279" s="535"/>
      <c r="I279" s="180">
        <v>1</v>
      </c>
      <c r="J279" s="15">
        <f>IFERROR(I279/H277,"-")</f>
        <v>0.25</v>
      </c>
      <c r="K279" s="535"/>
      <c r="L279" s="180">
        <v>27</v>
      </c>
      <c r="M279" s="15">
        <f>IFERROR(L279/K277,"-")</f>
        <v>5.7692307692307696E-2</v>
      </c>
      <c r="N279" s="535"/>
      <c r="O279" s="180">
        <v>14</v>
      </c>
      <c r="P279" s="15">
        <f>IFERROR(O279/N277,"-")</f>
        <v>4.778156996587031E-2</v>
      </c>
      <c r="Q279" s="535"/>
      <c r="R279" s="180">
        <v>7</v>
      </c>
      <c r="S279" s="15">
        <f>IFERROR(R279/Q277,"-")</f>
        <v>6.6666666666666666E-2</v>
      </c>
      <c r="T279" s="535"/>
      <c r="U279" s="180">
        <v>1</v>
      </c>
      <c r="V279" s="15">
        <f>IFERROR(U279/T277,"-")</f>
        <v>3.2258064516129031E-2</v>
      </c>
      <c r="W279" s="535"/>
      <c r="X279" s="180">
        <v>2</v>
      </c>
      <c r="Y279" s="15">
        <f>IFERROR(X279/W277,"-")</f>
        <v>0.4</v>
      </c>
      <c r="Z279" s="535"/>
      <c r="AA279" s="180">
        <f t="shared" si="519"/>
        <v>52</v>
      </c>
      <c r="AB279" s="15">
        <f>IFERROR(AA279/Z277,"-")</f>
        <v>5.7395143487858721E-2</v>
      </c>
      <c r="AH279" s="69"/>
      <c r="AI279" s="134"/>
      <c r="AJ279" s="134"/>
      <c r="AK279" s="134"/>
      <c r="AL279" s="134"/>
      <c r="AM279" s="134"/>
    </row>
    <row r="280" spans="2:39" ht="13.5" customHeight="1">
      <c r="B280" s="549"/>
      <c r="C280" s="553"/>
      <c r="D280" s="261" t="s">
        <v>73</v>
      </c>
      <c r="E280" s="536"/>
      <c r="F280" s="181">
        <v>0</v>
      </c>
      <c r="G280" s="16" t="str">
        <f>IFERROR(F280/E277,"-")</f>
        <v>-</v>
      </c>
      <c r="H280" s="536"/>
      <c r="I280" s="181">
        <v>2</v>
      </c>
      <c r="J280" s="16">
        <f>IFERROR(I280/H277,"-")</f>
        <v>0.5</v>
      </c>
      <c r="K280" s="536"/>
      <c r="L280" s="181">
        <v>30</v>
      </c>
      <c r="M280" s="16">
        <f>IFERROR(L280/K277,"-")</f>
        <v>6.4102564102564097E-2</v>
      </c>
      <c r="N280" s="536"/>
      <c r="O280" s="181">
        <v>38</v>
      </c>
      <c r="P280" s="16">
        <f>IFERROR(O280/N277,"-")</f>
        <v>0.12969283276450511</v>
      </c>
      <c r="Q280" s="536"/>
      <c r="R280" s="181">
        <v>15</v>
      </c>
      <c r="S280" s="16">
        <f>IFERROR(R280/Q277,"-")</f>
        <v>0.14285714285714285</v>
      </c>
      <c r="T280" s="536"/>
      <c r="U280" s="181">
        <v>5</v>
      </c>
      <c r="V280" s="16">
        <f>IFERROR(U280/T277,"-")</f>
        <v>0.16129032258064516</v>
      </c>
      <c r="W280" s="536"/>
      <c r="X280" s="181">
        <v>3</v>
      </c>
      <c r="Y280" s="16">
        <f>IFERROR(X280/W277,"-")</f>
        <v>0.6</v>
      </c>
      <c r="Z280" s="536"/>
      <c r="AA280" s="181">
        <f t="shared" si="519"/>
        <v>93</v>
      </c>
      <c r="AB280" s="16">
        <f>IFERROR(AA280/Z277,"-")</f>
        <v>0.10264900662251655</v>
      </c>
      <c r="AH280" s="69"/>
      <c r="AI280" s="134"/>
      <c r="AJ280" s="134"/>
      <c r="AK280" s="134"/>
      <c r="AL280" s="134"/>
      <c r="AM280" s="134"/>
    </row>
    <row r="281" spans="2:39" ht="13.5" customHeight="1">
      <c r="B281" s="547">
        <v>70</v>
      </c>
      <c r="C281" s="551" t="s">
        <v>48</v>
      </c>
      <c r="D281" s="259" t="s">
        <v>70</v>
      </c>
      <c r="E281" s="534">
        <f t="shared" ref="E281" si="552">VLOOKUP(C281,$AD$5:$AK$78,2,0)</f>
        <v>0</v>
      </c>
      <c r="F281" s="179">
        <v>0</v>
      </c>
      <c r="G281" s="68" t="str">
        <f>IFERROR(F281/E281,"-")</f>
        <v>-</v>
      </c>
      <c r="H281" s="534">
        <f t="shared" ref="H281" si="553">VLOOKUP(C281,$AD$5:$AK$78,3,0)</f>
        <v>0</v>
      </c>
      <c r="I281" s="179">
        <v>0</v>
      </c>
      <c r="J281" s="68" t="str">
        <f>IFERROR(I281/H281,"-")</f>
        <v>-</v>
      </c>
      <c r="K281" s="534">
        <f t="shared" ref="K281" si="554">VLOOKUP(C281,$AD$5:$AK$78,4,0)</f>
        <v>64</v>
      </c>
      <c r="L281" s="179">
        <v>56</v>
      </c>
      <c r="M281" s="68">
        <f>IFERROR(L281/K281,"-")</f>
        <v>0.875</v>
      </c>
      <c r="N281" s="534">
        <f t="shared" ref="N281" si="555">VLOOKUP(C281,$AD$5:$AK$78,5,0)</f>
        <v>58</v>
      </c>
      <c r="O281" s="179">
        <v>51</v>
      </c>
      <c r="P281" s="68">
        <f>IFERROR(O281/N281,"-")</f>
        <v>0.87931034482758619</v>
      </c>
      <c r="Q281" s="534">
        <f t="shared" ref="Q281" si="556">VLOOKUP(C281,$AD$5:$AK$78,6,0)</f>
        <v>30</v>
      </c>
      <c r="R281" s="179">
        <v>20</v>
      </c>
      <c r="S281" s="68">
        <f>IFERROR(R281/Q281,"-")</f>
        <v>0.66666666666666663</v>
      </c>
      <c r="T281" s="534">
        <f t="shared" ref="T281" si="557">VLOOKUP(C281,$AD$5:$AK$78,7,0)</f>
        <v>7</v>
      </c>
      <c r="U281" s="179">
        <v>6</v>
      </c>
      <c r="V281" s="68">
        <f>IFERROR(U281/T281,"-")</f>
        <v>0.8571428571428571</v>
      </c>
      <c r="W281" s="534">
        <f t="shared" ref="W281" si="558">VLOOKUP(C281,$AD$5:$AK$78,8,0)</f>
        <v>3</v>
      </c>
      <c r="X281" s="179">
        <v>3</v>
      </c>
      <c r="Y281" s="68">
        <f>IFERROR(X281/W281,"-")</f>
        <v>1</v>
      </c>
      <c r="Z281" s="534">
        <f t="shared" ref="Z281" si="559">VLOOKUP(C281,$AD$5:$AL$78,9,0)</f>
        <v>162</v>
      </c>
      <c r="AA281" s="179">
        <f t="shared" si="519"/>
        <v>136</v>
      </c>
      <c r="AB281" s="68">
        <f>IFERROR(AA281/Z281,"-")</f>
        <v>0.83950617283950613</v>
      </c>
      <c r="AH281" s="69"/>
      <c r="AI281" s="134"/>
      <c r="AJ281" s="134"/>
      <c r="AK281" s="134"/>
      <c r="AL281" s="134"/>
      <c r="AM281" s="134"/>
    </row>
    <row r="282" spans="2:39" ht="13.5" customHeight="1">
      <c r="B282" s="548"/>
      <c r="C282" s="552"/>
      <c r="D282" s="260" t="s">
        <v>71</v>
      </c>
      <c r="E282" s="535"/>
      <c r="F282" s="180">
        <v>0</v>
      </c>
      <c r="G282" s="15" t="str">
        <f>IFERROR(F282/E281,"-")</f>
        <v>-</v>
      </c>
      <c r="H282" s="535"/>
      <c r="I282" s="180">
        <v>0</v>
      </c>
      <c r="J282" s="15" t="str">
        <f>IFERROR(I282/H281,"-")</f>
        <v>-</v>
      </c>
      <c r="K282" s="535"/>
      <c r="L282" s="180">
        <v>6</v>
      </c>
      <c r="M282" s="15">
        <f>IFERROR(L282/K281,"-")</f>
        <v>9.375E-2</v>
      </c>
      <c r="N282" s="535"/>
      <c r="O282" s="180">
        <v>4</v>
      </c>
      <c r="P282" s="15">
        <f>IFERROR(O282/N281,"-")</f>
        <v>6.8965517241379309E-2</v>
      </c>
      <c r="Q282" s="535"/>
      <c r="R282" s="180">
        <v>5</v>
      </c>
      <c r="S282" s="15">
        <f>IFERROR(R282/Q281,"-")</f>
        <v>0.16666666666666666</v>
      </c>
      <c r="T282" s="535"/>
      <c r="U282" s="180">
        <v>1</v>
      </c>
      <c r="V282" s="15">
        <f>IFERROR(U282/T281,"-")</f>
        <v>0.14285714285714285</v>
      </c>
      <c r="W282" s="535"/>
      <c r="X282" s="180">
        <v>0</v>
      </c>
      <c r="Y282" s="15">
        <f>IFERROR(X282/W281,"-")</f>
        <v>0</v>
      </c>
      <c r="Z282" s="535"/>
      <c r="AA282" s="180">
        <f t="shared" si="519"/>
        <v>16</v>
      </c>
      <c r="AB282" s="15">
        <f>IFERROR(AA282/Z281,"-")</f>
        <v>9.8765432098765427E-2</v>
      </c>
      <c r="AH282" s="69"/>
      <c r="AI282" s="134"/>
      <c r="AJ282" s="134"/>
      <c r="AK282" s="134"/>
      <c r="AL282" s="134"/>
      <c r="AM282" s="134"/>
    </row>
    <row r="283" spans="2:39" ht="13.5" customHeight="1">
      <c r="B283" s="548"/>
      <c r="C283" s="552"/>
      <c r="D283" s="260" t="s">
        <v>72</v>
      </c>
      <c r="E283" s="535"/>
      <c r="F283" s="180">
        <v>0</v>
      </c>
      <c r="G283" s="15" t="str">
        <f>IFERROR(F283/E281,"-")</f>
        <v>-</v>
      </c>
      <c r="H283" s="535"/>
      <c r="I283" s="180">
        <v>0</v>
      </c>
      <c r="J283" s="15" t="str">
        <f>IFERROR(I283/H281,"-")</f>
        <v>-</v>
      </c>
      <c r="K283" s="535"/>
      <c r="L283" s="180">
        <v>2</v>
      </c>
      <c r="M283" s="15">
        <f>IFERROR(L283/K281,"-")</f>
        <v>3.125E-2</v>
      </c>
      <c r="N283" s="535"/>
      <c r="O283" s="180">
        <v>2</v>
      </c>
      <c r="P283" s="15">
        <f>IFERROR(O283/N281,"-")</f>
        <v>3.4482758620689655E-2</v>
      </c>
      <c r="Q283" s="535"/>
      <c r="R283" s="180">
        <v>1</v>
      </c>
      <c r="S283" s="15">
        <f>IFERROR(R283/Q281,"-")</f>
        <v>3.3333333333333333E-2</v>
      </c>
      <c r="T283" s="535"/>
      <c r="U283" s="180">
        <v>0</v>
      </c>
      <c r="V283" s="15">
        <f>IFERROR(U283/T281,"-")</f>
        <v>0</v>
      </c>
      <c r="W283" s="535"/>
      <c r="X283" s="180">
        <v>0</v>
      </c>
      <c r="Y283" s="15">
        <f>IFERROR(X283/W281,"-")</f>
        <v>0</v>
      </c>
      <c r="Z283" s="535"/>
      <c r="AA283" s="180">
        <f t="shared" si="519"/>
        <v>5</v>
      </c>
      <c r="AB283" s="15">
        <f>IFERROR(AA283/Z281,"-")</f>
        <v>3.0864197530864196E-2</v>
      </c>
      <c r="AH283" s="69"/>
      <c r="AI283" s="134"/>
      <c r="AJ283" s="134"/>
      <c r="AK283" s="134"/>
      <c r="AL283" s="134"/>
      <c r="AM283" s="134"/>
    </row>
    <row r="284" spans="2:39" ht="13.5" customHeight="1">
      <c r="B284" s="549"/>
      <c r="C284" s="553"/>
      <c r="D284" s="261" t="s">
        <v>73</v>
      </c>
      <c r="E284" s="536"/>
      <c r="F284" s="181">
        <v>0</v>
      </c>
      <c r="G284" s="16" t="str">
        <f>IFERROR(F284/E281,"-")</f>
        <v>-</v>
      </c>
      <c r="H284" s="536"/>
      <c r="I284" s="181">
        <v>0</v>
      </c>
      <c r="J284" s="16" t="str">
        <f>IFERROR(I284/H281,"-")</f>
        <v>-</v>
      </c>
      <c r="K284" s="536"/>
      <c r="L284" s="181">
        <v>0</v>
      </c>
      <c r="M284" s="16">
        <f>IFERROR(L284/K281,"-")</f>
        <v>0</v>
      </c>
      <c r="N284" s="536"/>
      <c r="O284" s="181">
        <v>1</v>
      </c>
      <c r="P284" s="16">
        <f>IFERROR(O284/N281,"-")</f>
        <v>1.7241379310344827E-2</v>
      </c>
      <c r="Q284" s="536"/>
      <c r="R284" s="181">
        <v>4</v>
      </c>
      <c r="S284" s="16">
        <f>IFERROR(R284/Q281,"-")</f>
        <v>0.13333333333333333</v>
      </c>
      <c r="T284" s="536"/>
      <c r="U284" s="181">
        <v>0</v>
      </c>
      <c r="V284" s="16">
        <f>IFERROR(U284/T281,"-")</f>
        <v>0</v>
      </c>
      <c r="W284" s="536"/>
      <c r="X284" s="181">
        <v>0</v>
      </c>
      <c r="Y284" s="16">
        <f>IFERROR(X284/W281,"-")</f>
        <v>0</v>
      </c>
      <c r="Z284" s="536"/>
      <c r="AA284" s="181">
        <f t="shared" si="519"/>
        <v>5</v>
      </c>
      <c r="AB284" s="16">
        <f>IFERROR(AA284/Z281,"-")</f>
        <v>3.0864197530864196E-2</v>
      </c>
      <c r="AH284" s="69"/>
      <c r="AI284" s="134"/>
      <c r="AJ284" s="134"/>
      <c r="AK284" s="134"/>
      <c r="AL284" s="134"/>
      <c r="AM284" s="134"/>
    </row>
    <row r="285" spans="2:39" ht="13.5" customHeight="1">
      <c r="B285" s="547">
        <v>71</v>
      </c>
      <c r="C285" s="551" t="s">
        <v>49</v>
      </c>
      <c r="D285" s="259" t="s">
        <v>70</v>
      </c>
      <c r="E285" s="534">
        <f t="shared" ref="E285" si="560">VLOOKUP(C285,$AD$5:$AK$78,2,0)</f>
        <v>0</v>
      </c>
      <c r="F285" s="179">
        <v>0</v>
      </c>
      <c r="G285" s="68" t="str">
        <f>IFERROR(F285/E285,"-")</f>
        <v>-</v>
      </c>
      <c r="H285" s="534">
        <f t="shared" ref="H285" si="561">VLOOKUP(C285,$AD$5:$AK$78,3,0)</f>
        <v>0</v>
      </c>
      <c r="I285" s="179">
        <v>0</v>
      </c>
      <c r="J285" s="68" t="str">
        <f>IFERROR(I285/H285,"-")</f>
        <v>-</v>
      </c>
      <c r="K285" s="534">
        <f t="shared" ref="K285" si="562">VLOOKUP(C285,$AD$5:$AK$78,4,0)</f>
        <v>69</v>
      </c>
      <c r="L285" s="179">
        <v>51</v>
      </c>
      <c r="M285" s="68">
        <f>IFERROR(L285/K285,"-")</f>
        <v>0.73913043478260865</v>
      </c>
      <c r="N285" s="534">
        <f t="shared" ref="N285" si="563">VLOOKUP(C285,$AD$5:$AK$78,5,0)</f>
        <v>55</v>
      </c>
      <c r="O285" s="179">
        <v>35</v>
      </c>
      <c r="P285" s="68">
        <f>IFERROR(O285/N285,"-")</f>
        <v>0.63636363636363635</v>
      </c>
      <c r="Q285" s="534">
        <f t="shared" ref="Q285" si="564">VLOOKUP(C285,$AD$5:$AK$78,6,0)</f>
        <v>14</v>
      </c>
      <c r="R285" s="179">
        <v>8</v>
      </c>
      <c r="S285" s="68">
        <f>IFERROR(R285/Q285,"-")</f>
        <v>0.5714285714285714</v>
      </c>
      <c r="T285" s="534">
        <f t="shared" ref="T285" si="565">VLOOKUP(C285,$AD$5:$AK$78,7,0)</f>
        <v>4</v>
      </c>
      <c r="U285" s="179">
        <v>1</v>
      </c>
      <c r="V285" s="68">
        <f>IFERROR(U285/T285,"-")</f>
        <v>0.25</v>
      </c>
      <c r="W285" s="534">
        <f t="shared" ref="W285" si="566">VLOOKUP(C285,$AD$5:$AK$78,8,0)</f>
        <v>2</v>
      </c>
      <c r="X285" s="179">
        <v>0</v>
      </c>
      <c r="Y285" s="68">
        <f>IFERROR(X285/W285,"-")</f>
        <v>0</v>
      </c>
      <c r="Z285" s="534">
        <f t="shared" ref="Z285" si="567">VLOOKUP(C285,$AD$5:$AL$78,9,0)</f>
        <v>144</v>
      </c>
      <c r="AA285" s="179">
        <f t="shared" si="519"/>
        <v>95</v>
      </c>
      <c r="AB285" s="68">
        <f>IFERROR(AA285/Z285,"-")</f>
        <v>0.65972222222222221</v>
      </c>
      <c r="AH285" s="69"/>
      <c r="AI285" s="134"/>
      <c r="AJ285" s="134"/>
      <c r="AK285" s="134"/>
      <c r="AL285" s="134"/>
      <c r="AM285" s="134"/>
    </row>
    <row r="286" spans="2:39" ht="13.5" customHeight="1">
      <c r="B286" s="548"/>
      <c r="C286" s="552"/>
      <c r="D286" s="260" t="s">
        <v>71</v>
      </c>
      <c r="E286" s="535"/>
      <c r="F286" s="180">
        <v>0</v>
      </c>
      <c r="G286" s="15" t="str">
        <f>IFERROR(F286/E285,"-")</f>
        <v>-</v>
      </c>
      <c r="H286" s="535"/>
      <c r="I286" s="180">
        <v>0</v>
      </c>
      <c r="J286" s="15" t="str">
        <f>IFERROR(I286/H285,"-")</f>
        <v>-</v>
      </c>
      <c r="K286" s="535"/>
      <c r="L286" s="180">
        <v>9</v>
      </c>
      <c r="M286" s="15">
        <f>IFERROR(L286/K285,"-")</f>
        <v>0.13043478260869565</v>
      </c>
      <c r="N286" s="535"/>
      <c r="O286" s="180">
        <v>8</v>
      </c>
      <c r="P286" s="15">
        <f>IFERROR(O286/N285,"-")</f>
        <v>0.14545454545454545</v>
      </c>
      <c r="Q286" s="535"/>
      <c r="R286" s="180">
        <v>2</v>
      </c>
      <c r="S286" s="15">
        <f>IFERROR(R286/Q285,"-")</f>
        <v>0.14285714285714285</v>
      </c>
      <c r="T286" s="535"/>
      <c r="U286" s="180">
        <v>1</v>
      </c>
      <c r="V286" s="15">
        <f>IFERROR(U286/T285,"-")</f>
        <v>0.25</v>
      </c>
      <c r="W286" s="535"/>
      <c r="X286" s="180">
        <v>1</v>
      </c>
      <c r="Y286" s="15">
        <f>IFERROR(X286/W285,"-")</f>
        <v>0.5</v>
      </c>
      <c r="Z286" s="535"/>
      <c r="AA286" s="180">
        <f t="shared" si="519"/>
        <v>21</v>
      </c>
      <c r="AB286" s="15">
        <f>IFERROR(AA286/Z285,"-")</f>
        <v>0.14583333333333334</v>
      </c>
      <c r="AH286" s="69"/>
      <c r="AI286" s="134"/>
      <c r="AJ286" s="134"/>
      <c r="AK286" s="134"/>
      <c r="AL286" s="134"/>
      <c r="AM286" s="134"/>
    </row>
    <row r="287" spans="2:39" ht="13.5" customHeight="1">
      <c r="B287" s="548"/>
      <c r="C287" s="552"/>
      <c r="D287" s="260" t="s">
        <v>72</v>
      </c>
      <c r="E287" s="535"/>
      <c r="F287" s="180">
        <v>0</v>
      </c>
      <c r="G287" s="15" t="str">
        <f>IFERROR(F287/E285,"-")</f>
        <v>-</v>
      </c>
      <c r="H287" s="535"/>
      <c r="I287" s="180">
        <v>0</v>
      </c>
      <c r="J287" s="15" t="str">
        <f>IFERROR(I287/H285,"-")</f>
        <v>-</v>
      </c>
      <c r="K287" s="535"/>
      <c r="L287" s="180">
        <v>4</v>
      </c>
      <c r="M287" s="15">
        <f>IFERROR(L287/K285,"-")</f>
        <v>5.7971014492753624E-2</v>
      </c>
      <c r="N287" s="535"/>
      <c r="O287" s="180">
        <v>5</v>
      </c>
      <c r="P287" s="15">
        <f>IFERROR(O287/N285,"-")</f>
        <v>9.0909090909090912E-2</v>
      </c>
      <c r="Q287" s="535"/>
      <c r="R287" s="180">
        <v>0</v>
      </c>
      <c r="S287" s="15">
        <f>IFERROR(R287/Q285,"-")</f>
        <v>0</v>
      </c>
      <c r="T287" s="535"/>
      <c r="U287" s="180">
        <v>1</v>
      </c>
      <c r="V287" s="15">
        <f>IFERROR(U287/T285,"-")</f>
        <v>0.25</v>
      </c>
      <c r="W287" s="535"/>
      <c r="X287" s="180">
        <v>0</v>
      </c>
      <c r="Y287" s="15">
        <f>IFERROR(X287/W285,"-")</f>
        <v>0</v>
      </c>
      <c r="Z287" s="535"/>
      <c r="AA287" s="180">
        <f t="shared" si="519"/>
        <v>10</v>
      </c>
      <c r="AB287" s="15">
        <f>IFERROR(AA287/Z285,"-")</f>
        <v>6.9444444444444448E-2</v>
      </c>
      <c r="AH287" s="69"/>
      <c r="AI287" s="134"/>
      <c r="AJ287" s="134"/>
      <c r="AK287" s="134"/>
      <c r="AL287" s="134"/>
      <c r="AM287" s="134"/>
    </row>
    <row r="288" spans="2:39" ht="13.5" customHeight="1">
      <c r="B288" s="549"/>
      <c r="C288" s="553"/>
      <c r="D288" s="261" t="s">
        <v>73</v>
      </c>
      <c r="E288" s="536"/>
      <c r="F288" s="181">
        <v>0</v>
      </c>
      <c r="G288" s="16" t="str">
        <f>IFERROR(F288/E285,"-")</f>
        <v>-</v>
      </c>
      <c r="H288" s="536"/>
      <c r="I288" s="181">
        <v>0</v>
      </c>
      <c r="J288" s="16" t="str">
        <f>IFERROR(I288/H285,"-")</f>
        <v>-</v>
      </c>
      <c r="K288" s="536"/>
      <c r="L288" s="181">
        <v>5</v>
      </c>
      <c r="M288" s="16">
        <f>IFERROR(L288/K285,"-")</f>
        <v>7.2463768115942032E-2</v>
      </c>
      <c r="N288" s="536"/>
      <c r="O288" s="181">
        <v>7</v>
      </c>
      <c r="P288" s="16">
        <f>IFERROR(O288/N285,"-")</f>
        <v>0.12727272727272726</v>
      </c>
      <c r="Q288" s="536"/>
      <c r="R288" s="181">
        <v>4</v>
      </c>
      <c r="S288" s="16">
        <f>IFERROR(R288/Q285,"-")</f>
        <v>0.2857142857142857</v>
      </c>
      <c r="T288" s="536"/>
      <c r="U288" s="181">
        <v>1</v>
      </c>
      <c r="V288" s="16">
        <f>IFERROR(U288/T285,"-")</f>
        <v>0.25</v>
      </c>
      <c r="W288" s="536"/>
      <c r="X288" s="181">
        <v>1</v>
      </c>
      <c r="Y288" s="16">
        <f>IFERROR(X288/W285,"-")</f>
        <v>0.5</v>
      </c>
      <c r="Z288" s="536"/>
      <c r="AA288" s="181">
        <f t="shared" si="519"/>
        <v>18</v>
      </c>
      <c r="AB288" s="16">
        <f>IFERROR(AA288/Z285,"-")</f>
        <v>0.125</v>
      </c>
      <c r="AH288" s="69"/>
      <c r="AI288" s="134"/>
      <c r="AJ288" s="134"/>
      <c r="AK288" s="134"/>
      <c r="AL288" s="134"/>
      <c r="AM288" s="134"/>
    </row>
    <row r="289" spans="2:39" ht="13.5" customHeight="1">
      <c r="B289" s="547">
        <v>72</v>
      </c>
      <c r="C289" s="551" t="s">
        <v>27</v>
      </c>
      <c r="D289" s="259" t="s">
        <v>70</v>
      </c>
      <c r="E289" s="534">
        <f t="shared" ref="E289" si="568">VLOOKUP(C289,$AD$5:$AK$78,2,0)</f>
        <v>0</v>
      </c>
      <c r="F289" s="179">
        <v>0</v>
      </c>
      <c r="G289" s="68" t="str">
        <f>IFERROR(F289/E289,"-")</f>
        <v>-</v>
      </c>
      <c r="H289" s="534">
        <f t="shared" ref="H289" si="569">VLOOKUP(C289,$AD$5:$AK$78,3,0)</f>
        <v>0</v>
      </c>
      <c r="I289" s="179">
        <v>0</v>
      </c>
      <c r="J289" s="68" t="str">
        <f>IFERROR(I289/H289,"-")</f>
        <v>-</v>
      </c>
      <c r="K289" s="534">
        <f t="shared" ref="K289" si="570">VLOOKUP(C289,$AD$5:$AK$78,4,0)</f>
        <v>94</v>
      </c>
      <c r="L289" s="179">
        <v>71</v>
      </c>
      <c r="M289" s="68">
        <f>IFERROR(L289/K289,"-")</f>
        <v>0.75531914893617025</v>
      </c>
      <c r="N289" s="534">
        <f t="shared" ref="N289" si="571">VLOOKUP(C289,$AD$5:$AK$78,5,0)</f>
        <v>64</v>
      </c>
      <c r="O289" s="179">
        <v>49</v>
      </c>
      <c r="P289" s="68">
        <f>IFERROR(O289/N289,"-")</f>
        <v>0.765625</v>
      </c>
      <c r="Q289" s="534">
        <f t="shared" ref="Q289" si="572">VLOOKUP(C289,$AD$5:$AK$78,6,0)</f>
        <v>23</v>
      </c>
      <c r="R289" s="179">
        <v>18</v>
      </c>
      <c r="S289" s="68">
        <f>IFERROR(R289/Q289,"-")</f>
        <v>0.78260869565217395</v>
      </c>
      <c r="T289" s="534">
        <f t="shared" ref="T289" si="573">VLOOKUP(C289,$AD$5:$AK$78,7,0)</f>
        <v>8</v>
      </c>
      <c r="U289" s="179">
        <v>6</v>
      </c>
      <c r="V289" s="68">
        <f>IFERROR(U289/T289,"-")</f>
        <v>0.75</v>
      </c>
      <c r="W289" s="534">
        <f t="shared" ref="W289" si="574">VLOOKUP(C289,$AD$5:$AK$78,8,0)</f>
        <v>1</v>
      </c>
      <c r="X289" s="179">
        <v>0</v>
      </c>
      <c r="Y289" s="68">
        <f>IFERROR(X289/W289,"-")</f>
        <v>0</v>
      </c>
      <c r="Z289" s="534">
        <f t="shared" ref="Z289" si="575">VLOOKUP(C289,$AD$5:$AL$78,9,0)</f>
        <v>190</v>
      </c>
      <c r="AA289" s="179">
        <f t="shared" si="519"/>
        <v>144</v>
      </c>
      <c r="AB289" s="68">
        <f>IFERROR(AA289/Z289,"-")</f>
        <v>0.75789473684210529</v>
      </c>
      <c r="AH289" s="69"/>
      <c r="AI289" s="134"/>
      <c r="AJ289" s="134"/>
      <c r="AK289" s="134"/>
      <c r="AL289" s="134"/>
      <c r="AM289" s="134"/>
    </row>
    <row r="290" spans="2:39" ht="13.5" customHeight="1">
      <c r="B290" s="548"/>
      <c r="C290" s="552"/>
      <c r="D290" s="260" t="s">
        <v>71</v>
      </c>
      <c r="E290" s="535"/>
      <c r="F290" s="180">
        <v>0</v>
      </c>
      <c r="G290" s="15" t="str">
        <f>IFERROR(F290/E289,"-")</f>
        <v>-</v>
      </c>
      <c r="H290" s="535"/>
      <c r="I290" s="180">
        <v>0</v>
      </c>
      <c r="J290" s="15" t="str">
        <f>IFERROR(I290/H289,"-")</f>
        <v>-</v>
      </c>
      <c r="K290" s="535"/>
      <c r="L290" s="180">
        <v>7</v>
      </c>
      <c r="M290" s="15">
        <f>IFERROR(L290/K289,"-")</f>
        <v>7.4468085106382975E-2</v>
      </c>
      <c r="N290" s="535"/>
      <c r="O290" s="180">
        <v>8</v>
      </c>
      <c r="P290" s="15">
        <f>IFERROR(O290/N289,"-")</f>
        <v>0.125</v>
      </c>
      <c r="Q290" s="535"/>
      <c r="R290" s="180">
        <v>2</v>
      </c>
      <c r="S290" s="15">
        <f>IFERROR(R290/Q289,"-")</f>
        <v>8.6956521739130432E-2</v>
      </c>
      <c r="T290" s="535"/>
      <c r="U290" s="180">
        <v>0</v>
      </c>
      <c r="V290" s="15">
        <f>IFERROR(U290/T289,"-")</f>
        <v>0</v>
      </c>
      <c r="W290" s="535"/>
      <c r="X290" s="180">
        <v>1</v>
      </c>
      <c r="Y290" s="15">
        <f>IFERROR(X290/W289,"-")</f>
        <v>1</v>
      </c>
      <c r="Z290" s="535"/>
      <c r="AA290" s="180">
        <f t="shared" si="519"/>
        <v>18</v>
      </c>
      <c r="AB290" s="15">
        <f>IFERROR(AA290/Z289,"-")</f>
        <v>9.4736842105263161E-2</v>
      </c>
      <c r="AH290" s="69"/>
      <c r="AI290" s="134"/>
      <c r="AJ290" s="134"/>
      <c r="AK290" s="134"/>
      <c r="AL290" s="134"/>
      <c r="AM290" s="134"/>
    </row>
    <row r="291" spans="2:39" ht="13.5" customHeight="1">
      <c r="B291" s="548"/>
      <c r="C291" s="552"/>
      <c r="D291" s="260" t="s">
        <v>72</v>
      </c>
      <c r="E291" s="535"/>
      <c r="F291" s="180">
        <v>0</v>
      </c>
      <c r="G291" s="15" t="str">
        <f>IFERROR(F291/E289,"-")</f>
        <v>-</v>
      </c>
      <c r="H291" s="535"/>
      <c r="I291" s="180">
        <v>0</v>
      </c>
      <c r="J291" s="15" t="str">
        <f>IFERROR(I291/H289,"-")</f>
        <v>-</v>
      </c>
      <c r="K291" s="535"/>
      <c r="L291" s="180">
        <v>9</v>
      </c>
      <c r="M291" s="15">
        <f>IFERROR(L291/K289,"-")</f>
        <v>9.5744680851063829E-2</v>
      </c>
      <c r="N291" s="535"/>
      <c r="O291" s="180">
        <v>3</v>
      </c>
      <c r="P291" s="15">
        <f>IFERROR(O291/N289,"-")</f>
        <v>4.6875E-2</v>
      </c>
      <c r="Q291" s="535"/>
      <c r="R291" s="180">
        <v>0</v>
      </c>
      <c r="S291" s="15">
        <f>IFERROR(R291/Q289,"-")</f>
        <v>0</v>
      </c>
      <c r="T291" s="535"/>
      <c r="U291" s="180">
        <v>0</v>
      </c>
      <c r="V291" s="15">
        <f>IFERROR(U291/T289,"-")</f>
        <v>0</v>
      </c>
      <c r="W291" s="535"/>
      <c r="X291" s="180">
        <v>0</v>
      </c>
      <c r="Y291" s="15">
        <f>IFERROR(X291/W289,"-")</f>
        <v>0</v>
      </c>
      <c r="Z291" s="535"/>
      <c r="AA291" s="180">
        <f t="shared" si="519"/>
        <v>12</v>
      </c>
      <c r="AB291" s="15">
        <f>IFERROR(AA291/Z289,"-")</f>
        <v>6.3157894736842107E-2</v>
      </c>
      <c r="AH291" s="69"/>
      <c r="AI291" s="134"/>
      <c r="AJ291" s="134"/>
      <c r="AK291" s="134"/>
      <c r="AL291" s="134"/>
      <c r="AM291" s="134"/>
    </row>
    <row r="292" spans="2:39" ht="13.5" customHeight="1">
      <c r="B292" s="549"/>
      <c r="C292" s="553"/>
      <c r="D292" s="261" t="s">
        <v>73</v>
      </c>
      <c r="E292" s="536"/>
      <c r="F292" s="181">
        <v>0</v>
      </c>
      <c r="G292" s="16" t="str">
        <f>IFERROR(F292/E289,"-")</f>
        <v>-</v>
      </c>
      <c r="H292" s="536"/>
      <c r="I292" s="181">
        <v>0</v>
      </c>
      <c r="J292" s="16" t="str">
        <f>IFERROR(I292/H289,"-")</f>
        <v>-</v>
      </c>
      <c r="K292" s="536"/>
      <c r="L292" s="181">
        <v>7</v>
      </c>
      <c r="M292" s="16">
        <f>IFERROR(L292/K289,"-")</f>
        <v>7.4468085106382975E-2</v>
      </c>
      <c r="N292" s="536"/>
      <c r="O292" s="181">
        <v>4</v>
      </c>
      <c r="P292" s="16">
        <f>IFERROR(O292/N289,"-")</f>
        <v>6.25E-2</v>
      </c>
      <c r="Q292" s="536"/>
      <c r="R292" s="181">
        <v>3</v>
      </c>
      <c r="S292" s="16">
        <f>IFERROR(R292/Q289,"-")</f>
        <v>0.13043478260869565</v>
      </c>
      <c r="T292" s="536"/>
      <c r="U292" s="181">
        <v>2</v>
      </c>
      <c r="V292" s="16">
        <f>IFERROR(U292/T289,"-")</f>
        <v>0.25</v>
      </c>
      <c r="W292" s="536"/>
      <c r="X292" s="181">
        <v>0</v>
      </c>
      <c r="Y292" s="16">
        <f>IFERROR(X292/W289,"-")</f>
        <v>0</v>
      </c>
      <c r="Z292" s="536"/>
      <c r="AA292" s="181">
        <f t="shared" si="519"/>
        <v>16</v>
      </c>
      <c r="AB292" s="16">
        <f>IFERROR(AA292/Z289,"-")</f>
        <v>8.4210526315789472E-2</v>
      </c>
      <c r="AH292" s="69"/>
      <c r="AI292" s="134"/>
      <c r="AJ292" s="134"/>
      <c r="AK292" s="134"/>
      <c r="AL292" s="134"/>
      <c r="AM292" s="134"/>
    </row>
    <row r="293" spans="2:39" ht="13.5" customHeight="1">
      <c r="B293" s="547">
        <v>73</v>
      </c>
      <c r="C293" s="551" t="s">
        <v>28</v>
      </c>
      <c r="D293" s="259" t="s">
        <v>70</v>
      </c>
      <c r="E293" s="534">
        <f t="shared" ref="E293" si="576">VLOOKUP(C293,$AD$5:$AK$78,2,0)</f>
        <v>1</v>
      </c>
      <c r="F293" s="179">
        <v>1</v>
      </c>
      <c r="G293" s="68">
        <f>IFERROR(F293/E293,"-")</f>
        <v>1</v>
      </c>
      <c r="H293" s="534">
        <f t="shared" ref="H293" si="577">VLOOKUP(C293,$AD$5:$AK$78,3,0)</f>
        <v>0</v>
      </c>
      <c r="I293" s="179">
        <v>0</v>
      </c>
      <c r="J293" s="68" t="str">
        <f>IFERROR(I293/H293,"-")</f>
        <v>-</v>
      </c>
      <c r="K293" s="534">
        <f t="shared" ref="K293" si="578">VLOOKUP(C293,$AD$5:$AK$78,4,0)</f>
        <v>123</v>
      </c>
      <c r="L293" s="179">
        <v>96</v>
      </c>
      <c r="M293" s="68">
        <f>IFERROR(L293/K293,"-")</f>
        <v>0.78048780487804881</v>
      </c>
      <c r="N293" s="534">
        <f t="shared" ref="N293" si="579">VLOOKUP(C293,$AD$5:$AK$78,5,0)</f>
        <v>95</v>
      </c>
      <c r="O293" s="179">
        <v>71</v>
      </c>
      <c r="P293" s="68">
        <f>IFERROR(O293/N293,"-")</f>
        <v>0.74736842105263157</v>
      </c>
      <c r="Q293" s="534">
        <f t="shared" ref="Q293" si="580">VLOOKUP(C293,$AD$5:$AK$78,6,0)</f>
        <v>46</v>
      </c>
      <c r="R293" s="179">
        <v>39</v>
      </c>
      <c r="S293" s="68">
        <f>IFERROR(R293/Q293,"-")</f>
        <v>0.84782608695652173</v>
      </c>
      <c r="T293" s="534">
        <f t="shared" ref="T293" si="581">VLOOKUP(C293,$AD$5:$AK$78,7,0)</f>
        <v>19</v>
      </c>
      <c r="U293" s="179">
        <v>12</v>
      </c>
      <c r="V293" s="68">
        <f>IFERROR(U293/T293,"-")</f>
        <v>0.63157894736842102</v>
      </c>
      <c r="W293" s="534">
        <f t="shared" ref="W293" si="582">VLOOKUP(C293,$AD$5:$AK$78,8,0)</f>
        <v>2</v>
      </c>
      <c r="X293" s="179">
        <v>0</v>
      </c>
      <c r="Y293" s="68">
        <f>IFERROR(X293/W293,"-")</f>
        <v>0</v>
      </c>
      <c r="Z293" s="534">
        <f t="shared" ref="Z293" si="583">VLOOKUP(C293,$AD$5:$AL$78,9,0)</f>
        <v>286</v>
      </c>
      <c r="AA293" s="179">
        <f t="shared" si="519"/>
        <v>219</v>
      </c>
      <c r="AB293" s="68">
        <f>IFERROR(AA293/Z293,"-")</f>
        <v>0.76573426573426573</v>
      </c>
      <c r="AH293" s="69"/>
      <c r="AI293" s="134"/>
      <c r="AJ293" s="134"/>
      <c r="AK293" s="134"/>
      <c r="AL293" s="134"/>
      <c r="AM293" s="134"/>
    </row>
    <row r="294" spans="2:39" ht="13.5" customHeight="1">
      <c r="B294" s="548"/>
      <c r="C294" s="552"/>
      <c r="D294" s="260" t="s">
        <v>71</v>
      </c>
      <c r="E294" s="535"/>
      <c r="F294" s="180">
        <v>0</v>
      </c>
      <c r="G294" s="15">
        <f>IFERROR(F294/E293,"-")</f>
        <v>0</v>
      </c>
      <c r="H294" s="535"/>
      <c r="I294" s="180">
        <v>0</v>
      </c>
      <c r="J294" s="15" t="str">
        <f>IFERROR(I294/H293,"-")</f>
        <v>-</v>
      </c>
      <c r="K294" s="535"/>
      <c r="L294" s="180">
        <v>12</v>
      </c>
      <c r="M294" s="15">
        <f>IFERROR(L294/K293,"-")</f>
        <v>9.7560975609756101E-2</v>
      </c>
      <c r="N294" s="535"/>
      <c r="O294" s="180">
        <v>8</v>
      </c>
      <c r="P294" s="15">
        <f>IFERROR(O294/N293,"-")</f>
        <v>8.4210526315789472E-2</v>
      </c>
      <c r="Q294" s="535"/>
      <c r="R294" s="180">
        <v>1</v>
      </c>
      <c r="S294" s="15">
        <f>IFERROR(R294/Q293,"-")</f>
        <v>2.1739130434782608E-2</v>
      </c>
      <c r="T294" s="535"/>
      <c r="U294" s="180">
        <v>2</v>
      </c>
      <c r="V294" s="15">
        <f>IFERROR(U294/T293,"-")</f>
        <v>0.10526315789473684</v>
      </c>
      <c r="W294" s="535"/>
      <c r="X294" s="180">
        <v>0</v>
      </c>
      <c r="Y294" s="15">
        <f>IFERROR(X294/W293,"-")</f>
        <v>0</v>
      </c>
      <c r="Z294" s="535"/>
      <c r="AA294" s="180">
        <f t="shared" si="519"/>
        <v>23</v>
      </c>
      <c r="AB294" s="15">
        <f>IFERROR(AA294/Z293,"-")</f>
        <v>8.0419580419580416E-2</v>
      </c>
      <c r="AH294" s="69"/>
      <c r="AI294" s="134"/>
      <c r="AJ294" s="134"/>
      <c r="AK294" s="134"/>
      <c r="AL294" s="134"/>
      <c r="AM294" s="134"/>
    </row>
    <row r="295" spans="2:39" ht="13.5" customHeight="1">
      <c r="B295" s="548"/>
      <c r="C295" s="552"/>
      <c r="D295" s="260" t="s">
        <v>72</v>
      </c>
      <c r="E295" s="535"/>
      <c r="F295" s="180">
        <v>0</v>
      </c>
      <c r="G295" s="15">
        <f>IFERROR(F295/E293,"-")</f>
        <v>0</v>
      </c>
      <c r="H295" s="535"/>
      <c r="I295" s="180">
        <v>0</v>
      </c>
      <c r="J295" s="15" t="str">
        <f>IFERROR(I295/H293,"-")</f>
        <v>-</v>
      </c>
      <c r="K295" s="535"/>
      <c r="L295" s="180">
        <v>5</v>
      </c>
      <c r="M295" s="15">
        <f>IFERROR(L295/K293,"-")</f>
        <v>4.065040650406504E-2</v>
      </c>
      <c r="N295" s="535"/>
      <c r="O295" s="180">
        <v>5</v>
      </c>
      <c r="P295" s="15">
        <f>IFERROR(O295/N293,"-")</f>
        <v>5.2631578947368418E-2</v>
      </c>
      <c r="Q295" s="535"/>
      <c r="R295" s="180">
        <v>1</v>
      </c>
      <c r="S295" s="15">
        <f>IFERROR(R295/Q293,"-")</f>
        <v>2.1739130434782608E-2</v>
      </c>
      <c r="T295" s="535"/>
      <c r="U295" s="180">
        <v>1</v>
      </c>
      <c r="V295" s="15">
        <f>IFERROR(U295/T293,"-")</f>
        <v>5.2631578947368418E-2</v>
      </c>
      <c r="W295" s="535"/>
      <c r="X295" s="180">
        <v>0</v>
      </c>
      <c r="Y295" s="15">
        <f>IFERROR(X295/W293,"-")</f>
        <v>0</v>
      </c>
      <c r="Z295" s="535"/>
      <c r="AA295" s="180">
        <f t="shared" si="519"/>
        <v>12</v>
      </c>
      <c r="AB295" s="15">
        <f>IFERROR(AA295/Z293,"-")</f>
        <v>4.195804195804196E-2</v>
      </c>
      <c r="AH295" s="69"/>
      <c r="AI295" s="134"/>
      <c r="AJ295" s="134"/>
      <c r="AK295" s="134"/>
      <c r="AL295" s="134"/>
      <c r="AM295" s="134"/>
    </row>
    <row r="296" spans="2:39" ht="13.5" customHeight="1">
      <c r="B296" s="549"/>
      <c r="C296" s="553"/>
      <c r="D296" s="261" t="s">
        <v>73</v>
      </c>
      <c r="E296" s="536"/>
      <c r="F296" s="181">
        <v>0</v>
      </c>
      <c r="G296" s="16">
        <f>IFERROR(F296/E293,"-")</f>
        <v>0</v>
      </c>
      <c r="H296" s="536"/>
      <c r="I296" s="181">
        <v>0</v>
      </c>
      <c r="J296" s="16" t="str">
        <f>IFERROR(I296/H293,"-")</f>
        <v>-</v>
      </c>
      <c r="K296" s="536"/>
      <c r="L296" s="181">
        <v>10</v>
      </c>
      <c r="M296" s="16">
        <f>IFERROR(L296/K293,"-")</f>
        <v>8.1300813008130079E-2</v>
      </c>
      <c r="N296" s="536"/>
      <c r="O296" s="181">
        <v>11</v>
      </c>
      <c r="P296" s="16">
        <f>IFERROR(O296/N293,"-")</f>
        <v>0.11578947368421053</v>
      </c>
      <c r="Q296" s="536"/>
      <c r="R296" s="181">
        <v>5</v>
      </c>
      <c r="S296" s="16">
        <f>IFERROR(R296/Q293,"-")</f>
        <v>0.10869565217391304</v>
      </c>
      <c r="T296" s="536"/>
      <c r="U296" s="181">
        <v>4</v>
      </c>
      <c r="V296" s="16">
        <f>IFERROR(U296/T293,"-")</f>
        <v>0.21052631578947367</v>
      </c>
      <c r="W296" s="536"/>
      <c r="X296" s="181">
        <v>2</v>
      </c>
      <c r="Y296" s="16">
        <f>IFERROR(X296/W293,"-")</f>
        <v>1</v>
      </c>
      <c r="Z296" s="536"/>
      <c r="AA296" s="181">
        <f t="shared" si="519"/>
        <v>32</v>
      </c>
      <c r="AB296" s="16">
        <f>IFERROR(AA296/Z293,"-")</f>
        <v>0.11188811188811189</v>
      </c>
      <c r="AH296" s="69"/>
      <c r="AI296" s="134"/>
      <c r="AJ296" s="134"/>
      <c r="AK296" s="134"/>
      <c r="AL296" s="134"/>
      <c r="AM296" s="134"/>
    </row>
    <row r="297" spans="2:39" ht="13.5" customHeight="1">
      <c r="B297" s="548">
        <v>74</v>
      </c>
      <c r="C297" s="551" t="s">
        <v>29</v>
      </c>
      <c r="D297" s="263" t="s">
        <v>70</v>
      </c>
      <c r="E297" s="534">
        <f t="shared" ref="E297" si="584">VLOOKUP(C297,$AD$5:$AK$78,2,0)</f>
        <v>0</v>
      </c>
      <c r="F297" s="179">
        <v>0</v>
      </c>
      <c r="G297" s="68" t="str">
        <f>IFERROR(F297/E297,"-")</f>
        <v>-</v>
      </c>
      <c r="H297" s="534">
        <f t="shared" ref="H297" si="585">VLOOKUP(C297,$AD$5:$AK$78,3,0)</f>
        <v>0</v>
      </c>
      <c r="I297" s="179">
        <v>0</v>
      </c>
      <c r="J297" s="68" t="str">
        <f>IFERROR(I297/H297,"-")</f>
        <v>-</v>
      </c>
      <c r="K297" s="534">
        <f t="shared" ref="K297" si="586">VLOOKUP(C297,$AD$5:$AK$78,4,0)</f>
        <v>78</v>
      </c>
      <c r="L297" s="179">
        <v>61</v>
      </c>
      <c r="M297" s="68">
        <f>IFERROR(L297/K297,"-")</f>
        <v>0.78205128205128205</v>
      </c>
      <c r="N297" s="534">
        <f t="shared" ref="N297" si="587">VLOOKUP(C297,$AD$5:$AK$78,5,0)</f>
        <v>56</v>
      </c>
      <c r="O297" s="179">
        <v>42</v>
      </c>
      <c r="P297" s="68">
        <f>IFERROR(O297/N297,"-")</f>
        <v>0.75</v>
      </c>
      <c r="Q297" s="534">
        <f t="shared" ref="Q297" si="588">VLOOKUP(C297,$AD$5:$AK$78,6,0)</f>
        <v>25</v>
      </c>
      <c r="R297" s="179">
        <v>16</v>
      </c>
      <c r="S297" s="68">
        <f>IFERROR(R297/Q297,"-")</f>
        <v>0.64</v>
      </c>
      <c r="T297" s="534">
        <f t="shared" ref="T297" si="589">VLOOKUP(C297,$AD$5:$AK$78,7,0)</f>
        <v>3</v>
      </c>
      <c r="U297" s="179">
        <v>3</v>
      </c>
      <c r="V297" s="68">
        <f>IFERROR(U297/T297,"-")</f>
        <v>1</v>
      </c>
      <c r="W297" s="534">
        <f t="shared" ref="W297" si="590">VLOOKUP(C297,$AD$5:$AK$78,8,0)</f>
        <v>0</v>
      </c>
      <c r="X297" s="179">
        <v>0</v>
      </c>
      <c r="Y297" s="68" t="str">
        <f>IFERROR(X297/W297,"-")</f>
        <v>-</v>
      </c>
      <c r="Z297" s="534">
        <f t="shared" ref="Z297" si="591">VLOOKUP(C297,$AD$5:$AL$78,9,0)</f>
        <v>162</v>
      </c>
      <c r="AA297" s="179">
        <f t="shared" si="519"/>
        <v>122</v>
      </c>
      <c r="AB297" s="68">
        <f>IFERROR(AA297/Z297,"-")</f>
        <v>0.75308641975308643</v>
      </c>
      <c r="AH297" s="69"/>
      <c r="AI297" s="134"/>
      <c r="AJ297" s="134"/>
      <c r="AK297" s="134"/>
      <c r="AL297" s="134"/>
      <c r="AM297" s="134"/>
    </row>
    <row r="298" spans="2:39" ht="13.5" customHeight="1">
      <c r="B298" s="548"/>
      <c r="C298" s="552"/>
      <c r="D298" s="260" t="s">
        <v>71</v>
      </c>
      <c r="E298" s="535"/>
      <c r="F298" s="180">
        <v>0</v>
      </c>
      <c r="G298" s="15" t="str">
        <f>IFERROR(F298/E297,"-")</f>
        <v>-</v>
      </c>
      <c r="H298" s="535"/>
      <c r="I298" s="180">
        <v>0</v>
      </c>
      <c r="J298" s="15" t="str">
        <f>IFERROR(I298/H297,"-")</f>
        <v>-</v>
      </c>
      <c r="K298" s="535"/>
      <c r="L298" s="180">
        <v>4</v>
      </c>
      <c r="M298" s="15">
        <f>IFERROR(L298/K297,"-")</f>
        <v>5.128205128205128E-2</v>
      </c>
      <c r="N298" s="535"/>
      <c r="O298" s="180">
        <v>6</v>
      </c>
      <c r="P298" s="15">
        <f>IFERROR(O298/N297,"-")</f>
        <v>0.10714285714285714</v>
      </c>
      <c r="Q298" s="535"/>
      <c r="R298" s="180">
        <v>3</v>
      </c>
      <c r="S298" s="15">
        <f>IFERROR(R298/Q297,"-")</f>
        <v>0.12</v>
      </c>
      <c r="T298" s="535"/>
      <c r="U298" s="180">
        <v>0</v>
      </c>
      <c r="V298" s="15">
        <f>IFERROR(U298/T297,"-")</f>
        <v>0</v>
      </c>
      <c r="W298" s="535"/>
      <c r="X298" s="180">
        <v>0</v>
      </c>
      <c r="Y298" s="15" t="str">
        <f>IFERROR(X298/W297,"-")</f>
        <v>-</v>
      </c>
      <c r="Z298" s="535"/>
      <c r="AA298" s="180">
        <f t="shared" si="519"/>
        <v>13</v>
      </c>
      <c r="AB298" s="15">
        <f>IFERROR(AA298/Z297,"-")</f>
        <v>8.0246913580246909E-2</v>
      </c>
      <c r="AH298" s="69"/>
      <c r="AI298" s="134"/>
      <c r="AJ298" s="134"/>
      <c r="AK298" s="134"/>
      <c r="AL298" s="134"/>
      <c r="AM298" s="134"/>
    </row>
    <row r="299" spans="2:39" ht="13.5" customHeight="1">
      <c r="B299" s="548"/>
      <c r="C299" s="552"/>
      <c r="D299" s="260" t="s">
        <v>72</v>
      </c>
      <c r="E299" s="535"/>
      <c r="F299" s="180">
        <v>0</v>
      </c>
      <c r="G299" s="15" t="str">
        <f>IFERROR(F299/E297,"-")</f>
        <v>-</v>
      </c>
      <c r="H299" s="535"/>
      <c r="I299" s="180">
        <v>0</v>
      </c>
      <c r="J299" s="15" t="str">
        <f>IFERROR(I299/H297,"-")</f>
        <v>-</v>
      </c>
      <c r="K299" s="535"/>
      <c r="L299" s="180">
        <v>7</v>
      </c>
      <c r="M299" s="15">
        <f>IFERROR(L299/K297,"-")</f>
        <v>8.9743589743589744E-2</v>
      </c>
      <c r="N299" s="535"/>
      <c r="O299" s="180">
        <v>3</v>
      </c>
      <c r="P299" s="15">
        <f>IFERROR(O299/N297,"-")</f>
        <v>5.3571428571428568E-2</v>
      </c>
      <c r="Q299" s="535"/>
      <c r="R299" s="180">
        <v>3</v>
      </c>
      <c r="S299" s="15">
        <f>IFERROR(R299/Q297,"-")</f>
        <v>0.12</v>
      </c>
      <c r="T299" s="535"/>
      <c r="U299" s="180">
        <v>0</v>
      </c>
      <c r="V299" s="15">
        <f>IFERROR(U299/T297,"-")</f>
        <v>0</v>
      </c>
      <c r="W299" s="535"/>
      <c r="X299" s="180">
        <v>0</v>
      </c>
      <c r="Y299" s="15" t="str">
        <f>IFERROR(X299/W297,"-")</f>
        <v>-</v>
      </c>
      <c r="Z299" s="535"/>
      <c r="AA299" s="180">
        <f t="shared" si="519"/>
        <v>13</v>
      </c>
      <c r="AB299" s="15">
        <f>IFERROR(AA299/Z297,"-")</f>
        <v>8.0246913580246909E-2</v>
      </c>
      <c r="AH299" s="69"/>
      <c r="AI299" s="134"/>
      <c r="AJ299" s="134"/>
      <c r="AK299" s="134"/>
      <c r="AL299" s="134"/>
      <c r="AM299" s="134"/>
    </row>
    <row r="300" spans="2:39" ht="13.5" customHeight="1" thickBot="1">
      <c r="B300" s="548"/>
      <c r="C300" s="554"/>
      <c r="D300" s="262" t="s">
        <v>73</v>
      </c>
      <c r="E300" s="536"/>
      <c r="F300" s="182">
        <v>0</v>
      </c>
      <c r="G300" s="70" t="str">
        <f>IFERROR(F300/E297,"-")</f>
        <v>-</v>
      </c>
      <c r="H300" s="536"/>
      <c r="I300" s="182">
        <v>0</v>
      </c>
      <c r="J300" s="70" t="str">
        <f>IFERROR(I300/H297,"-")</f>
        <v>-</v>
      </c>
      <c r="K300" s="536"/>
      <c r="L300" s="182">
        <v>6</v>
      </c>
      <c r="M300" s="70">
        <f>IFERROR(L300/K297,"-")</f>
        <v>7.6923076923076927E-2</v>
      </c>
      <c r="N300" s="536"/>
      <c r="O300" s="182">
        <v>5</v>
      </c>
      <c r="P300" s="70">
        <f>IFERROR(O300/N297,"-")</f>
        <v>8.9285714285714288E-2</v>
      </c>
      <c r="Q300" s="536"/>
      <c r="R300" s="182">
        <v>3</v>
      </c>
      <c r="S300" s="70">
        <f>IFERROR(R300/Q297,"-")</f>
        <v>0.12</v>
      </c>
      <c r="T300" s="536"/>
      <c r="U300" s="182">
        <v>0</v>
      </c>
      <c r="V300" s="70">
        <f>IFERROR(U300/T297,"-")</f>
        <v>0</v>
      </c>
      <c r="W300" s="536"/>
      <c r="X300" s="182">
        <v>0</v>
      </c>
      <c r="Y300" s="70" t="str">
        <f>IFERROR(X300/W297,"-")</f>
        <v>-</v>
      </c>
      <c r="Z300" s="537"/>
      <c r="AA300" s="182">
        <f t="shared" si="519"/>
        <v>14</v>
      </c>
      <c r="AB300" s="70">
        <f>IFERROR(AA300/Z297,"-")</f>
        <v>8.6419753086419748E-2</v>
      </c>
      <c r="AH300" s="69"/>
      <c r="AI300" s="134"/>
      <c r="AJ300" s="134"/>
      <c r="AK300" s="134"/>
      <c r="AL300" s="134"/>
      <c r="AM300" s="134"/>
    </row>
    <row r="301" spans="2:39" s="58" customFormat="1" ht="13.5" customHeight="1" thickTop="1">
      <c r="B301" s="541" t="s">
        <v>131</v>
      </c>
      <c r="C301" s="542"/>
      <c r="D301" s="264" t="s">
        <v>70</v>
      </c>
      <c r="E301" s="538">
        <f>VLOOKUP(B301,$AD$5:$AK$79,2,0)</f>
        <v>128</v>
      </c>
      <c r="F301" s="183">
        <f>SUM(F5,F105,SUMIF($D$137:$D$300,$D301,F$137:F$300))</f>
        <v>82</v>
      </c>
      <c r="G301" s="57">
        <f>IFERROR(F301/E301,"-")</f>
        <v>0.640625</v>
      </c>
      <c r="H301" s="538">
        <f>VLOOKUP(B301,$AD$5:$AK$79,3,0)</f>
        <v>379</v>
      </c>
      <c r="I301" s="183">
        <f>SUM(I5,I105,SUMIF($D$137:$D$300,$D301,I$137:I$300))</f>
        <v>250</v>
      </c>
      <c r="J301" s="71">
        <f>IFERROR(I301/H301,"-")</f>
        <v>0.65963060686015829</v>
      </c>
      <c r="K301" s="538">
        <f>VLOOKUP(B301,$AD$5:$AK$79,4,0)</f>
        <v>70797</v>
      </c>
      <c r="L301" s="183">
        <f>SUM(L5,L105,SUMIF($D$137:$D$300,$D301,L$137:L$300))</f>
        <v>54902</v>
      </c>
      <c r="M301" s="71">
        <f>IFERROR(L301/K301,"-")</f>
        <v>0.77548483692811843</v>
      </c>
      <c r="N301" s="538">
        <f>VLOOKUP(B301,$AD$5:$AK$79,5,0)</f>
        <v>54896</v>
      </c>
      <c r="O301" s="183">
        <f>SUM(O5,O105,SUMIF($D$137:$D$300,$D301,O$137:O$300))</f>
        <v>41017</v>
      </c>
      <c r="P301" s="71">
        <f>IFERROR(O301/N301,"-")</f>
        <v>0.7471764791605946</v>
      </c>
      <c r="Q301" s="538">
        <f>VLOOKUP(B301,$AD$5:$AK$79,6,0)</f>
        <v>25788</v>
      </c>
      <c r="R301" s="183">
        <f>SUM(R5,R105,SUMIF($D$137:$D$300,$D301,R$137:R$300))</f>
        <v>18234</v>
      </c>
      <c r="S301" s="71">
        <f>IFERROR(R301/Q301,"-")</f>
        <v>0.70707305723592373</v>
      </c>
      <c r="T301" s="538">
        <f>VLOOKUP(B301,$AD$5:$AK$79,7,0)</f>
        <v>7504</v>
      </c>
      <c r="U301" s="183">
        <f>SUM(U5,U105,SUMIF($D$137:$D$300,$D301,U$137:U$300))</f>
        <v>5135</v>
      </c>
      <c r="V301" s="71">
        <f>IFERROR(U301/T301,"-")</f>
        <v>0.68430170575692961</v>
      </c>
      <c r="W301" s="538">
        <f>VLOOKUP(B301,$AD$5:$AK$79,8,0)</f>
        <v>1139</v>
      </c>
      <c r="X301" s="183">
        <f>SUM(X5,X105,SUMIF($D$137:$D$300,$D301,X$137:X$300))</f>
        <v>695</v>
      </c>
      <c r="Y301" s="71">
        <f>IFERROR(X301/W301,"-")</f>
        <v>0.61018437225636524</v>
      </c>
      <c r="Z301" s="538">
        <f>VLOOKUP(B301,$AD$5:$AL$79,9,0)</f>
        <v>160631</v>
      </c>
      <c r="AA301" s="183">
        <f>SUM(AA5,AA105,SUMIF($D$137:$D$300,$D301,AA$137:AA$300))</f>
        <v>120315</v>
      </c>
      <c r="AB301" s="71">
        <f>IFERROR(AA301/Z301,"-")</f>
        <v>0.74901482279261167</v>
      </c>
      <c r="AH301" s="72"/>
      <c r="AI301" s="135"/>
      <c r="AJ301" s="135"/>
      <c r="AK301" s="135"/>
      <c r="AL301" s="135"/>
      <c r="AM301" s="135"/>
    </row>
    <row r="302" spans="2:39" s="58" customFormat="1" ht="13.5" customHeight="1">
      <c r="B302" s="543"/>
      <c r="C302" s="544"/>
      <c r="D302" s="265" t="s">
        <v>71</v>
      </c>
      <c r="E302" s="539"/>
      <c r="F302" s="184">
        <f>SUM(F6,F106,SUMIF($D$137:$D$300,$D302,F$137:F$300))</f>
        <v>14</v>
      </c>
      <c r="G302" s="73">
        <f>IFERROR(F302/E301,"-")</f>
        <v>0.109375</v>
      </c>
      <c r="H302" s="539"/>
      <c r="I302" s="184">
        <f>SUM(I6,I106,SUMIF($D$137:$D$300,$D302,I$137:I$300))</f>
        <v>38</v>
      </c>
      <c r="J302" s="73">
        <f>IFERROR(I302/H301,"-")</f>
        <v>0.10026385224274406</v>
      </c>
      <c r="K302" s="539"/>
      <c r="L302" s="184">
        <f>SUM(L6,L106,SUMIF($D$137:$D$300,$D302,L$137:L$300))</f>
        <v>6865</v>
      </c>
      <c r="M302" s="73">
        <f>IFERROR(L302/K301,"-")</f>
        <v>9.6967385623684621E-2</v>
      </c>
      <c r="N302" s="539"/>
      <c r="O302" s="184">
        <f>SUM(O6,O106,SUMIF($D$137:$D$300,$D302,O$137:O$300))</f>
        <v>5379</v>
      </c>
      <c r="P302" s="73">
        <f>IFERROR(O302/N301,"-")</f>
        <v>9.7985281259108131E-2</v>
      </c>
      <c r="Q302" s="539"/>
      <c r="R302" s="184">
        <f>SUM(R6,R106,SUMIF($D$137:$D$300,$D302,R$137:R$300))</f>
        <v>2534</v>
      </c>
      <c r="S302" s="73">
        <f>IFERROR(R302/Q301,"-")</f>
        <v>9.8262757871878395E-2</v>
      </c>
      <c r="T302" s="539"/>
      <c r="U302" s="184">
        <f>SUM(U6,U106,SUMIF($D$137:$D$300,$D302,U$137:U$300))</f>
        <v>763</v>
      </c>
      <c r="V302" s="73">
        <f>IFERROR(U302/T301,"-")</f>
        <v>0.10167910447761194</v>
      </c>
      <c r="W302" s="539"/>
      <c r="X302" s="184">
        <f>SUM(X6,X106,SUMIF($D$137:$D$300,$D302,X$137:X$300))</f>
        <v>124</v>
      </c>
      <c r="Y302" s="73">
        <f>IFERROR(X302/W301,"-")</f>
        <v>0.10886742756804214</v>
      </c>
      <c r="Z302" s="539"/>
      <c r="AA302" s="184">
        <f>SUM(AA6,AA106,SUMIF($D$137:$D$300,$D302,AA$137:AA$300))</f>
        <v>15717</v>
      </c>
      <c r="AB302" s="73">
        <f>IFERROR(AA302/Z301,"-")</f>
        <v>9.784537231294084E-2</v>
      </c>
      <c r="AH302" s="72"/>
      <c r="AI302" s="135"/>
      <c r="AJ302" s="135"/>
      <c r="AK302" s="135"/>
      <c r="AL302" s="135"/>
      <c r="AM302" s="135"/>
    </row>
    <row r="303" spans="2:39" s="58" customFormat="1" ht="13.5" customHeight="1">
      <c r="B303" s="543"/>
      <c r="C303" s="544"/>
      <c r="D303" s="265" t="s">
        <v>72</v>
      </c>
      <c r="E303" s="539"/>
      <c r="F303" s="184">
        <f>SUM(F7,F107,SUMIF($D$137:$D$300,$D303,F$137:F$300))</f>
        <v>8</v>
      </c>
      <c r="G303" s="73">
        <f>IFERROR(F303/E301,"-")</f>
        <v>6.25E-2</v>
      </c>
      <c r="H303" s="539"/>
      <c r="I303" s="184">
        <f>SUM(I7,I107,SUMIF($D$137:$D$300,$D303,I$137:I$300))</f>
        <v>23</v>
      </c>
      <c r="J303" s="73">
        <f>IFERROR(I303/H301,"-")</f>
        <v>6.0686015831134567E-2</v>
      </c>
      <c r="K303" s="539"/>
      <c r="L303" s="184">
        <f>SUM(L7,L107,SUMIF($D$137:$D$300,$D303,L$137:L$300))</f>
        <v>3448</v>
      </c>
      <c r="M303" s="73">
        <f>IFERROR(L303/K301,"-")</f>
        <v>4.87026286424566E-2</v>
      </c>
      <c r="N303" s="539"/>
      <c r="O303" s="184">
        <f>SUM(O7,O107,SUMIF($D$137:$D$300,$D303,O$137:O$300))</f>
        <v>2873</v>
      </c>
      <c r="P303" s="73">
        <f>IFERROR(O303/N301,"-")</f>
        <v>5.2335324978140481E-2</v>
      </c>
      <c r="Q303" s="539"/>
      <c r="R303" s="184">
        <f>SUM(R7,R107,SUMIF($D$137:$D$300,$D303,R$137:R$300))</f>
        <v>1537</v>
      </c>
      <c r="S303" s="73">
        <f>IFERROR(R303/Q301,"-")</f>
        <v>5.9601364975957812E-2</v>
      </c>
      <c r="T303" s="539"/>
      <c r="U303" s="184">
        <f>SUM(U7,U107,SUMIF($D$137:$D$300,$D303,U$137:U$300))</f>
        <v>446</v>
      </c>
      <c r="V303" s="73">
        <f>IFERROR(U303/T301,"-")</f>
        <v>5.9434968017057568E-2</v>
      </c>
      <c r="W303" s="539"/>
      <c r="X303" s="184">
        <f>SUM(X7,X107,SUMIF($D$137:$D$300,$D303,X$137:X$300))</f>
        <v>69</v>
      </c>
      <c r="Y303" s="73">
        <f>IFERROR(X303/W301,"-")</f>
        <v>6.0579455662862158E-2</v>
      </c>
      <c r="Z303" s="539"/>
      <c r="AA303" s="184">
        <f>SUM(AA7,AA107,SUMIF($D$137:$D$300,$D303,AA$137:AA$300))</f>
        <v>8404</v>
      </c>
      <c r="AB303" s="73">
        <f>IFERROR(AA303/Z301,"-")</f>
        <v>5.2318668252080855E-2</v>
      </c>
      <c r="AH303" s="72"/>
      <c r="AI303" s="135"/>
      <c r="AJ303" s="135"/>
      <c r="AK303" s="135"/>
      <c r="AL303" s="135"/>
      <c r="AM303" s="135"/>
    </row>
    <row r="304" spans="2:39" s="58" customFormat="1" ht="13.5" customHeight="1">
      <c r="B304" s="545"/>
      <c r="C304" s="546"/>
      <c r="D304" s="266" t="s">
        <v>73</v>
      </c>
      <c r="E304" s="540"/>
      <c r="F304" s="185">
        <f>SUM(F8,F108,SUMIF($D$137:$D$300,$D304,F$137:F$300))</f>
        <v>24</v>
      </c>
      <c r="G304" s="74">
        <f>IFERROR(F304/E301,"-")</f>
        <v>0.1875</v>
      </c>
      <c r="H304" s="540"/>
      <c r="I304" s="185">
        <f>SUM(I8,I108,SUMIF($D$137:$D$300,$D304,I$137:I$300))</f>
        <v>68</v>
      </c>
      <c r="J304" s="74">
        <f>IFERROR(I304/H301,"-")</f>
        <v>0.17941952506596306</v>
      </c>
      <c r="K304" s="540"/>
      <c r="L304" s="185">
        <f>SUM(L8,L108,SUMIF($D$137:$D$300,$D304,L$137:L$300))</f>
        <v>5582</v>
      </c>
      <c r="M304" s="74">
        <f>IFERROR(L304/K301,"-")</f>
        <v>7.8845148805740353E-2</v>
      </c>
      <c r="N304" s="540"/>
      <c r="O304" s="185">
        <f>SUM(O8,O108,SUMIF($D$137:$D$300,$D304,O$137:O$300))</f>
        <v>5627</v>
      </c>
      <c r="P304" s="74">
        <f>IFERROR(O304/N301,"-")</f>
        <v>0.10250291460215681</v>
      </c>
      <c r="Q304" s="540"/>
      <c r="R304" s="185">
        <f>SUM(R8,R108,SUMIF($D$137:$D$300,$D304,R$137:R$300))</f>
        <v>3483</v>
      </c>
      <c r="S304" s="74">
        <f>IFERROR(R304/Q301,"-")</f>
        <v>0.13506281991624011</v>
      </c>
      <c r="T304" s="540"/>
      <c r="U304" s="185">
        <f>SUM(U8,U108,SUMIF($D$137:$D$300,$D304,U$137:U$300))</f>
        <v>1160</v>
      </c>
      <c r="V304" s="74">
        <f>IFERROR(U304/T301,"-")</f>
        <v>0.15458422174840086</v>
      </c>
      <c r="W304" s="540"/>
      <c r="X304" s="185">
        <f>SUM(X8,X108,SUMIF($D$137:$D$300,$D304,X$137:X$300))</f>
        <v>251</v>
      </c>
      <c r="Y304" s="74">
        <f>IFERROR(X304/W301,"-")</f>
        <v>0.22036874451273047</v>
      </c>
      <c r="Z304" s="540"/>
      <c r="AA304" s="185">
        <f>SUM(AA8,AA108,SUMIF($D$137:$D$300,$D304,AA$137:AA$300))</f>
        <v>16195</v>
      </c>
      <c r="AB304" s="74">
        <f>IFERROR(AA304/Z301,"-")</f>
        <v>0.10082113664236667</v>
      </c>
      <c r="AH304" s="72"/>
      <c r="AI304" s="135"/>
      <c r="AJ304" s="135"/>
      <c r="AK304" s="135"/>
      <c r="AL304" s="135"/>
      <c r="AM304" s="135"/>
    </row>
    <row r="305" spans="34:39">
      <c r="AH305" s="69"/>
      <c r="AI305" s="134"/>
      <c r="AJ305" s="134"/>
      <c r="AK305" s="134"/>
      <c r="AL305" s="134"/>
      <c r="AM305" s="134"/>
    </row>
    <row r="306" spans="34:39">
      <c r="AH306" s="69"/>
      <c r="AI306" s="134"/>
      <c r="AJ306" s="134"/>
      <c r="AK306" s="134"/>
      <c r="AL306" s="134"/>
      <c r="AM306" s="134"/>
    </row>
    <row r="307" spans="34:39">
      <c r="AH307" s="69"/>
      <c r="AI307" s="134"/>
      <c r="AJ307" s="134"/>
      <c r="AK307" s="134"/>
      <c r="AL307" s="134"/>
      <c r="AM307" s="134"/>
    </row>
    <row r="308" spans="34:39">
      <c r="AH308" s="69"/>
      <c r="AI308" s="134"/>
      <c r="AJ308" s="134"/>
      <c r="AK308" s="134"/>
      <c r="AL308" s="134"/>
      <c r="AM308" s="134"/>
    </row>
    <row r="309" spans="34:39">
      <c r="AH309" s="69"/>
      <c r="AI309" s="134"/>
      <c r="AJ309" s="134"/>
      <c r="AK309" s="134"/>
      <c r="AL309" s="134"/>
      <c r="AM309" s="134"/>
    </row>
    <row r="310" spans="34:39">
      <c r="AH310" s="69"/>
      <c r="AI310" s="134"/>
      <c r="AJ310" s="134"/>
      <c r="AK310" s="134"/>
      <c r="AL310" s="134"/>
      <c r="AM310" s="134"/>
    </row>
    <row r="311" spans="34:39">
      <c r="AH311" s="69"/>
      <c r="AI311" s="134"/>
      <c r="AJ311" s="134"/>
      <c r="AK311" s="134"/>
      <c r="AL311" s="134"/>
      <c r="AM311" s="134"/>
    </row>
    <row r="312" spans="34:39">
      <c r="AH312" s="69"/>
      <c r="AI312" s="134"/>
      <c r="AJ312" s="134"/>
      <c r="AK312" s="134"/>
      <c r="AL312" s="134"/>
      <c r="AM312" s="134"/>
    </row>
    <row r="313" spans="34:39">
      <c r="AH313" s="69"/>
      <c r="AI313" s="134"/>
      <c r="AJ313" s="134"/>
      <c r="AK313" s="134"/>
      <c r="AL313" s="134"/>
      <c r="AM313" s="134"/>
    </row>
    <row r="314" spans="34:39">
      <c r="AH314" s="69"/>
      <c r="AI314" s="134"/>
      <c r="AJ314" s="134"/>
      <c r="AK314" s="134"/>
      <c r="AL314" s="134"/>
      <c r="AM314" s="134"/>
    </row>
    <row r="315" spans="34:39">
      <c r="AH315" s="69"/>
      <c r="AI315" s="134"/>
      <c r="AJ315" s="134"/>
      <c r="AK315" s="134"/>
      <c r="AL315" s="134"/>
      <c r="AM315" s="134"/>
    </row>
    <row r="316" spans="34:39">
      <c r="AH316" s="69"/>
      <c r="AI316" s="134"/>
      <c r="AJ316" s="134"/>
      <c r="AK316" s="134"/>
      <c r="AL316" s="134"/>
      <c r="AM316" s="134"/>
    </row>
    <row r="317" spans="34:39">
      <c r="AH317" s="69"/>
      <c r="AI317" s="134"/>
      <c r="AJ317" s="134"/>
      <c r="AK317" s="134"/>
      <c r="AL317" s="134"/>
      <c r="AM317" s="134"/>
    </row>
    <row r="318" spans="34:39">
      <c r="AH318" s="69"/>
      <c r="AI318" s="134"/>
      <c r="AJ318" s="134"/>
      <c r="AK318" s="134"/>
      <c r="AL318" s="134"/>
      <c r="AM318" s="134"/>
    </row>
    <row r="319" spans="34:39">
      <c r="AH319" s="69"/>
      <c r="AI319" s="134"/>
      <c r="AJ319" s="134"/>
      <c r="AK319" s="134"/>
      <c r="AL319" s="134"/>
      <c r="AM319" s="134"/>
    </row>
    <row r="320" spans="34:39">
      <c r="AH320" s="69"/>
      <c r="AI320" s="134"/>
      <c r="AJ320" s="134"/>
      <c r="AK320" s="134"/>
      <c r="AL320" s="134"/>
      <c r="AM320" s="134"/>
    </row>
    <row r="321" spans="34:39">
      <c r="AH321" s="69"/>
      <c r="AI321" s="134"/>
      <c r="AJ321" s="134"/>
      <c r="AK321" s="134"/>
      <c r="AL321" s="134"/>
      <c r="AM321" s="134"/>
    </row>
    <row r="322" spans="34:39">
      <c r="AH322" s="69"/>
      <c r="AI322" s="134"/>
      <c r="AJ322" s="134"/>
      <c r="AK322" s="134"/>
      <c r="AL322" s="134"/>
      <c r="AM322" s="134"/>
    </row>
    <row r="323" spans="34:39">
      <c r="AH323" s="69"/>
      <c r="AI323" s="134"/>
      <c r="AJ323" s="134"/>
      <c r="AK323" s="134"/>
      <c r="AL323" s="134"/>
      <c r="AM323" s="134"/>
    </row>
    <row r="324" spans="34:39">
      <c r="AH324" s="69"/>
      <c r="AI324" s="134"/>
      <c r="AJ324" s="134"/>
      <c r="AK324" s="134"/>
      <c r="AL324" s="134"/>
      <c r="AM324" s="134"/>
    </row>
    <row r="325" spans="34:39">
      <c r="AH325" s="69"/>
      <c r="AI325" s="134"/>
      <c r="AJ325" s="134"/>
      <c r="AK325" s="134"/>
      <c r="AL325" s="134"/>
      <c r="AM325" s="134"/>
    </row>
    <row r="326" spans="34:39">
      <c r="AH326" s="69"/>
      <c r="AI326" s="134"/>
      <c r="AJ326" s="134"/>
      <c r="AK326" s="134"/>
      <c r="AL326" s="134"/>
      <c r="AM326" s="134"/>
    </row>
    <row r="327" spans="34:39">
      <c r="AH327" s="69"/>
      <c r="AI327" s="134"/>
      <c r="AJ327" s="134"/>
      <c r="AK327" s="134"/>
      <c r="AL327" s="134"/>
      <c r="AM327" s="134"/>
    </row>
    <row r="328" spans="34:39">
      <c r="AH328" s="69"/>
      <c r="AI328" s="134"/>
      <c r="AJ328" s="134"/>
      <c r="AK328" s="134"/>
      <c r="AL328" s="134"/>
      <c r="AM328" s="134"/>
    </row>
    <row r="329" spans="34:39">
      <c r="AH329" s="69"/>
      <c r="AI329" s="134"/>
      <c r="AJ329" s="134"/>
      <c r="AK329" s="134"/>
      <c r="AL329" s="134"/>
      <c r="AM329" s="134"/>
    </row>
    <row r="330" spans="34:39">
      <c r="AH330" s="69"/>
      <c r="AI330" s="134"/>
      <c r="AJ330" s="134"/>
      <c r="AK330" s="134"/>
      <c r="AL330" s="134"/>
      <c r="AM330" s="134"/>
    </row>
    <row r="331" spans="34:39">
      <c r="AH331" s="69"/>
      <c r="AI331" s="134"/>
      <c r="AJ331" s="134"/>
      <c r="AK331" s="134"/>
      <c r="AL331" s="134"/>
      <c r="AM331" s="134"/>
    </row>
    <row r="332" spans="34:39">
      <c r="AH332" s="69"/>
      <c r="AI332" s="134"/>
      <c r="AJ332" s="134"/>
      <c r="AK332" s="134"/>
      <c r="AL332" s="134"/>
      <c r="AM332" s="134"/>
    </row>
    <row r="333" spans="34:39">
      <c r="AH333" s="69"/>
      <c r="AI333" s="134"/>
      <c r="AJ333" s="134"/>
      <c r="AK333" s="134"/>
      <c r="AL333" s="134"/>
      <c r="AM333" s="134"/>
    </row>
    <row r="334" spans="34:39">
      <c r="AH334" s="69"/>
      <c r="AI334" s="134"/>
      <c r="AJ334" s="134"/>
      <c r="AK334" s="134"/>
      <c r="AL334" s="134"/>
      <c r="AM334" s="134"/>
    </row>
    <row r="335" spans="34:39">
      <c r="AH335" s="69"/>
      <c r="AI335" s="134"/>
      <c r="AJ335" s="134"/>
      <c r="AK335" s="134"/>
      <c r="AL335" s="134"/>
      <c r="AM335" s="134"/>
    </row>
    <row r="336" spans="34:39">
      <c r="AH336" s="69"/>
      <c r="AI336" s="134"/>
      <c r="AJ336" s="134"/>
      <c r="AK336" s="134"/>
      <c r="AL336" s="134"/>
      <c r="AM336" s="134"/>
    </row>
    <row r="337" spans="34:39">
      <c r="AH337" s="69"/>
      <c r="AI337" s="134"/>
      <c r="AJ337" s="134"/>
      <c r="AK337" s="134"/>
      <c r="AL337" s="134"/>
      <c r="AM337" s="134"/>
    </row>
    <row r="338" spans="34:39">
      <c r="AH338" s="69"/>
      <c r="AI338" s="134"/>
      <c r="AJ338" s="134"/>
      <c r="AK338" s="134"/>
      <c r="AL338" s="134"/>
      <c r="AM338" s="134"/>
    </row>
    <row r="339" spans="34:39">
      <c r="AH339" s="69"/>
      <c r="AI339" s="134"/>
      <c r="AJ339" s="134"/>
      <c r="AK339" s="134"/>
      <c r="AL339" s="134"/>
      <c r="AM339" s="134"/>
    </row>
    <row r="340" spans="34:39">
      <c r="AH340" s="69"/>
      <c r="AI340" s="134"/>
      <c r="AJ340" s="134"/>
      <c r="AK340" s="134"/>
      <c r="AL340" s="134"/>
      <c r="AM340" s="134"/>
    </row>
    <row r="341" spans="34:39">
      <c r="AH341" s="69"/>
      <c r="AI341" s="134"/>
      <c r="AJ341" s="134"/>
      <c r="AK341" s="134"/>
      <c r="AL341" s="134"/>
      <c r="AM341" s="134"/>
    </row>
    <row r="342" spans="34:39">
      <c r="AH342" s="69"/>
      <c r="AI342" s="134"/>
      <c r="AJ342" s="134"/>
      <c r="AK342" s="134"/>
      <c r="AL342" s="134"/>
      <c r="AM342" s="134"/>
    </row>
    <row r="343" spans="34:39">
      <c r="AH343" s="69"/>
      <c r="AI343" s="134"/>
      <c r="AJ343" s="134"/>
      <c r="AK343" s="134"/>
      <c r="AL343" s="134"/>
      <c r="AM343" s="134"/>
    </row>
    <row r="344" spans="34:39">
      <c r="AH344" s="69"/>
      <c r="AI344" s="134"/>
      <c r="AJ344" s="134"/>
      <c r="AK344" s="134"/>
      <c r="AL344" s="134"/>
      <c r="AM344" s="134"/>
    </row>
    <row r="345" spans="34:39">
      <c r="AH345" s="69"/>
      <c r="AI345" s="134"/>
      <c r="AJ345" s="134"/>
      <c r="AK345" s="134"/>
      <c r="AL345" s="134"/>
      <c r="AM345" s="134"/>
    </row>
    <row r="346" spans="34:39">
      <c r="AH346" s="69"/>
      <c r="AI346" s="134"/>
      <c r="AJ346" s="134"/>
      <c r="AK346" s="134"/>
      <c r="AL346" s="134"/>
      <c r="AM346" s="134"/>
    </row>
    <row r="347" spans="34:39">
      <c r="AH347" s="69"/>
      <c r="AI347" s="134"/>
      <c r="AJ347" s="134"/>
      <c r="AK347" s="134"/>
      <c r="AL347" s="134"/>
      <c r="AM347" s="134"/>
    </row>
    <row r="348" spans="34:39">
      <c r="AH348" s="69"/>
      <c r="AI348" s="134"/>
      <c r="AJ348" s="134"/>
      <c r="AK348" s="134"/>
      <c r="AL348" s="134"/>
      <c r="AM348" s="134"/>
    </row>
    <row r="349" spans="34:39">
      <c r="AH349" s="69"/>
      <c r="AI349" s="134"/>
      <c r="AJ349" s="134"/>
      <c r="AK349" s="134"/>
      <c r="AL349" s="134"/>
      <c r="AM349" s="134"/>
    </row>
    <row r="350" spans="34:39">
      <c r="AH350" s="69"/>
      <c r="AI350" s="134"/>
      <c r="AJ350" s="134"/>
      <c r="AK350" s="134"/>
      <c r="AL350" s="134"/>
      <c r="AM350" s="134"/>
    </row>
    <row r="351" spans="34:39">
      <c r="AH351" s="69"/>
      <c r="AI351" s="134"/>
      <c r="AJ351" s="134"/>
      <c r="AK351" s="134"/>
      <c r="AL351" s="134"/>
      <c r="AM351" s="134"/>
    </row>
    <row r="352" spans="34:39">
      <c r="AH352" s="69"/>
      <c r="AI352" s="134"/>
      <c r="AJ352" s="134"/>
      <c r="AK352" s="134"/>
      <c r="AL352" s="134"/>
      <c r="AM352" s="134"/>
    </row>
    <row r="353" spans="34:39">
      <c r="AH353" s="69"/>
      <c r="AI353" s="134"/>
      <c r="AJ353" s="134"/>
      <c r="AK353" s="134"/>
      <c r="AL353" s="134"/>
      <c r="AM353" s="134"/>
    </row>
    <row r="354" spans="34:39">
      <c r="AH354" s="69"/>
      <c r="AI354" s="134"/>
      <c r="AJ354" s="134"/>
      <c r="AK354" s="134"/>
      <c r="AL354" s="134"/>
      <c r="AM354" s="134"/>
    </row>
    <row r="355" spans="34:39">
      <c r="AH355" s="69"/>
      <c r="AI355" s="134"/>
      <c r="AJ355" s="134"/>
      <c r="AK355" s="134"/>
      <c r="AL355" s="134"/>
      <c r="AM355" s="134"/>
    </row>
    <row r="356" spans="34:39">
      <c r="AH356" s="69"/>
      <c r="AI356" s="134"/>
      <c r="AJ356" s="134"/>
      <c r="AK356" s="134"/>
      <c r="AL356" s="134"/>
      <c r="AM356" s="134"/>
    </row>
    <row r="357" spans="34:39">
      <c r="AH357" s="69"/>
      <c r="AI357" s="134"/>
      <c r="AJ357" s="134"/>
      <c r="AK357" s="134"/>
      <c r="AL357" s="134"/>
      <c r="AM357" s="134"/>
    </row>
    <row r="358" spans="34:39">
      <c r="AH358" s="69"/>
      <c r="AI358" s="134"/>
      <c r="AJ358" s="134"/>
      <c r="AK358" s="134"/>
      <c r="AL358" s="134"/>
      <c r="AM358" s="134"/>
    </row>
    <row r="359" spans="34:39">
      <c r="AH359" s="69"/>
      <c r="AI359" s="134"/>
      <c r="AJ359" s="134"/>
      <c r="AK359" s="134"/>
      <c r="AL359" s="134"/>
      <c r="AM359" s="134"/>
    </row>
    <row r="360" spans="34:39">
      <c r="AH360" s="69"/>
      <c r="AI360" s="134"/>
      <c r="AJ360" s="134"/>
      <c r="AK360" s="134"/>
      <c r="AL360" s="134"/>
      <c r="AM360" s="134"/>
    </row>
    <row r="361" spans="34:39">
      <c r="AH361" s="69"/>
      <c r="AI361" s="134"/>
      <c r="AJ361" s="134"/>
      <c r="AK361" s="134"/>
      <c r="AL361" s="134"/>
      <c r="AM361" s="134"/>
    </row>
    <row r="362" spans="34:39">
      <c r="AH362" s="69"/>
      <c r="AI362" s="134"/>
      <c r="AJ362" s="134"/>
      <c r="AK362" s="134"/>
      <c r="AL362" s="134"/>
      <c r="AM362" s="134"/>
    </row>
    <row r="363" spans="34:39">
      <c r="AH363" s="69"/>
      <c r="AI363" s="134"/>
      <c r="AJ363" s="134"/>
      <c r="AK363" s="134"/>
      <c r="AL363" s="134"/>
      <c r="AM363" s="134"/>
    </row>
    <row r="364" spans="34:39">
      <c r="AH364" s="69"/>
      <c r="AI364" s="134"/>
      <c r="AJ364" s="134"/>
      <c r="AK364" s="134"/>
      <c r="AL364" s="134"/>
      <c r="AM364" s="134"/>
    </row>
    <row r="365" spans="34:39">
      <c r="AH365" s="69"/>
      <c r="AI365" s="134"/>
      <c r="AJ365" s="134"/>
      <c r="AK365" s="134"/>
      <c r="AL365" s="134"/>
      <c r="AM365" s="134"/>
    </row>
    <row r="366" spans="34:39">
      <c r="AH366" s="69"/>
      <c r="AI366" s="134"/>
      <c r="AJ366" s="134"/>
      <c r="AK366" s="134"/>
      <c r="AL366" s="134"/>
      <c r="AM366" s="134"/>
    </row>
    <row r="367" spans="34:39">
      <c r="AH367" s="69"/>
      <c r="AI367" s="134"/>
      <c r="AJ367" s="134"/>
      <c r="AK367" s="134"/>
      <c r="AL367" s="134"/>
      <c r="AM367" s="134"/>
    </row>
    <row r="368" spans="34:39">
      <c r="AH368" s="69"/>
      <c r="AI368" s="134"/>
      <c r="AJ368" s="134"/>
      <c r="AK368" s="134"/>
      <c r="AL368" s="134"/>
      <c r="AM368" s="134"/>
    </row>
    <row r="369" spans="34:39">
      <c r="AH369" s="69"/>
      <c r="AI369" s="134"/>
      <c r="AJ369" s="134"/>
      <c r="AK369" s="134"/>
      <c r="AL369" s="134"/>
      <c r="AM369" s="134"/>
    </row>
    <row r="370" spans="34:39">
      <c r="AH370" s="69"/>
      <c r="AI370" s="134"/>
      <c r="AJ370" s="134"/>
      <c r="AK370" s="134"/>
      <c r="AL370" s="134"/>
      <c r="AM370" s="134"/>
    </row>
    <row r="371" spans="34:39">
      <c r="AH371" s="69"/>
      <c r="AI371" s="134"/>
      <c r="AJ371" s="134"/>
      <c r="AK371" s="134"/>
      <c r="AL371" s="134"/>
      <c r="AM371" s="134"/>
    </row>
    <row r="372" spans="34:39">
      <c r="AH372" s="69"/>
      <c r="AI372" s="134"/>
      <c r="AJ372" s="134"/>
      <c r="AK372" s="134"/>
      <c r="AL372" s="134"/>
      <c r="AM372" s="134"/>
    </row>
    <row r="373" spans="34:39">
      <c r="AH373" s="69"/>
      <c r="AI373" s="134"/>
      <c r="AJ373" s="134"/>
      <c r="AK373" s="134"/>
      <c r="AL373" s="134"/>
      <c r="AM373" s="134"/>
    </row>
    <row r="374" spans="34:39">
      <c r="AH374" s="69"/>
      <c r="AI374" s="134"/>
      <c r="AJ374" s="134"/>
      <c r="AK374" s="134"/>
      <c r="AL374" s="134"/>
      <c r="AM374" s="134"/>
    </row>
    <row r="375" spans="34:39">
      <c r="AH375" s="69"/>
      <c r="AI375" s="134"/>
      <c r="AJ375" s="134"/>
      <c r="AK375" s="134"/>
      <c r="AL375" s="134"/>
      <c r="AM375" s="134"/>
    </row>
    <row r="376" spans="34:39">
      <c r="AH376" s="69"/>
      <c r="AI376" s="134"/>
      <c r="AJ376" s="134"/>
      <c r="AK376" s="134"/>
      <c r="AL376" s="134"/>
      <c r="AM376" s="134"/>
    </row>
    <row r="377" spans="34:39">
      <c r="AH377" s="69"/>
      <c r="AI377" s="134"/>
      <c r="AJ377" s="134"/>
      <c r="AK377" s="134"/>
      <c r="AL377" s="134"/>
      <c r="AM377" s="134"/>
    </row>
    <row r="378" spans="34:39">
      <c r="AH378" s="69"/>
      <c r="AI378" s="134"/>
      <c r="AJ378" s="134"/>
      <c r="AK378" s="134"/>
      <c r="AL378" s="134"/>
      <c r="AM378" s="134"/>
    </row>
    <row r="379" spans="34:39">
      <c r="AH379" s="69"/>
      <c r="AI379" s="134"/>
      <c r="AJ379" s="134"/>
      <c r="AK379" s="134"/>
      <c r="AL379" s="134"/>
      <c r="AM379" s="134"/>
    </row>
    <row r="380" spans="34:39">
      <c r="AH380" s="69"/>
      <c r="AI380" s="134"/>
      <c r="AJ380" s="134"/>
      <c r="AK380" s="134"/>
      <c r="AL380" s="134"/>
      <c r="AM380" s="134"/>
    </row>
    <row r="381" spans="34:39">
      <c r="AH381" s="69"/>
      <c r="AI381" s="134"/>
      <c r="AJ381" s="134"/>
      <c r="AK381" s="134"/>
      <c r="AL381" s="134"/>
      <c r="AM381" s="134"/>
    </row>
    <row r="382" spans="34:39">
      <c r="AH382" s="69"/>
      <c r="AI382" s="134"/>
      <c r="AJ382" s="134"/>
      <c r="AK382" s="134"/>
      <c r="AL382" s="134"/>
      <c r="AM382" s="134"/>
    </row>
    <row r="383" spans="34:39">
      <c r="AH383" s="69"/>
      <c r="AI383" s="134"/>
      <c r="AJ383" s="134"/>
      <c r="AK383" s="134"/>
      <c r="AL383" s="134"/>
      <c r="AM383" s="134"/>
    </row>
    <row r="384" spans="34:39">
      <c r="AH384" s="69"/>
      <c r="AI384" s="134"/>
      <c r="AJ384" s="134"/>
      <c r="AK384" s="134"/>
      <c r="AL384" s="134"/>
      <c r="AM384" s="134"/>
    </row>
  </sheetData>
  <mergeCells count="762">
    <mergeCell ref="C169:C172"/>
    <mergeCell ref="AE3:AL3"/>
    <mergeCell ref="AD3:AD4"/>
    <mergeCell ref="C233:C236"/>
    <mergeCell ref="C209:C212"/>
    <mergeCell ref="C213:C216"/>
    <mergeCell ref="C217:C220"/>
    <mergeCell ref="C221:C224"/>
    <mergeCell ref="C205:C208"/>
    <mergeCell ref="C85:C88"/>
    <mergeCell ref="C89:C92"/>
    <mergeCell ref="C185:C188"/>
    <mergeCell ref="C177:C180"/>
    <mergeCell ref="C181:C184"/>
    <mergeCell ref="C189:C192"/>
    <mergeCell ref="C101:C104"/>
    <mergeCell ref="C105:C108"/>
    <mergeCell ref="C109:C112"/>
    <mergeCell ref="C93:C96"/>
    <mergeCell ref="C97:C100"/>
    <mergeCell ref="C77:C80"/>
    <mergeCell ref="C81:C84"/>
    <mergeCell ref="C173:C176"/>
    <mergeCell ref="C145:C148"/>
    <mergeCell ref="C253:C256"/>
    <mergeCell ref="C257:C260"/>
    <mergeCell ref="C261:C264"/>
    <mergeCell ref="C245:C248"/>
    <mergeCell ref="C237:C240"/>
    <mergeCell ref="C241:C244"/>
    <mergeCell ref="C249:C252"/>
    <mergeCell ref="C193:C196"/>
    <mergeCell ref="C197:C200"/>
    <mergeCell ref="C201:C204"/>
    <mergeCell ref="C225:C228"/>
    <mergeCell ref="C229:C232"/>
    <mergeCell ref="C297:C300"/>
    <mergeCell ref="C285:C288"/>
    <mergeCell ref="C289:C292"/>
    <mergeCell ref="C293:C296"/>
    <mergeCell ref="C269:C272"/>
    <mergeCell ref="C273:C276"/>
    <mergeCell ref="C277:C280"/>
    <mergeCell ref="C281:C284"/>
    <mergeCell ref="C265:C268"/>
    <mergeCell ref="C129:C132"/>
    <mergeCell ref="C133:C136"/>
    <mergeCell ref="C137:C140"/>
    <mergeCell ref="C165:C168"/>
    <mergeCell ref="C125:C128"/>
    <mergeCell ref="C141:C144"/>
    <mergeCell ref="C149:C152"/>
    <mergeCell ref="C117:C120"/>
    <mergeCell ref="C121:C124"/>
    <mergeCell ref="C157:C160"/>
    <mergeCell ref="C161:C164"/>
    <mergeCell ref="C153:C156"/>
    <mergeCell ref="C113:C116"/>
    <mergeCell ref="C17:C20"/>
    <mergeCell ref="C21:C24"/>
    <mergeCell ref="C25:C28"/>
    <mergeCell ref="C9:C12"/>
    <mergeCell ref="C13:C16"/>
    <mergeCell ref="D3:D4"/>
    <mergeCell ref="C5:C8"/>
    <mergeCell ref="C3:C4"/>
    <mergeCell ref="C41:C44"/>
    <mergeCell ref="C45:C48"/>
    <mergeCell ref="C49:C52"/>
    <mergeCell ref="C29:C32"/>
    <mergeCell ref="C33:C36"/>
    <mergeCell ref="C37:C40"/>
    <mergeCell ref="C65:C68"/>
    <mergeCell ref="C69:C72"/>
    <mergeCell ref="C73:C76"/>
    <mergeCell ref="C53:C56"/>
    <mergeCell ref="C57:C60"/>
    <mergeCell ref="C61:C64"/>
    <mergeCell ref="E3:G3"/>
    <mergeCell ref="H3:J3"/>
    <mergeCell ref="K3:M3"/>
    <mergeCell ref="N3:P3"/>
    <mergeCell ref="Q3:S3"/>
    <mergeCell ref="T3:V3"/>
    <mergeCell ref="W3:Y3"/>
    <mergeCell ref="Z3:AB3"/>
    <mergeCell ref="B5:B8"/>
    <mergeCell ref="B9:B12"/>
    <mergeCell ref="B3:B4"/>
    <mergeCell ref="B13:B16"/>
    <mergeCell ref="B17:B20"/>
    <mergeCell ref="B21:B24"/>
    <mergeCell ref="B25:B28"/>
    <mergeCell ref="B29:B32"/>
    <mergeCell ref="B33:B36"/>
    <mergeCell ref="B37:B40"/>
    <mergeCell ref="B41:B44"/>
    <mergeCell ref="B45: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4"/>
    <mergeCell ref="B225:B228"/>
    <mergeCell ref="B277:B280"/>
    <mergeCell ref="B281:B284"/>
    <mergeCell ref="B285:B288"/>
    <mergeCell ref="B289:B292"/>
    <mergeCell ref="B293:B296"/>
    <mergeCell ref="B297:B300"/>
    <mergeCell ref="B229:B232"/>
    <mergeCell ref="B233:B236"/>
    <mergeCell ref="B237:B240"/>
    <mergeCell ref="B241:B244"/>
    <mergeCell ref="B245:B248"/>
    <mergeCell ref="B249:B252"/>
    <mergeCell ref="B253:B256"/>
    <mergeCell ref="B257:B260"/>
    <mergeCell ref="B261:B264"/>
    <mergeCell ref="B301:C304"/>
    <mergeCell ref="E5:E8"/>
    <mergeCell ref="E9:E12"/>
    <mergeCell ref="E13:E16"/>
    <mergeCell ref="E17:E20"/>
    <mergeCell ref="E21:E24"/>
    <mergeCell ref="E25:E28"/>
    <mergeCell ref="E29:E32"/>
    <mergeCell ref="E33:E36"/>
    <mergeCell ref="E37:E40"/>
    <mergeCell ref="E41:E44"/>
    <mergeCell ref="E45:E48"/>
    <mergeCell ref="E49:E52"/>
    <mergeCell ref="E53:E56"/>
    <mergeCell ref="E57:E60"/>
    <mergeCell ref="E61:E64"/>
    <mergeCell ref="E65:E68"/>
    <mergeCell ref="E69:E72"/>
    <mergeCell ref="E73:E76"/>
    <mergeCell ref="E77:E80"/>
    <mergeCell ref="E81:E84"/>
    <mergeCell ref="B265:B268"/>
    <mergeCell ref="B269:B272"/>
    <mergeCell ref="B273:B276"/>
    <mergeCell ref="E85:E88"/>
    <mergeCell ref="E89:E92"/>
    <mergeCell ref="E93:E96"/>
    <mergeCell ref="E97:E100"/>
    <mergeCell ref="E101:E104"/>
    <mergeCell ref="E105:E108"/>
    <mergeCell ref="E109:E112"/>
    <mergeCell ref="E113:E116"/>
    <mergeCell ref="E117:E120"/>
    <mergeCell ref="E121:E124"/>
    <mergeCell ref="E125:E128"/>
    <mergeCell ref="E129:E132"/>
    <mergeCell ref="E133:E136"/>
    <mergeCell ref="E137:E140"/>
    <mergeCell ref="E141:E144"/>
    <mergeCell ref="E145:E148"/>
    <mergeCell ref="E149:E152"/>
    <mergeCell ref="E153:E156"/>
    <mergeCell ref="E157:E160"/>
    <mergeCell ref="E161:E164"/>
    <mergeCell ref="E165:E168"/>
    <mergeCell ref="E169:E172"/>
    <mergeCell ref="E173:E176"/>
    <mergeCell ref="E177:E180"/>
    <mergeCell ref="E181:E184"/>
    <mergeCell ref="E185:E188"/>
    <mergeCell ref="E189:E192"/>
    <mergeCell ref="E193:E196"/>
    <mergeCell ref="E197:E200"/>
    <mergeCell ref="E201:E204"/>
    <mergeCell ref="E205:E208"/>
    <mergeCell ref="E209:E212"/>
    <mergeCell ref="E213:E216"/>
    <mergeCell ref="E217:E220"/>
    <mergeCell ref="E221:E224"/>
    <mergeCell ref="E225:E228"/>
    <mergeCell ref="E229:E232"/>
    <mergeCell ref="E233:E236"/>
    <mergeCell ref="E237:E240"/>
    <mergeCell ref="E241:E244"/>
    <mergeCell ref="E245:E248"/>
    <mergeCell ref="E249:E252"/>
    <mergeCell ref="E253:E256"/>
    <mergeCell ref="E257:E260"/>
    <mergeCell ref="E261:E264"/>
    <mergeCell ref="E265:E268"/>
    <mergeCell ref="E269:E272"/>
    <mergeCell ref="E273:E276"/>
    <mergeCell ref="E277:E280"/>
    <mergeCell ref="E281:E284"/>
    <mergeCell ref="E285:E288"/>
    <mergeCell ref="E289:E292"/>
    <mergeCell ref="E293:E296"/>
    <mergeCell ref="E297:E300"/>
    <mergeCell ref="E301:E30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289:H292"/>
    <mergeCell ref="H293:H296"/>
    <mergeCell ref="H297:H300"/>
    <mergeCell ref="H301:H304"/>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285:K288"/>
    <mergeCell ref="K289:K292"/>
    <mergeCell ref="K293:K296"/>
    <mergeCell ref="K297:K300"/>
    <mergeCell ref="K301:K304"/>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285:N288"/>
    <mergeCell ref="N289:N292"/>
    <mergeCell ref="N293:N296"/>
    <mergeCell ref="N297:N300"/>
    <mergeCell ref="N301:N30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277:Q280"/>
    <mergeCell ref="Q281:Q284"/>
    <mergeCell ref="Q285:Q288"/>
    <mergeCell ref="Q289:Q292"/>
    <mergeCell ref="Q293:Q296"/>
    <mergeCell ref="Q297:Q300"/>
    <mergeCell ref="Q301:Q304"/>
    <mergeCell ref="T5:T8"/>
    <mergeCell ref="T9:T12"/>
    <mergeCell ref="T13:T16"/>
    <mergeCell ref="T17:T20"/>
    <mergeCell ref="T21:T24"/>
    <mergeCell ref="T25:T28"/>
    <mergeCell ref="T29:T32"/>
    <mergeCell ref="T33:T36"/>
    <mergeCell ref="T37:T40"/>
    <mergeCell ref="T41:T44"/>
    <mergeCell ref="T45:T48"/>
    <mergeCell ref="T49:T52"/>
    <mergeCell ref="T53:T56"/>
    <mergeCell ref="T57:T60"/>
    <mergeCell ref="T61:T64"/>
    <mergeCell ref="T65:T68"/>
    <mergeCell ref="T69:T72"/>
    <mergeCell ref="T73:T76"/>
    <mergeCell ref="T77:T80"/>
    <mergeCell ref="T81:T84"/>
    <mergeCell ref="T85:T88"/>
    <mergeCell ref="T89:T92"/>
    <mergeCell ref="T93:T96"/>
    <mergeCell ref="T97:T100"/>
    <mergeCell ref="T101:T104"/>
    <mergeCell ref="T105:T108"/>
    <mergeCell ref="T109:T112"/>
    <mergeCell ref="T113:T116"/>
    <mergeCell ref="T117:T120"/>
    <mergeCell ref="T121:T124"/>
    <mergeCell ref="T125:T128"/>
    <mergeCell ref="T129:T132"/>
    <mergeCell ref="T133:T136"/>
    <mergeCell ref="T137:T140"/>
    <mergeCell ref="T141:T144"/>
    <mergeCell ref="T145:T148"/>
    <mergeCell ref="T149:T152"/>
    <mergeCell ref="T153:T156"/>
    <mergeCell ref="T157:T160"/>
    <mergeCell ref="T161:T164"/>
    <mergeCell ref="T165:T168"/>
    <mergeCell ref="T169:T172"/>
    <mergeCell ref="T173:T176"/>
    <mergeCell ref="T177:T180"/>
    <mergeCell ref="T181:T184"/>
    <mergeCell ref="T185:T188"/>
    <mergeCell ref="T189:T192"/>
    <mergeCell ref="T193:T196"/>
    <mergeCell ref="T197:T200"/>
    <mergeCell ref="T201:T204"/>
    <mergeCell ref="T205:T208"/>
    <mergeCell ref="T209:T212"/>
    <mergeCell ref="T213:T216"/>
    <mergeCell ref="T217:T220"/>
    <mergeCell ref="T221:T224"/>
    <mergeCell ref="T225:T228"/>
    <mergeCell ref="T229:T232"/>
    <mergeCell ref="T233:T236"/>
    <mergeCell ref="T237:T240"/>
    <mergeCell ref="T241:T244"/>
    <mergeCell ref="T245:T248"/>
    <mergeCell ref="T249:T252"/>
    <mergeCell ref="T253:T256"/>
    <mergeCell ref="T257:T260"/>
    <mergeCell ref="T261:T264"/>
    <mergeCell ref="T265:T268"/>
    <mergeCell ref="T269:T272"/>
    <mergeCell ref="T273:T276"/>
    <mergeCell ref="T277:T280"/>
    <mergeCell ref="T281:T284"/>
    <mergeCell ref="T285:T288"/>
    <mergeCell ref="T289:T292"/>
    <mergeCell ref="T293:T296"/>
    <mergeCell ref="T297:T300"/>
    <mergeCell ref="T301:T304"/>
    <mergeCell ref="W5:W8"/>
    <mergeCell ref="W9:W12"/>
    <mergeCell ref="W13:W16"/>
    <mergeCell ref="W17:W20"/>
    <mergeCell ref="W21:W24"/>
    <mergeCell ref="W25:W28"/>
    <mergeCell ref="W29:W32"/>
    <mergeCell ref="W33:W36"/>
    <mergeCell ref="W37:W40"/>
    <mergeCell ref="W41:W44"/>
    <mergeCell ref="W45:W48"/>
    <mergeCell ref="W49:W52"/>
    <mergeCell ref="W53:W56"/>
    <mergeCell ref="W57:W60"/>
    <mergeCell ref="W61:W64"/>
    <mergeCell ref="W65:W68"/>
    <mergeCell ref="W69:W72"/>
    <mergeCell ref="W73:W76"/>
    <mergeCell ref="W77:W80"/>
    <mergeCell ref="W81:W84"/>
    <mergeCell ref="W85:W88"/>
    <mergeCell ref="W89:W92"/>
    <mergeCell ref="W93:W96"/>
    <mergeCell ref="W97:W100"/>
    <mergeCell ref="W101:W104"/>
    <mergeCell ref="W105:W108"/>
    <mergeCell ref="W109:W112"/>
    <mergeCell ref="W113:W116"/>
    <mergeCell ref="W117:W120"/>
    <mergeCell ref="W121:W124"/>
    <mergeCell ref="W125:W128"/>
    <mergeCell ref="W129:W132"/>
    <mergeCell ref="W133:W136"/>
    <mergeCell ref="W137:W140"/>
    <mergeCell ref="W141:W144"/>
    <mergeCell ref="W145:W148"/>
    <mergeCell ref="W149:W152"/>
    <mergeCell ref="W153:W156"/>
    <mergeCell ref="W281:W284"/>
    <mergeCell ref="W285:W288"/>
    <mergeCell ref="W289:W292"/>
    <mergeCell ref="W293:W296"/>
    <mergeCell ref="W297:W300"/>
    <mergeCell ref="W229:W232"/>
    <mergeCell ref="W233:W236"/>
    <mergeCell ref="W237:W240"/>
    <mergeCell ref="W241:W244"/>
    <mergeCell ref="W245:W248"/>
    <mergeCell ref="W249:W252"/>
    <mergeCell ref="W253:W256"/>
    <mergeCell ref="W257:W260"/>
    <mergeCell ref="W261:W264"/>
    <mergeCell ref="W157:W160"/>
    <mergeCell ref="W161:W164"/>
    <mergeCell ref="W165:W168"/>
    <mergeCell ref="W169:W172"/>
    <mergeCell ref="W173:W176"/>
    <mergeCell ref="W177:W180"/>
    <mergeCell ref="W181:W184"/>
    <mergeCell ref="W273:W276"/>
    <mergeCell ref="W277:W280"/>
    <mergeCell ref="W185:W188"/>
    <mergeCell ref="W189:W192"/>
    <mergeCell ref="W265:W268"/>
    <mergeCell ref="W269:W272"/>
    <mergeCell ref="W193:W196"/>
    <mergeCell ref="W197:W200"/>
    <mergeCell ref="W201:W204"/>
    <mergeCell ref="W205:W208"/>
    <mergeCell ref="W209:W212"/>
    <mergeCell ref="W213:W216"/>
    <mergeCell ref="W217:W220"/>
    <mergeCell ref="W221:W224"/>
    <mergeCell ref="W225:W228"/>
    <mergeCell ref="W301:W304"/>
    <mergeCell ref="Z5:Z8"/>
    <mergeCell ref="Z9:Z12"/>
    <mergeCell ref="Z13:Z16"/>
    <mergeCell ref="Z17:Z20"/>
    <mergeCell ref="Z21:Z24"/>
    <mergeCell ref="Z25:Z28"/>
    <mergeCell ref="Z29:Z32"/>
    <mergeCell ref="Z33:Z36"/>
    <mergeCell ref="Z37:Z40"/>
    <mergeCell ref="Z41:Z44"/>
    <mergeCell ref="Z45:Z48"/>
    <mergeCell ref="Z49:Z52"/>
    <mergeCell ref="Z53:Z56"/>
    <mergeCell ref="Z57:Z60"/>
    <mergeCell ref="Z61:Z64"/>
    <mergeCell ref="Z65:Z68"/>
    <mergeCell ref="Z69:Z72"/>
    <mergeCell ref="Z73:Z76"/>
    <mergeCell ref="Z77:Z80"/>
    <mergeCell ref="Z81:Z84"/>
    <mergeCell ref="Z85:Z88"/>
    <mergeCell ref="Z89:Z92"/>
    <mergeCell ref="Z93:Z96"/>
    <mergeCell ref="Z97:Z100"/>
    <mergeCell ref="Z101:Z104"/>
    <mergeCell ref="Z241:Z244"/>
    <mergeCell ref="Z245:Z248"/>
    <mergeCell ref="Z249:Z252"/>
    <mergeCell ref="Z253:Z256"/>
    <mergeCell ref="Z105:Z108"/>
    <mergeCell ref="Z109:Z112"/>
    <mergeCell ref="Z113:Z116"/>
    <mergeCell ref="Z117:Z120"/>
    <mergeCell ref="Z121:Z124"/>
    <mergeCell ref="Z125:Z128"/>
    <mergeCell ref="Z129:Z132"/>
    <mergeCell ref="Z237:Z240"/>
    <mergeCell ref="Z169:Z172"/>
    <mergeCell ref="Z173:Z176"/>
    <mergeCell ref="Z177:Z180"/>
    <mergeCell ref="Z181:Z184"/>
    <mergeCell ref="Z185:Z188"/>
    <mergeCell ref="Z189:Z192"/>
    <mergeCell ref="Z233:Z236"/>
    <mergeCell ref="Z133:Z136"/>
    <mergeCell ref="Z137:Z140"/>
    <mergeCell ref="Z141:Z144"/>
    <mergeCell ref="Z145:Z148"/>
    <mergeCell ref="Z149:Z152"/>
    <mergeCell ref="Z153:Z156"/>
    <mergeCell ref="Z157:Z160"/>
    <mergeCell ref="Z161:Z164"/>
    <mergeCell ref="Z165:Z168"/>
    <mergeCell ref="Z281:Z284"/>
    <mergeCell ref="Z285:Z288"/>
    <mergeCell ref="Z289:Z292"/>
    <mergeCell ref="Z293:Z296"/>
    <mergeCell ref="Z297:Z300"/>
    <mergeCell ref="Z301:Z304"/>
    <mergeCell ref="Z273:Z276"/>
    <mergeCell ref="Z193:Z196"/>
    <mergeCell ref="Z197:Z200"/>
    <mergeCell ref="Z201:Z204"/>
    <mergeCell ref="Z257:Z260"/>
    <mergeCell ref="Z261:Z264"/>
    <mergeCell ref="Z265:Z268"/>
    <mergeCell ref="Z269:Z272"/>
    <mergeCell ref="Z205:Z208"/>
    <mergeCell ref="Z209:Z212"/>
    <mergeCell ref="Z213:Z216"/>
    <mergeCell ref="Z217:Z220"/>
    <mergeCell ref="Z221:Z224"/>
    <mergeCell ref="Z225:Z228"/>
    <mergeCell ref="Z229:Z232"/>
    <mergeCell ref="Z277:Z280"/>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4" manualBreakCount="4">
    <brk id="68" max="27" man="1"/>
    <brk id="132" max="27" man="1"/>
    <brk id="196" max="27" man="1"/>
    <brk id="260" max="27" man="1"/>
  </rowBreaks>
  <ignoredErrors>
    <ignoredError sqref="E5 G5:H5 J5:K5 M5:N5 P5:Q5 S5 V5:W5 Y5:AA5 AL5:AL78 G6:G300 J6:J300 M6:M300 P6:P300 S6:S300 V6:V300 Y6:Y300 AA6:AA300 E9 H9 K9 N9 Q9 T9 W9 Z9 E13 H13 K13 N13 Q13 T13 W13 Z13 E17 H17 K17 N17 Q17 T17 W17 Z17 E21 H21 K21 N21 Q21 T21 W21 Z21 E25 H25 K25 N25 Q25 T25 W25 Z25 E29 H29 K29 N29 Q29 T29 W29 Z29 E33 H33 K33 N33 Q33 T33 W33 Z33 E37 H37 K37 N37 Q37 T37 W37 Z37 E41 H41 K41 N41 Q41 T41 W41 Z41 E45 H45 K45 N45 Q45 T45 W45 Z45 E49 H49 K49 N49 Q49 T49 W49 Z49 E53 H53 K53 N53 Q53 T53 W53 Z53 E57 H57 K57 N57 Q57 T57 W57 Z57 E61 H61 K61 N61 Q61 T61 W61 Z61 E65 H65 K65 N65 Q65 T65 W65 Z65 E69 H69 K69 N69 Q69 T69 W69 Z69 E73 H73 K73 N73 Q73 T73 W73 Z73 E77 H77 K77 N77 Q77 T77 W77 Z77 E81 H81 K81 N81 Q81 T81 W81 Z81 E85 H85 K85 N85 Q85 T85 W85 Z85 E89 H89 K89 N89 Q89 T89 W89 Z89 E93 H93 K93 N93 Q93 T93 W93 Z93 E97 H97 K97 N97 Q97 T97 W97 Z97 E101 H101 K101 N101 Q101 T101 W101 Z101 E105 H105 K105 N105 Q105 T105 W105 Z105 E109 H109 K109 N109 Q109 T109 W109 Z109 E113 H113 K113 N113 Q113 T113 W113 Z113 E117 H117 K117 N117 Q117 T117 W117 Z117 E121 H121 K121 N121 Q121 T121 W121 Z121 E125 H125 K125 N125 Q125 T125 W125 Z125 E129 H129 K129 N129 Q129 T129 W129 Z129 E133 H133 K133 N133 Q133 T133 W133 Z133 E137 H137 K137 N137 Q137 T137 W137 Z137 E141 H141 K141 N141 Q141 T141 W141 Z141 E145 H145 K145 N145 Q145 T145 W145 Z145 E149 H149 K149 N149 Q149 T149 W149 Z149 E153 H153 K153 N153 Q153 T153 W153 Z153 E157 H157 K157 N157 Q157 T157 W157 Z157 E161 H161 K161 N161 Q161 T161 W161 Z161 E165 H165 K165 N165 Q165 T165 W165 Z165 E169 H169 K169 N169 Q169 T169 W169 Z169 E173 H173 K173 N173 Q173 T173 W173 Z173 E177 H177 K177 N177 Q177 T177 W177 Z177 E181 H181 K181 N181 Q181 T181 W181 Z181 E185 H185 K185 N185 Q185 T185 W185 Z185 E189 H189 K189 N189 Q189 T189 W189 Z189 E193 H193 K193 N193 Q193 T193 W193 Z193 E197 H197 K197 N197 Q197 T197 W197 Z197 E201 H201 K201 N201 Q201 T201 W201 Z201 E205 H205 K205 N205 Q205 T205 W205 Z205 E209 H209 K209 N209 Q209 T209 W209 Z209 E213 H213 K213 N213 Q213 T213 W213 Z213 E217 H217 K217 N217 Q217 T217 W217 Z217 E221 H221 K221 N221 Q221 T221 W221 Z221 E225 H225 K225 N225 Q225 T225 W225 Z225 E229 H229 K229 N229 Q229 T229 W229 Z229 E233 H233 K233 N233 Q233 T233 W233 Z233 E237 H237 K237 N237 Q237 T237 W237 Z237 E241 H241 K241 N241 Q241 T241 W241 Z241 E245 H245 K245 N245 Q245 T245 W245 Z245 E249 H249 K249 N249 Q249 T249 W249 Z249 E253 H253 K253 N253 Q253 T253 W253 Z253 E257 H257 K257 N257 Q257 T257 W257 Z257 E261 H261 K261 N261 Q261 T261 W261 Z261 E265 H265 K265 N265 Q265 T265 W265 Z265 E269 H269 K269 N269 Q269 T269 W269 Z269 E273 H273 K273 N273 Q273 T273 W273 Z273 E277 H277 K277 N277 Q277 T277 W277 Z277 E281 H281 K281 N281 Q281 T281 W281 Z281 E285 H285 K285 N285 Q285 T285 W285 Z285 E289 H289 K289 N289 Q289 T289 W289 Z289 E293 H293 K293 N293 Q293 T293 W293 Z293 E297 H297 K297 N297 Q297 T297 W297 Z297" emptyCellReferenc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383</v>
      </c>
    </row>
    <row r="2" spans="2:15" ht="16.5" customHeight="1">
      <c r="B2" s="9" t="s">
        <v>359</v>
      </c>
    </row>
    <row r="4" spans="2:15" ht="13.5" customHeight="1">
      <c r="B4" s="75"/>
      <c r="C4" s="76"/>
      <c r="D4" s="76"/>
      <c r="E4" s="76"/>
      <c r="F4" s="76"/>
      <c r="G4" s="77"/>
    </row>
    <row r="5" spans="2:15" ht="13.5" customHeight="1">
      <c r="B5" s="78"/>
      <c r="C5" s="79"/>
      <c r="D5" s="80">
        <v>0.17100000000000001</v>
      </c>
      <c r="E5" s="81" t="s">
        <v>446</v>
      </c>
      <c r="F5" s="82">
        <v>0.20399999999999999</v>
      </c>
      <c r="G5" s="83" t="s">
        <v>475</v>
      </c>
    </row>
    <row r="6" spans="2:15">
      <c r="B6" s="78"/>
      <c r="D6" s="80"/>
      <c r="E6" s="81"/>
      <c r="F6" s="82"/>
      <c r="G6" s="83"/>
    </row>
    <row r="7" spans="2:15">
      <c r="B7" s="78"/>
      <c r="C7" s="84"/>
      <c r="D7" s="80">
        <v>0.13600000000000001</v>
      </c>
      <c r="E7" s="81" t="s">
        <v>446</v>
      </c>
      <c r="F7" s="82">
        <v>0.17100000000000001</v>
      </c>
      <c r="G7" s="83" t="s">
        <v>476</v>
      </c>
    </row>
    <row r="8" spans="2:15">
      <c r="B8" s="78"/>
      <c r="D8" s="80"/>
      <c r="E8" s="81"/>
      <c r="F8" s="82"/>
      <c r="G8" s="83"/>
    </row>
    <row r="9" spans="2:15">
      <c r="B9" s="78"/>
      <c r="C9" s="85"/>
      <c r="D9" s="80">
        <v>0.10100000000000001</v>
      </c>
      <c r="E9" s="81" t="s">
        <v>446</v>
      </c>
      <c r="F9" s="82">
        <v>0.13600000000000001</v>
      </c>
      <c r="G9" s="83" t="s">
        <v>476</v>
      </c>
    </row>
    <row r="10" spans="2:15">
      <c r="B10" s="78"/>
      <c r="D10" s="80"/>
      <c r="E10" s="81"/>
      <c r="F10" s="82"/>
      <c r="G10" s="83"/>
    </row>
    <row r="11" spans="2:15">
      <c r="B11" s="78"/>
      <c r="C11" s="86"/>
      <c r="D11" s="80">
        <v>6.6000000000000003E-2</v>
      </c>
      <c r="E11" s="81" t="s">
        <v>446</v>
      </c>
      <c r="F11" s="82">
        <v>0.10100000000000001</v>
      </c>
      <c r="G11" s="83" t="s">
        <v>476</v>
      </c>
    </row>
    <row r="12" spans="2:15">
      <c r="B12" s="78"/>
      <c r="D12" s="80"/>
      <c r="E12" s="81"/>
      <c r="F12" s="82"/>
      <c r="G12" s="83"/>
    </row>
    <row r="13" spans="2:15">
      <c r="B13" s="78"/>
      <c r="C13" s="87"/>
      <c r="D13" s="80">
        <v>3.1E-2</v>
      </c>
      <c r="E13" s="81" t="s">
        <v>446</v>
      </c>
      <c r="F13" s="82">
        <v>6.6000000000000003E-2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dimension ref="A1:P109"/>
  <sheetViews>
    <sheetView showGridLines="0" zoomScaleNormal="100" zoomScaleSheetLayoutView="100" workbookViewId="0"/>
  </sheetViews>
  <sheetFormatPr defaultColWidth="9" defaultRowHeight="13.5"/>
  <cols>
    <col min="1" max="1" width="4.625" style="31" customWidth="1"/>
    <col min="2" max="2" width="16.625" style="31" customWidth="1"/>
    <col min="3" max="14" width="10.125" style="31" customWidth="1"/>
    <col min="15" max="16384" width="9" style="31"/>
  </cols>
  <sheetData>
    <row r="1" spans="1:14" s="1" customFormat="1" ht="16.5" customHeight="1">
      <c r="B1" s="114" t="s">
        <v>385</v>
      </c>
    </row>
    <row r="2" spans="1:14" ht="16.5" customHeight="1">
      <c r="B2" s="1" t="s">
        <v>132</v>
      </c>
    </row>
    <row r="3" spans="1:14" ht="24" customHeight="1">
      <c r="A3" s="1"/>
      <c r="B3" s="300" t="s">
        <v>307</v>
      </c>
      <c r="C3" s="556">
        <f>市区町村別_健診受診率!Y79</f>
        <v>1328222</v>
      </c>
      <c r="D3" s="557"/>
    </row>
    <row r="4" spans="1:14" ht="13.5" customHeight="1">
      <c r="A4" s="1"/>
    </row>
    <row r="5" spans="1:14" ht="16.5" customHeight="1">
      <c r="B5" s="298" t="s">
        <v>196</v>
      </c>
      <c r="C5" s="562" t="s">
        <v>70</v>
      </c>
      <c r="D5" s="563"/>
      <c r="E5" s="564"/>
      <c r="F5" s="562" t="s">
        <v>71</v>
      </c>
      <c r="G5" s="563"/>
      <c r="H5" s="564"/>
      <c r="I5" s="562" t="s">
        <v>72</v>
      </c>
      <c r="J5" s="563"/>
      <c r="K5" s="564"/>
      <c r="L5" s="562" t="s">
        <v>73</v>
      </c>
      <c r="M5" s="563"/>
      <c r="N5" s="564"/>
    </row>
    <row r="6" spans="1:14" ht="45" customHeight="1">
      <c r="B6" s="560" t="s">
        <v>148</v>
      </c>
      <c r="C6" s="558" t="s">
        <v>321</v>
      </c>
      <c r="D6" s="559"/>
      <c r="E6" s="356">
        <f>市区町村別_EAT10別高齢者の疾病!F1337</f>
        <v>118045</v>
      </c>
      <c r="F6" s="558" t="s">
        <v>321</v>
      </c>
      <c r="G6" s="559"/>
      <c r="H6" s="357">
        <f>市区町村別_EAT10別高齢者の疾病!O1337</f>
        <v>15518</v>
      </c>
      <c r="I6" s="558" t="s">
        <v>321</v>
      </c>
      <c r="J6" s="559"/>
      <c r="K6" s="357">
        <f>市区町村別_EAT10別高齢者の疾病!X1337</f>
        <v>8322</v>
      </c>
      <c r="L6" s="558" t="s">
        <v>321</v>
      </c>
      <c r="M6" s="559"/>
      <c r="N6" s="357">
        <f>市区町村別_EAT10別高齢者の疾病!AG1337</f>
        <v>16051</v>
      </c>
    </row>
    <row r="7" spans="1:14" ht="62.25" customHeight="1">
      <c r="B7" s="561"/>
      <c r="C7" s="32" t="s">
        <v>187</v>
      </c>
      <c r="D7" s="303" t="s">
        <v>184</v>
      </c>
      <c r="E7" s="95" t="s">
        <v>311</v>
      </c>
      <c r="F7" s="32" t="s">
        <v>187</v>
      </c>
      <c r="G7" s="303" t="s">
        <v>184</v>
      </c>
      <c r="H7" s="95" t="s">
        <v>311</v>
      </c>
      <c r="I7" s="32" t="s">
        <v>187</v>
      </c>
      <c r="J7" s="303" t="s">
        <v>184</v>
      </c>
      <c r="K7" s="95" t="s">
        <v>311</v>
      </c>
      <c r="L7" s="32" t="s">
        <v>187</v>
      </c>
      <c r="M7" s="303" t="s">
        <v>184</v>
      </c>
      <c r="N7" s="95" t="s">
        <v>311</v>
      </c>
    </row>
    <row r="8" spans="1:14" ht="27" customHeight="1">
      <c r="B8" s="394" t="s">
        <v>133</v>
      </c>
      <c r="C8" s="174">
        <f>市区町村別_EAT10別高齢者の疾病!J1337</f>
        <v>18817</v>
      </c>
      <c r="D8" s="155">
        <f>市区町村別_EAT10別高齢者の疾病!K1337</f>
        <v>0.15940531153373713</v>
      </c>
      <c r="E8" s="151">
        <f>市区町村別_EAT10別高齢者の疾病!M1337</f>
        <v>1.416705942229537E-2</v>
      </c>
      <c r="F8" s="174">
        <f>市区町村別_EAT10別高齢者の疾病!S1337</f>
        <v>2827</v>
      </c>
      <c r="G8" s="155">
        <f>市区町村別_EAT10別高齢者の疾病!T1337</f>
        <v>0.18217553808480474</v>
      </c>
      <c r="H8" s="151">
        <f>市区町村別_EAT10別高齢者の疾病!V1337</f>
        <v>2.1284092568862735E-3</v>
      </c>
      <c r="I8" s="174">
        <f>市区町村別_EAT10別高齢者の疾病!AB1337</f>
        <v>1649</v>
      </c>
      <c r="J8" s="155">
        <f>市区町村別_EAT10別高齢者の疾病!AC1337</f>
        <v>0.1981494832972843</v>
      </c>
      <c r="K8" s="151">
        <f>市区町村別_EAT10別高齢者の疾病!AE1337</f>
        <v>1.2415093260012256E-3</v>
      </c>
      <c r="L8" s="175">
        <f>市区町村別_EAT10別高齢者の疾病!AK1337</f>
        <v>3724</v>
      </c>
      <c r="M8" s="156">
        <f>市区町村別_EAT10別高齢者の疾病!AL1337</f>
        <v>0.23201046663759267</v>
      </c>
      <c r="N8" s="151">
        <f>市区町村別_EAT10別高齢者の疾病!AN1337</f>
        <v>2.8037481686043449E-3</v>
      </c>
    </row>
    <row r="9" spans="1:14" ht="27" customHeight="1">
      <c r="B9" s="394" t="s">
        <v>134</v>
      </c>
      <c r="C9" s="174">
        <f>市区町村別_EAT10別高齢者の疾病!J1338</f>
        <v>27536</v>
      </c>
      <c r="D9" s="155">
        <f>市区町村別_EAT10別高齢者の疾病!K1338</f>
        <v>0.2332669744588928</v>
      </c>
      <c r="E9" s="151">
        <f>市区町村別_EAT10別高齢者の疾病!M1338</f>
        <v>2.0731474105985293E-2</v>
      </c>
      <c r="F9" s="174">
        <f>市区町村別_EAT10別高齢者の疾病!S1338</f>
        <v>3911</v>
      </c>
      <c r="G9" s="155">
        <f>市区町村別_EAT10別高齢者の疾病!T1338</f>
        <v>0.25202990076040727</v>
      </c>
      <c r="H9" s="151">
        <f>市区町村別_EAT10別高齢者の疾病!V1338</f>
        <v>2.9445378859859271E-3</v>
      </c>
      <c r="I9" s="174">
        <f>市区町村別_EAT10別高齢者の疾病!AB1338</f>
        <v>2147</v>
      </c>
      <c r="J9" s="155">
        <f>市区町村別_EAT10別高齢者の疾病!AC1338</f>
        <v>0.25799086757990869</v>
      </c>
      <c r="K9" s="151">
        <f>市区町村別_EAT10別高齢者の疾病!AE1338</f>
        <v>1.6164466482259743E-3</v>
      </c>
      <c r="L9" s="175">
        <f>市区町村別_EAT10別高齢者の疾病!AK1338</f>
        <v>4735</v>
      </c>
      <c r="M9" s="156">
        <f>市区町村別_EAT10別高齢者の疾病!AL1338</f>
        <v>0.29499719643635913</v>
      </c>
      <c r="N9" s="151">
        <f>市区町村別_EAT10別高齢者の疾病!AN1338</f>
        <v>3.5649161058919367E-3</v>
      </c>
    </row>
    <row r="10" spans="1:14" ht="27" customHeight="1">
      <c r="B10" s="394" t="s">
        <v>474</v>
      </c>
      <c r="C10" s="174">
        <f>市区町村別_EAT10別高齢者の疾病!J1339</f>
        <v>8196</v>
      </c>
      <c r="D10" s="155">
        <f>市区町村別_EAT10別高齢者の疾病!K1339</f>
        <v>6.9431149138040577E-2</v>
      </c>
      <c r="E10" s="151">
        <f>市区町村別_EAT10別高齢者の疾病!M1339</f>
        <v>6.1706552067350186E-3</v>
      </c>
      <c r="F10" s="174">
        <f>市区町村別_EAT10別高齢者の疾病!S1339</f>
        <v>1188</v>
      </c>
      <c r="G10" s="155">
        <f>市区町村別_EAT10別高齢者の疾病!T1339</f>
        <v>7.6556257249645571E-2</v>
      </c>
      <c r="H10" s="151">
        <f>市区町村別_EAT10別高齢者の疾病!V1339</f>
        <v>8.9442879277711106E-4</v>
      </c>
      <c r="I10" s="174">
        <f>市区町村別_EAT10別高齢者の疾病!AB1339</f>
        <v>698</v>
      </c>
      <c r="J10" s="155">
        <f>市区町村別_EAT10別高齢者の疾病!AC1339</f>
        <v>8.3874068733477525E-2</v>
      </c>
      <c r="K10" s="151">
        <f>市区町村別_EAT10別高齢者の疾病!AE1339</f>
        <v>5.2551456006601303E-4</v>
      </c>
      <c r="L10" s="175">
        <f>市区町村別_EAT10別高齢者の疾病!AK1339</f>
        <v>1418</v>
      </c>
      <c r="M10" s="156">
        <f>市区町村別_EAT10別高齢者の疾病!AL1339</f>
        <v>8.8343405395302471E-2</v>
      </c>
      <c r="N10" s="151">
        <f>市区町村別_EAT10別高齢者の疾病!AN1339</f>
        <v>1.0675926162945653E-3</v>
      </c>
    </row>
    <row r="11" spans="1:14" ht="27" customHeight="1">
      <c r="B11" s="394" t="s">
        <v>135</v>
      </c>
      <c r="C11" s="174">
        <f>市区町村別_EAT10別高齢者の疾病!J1340</f>
        <v>32680</v>
      </c>
      <c r="D11" s="155">
        <f>市区町村別_EAT10別高齢者の疾病!K1340</f>
        <v>0.27684357660214326</v>
      </c>
      <c r="E11" s="151">
        <f>市区町村別_EAT10別高齢者の疾病!M1340</f>
        <v>2.4604320663262617E-2</v>
      </c>
      <c r="F11" s="174">
        <f>市区町村別_EAT10別高齢者の疾病!S1340</f>
        <v>4756</v>
      </c>
      <c r="G11" s="155">
        <f>市区町村別_EAT10別高齢者の疾病!T1340</f>
        <v>0.30648279417450702</v>
      </c>
      <c r="H11" s="151">
        <f>市区町村別_EAT10別高齢者の疾病!V1340</f>
        <v>3.5807267158652696E-3</v>
      </c>
      <c r="I11" s="174">
        <f>市区町村別_EAT10別高齢者の疾病!AB1340</f>
        <v>2600</v>
      </c>
      <c r="J11" s="155">
        <f>市区町村別_EAT10別高齢者の疾病!AC1340</f>
        <v>0.31242489786109107</v>
      </c>
      <c r="K11" s="151">
        <f>市区町村別_EAT10別高齢者の疾病!AE1340</f>
        <v>1.9575040919364382E-3</v>
      </c>
      <c r="L11" s="175">
        <f>市区町村別_EAT10別高齢者の疾病!AK1340</f>
        <v>4855</v>
      </c>
      <c r="M11" s="156">
        <f>市区町村別_EAT10別高齢者の疾病!AL1340</f>
        <v>0.30247336614541148</v>
      </c>
      <c r="N11" s="151">
        <f>市区町村別_EAT10別高齢者の疾病!AN1340</f>
        <v>3.6552624485966956E-3</v>
      </c>
    </row>
    <row r="12" spans="1:14" ht="27" customHeight="1">
      <c r="B12" s="394" t="s">
        <v>136</v>
      </c>
      <c r="C12" s="174">
        <f>市区町村別_EAT10別高齢者の疾病!J1341</f>
        <v>5632</v>
      </c>
      <c r="D12" s="155">
        <f>市区町村別_EAT10別高齢者の疾病!K1341</f>
        <v>4.771061883180143E-2</v>
      </c>
      <c r="E12" s="151">
        <f>市区町村別_EAT10別高齢者の疾病!M1341</f>
        <v>4.2402550176100081E-3</v>
      </c>
      <c r="F12" s="174">
        <f>市区町村別_EAT10別高齢者の疾病!S1341</f>
        <v>846</v>
      </c>
      <c r="G12" s="155">
        <f>市区町村別_EAT10別高齢者の疾病!T1341</f>
        <v>5.4517334708080942E-2</v>
      </c>
      <c r="H12" s="151">
        <f>市区町村別_EAT10別高齢者の疾病!V1341</f>
        <v>6.3694171606854877E-4</v>
      </c>
      <c r="I12" s="174">
        <f>市区町村別_EAT10別高齢者の疾病!AB1341</f>
        <v>514</v>
      </c>
      <c r="J12" s="155">
        <f>市区町村別_EAT10別高齢者の疾病!AC1341</f>
        <v>6.1763999038692619E-2</v>
      </c>
      <c r="K12" s="151">
        <f>市区町村別_EAT10別高齢者の疾病!AE1341</f>
        <v>3.8698350125204972E-4</v>
      </c>
      <c r="L12" s="175">
        <f>市区町村別_EAT10別高齢者の疾病!AK1341</f>
        <v>959</v>
      </c>
      <c r="M12" s="156">
        <f>市区町村別_EAT10別高齢者の疾病!AL1341</f>
        <v>5.9747056258177063E-2</v>
      </c>
      <c r="N12" s="151">
        <f>市区町村別_EAT10別高齢者の疾病!AN1341</f>
        <v>7.2201785544886326E-4</v>
      </c>
    </row>
    <row r="13" spans="1:14" ht="27" customHeight="1">
      <c r="B13" s="394" t="s">
        <v>137</v>
      </c>
      <c r="C13" s="174">
        <f>市区町村別_EAT10別高齢者の疾病!J1342</f>
        <v>38532</v>
      </c>
      <c r="D13" s="155">
        <f>市区町村別_EAT10別高齢者の疾病!K1342</f>
        <v>0.32641789148206191</v>
      </c>
      <c r="E13" s="151">
        <f>市区町村別_EAT10別高齢者の疾病!M1342</f>
        <v>2.9010210642498015E-2</v>
      </c>
      <c r="F13" s="174">
        <f>市区町村別_EAT10別高齢者の疾病!S1342</f>
        <v>5765</v>
      </c>
      <c r="G13" s="155">
        <f>市区町村別_EAT10別高齢者の疾病!T1342</f>
        <v>0.37150405980152079</v>
      </c>
      <c r="H13" s="151">
        <f>市区町村別_EAT10別高齢者の疾病!V1342</f>
        <v>4.3403888807744487E-3</v>
      </c>
      <c r="I13" s="174">
        <f>市区町村別_EAT10別高齢者の疾病!AB1342</f>
        <v>3256</v>
      </c>
      <c r="J13" s="155">
        <f>市区町村別_EAT10別高齢者の疾病!AC1342</f>
        <v>0.39125210285988943</v>
      </c>
      <c r="K13" s="151">
        <f>市区町村別_EAT10別高齢者の疾病!AE1342</f>
        <v>2.4513974320557858E-3</v>
      </c>
      <c r="L13" s="175">
        <f>市区町村別_EAT10別高齢者の疾病!AK1342</f>
        <v>6594</v>
      </c>
      <c r="M13" s="156">
        <f>市区町村別_EAT10別高齢者の疾病!AL1342</f>
        <v>0.41081552551242911</v>
      </c>
      <c r="N13" s="151">
        <f>市区町村別_EAT10別高齢者の疾病!AN1342</f>
        <v>4.9645315316264906E-3</v>
      </c>
    </row>
    <row r="14" spans="1:14" ht="27" customHeight="1">
      <c r="B14" s="394" t="s">
        <v>138</v>
      </c>
      <c r="C14" s="174">
        <f>市区町村別_EAT10別高齢者の疾病!J1343</f>
        <v>42763</v>
      </c>
      <c r="D14" s="155">
        <f>市区町村別_EAT10別高齢者の疾病!K1343</f>
        <v>0.36226015502562581</v>
      </c>
      <c r="E14" s="151">
        <f>市区町村別_EAT10別高齢者の疾病!M1343</f>
        <v>3.2195672109029967E-2</v>
      </c>
      <c r="F14" s="174">
        <f>市区町村別_EAT10別高齢者の疾病!S1343</f>
        <v>6287</v>
      </c>
      <c r="G14" s="155">
        <f>市区町村別_EAT10別高齢者の疾病!T1343</f>
        <v>0.40514241525969841</v>
      </c>
      <c r="H14" s="151">
        <f>市区町村別_EAT10別高齢者の疾病!V1343</f>
        <v>4.7333954715401494E-3</v>
      </c>
      <c r="I14" s="174">
        <f>市区町村別_EAT10別高齢者の疾病!AB1343</f>
        <v>3397</v>
      </c>
      <c r="J14" s="155">
        <f>市区町村別_EAT10別高齢者の疾病!AC1343</f>
        <v>0.40819514539774093</v>
      </c>
      <c r="K14" s="151">
        <f>市区町村別_EAT10別高齢者の疾病!AE1343</f>
        <v>2.5575543847338772E-3</v>
      </c>
      <c r="L14" s="175">
        <f>市区町村別_EAT10別高齢者の疾病!AK1343</f>
        <v>6636</v>
      </c>
      <c r="M14" s="156">
        <f>市区町村別_EAT10別高齢者の疾病!AL1343</f>
        <v>0.41343218491059747</v>
      </c>
      <c r="N14" s="151">
        <f>市区町村別_EAT10別高齢者の疾病!AN1343</f>
        <v>4.9961527515731555E-3</v>
      </c>
    </row>
    <row r="15" spans="1:14" ht="27" customHeight="1">
      <c r="B15" s="394" t="s">
        <v>139</v>
      </c>
      <c r="C15" s="174">
        <f>市区町村別_EAT10別高齢者の疾病!J1344</f>
        <v>12647</v>
      </c>
      <c r="D15" s="155">
        <f>市区町村別_EAT10別高齢者の疾病!K1344</f>
        <v>0.10713710872972172</v>
      </c>
      <c r="E15" s="151">
        <f>市区町村別_EAT10別高齢者の疾病!M1344</f>
        <v>9.5217516348923593E-3</v>
      </c>
      <c r="F15" s="174">
        <f>市区町村別_EAT10別高齢者の疾病!S1344</f>
        <v>1804</v>
      </c>
      <c r="G15" s="155">
        <f>市区町村別_EAT10別高齢者の疾病!T1344</f>
        <v>0.11625209434205439</v>
      </c>
      <c r="H15" s="151">
        <f>市区町村別_EAT10別高齢者の疾病!V1344</f>
        <v>1.3582066853282057E-3</v>
      </c>
      <c r="I15" s="174">
        <f>市区町村別_EAT10別高齢者の疾病!AB1344</f>
        <v>1058</v>
      </c>
      <c r="J15" s="155">
        <f>市区町村別_EAT10別高齢者の疾病!AC1344</f>
        <v>0.12713290074501321</v>
      </c>
      <c r="K15" s="151">
        <f>市区町村別_EAT10別高齢者の疾病!AE1344</f>
        <v>7.9655358818028917E-4</v>
      </c>
      <c r="L15" s="175">
        <f>市区町村別_EAT10別高齢者の疾病!AK1344</f>
        <v>2469</v>
      </c>
      <c r="M15" s="156">
        <f>市区町村別_EAT10別高齢者の疾病!AL1344</f>
        <v>0.15382219176375303</v>
      </c>
      <c r="N15" s="151">
        <f>市区町村別_EAT10別高齢者の疾病!AN1344</f>
        <v>1.85887600115041E-3</v>
      </c>
    </row>
    <row r="16" spans="1:14" ht="27" customHeight="1">
      <c r="B16" s="394" t="s">
        <v>149</v>
      </c>
      <c r="C16" s="174">
        <f>市区町村別_EAT10別高齢者の疾病!J1345</f>
        <v>86</v>
      </c>
      <c r="D16" s="155">
        <f>市区町村別_EAT10別高齢者の疾病!K1345</f>
        <v>7.2853572790037701E-4</v>
      </c>
      <c r="E16" s="151">
        <f>市区町村別_EAT10別高齢者の疾病!M1345</f>
        <v>6.4748212271743732E-5</v>
      </c>
      <c r="F16" s="174">
        <f>市区町村別_EAT10別高齢者の疾病!S1345</f>
        <v>17</v>
      </c>
      <c r="G16" s="155">
        <f>市区町村別_EAT10別高齢者の疾病!T1345</f>
        <v>1.0955019976801135E-3</v>
      </c>
      <c r="H16" s="151">
        <f>市区町村別_EAT10別高齢者の疾病!V1345</f>
        <v>1.2799065216507481E-5</v>
      </c>
      <c r="I16" s="174">
        <f>市区町村別_EAT10別高齢者の疾病!AB1345</f>
        <v>2</v>
      </c>
      <c r="J16" s="155">
        <f>市区町村別_EAT10別高齢者の疾病!AC1345</f>
        <v>2.4032684450853159E-4</v>
      </c>
      <c r="K16" s="151">
        <f>市区町村別_EAT10別高齢者の疾病!AE1345</f>
        <v>1.5057723784126448E-6</v>
      </c>
      <c r="L16" s="175">
        <f>市区町村別_EAT10別高齢者の疾病!AK1345</f>
        <v>23</v>
      </c>
      <c r="M16" s="156">
        <f>市区町村別_EAT10別高齢者の疾病!AL1345</f>
        <v>1.4329325275683757E-3</v>
      </c>
      <c r="N16" s="151">
        <f>市区町村別_EAT10別高齢者の疾病!AN1345</f>
        <v>1.7316382351745417E-5</v>
      </c>
    </row>
    <row r="17" spans="2:14" ht="27" customHeight="1">
      <c r="B17" s="394" t="s">
        <v>140</v>
      </c>
      <c r="C17" s="174">
        <f>市区町村別_EAT10別高齢者の疾病!J1346</f>
        <v>1103</v>
      </c>
      <c r="D17" s="155">
        <f>市区町村別_EAT10別高齢者の疾病!K1346</f>
        <v>9.3438942776059974E-3</v>
      </c>
      <c r="E17" s="151">
        <f>市区町村別_EAT10別高齢者の疾病!M1346</f>
        <v>8.3043346669457361E-4</v>
      </c>
      <c r="F17" s="174">
        <f>市区町村別_EAT10別高齢者の疾病!S1346</f>
        <v>187</v>
      </c>
      <c r="G17" s="155">
        <f>市区町村別_EAT10別高齢者の疾病!T1346</f>
        <v>1.2050521974481247E-2</v>
      </c>
      <c r="H17" s="151">
        <f>市区町村別_EAT10別高齢者の疾病!V1346</f>
        <v>1.407897173815823E-4</v>
      </c>
      <c r="I17" s="174">
        <f>市区町村別_EAT10別高齢者の疾病!AB1346</f>
        <v>127</v>
      </c>
      <c r="J17" s="155">
        <f>市区町村別_EAT10別高齢者の疾病!AC1346</f>
        <v>1.5260754626291756E-2</v>
      </c>
      <c r="K17" s="151">
        <f>市区町村別_EAT10別高齢者の疾病!AE1346</f>
        <v>9.5616546029202946E-5</v>
      </c>
      <c r="L17" s="175">
        <f>市区町村別_EAT10別高齢者の疾病!AK1346</f>
        <v>252</v>
      </c>
      <c r="M17" s="156">
        <f>市区町村別_EAT10別高齢者の疾病!AL1346</f>
        <v>1.569995638901003E-2</v>
      </c>
      <c r="N17" s="151">
        <f>市区町村別_EAT10別高齢者の疾病!AN1346</f>
        <v>1.8972731967999325E-4</v>
      </c>
    </row>
    <row r="18" spans="2:14" ht="27" customHeight="1">
      <c r="B18" s="394" t="s">
        <v>141</v>
      </c>
      <c r="C18" s="174">
        <f>市区町村別_EAT10別高齢者の疾病!J1347</f>
        <v>4182</v>
      </c>
      <c r="D18" s="155">
        <f>市区町村別_EAT10別高齢者の疾病!K1347</f>
        <v>3.5427167605574149E-2</v>
      </c>
      <c r="E18" s="151">
        <f>市区町村別_EAT10別高齢者の疾病!M1347</f>
        <v>3.1485700432608405E-3</v>
      </c>
      <c r="F18" s="174">
        <f>市区町村別_EAT10別高齢者の疾病!S1347</f>
        <v>605</v>
      </c>
      <c r="G18" s="155">
        <f>市区町村別_EAT10別高齢者の疾病!T1347</f>
        <v>3.89869828586158E-2</v>
      </c>
      <c r="H18" s="151">
        <f>市区町村別_EAT10別高齢者の疾病!V1347</f>
        <v>4.5549614446982505E-4</v>
      </c>
      <c r="I18" s="174">
        <f>市区町村別_EAT10別高齢者の疾病!AB1347</f>
        <v>362</v>
      </c>
      <c r="J18" s="155">
        <f>市区町村別_EAT10別高齢者の疾病!AC1347</f>
        <v>4.3499158856044218E-2</v>
      </c>
      <c r="K18" s="151">
        <f>市区町村別_EAT10別高齢者の疾病!AE1347</f>
        <v>2.7254480049268873E-4</v>
      </c>
      <c r="L18" s="175">
        <f>市区町村別_EAT10別高齢者の疾病!AK1347</f>
        <v>1003</v>
      </c>
      <c r="M18" s="156">
        <f>市区町村別_EAT10別高齢者の疾病!AL1347</f>
        <v>6.2488318484829608E-2</v>
      </c>
      <c r="N18" s="151">
        <f>市区町村別_EAT10別高齢者の疾病!AN1347</f>
        <v>7.5514484777394145E-4</v>
      </c>
    </row>
    <row r="19" spans="2:14" ht="27" customHeight="1">
      <c r="B19" s="394" t="s">
        <v>142</v>
      </c>
      <c r="C19" s="174">
        <f>市区町村別_EAT10別高齢者の疾病!J1348</f>
        <v>491</v>
      </c>
      <c r="D19" s="155">
        <f>市区町村別_EAT10別高齢者の疾病!K1348</f>
        <v>4.1594307255707567E-3</v>
      </c>
      <c r="E19" s="151">
        <f>市区町村別_EAT10別高齢者の疾病!M1348</f>
        <v>3.6966711890030433E-4</v>
      </c>
      <c r="F19" s="174">
        <f>市区町村別_EAT10別高齢者の疾病!S1348</f>
        <v>100</v>
      </c>
      <c r="G19" s="155">
        <f>市区町村別_EAT10別高齢者の疾病!T1348</f>
        <v>6.4441293981183142E-3</v>
      </c>
      <c r="H19" s="151">
        <f>市区町村別_EAT10別高齢者の疾病!V1348</f>
        <v>7.5288618920632249E-5</v>
      </c>
      <c r="I19" s="174">
        <f>市区町村別_EAT10別高齢者の疾病!AB1348</f>
        <v>73</v>
      </c>
      <c r="J19" s="155">
        <f>市区町村別_EAT10別高齢者の疾病!AC1348</f>
        <v>8.771929824561403E-3</v>
      </c>
      <c r="K19" s="151">
        <f>市区町村別_EAT10別高齢者の疾病!AE1348</f>
        <v>5.4960691812061538E-5</v>
      </c>
      <c r="L19" s="175">
        <f>市区町村別_EAT10別高齢者の疾病!AK1348</f>
        <v>313</v>
      </c>
      <c r="M19" s="156">
        <f>市区町村別_EAT10別高齢者の疾病!AL1348</f>
        <v>1.9500342657778332E-2</v>
      </c>
      <c r="N19" s="151">
        <f>市区町村別_EAT10別高齢者の疾病!AN1348</f>
        <v>2.3565337722157893E-4</v>
      </c>
    </row>
    <row r="20" spans="2:14" ht="27" customHeight="1">
      <c r="B20" s="394" t="s">
        <v>143</v>
      </c>
      <c r="C20" s="174">
        <f>市区町村別_EAT10別高齢者の疾病!J1349</f>
        <v>567</v>
      </c>
      <c r="D20" s="155">
        <f>市区町村別_EAT10別高齢者の疾病!K1349</f>
        <v>4.803252996738532E-3</v>
      </c>
      <c r="E20" s="151">
        <f>市区町村別_EAT10別高齢者の疾病!M1349</f>
        <v>4.2688646927998484E-4</v>
      </c>
      <c r="F20" s="174">
        <f>市区町村別_EAT10別高齢者の疾病!S1349</f>
        <v>100</v>
      </c>
      <c r="G20" s="155">
        <f>市区町村別_EAT10別高齢者の疾病!T1349</f>
        <v>6.4441293981183142E-3</v>
      </c>
      <c r="H20" s="151">
        <f>市区町村別_EAT10別高齢者の疾病!V1349</f>
        <v>7.5288618920632249E-5</v>
      </c>
      <c r="I20" s="174">
        <f>市区町村別_EAT10別高齢者の疾病!AB1349</f>
        <v>60</v>
      </c>
      <c r="J20" s="155">
        <f>市区町村別_EAT10別高齢者の疾病!AC1349</f>
        <v>7.2098053352559477E-3</v>
      </c>
      <c r="K20" s="151">
        <f>市区町村別_EAT10別高齢者の疾病!AE1349</f>
        <v>4.5173171352379344E-5</v>
      </c>
      <c r="L20" s="175">
        <f>市区町村別_EAT10別高齢者の疾病!AK1349</f>
        <v>309</v>
      </c>
      <c r="M20" s="156">
        <f>市区町村別_EAT10別高齢者の疾病!AL1349</f>
        <v>1.925113700080992E-2</v>
      </c>
      <c r="N20" s="151">
        <f>市区町村別_EAT10別高齢者の疾病!AN1349</f>
        <v>2.3264183246475364E-4</v>
      </c>
    </row>
    <row r="21" spans="2:14" ht="27" customHeight="1">
      <c r="B21" s="394" t="s">
        <v>144</v>
      </c>
      <c r="C21" s="174">
        <f>市区町村別_EAT10別高齢者の疾病!J1350</f>
        <v>11247</v>
      </c>
      <c r="D21" s="155">
        <f>市区町村別_EAT10別高齢者の疾病!K1350</f>
        <v>9.5277224787157444E-2</v>
      </c>
      <c r="E21" s="151">
        <f>市区町村別_EAT10別高齢者の疾病!M1350</f>
        <v>8.4677109700035079E-3</v>
      </c>
      <c r="F21" s="174">
        <f>市区町村別_EAT10別高齢者の疾病!S1350</f>
        <v>1888</v>
      </c>
      <c r="G21" s="155">
        <f>市区町村別_EAT10別高齢者の疾病!T1350</f>
        <v>0.12166516303647378</v>
      </c>
      <c r="H21" s="151">
        <f>市区町村別_EAT10別高齢者の疾病!V1350</f>
        <v>1.4214491252215367E-3</v>
      </c>
      <c r="I21" s="174">
        <f>市区町村別_EAT10別高齢者の疾病!AB1350</f>
        <v>1155</v>
      </c>
      <c r="J21" s="155">
        <f>市区町村別_EAT10別高齢者の疾病!AC1350</f>
        <v>0.13878875270367699</v>
      </c>
      <c r="K21" s="151">
        <f>市区町村別_EAT10別高齢者の疾病!AE1350</f>
        <v>8.6958354853330238E-4</v>
      </c>
      <c r="L21" s="175">
        <f>市区町村別_EAT10別高齢者の疾病!AK1350</f>
        <v>2727</v>
      </c>
      <c r="M21" s="156">
        <f>市区町村別_EAT10別高齢者の疾病!AL1350</f>
        <v>0.16989595663821569</v>
      </c>
      <c r="N21" s="151">
        <f>市区町村別_EAT10別高齢者の疾病!AN1350</f>
        <v>2.0531206379656411E-3</v>
      </c>
    </row>
    <row r="22" spans="2:14" ht="27" customHeight="1">
      <c r="B22" s="394" t="s">
        <v>145</v>
      </c>
      <c r="C22" s="174">
        <f>市区町村別_EAT10別高齢者の疾病!J1351</f>
        <v>8787</v>
      </c>
      <c r="D22" s="155">
        <f>市区町村別_EAT10別高齢者の疾病!K1351</f>
        <v>7.4437714430937357E-2</v>
      </c>
      <c r="E22" s="151">
        <f>市区町村別_EAT10別高齢者の疾病!M1351</f>
        <v>6.6156109445559552E-3</v>
      </c>
      <c r="F22" s="174">
        <f>市区町村別_EAT10別高齢者の疾病!S1351</f>
        <v>1097</v>
      </c>
      <c r="G22" s="155">
        <f>市区町村別_EAT10別高齢者の疾病!T1351</f>
        <v>7.0692099497357913E-2</v>
      </c>
      <c r="H22" s="151">
        <f>市区町村別_EAT10別高齢者の疾病!V1351</f>
        <v>8.2591614955933573E-4</v>
      </c>
      <c r="I22" s="174">
        <f>市区町村別_EAT10別高齢者の疾病!AB1351</f>
        <v>709</v>
      </c>
      <c r="J22" s="155">
        <f>市区町村別_EAT10別高齢者の疾病!AC1351</f>
        <v>8.5195866378274449E-2</v>
      </c>
      <c r="K22" s="151">
        <f>市区町村別_EAT10別高齢者の疾病!AE1351</f>
        <v>5.3379630814728266E-4</v>
      </c>
      <c r="L22" s="175">
        <f>市区町村別_EAT10別高齢者の疾病!AK1351</f>
        <v>1856</v>
      </c>
      <c r="M22" s="156">
        <f>市区町村別_EAT10別高齢者の疾病!AL1351</f>
        <v>0.11563142483334371</v>
      </c>
      <c r="N22" s="151">
        <f>市区町村別_EAT10別高齢者の疾病!AN1351</f>
        <v>1.3973567671669344E-3</v>
      </c>
    </row>
    <row r="23" spans="2:14" ht="27" customHeight="1">
      <c r="B23" s="394" t="s">
        <v>146</v>
      </c>
      <c r="C23" s="174">
        <f>市区町村別_EAT10別高齢者の疾病!J1352</f>
        <v>5520</v>
      </c>
      <c r="D23" s="155">
        <f>市区町村別_EAT10別高齢者の疾病!K1352</f>
        <v>4.6761828116396287E-2</v>
      </c>
      <c r="E23" s="151">
        <f>市区町村別_EAT10別高齢者の疾病!M1352</f>
        <v>4.1559317644188996E-3</v>
      </c>
      <c r="F23" s="174">
        <f>市区町村別_EAT10別高齢者の疾病!S1352</f>
        <v>888</v>
      </c>
      <c r="G23" s="155">
        <f>市区町村別_EAT10別高齢者の疾病!T1352</f>
        <v>5.722386905529063E-2</v>
      </c>
      <c r="H23" s="151">
        <f>市区町村別_EAT10別高齢者の疾病!V1352</f>
        <v>6.6856293601521427E-4</v>
      </c>
      <c r="I23" s="174">
        <f>市区町村別_EAT10別高齢者の疾病!AB1352</f>
        <v>585</v>
      </c>
      <c r="J23" s="155">
        <f>市区町村別_EAT10別高齢者の疾病!AC1352</f>
        <v>7.029560201874549E-2</v>
      </c>
      <c r="K23" s="151">
        <f>市区町村別_EAT10別高齢者の疾病!AE1352</f>
        <v>4.4043842068569865E-4</v>
      </c>
      <c r="L23" s="175">
        <f>市区町村別_EAT10別高齢者の疾病!AK1352</f>
        <v>1400</v>
      </c>
      <c r="M23" s="156">
        <f>市区町村別_EAT10別高齢者の疾病!AL1352</f>
        <v>8.7221979938944608E-2</v>
      </c>
      <c r="N23" s="151">
        <f>市区町村別_EAT10別高齢者の疾病!AN1352</f>
        <v>1.0540406648888515E-3</v>
      </c>
    </row>
    <row r="24" spans="2:14" ht="27" customHeight="1" thickBot="1">
      <c r="B24" s="395" t="s">
        <v>147</v>
      </c>
      <c r="C24" s="174">
        <f>市区町村別_EAT10別高齢者の疾病!J1353</f>
        <v>10124</v>
      </c>
      <c r="D24" s="155">
        <f>市区町村別_EAT10別高齢者の疾病!K1353</f>
        <v>8.5763903596086238E-2</v>
      </c>
      <c r="E24" s="151">
        <f>市区町村別_EAT10別高齢者の疾病!M1353</f>
        <v>7.6222197795248079E-3</v>
      </c>
      <c r="F24" s="174">
        <f>市区町村別_EAT10別高齢者の疾病!S1353</f>
        <v>1434</v>
      </c>
      <c r="G24" s="155">
        <f>市区町村別_EAT10別高齢者の疾病!T1353</f>
        <v>9.2408815569016631E-2</v>
      </c>
      <c r="H24" s="151">
        <f>市区町村別_EAT10別高齢者の疾病!V1353</f>
        <v>1.0796387953218665E-3</v>
      </c>
      <c r="I24" s="174">
        <f>市区町村別_EAT10別高齢者の疾病!AB1353</f>
        <v>799</v>
      </c>
      <c r="J24" s="155">
        <f>市区町村別_EAT10別高齢者の疾病!AC1353</f>
        <v>9.601057438115837E-2</v>
      </c>
      <c r="K24" s="151">
        <f>市区町村別_EAT10別高齢者の疾病!AE1353</f>
        <v>6.0155606517585164E-4</v>
      </c>
      <c r="L24" s="175">
        <f>市区町村別_EAT10別高齢者の疾病!AK1353</f>
        <v>2080</v>
      </c>
      <c r="M24" s="156">
        <f>市区町村別_EAT10別高齢者の疾病!AL1353</f>
        <v>0.12958694162357484</v>
      </c>
      <c r="N24" s="151">
        <f>市区町村別_EAT10別高齢者の疾病!AN1353</f>
        <v>1.5660032735491506E-3</v>
      </c>
    </row>
    <row r="25" spans="2:14" ht="27" customHeight="1" thickTop="1">
      <c r="B25" s="297" t="s">
        <v>74</v>
      </c>
      <c r="C25" s="177">
        <f>市区町村別_EAT10別高齢者の疾病!J1354</f>
        <v>90401</v>
      </c>
      <c r="D25" s="157">
        <f>市区町村別_EAT10別高齢者の疾病!K1354</f>
        <v>0.76581812020839513</v>
      </c>
      <c r="E25" s="154">
        <f>市区町村別_EAT10別高齢者の疾病!M1354</f>
        <v>6.8061664390440757E-2</v>
      </c>
      <c r="F25" s="177">
        <f>市区町村別_EAT10別高齢者の疾病!S1354</f>
        <v>12529</v>
      </c>
      <c r="G25" s="157">
        <f>市区町村別_EAT10別高齢者の疾病!T1354</f>
        <v>0.80738497229024364</v>
      </c>
      <c r="H25" s="154">
        <f>市区町村別_EAT10別高齢者の疾病!V1354</f>
        <v>9.4329110645660144E-3</v>
      </c>
      <c r="I25" s="177">
        <f>市区町村別_EAT10別高齢者の疾病!AB1354</f>
        <v>6787</v>
      </c>
      <c r="J25" s="157">
        <f>市区町村別_EAT10別高齢者の疾病!AC1354</f>
        <v>0.81554914683970203</v>
      </c>
      <c r="K25" s="154">
        <f>市区町村別_EAT10別高齢者の疾病!AE1354</f>
        <v>5.1098385661433104E-3</v>
      </c>
      <c r="L25" s="178">
        <f>市区町村別_EAT10別高齢者の疾病!AK1354</f>
        <v>13729</v>
      </c>
      <c r="M25" s="158">
        <f>市区町村別_EAT10別高齢者の疾病!AL1354</f>
        <v>0.85533611612983618</v>
      </c>
      <c r="N25" s="154">
        <f>市区町村別_EAT10別高齢者の疾病!AN1354</f>
        <v>1.0336374491613601E-2</v>
      </c>
    </row>
    <row r="26" spans="2:14" s="1" customFormat="1" ht="13.5" customHeight="1">
      <c r="B26" s="54" t="s">
        <v>457</v>
      </c>
    </row>
    <row r="27" spans="2:14" ht="13.5" customHeight="1">
      <c r="B27" s="51" t="s">
        <v>448</v>
      </c>
      <c r="C27" s="49"/>
      <c r="D27" s="49"/>
      <c r="E27" s="49"/>
      <c r="F27" s="50"/>
    </row>
    <row r="28" spans="2:14" ht="13.5" customHeight="1">
      <c r="B28" s="269" t="s">
        <v>449</v>
      </c>
      <c r="C28" s="49"/>
      <c r="D28" s="49"/>
      <c r="E28" s="49"/>
      <c r="F28" s="50"/>
    </row>
    <row r="29" spans="2:14" ht="13.5" customHeight="1">
      <c r="B29" s="113" t="s">
        <v>309</v>
      </c>
    </row>
    <row r="30" spans="2:14" ht="13.5" customHeight="1">
      <c r="B30" s="47" t="s">
        <v>308</v>
      </c>
    </row>
    <row r="31" spans="2:14" ht="13.5" customHeight="1">
      <c r="B31" s="143" t="s">
        <v>200</v>
      </c>
    </row>
    <row r="32" spans="2:14" ht="13.5" customHeight="1">
      <c r="B32" s="143"/>
    </row>
    <row r="33" spans="2:16" ht="13.5" customHeight="1">
      <c r="B33" s="34"/>
    </row>
    <row r="34" spans="2:16" ht="16.5" customHeight="1">
      <c r="B34" s="114" t="s">
        <v>396</v>
      </c>
    </row>
    <row r="35" spans="2:16" ht="16.5" customHeight="1">
      <c r="B35" s="1" t="s">
        <v>132</v>
      </c>
    </row>
    <row r="36" spans="2:16">
      <c r="P36" s="10" t="s">
        <v>305</v>
      </c>
    </row>
    <row r="37" spans="2:16">
      <c r="P37" s="10" t="s">
        <v>478</v>
      </c>
    </row>
    <row r="43" spans="2:16" ht="13.5" customHeight="1"/>
    <row r="44" spans="2:16" ht="13.5" customHeight="1"/>
    <row r="65" spans="1:16" s="1" customFormat="1">
      <c r="A65" s="31"/>
      <c r="B65" s="31"/>
      <c r="C65" s="31"/>
      <c r="D65" s="31"/>
      <c r="E65" s="31"/>
      <c r="F65" s="31"/>
      <c r="G65" s="31"/>
      <c r="H65" s="31"/>
      <c r="I65" s="31"/>
      <c r="J65" s="31"/>
      <c r="K65" s="31"/>
      <c r="L65" s="31"/>
      <c r="M65" s="31"/>
      <c r="N65" s="31"/>
      <c r="O65" s="31"/>
      <c r="P65" s="31"/>
    </row>
    <row r="67" spans="1:16" s="1" customFormat="1">
      <c r="A67" s="31"/>
      <c r="B67" s="31"/>
      <c r="C67" s="31"/>
      <c r="D67" s="31"/>
      <c r="E67" s="31"/>
      <c r="F67" s="31"/>
      <c r="G67" s="31"/>
      <c r="H67" s="31"/>
      <c r="I67" s="31"/>
      <c r="J67" s="31"/>
      <c r="K67" s="31"/>
      <c r="L67" s="31"/>
      <c r="M67" s="31"/>
      <c r="N67" s="31"/>
      <c r="O67" s="31"/>
      <c r="P67" s="31"/>
    </row>
    <row r="68" spans="1:16" ht="13.5" customHeight="1">
      <c r="A68" s="1"/>
      <c r="B68" s="54" t="s">
        <v>457</v>
      </c>
      <c r="C68" s="1"/>
      <c r="D68" s="1"/>
      <c r="E68" s="1"/>
      <c r="F68" s="1"/>
      <c r="G68" s="1"/>
      <c r="H68" s="1"/>
      <c r="I68" s="1"/>
      <c r="J68" s="1"/>
      <c r="K68" s="1"/>
      <c r="L68" s="1"/>
      <c r="M68" s="1"/>
      <c r="N68" s="1"/>
      <c r="O68" s="1"/>
      <c r="P68" s="1"/>
    </row>
    <row r="69" spans="1:16" ht="13.5" customHeight="1">
      <c r="B69" s="51" t="s">
        <v>448</v>
      </c>
      <c r="C69" s="49"/>
      <c r="D69" s="49"/>
      <c r="E69" s="49"/>
      <c r="F69" s="50"/>
    </row>
    <row r="70" spans="1:16" ht="13.5" customHeight="1">
      <c r="B70" s="269" t="s">
        <v>449</v>
      </c>
      <c r="C70" s="49"/>
      <c r="D70" s="49"/>
      <c r="E70" s="49"/>
      <c r="F70" s="50"/>
    </row>
    <row r="71" spans="1:16" ht="13.5" customHeight="1">
      <c r="B71" s="269"/>
      <c r="C71" s="49"/>
      <c r="D71" s="49"/>
      <c r="E71" s="49"/>
      <c r="F71" s="50"/>
    </row>
    <row r="72" spans="1:16" ht="16.5" customHeight="1">
      <c r="B72" s="114" t="s">
        <v>397</v>
      </c>
    </row>
    <row r="73" spans="1:16" ht="16.5" customHeight="1">
      <c r="B73" s="1" t="s">
        <v>132</v>
      </c>
    </row>
    <row r="101" spans="1:16" s="1" customFormat="1">
      <c r="A101" s="31"/>
      <c r="B101" s="31"/>
      <c r="C101" s="31"/>
      <c r="D101" s="31"/>
      <c r="E101" s="31"/>
      <c r="F101" s="31"/>
      <c r="G101" s="31"/>
      <c r="H101" s="31"/>
      <c r="I101" s="31"/>
      <c r="J101" s="31"/>
      <c r="K101" s="31"/>
      <c r="L101" s="31"/>
      <c r="M101" s="31"/>
      <c r="N101" s="31"/>
      <c r="O101" s="31"/>
      <c r="P101" s="31"/>
    </row>
    <row r="103" spans="1:16" s="1" customFormat="1">
      <c r="A103" s="31"/>
      <c r="B103" s="31"/>
      <c r="C103" s="31"/>
      <c r="D103" s="31"/>
      <c r="E103" s="31"/>
      <c r="F103" s="31"/>
      <c r="G103" s="31"/>
      <c r="H103" s="31"/>
      <c r="I103" s="31"/>
      <c r="J103" s="31"/>
      <c r="K103" s="31"/>
      <c r="L103" s="31"/>
      <c r="M103" s="31"/>
      <c r="N103" s="31"/>
      <c r="O103" s="31"/>
      <c r="P103" s="31"/>
    </row>
    <row r="105" spans="1:16" s="1" customFormat="1">
      <c r="A105" s="31"/>
      <c r="B105" s="31"/>
      <c r="C105" s="31"/>
      <c r="D105" s="31"/>
      <c r="E105" s="31"/>
      <c r="F105" s="31"/>
      <c r="G105" s="31"/>
      <c r="H105" s="31"/>
      <c r="I105" s="31"/>
      <c r="J105" s="31"/>
      <c r="K105" s="31"/>
      <c r="L105" s="31"/>
      <c r="M105" s="31"/>
      <c r="N105" s="31"/>
      <c r="O105" s="31"/>
      <c r="P105" s="31"/>
    </row>
    <row r="106" spans="1:16" ht="13.5" customHeight="1">
      <c r="A106" s="1"/>
      <c r="B106" s="54" t="s">
        <v>457</v>
      </c>
      <c r="C106" s="1"/>
      <c r="D106" s="1"/>
      <c r="E106" s="1"/>
      <c r="F106" s="1"/>
      <c r="G106" s="1"/>
      <c r="H106" s="1"/>
      <c r="I106" s="1"/>
      <c r="J106" s="1"/>
      <c r="K106" s="1"/>
      <c r="L106" s="1"/>
      <c r="M106" s="1"/>
      <c r="N106" s="1"/>
      <c r="O106" s="1"/>
      <c r="P106" s="1"/>
    </row>
    <row r="107" spans="1:16" ht="13.5" customHeight="1">
      <c r="B107" s="51" t="s">
        <v>448</v>
      </c>
      <c r="C107" s="49"/>
      <c r="D107" s="49"/>
      <c r="E107" s="49"/>
      <c r="F107" s="50"/>
    </row>
    <row r="108" spans="1:16" ht="13.5" customHeight="1">
      <c r="B108" s="269" t="s">
        <v>449</v>
      </c>
      <c r="C108" s="49"/>
      <c r="D108" s="49"/>
      <c r="E108" s="49"/>
      <c r="F108" s="50"/>
    </row>
    <row r="109" spans="1:16">
      <c r="B109" s="113"/>
    </row>
  </sheetData>
  <mergeCells count="10">
    <mergeCell ref="B6:B7"/>
    <mergeCell ref="L5:N5"/>
    <mergeCell ref="I5:K5"/>
    <mergeCell ref="F5:H5"/>
    <mergeCell ref="C5:E5"/>
    <mergeCell ref="C3:D3"/>
    <mergeCell ref="L6:M6"/>
    <mergeCell ref="C6:D6"/>
    <mergeCell ref="F6:G6"/>
    <mergeCell ref="I6:J6"/>
  </mergeCells>
  <phoneticPr fontId="3"/>
  <pageMargins left="0.70866141732283472" right="0.70866141732283472" top="0.74803149606299213" bottom="0.74803149606299213" header="0.31496062992125984" footer="0.31496062992125984"/>
  <pageSetup paperSize="8" scale="62" fitToHeight="0" orientation="landscape" r:id="rId1"/>
  <headerFooter>
    <oddHeader>&amp;R&amp;"ＭＳ 明朝,標準"&amp;12 2-8.①歯科健診分析</oddHeader>
  </headerFooter>
  <rowBreaks count="1" manualBreakCount="1">
    <brk id="71" max="1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2"/>
  <dimension ref="B1:CQ1354"/>
  <sheetViews>
    <sheetView showGridLines="0" zoomScaleNormal="100" zoomScaleSheetLayoutView="100" workbookViewId="0"/>
  </sheetViews>
  <sheetFormatPr defaultColWidth="9" defaultRowHeight="13.5"/>
  <cols>
    <col min="1" max="1" width="4.625" style="1" customWidth="1"/>
    <col min="2" max="2" width="3.125" style="1" customWidth="1"/>
    <col min="3" max="4" width="12.625" style="1" customWidth="1"/>
    <col min="5" max="5" width="9.625" style="30" customWidth="1"/>
    <col min="6" max="6" width="9.625" style="4" customWidth="1"/>
    <col min="7" max="7" width="11.75" style="1" customWidth="1"/>
    <col min="8" max="8" width="10.625" style="1" customWidth="1"/>
    <col min="9" max="13" width="8.625" style="1" customWidth="1"/>
    <col min="14" max="15" width="9.625" style="4" customWidth="1"/>
    <col min="16" max="16" width="11.75" style="1" customWidth="1"/>
    <col min="17" max="17" width="10.625" style="1" customWidth="1"/>
    <col min="18" max="22" width="8.625" style="1" customWidth="1"/>
    <col min="23" max="24" width="9.625" style="4" customWidth="1"/>
    <col min="25" max="25" width="11.75" style="1" customWidth="1"/>
    <col min="26" max="26" width="10.625" style="1" customWidth="1"/>
    <col min="27" max="31" width="8.625" style="1" customWidth="1"/>
    <col min="32" max="33" width="9.625" style="4" customWidth="1"/>
    <col min="34" max="34" width="11.75" style="1" customWidth="1"/>
    <col min="35" max="35" width="10.625" style="1" customWidth="1"/>
    <col min="36" max="40" width="8.625" style="1" customWidth="1"/>
    <col min="41" max="42" width="9.625" style="4" customWidth="1"/>
    <col min="43" max="43" width="11.75" style="1" customWidth="1"/>
    <col min="44" max="44" width="10.625" style="14" customWidth="1"/>
    <col min="45" max="49" width="8.625" style="1" customWidth="1"/>
    <col min="50" max="51" width="9" style="14" customWidth="1"/>
    <col min="52" max="61" width="10.125" style="14" customWidth="1"/>
    <col min="62" max="62" width="9" style="14" customWidth="1"/>
    <col min="63" max="63" width="12.875" style="14" customWidth="1"/>
    <col min="64" max="64" width="15.375" style="14" customWidth="1"/>
    <col min="65" max="65" width="9" style="14" customWidth="1"/>
    <col min="66" max="66" width="3.125" style="1" customWidth="1"/>
    <col min="67" max="67" width="12.625" style="1" customWidth="1"/>
    <col min="68" max="69" width="9.625" style="4" customWidth="1"/>
    <col min="70" max="70" width="11.75" style="1" customWidth="1"/>
    <col min="71" max="71" width="10.625" style="1" customWidth="1"/>
    <col min="72" max="76" width="8.625" style="1" customWidth="1"/>
    <col min="77" max="77" width="9" style="14" customWidth="1"/>
    <col min="78" max="78" width="9" style="1" customWidth="1"/>
    <col min="79" max="79" width="12.875" style="9" customWidth="1"/>
    <col min="80" max="81" width="11.625" style="138" customWidth="1"/>
    <col min="82" max="82" width="9" style="138" customWidth="1"/>
    <col min="83" max="83" width="12.875" style="138" customWidth="1"/>
    <col min="84" max="85" width="11.625" style="138" customWidth="1"/>
    <col min="86" max="86" width="9" style="1"/>
    <col min="87" max="87" width="12.875" style="9" customWidth="1"/>
    <col min="88" max="89" width="11.625" style="130" customWidth="1"/>
    <col min="90" max="90" width="12.75" style="130" customWidth="1"/>
    <col min="91" max="91" width="9" style="1" customWidth="1"/>
    <col min="92" max="93" width="11.625" style="1" customWidth="1"/>
    <col min="94" max="94" width="12.875" style="1" customWidth="1"/>
    <col min="95" max="95" width="11.625" style="1" customWidth="1"/>
    <col min="96" max="16384" width="9" style="1"/>
  </cols>
  <sheetData>
    <row r="1" spans="2:95" ht="16.5" customHeight="1">
      <c r="B1" s="114" t="s">
        <v>385</v>
      </c>
      <c r="E1" s="4"/>
      <c r="V1" s="14"/>
    </row>
    <row r="2" spans="2:95" ht="16.5" customHeight="1">
      <c r="B2" s="1" t="s">
        <v>354</v>
      </c>
      <c r="E2" s="10"/>
      <c r="V2" s="14"/>
      <c r="BN2" s="3" t="s">
        <v>454</v>
      </c>
      <c r="CA2" s="228" t="s">
        <v>176</v>
      </c>
      <c r="CI2" s="69"/>
    </row>
    <row r="3" spans="2:95" ht="16.5" customHeight="1">
      <c r="B3" s="550"/>
      <c r="C3" s="530" t="s">
        <v>150</v>
      </c>
      <c r="D3" s="501" t="s">
        <v>310</v>
      </c>
      <c r="E3" s="518" t="s">
        <v>177</v>
      </c>
      <c r="F3" s="519"/>
      <c r="G3" s="519"/>
      <c r="H3" s="519"/>
      <c r="I3" s="519"/>
      <c r="J3" s="519"/>
      <c r="K3" s="519"/>
      <c r="L3" s="519"/>
      <c r="M3" s="520"/>
      <c r="N3" s="518" t="s">
        <v>178</v>
      </c>
      <c r="O3" s="519"/>
      <c r="P3" s="519"/>
      <c r="Q3" s="519"/>
      <c r="R3" s="519"/>
      <c r="S3" s="519"/>
      <c r="T3" s="519"/>
      <c r="U3" s="519"/>
      <c r="V3" s="520"/>
      <c r="W3" s="583" t="s">
        <v>179</v>
      </c>
      <c r="X3" s="583"/>
      <c r="Y3" s="583"/>
      <c r="Z3" s="583"/>
      <c r="AA3" s="583"/>
      <c r="AB3" s="583"/>
      <c r="AC3" s="583"/>
      <c r="AD3" s="583"/>
      <c r="AE3" s="583"/>
      <c r="AF3" s="583" t="s">
        <v>180</v>
      </c>
      <c r="AG3" s="583"/>
      <c r="AH3" s="583"/>
      <c r="AI3" s="583"/>
      <c r="AJ3" s="583"/>
      <c r="AK3" s="583"/>
      <c r="AL3" s="583"/>
      <c r="AM3" s="583"/>
      <c r="AN3" s="583"/>
      <c r="AO3" s="584" t="s">
        <v>181</v>
      </c>
      <c r="AP3" s="584"/>
      <c r="AQ3" s="584"/>
      <c r="AR3" s="584"/>
      <c r="AS3" s="584"/>
      <c r="AT3" s="584"/>
      <c r="AU3" s="584"/>
      <c r="AV3" s="584"/>
      <c r="AW3" s="584"/>
      <c r="AX3" s="109"/>
      <c r="AY3" s="555" t="s">
        <v>390</v>
      </c>
      <c r="AZ3" s="589" t="s">
        <v>297</v>
      </c>
      <c r="BA3" s="590"/>
      <c r="BB3" s="590"/>
      <c r="BC3" s="590"/>
      <c r="BD3" s="591"/>
      <c r="BE3" s="589" t="s">
        <v>298</v>
      </c>
      <c r="BF3" s="590"/>
      <c r="BG3" s="590"/>
      <c r="BH3" s="590"/>
      <c r="BI3" s="591"/>
      <c r="BJ3" s="26"/>
      <c r="BK3" s="93" t="s">
        <v>282</v>
      </c>
      <c r="BL3" s="26"/>
      <c r="BM3" s="26"/>
      <c r="BN3" s="588"/>
      <c r="BO3" s="555" t="s">
        <v>150</v>
      </c>
      <c r="BP3" s="450" t="s">
        <v>180</v>
      </c>
      <c r="BQ3" s="450"/>
      <c r="BR3" s="450"/>
      <c r="BS3" s="450"/>
      <c r="BT3" s="450"/>
      <c r="BU3" s="450"/>
      <c r="BV3" s="450"/>
      <c r="BW3" s="450"/>
      <c r="BX3" s="450"/>
      <c r="BY3" s="26"/>
      <c r="CA3" s="600" t="s">
        <v>336</v>
      </c>
      <c r="CB3" s="600"/>
      <c r="CC3" s="600"/>
      <c r="CD3" s="149"/>
      <c r="CE3" s="600" t="s">
        <v>336</v>
      </c>
      <c r="CF3" s="600"/>
      <c r="CG3" s="600"/>
      <c r="CI3" s="600" t="s">
        <v>335</v>
      </c>
      <c r="CJ3" s="600"/>
      <c r="CK3" s="600"/>
      <c r="CL3" s="600"/>
      <c r="CN3" s="600" t="s">
        <v>336</v>
      </c>
      <c r="CO3" s="600"/>
      <c r="CP3" s="600"/>
      <c r="CQ3" s="511"/>
    </row>
    <row r="4" spans="2:95" ht="62.25" customHeight="1">
      <c r="B4" s="550"/>
      <c r="C4" s="503"/>
      <c r="D4" s="503"/>
      <c r="E4" s="318" t="s">
        <v>322</v>
      </c>
      <c r="F4" s="317" t="s">
        <v>323</v>
      </c>
      <c r="G4" s="18" t="s">
        <v>148</v>
      </c>
      <c r="H4" s="27" t="s">
        <v>154</v>
      </c>
      <c r="I4" s="301" t="s">
        <v>186</v>
      </c>
      <c r="J4" s="28" t="s">
        <v>155</v>
      </c>
      <c r="K4" s="302" t="s">
        <v>185</v>
      </c>
      <c r="L4" s="253" t="s">
        <v>171</v>
      </c>
      <c r="M4" s="96" t="s">
        <v>479</v>
      </c>
      <c r="N4" s="318" t="s">
        <v>322</v>
      </c>
      <c r="O4" s="317" t="s">
        <v>323</v>
      </c>
      <c r="P4" s="94" t="s">
        <v>148</v>
      </c>
      <c r="Q4" s="27" t="s">
        <v>154</v>
      </c>
      <c r="R4" s="301" t="s">
        <v>186</v>
      </c>
      <c r="S4" s="28" t="s">
        <v>155</v>
      </c>
      <c r="T4" s="302" t="s">
        <v>185</v>
      </c>
      <c r="U4" s="253" t="s">
        <v>171</v>
      </c>
      <c r="V4" s="96" t="s">
        <v>479</v>
      </c>
      <c r="W4" s="318" t="s">
        <v>322</v>
      </c>
      <c r="X4" s="317" t="s">
        <v>323</v>
      </c>
      <c r="Y4" s="94" t="s">
        <v>148</v>
      </c>
      <c r="Z4" s="27" t="s">
        <v>154</v>
      </c>
      <c r="AA4" s="301" t="s">
        <v>186</v>
      </c>
      <c r="AB4" s="28" t="s">
        <v>155</v>
      </c>
      <c r="AC4" s="302" t="s">
        <v>185</v>
      </c>
      <c r="AD4" s="253" t="s">
        <v>171</v>
      </c>
      <c r="AE4" s="96" t="s">
        <v>479</v>
      </c>
      <c r="AF4" s="318" t="s">
        <v>322</v>
      </c>
      <c r="AG4" s="317" t="s">
        <v>323</v>
      </c>
      <c r="AH4" s="94" t="s">
        <v>148</v>
      </c>
      <c r="AI4" s="27" t="s">
        <v>154</v>
      </c>
      <c r="AJ4" s="301" t="s">
        <v>186</v>
      </c>
      <c r="AK4" s="28" t="s">
        <v>155</v>
      </c>
      <c r="AL4" s="302" t="s">
        <v>185</v>
      </c>
      <c r="AM4" s="253" t="s">
        <v>171</v>
      </c>
      <c r="AN4" s="96" t="s">
        <v>479</v>
      </c>
      <c r="AO4" s="318" t="s">
        <v>322</v>
      </c>
      <c r="AP4" s="317" t="s">
        <v>323</v>
      </c>
      <c r="AQ4" s="94" t="s">
        <v>148</v>
      </c>
      <c r="AR4" s="27" t="s">
        <v>154</v>
      </c>
      <c r="AS4" s="301" t="s">
        <v>186</v>
      </c>
      <c r="AT4" s="28" t="s">
        <v>155</v>
      </c>
      <c r="AU4" s="302" t="s">
        <v>185</v>
      </c>
      <c r="AV4" s="253" t="s">
        <v>171</v>
      </c>
      <c r="AW4" s="96" t="s">
        <v>479</v>
      </c>
      <c r="AX4" s="110"/>
      <c r="AY4" s="477"/>
      <c r="AZ4" s="284" t="s">
        <v>293</v>
      </c>
      <c r="BA4" s="284" t="s">
        <v>294</v>
      </c>
      <c r="BB4" s="284" t="s">
        <v>296</v>
      </c>
      <c r="BC4" s="284" t="s">
        <v>295</v>
      </c>
      <c r="BD4" s="284" t="s">
        <v>292</v>
      </c>
      <c r="BE4" s="284" t="s">
        <v>293</v>
      </c>
      <c r="BF4" s="284" t="s">
        <v>294</v>
      </c>
      <c r="BG4" s="284" t="s">
        <v>296</v>
      </c>
      <c r="BH4" s="284" t="s">
        <v>295</v>
      </c>
      <c r="BI4" s="284" t="s">
        <v>292</v>
      </c>
      <c r="BJ4" s="29"/>
      <c r="BK4" s="98" t="s">
        <v>188</v>
      </c>
      <c r="BL4" s="98" t="s">
        <v>306</v>
      </c>
      <c r="BM4" s="29"/>
      <c r="BN4" s="588"/>
      <c r="BO4" s="477"/>
      <c r="BP4" s="376" t="s">
        <v>322</v>
      </c>
      <c r="BQ4" s="377" t="s">
        <v>323</v>
      </c>
      <c r="BR4" s="379" t="s">
        <v>148</v>
      </c>
      <c r="BS4" s="379" t="s">
        <v>154</v>
      </c>
      <c r="BT4" s="386" t="s">
        <v>186</v>
      </c>
      <c r="BU4" s="378" t="s">
        <v>155</v>
      </c>
      <c r="BV4" s="386" t="s">
        <v>185</v>
      </c>
      <c r="BW4" s="378" t="s">
        <v>171</v>
      </c>
      <c r="BX4" s="387" t="s">
        <v>399</v>
      </c>
      <c r="BY4" s="29"/>
      <c r="CA4" s="316" t="s">
        <v>350</v>
      </c>
      <c r="CB4" s="285" t="s">
        <v>453</v>
      </c>
      <c r="CC4" s="285" t="s">
        <v>428</v>
      </c>
      <c r="CD4" s="149"/>
      <c r="CE4" s="341" t="s">
        <v>389</v>
      </c>
      <c r="CF4" s="408" t="s">
        <v>453</v>
      </c>
      <c r="CG4" s="408" t="s">
        <v>428</v>
      </c>
      <c r="CI4" s="341" t="s">
        <v>389</v>
      </c>
      <c r="CJ4" s="408" t="s">
        <v>453</v>
      </c>
      <c r="CK4" s="408" t="s">
        <v>428</v>
      </c>
      <c r="CL4" s="316" t="s">
        <v>337</v>
      </c>
      <c r="CN4" s="408" t="s">
        <v>453</v>
      </c>
      <c r="CO4" s="408" t="s">
        <v>428</v>
      </c>
      <c r="CP4" s="285" t="s">
        <v>330</v>
      </c>
      <c r="CQ4" s="512"/>
    </row>
    <row r="5" spans="2:95" s="14" customFormat="1" ht="13.5" customHeight="1">
      <c r="B5" s="555">
        <v>1</v>
      </c>
      <c r="C5" s="565" t="s">
        <v>50</v>
      </c>
      <c r="D5" s="580">
        <f>BL5</f>
        <v>358427</v>
      </c>
      <c r="E5" s="568">
        <f>VLOOKUP(C5,$AY$5:$BI$78,2,0)</f>
        <v>19205330810</v>
      </c>
      <c r="F5" s="568">
        <f>VLOOKUP(C5,$AY$5:$BI$78,7,0)</f>
        <v>28231</v>
      </c>
      <c r="G5" s="115" t="s">
        <v>133</v>
      </c>
      <c r="H5" s="186">
        <v>341194086</v>
      </c>
      <c r="I5" s="159">
        <f>IFERROR(H5/E5,"-")</f>
        <v>1.7765592760440454E-2</v>
      </c>
      <c r="J5" s="186">
        <v>5132</v>
      </c>
      <c r="K5" s="159">
        <f>IFERROR(J5/F5,"-")</f>
        <v>0.18178597995111756</v>
      </c>
      <c r="L5" s="189">
        <f>IFERROR(H5/J5,"-")</f>
        <v>66483.648869836325</v>
      </c>
      <c r="M5" s="100">
        <f t="shared" ref="M5:M22" si="0">IFERROR(J5/$BL$5,0)</f>
        <v>1.4318117775725602E-2</v>
      </c>
      <c r="N5" s="568">
        <f>VLOOKUP(C5,$AY$5:$BI$78,3,0)</f>
        <v>2566305050</v>
      </c>
      <c r="O5" s="568">
        <f>VLOOKUP(C5,$AY$5:$BI$78,8,0)</f>
        <v>3640</v>
      </c>
      <c r="P5" s="115" t="s">
        <v>133</v>
      </c>
      <c r="Q5" s="186">
        <v>47402266</v>
      </c>
      <c r="R5" s="159">
        <f>IFERROR(Q5/N5,"-")</f>
        <v>1.847101769916246E-2</v>
      </c>
      <c r="S5" s="186">
        <v>759</v>
      </c>
      <c r="T5" s="159">
        <f>IFERROR(S5/O5,"-")</f>
        <v>0.20851648351648353</v>
      </c>
      <c r="U5" s="189">
        <f>IFERROR(Q5/S5,"-")</f>
        <v>62453.578392621872</v>
      </c>
      <c r="V5" s="100">
        <f t="shared" ref="V5:V22" si="1">IFERROR(S5/$BL$5,0)</f>
        <v>2.1175860077505323E-3</v>
      </c>
      <c r="W5" s="568">
        <f>VLOOKUP(C5,$AY$5:$BI$78,4,0)</f>
        <v>1393564950</v>
      </c>
      <c r="X5" s="568">
        <f>VLOOKUP(C5,$AY$5:$BI$78,9,0)</f>
        <v>1924</v>
      </c>
      <c r="Y5" s="115" t="s">
        <v>133</v>
      </c>
      <c r="Z5" s="186">
        <v>26526920</v>
      </c>
      <c r="AA5" s="159">
        <f>IFERROR(Z5/W5,"-")</f>
        <v>1.9035295053883208E-2</v>
      </c>
      <c r="AB5" s="186">
        <v>455</v>
      </c>
      <c r="AC5" s="159">
        <f>IFERROR(AB5/X5,"-")</f>
        <v>0.23648648648648649</v>
      </c>
      <c r="AD5" s="189">
        <f>IFERROR(Z5/AB5,"-")</f>
        <v>58300.923076923078</v>
      </c>
      <c r="AE5" s="100">
        <f t="shared" ref="AE5:AE22" si="2">IFERROR(AB5/$BL$5,0)</f>
        <v>1.269435617294456E-3</v>
      </c>
      <c r="AF5" s="568">
        <f>VLOOKUP(C5,$AY$5:$BI$78,5,0)</f>
        <v>3610032840</v>
      </c>
      <c r="AG5" s="568">
        <f>VLOOKUP(C5,$AY$5:$BI$78,10,0)</f>
        <v>3757</v>
      </c>
      <c r="AH5" s="115" t="s">
        <v>133</v>
      </c>
      <c r="AI5" s="186">
        <v>79267050</v>
      </c>
      <c r="AJ5" s="159">
        <f>IFERROR(AI5/AF5,"-")</f>
        <v>2.1957431833223989E-2</v>
      </c>
      <c r="AK5" s="186">
        <v>943</v>
      </c>
      <c r="AL5" s="159">
        <f>IFERROR(AK5/AG5,"-")</f>
        <v>0.25099813681128558</v>
      </c>
      <c r="AM5" s="189">
        <f>IFERROR(AI5/AK5,"-")</f>
        <v>84058.377518557798</v>
      </c>
      <c r="AN5" s="100">
        <f t="shared" ref="AN5:AN22" si="3">IFERROR(AK5/$BL$5,0)</f>
        <v>2.6309401914476308E-3</v>
      </c>
      <c r="AO5" s="568">
        <f>VLOOKUP(C5,$AY$5:$BI$78,6,0)</f>
        <v>26775233650</v>
      </c>
      <c r="AP5" s="585">
        <f>VLOOKUP(C5,$AY$5:$BI$78,11,0)</f>
        <v>37552</v>
      </c>
      <c r="AQ5" s="115" t="s">
        <v>133</v>
      </c>
      <c r="AR5" s="186">
        <f t="shared" ref="AR5:AR72" si="4">SUM(H5,Q5,Z5,AI5)</f>
        <v>494390322</v>
      </c>
      <c r="AS5" s="159">
        <f>IFERROR(AR5/AO5,"-")</f>
        <v>1.846446340908028E-2</v>
      </c>
      <c r="AT5" s="186">
        <f t="shared" ref="AT5:AT72" si="5">SUM(J5,S5,AB5,AK5)</f>
        <v>7289</v>
      </c>
      <c r="AU5" s="159">
        <f>IFERROR(AT5/AP5,"-")</f>
        <v>0.19410417554324669</v>
      </c>
      <c r="AV5" s="189">
        <f>IFERROR(AR5/AT5,"-")</f>
        <v>67826.906571546162</v>
      </c>
      <c r="AW5" s="100">
        <f t="shared" ref="AW5:AW22" si="6">IFERROR(AT5/$BL$5,0)</f>
        <v>2.0336079592218219E-2</v>
      </c>
      <c r="AX5" s="111"/>
      <c r="AY5" s="258" t="s">
        <v>50</v>
      </c>
      <c r="AZ5" s="421">
        <v>19205330810</v>
      </c>
      <c r="BA5" s="421">
        <v>2566305050</v>
      </c>
      <c r="BB5" s="421">
        <v>1393564950</v>
      </c>
      <c r="BC5" s="421">
        <v>3610032840</v>
      </c>
      <c r="BD5" s="421">
        <f>SUM(AZ5:BC5)</f>
        <v>26775233650</v>
      </c>
      <c r="BE5" s="421">
        <v>28231</v>
      </c>
      <c r="BF5" s="421">
        <v>3640</v>
      </c>
      <c r="BG5" s="421">
        <v>1924</v>
      </c>
      <c r="BH5" s="421">
        <v>3757</v>
      </c>
      <c r="BI5" s="166">
        <f>SUM(BE5:BH5)</f>
        <v>37552</v>
      </c>
      <c r="BJ5" s="12"/>
      <c r="BK5" s="99" t="s">
        <v>50</v>
      </c>
      <c r="BL5" s="290">
        <f>市区町村別_健診受診率!Y5</f>
        <v>358427</v>
      </c>
      <c r="BM5" s="12"/>
      <c r="BN5" s="555">
        <v>1</v>
      </c>
      <c r="BO5" s="565" t="s">
        <v>50</v>
      </c>
      <c r="BP5" s="568">
        <v>3213037160</v>
      </c>
      <c r="BQ5" s="568">
        <v>3490</v>
      </c>
      <c r="BR5" s="388" t="s">
        <v>133</v>
      </c>
      <c r="BS5" s="374">
        <v>99487689</v>
      </c>
      <c r="BT5" s="329">
        <v>3.0963752999358402E-2</v>
      </c>
      <c r="BU5" s="374">
        <v>913</v>
      </c>
      <c r="BV5" s="329">
        <v>0.26160458452722063</v>
      </c>
      <c r="BW5" s="374">
        <v>108967.89594742606</v>
      </c>
      <c r="BX5" s="389">
        <v>2.7177148572381112E-3</v>
      </c>
      <c r="BY5" s="12"/>
      <c r="BZ5" s="144">
        <v>1</v>
      </c>
      <c r="CA5" s="55" t="s">
        <v>50</v>
      </c>
      <c r="CB5" s="327">
        <f>INDEX($AL:$AL,(22+($BZ5-1)*18))</f>
        <v>0.87197231833910038</v>
      </c>
      <c r="CC5" s="327">
        <f>INDEX($BV:$BV,(21+($BZ5-1)*17))</f>
        <v>0.88280802292263605</v>
      </c>
      <c r="CD5" s="150"/>
      <c r="CE5" s="55" t="s">
        <v>203</v>
      </c>
      <c r="CF5" s="327">
        <f>VLOOKUP(CE5,$CA$5:$CC$78,2,FALSE)</f>
        <v>0.87197231833910038</v>
      </c>
      <c r="CG5" s="327">
        <f t="shared" ref="CG5:CG47" si="7">VLOOKUP(CE5,$CA$5:$CC$78,3,FALSE)</f>
        <v>0.88280802292263605</v>
      </c>
      <c r="CH5" s="13"/>
      <c r="CI5" s="97" t="str">
        <f>INDEX($CE$5:$CE$47,MATCH(CJ5,CF$5:CF$47,0))</f>
        <v>田尻町</v>
      </c>
      <c r="CJ5" s="126">
        <f t="shared" ref="CJ5:CJ47" si="8">LARGE(CF$5:CF$47,ROW(A1))</f>
        <v>1</v>
      </c>
      <c r="CK5" s="126">
        <f t="shared" ref="CK5:CK47" si="9">VLOOKUP(CI5,$CE$5:$CG$47,3,FALSE)</f>
        <v>0.875</v>
      </c>
      <c r="CL5" s="325">
        <f>(ROUND(CJ5,3)-ROUND(CK5,3))*100</f>
        <v>12.5</v>
      </c>
      <c r="CM5" s="13"/>
      <c r="CN5" s="126">
        <f t="shared" ref="CN5:CN47" si="10">$AL$1354</f>
        <v>0.85533611612983618</v>
      </c>
      <c r="CO5" s="126">
        <f t="shared" ref="CO5:CO47" si="11">$BV$1279</f>
        <v>0.85062074489387263</v>
      </c>
      <c r="CP5" s="325">
        <f>(ROUND(CN5,3)-ROUND(CO5,3))*100</f>
        <v>0.40000000000000036</v>
      </c>
      <c r="CQ5" s="127">
        <v>0</v>
      </c>
    </row>
    <row r="6" spans="2:95" s="14" customFormat="1" ht="13.5" customHeight="1">
      <c r="B6" s="476"/>
      <c r="C6" s="566"/>
      <c r="D6" s="581"/>
      <c r="E6" s="569"/>
      <c r="F6" s="569"/>
      <c r="G6" s="116" t="s">
        <v>134</v>
      </c>
      <c r="H6" s="187">
        <v>409220983</v>
      </c>
      <c r="I6" s="160">
        <f>IFERROR(H6/E5,"-")</f>
        <v>2.1307676865785788E-2</v>
      </c>
      <c r="J6" s="187">
        <v>7296</v>
      </c>
      <c r="K6" s="160">
        <f>IFERROR(J6/F5,"-")</f>
        <v>0.25843930431086393</v>
      </c>
      <c r="L6" s="190">
        <f t="shared" ref="L6:L73" si="12">IFERROR(H6/J6,"-")</f>
        <v>56088.402275219298</v>
      </c>
      <c r="M6" s="101">
        <f t="shared" si="0"/>
        <v>2.0355609370945826E-2</v>
      </c>
      <c r="N6" s="569"/>
      <c r="O6" s="569"/>
      <c r="P6" s="116" t="s">
        <v>134</v>
      </c>
      <c r="Q6" s="187">
        <v>71056022</v>
      </c>
      <c r="R6" s="160">
        <f>IFERROR(Q6/N5,"-")</f>
        <v>2.7688065376327727E-2</v>
      </c>
      <c r="S6" s="187">
        <v>1031</v>
      </c>
      <c r="T6" s="160">
        <f>IFERROR(S6/O5,"-")</f>
        <v>0.28324175824175823</v>
      </c>
      <c r="U6" s="190">
        <f t="shared" ref="U6:U73" si="13">IFERROR(Q6/S6,"-")</f>
        <v>68919.516973811827</v>
      </c>
      <c r="V6" s="101">
        <f t="shared" si="1"/>
        <v>2.8764574097375475E-3</v>
      </c>
      <c r="W6" s="569"/>
      <c r="X6" s="569"/>
      <c r="Y6" s="116" t="s">
        <v>134</v>
      </c>
      <c r="Z6" s="187">
        <v>23563559</v>
      </c>
      <c r="AA6" s="160">
        <f>IFERROR(Z6/W5,"-")</f>
        <v>1.6908834424976031E-2</v>
      </c>
      <c r="AB6" s="187">
        <v>520</v>
      </c>
      <c r="AC6" s="160">
        <f>IFERROR(AB6/X5,"-")</f>
        <v>0.27027027027027029</v>
      </c>
      <c r="AD6" s="190">
        <f t="shared" ref="AD6:AD73" si="14">IFERROR(Z6/AB6,"-")</f>
        <v>45314.536538461536</v>
      </c>
      <c r="AE6" s="101">
        <f t="shared" si="2"/>
        <v>1.4507835626222355E-3</v>
      </c>
      <c r="AF6" s="569"/>
      <c r="AG6" s="569"/>
      <c r="AH6" s="116" t="s">
        <v>134</v>
      </c>
      <c r="AI6" s="187">
        <v>86466741</v>
      </c>
      <c r="AJ6" s="160">
        <f>IFERROR(AI6/AF5,"-")</f>
        <v>2.395178792888765E-2</v>
      </c>
      <c r="AK6" s="187">
        <v>1251</v>
      </c>
      <c r="AL6" s="160">
        <f>IFERROR(AK6/AG5,"-")</f>
        <v>0.33297844024487622</v>
      </c>
      <c r="AM6" s="190">
        <f t="shared" ref="AM6:AM73" si="15">IFERROR(AI6/AK6,"-")</f>
        <v>69118.098321342928</v>
      </c>
      <c r="AN6" s="101">
        <f t="shared" si="3"/>
        <v>3.4902504554623396E-3</v>
      </c>
      <c r="AO6" s="569"/>
      <c r="AP6" s="586"/>
      <c r="AQ6" s="116" t="s">
        <v>134</v>
      </c>
      <c r="AR6" s="187">
        <f t="shared" si="4"/>
        <v>590307305</v>
      </c>
      <c r="AS6" s="160">
        <f>IFERROR(AR6/AO5,"-")</f>
        <v>2.2046765780510753E-2</v>
      </c>
      <c r="AT6" s="187">
        <f t="shared" si="5"/>
        <v>10098</v>
      </c>
      <c r="AU6" s="160">
        <f>IFERROR(AT6/AP5,"-")</f>
        <v>0.26890711546655305</v>
      </c>
      <c r="AV6" s="190">
        <f t="shared" ref="AV6:AV73" si="16">IFERROR(AR6/AT6,"-")</f>
        <v>58457.843632402459</v>
      </c>
      <c r="AW6" s="101">
        <f t="shared" si="6"/>
        <v>2.8173100798767951E-2</v>
      </c>
      <c r="AX6" s="111"/>
      <c r="AY6" s="258" t="s">
        <v>113</v>
      </c>
      <c r="AZ6" s="421">
        <v>739536010</v>
      </c>
      <c r="BA6" s="421">
        <v>120965930</v>
      </c>
      <c r="BB6" s="421">
        <v>51288150</v>
      </c>
      <c r="BC6" s="421">
        <v>155599860</v>
      </c>
      <c r="BD6" s="421">
        <f t="shared" ref="BD6:BD69" si="17">SUM(AZ6:BC6)</f>
        <v>1067389950</v>
      </c>
      <c r="BE6" s="421">
        <v>1138</v>
      </c>
      <c r="BF6" s="421">
        <v>150</v>
      </c>
      <c r="BG6" s="421">
        <v>74</v>
      </c>
      <c r="BH6" s="421">
        <v>145</v>
      </c>
      <c r="BI6" s="166">
        <f t="shared" ref="BI6:BI69" si="18">SUM(BE6:BH6)</f>
        <v>1507</v>
      </c>
      <c r="BJ6" s="12"/>
      <c r="BK6" s="99" t="s">
        <v>113</v>
      </c>
      <c r="BL6" s="290">
        <f>市区町村別_健診受診率!Y6</f>
        <v>13315</v>
      </c>
      <c r="BM6" s="12"/>
      <c r="BN6" s="476"/>
      <c r="BO6" s="566"/>
      <c r="BP6" s="569"/>
      <c r="BQ6" s="569"/>
      <c r="BR6" s="388" t="s">
        <v>134</v>
      </c>
      <c r="BS6" s="374">
        <v>49058378</v>
      </c>
      <c r="BT6" s="329">
        <v>1.5268537385979065E-2</v>
      </c>
      <c r="BU6" s="374">
        <v>1173</v>
      </c>
      <c r="BV6" s="329">
        <v>0.3361031518624642</v>
      </c>
      <c r="BW6" s="374">
        <v>41822.999147485083</v>
      </c>
      <c r="BX6" s="389">
        <v>3.4916533707998951E-3</v>
      </c>
      <c r="BY6" s="12"/>
      <c r="BZ6" s="144">
        <v>2</v>
      </c>
      <c r="CA6" s="55" t="s">
        <v>113</v>
      </c>
      <c r="CB6" s="327">
        <f t="shared" ref="CB6:CB69" si="19">INDEX($AL:$AL,(22+($BZ6-1)*18))</f>
        <v>0.8896551724137931</v>
      </c>
      <c r="CC6" s="327">
        <f t="shared" ref="CC6:CC69" si="20">INDEX($BV:$BV,(21+($BZ6-1)*17))</f>
        <v>0.85185185185185186</v>
      </c>
      <c r="CD6" s="150"/>
      <c r="CE6" s="55" t="s">
        <v>30</v>
      </c>
      <c r="CF6" s="327">
        <f t="shared" ref="CF6:CF47" si="21">VLOOKUP(CE6,$CA$5:$CC$78,2,FALSE)</f>
        <v>0.8414414414414414</v>
      </c>
      <c r="CG6" s="327">
        <f t="shared" si="7"/>
        <v>0.83139534883720934</v>
      </c>
      <c r="CH6" s="13"/>
      <c r="CI6" s="97" t="str">
        <f t="shared" ref="CI6:CI47" si="22">INDEX($CE$5:$CE$47,MATCH(CJ6,CF$5:CF$47,0))</f>
        <v>岬町</v>
      </c>
      <c r="CJ6" s="126">
        <f t="shared" si="8"/>
        <v>0.94444444444444442</v>
      </c>
      <c r="CK6" s="126">
        <f t="shared" si="9"/>
        <v>0.83333333333333337</v>
      </c>
      <c r="CL6" s="325">
        <f t="shared" ref="CL6:CL47" si="23">(ROUND(CJ6,3)-ROUND(CK6,3))*100</f>
        <v>11.099999999999998</v>
      </c>
      <c r="CM6" s="13"/>
      <c r="CN6" s="126">
        <f t="shared" si="10"/>
        <v>0.85533611612983618</v>
      </c>
      <c r="CO6" s="126">
        <f t="shared" si="11"/>
        <v>0.85062074489387263</v>
      </c>
      <c r="CP6" s="325">
        <f t="shared" ref="CP6:CP47" si="24">(ROUND(CN6,3)-ROUND(CO6,3))*100</f>
        <v>0.40000000000000036</v>
      </c>
      <c r="CQ6" s="127">
        <v>0</v>
      </c>
    </row>
    <row r="7" spans="2:95" s="14" customFormat="1" ht="13.5" customHeight="1">
      <c r="B7" s="476"/>
      <c r="C7" s="566"/>
      <c r="D7" s="581"/>
      <c r="E7" s="569"/>
      <c r="F7" s="569"/>
      <c r="G7" s="116" t="s">
        <v>474</v>
      </c>
      <c r="H7" s="187">
        <v>290881242</v>
      </c>
      <c r="I7" s="160">
        <f>IFERROR(H7/E5,"-")</f>
        <v>1.514585949483054E-2</v>
      </c>
      <c r="J7" s="187">
        <v>2217</v>
      </c>
      <c r="K7" s="160">
        <f>IFERROR(J7/F5,"-")</f>
        <v>7.8530693209592287E-2</v>
      </c>
      <c r="L7" s="190">
        <f t="shared" si="12"/>
        <v>131204.89039242218</v>
      </c>
      <c r="M7" s="101">
        <f t="shared" si="0"/>
        <v>6.1853599198721078E-3</v>
      </c>
      <c r="N7" s="569"/>
      <c r="O7" s="569"/>
      <c r="P7" s="116" t="s">
        <v>474</v>
      </c>
      <c r="Q7" s="187">
        <v>26282433</v>
      </c>
      <c r="R7" s="160">
        <f>IFERROR(Q7/N5,"-")</f>
        <v>1.0241351861112536E-2</v>
      </c>
      <c r="S7" s="187">
        <v>304</v>
      </c>
      <c r="T7" s="160">
        <f>IFERROR(S7/O5,"-")</f>
        <v>8.3516483516483511E-2</v>
      </c>
      <c r="U7" s="190">
        <f t="shared" si="13"/>
        <v>86455.37171052632</v>
      </c>
      <c r="V7" s="101">
        <f t="shared" si="1"/>
        <v>8.481503904560761E-4</v>
      </c>
      <c r="W7" s="569"/>
      <c r="X7" s="569"/>
      <c r="Y7" s="116" t="s">
        <v>474</v>
      </c>
      <c r="Z7" s="187">
        <v>24087124</v>
      </c>
      <c r="AA7" s="160">
        <f>IFERROR(Z7/W5,"-")</f>
        <v>1.7284536325343141E-2</v>
      </c>
      <c r="AB7" s="187">
        <v>186</v>
      </c>
      <c r="AC7" s="160">
        <f>IFERROR(AB7/X5,"-")</f>
        <v>9.6673596673596679E-2</v>
      </c>
      <c r="AD7" s="190">
        <f t="shared" si="14"/>
        <v>129500.66666666667</v>
      </c>
      <c r="AE7" s="101">
        <f t="shared" si="2"/>
        <v>5.1893412047641495E-4</v>
      </c>
      <c r="AF7" s="569"/>
      <c r="AG7" s="569"/>
      <c r="AH7" s="116" t="s">
        <v>474</v>
      </c>
      <c r="AI7" s="187">
        <v>38111514</v>
      </c>
      <c r="AJ7" s="160">
        <f>IFERROR(AI7/AF5,"-")</f>
        <v>1.0557110056649789E-2</v>
      </c>
      <c r="AK7" s="187">
        <v>343</v>
      </c>
      <c r="AL7" s="160">
        <f>IFERROR(AK7/AG5,"-")</f>
        <v>9.1296247005589568E-2</v>
      </c>
      <c r="AM7" s="190">
        <f t="shared" si="15"/>
        <v>111112.28571428571</v>
      </c>
      <c r="AN7" s="101">
        <f t="shared" si="3"/>
        <v>9.5695915765274379E-4</v>
      </c>
      <c r="AO7" s="569"/>
      <c r="AP7" s="586"/>
      <c r="AQ7" s="116" t="s">
        <v>474</v>
      </c>
      <c r="AR7" s="187">
        <f t="shared" si="4"/>
        <v>379362313</v>
      </c>
      <c r="AS7" s="160">
        <f>IFERROR(AR7/AO5,"-")</f>
        <v>1.4168403456677211E-2</v>
      </c>
      <c r="AT7" s="187">
        <f t="shared" si="5"/>
        <v>3050</v>
      </c>
      <c r="AU7" s="160">
        <f>IFERROR(AT7/AP5,"-")</f>
        <v>8.1220707285896893E-2</v>
      </c>
      <c r="AV7" s="190">
        <f t="shared" si="16"/>
        <v>124381.08622950819</v>
      </c>
      <c r="AW7" s="101">
        <f t="shared" si="6"/>
        <v>8.5094035884573423E-3</v>
      </c>
      <c r="AX7" s="111"/>
      <c r="AY7" s="258" t="s">
        <v>114</v>
      </c>
      <c r="AZ7" s="421">
        <v>327615350</v>
      </c>
      <c r="BA7" s="421">
        <v>46175320</v>
      </c>
      <c r="BB7" s="421">
        <v>33947550</v>
      </c>
      <c r="BC7" s="421">
        <v>84650050</v>
      </c>
      <c r="BD7" s="421">
        <f t="shared" si="17"/>
        <v>492388270</v>
      </c>
      <c r="BE7" s="421">
        <v>483</v>
      </c>
      <c r="BF7" s="421">
        <v>51</v>
      </c>
      <c r="BG7" s="421">
        <v>38</v>
      </c>
      <c r="BH7" s="421">
        <v>73</v>
      </c>
      <c r="BI7" s="166">
        <f t="shared" si="18"/>
        <v>645</v>
      </c>
      <c r="BJ7" s="12"/>
      <c r="BK7" s="99" t="s">
        <v>114</v>
      </c>
      <c r="BL7" s="290">
        <f>市区町村別_健診受診率!Y7</f>
        <v>8431</v>
      </c>
      <c r="BM7" s="12"/>
      <c r="BN7" s="476"/>
      <c r="BO7" s="566"/>
      <c r="BP7" s="569"/>
      <c r="BQ7" s="569"/>
      <c r="BR7" s="388" t="s">
        <v>135</v>
      </c>
      <c r="BS7" s="374">
        <v>57376181</v>
      </c>
      <c r="BT7" s="329">
        <v>1.7857303897474999E-2</v>
      </c>
      <c r="BU7" s="374">
        <v>1221</v>
      </c>
      <c r="BV7" s="329">
        <v>0.34985673352435531</v>
      </c>
      <c r="BW7" s="374">
        <v>46991.139230139233</v>
      </c>
      <c r="BX7" s="389">
        <v>3.634534327149763E-3</v>
      </c>
      <c r="BY7" s="12"/>
      <c r="BZ7" s="144">
        <v>3</v>
      </c>
      <c r="CA7" s="55" t="s">
        <v>114</v>
      </c>
      <c r="CB7" s="327">
        <f t="shared" si="19"/>
        <v>0.90410958904109584</v>
      </c>
      <c r="CC7" s="327">
        <f t="shared" si="20"/>
        <v>0.94915254237288138</v>
      </c>
      <c r="CD7" s="150"/>
      <c r="CE7" s="55" t="s">
        <v>38</v>
      </c>
      <c r="CF7" s="327">
        <f t="shared" si="21"/>
        <v>0.83549783549783552</v>
      </c>
      <c r="CG7" s="327">
        <f t="shared" si="7"/>
        <v>0.84790874524714832</v>
      </c>
      <c r="CH7" s="13"/>
      <c r="CI7" s="97" t="str">
        <f t="shared" si="22"/>
        <v>貝塚市</v>
      </c>
      <c r="CJ7" s="126">
        <f t="shared" si="8"/>
        <v>0.91379310344827591</v>
      </c>
      <c r="CK7" s="126">
        <f t="shared" si="9"/>
        <v>0.85026737967914434</v>
      </c>
      <c r="CL7" s="325">
        <f t="shared" si="23"/>
        <v>6.4000000000000057</v>
      </c>
      <c r="CM7" s="13"/>
      <c r="CN7" s="126">
        <f t="shared" si="10"/>
        <v>0.85533611612983618</v>
      </c>
      <c r="CO7" s="126">
        <f t="shared" si="11"/>
        <v>0.85062074489387263</v>
      </c>
      <c r="CP7" s="325">
        <f t="shared" si="24"/>
        <v>0.40000000000000036</v>
      </c>
      <c r="CQ7" s="127">
        <v>0</v>
      </c>
    </row>
    <row r="8" spans="2:95" s="14" customFormat="1" ht="13.5" customHeight="1">
      <c r="B8" s="476"/>
      <c r="C8" s="566"/>
      <c r="D8" s="581"/>
      <c r="E8" s="569"/>
      <c r="F8" s="569"/>
      <c r="G8" s="117" t="s">
        <v>135</v>
      </c>
      <c r="H8" s="187">
        <v>457020527</v>
      </c>
      <c r="I8" s="160">
        <f>IFERROR(H8/E5,"-")</f>
        <v>2.3796545423837977E-2</v>
      </c>
      <c r="J8" s="187">
        <v>8726</v>
      </c>
      <c r="K8" s="160">
        <f>IFERROR(J8/F5,"-")</f>
        <v>0.30909284120293296</v>
      </c>
      <c r="L8" s="190">
        <f t="shared" si="12"/>
        <v>52374.573344029341</v>
      </c>
      <c r="M8" s="101">
        <f t="shared" si="0"/>
        <v>2.4345264168156976E-2</v>
      </c>
      <c r="N8" s="569"/>
      <c r="O8" s="569"/>
      <c r="P8" s="117" t="s">
        <v>135</v>
      </c>
      <c r="Q8" s="187">
        <v>75975965</v>
      </c>
      <c r="R8" s="160">
        <f>IFERROR(Q8/N5,"-")</f>
        <v>2.9605196389260114E-2</v>
      </c>
      <c r="S8" s="187">
        <v>1225</v>
      </c>
      <c r="T8" s="160">
        <f>IFERROR(S8/O5,"-")</f>
        <v>0.33653846153846156</v>
      </c>
      <c r="U8" s="190">
        <f t="shared" si="13"/>
        <v>62021.195918367346</v>
      </c>
      <c r="V8" s="101">
        <f t="shared" si="1"/>
        <v>3.4177112773312278E-3</v>
      </c>
      <c r="W8" s="569"/>
      <c r="X8" s="569"/>
      <c r="Y8" s="117" t="s">
        <v>135</v>
      </c>
      <c r="Z8" s="187">
        <v>33263087</v>
      </c>
      <c r="AA8" s="160">
        <f>IFERROR(Z8/W5,"-")</f>
        <v>2.3869061144225823E-2</v>
      </c>
      <c r="AB8" s="187">
        <v>678</v>
      </c>
      <c r="AC8" s="160">
        <f>IFERROR(AB8/X5,"-")</f>
        <v>0.35239085239085238</v>
      </c>
      <c r="AD8" s="190">
        <f t="shared" si="14"/>
        <v>49060.600294985248</v>
      </c>
      <c r="AE8" s="101">
        <f t="shared" si="2"/>
        <v>1.8915985681882224E-3</v>
      </c>
      <c r="AF8" s="569"/>
      <c r="AG8" s="569"/>
      <c r="AH8" s="117" t="s">
        <v>135</v>
      </c>
      <c r="AI8" s="187">
        <v>71071666</v>
      </c>
      <c r="AJ8" s="160">
        <f>IFERROR(AI8/AF5,"-")</f>
        <v>1.9687263011158647E-2</v>
      </c>
      <c r="AK8" s="187">
        <v>1283</v>
      </c>
      <c r="AL8" s="160">
        <f>IFERROR(AK8/AG5,"-")</f>
        <v>0.34149587436784667</v>
      </c>
      <c r="AM8" s="190">
        <f t="shared" si="15"/>
        <v>55394.907248636009</v>
      </c>
      <c r="AN8" s="101">
        <f t="shared" si="3"/>
        <v>3.5795294439314005E-3</v>
      </c>
      <c r="AO8" s="569"/>
      <c r="AP8" s="586"/>
      <c r="AQ8" s="117" t="s">
        <v>135</v>
      </c>
      <c r="AR8" s="187">
        <f t="shared" si="4"/>
        <v>637331245</v>
      </c>
      <c r="AS8" s="160">
        <f>IFERROR(AR8/AO5,"-")</f>
        <v>2.3803013386589064E-2</v>
      </c>
      <c r="AT8" s="187">
        <f t="shared" si="5"/>
        <v>11912</v>
      </c>
      <c r="AU8" s="160">
        <f>IFERROR(AT8/AP5,"-")</f>
        <v>0.31721346399659139</v>
      </c>
      <c r="AV8" s="190">
        <f t="shared" si="16"/>
        <v>53503.294576897249</v>
      </c>
      <c r="AW8" s="101">
        <f t="shared" si="6"/>
        <v>3.3234103457607828E-2</v>
      </c>
      <c r="AX8" s="111"/>
      <c r="AY8" s="258" t="s">
        <v>115</v>
      </c>
      <c r="AZ8" s="421">
        <v>289582010</v>
      </c>
      <c r="BA8" s="421">
        <v>39613430</v>
      </c>
      <c r="BB8" s="421">
        <v>25015700</v>
      </c>
      <c r="BC8" s="421">
        <v>61492220</v>
      </c>
      <c r="BD8" s="421">
        <f t="shared" si="17"/>
        <v>415703360</v>
      </c>
      <c r="BE8" s="421">
        <v>409</v>
      </c>
      <c r="BF8" s="421">
        <v>50</v>
      </c>
      <c r="BG8" s="421">
        <v>36</v>
      </c>
      <c r="BH8" s="421">
        <v>57</v>
      </c>
      <c r="BI8" s="166">
        <f t="shared" si="18"/>
        <v>552</v>
      </c>
      <c r="BJ8" s="12"/>
      <c r="BK8" s="99" t="s">
        <v>115</v>
      </c>
      <c r="BL8" s="290">
        <f>市区町村別_健診受診率!Y8</f>
        <v>9454</v>
      </c>
      <c r="BM8" s="12"/>
      <c r="BN8" s="476"/>
      <c r="BO8" s="566"/>
      <c r="BP8" s="569"/>
      <c r="BQ8" s="569"/>
      <c r="BR8" s="388" t="s">
        <v>136</v>
      </c>
      <c r="BS8" s="374">
        <v>3272815</v>
      </c>
      <c r="BT8" s="329">
        <v>1.0186047770452801E-3</v>
      </c>
      <c r="BU8" s="374">
        <v>237</v>
      </c>
      <c r="BV8" s="329">
        <v>6.7908309455587387E-2</v>
      </c>
      <c r="BW8" s="374">
        <v>13809.345991561182</v>
      </c>
      <c r="BX8" s="389">
        <v>7.0547472197747248E-4</v>
      </c>
      <c r="BY8" s="12"/>
      <c r="BZ8" s="144">
        <v>4</v>
      </c>
      <c r="CA8" s="55" t="s">
        <v>115</v>
      </c>
      <c r="CB8" s="327">
        <f t="shared" si="19"/>
        <v>0.92982456140350878</v>
      </c>
      <c r="CC8" s="327">
        <f t="shared" si="20"/>
        <v>0.91935483870967738</v>
      </c>
      <c r="CD8" s="150"/>
      <c r="CE8" s="55" t="s">
        <v>1</v>
      </c>
      <c r="CF8" s="327">
        <f t="shared" si="21"/>
        <v>0.86212121212121207</v>
      </c>
      <c r="CG8" s="327">
        <f t="shared" si="7"/>
        <v>0.85472972972972971</v>
      </c>
      <c r="CH8" s="13"/>
      <c r="CI8" s="97" t="str">
        <f t="shared" si="22"/>
        <v>守口市</v>
      </c>
      <c r="CJ8" s="126">
        <f t="shared" si="8"/>
        <v>0.90086206896551724</v>
      </c>
      <c r="CK8" s="126">
        <f t="shared" si="9"/>
        <v>0.86328125</v>
      </c>
      <c r="CL8" s="325">
        <f t="shared" si="23"/>
        <v>3.8000000000000034</v>
      </c>
      <c r="CM8" s="13"/>
      <c r="CN8" s="126">
        <f t="shared" si="10"/>
        <v>0.85533611612983618</v>
      </c>
      <c r="CO8" s="126">
        <f t="shared" si="11"/>
        <v>0.85062074489387263</v>
      </c>
      <c r="CP8" s="325">
        <f t="shared" si="24"/>
        <v>0.40000000000000036</v>
      </c>
      <c r="CQ8" s="127">
        <v>0</v>
      </c>
    </row>
    <row r="9" spans="2:95" s="14" customFormat="1" ht="13.5" customHeight="1">
      <c r="B9" s="476"/>
      <c r="C9" s="566"/>
      <c r="D9" s="581"/>
      <c r="E9" s="569"/>
      <c r="F9" s="569"/>
      <c r="G9" s="117" t="s">
        <v>136</v>
      </c>
      <c r="H9" s="187">
        <v>79539014</v>
      </c>
      <c r="I9" s="160">
        <f>IFERROR(H9/E5,"-")</f>
        <v>4.1415071048182582E-3</v>
      </c>
      <c r="J9" s="187">
        <v>1631</v>
      </c>
      <c r="K9" s="160">
        <f>IFERROR(J9/F5,"-")</f>
        <v>5.7773369699975208E-2</v>
      </c>
      <c r="L9" s="190">
        <f t="shared" si="12"/>
        <v>48767.022685469041</v>
      </c>
      <c r="M9" s="101">
        <f t="shared" si="0"/>
        <v>4.5504384435324351E-3</v>
      </c>
      <c r="N9" s="569"/>
      <c r="O9" s="569"/>
      <c r="P9" s="117" t="s">
        <v>136</v>
      </c>
      <c r="Q9" s="187">
        <v>12399395</v>
      </c>
      <c r="R9" s="160">
        <f>IFERROR(Q9/N5,"-")</f>
        <v>4.8316138410747387E-3</v>
      </c>
      <c r="S9" s="187">
        <v>246</v>
      </c>
      <c r="T9" s="160">
        <f>IFERROR(S9/O5,"-")</f>
        <v>6.7582417582417578E-2</v>
      </c>
      <c r="U9" s="190">
        <f t="shared" si="13"/>
        <v>50404.044715447155</v>
      </c>
      <c r="V9" s="101">
        <f t="shared" si="1"/>
        <v>6.8633222385590376E-4</v>
      </c>
      <c r="W9" s="569"/>
      <c r="X9" s="569"/>
      <c r="Y9" s="117" t="s">
        <v>136</v>
      </c>
      <c r="Z9" s="187">
        <v>5991954</v>
      </c>
      <c r="AA9" s="160">
        <f>IFERROR(Z9/W5,"-")</f>
        <v>4.2997307014646146E-3</v>
      </c>
      <c r="AB9" s="187">
        <v>155</v>
      </c>
      <c r="AC9" s="160">
        <f>IFERROR(AB9/X5,"-")</f>
        <v>8.0561330561330566E-2</v>
      </c>
      <c r="AD9" s="190">
        <f t="shared" si="14"/>
        <v>38657.76774193548</v>
      </c>
      <c r="AE9" s="101">
        <f t="shared" si="2"/>
        <v>4.3244510039701248E-4</v>
      </c>
      <c r="AF9" s="569"/>
      <c r="AG9" s="569"/>
      <c r="AH9" s="117" t="s">
        <v>136</v>
      </c>
      <c r="AI9" s="187">
        <v>14844935</v>
      </c>
      <c r="AJ9" s="160">
        <f>IFERROR(AI9/AF5,"-")</f>
        <v>4.1121329522309834E-3</v>
      </c>
      <c r="AK9" s="187">
        <v>292</v>
      </c>
      <c r="AL9" s="160">
        <f>IFERROR(AK9/AG5,"-")</f>
        <v>7.7721586372105397E-2</v>
      </c>
      <c r="AM9" s="190">
        <f t="shared" si="15"/>
        <v>50838.818493150684</v>
      </c>
      <c r="AN9" s="101">
        <f t="shared" si="3"/>
        <v>8.1467076978017838E-4</v>
      </c>
      <c r="AO9" s="569"/>
      <c r="AP9" s="586"/>
      <c r="AQ9" s="117" t="s">
        <v>136</v>
      </c>
      <c r="AR9" s="187">
        <f t="shared" si="4"/>
        <v>112775298</v>
      </c>
      <c r="AS9" s="160">
        <f>IFERROR(AR9/AO5,"-")</f>
        <v>4.2119258219806424E-3</v>
      </c>
      <c r="AT9" s="187">
        <f t="shared" si="5"/>
        <v>2324</v>
      </c>
      <c r="AU9" s="160">
        <f>IFERROR(AT9/AP5,"-")</f>
        <v>6.1887515977844053E-2</v>
      </c>
      <c r="AV9" s="190">
        <f t="shared" si="16"/>
        <v>48526.376075731496</v>
      </c>
      <c r="AW9" s="101">
        <f t="shared" si="6"/>
        <v>6.4838865375655298E-3</v>
      </c>
      <c r="AX9" s="111"/>
      <c r="AY9" s="258" t="s">
        <v>116</v>
      </c>
      <c r="AZ9" s="421">
        <v>624369260</v>
      </c>
      <c r="BA9" s="421">
        <v>77355540</v>
      </c>
      <c r="BB9" s="421">
        <v>68551960</v>
      </c>
      <c r="BC9" s="421">
        <v>111116570</v>
      </c>
      <c r="BD9" s="421">
        <f t="shared" si="17"/>
        <v>881393330</v>
      </c>
      <c r="BE9" s="421">
        <v>863</v>
      </c>
      <c r="BF9" s="421">
        <v>112</v>
      </c>
      <c r="BG9" s="421">
        <v>73</v>
      </c>
      <c r="BH9" s="421">
        <v>119</v>
      </c>
      <c r="BI9" s="166">
        <f t="shared" si="18"/>
        <v>1167</v>
      </c>
      <c r="BJ9" s="12"/>
      <c r="BK9" s="99" t="s">
        <v>116</v>
      </c>
      <c r="BL9" s="290">
        <f>市区町村別_健診受診率!Y9</f>
        <v>8511</v>
      </c>
      <c r="BM9" s="12"/>
      <c r="BN9" s="476"/>
      <c r="BO9" s="566"/>
      <c r="BP9" s="569"/>
      <c r="BQ9" s="569"/>
      <c r="BR9" s="388" t="s">
        <v>137</v>
      </c>
      <c r="BS9" s="374">
        <v>71363127</v>
      </c>
      <c r="BT9" s="329">
        <v>2.2210489155998433E-2</v>
      </c>
      <c r="BU9" s="374">
        <v>1528</v>
      </c>
      <c r="BV9" s="329">
        <v>0.43782234957020055</v>
      </c>
      <c r="BW9" s="374">
        <v>46703.617146596858</v>
      </c>
      <c r="BX9" s="389">
        <v>4.5483771104707924E-3</v>
      </c>
      <c r="BY9" s="12"/>
      <c r="BZ9" s="144">
        <v>5</v>
      </c>
      <c r="CA9" s="55" t="s">
        <v>116</v>
      </c>
      <c r="CB9" s="327">
        <f t="shared" si="19"/>
        <v>0.83193277310924374</v>
      </c>
      <c r="CC9" s="327">
        <f t="shared" si="20"/>
        <v>0.80555555555555558</v>
      </c>
      <c r="CD9" s="150"/>
      <c r="CE9" s="55" t="s">
        <v>2</v>
      </c>
      <c r="CF9" s="327">
        <f t="shared" si="21"/>
        <v>0.8370786516853933</v>
      </c>
      <c r="CG9" s="327">
        <f t="shared" si="7"/>
        <v>0.84563758389261745</v>
      </c>
      <c r="CH9" s="13"/>
      <c r="CI9" s="97" t="str">
        <f t="shared" si="22"/>
        <v>泉大津市</v>
      </c>
      <c r="CJ9" s="126">
        <f t="shared" si="8"/>
        <v>0.89830508474576276</v>
      </c>
      <c r="CK9" s="126">
        <f t="shared" si="9"/>
        <v>0.87341772151898733</v>
      </c>
      <c r="CL9" s="325">
        <f t="shared" si="23"/>
        <v>2.5000000000000022</v>
      </c>
      <c r="CM9" s="13"/>
      <c r="CN9" s="126">
        <f t="shared" si="10"/>
        <v>0.85533611612983618</v>
      </c>
      <c r="CO9" s="126">
        <f t="shared" si="11"/>
        <v>0.85062074489387263</v>
      </c>
      <c r="CP9" s="325">
        <f t="shared" si="24"/>
        <v>0.40000000000000036</v>
      </c>
      <c r="CQ9" s="127">
        <v>0</v>
      </c>
    </row>
    <row r="10" spans="2:95" s="14" customFormat="1" ht="13.5" customHeight="1">
      <c r="B10" s="476"/>
      <c r="C10" s="566"/>
      <c r="D10" s="581"/>
      <c r="E10" s="569"/>
      <c r="F10" s="569"/>
      <c r="G10" s="117" t="s">
        <v>137</v>
      </c>
      <c r="H10" s="187">
        <v>530632454</v>
      </c>
      <c r="I10" s="160">
        <f>IFERROR(H10/E5,"-")</f>
        <v>2.7629435767058261E-2</v>
      </c>
      <c r="J10" s="187">
        <v>10254</v>
      </c>
      <c r="K10" s="160">
        <f>IFERROR(J10/F5,"-")</f>
        <v>0.36321773936452834</v>
      </c>
      <c r="L10" s="190">
        <f t="shared" si="12"/>
        <v>51748.825238931146</v>
      </c>
      <c r="M10" s="101">
        <f t="shared" si="0"/>
        <v>2.8608335867554621E-2</v>
      </c>
      <c r="N10" s="569"/>
      <c r="O10" s="569"/>
      <c r="P10" s="117" t="s">
        <v>137</v>
      </c>
      <c r="Q10" s="187">
        <v>77487087</v>
      </c>
      <c r="R10" s="160">
        <f>IFERROR(Q10/N5,"-")</f>
        <v>3.0194028180710628E-2</v>
      </c>
      <c r="S10" s="187">
        <v>1504</v>
      </c>
      <c r="T10" s="160">
        <f>IFERROR(S10/O5,"-")</f>
        <v>0.41318681318681316</v>
      </c>
      <c r="U10" s="190">
        <f t="shared" si="13"/>
        <v>51520.669547872341</v>
      </c>
      <c r="V10" s="101">
        <f t="shared" si="1"/>
        <v>4.1961124580458505E-3</v>
      </c>
      <c r="W10" s="569"/>
      <c r="X10" s="569"/>
      <c r="Y10" s="117" t="s">
        <v>137</v>
      </c>
      <c r="Z10" s="187">
        <v>33299123</v>
      </c>
      <c r="AA10" s="160">
        <f>IFERROR(Z10/W5,"-")</f>
        <v>2.3894920003549171E-2</v>
      </c>
      <c r="AB10" s="187">
        <v>813</v>
      </c>
      <c r="AC10" s="160">
        <f>IFERROR(AB10/X5,"-")</f>
        <v>0.42255717255717257</v>
      </c>
      <c r="AD10" s="190">
        <f t="shared" si="14"/>
        <v>40958.330873308732</v>
      </c>
      <c r="AE10" s="101">
        <f t="shared" si="2"/>
        <v>2.2682443007920722E-3</v>
      </c>
      <c r="AF10" s="569"/>
      <c r="AG10" s="569"/>
      <c r="AH10" s="117" t="s">
        <v>137</v>
      </c>
      <c r="AI10" s="187">
        <v>84353989</v>
      </c>
      <c r="AJ10" s="160">
        <f>IFERROR(AI10/AF5,"-")</f>
        <v>2.3366543391333802E-2</v>
      </c>
      <c r="AK10" s="187">
        <v>1680</v>
      </c>
      <c r="AL10" s="160">
        <f>IFERROR(AK10/AG5,"-")</f>
        <v>0.44716529145594891</v>
      </c>
      <c r="AM10" s="190">
        <f t="shared" si="15"/>
        <v>50210.70773809524</v>
      </c>
      <c r="AN10" s="101">
        <f t="shared" si="3"/>
        <v>4.687146894625684E-3</v>
      </c>
      <c r="AO10" s="569"/>
      <c r="AP10" s="586"/>
      <c r="AQ10" s="117" t="s">
        <v>137</v>
      </c>
      <c r="AR10" s="187">
        <f t="shared" si="4"/>
        <v>725772653</v>
      </c>
      <c r="AS10" s="160">
        <f>IFERROR(AR10/AO5,"-")</f>
        <v>2.7106118381155564E-2</v>
      </c>
      <c r="AT10" s="187">
        <f t="shared" si="5"/>
        <v>14251</v>
      </c>
      <c r="AU10" s="160">
        <f>IFERROR(AT10/AP5,"-")</f>
        <v>0.3795004260758415</v>
      </c>
      <c r="AV10" s="190">
        <f t="shared" si="16"/>
        <v>50927.840362079856</v>
      </c>
      <c r="AW10" s="101">
        <f t="shared" si="6"/>
        <v>3.9759839521018227E-2</v>
      </c>
      <c r="AX10" s="111"/>
      <c r="AY10" s="258" t="s">
        <v>117</v>
      </c>
      <c r="AZ10" s="421">
        <v>997718080</v>
      </c>
      <c r="BA10" s="421">
        <v>153493380</v>
      </c>
      <c r="BB10" s="421">
        <v>94737180</v>
      </c>
      <c r="BC10" s="421">
        <v>184842630</v>
      </c>
      <c r="BD10" s="421">
        <f t="shared" si="17"/>
        <v>1430791270</v>
      </c>
      <c r="BE10" s="421">
        <v>1436</v>
      </c>
      <c r="BF10" s="421">
        <v>203</v>
      </c>
      <c r="BG10" s="421">
        <v>118</v>
      </c>
      <c r="BH10" s="421">
        <v>199</v>
      </c>
      <c r="BI10" s="166">
        <f t="shared" si="18"/>
        <v>1956</v>
      </c>
      <c r="BJ10" s="12"/>
      <c r="BK10" s="99" t="s">
        <v>117</v>
      </c>
      <c r="BL10" s="290">
        <f>市区町村別_健診受診率!Y10</f>
        <v>11584</v>
      </c>
      <c r="BM10" s="12"/>
      <c r="BN10" s="476"/>
      <c r="BO10" s="566"/>
      <c r="BP10" s="569"/>
      <c r="BQ10" s="569"/>
      <c r="BR10" s="388" t="s">
        <v>138</v>
      </c>
      <c r="BS10" s="374">
        <v>111463272</v>
      </c>
      <c r="BT10" s="329">
        <v>3.4690937717010407E-2</v>
      </c>
      <c r="BU10" s="374">
        <v>1645</v>
      </c>
      <c r="BV10" s="329">
        <v>0.47134670487106017</v>
      </c>
      <c r="BW10" s="374">
        <v>67758.827963525837</v>
      </c>
      <c r="BX10" s="389">
        <v>4.8966494415735957E-3</v>
      </c>
      <c r="BY10" s="12"/>
      <c r="BZ10" s="144">
        <v>6</v>
      </c>
      <c r="CA10" s="55" t="s">
        <v>117</v>
      </c>
      <c r="CB10" s="327">
        <f t="shared" si="19"/>
        <v>0.88442211055276387</v>
      </c>
      <c r="CC10" s="327">
        <f t="shared" si="20"/>
        <v>0.88823529411764701</v>
      </c>
      <c r="CD10" s="150"/>
      <c r="CE10" s="55" t="s">
        <v>3</v>
      </c>
      <c r="CF10" s="327">
        <f t="shared" si="21"/>
        <v>0.85547290116896924</v>
      </c>
      <c r="CG10" s="327">
        <f t="shared" si="7"/>
        <v>0.84841628959276016</v>
      </c>
      <c r="CH10" s="13"/>
      <c r="CI10" s="97" t="str">
        <f t="shared" si="22"/>
        <v>門真市</v>
      </c>
      <c r="CJ10" s="126">
        <f t="shared" si="8"/>
        <v>0.88957055214723924</v>
      </c>
      <c r="CK10" s="126">
        <f t="shared" si="9"/>
        <v>0.848314606741573</v>
      </c>
      <c r="CL10" s="325">
        <f t="shared" si="23"/>
        <v>4.2000000000000037</v>
      </c>
      <c r="CM10" s="13"/>
      <c r="CN10" s="126">
        <f t="shared" si="10"/>
        <v>0.85533611612983618</v>
      </c>
      <c r="CO10" s="126">
        <f t="shared" si="11"/>
        <v>0.85062074489387263</v>
      </c>
      <c r="CP10" s="325">
        <f t="shared" si="24"/>
        <v>0.40000000000000036</v>
      </c>
      <c r="CQ10" s="127">
        <v>0</v>
      </c>
    </row>
    <row r="11" spans="2:95" s="14" customFormat="1" ht="13.5" customHeight="1">
      <c r="B11" s="476"/>
      <c r="C11" s="566"/>
      <c r="D11" s="581"/>
      <c r="E11" s="569"/>
      <c r="F11" s="569"/>
      <c r="G11" s="117" t="s">
        <v>138</v>
      </c>
      <c r="H11" s="187">
        <v>812758722</v>
      </c>
      <c r="I11" s="160">
        <f>IFERROR(H11/E5,"-")</f>
        <v>4.2319433601050269E-2</v>
      </c>
      <c r="J11" s="187">
        <v>12085</v>
      </c>
      <c r="K11" s="160">
        <f>IFERROR(J11/F5,"-")</f>
        <v>0.42807551981863906</v>
      </c>
      <c r="L11" s="190">
        <f t="shared" si="12"/>
        <v>67253.514439387669</v>
      </c>
      <c r="M11" s="101">
        <f t="shared" si="0"/>
        <v>3.3716767989018681E-2</v>
      </c>
      <c r="N11" s="569"/>
      <c r="O11" s="569"/>
      <c r="P11" s="117" t="s">
        <v>138</v>
      </c>
      <c r="Q11" s="187">
        <v>110553049</v>
      </c>
      <c r="R11" s="160">
        <f>IFERROR(Q11/N5,"-")</f>
        <v>4.3078685832769567E-2</v>
      </c>
      <c r="S11" s="187">
        <v>1704</v>
      </c>
      <c r="T11" s="160">
        <f>IFERROR(S11/O5,"-")</f>
        <v>0.46813186813186813</v>
      </c>
      <c r="U11" s="190">
        <f t="shared" si="13"/>
        <v>64878.549882629108</v>
      </c>
      <c r="V11" s="101">
        <f t="shared" si="1"/>
        <v>4.7541061359774794E-3</v>
      </c>
      <c r="W11" s="569"/>
      <c r="X11" s="569"/>
      <c r="Y11" s="117" t="s">
        <v>138</v>
      </c>
      <c r="Z11" s="187">
        <v>63147654</v>
      </c>
      <c r="AA11" s="160">
        <f>IFERROR(Z11/W5,"-")</f>
        <v>4.5313750177198416E-2</v>
      </c>
      <c r="AB11" s="187">
        <v>938</v>
      </c>
      <c r="AC11" s="160">
        <f>IFERROR(AB11/X5,"-")</f>
        <v>0.48752598752598753</v>
      </c>
      <c r="AD11" s="190">
        <f t="shared" si="14"/>
        <v>67321.592750533047</v>
      </c>
      <c r="AE11" s="101">
        <f t="shared" si="2"/>
        <v>2.6169903494993401E-3</v>
      </c>
      <c r="AF11" s="569"/>
      <c r="AG11" s="569"/>
      <c r="AH11" s="117" t="s">
        <v>138</v>
      </c>
      <c r="AI11" s="187">
        <v>134383909</v>
      </c>
      <c r="AJ11" s="160">
        <f>IFERROR(AI11/AF5,"-")</f>
        <v>3.722512092161466E-2</v>
      </c>
      <c r="AK11" s="187">
        <v>1752</v>
      </c>
      <c r="AL11" s="160">
        <f>IFERROR(AK11/AG5,"-")</f>
        <v>0.46632951823263241</v>
      </c>
      <c r="AM11" s="190">
        <f t="shared" si="15"/>
        <v>76703.14440639269</v>
      </c>
      <c r="AN11" s="101">
        <f t="shared" si="3"/>
        <v>4.8880246186810703E-3</v>
      </c>
      <c r="AO11" s="569"/>
      <c r="AP11" s="586"/>
      <c r="AQ11" s="117" t="s">
        <v>138</v>
      </c>
      <c r="AR11" s="187">
        <f t="shared" si="4"/>
        <v>1120843334</v>
      </c>
      <c r="AS11" s="160">
        <f>IFERROR(AR11/AO5,"-")</f>
        <v>4.1861197129086487E-2</v>
      </c>
      <c r="AT11" s="187">
        <f t="shared" si="5"/>
        <v>16479</v>
      </c>
      <c r="AU11" s="160">
        <f>IFERROR(AT11/AP5,"-")</f>
        <v>0.43883148700468683</v>
      </c>
      <c r="AV11" s="190">
        <f t="shared" si="16"/>
        <v>68016.465440864136</v>
      </c>
      <c r="AW11" s="101">
        <f t="shared" si="6"/>
        <v>4.5975889093176577E-2</v>
      </c>
      <c r="AX11" s="111"/>
      <c r="AY11" s="258" t="s">
        <v>118</v>
      </c>
      <c r="AZ11" s="421">
        <v>812918660</v>
      </c>
      <c r="BA11" s="421">
        <v>89346970</v>
      </c>
      <c r="BB11" s="421">
        <v>65779040</v>
      </c>
      <c r="BC11" s="421">
        <v>147861520</v>
      </c>
      <c r="BD11" s="421">
        <f t="shared" si="17"/>
        <v>1115906190</v>
      </c>
      <c r="BE11" s="421">
        <v>1139</v>
      </c>
      <c r="BF11" s="421">
        <v>131</v>
      </c>
      <c r="BG11" s="421">
        <v>74</v>
      </c>
      <c r="BH11" s="421">
        <v>134</v>
      </c>
      <c r="BI11" s="166">
        <f t="shared" si="18"/>
        <v>1478</v>
      </c>
      <c r="BJ11" s="12"/>
      <c r="BK11" s="99" t="s">
        <v>118</v>
      </c>
      <c r="BL11" s="290">
        <f>市区町村別_健診受診率!Y11</f>
        <v>10527</v>
      </c>
      <c r="BM11" s="12"/>
      <c r="BN11" s="476"/>
      <c r="BO11" s="566"/>
      <c r="BP11" s="569"/>
      <c r="BQ11" s="569"/>
      <c r="BR11" s="388" t="s">
        <v>139</v>
      </c>
      <c r="BS11" s="374">
        <v>87716058</v>
      </c>
      <c r="BT11" s="329">
        <v>2.7300044671752257E-2</v>
      </c>
      <c r="BU11" s="374">
        <v>597</v>
      </c>
      <c r="BV11" s="329">
        <v>0.17106017191977077</v>
      </c>
      <c r="BW11" s="374">
        <v>146928.0703517588</v>
      </c>
      <c r="BX11" s="389">
        <v>1.7770818946014812E-3</v>
      </c>
      <c r="BY11" s="12"/>
      <c r="BZ11" s="144">
        <v>7</v>
      </c>
      <c r="CA11" s="55" t="s">
        <v>118</v>
      </c>
      <c r="CB11" s="327">
        <f t="shared" si="19"/>
        <v>0.87313432835820892</v>
      </c>
      <c r="CC11" s="327">
        <f t="shared" si="20"/>
        <v>0.90625</v>
      </c>
      <c r="CD11" s="150"/>
      <c r="CE11" s="66" t="s">
        <v>39</v>
      </c>
      <c r="CF11" s="327">
        <f t="shared" si="21"/>
        <v>0.89830508474576276</v>
      </c>
      <c r="CG11" s="327">
        <f t="shared" si="7"/>
        <v>0.87341772151898733</v>
      </c>
      <c r="CH11" s="13"/>
      <c r="CI11" s="97" t="str">
        <f t="shared" si="22"/>
        <v>摂津市</v>
      </c>
      <c r="CJ11" s="126">
        <f t="shared" si="8"/>
        <v>0.88636363636363635</v>
      </c>
      <c r="CK11" s="126">
        <f t="shared" si="9"/>
        <v>0.84210526315789469</v>
      </c>
      <c r="CL11" s="325">
        <f t="shared" si="23"/>
        <v>4.4000000000000039</v>
      </c>
      <c r="CM11" s="13"/>
      <c r="CN11" s="126">
        <f t="shared" si="10"/>
        <v>0.85533611612983618</v>
      </c>
      <c r="CO11" s="126">
        <f t="shared" si="11"/>
        <v>0.85062074489387263</v>
      </c>
      <c r="CP11" s="325">
        <f t="shared" si="24"/>
        <v>0.40000000000000036</v>
      </c>
      <c r="CQ11" s="127">
        <v>0</v>
      </c>
    </row>
    <row r="12" spans="2:95" s="14" customFormat="1" ht="13.5" customHeight="1">
      <c r="B12" s="476"/>
      <c r="C12" s="566"/>
      <c r="D12" s="581"/>
      <c r="E12" s="569"/>
      <c r="F12" s="569"/>
      <c r="G12" s="117" t="s">
        <v>139</v>
      </c>
      <c r="H12" s="187">
        <v>486113103</v>
      </c>
      <c r="I12" s="160">
        <f>IFERROR(H12/E5,"-")</f>
        <v>2.5311363173545876E-2</v>
      </c>
      <c r="J12" s="187">
        <v>3473</v>
      </c>
      <c r="K12" s="160">
        <f>IFERROR(J12/F5,"-")</f>
        <v>0.12302079274556339</v>
      </c>
      <c r="L12" s="190">
        <f t="shared" si="12"/>
        <v>139969.22055859488</v>
      </c>
      <c r="M12" s="101">
        <f t="shared" si="0"/>
        <v>9.6895602172827385E-3</v>
      </c>
      <c r="N12" s="569"/>
      <c r="O12" s="569"/>
      <c r="P12" s="117" t="s">
        <v>139</v>
      </c>
      <c r="Q12" s="187">
        <v>61172003</v>
      </c>
      <c r="R12" s="160">
        <f>IFERROR(Q12/N5,"-")</f>
        <v>2.3836606252245811E-2</v>
      </c>
      <c r="S12" s="187">
        <v>520</v>
      </c>
      <c r="T12" s="160">
        <f>IFERROR(S12/O5,"-")</f>
        <v>0.14285714285714285</v>
      </c>
      <c r="U12" s="190">
        <f t="shared" si="13"/>
        <v>117638.46730769231</v>
      </c>
      <c r="V12" s="101">
        <f t="shared" si="1"/>
        <v>1.4507835626222355E-3</v>
      </c>
      <c r="W12" s="569"/>
      <c r="X12" s="569"/>
      <c r="Y12" s="117" t="s">
        <v>139</v>
      </c>
      <c r="Z12" s="187">
        <v>16576474</v>
      </c>
      <c r="AA12" s="160">
        <f>IFERROR(Z12/W5,"-")</f>
        <v>1.1895013576511092E-2</v>
      </c>
      <c r="AB12" s="187">
        <v>290</v>
      </c>
      <c r="AC12" s="160">
        <f>IFERROR(AB12/X5,"-")</f>
        <v>0.15072765072765074</v>
      </c>
      <c r="AD12" s="190">
        <f t="shared" si="14"/>
        <v>57160.255172413796</v>
      </c>
      <c r="AE12" s="101">
        <f t="shared" si="2"/>
        <v>8.0909083300086213E-4</v>
      </c>
      <c r="AF12" s="569"/>
      <c r="AG12" s="569"/>
      <c r="AH12" s="117" t="s">
        <v>139</v>
      </c>
      <c r="AI12" s="187">
        <v>115863202</v>
      </c>
      <c r="AJ12" s="160">
        <f>IFERROR(AI12/AF5,"-")</f>
        <v>3.2094777841411549E-2</v>
      </c>
      <c r="AK12" s="187">
        <v>644</v>
      </c>
      <c r="AL12" s="160">
        <f>IFERROR(AK12/AG5,"-")</f>
        <v>0.17141336172478042</v>
      </c>
      <c r="AM12" s="190">
        <f t="shared" si="15"/>
        <v>179911.80434782608</v>
      </c>
      <c r="AN12" s="101">
        <f t="shared" si="3"/>
        <v>1.7967396429398456E-3</v>
      </c>
      <c r="AO12" s="569"/>
      <c r="AP12" s="586"/>
      <c r="AQ12" s="117" t="s">
        <v>139</v>
      </c>
      <c r="AR12" s="187">
        <f t="shared" si="4"/>
        <v>679724782</v>
      </c>
      <c r="AS12" s="160">
        <f>IFERROR(AR12/AO5,"-")</f>
        <v>2.5386324948092471E-2</v>
      </c>
      <c r="AT12" s="187">
        <f t="shared" si="5"/>
        <v>4927</v>
      </c>
      <c r="AU12" s="160">
        <f>IFERROR(AT12/AP5,"-")</f>
        <v>0.13120472944184064</v>
      </c>
      <c r="AV12" s="190">
        <f t="shared" si="16"/>
        <v>137959.16013801502</v>
      </c>
      <c r="AW12" s="101">
        <f t="shared" si="6"/>
        <v>1.3746174255845681E-2</v>
      </c>
      <c r="AX12" s="111"/>
      <c r="AY12" s="258" t="s">
        <v>51</v>
      </c>
      <c r="AZ12" s="421">
        <v>238162820</v>
      </c>
      <c r="BA12" s="421">
        <v>23278140</v>
      </c>
      <c r="BB12" s="421">
        <v>13508170</v>
      </c>
      <c r="BC12" s="421">
        <v>45537590</v>
      </c>
      <c r="BD12" s="421">
        <f t="shared" si="17"/>
        <v>320486720</v>
      </c>
      <c r="BE12" s="421">
        <v>360</v>
      </c>
      <c r="BF12" s="421">
        <v>41</v>
      </c>
      <c r="BG12" s="421">
        <v>23</v>
      </c>
      <c r="BH12" s="421">
        <v>61</v>
      </c>
      <c r="BI12" s="166">
        <f t="shared" si="18"/>
        <v>485</v>
      </c>
      <c r="BJ12" s="12"/>
      <c r="BK12" s="99" t="s">
        <v>51</v>
      </c>
      <c r="BL12" s="290">
        <f>市区町村別_健診受診率!Y12</f>
        <v>8387</v>
      </c>
      <c r="BM12" s="12"/>
      <c r="BN12" s="476"/>
      <c r="BO12" s="566"/>
      <c r="BP12" s="569"/>
      <c r="BQ12" s="569"/>
      <c r="BR12" s="388" t="s">
        <v>436</v>
      </c>
      <c r="BS12" s="374">
        <v>20447</v>
      </c>
      <c r="BT12" s="329">
        <v>6.363760822486099E-6</v>
      </c>
      <c r="BU12" s="374">
        <v>3</v>
      </c>
      <c r="BV12" s="329">
        <v>8.5959885386819484E-4</v>
      </c>
      <c r="BW12" s="374">
        <v>6815.666666666667</v>
      </c>
      <c r="BX12" s="389">
        <v>8.9300597718667393E-6</v>
      </c>
      <c r="BY12" s="12"/>
      <c r="BZ12" s="144">
        <v>8</v>
      </c>
      <c r="CA12" s="55" t="s">
        <v>51</v>
      </c>
      <c r="CB12" s="327">
        <f t="shared" si="19"/>
        <v>0.88524590163934425</v>
      </c>
      <c r="CC12" s="327">
        <f t="shared" si="20"/>
        <v>0.92</v>
      </c>
      <c r="CD12" s="150"/>
      <c r="CE12" s="66" t="s">
        <v>7</v>
      </c>
      <c r="CF12" s="327">
        <f t="shared" si="21"/>
        <v>0.83870967741935487</v>
      </c>
      <c r="CG12" s="327">
        <f t="shared" si="7"/>
        <v>0.86831275720164613</v>
      </c>
      <c r="CH12" s="13"/>
      <c r="CI12" s="97" t="str">
        <f t="shared" si="22"/>
        <v>河南町</v>
      </c>
      <c r="CJ12" s="126">
        <f t="shared" si="8"/>
        <v>0.875</v>
      </c>
      <c r="CK12" s="126">
        <f t="shared" si="9"/>
        <v>0.87096774193548387</v>
      </c>
      <c r="CL12" s="325">
        <f t="shared" si="23"/>
        <v>0.40000000000000036</v>
      </c>
      <c r="CM12" s="13"/>
      <c r="CN12" s="126">
        <f t="shared" si="10"/>
        <v>0.85533611612983618</v>
      </c>
      <c r="CO12" s="126">
        <f t="shared" si="11"/>
        <v>0.85062074489387263</v>
      </c>
      <c r="CP12" s="325">
        <f t="shared" si="24"/>
        <v>0.40000000000000036</v>
      </c>
      <c r="CQ12" s="127">
        <v>0</v>
      </c>
    </row>
    <row r="13" spans="2:95" s="14" customFormat="1" ht="13.5" customHeight="1">
      <c r="B13" s="476"/>
      <c r="C13" s="566"/>
      <c r="D13" s="581"/>
      <c r="E13" s="569"/>
      <c r="F13" s="569"/>
      <c r="G13" s="117" t="s">
        <v>149</v>
      </c>
      <c r="H13" s="187">
        <v>114225</v>
      </c>
      <c r="I13" s="160">
        <f>IFERROR(H13/E5,"-")</f>
        <v>5.9475674295870149E-6</v>
      </c>
      <c r="J13" s="187">
        <v>21</v>
      </c>
      <c r="K13" s="160">
        <f>IFERROR(J13/F5,"-")</f>
        <v>7.4386312918423014E-4</v>
      </c>
      <c r="L13" s="190">
        <f t="shared" si="12"/>
        <v>5439.2857142857147</v>
      </c>
      <c r="M13" s="101">
        <f t="shared" si="0"/>
        <v>5.8589336182821047E-5</v>
      </c>
      <c r="N13" s="569"/>
      <c r="O13" s="569"/>
      <c r="P13" s="117" t="s">
        <v>149</v>
      </c>
      <c r="Q13" s="187">
        <v>5888</v>
      </c>
      <c r="R13" s="160">
        <f>IFERROR(Q13/N5,"-")</f>
        <v>2.2943492239942402E-6</v>
      </c>
      <c r="S13" s="187">
        <v>4</v>
      </c>
      <c r="T13" s="160">
        <f>IFERROR(S13/O5,"-")</f>
        <v>1.0989010989010989E-3</v>
      </c>
      <c r="U13" s="190">
        <f t="shared" si="13"/>
        <v>1472</v>
      </c>
      <c r="V13" s="101">
        <f t="shared" si="1"/>
        <v>1.115987355863258E-5</v>
      </c>
      <c r="W13" s="569"/>
      <c r="X13" s="569"/>
      <c r="Y13" s="117" t="s">
        <v>149</v>
      </c>
      <c r="Z13" s="187">
        <v>7340</v>
      </c>
      <c r="AA13" s="160">
        <f>IFERROR(Z13/W5,"-")</f>
        <v>5.2670670283433865E-6</v>
      </c>
      <c r="AB13" s="187">
        <v>1</v>
      </c>
      <c r="AC13" s="160">
        <f>IFERROR(AB13/X5,"-")</f>
        <v>5.1975051975051978E-4</v>
      </c>
      <c r="AD13" s="190">
        <f t="shared" si="14"/>
        <v>7340</v>
      </c>
      <c r="AE13" s="101">
        <f t="shared" si="2"/>
        <v>2.789968389658145E-6</v>
      </c>
      <c r="AF13" s="569"/>
      <c r="AG13" s="569"/>
      <c r="AH13" s="117" t="s">
        <v>149</v>
      </c>
      <c r="AI13" s="187">
        <v>5633</v>
      </c>
      <c r="AJ13" s="160">
        <f>IFERROR(AI13/AF5,"-")</f>
        <v>1.5603736169890354E-6</v>
      </c>
      <c r="AK13" s="187">
        <v>5</v>
      </c>
      <c r="AL13" s="160">
        <f>IFERROR(AK13/AG5,"-")</f>
        <v>1.3308490817141336E-3</v>
      </c>
      <c r="AM13" s="190">
        <f t="shared" si="15"/>
        <v>1126.5999999999999</v>
      </c>
      <c r="AN13" s="101">
        <f t="shared" si="3"/>
        <v>1.3949841948290725E-5</v>
      </c>
      <c r="AO13" s="569"/>
      <c r="AP13" s="586"/>
      <c r="AQ13" s="117" t="s">
        <v>149</v>
      </c>
      <c r="AR13" s="187">
        <f t="shared" si="4"/>
        <v>133086</v>
      </c>
      <c r="AS13" s="160">
        <f>IFERROR(AR13/AO5,"-")</f>
        <v>4.9704888382925462E-6</v>
      </c>
      <c r="AT13" s="187">
        <f t="shared" si="5"/>
        <v>31</v>
      </c>
      <c r="AU13" s="160">
        <f>IFERROR(AT13/AP5,"-")</f>
        <v>8.2552194290583724E-4</v>
      </c>
      <c r="AV13" s="190">
        <f t="shared" si="16"/>
        <v>4293.0967741935483</v>
      </c>
      <c r="AW13" s="101">
        <f t="shared" si="6"/>
        <v>8.6489020079402501E-5</v>
      </c>
      <c r="AX13" s="111"/>
      <c r="AY13" s="258" t="s">
        <v>119</v>
      </c>
      <c r="AZ13" s="421">
        <v>253250440</v>
      </c>
      <c r="BA13" s="421">
        <v>29267230</v>
      </c>
      <c r="BB13" s="421">
        <v>13214690</v>
      </c>
      <c r="BC13" s="421">
        <v>71527210</v>
      </c>
      <c r="BD13" s="421">
        <f t="shared" si="17"/>
        <v>367259570</v>
      </c>
      <c r="BE13" s="421">
        <v>393</v>
      </c>
      <c r="BF13" s="421">
        <v>45</v>
      </c>
      <c r="BG13" s="421">
        <v>23</v>
      </c>
      <c r="BH13" s="421">
        <v>64</v>
      </c>
      <c r="BI13" s="166">
        <f t="shared" si="18"/>
        <v>525</v>
      </c>
      <c r="BJ13" s="12"/>
      <c r="BK13" s="99" t="s">
        <v>119</v>
      </c>
      <c r="BL13" s="290">
        <f>市区町村別_健診受診率!Y13</f>
        <v>5314</v>
      </c>
      <c r="BM13" s="12"/>
      <c r="BN13" s="476"/>
      <c r="BO13" s="566"/>
      <c r="BP13" s="569"/>
      <c r="BQ13" s="569"/>
      <c r="BR13" s="388" t="s">
        <v>140</v>
      </c>
      <c r="BS13" s="374">
        <v>732833</v>
      </c>
      <c r="BT13" s="329">
        <v>2.2808108450261434E-4</v>
      </c>
      <c r="BU13" s="374">
        <v>42</v>
      </c>
      <c r="BV13" s="329">
        <v>1.2034383954154728E-2</v>
      </c>
      <c r="BW13" s="374">
        <v>17448.404761904763</v>
      </c>
      <c r="BX13" s="389">
        <v>1.2502083680613436E-4</v>
      </c>
      <c r="BY13" s="12"/>
      <c r="BZ13" s="144">
        <v>9</v>
      </c>
      <c r="CA13" s="55" t="s">
        <v>119</v>
      </c>
      <c r="CB13" s="327">
        <f t="shared" si="19"/>
        <v>0.9375</v>
      </c>
      <c r="CC13" s="327">
        <f t="shared" si="20"/>
        <v>0.91428571428571426</v>
      </c>
      <c r="CD13" s="150"/>
      <c r="CE13" s="66" t="s">
        <v>40</v>
      </c>
      <c r="CF13" s="327">
        <f t="shared" si="21"/>
        <v>0.91379310344827591</v>
      </c>
      <c r="CG13" s="327">
        <f t="shared" si="7"/>
        <v>0.85026737967914434</v>
      </c>
      <c r="CH13" s="13"/>
      <c r="CI13" s="97" t="str">
        <f t="shared" si="22"/>
        <v>茨木市</v>
      </c>
      <c r="CJ13" s="126">
        <f t="shared" si="8"/>
        <v>0.87266355140186913</v>
      </c>
      <c r="CK13" s="126">
        <f t="shared" si="9"/>
        <v>0.83625730994152048</v>
      </c>
      <c r="CL13" s="325">
        <f t="shared" si="23"/>
        <v>3.7000000000000033</v>
      </c>
      <c r="CM13" s="13"/>
      <c r="CN13" s="126">
        <f t="shared" si="10"/>
        <v>0.85533611612983618</v>
      </c>
      <c r="CO13" s="126">
        <f t="shared" si="11"/>
        <v>0.85062074489387263</v>
      </c>
      <c r="CP13" s="325">
        <f t="shared" si="24"/>
        <v>0.40000000000000036</v>
      </c>
      <c r="CQ13" s="127">
        <v>0</v>
      </c>
    </row>
    <row r="14" spans="2:95" s="14" customFormat="1" ht="13.5" customHeight="1">
      <c r="B14" s="476"/>
      <c r="C14" s="566"/>
      <c r="D14" s="581"/>
      <c r="E14" s="569"/>
      <c r="F14" s="569"/>
      <c r="G14" s="117" t="s">
        <v>140</v>
      </c>
      <c r="H14" s="187">
        <v>6056032</v>
      </c>
      <c r="I14" s="160">
        <f>IFERROR(H14/E5,"-")</f>
        <v>3.1533078289110709E-4</v>
      </c>
      <c r="J14" s="187">
        <v>240</v>
      </c>
      <c r="K14" s="160">
        <f>IFERROR(J14/F5,"-")</f>
        <v>8.5012929049626297E-3</v>
      </c>
      <c r="L14" s="190">
        <f t="shared" si="12"/>
        <v>25233.466666666667</v>
      </c>
      <c r="M14" s="101">
        <f t="shared" si="0"/>
        <v>6.6959241351795479E-4</v>
      </c>
      <c r="N14" s="569"/>
      <c r="O14" s="569"/>
      <c r="P14" s="117" t="s">
        <v>140</v>
      </c>
      <c r="Q14" s="187">
        <v>600524</v>
      </c>
      <c r="R14" s="160">
        <f>IFERROR(Q14/N5,"-")</f>
        <v>2.3400335825236364E-4</v>
      </c>
      <c r="S14" s="187">
        <v>31</v>
      </c>
      <c r="T14" s="160">
        <f>IFERROR(S14/O5,"-")</f>
        <v>8.5164835164835157E-3</v>
      </c>
      <c r="U14" s="190">
        <f t="shared" si="13"/>
        <v>19371.741935483871</v>
      </c>
      <c r="V14" s="101">
        <f t="shared" si="1"/>
        <v>8.6489020079402501E-5</v>
      </c>
      <c r="W14" s="569"/>
      <c r="X14" s="569"/>
      <c r="Y14" s="117" t="s">
        <v>140</v>
      </c>
      <c r="Z14" s="187">
        <v>590971</v>
      </c>
      <c r="AA14" s="160">
        <f>IFERROR(Z14/W5,"-")</f>
        <v>4.2407137177208711E-4</v>
      </c>
      <c r="AB14" s="187">
        <v>27</v>
      </c>
      <c r="AC14" s="160">
        <f>IFERROR(AB14/X5,"-")</f>
        <v>1.4033264033264034E-2</v>
      </c>
      <c r="AD14" s="190">
        <f t="shared" si="14"/>
        <v>21887.814814814814</v>
      </c>
      <c r="AE14" s="101">
        <f t="shared" si="2"/>
        <v>7.5329146520769919E-5</v>
      </c>
      <c r="AF14" s="569"/>
      <c r="AG14" s="569"/>
      <c r="AH14" s="117" t="s">
        <v>140</v>
      </c>
      <c r="AI14" s="187">
        <v>645220</v>
      </c>
      <c r="AJ14" s="160">
        <f>IFERROR(AI14/AF5,"-")</f>
        <v>1.7872967604361183E-4</v>
      </c>
      <c r="AK14" s="187">
        <v>43</v>
      </c>
      <c r="AL14" s="160">
        <f>IFERROR(AK14/AG5,"-")</f>
        <v>1.1445302102741549E-2</v>
      </c>
      <c r="AM14" s="190">
        <f t="shared" si="15"/>
        <v>15005.116279069767</v>
      </c>
      <c r="AN14" s="101">
        <f t="shared" si="3"/>
        <v>1.1996864075530025E-4</v>
      </c>
      <c r="AO14" s="569"/>
      <c r="AP14" s="586"/>
      <c r="AQ14" s="117" t="s">
        <v>140</v>
      </c>
      <c r="AR14" s="187">
        <f t="shared" si="4"/>
        <v>7892747</v>
      </c>
      <c r="AS14" s="160">
        <f>IFERROR(AR14/AO5,"-")</f>
        <v>2.9477789449654343E-4</v>
      </c>
      <c r="AT14" s="187">
        <f t="shared" si="5"/>
        <v>341</v>
      </c>
      <c r="AU14" s="160">
        <f>IFERROR(AT14/AP5,"-")</f>
        <v>9.0807413719642092E-3</v>
      </c>
      <c r="AV14" s="190">
        <f t="shared" si="16"/>
        <v>23145.885630498535</v>
      </c>
      <c r="AW14" s="101">
        <f t="shared" si="6"/>
        <v>9.5137922087342754E-4</v>
      </c>
      <c r="AX14" s="111"/>
      <c r="AY14" s="258" t="s">
        <v>52</v>
      </c>
      <c r="AZ14" s="421">
        <v>881605210</v>
      </c>
      <c r="BA14" s="421">
        <v>111240780</v>
      </c>
      <c r="BB14" s="421">
        <v>78040910</v>
      </c>
      <c r="BC14" s="421">
        <v>132121530</v>
      </c>
      <c r="BD14" s="421">
        <f t="shared" si="17"/>
        <v>1203008430</v>
      </c>
      <c r="BE14" s="421">
        <v>1320</v>
      </c>
      <c r="BF14" s="421">
        <v>151</v>
      </c>
      <c r="BG14" s="421">
        <v>92</v>
      </c>
      <c r="BH14" s="421">
        <v>137</v>
      </c>
      <c r="BI14" s="166">
        <f t="shared" si="18"/>
        <v>1700</v>
      </c>
      <c r="BJ14" s="12"/>
      <c r="BK14" s="99" t="s">
        <v>52</v>
      </c>
      <c r="BL14" s="290">
        <f>市区町村別_健診受診率!Y14</f>
        <v>12976</v>
      </c>
      <c r="BM14" s="12"/>
      <c r="BN14" s="476"/>
      <c r="BO14" s="566"/>
      <c r="BP14" s="569"/>
      <c r="BQ14" s="569"/>
      <c r="BR14" s="388" t="s">
        <v>141</v>
      </c>
      <c r="BS14" s="374">
        <v>5620378</v>
      </c>
      <c r="BT14" s="329">
        <v>1.7492415182649179E-3</v>
      </c>
      <c r="BU14" s="374">
        <v>237</v>
      </c>
      <c r="BV14" s="329">
        <v>6.7908309455587387E-2</v>
      </c>
      <c r="BW14" s="374">
        <v>23714.675105485232</v>
      </c>
      <c r="BX14" s="389">
        <v>7.0547472197747248E-4</v>
      </c>
      <c r="BY14" s="12"/>
      <c r="BZ14" s="144">
        <v>10</v>
      </c>
      <c r="CA14" s="55" t="s">
        <v>52</v>
      </c>
      <c r="CB14" s="327">
        <f t="shared" si="19"/>
        <v>0.86131386861313863</v>
      </c>
      <c r="CC14" s="327">
        <f t="shared" si="20"/>
        <v>0.87407407407407411</v>
      </c>
      <c r="CD14" s="150"/>
      <c r="CE14" s="66" t="s">
        <v>11</v>
      </c>
      <c r="CF14" s="327">
        <f t="shared" si="21"/>
        <v>0.90086206896551724</v>
      </c>
      <c r="CG14" s="327">
        <f t="shared" si="7"/>
        <v>0.86328125</v>
      </c>
      <c r="CH14" s="13"/>
      <c r="CI14" s="97" t="str">
        <f t="shared" si="22"/>
        <v>大阪市</v>
      </c>
      <c r="CJ14" s="126">
        <f t="shared" si="8"/>
        <v>0.87197231833910038</v>
      </c>
      <c r="CK14" s="126">
        <f t="shared" si="9"/>
        <v>0.88280802292263605</v>
      </c>
      <c r="CL14" s="325">
        <f t="shared" si="23"/>
        <v>-1.100000000000001</v>
      </c>
      <c r="CM14" s="13"/>
      <c r="CN14" s="126">
        <f t="shared" si="10"/>
        <v>0.85533611612983618</v>
      </c>
      <c r="CO14" s="126">
        <f t="shared" si="11"/>
        <v>0.85062074489387263</v>
      </c>
      <c r="CP14" s="325">
        <f t="shared" si="24"/>
        <v>0.40000000000000036</v>
      </c>
      <c r="CQ14" s="127">
        <v>0</v>
      </c>
    </row>
    <row r="15" spans="2:95" s="14" customFormat="1" ht="13.5" customHeight="1">
      <c r="B15" s="476"/>
      <c r="C15" s="566"/>
      <c r="D15" s="581"/>
      <c r="E15" s="569"/>
      <c r="F15" s="569"/>
      <c r="G15" s="117" t="s">
        <v>141</v>
      </c>
      <c r="H15" s="187">
        <v>15525443</v>
      </c>
      <c r="I15" s="160">
        <f>IFERROR(H15/E5,"-")</f>
        <v>8.0839237572081168E-4</v>
      </c>
      <c r="J15" s="187">
        <v>1143</v>
      </c>
      <c r="K15" s="160">
        <f>IFERROR(J15/F5,"-")</f>
        <v>4.0487407459884522E-2</v>
      </c>
      <c r="L15" s="190">
        <f t="shared" si="12"/>
        <v>13583.064741907261</v>
      </c>
      <c r="M15" s="101">
        <f t="shared" si="0"/>
        <v>3.1889338693792601E-3</v>
      </c>
      <c r="N15" s="569"/>
      <c r="O15" s="569"/>
      <c r="P15" s="117" t="s">
        <v>141</v>
      </c>
      <c r="Q15" s="187">
        <v>3369947</v>
      </c>
      <c r="R15" s="160">
        <f>IFERROR(Q15/N5,"-")</f>
        <v>1.3131513730216913E-3</v>
      </c>
      <c r="S15" s="187">
        <v>172</v>
      </c>
      <c r="T15" s="160">
        <f>IFERROR(S15/O5,"-")</f>
        <v>4.7252747252747251E-2</v>
      </c>
      <c r="U15" s="190">
        <f t="shared" si="13"/>
        <v>19592.715116279069</v>
      </c>
      <c r="V15" s="101">
        <f t="shared" si="1"/>
        <v>4.7987456302120098E-4</v>
      </c>
      <c r="W15" s="569"/>
      <c r="X15" s="569"/>
      <c r="Y15" s="117" t="s">
        <v>141</v>
      </c>
      <c r="Z15" s="187">
        <v>1405035</v>
      </c>
      <c r="AA15" s="160">
        <f>IFERROR(Z15/W5,"-")</f>
        <v>1.0082307250910696E-3</v>
      </c>
      <c r="AB15" s="187">
        <v>91</v>
      </c>
      <c r="AC15" s="160">
        <f>IFERROR(AB15/X5,"-")</f>
        <v>4.72972972972973E-2</v>
      </c>
      <c r="AD15" s="190">
        <f t="shared" si="14"/>
        <v>15439.945054945056</v>
      </c>
      <c r="AE15" s="101">
        <f t="shared" si="2"/>
        <v>2.5388712345889123E-4</v>
      </c>
      <c r="AF15" s="569"/>
      <c r="AG15" s="569"/>
      <c r="AH15" s="117" t="s">
        <v>141</v>
      </c>
      <c r="AI15" s="187">
        <v>5764405</v>
      </c>
      <c r="AJ15" s="160">
        <f>IFERROR(AI15/AF5,"-")</f>
        <v>1.5967735628687522E-3</v>
      </c>
      <c r="AK15" s="187">
        <v>281</v>
      </c>
      <c r="AL15" s="160">
        <f>IFERROR(AK15/AG5,"-")</f>
        <v>7.4793718392334313E-2</v>
      </c>
      <c r="AM15" s="190">
        <f t="shared" si="15"/>
        <v>20513.896797153026</v>
      </c>
      <c r="AN15" s="101">
        <f t="shared" si="3"/>
        <v>7.8398111749393884E-4</v>
      </c>
      <c r="AO15" s="569"/>
      <c r="AP15" s="586"/>
      <c r="AQ15" s="117" t="s">
        <v>141</v>
      </c>
      <c r="AR15" s="187">
        <f t="shared" si="4"/>
        <v>26064830</v>
      </c>
      <c r="AS15" s="160">
        <f>IFERROR(AR15/AO5,"-")</f>
        <v>9.7346788232415666E-4</v>
      </c>
      <c r="AT15" s="187">
        <f t="shared" si="5"/>
        <v>1687</v>
      </c>
      <c r="AU15" s="160">
        <f>IFERROR(AT15/AP5,"-")</f>
        <v>4.4924371538133785E-2</v>
      </c>
      <c r="AV15" s="190">
        <f t="shared" si="16"/>
        <v>15450.403082394783</v>
      </c>
      <c r="AW15" s="101">
        <f t="shared" si="6"/>
        <v>4.7066766733532906E-3</v>
      </c>
      <c r="AX15" s="111"/>
      <c r="AY15" s="258" t="s">
        <v>53</v>
      </c>
      <c r="AZ15" s="421">
        <v>1076431740</v>
      </c>
      <c r="BA15" s="421">
        <v>151826000</v>
      </c>
      <c r="BB15" s="421">
        <v>113476580</v>
      </c>
      <c r="BC15" s="421">
        <v>196627550</v>
      </c>
      <c r="BD15" s="421">
        <f t="shared" si="17"/>
        <v>1538361870</v>
      </c>
      <c r="BE15" s="421">
        <v>1631</v>
      </c>
      <c r="BF15" s="421">
        <v>257</v>
      </c>
      <c r="BG15" s="421">
        <v>148</v>
      </c>
      <c r="BH15" s="421">
        <v>245</v>
      </c>
      <c r="BI15" s="166">
        <f t="shared" si="18"/>
        <v>2281</v>
      </c>
      <c r="BJ15" s="12"/>
      <c r="BK15" s="99" t="s">
        <v>53</v>
      </c>
      <c r="BL15" s="290">
        <f>市区町村別_健診受診率!Y15</f>
        <v>21833</v>
      </c>
      <c r="BM15" s="12"/>
      <c r="BN15" s="476"/>
      <c r="BO15" s="566"/>
      <c r="BP15" s="569"/>
      <c r="BQ15" s="569"/>
      <c r="BR15" s="388" t="s">
        <v>142</v>
      </c>
      <c r="BS15" s="374">
        <v>1442958</v>
      </c>
      <c r="BT15" s="329">
        <v>4.4909471261764055E-4</v>
      </c>
      <c r="BU15" s="374">
        <v>68</v>
      </c>
      <c r="BV15" s="329">
        <v>1.9484240687679084E-2</v>
      </c>
      <c r="BW15" s="374">
        <v>21219.970588235294</v>
      </c>
      <c r="BX15" s="389">
        <v>2.0241468816231277E-4</v>
      </c>
      <c r="BY15" s="12"/>
      <c r="BZ15" s="144">
        <v>11</v>
      </c>
      <c r="CA15" s="55" t="s">
        <v>53</v>
      </c>
      <c r="CB15" s="327">
        <f t="shared" si="19"/>
        <v>0.85306122448979593</v>
      </c>
      <c r="CC15" s="327">
        <f t="shared" si="20"/>
        <v>0.85140562248995988</v>
      </c>
      <c r="CD15" s="150"/>
      <c r="CE15" s="66" t="s">
        <v>12</v>
      </c>
      <c r="CF15" s="327">
        <f t="shared" si="21"/>
        <v>0.83183183183183185</v>
      </c>
      <c r="CG15" s="327">
        <f t="shared" si="7"/>
        <v>0.8366533864541833</v>
      </c>
      <c r="CH15" s="13"/>
      <c r="CI15" s="97" t="str">
        <f t="shared" si="22"/>
        <v>島本町</v>
      </c>
      <c r="CJ15" s="126">
        <f t="shared" si="8"/>
        <v>0.87179487179487181</v>
      </c>
      <c r="CK15" s="126">
        <f t="shared" si="9"/>
        <v>0.77966101694915257</v>
      </c>
      <c r="CL15" s="325">
        <f t="shared" si="23"/>
        <v>9.1999999999999975</v>
      </c>
      <c r="CM15" s="13"/>
      <c r="CN15" s="126">
        <f t="shared" si="10"/>
        <v>0.85533611612983618</v>
      </c>
      <c r="CO15" s="126">
        <f t="shared" si="11"/>
        <v>0.85062074489387263</v>
      </c>
      <c r="CP15" s="325">
        <f t="shared" si="24"/>
        <v>0.40000000000000036</v>
      </c>
      <c r="CQ15" s="127">
        <v>0</v>
      </c>
    </row>
    <row r="16" spans="2:95" s="14" customFormat="1" ht="13.5" customHeight="1">
      <c r="B16" s="476"/>
      <c r="C16" s="566"/>
      <c r="D16" s="581"/>
      <c r="E16" s="569"/>
      <c r="F16" s="569"/>
      <c r="G16" s="117" t="s">
        <v>142</v>
      </c>
      <c r="H16" s="187">
        <v>5279356</v>
      </c>
      <c r="I16" s="160">
        <f>IFERROR(H16/E5,"-")</f>
        <v>2.7489013608925176E-4</v>
      </c>
      <c r="J16" s="187">
        <v>106</v>
      </c>
      <c r="K16" s="160">
        <f>IFERROR(J16/F5,"-")</f>
        <v>3.7547376996918281E-3</v>
      </c>
      <c r="L16" s="190">
        <f t="shared" si="12"/>
        <v>49805.24528301887</v>
      </c>
      <c r="M16" s="101">
        <f t="shared" si="0"/>
        <v>2.9573664930376337E-4</v>
      </c>
      <c r="N16" s="569"/>
      <c r="O16" s="569"/>
      <c r="P16" s="117" t="s">
        <v>142</v>
      </c>
      <c r="Q16" s="187">
        <v>1067107</v>
      </c>
      <c r="R16" s="160">
        <f>IFERROR(Q16/N5,"-")</f>
        <v>4.1581455797704171E-4</v>
      </c>
      <c r="S16" s="187">
        <v>26</v>
      </c>
      <c r="T16" s="160">
        <f>IFERROR(S16/O5,"-")</f>
        <v>7.1428571428571426E-3</v>
      </c>
      <c r="U16" s="190">
        <f t="shared" si="13"/>
        <v>41042.576923076922</v>
      </c>
      <c r="V16" s="101">
        <f t="shared" si="1"/>
        <v>7.2539178131111781E-5</v>
      </c>
      <c r="W16" s="569"/>
      <c r="X16" s="569"/>
      <c r="Y16" s="117" t="s">
        <v>142</v>
      </c>
      <c r="Z16" s="187">
        <v>396089</v>
      </c>
      <c r="AA16" s="160">
        <f>IFERROR(Z16/W5,"-")</f>
        <v>2.8422715424925119E-4</v>
      </c>
      <c r="AB16" s="187">
        <v>14</v>
      </c>
      <c r="AC16" s="160">
        <f>IFERROR(AB16/X5,"-")</f>
        <v>7.2765072765072769E-3</v>
      </c>
      <c r="AD16" s="190">
        <f t="shared" si="14"/>
        <v>28292.071428571428</v>
      </c>
      <c r="AE16" s="101">
        <f t="shared" si="2"/>
        <v>3.9059557455214036E-5</v>
      </c>
      <c r="AF16" s="569"/>
      <c r="AG16" s="569"/>
      <c r="AH16" s="117" t="s">
        <v>142</v>
      </c>
      <c r="AI16" s="187">
        <v>2515709</v>
      </c>
      <c r="AJ16" s="160">
        <f>IFERROR(AI16/AF5,"-")</f>
        <v>6.9686595981215506E-4</v>
      </c>
      <c r="AK16" s="187">
        <v>59</v>
      </c>
      <c r="AL16" s="160">
        <f>IFERROR(AK16/AG5,"-")</f>
        <v>1.5704019164226778E-2</v>
      </c>
      <c r="AM16" s="190">
        <f t="shared" si="15"/>
        <v>42639.135593220337</v>
      </c>
      <c r="AN16" s="101">
        <f t="shared" si="3"/>
        <v>1.6460813498983057E-4</v>
      </c>
      <c r="AO16" s="569"/>
      <c r="AP16" s="586"/>
      <c r="AQ16" s="117" t="s">
        <v>142</v>
      </c>
      <c r="AR16" s="187">
        <f t="shared" si="4"/>
        <v>9258261</v>
      </c>
      <c r="AS16" s="160">
        <f>IFERROR(AR16/AO5,"-")</f>
        <v>3.4577703862539403E-4</v>
      </c>
      <c r="AT16" s="187">
        <f t="shared" si="5"/>
        <v>205</v>
      </c>
      <c r="AU16" s="160">
        <f>IFERROR(AT16/AP5,"-")</f>
        <v>5.4590967192160202E-3</v>
      </c>
      <c r="AV16" s="190">
        <f t="shared" si="16"/>
        <v>45162.248780487804</v>
      </c>
      <c r="AW16" s="101">
        <f t="shared" si="6"/>
        <v>5.7194351987991971E-4</v>
      </c>
      <c r="AX16" s="111"/>
      <c r="AY16" s="258" t="s">
        <v>120</v>
      </c>
      <c r="AZ16" s="421">
        <v>951172220</v>
      </c>
      <c r="BA16" s="421">
        <v>164754690</v>
      </c>
      <c r="BB16" s="421">
        <v>44677840</v>
      </c>
      <c r="BC16" s="421">
        <v>137986330</v>
      </c>
      <c r="BD16" s="421">
        <f t="shared" si="17"/>
        <v>1298591080</v>
      </c>
      <c r="BE16" s="421">
        <v>1337</v>
      </c>
      <c r="BF16" s="421">
        <v>169</v>
      </c>
      <c r="BG16" s="421">
        <v>73</v>
      </c>
      <c r="BH16" s="421">
        <v>151</v>
      </c>
      <c r="BI16" s="166">
        <f t="shared" si="18"/>
        <v>1730</v>
      </c>
      <c r="BJ16" s="12"/>
      <c r="BK16" s="99" t="s">
        <v>120</v>
      </c>
      <c r="BL16" s="290">
        <f>市区町村別_健診受診率!Y16</f>
        <v>11140</v>
      </c>
      <c r="BM16" s="12"/>
      <c r="BN16" s="476"/>
      <c r="BO16" s="566"/>
      <c r="BP16" s="569"/>
      <c r="BQ16" s="569"/>
      <c r="BR16" s="388" t="s">
        <v>143</v>
      </c>
      <c r="BS16" s="374">
        <v>17721425</v>
      </c>
      <c r="BT16" s="329">
        <v>5.5154746482919603E-3</v>
      </c>
      <c r="BU16" s="374">
        <v>59</v>
      </c>
      <c r="BV16" s="329">
        <v>1.69054441260745E-2</v>
      </c>
      <c r="BW16" s="374">
        <v>300363.13559322036</v>
      </c>
      <c r="BX16" s="389">
        <v>1.7562450884671255E-4</v>
      </c>
      <c r="BY16" s="12"/>
      <c r="BZ16" s="144">
        <v>12</v>
      </c>
      <c r="CA16" s="55" t="s">
        <v>120</v>
      </c>
      <c r="CB16" s="327">
        <f t="shared" si="19"/>
        <v>0.89403973509933776</v>
      </c>
      <c r="CC16" s="327">
        <f t="shared" si="20"/>
        <v>0.86029411764705888</v>
      </c>
      <c r="CD16" s="150"/>
      <c r="CE16" s="66" t="s">
        <v>8</v>
      </c>
      <c r="CF16" s="327">
        <f t="shared" si="21"/>
        <v>0.87266355140186913</v>
      </c>
      <c r="CG16" s="327">
        <f t="shared" si="7"/>
        <v>0.83625730994152048</v>
      </c>
      <c r="CH16" s="13"/>
      <c r="CI16" s="97" t="str">
        <f t="shared" si="22"/>
        <v>忠岡町</v>
      </c>
      <c r="CJ16" s="126">
        <f t="shared" si="8"/>
        <v>0.87096774193548387</v>
      </c>
      <c r="CK16" s="126">
        <f t="shared" si="9"/>
        <v>0.91428571428571426</v>
      </c>
      <c r="CL16" s="325">
        <f t="shared" si="23"/>
        <v>-4.3000000000000043</v>
      </c>
      <c r="CM16" s="13"/>
      <c r="CN16" s="126">
        <f t="shared" si="10"/>
        <v>0.85533611612983618</v>
      </c>
      <c r="CO16" s="126">
        <f t="shared" si="11"/>
        <v>0.85062074489387263</v>
      </c>
      <c r="CP16" s="325">
        <f t="shared" si="24"/>
        <v>0.40000000000000036</v>
      </c>
      <c r="CQ16" s="127">
        <v>0</v>
      </c>
    </row>
    <row r="17" spans="2:95" s="14" customFormat="1" ht="13.5" customHeight="1">
      <c r="B17" s="476"/>
      <c r="C17" s="566"/>
      <c r="D17" s="581"/>
      <c r="E17" s="569"/>
      <c r="F17" s="569"/>
      <c r="G17" s="117" t="s">
        <v>143</v>
      </c>
      <c r="H17" s="187">
        <v>37670753</v>
      </c>
      <c r="I17" s="160">
        <f>IFERROR(H17/E5,"-")</f>
        <v>1.9614737893702545E-3</v>
      </c>
      <c r="J17" s="187">
        <v>164</v>
      </c>
      <c r="K17" s="160">
        <f>IFERROR(J17/F5,"-")</f>
        <v>5.8092168183911299E-3</v>
      </c>
      <c r="L17" s="190">
        <f t="shared" si="12"/>
        <v>229699.71341463414</v>
      </c>
      <c r="M17" s="101">
        <f t="shared" si="0"/>
        <v>4.5755481590393582E-4</v>
      </c>
      <c r="N17" s="569"/>
      <c r="O17" s="569"/>
      <c r="P17" s="117" t="s">
        <v>143</v>
      </c>
      <c r="Q17" s="187">
        <v>9242164</v>
      </c>
      <c r="R17" s="160">
        <f>IFERROR(Q17/N5,"-")</f>
        <v>3.6013505097533126E-3</v>
      </c>
      <c r="S17" s="187">
        <v>26</v>
      </c>
      <c r="T17" s="160">
        <f>IFERROR(S17/O5,"-")</f>
        <v>7.1428571428571426E-3</v>
      </c>
      <c r="U17" s="190">
        <f t="shared" si="13"/>
        <v>355467.84615384613</v>
      </c>
      <c r="V17" s="101">
        <f t="shared" si="1"/>
        <v>7.2539178131111781E-5</v>
      </c>
      <c r="W17" s="569"/>
      <c r="X17" s="569"/>
      <c r="Y17" s="117" t="s">
        <v>143</v>
      </c>
      <c r="Z17" s="187">
        <v>1905121</v>
      </c>
      <c r="AA17" s="160">
        <f>IFERROR(Z17/W5,"-")</f>
        <v>1.3670844692240574E-3</v>
      </c>
      <c r="AB17" s="187">
        <v>16</v>
      </c>
      <c r="AC17" s="160">
        <f>IFERROR(AB17/X5,"-")</f>
        <v>8.3160083160083165E-3</v>
      </c>
      <c r="AD17" s="190">
        <f t="shared" si="14"/>
        <v>119070.0625</v>
      </c>
      <c r="AE17" s="101">
        <f t="shared" si="2"/>
        <v>4.463949423453032E-5</v>
      </c>
      <c r="AF17" s="569"/>
      <c r="AG17" s="569"/>
      <c r="AH17" s="117" t="s">
        <v>143</v>
      </c>
      <c r="AI17" s="187">
        <v>32904288</v>
      </c>
      <c r="AJ17" s="160">
        <f>IFERROR(AI17/AF5,"-")</f>
        <v>9.1146783030372647E-3</v>
      </c>
      <c r="AK17" s="187">
        <v>84</v>
      </c>
      <c r="AL17" s="160">
        <f>IFERROR(AK17/AG5,"-")</f>
        <v>2.2358264572797444E-2</v>
      </c>
      <c r="AM17" s="190">
        <f t="shared" si="15"/>
        <v>391717.71428571426</v>
      </c>
      <c r="AN17" s="101">
        <f t="shared" si="3"/>
        <v>2.3435734473128419E-4</v>
      </c>
      <c r="AO17" s="569"/>
      <c r="AP17" s="586"/>
      <c r="AQ17" s="117" t="s">
        <v>143</v>
      </c>
      <c r="AR17" s="187">
        <f t="shared" si="4"/>
        <v>81722326</v>
      </c>
      <c r="AS17" s="160">
        <f>IFERROR(AR17/AO5,"-")</f>
        <v>3.0521610779669145E-3</v>
      </c>
      <c r="AT17" s="187">
        <f t="shared" si="5"/>
        <v>290</v>
      </c>
      <c r="AU17" s="160">
        <f>IFERROR(AT17/AP5,"-")</f>
        <v>7.7226246271836383E-3</v>
      </c>
      <c r="AV17" s="190">
        <f t="shared" si="16"/>
        <v>281801.12413793104</v>
      </c>
      <c r="AW17" s="101">
        <f t="shared" si="6"/>
        <v>8.0909083300086213E-4</v>
      </c>
      <c r="AX17" s="111"/>
      <c r="AY17" s="258" t="s">
        <v>121</v>
      </c>
      <c r="AZ17" s="421">
        <v>849815230</v>
      </c>
      <c r="BA17" s="421">
        <v>102702200</v>
      </c>
      <c r="BB17" s="421">
        <v>48822070</v>
      </c>
      <c r="BC17" s="421">
        <v>214958500</v>
      </c>
      <c r="BD17" s="421">
        <f t="shared" si="17"/>
        <v>1216298000</v>
      </c>
      <c r="BE17" s="421">
        <v>1237</v>
      </c>
      <c r="BF17" s="421">
        <v>128</v>
      </c>
      <c r="BG17" s="421">
        <v>74</v>
      </c>
      <c r="BH17" s="421">
        <v>255</v>
      </c>
      <c r="BI17" s="166">
        <f t="shared" si="18"/>
        <v>1694</v>
      </c>
      <c r="BJ17" s="12"/>
      <c r="BK17" s="99" t="s">
        <v>121</v>
      </c>
      <c r="BL17" s="290">
        <f>市区町村別_健診受診率!Y17</f>
        <v>18796</v>
      </c>
      <c r="BM17" s="12"/>
      <c r="BN17" s="476"/>
      <c r="BO17" s="566"/>
      <c r="BP17" s="569"/>
      <c r="BQ17" s="569"/>
      <c r="BR17" s="388" t="s">
        <v>144</v>
      </c>
      <c r="BS17" s="374">
        <v>31092248</v>
      </c>
      <c r="BT17" s="329">
        <v>9.6769027097090895E-3</v>
      </c>
      <c r="BU17" s="374">
        <v>615</v>
      </c>
      <c r="BV17" s="329">
        <v>0.17621776504297995</v>
      </c>
      <c r="BW17" s="374">
        <v>50556.500813008133</v>
      </c>
      <c r="BX17" s="389">
        <v>1.8306622532326816E-3</v>
      </c>
      <c r="BY17" s="12"/>
      <c r="BZ17" s="144">
        <v>13</v>
      </c>
      <c r="CA17" s="55" t="s">
        <v>121</v>
      </c>
      <c r="CB17" s="327">
        <f t="shared" si="19"/>
        <v>0.89803921568627454</v>
      </c>
      <c r="CC17" s="327">
        <f t="shared" si="20"/>
        <v>0.91338582677165359</v>
      </c>
      <c r="CD17" s="150"/>
      <c r="CE17" s="66" t="s">
        <v>18</v>
      </c>
      <c r="CF17" s="327">
        <f t="shared" si="21"/>
        <v>0.85926928281461434</v>
      </c>
      <c r="CG17" s="327">
        <f t="shared" si="7"/>
        <v>0.83050847457627119</v>
      </c>
      <c r="CH17" s="13"/>
      <c r="CI17" s="97" t="str">
        <f t="shared" si="22"/>
        <v>富田林市</v>
      </c>
      <c r="CJ17" s="126">
        <f t="shared" si="8"/>
        <v>0.86792452830188682</v>
      </c>
      <c r="CK17" s="126">
        <f t="shared" si="9"/>
        <v>0.84063745019920322</v>
      </c>
      <c r="CL17" s="325">
        <f t="shared" si="23"/>
        <v>2.7000000000000024</v>
      </c>
      <c r="CM17" s="13"/>
      <c r="CN17" s="126">
        <f t="shared" si="10"/>
        <v>0.85533611612983618</v>
      </c>
      <c r="CO17" s="126">
        <f t="shared" si="11"/>
        <v>0.85062074489387263</v>
      </c>
      <c r="CP17" s="325">
        <f t="shared" si="24"/>
        <v>0.40000000000000036</v>
      </c>
      <c r="CQ17" s="127">
        <v>0</v>
      </c>
    </row>
    <row r="18" spans="2:95" s="14" customFormat="1" ht="13.5" customHeight="1">
      <c r="B18" s="476"/>
      <c r="C18" s="566"/>
      <c r="D18" s="581"/>
      <c r="E18" s="569"/>
      <c r="F18" s="569"/>
      <c r="G18" s="117" t="s">
        <v>144</v>
      </c>
      <c r="H18" s="187">
        <v>117495063</v>
      </c>
      <c r="I18" s="160">
        <f>IFERROR(H18/E5,"-")</f>
        <v>6.1178359364068664E-3</v>
      </c>
      <c r="J18" s="187">
        <v>3260</v>
      </c>
      <c r="K18" s="160">
        <f>IFERROR(J18/F5,"-")</f>
        <v>0.11547589529240905</v>
      </c>
      <c r="L18" s="190">
        <f t="shared" si="12"/>
        <v>36041.430368098161</v>
      </c>
      <c r="M18" s="101">
        <f t="shared" si="0"/>
        <v>9.0952969502855526E-3</v>
      </c>
      <c r="N18" s="569"/>
      <c r="O18" s="569"/>
      <c r="P18" s="117" t="s">
        <v>144</v>
      </c>
      <c r="Q18" s="187">
        <v>16114088</v>
      </c>
      <c r="R18" s="160">
        <f>IFERROR(Q18/N5,"-")</f>
        <v>6.279100763956335E-3</v>
      </c>
      <c r="S18" s="187">
        <v>505</v>
      </c>
      <c r="T18" s="160">
        <f>IFERROR(S18/O5,"-")</f>
        <v>0.13873626373626374</v>
      </c>
      <c r="U18" s="190">
        <f t="shared" si="13"/>
        <v>31909.085148514852</v>
      </c>
      <c r="V18" s="101">
        <f t="shared" si="1"/>
        <v>1.4089340367773634E-3</v>
      </c>
      <c r="W18" s="569"/>
      <c r="X18" s="569"/>
      <c r="Y18" s="117" t="s">
        <v>144</v>
      </c>
      <c r="Z18" s="187">
        <v>10834366</v>
      </c>
      <c r="AA18" s="160">
        <f>IFERROR(Z18/W5,"-")</f>
        <v>7.7745683830524014E-3</v>
      </c>
      <c r="AB18" s="187">
        <v>320</v>
      </c>
      <c r="AC18" s="160">
        <f>IFERROR(AB18/X5,"-")</f>
        <v>0.16632016632016633</v>
      </c>
      <c r="AD18" s="190">
        <f t="shared" si="14"/>
        <v>33857.393750000003</v>
      </c>
      <c r="AE18" s="101">
        <f t="shared" si="2"/>
        <v>8.9278988469060642E-4</v>
      </c>
      <c r="AF18" s="569"/>
      <c r="AG18" s="569"/>
      <c r="AH18" s="117" t="s">
        <v>144</v>
      </c>
      <c r="AI18" s="187">
        <v>34254852</v>
      </c>
      <c r="AJ18" s="160">
        <f>IFERROR(AI18/AF5,"-")</f>
        <v>9.4887923512629313E-3</v>
      </c>
      <c r="AK18" s="187">
        <v>717</v>
      </c>
      <c r="AL18" s="160">
        <f>IFERROR(AK18/AG5,"-")</f>
        <v>0.19084375831780676</v>
      </c>
      <c r="AM18" s="190">
        <f t="shared" si="15"/>
        <v>47775.246861924687</v>
      </c>
      <c r="AN18" s="101">
        <f t="shared" si="3"/>
        <v>2.0004073353848901E-3</v>
      </c>
      <c r="AO18" s="569"/>
      <c r="AP18" s="586"/>
      <c r="AQ18" s="117" t="s">
        <v>144</v>
      </c>
      <c r="AR18" s="187">
        <f t="shared" si="4"/>
        <v>178698369</v>
      </c>
      <c r="AS18" s="160">
        <f>IFERROR(AR18/AO5,"-")</f>
        <v>6.6740171658595405E-3</v>
      </c>
      <c r="AT18" s="187">
        <f t="shared" si="5"/>
        <v>4802</v>
      </c>
      <c r="AU18" s="160">
        <f>IFERROR(AT18/AP5,"-")</f>
        <v>0.12787601193012357</v>
      </c>
      <c r="AV18" s="190">
        <f t="shared" si="16"/>
        <v>37213.321324448145</v>
      </c>
      <c r="AW18" s="101">
        <f t="shared" si="6"/>
        <v>1.3397428207138413E-2</v>
      </c>
      <c r="AX18" s="111"/>
      <c r="AY18" s="258" t="s">
        <v>122</v>
      </c>
      <c r="AZ18" s="421">
        <v>830221610</v>
      </c>
      <c r="BA18" s="421">
        <v>126668260</v>
      </c>
      <c r="BB18" s="421">
        <v>48014270</v>
      </c>
      <c r="BC18" s="421">
        <v>141773720</v>
      </c>
      <c r="BD18" s="421">
        <f t="shared" si="17"/>
        <v>1146677860</v>
      </c>
      <c r="BE18" s="421">
        <v>1248</v>
      </c>
      <c r="BF18" s="421">
        <v>177</v>
      </c>
      <c r="BG18" s="421">
        <v>74</v>
      </c>
      <c r="BH18" s="421">
        <v>154</v>
      </c>
      <c r="BI18" s="166">
        <f t="shared" si="18"/>
        <v>1653</v>
      </c>
      <c r="BJ18" s="12"/>
      <c r="BK18" s="99" t="s">
        <v>122</v>
      </c>
      <c r="BL18" s="290">
        <f>市区町村別_健診受診率!Y18</f>
        <v>14799</v>
      </c>
      <c r="BM18" s="12"/>
      <c r="BN18" s="476"/>
      <c r="BO18" s="566"/>
      <c r="BP18" s="569"/>
      <c r="BQ18" s="569"/>
      <c r="BR18" s="388" t="s">
        <v>145</v>
      </c>
      <c r="BS18" s="374">
        <v>39831684</v>
      </c>
      <c r="BT18" s="329">
        <v>1.2396894905504299E-2</v>
      </c>
      <c r="BU18" s="374">
        <v>529</v>
      </c>
      <c r="BV18" s="329">
        <v>0.1515759312320917</v>
      </c>
      <c r="BW18" s="374">
        <v>75296.189035916817</v>
      </c>
      <c r="BX18" s="389">
        <v>1.5746672064391684E-3</v>
      </c>
      <c r="BY18" s="12"/>
      <c r="BZ18" s="144">
        <v>14</v>
      </c>
      <c r="CA18" s="55" t="s">
        <v>122</v>
      </c>
      <c r="CB18" s="327">
        <f t="shared" si="19"/>
        <v>0.90909090909090906</v>
      </c>
      <c r="CC18" s="327">
        <f t="shared" si="20"/>
        <v>0.91044776119402981</v>
      </c>
      <c r="CD18" s="150"/>
      <c r="CE18" s="66" t="s">
        <v>41</v>
      </c>
      <c r="CF18" s="327">
        <f t="shared" si="21"/>
        <v>0.8539325842696629</v>
      </c>
      <c r="CG18" s="327">
        <f t="shared" si="7"/>
        <v>0.86982248520710059</v>
      </c>
      <c r="CH18" s="13"/>
      <c r="CI18" s="97" t="str">
        <f t="shared" si="22"/>
        <v>河内長野市</v>
      </c>
      <c r="CJ18" s="126">
        <f t="shared" si="8"/>
        <v>0.86575342465753424</v>
      </c>
      <c r="CK18" s="126">
        <f t="shared" si="9"/>
        <v>0.84640522875816993</v>
      </c>
      <c r="CL18" s="325">
        <f t="shared" si="23"/>
        <v>2.0000000000000018</v>
      </c>
      <c r="CM18" s="13"/>
      <c r="CN18" s="126">
        <f t="shared" si="10"/>
        <v>0.85533611612983618</v>
      </c>
      <c r="CO18" s="126">
        <f t="shared" si="11"/>
        <v>0.85062074489387263</v>
      </c>
      <c r="CP18" s="325">
        <f t="shared" si="24"/>
        <v>0.40000000000000036</v>
      </c>
      <c r="CQ18" s="127">
        <v>0</v>
      </c>
    </row>
    <row r="19" spans="2:95" s="14" customFormat="1" ht="13.5" customHeight="1">
      <c r="B19" s="476"/>
      <c r="C19" s="566"/>
      <c r="D19" s="581"/>
      <c r="E19" s="569"/>
      <c r="F19" s="569"/>
      <c r="G19" s="117" t="s">
        <v>145</v>
      </c>
      <c r="H19" s="187">
        <v>131628713</v>
      </c>
      <c r="I19" s="160">
        <f>IFERROR(H19/E5,"-")</f>
        <v>6.8537592141585191E-3</v>
      </c>
      <c r="J19" s="187">
        <v>2515</v>
      </c>
      <c r="K19" s="160">
        <f>IFERROR(J19/F5,"-")</f>
        <v>8.9086465233254225E-2</v>
      </c>
      <c r="L19" s="190">
        <f t="shared" si="12"/>
        <v>52337.460437375747</v>
      </c>
      <c r="M19" s="101">
        <f t="shared" si="0"/>
        <v>7.0167704999902353E-3</v>
      </c>
      <c r="N19" s="569"/>
      <c r="O19" s="569"/>
      <c r="P19" s="117" t="s">
        <v>145</v>
      </c>
      <c r="Q19" s="187">
        <v>13820360</v>
      </c>
      <c r="R19" s="160">
        <f>IFERROR(Q19/N5,"-")</f>
        <v>5.3853145790287091E-3</v>
      </c>
      <c r="S19" s="187">
        <v>306</v>
      </c>
      <c r="T19" s="160">
        <f>IFERROR(S19/O5,"-")</f>
        <v>8.4065934065934073E-2</v>
      </c>
      <c r="U19" s="190">
        <f t="shared" si="13"/>
        <v>45164.575163398695</v>
      </c>
      <c r="V19" s="101">
        <f t="shared" si="1"/>
        <v>8.5373032723539246E-4</v>
      </c>
      <c r="W19" s="569"/>
      <c r="X19" s="569"/>
      <c r="Y19" s="117" t="s">
        <v>145</v>
      </c>
      <c r="Z19" s="187">
        <v>16120111</v>
      </c>
      <c r="AA19" s="160">
        <f>IFERROR(Z19/W5,"-")</f>
        <v>1.1567534760399937E-2</v>
      </c>
      <c r="AB19" s="187">
        <v>251</v>
      </c>
      <c r="AC19" s="160">
        <f>IFERROR(AB19/X5,"-")</f>
        <v>0.13045738045738045</v>
      </c>
      <c r="AD19" s="190">
        <f t="shared" si="14"/>
        <v>64223.549800796813</v>
      </c>
      <c r="AE19" s="101">
        <f t="shared" si="2"/>
        <v>7.0028206580419444E-4</v>
      </c>
      <c r="AF19" s="569"/>
      <c r="AG19" s="569"/>
      <c r="AH19" s="117" t="s">
        <v>145</v>
      </c>
      <c r="AI19" s="187">
        <v>37178805</v>
      </c>
      <c r="AJ19" s="160">
        <f>IFERROR(AI19/AF5,"-")</f>
        <v>1.0298744262946927E-2</v>
      </c>
      <c r="AK19" s="187">
        <v>537</v>
      </c>
      <c r="AL19" s="160">
        <f>IFERROR(AK19/AG5,"-")</f>
        <v>0.14293319137609795</v>
      </c>
      <c r="AM19" s="190">
        <f t="shared" si="15"/>
        <v>69234.273743016762</v>
      </c>
      <c r="AN19" s="101">
        <f t="shared" si="3"/>
        <v>1.4982130252464239E-3</v>
      </c>
      <c r="AO19" s="569"/>
      <c r="AP19" s="586"/>
      <c r="AQ19" s="117" t="s">
        <v>145</v>
      </c>
      <c r="AR19" s="187">
        <f t="shared" si="4"/>
        <v>198747989</v>
      </c>
      <c r="AS19" s="160">
        <f>IFERROR(AR19/AO5,"-")</f>
        <v>7.4228293055437072E-3</v>
      </c>
      <c r="AT19" s="187">
        <f t="shared" si="5"/>
        <v>3609</v>
      </c>
      <c r="AU19" s="160">
        <f>IFERROR(AT19/AP5,"-")</f>
        <v>9.6106731998295697E-2</v>
      </c>
      <c r="AV19" s="190">
        <f t="shared" si="16"/>
        <v>55070.099473538379</v>
      </c>
      <c r="AW19" s="101">
        <f t="shared" si="6"/>
        <v>1.0068995918276246E-2</v>
      </c>
      <c r="AX19" s="111"/>
      <c r="AY19" s="258" t="s">
        <v>123</v>
      </c>
      <c r="AZ19" s="421">
        <v>1206762100</v>
      </c>
      <c r="BA19" s="421">
        <v>175127990</v>
      </c>
      <c r="BB19" s="421">
        <v>112850940</v>
      </c>
      <c r="BC19" s="421">
        <v>217498250</v>
      </c>
      <c r="BD19" s="421">
        <f t="shared" si="17"/>
        <v>1712239280</v>
      </c>
      <c r="BE19" s="421">
        <v>1621</v>
      </c>
      <c r="BF19" s="421">
        <v>221</v>
      </c>
      <c r="BG19" s="421">
        <v>156</v>
      </c>
      <c r="BH19" s="421">
        <v>222</v>
      </c>
      <c r="BI19" s="166">
        <f t="shared" si="18"/>
        <v>2220</v>
      </c>
      <c r="BJ19" s="12"/>
      <c r="BK19" s="99" t="s">
        <v>123</v>
      </c>
      <c r="BL19" s="290">
        <f>市区町村別_健診受診率!Y19</f>
        <v>24228</v>
      </c>
      <c r="BM19" s="12"/>
      <c r="BN19" s="476"/>
      <c r="BO19" s="566"/>
      <c r="BP19" s="569"/>
      <c r="BQ19" s="569"/>
      <c r="BR19" s="388" t="s">
        <v>146</v>
      </c>
      <c r="BS19" s="374">
        <v>16055046</v>
      </c>
      <c r="BT19" s="329">
        <v>4.9968441697076423E-3</v>
      </c>
      <c r="BU19" s="374">
        <v>329</v>
      </c>
      <c r="BV19" s="329">
        <v>9.4269340974212038E-2</v>
      </c>
      <c r="BW19" s="374">
        <v>48799.531914893618</v>
      </c>
      <c r="BX19" s="389">
        <v>9.7932988831471901E-4</v>
      </c>
      <c r="BY19" s="12"/>
      <c r="BZ19" s="144">
        <v>15</v>
      </c>
      <c r="CA19" s="55" t="s">
        <v>123</v>
      </c>
      <c r="CB19" s="327">
        <f t="shared" si="19"/>
        <v>0.84234234234234229</v>
      </c>
      <c r="CC19" s="327">
        <f t="shared" si="20"/>
        <v>0.88</v>
      </c>
      <c r="CD19" s="150"/>
      <c r="CE19" s="66" t="s">
        <v>21</v>
      </c>
      <c r="CF19" s="327">
        <f t="shared" si="21"/>
        <v>0.86792452830188682</v>
      </c>
      <c r="CG19" s="327">
        <f t="shared" si="7"/>
        <v>0.84063745019920322</v>
      </c>
      <c r="CH19" s="13"/>
      <c r="CI19" s="97" t="str">
        <f t="shared" si="22"/>
        <v>高石市</v>
      </c>
      <c r="CJ19" s="126">
        <f t="shared" si="8"/>
        <v>0.86486486486486491</v>
      </c>
      <c r="CK19" s="126">
        <f t="shared" si="9"/>
        <v>0.81720430107526887</v>
      </c>
      <c r="CL19" s="325">
        <f t="shared" si="23"/>
        <v>4.8000000000000043</v>
      </c>
      <c r="CM19" s="13"/>
      <c r="CN19" s="126">
        <f t="shared" si="10"/>
        <v>0.85533611612983618</v>
      </c>
      <c r="CO19" s="126">
        <f t="shared" si="11"/>
        <v>0.85062074489387263</v>
      </c>
      <c r="CP19" s="325">
        <f t="shared" si="24"/>
        <v>0.40000000000000036</v>
      </c>
      <c r="CQ19" s="127">
        <v>0</v>
      </c>
    </row>
    <row r="20" spans="2:95" s="14" customFormat="1" ht="13.5" customHeight="1">
      <c r="B20" s="476"/>
      <c r="C20" s="566"/>
      <c r="D20" s="581"/>
      <c r="E20" s="569"/>
      <c r="F20" s="569"/>
      <c r="G20" s="117" t="s">
        <v>146</v>
      </c>
      <c r="H20" s="187">
        <v>52613040</v>
      </c>
      <c r="I20" s="160">
        <f>IFERROR(H20/E5,"-")</f>
        <v>2.7395018872887617E-3</v>
      </c>
      <c r="J20" s="187">
        <v>1443</v>
      </c>
      <c r="K20" s="160">
        <f>IFERROR(J20/F5,"-")</f>
        <v>5.1114023591087812E-2</v>
      </c>
      <c r="L20" s="190">
        <f t="shared" si="12"/>
        <v>36460.873180873183</v>
      </c>
      <c r="M20" s="101">
        <f t="shared" si="0"/>
        <v>4.0259243862767035E-3</v>
      </c>
      <c r="N20" s="569"/>
      <c r="O20" s="569"/>
      <c r="P20" s="117" t="s">
        <v>146</v>
      </c>
      <c r="Q20" s="187">
        <v>7511916</v>
      </c>
      <c r="R20" s="160">
        <f>IFERROR(Q20/N5,"-")</f>
        <v>2.9271329220974724E-3</v>
      </c>
      <c r="S20" s="187">
        <v>222</v>
      </c>
      <c r="T20" s="160">
        <f>IFERROR(S20/O5,"-")</f>
        <v>6.0989010989010987E-2</v>
      </c>
      <c r="U20" s="190">
        <f t="shared" si="13"/>
        <v>33837.45945945946</v>
      </c>
      <c r="V20" s="101">
        <f t="shared" si="1"/>
        <v>6.1937298250410821E-4</v>
      </c>
      <c r="W20" s="569"/>
      <c r="X20" s="569"/>
      <c r="Y20" s="117" t="s">
        <v>146</v>
      </c>
      <c r="Z20" s="187">
        <v>5522612</v>
      </c>
      <c r="AA20" s="160">
        <f>IFERROR(Z20/W5,"-")</f>
        <v>3.9629383617893086E-3</v>
      </c>
      <c r="AB20" s="187">
        <v>162</v>
      </c>
      <c r="AC20" s="160">
        <f>IFERROR(AB20/X5,"-")</f>
        <v>8.4199584199584204E-2</v>
      </c>
      <c r="AD20" s="190">
        <f t="shared" si="14"/>
        <v>34090.1975308642</v>
      </c>
      <c r="AE20" s="101">
        <f t="shared" si="2"/>
        <v>4.5197487912461952E-4</v>
      </c>
      <c r="AF20" s="569"/>
      <c r="AG20" s="569"/>
      <c r="AH20" s="117" t="s">
        <v>146</v>
      </c>
      <c r="AI20" s="187">
        <v>16270831</v>
      </c>
      <c r="AJ20" s="160">
        <f>IFERROR(AI20/AF5,"-")</f>
        <v>4.5071144006545933E-3</v>
      </c>
      <c r="AK20" s="187">
        <v>339</v>
      </c>
      <c r="AL20" s="160">
        <f>IFERROR(AK20/AG5,"-")</f>
        <v>9.023156774021826E-2</v>
      </c>
      <c r="AM20" s="190">
        <f t="shared" si="15"/>
        <v>47996.551622418876</v>
      </c>
      <c r="AN20" s="101">
        <f t="shared" si="3"/>
        <v>9.4579928409411118E-4</v>
      </c>
      <c r="AO20" s="569"/>
      <c r="AP20" s="586"/>
      <c r="AQ20" s="117" t="s">
        <v>146</v>
      </c>
      <c r="AR20" s="187">
        <f t="shared" si="4"/>
        <v>81918399</v>
      </c>
      <c r="AS20" s="160">
        <f>IFERROR(AR20/AO5,"-")</f>
        <v>3.0594840019257871E-3</v>
      </c>
      <c r="AT20" s="187">
        <f t="shared" si="5"/>
        <v>2166</v>
      </c>
      <c r="AU20" s="160">
        <f>IFERROR(AT20/AP5,"-")</f>
        <v>5.768001704303366E-2</v>
      </c>
      <c r="AV20" s="190">
        <f t="shared" si="16"/>
        <v>37820.128808864269</v>
      </c>
      <c r="AW20" s="101">
        <f t="shared" si="6"/>
        <v>6.0430715319995422E-3</v>
      </c>
      <c r="AX20" s="111"/>
      <c r="AY20" s="258" t="s">
        <v>54</v>
      </c>
      <c r="AZ20" s="421">
        <v>755563810</v>
      </c>
      <c r="BA20" s="421">
        <v>96046300</v>
      </c>
      <c r="BB20" s="421">
        <v>41997680</v>
      </c>
      <c r="BC20" s="421">
        <v>160580040</v>
      </c>
      <c r="BD20" s="421">
        <f t="shared" si="17"/>
        <v>1054187830</v>
      </c>
      <c r="BE20" s="421">
        <v>1077</v>
      </c>
      <c r="BF20" s="421">
        <v>142</v>
      </c>
      <c r="BG20" s="421">
        <v>81</v>
      </c>
      <c r="BH20" s="421">
        <v>144</v>
      </c>
      <c r="BI20" s="166">
        <f t="shared" si="18"/>
        <v>1444</v>
      </c>
      <c r="BJ20" s="12"/>
      <c r="BK20" s="99" t="s">
        <v>54</v>
      </c>
      <c r="BL20" s="290">
        <f>市区町村別_健診受診率!Y20</f>
        <v>15698</v>
      </c>
      <c r="BM20" s="12"/>
      <c r="BN20" s="476"/>
      <c r="BO20" s="566"/>
      <c r="BP20" s="569"/>
      <c r="BQ20" s="569"/>
      <c r="BR20" s="388" t="s">
        <v>147</v>
      </c>
      <c r="BS20" s="374">
        <v>5036212</v>
      </c>
      <c r="BT20" s="329">
        <v>1.5674303623677977E-3</v>
      </c>
      <c r="BU20" s="374">
        <v>460</v>
      </c>
      <c r="BV20" s="329">
        <v>0.1318051575931232</v>
      </c>
      <c r="BW20" s="374">
        <v>10948.286956521739</v>
      </c>
      <c r="BX20" s="389">
        <v>1.3692758316862334E-3</v>
      </c>
      <c r="BY20" s="12"/>
      <c r="BZ20" s="144">
        <v>16</v>
      </c>
      <c r="CA20" s="55" t="s">
        <v>54</v>
      </c>
      <c r="CB20" s="327">
        <f t="shared" si="19"/>
        <v>0.88194444444444442</v>
      </c>
      <c r="CC20" s="327">
        <f t="shared" si="20"/>
        <v>0.8951048951048951</v>
      </c>
      <c r="CD20" s="150"/>
      <c r="CE20" s="66" t="s">
        <v>13</v>
      </c>
      <c r="CF20" s="327">
        <f t="shared" si="21"/>
        <v>0.84873949579831931</v>
      </c>
      <c r="CG20" s="327">
        <f t="shared" si="7"/>
        <v>0.87647058823529411</v>
      </c>
      <c r="CH20" s="13"/>
      <c r="CI20" s="97" t="str">
        <f t="shared" si="22"/>
        <v>松原市</v>
      </c>
      <c r="CJ20" s="126">
        <f t="shared" si="8"/>
        <v>0.86274509803921573</v>
      </c>
      <c r="CK20" s="126">
        <f t="shared" si="9"/>
        <v>0.82876712328767121</v>
      </c>
      <c r="CL20" s="325">
        <f t="shared" si="23"/>
        <v>3.400000000000003</v>
      </c>
      <c r="CM20" s="13"/>
      <c r="CN20" s="126">
        <f t="shared" si="10"/>
        <v>0.85533611612983618</v>
      </c>
      <c r="CO20" s="126">
        <f t="shared" si="11"/>
        <v>0.85062074489387263</v>
      </c>
      <c r="CP20" s="325">
        <f t="shared" si="24"/>
        <v>0.40000000000000036</v>
      </c>
      <c r="CQ20" s="127">
        <v>0</v>
      </c>
    </row>
    <row r="21" spans="2:95" s="14" customFormat="1" ht="13.5" customHeight="1">
      <c r="B21" s="476"/>
      <c r="C21" s="566"/>
      <c r="D21" s="581"/>
      <c r="E21" s="569"/>
      <c r="F21" s="569"/>
      <c r="G21" s="118" t="s">
        <v>147</v>
      </c>
      <c r="H21" s="188">
        <v>39292183</v>
      </c>
      <c r="I21" s="161">
        <f>IFERROR(H21/E5,"-")</f>
        <v>2.0458998279551115E-3</v>
      </c>
      <c r="J21" s="188">
        <v>2701</v>
      </c>
      <c r="K21" s="161">
        <f>IFERROR(J21/F5,"-")</f>
        <v>9.5674967234600256E-2</v>
      </c>
      <c r="L21" s="191">
        <f t="shared" si="12"/>
        <v>14547.272491669752</v>
      </c>
      <c r="M21" s="102">
        <f t="shared" si="0"/>
        <v>7.5357046204666501E-3</v>
      </c>
      <c r="N21" s="569"/>
      <c r="O21" s="569"/>
      <c r="P21" s="118" t="s">
        <v>147</v>
      </c>
      <c r="Q21" s="188">
        <v>5755621</v>
      </c>
      <c r="R21" s="161">
        <f>IFERROR(Q21/N5,"-")</f>
        <v>2.2427657226485992E-3</v>
      </c>
      <c r="S21" s="188">
        <v>372</v>
      </c>
      <c r="T21" s="161">
        <f>IFERROR(S21/O5,"-")</f>
        <v>0.1021978021978022</v>
      </c>
      <c r="U21" s="191">
        <f t="shared" si="13"/>
        <v>15472.099462365592</v>
      </c>
      <c r="V21" s="102">
        <f t="shared" si="1"/>
        <v>1.0378682409528299E-3</v>
      </c>
      <c r="W21" s="569"/>
      <c r="X21" s="569"/>
      <c r="Y21" s="118" t="s">
        <v>147</v>
      </c>
      <c r="Z21" s="188">
        <v>2188999</v>
      </c>
      <c r="AA21" s="161">
        <f>IFERROR(Z21/W5,"-")</f>
        <v>1.5707907980894611E-3</v>
      </c>
      <c r="AB21" s="188">
        <v>193</v>
      </c>
      <c r="AC21" s="161">
        <f>IFERROR(AB21/X5,"-")</f>
        <v>0.10031185031185032</v>
      </c>
      <c r="AD21" s="191">
        <f t="shared" si="14"/>
        <v>11341.963730569949</v>
      </c>
      <c r="AE21" s="102">
        <f t="shared" si="2"/>
        <v>5.3846389920402199E-4</v>
      </c>
      <c r="AF21" s="569"/>
      <c r="AG21" s="569"/>
      <c r="AH21" s="118" t="s">
        <v>147</v>
      </c>
      <c r="AI21" s="188">
        <v>10199585</v>
      </c>
      <c r="AJ21" s="161">
        <f>IFERROR(AI21/AF5,"-")</f>
        <v>2.8253441040719173E-3</v>
      </c>
      <c r="AK21" s="188">
        <v>509</v>
      </c>
      <c r="AL21" s="161">
        <f>IFERROR(AK21/AG5,"-")</f>
        <v>0.13548043651849881</v>
      </c>
      <c r="AM21" s="191">
        <f t="shared" si="15"/>
        <v>20038.477406679765</v>
      </c>
      <c r="AN21" s="102">
        <f t="shared" si="3"/>
        <v>1.4200939103359959E-3</v>
      </c>
      <c r="AO21" s="569"/>
      <c r="AP21" s="586"/>
      <c r="AQ21" s="118" t="s">
        <v>147</v>
      </c>
      <c r="AR21" s="188">
        <f t="shared" si="4"/>
        <v>57436388</v>
      </c>
      <c r="AS21" s="161">
        <f>IFERROR(AR21/AO5,"-")</f>
        <v>2.1451311592942906E-3</v>
      </c>
      <c r="AT21" s="188">
        <f t="shared" si="5"/>
        <v>3775</v>
      </c>
      <c r="AU21" s="161">
        <f>IFERROR(AT21/AP5,"-")</f>
        <v>0.10052726885385599</v>
      </c>
      <c r="AV21" s="191">
        <f t="shared" si="16"/>
        <v>15214.937218543046</v>
      </c>
      <c r="AW21" s="102">
        <f t="shared" si="6"/>
        <v>1.0532130670959499E-2</v>
      </c>
      <c r="AX21" s="111"/>
      <c r="AY21" s="258" t="s">
        <v>124</v>
      </c>
      <c r="AZ21" s="421">
        <v>1202314510</v>
      </c>
      <c r="BA21" s="421">
        <v>156204490</v>
      </c>
      <c r="BB21" s="421">
        <v>60022480</v>
      </c>
      <c r="BC21" s="421">
        <v>201281950</v>
      </c>
      <c r="BD21" s="421">
        <f t="shared" si="17"/>
        <v>1619823430</v>
      </c>
      <c r="BE21" s="421">
        <v>1651</v>
      </c>
      <c r="BF21" s="421">
        <v>242</v>
      </c>
      <c r="BG21" s="421">
        <v>101</v>
      </c>
      <c r="BH21" s="421">
        <v>217</v>
      </c>
      <c r="BI21" s="166">
        <f t="shared" si="18"/>
        <v>2211</v>
      </c>
      <c r="BJ21" s="12"/>
      <c r="BK21" s="99" t="s">
        <v>124</v>
      </c>
      <c r="BL21" s="290">
        <f>市区町村別_健診受診率!Y21</f>
        <v>22301</v>
      </c>
      <c r="BM21" s="12"/>
      <c r="BN21" s="477"/>
      <c r="BO21" s="567"/>
      <c r="BP21" s="570"/>
      <c r="BQ21" s="570"/>
      <c r="BR21" s="119" t="s">
        <v>74</v>
      </c>
      <c r="BS21" s="374">
        <v>597290751</v>
      </c>
      <c r="BT21" s="329">
        <v>0.18589599847640728</v>
      </c>
      <c r="BU21" s="374">
        <v>3081</v>
      </c>
      <c r="BV21" s="329">
        <v>0.88280802292263605</v>
      </c>
      <c r="BW21" s="374">
        <v>193862.62609542356</v>
      </c>
      <c r="BX21" s="389">
        <v>9.1711713857071421E-3</v>
      </c>
      <c r="BY21" s="12"/>
      <c r="BZ21" s="144">
        <v>17</v>
      </c>
      <c r="CA21" s="55" t="s">
        <v>124</v>
      </c>
      <c r="CB21" s="327">
        <f t="shared" si="19"/>
        <v>0.81105990783410142</v>
      </c>
      <c r="CC21" s="327">
        <f t="shared" si="20"/>
        <v>0.88235294117647056</v>
      </c>
      <c r="CD21" s="150"/>
      <c r="CE21" s="66" t="s">
        <v>22</v>
      </c>
      <c r="CF21" s="327">
        <f t="shared" si="21"/>
        <v>0.86575342465753424</v>
      </c>
      <c r="CG21" s="327">
        <f t="shared" si="7"/>
        <v>0.84640522875816993</v>
      </c>
      <c r="CH21" s="13"/>
      <c r="CI21" s="97" t="str">
        <f t="shared" si="22"/>
        <v>豊中市</v>
      </c>
      <c r="CJ21" s="126">
        <f t="shared" si="8"/>
        <v>0.86212121212121207</v>
      </c>
      <c r="CK21" s="126">
        <f t="shared" si="9"/>
        <v>0.85472972972972971</v>
      </c>
      <c r="CL21" s="325">
        <f t="shared" si="23"/>
        <v>0.70000000000000062</v>
      </c>
      <c r="CM21" s="13"/>
      <c r="CN21" s="126">
        <f t="shared" si="10"/>
        <v>0.85533611612983618</v>
      </c>
      <c r="CO21" s="126">
        <f t="shared" si="11"/>
        <v>0.85062074489387263</v>
      </c>
      <c r="CP21" s="325">
        <f t="shared" si="24"/>
        <v>0.40000000000000036</v>
      </c>
      <c r="CQ21" s="127">
        <v>0</v>
      </c>
    </row>
    <row r="22" spans="2:95" s="14" customFormat="1" ht="13.5" customHeight="1">
      <c r="B22" s="477"/>
      <c r="C22" s="567"/>
      <c r="D22" s="582"/>
      <c r="E22" s="570"/>
      <c r="F22" s="570"/>
      <c r="G22" s="119" t="s">
        <v>74</v>
      </c>
      <c r="H22" s="181">
        <v>3813034939</v>
      </c>
      <c r="I22" s="161">
        <f>IFERROR(H22/E5,"-")</f>
        <v>0.19854044570867768</v>
      </c>
      <c r="J22" s="188">
        <v>22680</v>
      </c>
      <c r="K22" s="161">
        <f>IFERROR(J22/F5,"-")</f>
        <v>0.80337217951896855</v>
      </c>
      <c r="L22" s="191">
        <f t="shared" si="12"/>
        <v>168123.2336419753</v>
      </c>
      <c r="M22" s="103">
        <f t="shared" si="0"/>
        <v>6.3276483077446738E-2</v>
      </c>
      <c r="N22" s="570"/>
      <c r="O22" s="570"/>
      <c r="P22" s="119" t="s">
        <v>74</v>
      </c>
      <c r="Q22" s="181">
        <v>539815835</v>
      </c>
      <c r="R22" s="161">
        <f>IFERROR(Q22/N5,"-")</f>
        <v>0.21034749356862312</v>
      </c>
      <c r="S22" s="188">
        <v>3086</v>
      </c>
      <c r="T22" s="161">
        <f>IFERROR(S22/O5,"-")</f>
        <v>0.84780219780219779</v>
      </c>
      <c r="U22" s="191">
        <f t="shared" si="13"/>
        <v>174924.12022034996</v>
      </c>
      <c r="V22" s="103">
        <f t="shared" si="1"/>
        <v>8.6098424504850359E-3</v>
      </c>
      <c r="W22" s="570"/>
      <c r="X22" s="570"/>
      <c r="Y22" s="119" t="s">
        <v>74</v>
      </c>
      <c r="Z22" s="181">
        <v>265426539</v>
      </c>
      <c r="AA22" s="161">
        <f>IFERROR(Z22/W5,"-")</f>
        <v>0.19046585449784742</v>
      </c>
      <c r="AB22" s="188">
        <v>1650</v>
      </c>
      <c r="AC22" s="161">
        <f>IFERROR(AB22/X5,"-")</f>
        <v>0.85758835758835761</v>
      </c>
      <c r="AD22" s="191">
        <f t="shared" si="14"/>
        <v>160864.56909090909</v>
      </c>
      <c r="AE22" s="103">
        <f t="shared" si="2"/>
        <v>4.6034478429359399E-3</v>
      </c>
      <c r="AF22" s="570"/>
      <c r="AG22" s="570"/>
      <c r="AH22" s="119" t="s">
        <v>74</v>
      </c>
      <c r="AI22" s="181">
        <v>764102334</v>
      </c>
      <c r="AJ22" s="161">
        <f>IFERROR(AI22/AF5,"-")</f>
        <v>0.21166077093082622</v>
      </c>
      <c r="AK22" s="188">
        <v>3276</v>
      </c>
      <c r="AL22" s="161">
        <f>IFERROR(AK22/AG5,"-")</f>
        <v>0.87197231833910038</v>
      </c>
      <c r="AM22" s="191">
        <f t="shared" si="15"/>
        <v>233242.4706959707</v>
      </c>
      <c r="AN22" s="103">
        <f t="shared" si="3"/>
        <v>9.1399364445200835E-3</v>
      </c>
      <c r="AO22" s="570"/>
      <c r="AP22" s="587"/>
      <c r="AQ22" s="119" t="s">
        <v>74</v>
      </c>
      <c r="AR22" s="181">
        <f t="shared" si="4"/>
        <v>5382379647</v>
      </c>
      <c r="AS22" s="161">
        <f>IFERROR(AR22/AO5,"-")</f>
        <v>0.2010208283280471</v>
      </c>
      <c r="AT22" s="188">
        <f t="shared" si="5"/>
        <v>30692</v>
      </c>
      <c r="AU22" s="161">
        <f>IFERROR(AT22/AP5,"-")</f>
        <v>0.8173199829569664</v>
      </c>
      <c r="AV22" s="191">
        <f t="shared" si="16"/>
        <v>175367.51098005995</v>
      </c>
      <c r="AW22" s="103">
        <f t="shared" si="6"/>
        <v>8.5629709815387797E-2</v>
      </c>
      <c r="AX22" s="111"/>
      <c r="AY22" s="258" t="s">
        <v>55</v>
      </c>
      <c r="AZ22" s="421">
        <v>1321588700</v>
      </c>
      <c r="BA22" s="421">
        <v>134167380</v>
      </c>
      <c r="BB22" s="421">
        <v>74308340</v>
      </c>
      <c r="BC22" s="421">
        <v>149310780</v>
      </c>
      <c r="BD22" s="421">
        <f t="shared" si="17"/>
        <v>1679375200</v>
      </c>
      <c r="BE22" s="421">
        <v>1858</v>
      </c>
      <c r="BF22" s="421">
        <v>227</v>
      </c>
      <c r="BG22" s="421">
        <v>100</v>
      </c>
      <c r="BH22" s="421">
        <v>202</v>
      </c>
      <c r="BI22" s="166">
        <f t="shared" si="18"/>
        <v>2387</v>
      </c>
      <c r="BJ22" s="12"/>
      <c r="BK22" s="99" t="s">
        <v>55</v>
      </c>
      <c r="BL22" s="290">
        <f>市区町村別_健診受診率!Y22</f>
        <v>20122</v>
      </c>
      <c r="BM22" s="12"/>
      <c r="BN22" s="555">
        <v>2</v>
      </c>
      <c r="BO22" s="565" t="s">
        <v>113</v>
      </c>
      <c r="BP22" s="568">
        <v>144063770</v>
      </c>
      <c r="BQ22" s="568">
        <v>135</v>
      </c>
      <c r="BR22" s="388" t="s">
        <v>133</v>
      </c>
      <c r="BS22" s="374">
        <v>3668927</v>
      </c>
      <c r="BT22" s="329">
        <v>2.5467381563039758E-2</v>
      </c>
      <c r="BU22" s="374">
        <v>31</v>
      </c>
      <c r="BV22" s="329">
        <v>0.22962962962962963</v>
      </c>
      <c r="BW22" s="374">
        <v>118352.48387096774</v>
      </c>
      <c r="BX22" s="389">
        <v>2.4995968392194806E-3</v>
      </c>
      <c r="BY22" s="12"/>
      <c r="BZ22" s="144">
        <v>18</v>
      </c>
      <c r="CA22" s="55" t="s">
        <v>55</v>
      </c>
      <c r="CB22" s="327">
        <f t="shared" si="19"/>
        <v>0.85148514851485146</v>
      </c>
      <c r="CC22" s="327">
        <f t="shared" si="20"/>
        <v>0.91625615763546797</v>
      </c>
      <c r="CD22" s="150"/>
      <c r="CE22" s="66" t="s">
        <v>23</v>
      </c>
      <c r="CF22" s="327">
        <f t="shared" si="21"/>
        <v>0.86274509803921573</v>
      </c>
      <c r="CG22" s="327">
        <f t="shared" si="7"/>
        <v>0.82876712328767121</v>
      </c>
      <c r="CH22" s="13"/>
      <c r="CI22" s="97" t="str">
        <f t="shared" si="22"/>
        <v>東大阪市</v>
      </c>
      <c r="CJ22" s="126">
        <f t="shared" si="8"/>
        <v>0.86067415730337082</v>
      </c>
      <c r="CK22" s="126">
        <f t="shared" si="9"/>
        <v>0.84047619047619049</v>
      </c>
      <c r="CL22" s="325">
        <f t="shared" si="23"/>
        <v>2.1000000000000019</v>
      </c>
      <c r="CM22" s="13"/>
      <c r="CN22" s="126">
        <f t="shared" si="10"/>
        <v>0.85533611612983618</v>
      </c>
      <c r="CO22" s="126">
        <f t="shared" si="11"/>
        <v>0.85062074489387263</v>
      </c>
      <c r="CP22" s="325">
        <f t="shared" si="24"/>
        <v>0.40000000000000036</v>
      </c>
      <c r="CQ22" s="127">
        <v>0</v>
      </c>
    </row>
    <row r="23" spans="2:95" s="14" customFormat="1" ht="13.5" customHeight="1">
      <c r="B23" s="451">
        <v>2</v>
      </c>
      <c r="C23" s="565" t="s">
        <v>113</v>
      </c>
      <c r="D23" s="580">
        <f>BL6</f>
        <v>13315</v>
      </c>
      <c r="E23" s="568">
        <f>VLOOKUP(C23,$AY$5:$BI$78,2,0)</f>
        <v>739536010</v>
      </c>
      <c r="F23" s="568">
        <f>VLOOKUP(C23,$AY$5:$BI$78,7,0)</f>
        <v>1138</v>
      </c>
      <c r="G23" s="115" t="s">
        <v>133</v>
      </c>
      <c r="H23" s="186">
        <v>6742524</v>
      </c>
      <c r="I23" s="159">
        <f>IFERROR(H23/E23,"-")</f>
        <v>9.1172355488139106E-3</v>
      </c>
      <c r="J23" s="186">
        <v>169</v>
      </c>
      <c r="K23" s="159">
        <f>IFERROR(J23/F23,"-")</f>
        <v>0.14850615114235502</v>
      </c>
      <c r="L23" s="189">
        <f t="shared" si="12"/>
        <v>39896.591715976334</v>
      </c>
      <c r="M23" s="100">
        <f t="shared" ref="M23:M40" si="25">IFERROR(J23/$BL$6,0)</f>
        <v>1.2692452121667292E-2</v>
      </c>
      <c r="N23" s="568">
        <f>VLOOKUP(C23,$AY$5:$BI$78,3,0)</f>
        <v>120965930</v>
      </c>
      <c r="O23" s="568">
        <f>VLOOKUP(C23,$AY$5:$BI$78,8,0)</f>
        <v>150</v>
      </c>
      <c r="P23" s="115" t="s">
        <v>133</v>
      </c>
      <c r="Q23" s="186">
        <v>1098005</v>
      </c>
      <c r="R23" s="159">
        <f>IFERROR(Q23/N23,"-")</f>
        <v>9.0769772943505665E-3</v>
      </c>
      <c r="S23" s="186">
        <v>32</v>
      </c>
      <c r="T23" s="159">
        <f>IFERROR(S23/O23,"-")</f>
        <v>0.21333333333333335</v>
      </c>
      <c r="U23" s="189">
        <f t="shared" si="13"/>
        <v>34312.65625</v>
      </c>
      <c r="V23" s="100">
        <f t="shared" ref="V23:V40" si="26">IFERROR(S23/$BL$6,0)</f>
        <v>2.403304543747653E-3</v>
      </c>
      <c r="W23" s="568">
        <f>VLOOKUP(C23,$AY$5:$BI$78,4,0)</f>
        <v>51288150</v>
      </c>
      <c r="X23" s="568">
        <f>VLOOKUP(C23,$AY$5:$BI$78,9,0)</f>
        <v>74</v>
      </c>
      <c r="Y23" s="115" t="s">
        <v>133</v>
      </c>
      <c r="Z23" s="186">
        <v>379913</v>
      </c>
      <c r="AA23" s="159">
        <f>IFERROR(Z23/W23,"-")</f>
        <v>7.4074225722705923E-3</v>
      </c>
      <c r="AB23" s="186">
        <v>12</v>
      </c>
      <c r="AC23" s="159">
        <f>IFERROR(AB23/X23,"-")</f>
        <v>0.16216216216216217</v>
      </c>
      <c r="AD23" s="189">
        <f t="shared" si="14"/>
        <v>31659.416666666668</v>
      </c>
      <c r="AE23" s="100">
        <f t="shared" ref="AE23:AE40" si="27">IFERROR(AB23/$BL$6,0)</f>
        <v>9.0123920390536988E-4</v>
      </c>
      <c r="AF23" s="568">
        <f>VLOOKUP(C23,$AY$5:$BI$78,5,0)</f>
        <v>155599860</v>
      </c>
      <c r="AG23" s="568">
        <f>VLOOKUP(C23,$AY$5:$BI$78,10,0)</f>
        <v>145</v>
      </c>
      <c r="AH23" s="115" t="s">
        <v>133</v>
      </c>
      <c r="AI23" s="186">
        <v>2318808</v>
      </c>
      <c r="AJ23" s="159">
        <f>IFERROR(AI23/AF23,"-")</f>
        <v>1.4902378446870068E-2</v>
      </c>
      <c r="AK23" s="186">
        <v>35</v>
      </c>
      <c r="AL23" s="159">
        <f>IFERROR(AK23/AG23,"-")</f>
        <v>0.2413793103448276</v>
      </c>
      <c r="AM23" s="189">
        <f t="shared" si="15"/>
        <v>66251.657142857148</v>
      </c>
      <c r="AN23" s="100">
        <f t="shared" ref="AN23:AN40" si="28">IFERROR(AK23/$BL$6,0)</f>
        <v>2.6286143447239955E-3</v>
      </c>
      <c r="AO23" s="568">
        <f>VLOOKUP(C23,$AY$5:$BI$78,6,0)</f>
        <v>1067389950</v>
      </c>
      <c r="AP23" s="585">
        <f>VLOOKUP(C23,$AY$5:$BI$78,11,0)</f>
        <v>1507</v>
      </c>
      <c r="AQ23" s="115" t="s">
        <v>133</v>
      </c>
      <c r="AR23" s="186">
        <f t="shared" si="4"/>
        <v>10539250</v>
      </c>
      <c r="AS23" s="159">
        <f>IFERROR(AR23/AO23,"-")</f>
        <v>9.8738516321987112E-3</v>
      </c>
      <c r="AT23" s="186">
        <f t="shared" si="5"/>
        <v>248</v>
      </c>
      <c r="AU23" s="159">
        <f>IFERROR(AT23/AP23,"-")</f>
        <v>0.16456536164565361</v>
      </c>
      <c r="AV23" s="189">
        <f t="shared" si="16"/>
        <v>42496.975806451614</v>
      </c>
      <c r="AW23" s="100">
        <f t="shared" ref="AW23:AW40" si="29">IFERROR(AT23/$BL$6,0)</f>
        <v>1.8625610214044311E-2</v>
      </c>
      <c r="AX23" s="111"/>
      <c r="AY23" s="258" t="s">
        <v>125</v>
      </c>
      <c r="AZ23" s="421">
        <v>367282310</v>
      </c>
      <c r="BA23" s="421">
        <v>48193430</v>
      </c>
      <c r="BB23" s="421">
        <v>21870370</v>
      </c>
      <c r="BC23" s="421">
        <v>82524560</v>
      </c>
      <c r="BD23" s="421">
        <f t="shared" si="17"/>
        <v>519870670</v>
      </c>
      <c r="BE23" s="421">
        <v>548</v>
      </c>
      <c r="BF23" s="421">
        <v>69</v>
      </c>
      <c r="BG23" s="421">
        <v>37</v>
      </c>
      <c r="BH23" s="421">
        <v>77</v>
      </c>
      <c r="BI23" s="166">
        <f t="shared" si="18"/>
        <v>731</v>
      </c>
      <c r="BJ23" s="12"/>
      <c r="BK23" s="99" t="s">
        <v>125</v>
      </c>
      <c r="BL23" s="290">
        <f>市区町村別_健診受診率!Y23</f>
        <v>13229</v>
      </c>
      <c r="BM23" s="12"/>
      <c r="BN23" s="476"/>
      <c r="BO23" s="566"/>
      <c r="BP23" s="569"/>
      <c r="BQ23" s="569"/>
      <c r="BR23" s="388" t="s">
        <v>134</v>
      </c>
      <c r="BS23" s="374">
        <v>2720431</v>
      </c>
      <c r="BT23" s="329">
        <v>1.8883519430318949E-2</v>
      </c>
      <c r="BU23" s="374">
        <v>40</v>
      </c>
      <c r="BV23" s="329">
        <v>0.29629629629629628</v>
      </c>
      <c r="BW23" s="374">
        <v>68010.774999999994</v>
      </c>
      <c r="BX23" s="389">
        <v>3.2252862441541686E-3</v>
      </c>
      <c r="BY23" s="12"/>
      <c r="BZ23" s="144">
        <v>19</v>
      </c>
      <c r="CA23" s="55" t="s">
        <v>125</v>
      </c>
      <c r="CB23" s="327">
        <f t="shared" si="19"/>
        <v>0.88311688311688308</v>
      </c>
      <c r="CC23" s="327">
        <f t="shared" si="20"/>
        <v>0.89411764705882357</v>
      </c>
      <c r="CD23" s="150"/>
      <c r="CE23" s="66" t="s">
        <v>14</v>
      </c>
      <c r="CF23" s="327">
        <f t="shared" si="21"/>
        <v>0.81276595744680846</v>
      </c>
      <c r="CG23" s="327">
        <f t="shared" si="7"/>
        <v>0.8288288288288288</v>
      </c>
      <c r="CH23" s="13"/>
      <c r="CI23" s="97" t="str">
        <f t="shared" si="22"/>
        <v>八尾市</v>
      </c>
      <c r="CJ23" s="126">
        <f t="shared" si="8"/>
        <v>0.85926928281461434</v>
      </c>
      <c r="CK23" s="126">
        <f t="shared" si="9"/>
        <v>0.83050847457627119</v>
      </c>
      <c r="CL23" s="325">
        <f t="shared" si="23"/>
        <v>2.8000000000000025</v>
      </c>
      <c r="CM23" s="13"/>
      <c r="CN23" s="126">
        <f t="shared" si="10"/>
        <v>0.85533611612983618</v>
      </c>
      <c r="CO23" s="126">
        <f t="shared" si="11"/>
        <v>0.85062074489387263</v>
      </c>
      <c r="CP23" s="325">
        <f t="shared" si="24"/>
        <v>0.40000000000000036</v>
      </c>
      <c r="CQ23" s="127">
        <v>0</v>
      </c>
    </row>
    <row r="24" spans="2:95" s="14" customFormat="1" ht="13.5" customHeight="1">
      <c r="B24" s="451"/>
      <c r="C24" s="566"/>
      <c r="D24" s="581"/>
      <c r="E24" s="569"/>
      <c r="F24" s="569"/>
      <c r="G24" s="116" t="s">
        <v>134</v>
      </c>
      <c r="H24" s="187">
        <v>16961188</v>
      </c>
      <c r="I24" s="160">
        <f>IFERROR(H24/E23,"-")</f>
        <v>2.2934904819577346E-2</v>
      </c>
      <c r="J24" s="187">
        <v>259</v>
      </c>
      <c r="K24" s="160">
        <f>IFERROR(J24/F23,"-")</f>
        <v>0.22759226713532513</v>
      </c>
      <c r="L24" s="190">
        <f t="shared" si="12"/>
        <v>65487.212355212352</v>
      </c>
      <c r="M24" s="101">
        <f t="shared" si="25"/>
        <v>1.9451746150957568E-2</v>
      </c>
      <c r="N24" s="569"/>
      <c r="O24" s="569"/>
      <c r="P24" s="116" t="s">
        <v>134</v>
      </c>
      <c r="Q24" s="187">
        <v>6939703</v>
      </c>
      <c r="R24" s="160">
        <f>IFERROR(Q24/N23,"-")</f>
        <v>5.7369070778854843E-2</v>
      </c>
      <c r="S24" s="187">
        <v>40</v>
      </c>
      <c r="T24" s="160">
        <f>IFERROR(S24/O23,"-")</f>
        <v>0.26666666666666666</v>
      </c>
      <c r="U24" s="190">
        <f t="shared" si="13"/>
        <v>173492.57500000001</v>
      </c>
      <c r="V24" s="101">
        <f t="shared" si="26"/>
        <v>3.0041306796845663E-3</v>
      </c>
      <c r="W24" s="569"/>
      <c r="X24" s="569"/>
      <c r="Y24" s="116" t="s">
        <v>134</v>
      </c>
      <c r="Z24" s="187">
        <v>2208741</v>
      </c>
      <c r="AA24" s="160">
        <f>IFERROR(Z24/W23,"-")</f>
        <v>4.3065327955872847E-2</v>
      </c>
      <c r="AB24" s="187">
        <v>21</v>
      </c>
      <c r="AC24" s="160">
        <f>IFERROR(AB24/X23,"-")</f>
        <v>0.28378378378378377</v>
      </c>
      <c r="AD24" s="190">
        <f t="shared" si="14"/>
        <v>105178.14285714286</v>
      </c>
      <c r="AE24" s="101">
        <f t="shared" si="27"/>
        <v>1.5771686068343973E-3</v>
      </c>
      <c r="AF24" s="569"/>
      <c r="AG24" s="569"/>
      <c r="AH24" s="116" t="s">
        <v>134</v>
      </c>
      <c r="AI24" s="187">
        <v>3354908</v>
      </c>
      <c r="AJ24" s="160">
        <f>IFERROR(AI24/AF23,"-")</f>
        <v>2.1561124797927197E-2</v>
      </c>
      <c r="AK24" s="187">
        <v>51</v>
      </c>
      <c r="AL24" s="160">
        <f>IFERROR(AK24/AG23,"-")</f>
        <v>0.35172413793103446</v>
      </c>
      <c r="AM24" s="190">
        <f t="shared" si="15"/>
        <v>65782.509803921566</v>
      </c>
      <c r="AN24" s="101">
        <f t="shared" si="28"/>
        <v>3.830266616597822E-3</v>
      </c>
      <c r="AO24" s="569"/>
      <c r="AP24" s="586"/>
      <c r="AQ24" s="116" t="s">
        <v>134</v>
      </c>
      <c r="AR24" s="187">
        <f t="shared" si="4"/>
        <v>29464540</v>
      </c>
      <c r="AS24" s="160">
        <f>IFERROR(AR24/AO23,"-")</f>
        <v>2.7604288385889336E-2</v>
      </c>
      <c r="AT24" s="187">
        <f t="shared" si="5"/>
        <v>371</v>
      </c>
      <c r="AU24" s="160">
        <f>IFERROR(AT24/AP23,"-")</f>
        <v>0.24618447246184472</v>
      </c>
      <c r="AV24" s="190">
        <f t="shared" si="16"/>
        <v>79419.24528301887</v>
      </c>
      <c r="AW24" s="101">
        <f t="shared" si="29"/>
        <v>2.7863312054074354E-2</v>
      </c>
      <c r="AX24" s="111"/>
      <c r="AY24" s="258" t="s">
        <v>126</v>
      </c>
      <c r="AZ24" s="421">
        <v>1003468100</v>
      </c>
      <c r="BA24" s="421">
        <v>149653240</v>
      </c>
      <c r="BB24" s="421">
        <v>96296380</v>
      </c>
      <c r="BC24" s="421">
        <v>164568750</v>
      </c>
      <c r="BD24" s="421">
        <f t="shared" si="17"/>
        <v>1413986470</v>
      </c>
      <c r="BE24" s="421">
        <v>1686</v>
      </c>
      <c r="BF24" s="421">
        <v>233</v>
      </c>
      <c r="BG24" s="421">
        <v>115</v>
      </c>
      <c r="BH24" s="421">
        <v>211</v>
      </c>
      <c r="BI24" s="166">
        <f t="shared" si="18"/>
        <v>2245</v>
      </c>
      <c r="BJ24" s="12"/>
      <c r="BK24" s="99" t="s">
        <v>126</v>
      </c>
      <c r="BL24" s="290">
        <f>市区町村別_健診受診率!Y24</f>
        <v>22084</v>
      </c>
      <c r="BM24" s="12"/>
      <c r="BN24" s="476"/>
      <c r="BO24" s="566"/>
      <c r="BP24" s="569"/>
      <c r="BQ24" s="569"/>
      <c r="BR24" s="388" t="s">
        <v>135</v>
      </c>
      <c r="BS24" s="374">
        <v>983740</v>
      </c>
      <c r="BT24" s="329">
        <v>6.8285037938407419E-3</v>
      </c>
      <c r="BU24" s="374">
        <v>36</v>
      </c>
      <c r="BV24" s="329">
        <v>0.26666666666666666</v>
      </c>
      <c r="BW24" s="374">
        <v>27326.111111111109</v>
      </c>
      <c r="BX24" s="389">
        <v>2.9027576197387518E-3</v>
      </c>
      <c r="BY24" s="12"/>
      <c r="BZ24" s="144">
        <v>20</v>
      </c>
      <c r="CA24" s="55" t="s">
        <v>126</v>
      </c>
      <c r="CB24" s="327">
        <f t="shared" si="19"/>
        <v>0.86729857819905209</v>
      </c>
      <c r="CC24" s="327">
        <f t="shared" si="20"/>
        <v>0.85779816513761464</v>
      </c>
      <c r="CD24" s="150"/>
      <c r="CE24" s="66" t="s">
        <v>42</v>
      </c>
      <c r="CF24" s="327">
        <f t="shared" si="21"/>
        <v>0.83368421052631581</v>
      </c>
      <c r="CG24" s="327">
        <f t="shared" si="7"/>
        <v>0.8351648351648352</v>
      </c>
      <c r="CH24" s="13"/>
      <c r="CI24" s="97" t="str">
        <f t="shared" si="22"/>
        <v>熊取町</v>
      </c>
      <c r="CJ24" s="126">
        <f t="shared" si="8"/>
        <v>0.85869565217391308</v>
      </c>
      <c r="CK24" s="126">
        <f t="shared" si="9"/>
        <v>0.84848484848484851</v>
      </c>
      <c r="CL24" s="325">
        <f t="shared" si="23"/>
        <v>1.100000000000001</v>
      </c>
      <c r="CM24" s="13"/>
      <c r="CN24" s="126">
        <f t="shared" si="10"/>
        <v>0.85533611612983618</v>
      </c>
      <c r="CO24" s="126">
        <f t="shared" si="11"/>
        <v>0.85062074489387263</v>
      </c>
      <c r="CP24" s="325">
        <f t="shared" si="24"/>
        <v>0.40000000000000036</v>
      </c>
      <c r="CQ24" s="127">
        <v>0</v>
      </c>
    </row>
    <row r="25" spans="2:95" s="14" customFormat="1" ht="13.5" customHeight="1">
      <c r="B25" s="451"/>
      <c r="C25" s="566"/>
      <c r="D25" s="581"/>
      <c r="E25" s="569"/>
      <c r="F25" s="569"/>
      <c r="G25" s="116" t="s">
        <v>474</v>
      </c>
      <c r="H25" s="187">
        <v>17355560</v>
      </c>
      <c r="I25" s="160">
        <f>IFERROR(H25/E23,"-")</f>
        <v>2.3468174321896778E-2</v>
      </c>
      <c r="J25" s="187">
        <v>104</v>
      </c>
      <c r="K25" s="160">
        <f>IFERROR(J25/F23,"-")</f>
        <v>9.1388400702987704E-2</v>
      </c>
      <c r="L25" s="190">
        <f t="shared" ref="L25" si="30">IFERROR(H25/J25,"-")</f>
        <v>166880.38461538462</v>
      </c>
      <c r="M25" s="101">
        <f t="shared" si="25"/>
        <v>7.8107397671798723E-3</v>
      </c>
      <c r="N25" s="569"/>
      <c r="O25" s="569"/>
      <c r="P25" s="116" t="s">
        <v>474</v>
      </c>
      <c r="Q25" s="187">
        <v>505302</v>
      </c>
      <c r="R25" s="160">
        <f>IFERROR(Q25/N23,"-")</f>
        <v>4.1772257692723894E-3</v>
      </c>
      <c r="S25" s="187">
        <v>19</v>
      </c>
      <c r="T25" s="160">
        <f>IFERROR(S25/O23,"-")</f>
        <v>0.12666666666666668</v>
      </c>
      <c r="U25" s="190">
        <f t="shared" ref="U25" si="31">IFERROR(Q25/S25,"-")</f>
        <v>26594.842105263157</v>
      </c>
      <c r="V25" s="101">
        <f t="shared" si="26"/>
        <v>1.426962072850169E-3</v>
      </c>
      <c r="W25" s="569"/>
      <c r="X25" s="569"/>
      <c r="Y25" s="116" t="s">
        <v>474</v>
      </c>
      <c r="Z25" s="187">
        <v>1463452</v>
      </c>
      <c r="AA25" s="160">
        <f>IFERROR(Z25/W23,"-")</f>
        <v>2.8533920603492229E-2</v>
      </c>
      <c r="AB25" s="187">
        <v>5</v>
      </c>
      <c r="AC25" s="160">
        <f>IFERROR(AB25/X23,"-")</f>
        <v>6.7567567567567571E-2</v>
      </c>
      <c r="AD25" s="190">
        <f t="shared" ref="AD25" si="32">IFERROR(Z25/AB25,"-")</f>
        <v>292690.40000000002</v>
      </c>
      <c r="AE25" s="101">
        <f t="shared" si="27"/>
        <v>3.7551633496057078E-4</v>
      </c>
      <c r="AF25" s="569"/>
      <c r="AG25" s="569"/>
      <c r="AH25" s="116" t="s">
        <v>474</v>
      </c>
      <c r="AI25" s="187">
        <v>248587</v>
      </c>
      <c r="AJ25" s="160">
        <f>IFERROR(AI25/AF23,"-")</f>
        <v>1.5976042651966397E-3</v>
      </c>
      <c r="AK25" s="187">
        <v>15</v>
      </c>
      <c r="AL25" s="160">
        <f>IFERROR(AK25/AG23,"-")</f>
        <v>0.10344827586206896</v>
      </c>
      <c r="AM25" s="190">
        <f t="shared" ref="AM25" si="33">IFERROR(AI25/AK25,"-")</f>
        <v>16572.466666666667</v>
      </c>
      <c r="AN25" s="101">
        <f t="shared" si="28"/>
        <v>1.1265490048817123E-3</v>
      </c>
      <c r="AO25" s="569"/>
      <c r="AP25" s="586"/>
      <c r="AQ25" s="116" t="s">
        <v>474</v>
      </c>
      <c r="AR25" s="187">
        <f t="shared" ref="AR25" si="34">SUM(H25,Q25,Z25,AI25)</f>
        <v>19572901</v>
      </c>
      <c r="AS25" s="160">
        <f>IFERROR(AR25/AO23,"-")</f>
        <v>1.8337160659981856E-2</v>
      </c>
      <c r="AT25" s="187">
        <f t="shared" ref="AT25" si="35">SUM(J25,S25,AB25,AK25)</f>
        <v>143</v>
      </c>
      <c r="AU25" s="160">
        <f>IFERROR(AT25/AP23,"-")</f>
        <v>9.4890510948905105E-2</v>
      </c>
      <c r="AV25" s="190">
        <f t="shared" ref="AV25" si="36">IFERROR(AR25/AT25,"-")</f>
        <v>136873.43356643355</v>
      </c>
      <c r="AW25" s="101">
        <f t="shared" si="29"/>
        <v>1.0739767179872324E-2</v>
      </c>
      <c r="AX25" s="111"/>
      <c r="AY25" s="258" t="s">
        <v>127</v>
      </c>
      <c r="AZ25" s="421">
        <v>688842410</v>
      </c>
      <c r="BA25" s="421">
        <v>118485550</v>
      </c>
      <c r="BB25" s="421">
        <v>62544950</v>
      </c>
      <c r="BC25" s="421">
        <v>133584930</v>
      </c>
      <c r="BD25" s="421">
        <f t="shared" si="17"/>
        <v>1003457840</v>
      </c>
      <c r="BE25" s="421">
        <v>1027</v>
      </c>
      <c r="BF25" s="421">
        <v>171</v>
      </c>
      <c r="BG25" s="421">
        <v>78</v>
      </c>
      <c r="BH25" s="421">
        <v>117</v>
      </c>
      <c r="BI25" s="166">
        <f t="shared" si="18"/>
        <v>1393</v>
      </c>
      <c r="BJ25" s="12"/>
      <c r="BK25" s="99" t="s">
        <v>127</v>
      </c>
      <c r="BL25" s="290">
        <f>市区町村別_健診受診率!Y25</f>
        <v>14373</v>
      </c>
      <c r="BM25" s="12"/>
      <c r="BN25" s="476"/>
      <c r="BO25" s="566"/>
      <c r="BP25" s="569"/>
      <c r="BQ25" s="569"/>
      <c r="BR25" s="388" t="s">
        <v>136</v>
      </c>
      <c r="BS25" s="374">
        <v>214000</v>
      </c>
      <c r="BT25" s="329">
        <v>1.4854532822513253E-3</v>
      </c>
      <c r="BU25" s="374">
        <v>13</v>
      </c>
      <c r="BV25" s="329">
        <v>9.6296296296296297E-2</v>
      </c>
      <c r="BW25" s="374">
        <v>16461.538461538461</v>
      </c>
      <c r="BX25" s="389">
        <v>1.0482180293501049E-3</v>
      </c>
      <c r="BY25" s="12"/>
      <c r="BZ25" s="144">
        <v>21</v>
      </c>
      <c r="CA25" s="55" t="s">
        <v>127</v>
      </c>
      <c r="CB25" s="327">
        <f t="shared" si="19"/>
        <v>0.81196581196581197</v>
      </c>
      <c r="CC25" s="327">
        <f t="shared" si="20"/>
        <v>0.89814814814814814</v>
      </c>
      <c r="CD25" s="150"/>
      <c r="CE25" s="66" t="s">
        <v>4</v>
      </c>
      <c r="CF25" s="327">
        <f t="shared" si="21"/>
        <v>0.82352941176470584</v>
      </c>
      <c r="CG25" s="327">
        <f t="shared" si="7"/>
        <v>0.83476394849785407</v>
      </c>
      <c r="CH25" s="13"/>
      <c r="CI25" s="97" t="str">
        <f t="shared" si="22"/>
        <v>吹田市</v>
      </c>
      <c r="CJ25" s="126">
        <f t="shared" si="8"/>
        <v>0.85547290116896924</v>
      </c>
      <c r="CK25" s="126">
        <f t="shared" si="9"/>
        <v>0.84841628959276016</v>
      </c>
      <c r="CL25" s="325">
        <f t="shared" si="23"/>
        <v>0.70000000000000062</v>
      </c>
      <c r="CM25" s="13"/>
      <c r="CN25" s="126">
        <f t="shared" si="10"/>
        <v>0.85533611612983618</v>
      </c>
      <c r="CO25" s="126">
        <f t="shared" si="11"/>
        <v>0.85062074489387263</v>
      </c>
      <c r="CP25" s="325">
        <f t="shared" si="24"/>
        <v>0.40000000000000036</v>
      </c>
      <c r="CQ25" s="127">
        <v>0</v>
      </c>
    </row>
    <row r="26" spans="2:95" s="14" customFormat="1" ht="13.5" customHeight="1">
      <c r="B26" s="451"/>
      <c r="C26" s="566"/>
      <c r="D26" s="581"/>
      <c r="E26" s="569"/>
      <c r="F26" s="569"/>
      <c r="G26" s="117" t="s">
        <v>135</v>
      </c>
      <c r="H26" s="187">
        <v>12396467</v>
      </c>
      <c r="I26" s="160">
        <f>IFERROR(H26/E23,"-")</f>
        <v>1.6762492741901776E-2</v>
      </c>
      <c r="J26" s="187">
        <v>323</v>
      </c>
      <c r="K26" s="160">
        <f>IFERROR(J26/F23,"-")</f>
        <v>0.28383128295254834</v>
      </c>
      <c r="L26" s="190">
        <f t="shared" si="12"/>
        <v>38379.154798761607</v>
      </c>
      <c r="M26" s="101">
        <f t="shared" si="25"/>
        <v>2.4258355238452874E-2</v>
      </c>
      <c r="N26" s="569"/>
      <c r="O26" s="569"/>
      <c r="P26" s="117" t="s">
        <v>135</v>
      </c>
      <c r="Q26" s="187">
        <v>3737784</v>
      </c>
      <c r="R26" s="160">
        <f>IFERROR(Q26/N23,"-")</f>
        <v>3.0899477232969649E-2</v>
      </c>
      <c r="S26" s="187">
        <v>50</v>
      </c>
      <c r="T26" s="160">
        <f>IFERROR(S26/O23,"-")</f>
        <v>0.33333333333333331</v>
      </c>
      <c r="U26" s="190">
        <f t="shared" si="13"/>
        <v>74755.679999999993</v>
      </c>
      <c r="V26" s="101">
        <f t="shared" si="26"/>
        <v>3.7551633496057078E-3</v>
      </c>
      <c r="W26" s="569"/>
      <c r="X26" s="569"/>
      <c r="Y26" s="117" t="s">
        <v>135</v>
      </c>
      <c r="Z26" s="187">
        <v>710884</v>
      </c>
      <c r="AA26" s="160">
        <f>IFERROR(Z26/W23,"-")</f>
        <v>1.3860589629378327E-2</v>
      </c>
      <c r="AB26" s="187">
        <v>20</v>
      </c>
      <c r="AC26" s="160">
        <f>IFERROR(AB26/X23,"-")</f>
        <v>0.27027027027027029</v>
      </c>
      <c r="AD26" s="190">
        <f t="shared" si="14"/>
        <v>35544.199999999997</v>
      </c>
      <c r="AE26" s="101">
        <f t="shared" si="27"/>
        <v>1.5020653398422831E-3</v>
      </c>
      <c r="AF26" s="569"/>
      <c r="AG26" s="569"/>
      <c r="AH26" s="117" t="s">
        <v>135</v>
      </c>
      <c r="AI26" s="187">
        <v>4273026</v>
      </c>
      <c r="AJ26" s="160">
        <f>IFERROR(AI26/AF23,"-")</f>
        <v>2.7461631392213335E-2</v>
      </c>
      <c r="AK26" s="187">
        <v>54</v>
      </c>
      <c r="AL26" s="160">
        <f>IFERROR(AK26/AG23,"-")</f>
        <v>0.3724137931034483</v>
      </c>
      <c r="AM26" s="190">
        <f t="shared" si="15"/>
        <v>79130.111111111109</v>
      </c>
      <c r="AN26" s="101">
        <f t="shared" si="28"/>
        <v>4.0555764175741645E-3</v>
      </c>
      <c r="AO26" s="569"/>
      <c r="AP26" s="586"/>
      <c r="AQ26" s="117" t="s">
        <v>135</v>
      </c>
      <c r="AR26" s="187">
        <f t="shared" si="4"/>
        <v>21118161</v>
      </c>
      <c r="AS26" s="160">
        <f>IFERROR(AR26/AO23,"-")</f>
        <v>1.9784860256553849E-2</v>
      </c>
      <c r="AT26" s="187">
        <f t="shared" si="5"/>
        <v>447</v>
      </c>
      <c r="AU26" s="160">
        <f>IFERROR(AT26/AP23,"-")</f>
        <v>0.29661579296615792</v>
      </c>
      <c r="AV26" s="190">
        <f t="shared" si="16"/>
        <v>47244.208053691276</v>
      </c>
      <c r="AW26" s="101">
        <f t="shared" si="29"/>
        <v>3.3571160345475026E-2</v>
      </c>
      <c r="AX26" s="111"/>
      <c r="AY26" s="258" t="s">
        <v>56</v>
      </c>
      <c r="AZ26" s="421">
        <v>1202308380</v>
      </c>
      <c r="BA26" s="421">
        <v>141635890</v>
      </c>
      <c r="BB26" s="421">
        <v>87677520</v>
      </c>
      <c r="BC26" s="421">
        <v>226759990</v>
      </c>
      <c r="BD26" s="421">
        <f t="shared" si="17"/>
        <v>1658381780</v>
      </c>
      <c r="BE26" s="421">
        <v>1776</v>
      </c>
      <c r="BF26" s="421">
        <v>226</v>
      </c>
      <c r="BG26" s="421">
        <v>113</v>
      </c>
      <c r="BH26" s="421">
        <v>230</v>
      </c>
      <c r="BI26" s="166">
        <f t="shared" si="18"/>
        <v>2345</v>
      </c>
      <c r="BJ26" s="12"/>
      <c r="BK26" s="99" t="s">
        <v>56</v>
      </c>
      <c r="BL26" s="290">
        <f>市区町村別_健診受診率!Y26</f>
        <v>19083</v>
      </c>
      <c r="BM26" s="12"/>
      <c r="BN26" s="476"/>
      <c r="BO26" s="566"/>
      <c r="BP26" s="569"/>
      <c r="BQ26" s="569"/>
      <c r="BR26" s="388" t="s">
        <v>137</v>
      </c>
      <c r="BS26" s="374">
        <v>1893946</v>
      </c>
      <c r="BT26" s="329">
        <v>1.3146580850966207E-2</v>
      </c>
      <c r="BU26" s="374">
        <v>56</v>
      </c>
      <c r="BV26" s="329">
        <v>0.4148148148148148</v>
      </c>
      <c r="BW26" s="374">
        <v>33820.464285714283</v>
      </c>
      <c r="BX26" s="389">
        <v>4.5154007418158363E-3</v>
      </c>
      <c r="BY26" s="12"/>
      <c r="BZ26" s="144">
        <v>22</v>
      </c>
      <c r="CA26" s="55" t="s">
        <v>56</v>
      </c>
      <c r="CB26" s="327">
        <f t="shared" si="19"/>
        <v>0.86086956521739133</v>
      </c>
      <c r="CC26" s="327">
        <f t="shared" si="20"/>
        <v>0.87431693989071035</v>
      </c>
      <c r="CD26" s="150"/>
      <c r="CE26" s="66" t="s">
        <v>19</v>
      </c>
      <c r="CF26" s="327">
        <f t="shared" si="21"/>
        <v>0.81751824817518248</v>
      </c>
      <c r="CG26" s="327">
        <f t="shared" si="7"/>
        <v>0.84276729559748431</v>
      </c>
      <c r="CH26" s="13"/>
      <c r="CI26" s="97" t="str">
        <f t="shared" si="22"/>
        <v>泉佐野市</v>
      </c>
      <c r="CJ26" s="126">
        <f t="shared" si="8"/>
        <v>0.8539325842696629</v>
      </c>
      <c r="CK26" s="126">
        <f t="shared" si="9"/>
        <v>0.86982248520710059</v>
      </c>
      <c r="CL26" s="325">
        <f t="shared" si="23"/>
        <v>-1.6000000000000014</v>
      </c>
      <c r="CM26" s="13"/>
      <c r="CN26" s="126">
        <f t="shared" si="10"/>
        <v>0.85533611612983618</v>
      </c>
      <c r="CO26" s="126">
        <f t="shared" si="11"/>
        <v>0.85062074489387263</v>
      </c>
      <c r="CP26" s="325">
        <f t="shared" si="24"/>
        <v>0.40000000000000036</v>
      </c>
      <c r="CQ26" s="127">
        <v>0</v>
      </c>
    </row>
    <row r="27" spans="2:95" s="14" customFormat="1" ht="13.5" customHeight="1">
      <c r="B27" s="451"/>
      <c r="C27" s="566"/>
      <c r="D27" s="581"/>
      <c r="E27" s="569"/>
      <c r="F27" s="569"/>
      <c r="G27" s="117" t="s">
        <v>136</v>
      </c>
      <c r="H27" s="187">
        <v>1834444</v>
      </c>
      <c r="I27" s="160">
        <f>IFERROR(H27/E23,"-")</f>
        <v>2.4805337065331003E-3</v>
      </c>
      <c r="J27" s="187">
        <v>84</v>
      </c>
      <c r="K27" s="160">
        <f>IFERROR(J27/F23,"-")</f>
        <v>7.3813708260105443E-2</v>
      </c>
      <c r="L27" s="190">
        <f t="shared" si="12"/>
        <v>21838.619047619046</v>
      </c>
      <c r="M27" s="101">
        <f>IFERROR(J27/$BL$6,0)</f>
        <v>6.3086744273375892E-3</v>
      </c>
      <c r="N27" s="569"/>
      <c r="O27" s="569"/>
      <c r="P27" s="117" t="s">
        <v>136</v>
      </c>
      <c r="Q27" s="187">
        <v>168934</v>
      </c>
      <c r="R27" s="160">
        <f>IFERROR(Q27/N23,"-")</f>
        <v>1.396541985003546E-3</v>
      </c>
      <c r="S27" s="187">
        <v>12</v>
      </c>
      <c r="T27" s="160">
        <f>IFERROR(S27/O23,"-")</f>
        <v>0.08</v>
      </c>
      <c r="U27" s="190">
        <f t="shared" si="13"/>
        <v>14077.833333333334</v>
      </c>
      <c r="V27" s="101">
        <f t="shared" si="26"/>
        <v>9.0123920390536988E-4</v>
      </c>
      <c r="W27" s="569"/>
      <c r="X27" s="569"/>
      <c r="Y27" s="117" t="s">
        <v>136</v>
      </c>
      <c r="Z27" s="187">
        <v>1888515</v>
      </c>
      <c r="AA27" s="160">
        <f>IFERROR(Z27/W23,"-")</f>
        <v>3.6821663483670206E-2</v>
      </c>
      <c r="AB27" s="187">
        <v>6</v>
      </c>
      <c r="AC27" s="160">
        <f>IFERROR(AB27/X23,"-")</f>
        <v>8.1081081081081086E-2</v>
      </c>
      <c r="AD27" s="190">
        <f t="shared" si="14"/>
        <v>314752.5</v>
      </c>
      <c r="AE27" s="101">
        <f t="shared" si="27"/>
        <v>4.5061960195268494E-4</v>
      </c>
      <c r="AF27" s="569"/>
      <c r="AG27" s="569"/>
      <c r="AH27" s="117" t="s">
        <v>136</v>
      </c>
      <c r="AI27" s="187">
        <v>355606</v>
      </c>
      <c r="AJ27" s="160">
        <f>IFERROR(AI27/AF23,"-")</f>
        <v>2.2853876603745014E-3</v>
      </c>
      <c r="AK27" s="187">
        <v>14</v>
      </c>
      <c r="AL27" s="160">
        <f>IFERROR(AK27/AG23,"-")</f>
        <v>9.6551724137931033E-2</v>
      </c>
      <c r="AM27" s="190">
        <f t="shared" si="15"/>
        <v>25400.428571428572</v>
      </c>
      <c r="AN27" s="101">
        <f t="shared" si="28"/>
        <v>1.0514457378895982E-3</v>
      </c>
      <c r="AO27" s="569"/>
      <c r="AP27" s="586"/>
      <c r="AQ27" s="117" t="s">
        <v>136</v>
      </c>
      <c r="AR27" s="187">
        <f t="shared" si="4"/>
        <v>4247499</v>
      </c>
      <c r="AS27" s="160">
        <f>IFERROR(AR27/AO23,"-")</f>
        <v>3.9793320145088493E-3</v>
      </c>
      <c r="AT27" s="187">
        <f t="shared" si="5"/>
        <v>116</v>
      </c>
      <c r="AU27" s="160">
        <f>IFERROR(AT27/AP23,"-")</f>
        <v>7.6974120769741208E-2</v>
      </c>
      <c r="AV27" s="190">
        <f t="shared" si="16"/>
        <v>36616.370689655174</v>
      </c>
      <c r="AW27" s="101">
        <f t="shared" si="29"/>
        <v>8.7119789710852422E-3</v>
      </c>
      <c r="AX27" s="111"/>
      <c r="AY27" s="258" t="s">
        <v>128</v>
      </c>
      <c r="AZ27" s="421">
        <v>1454222040</v>
      </c>
      <c r="BA27" s="421">
        <v>153625710</v>
      </c>
      <c r="BB27" s="421">
        <v>65290270</v>
      </c>
      <c r="BC27" s="421">
        <v>306636190</v>
      </c>
      <c r="BD27" s="421">
        <f t="shared" si="17"/>
        <v>1979774210</v>
      </c>
      <c r="BE27" s="421">
        <v>2281</v>
      </c>
      <c r="BF27" s="421">
        <v>211</v>
      </c>
      <c r="BG27" s="421">
        <v>118</v>
      </c>
      <c r="BH27" s="421">
        <v>278</v>
      </c>
      <c r="BI27" s="166">
        <f t="shared" si="18"/>
        <v>2888</v>
      </c>
      <c r="BJ27" s="12"/>
      <c r="BK27" s="99" t="s">
        <v>128</v>
      </c>
      <c r="BL27" s="290">
        <f>市区町村別_健診受診率!Y27</f>
        <v>29746</v>
      </c>
      <c r="BM27" s="12"/>
      <c r="BN27" s="476"/>
      <c r="BO27" s="566"/>
      <c r="BP27" s="569"/>
      <c r="BQ27" s="569"/>
      <c r="BR27" s="388" t="s">
        <v>138</v>
      </c>
      <c r="BS27" s="374">
        <v>4609867</v>
      </c>
      <c r="BT27" s="329">
        <v>3.1998794700430232E-2</v>
      </c>
      <c r="BU27" s="374">
        <v>69</v>
      </c>
      <c r="BV27" s="329">
        <v>0.51111111111111107</v>
      </c>
      <c r="BW27" s="374">
        <v>66809.666666666672</v>
      </c>
      <c r="BX27" s="389">
        <v>5.5636187711659412E-3</v>
      </c>
      <c r="BY27" s="12"/>
      <c r="BZ27" s="144">
        <v>23</v>
      </c>
      <c r="CA27" s="55" t="s">
        <v>128</v>
      </c>
      <c r="CB27" s="327">
        <f t="shared" si="19"/>
        <v>0.89928057553956831</v>
      </c>
      <c r="CC27" s="327">
        <f t="shared" si="20"/>
        <v>0.87250996015936255</v>
      </c>
      <c r="CD27" s="150"/>
      <c r="CE27" s="66" t="s">
        <v>24</v>
      </c>
      <c r="CF27" s="327">
        <f t="shared" si="21"/>
        <v>0.83966244725738393</v>
      </c>
      <c r="CG27" s="327">
        <f t="shared" si="7"/>
        <v>0.79761904761904767</v>
      </c>
      <c r="CH27" s="13"/>
      <c r="CI27" s="97" t="str">
        <f t="shared" si="22"/>
        <v>四條畷市</v>
      </c>
      <c r="CJ27" s="126">
        <f t="shared" si="8"/>
        <v>0.84955752212389379</v>
      </c>
      <c r="CK27" s="126">
        <f t="shared" si="9"/>
        <v>0.75903614457831325</v>
      </c>
      <c r="CL27" s="325">
        <f t="shared" si="23"/>
        <v>9.0999999999999979</v>
      </c>
      <c r="CM27" s="13"/>
      <c r="CN27" s="126">
        <f t="shared" si="10"/>
        <v>0.85533611612983618</v>
      </c>
      <c r="CO27" s="126">
        <f t="shared" si="11"/>
        <v>0.85062074489387263</v>
      </c>
      <c r="CP27" s="325">
        <f t="shared" si="24"/>
        <v>0.40000000000000036</v>
      </c>
      <c r="CQ27" s="127">
        <v>0</v>
      </c>
    </row>
    <row r="28" spans="2:95" s="14" customFormat="1" ht="13.5" customHeight="1">
      <c r="B28" s="451"/>
      <c r="C28" s="566"/>
      <c r="D28" s="581"/>
      <c r="E28" s="569"/>
      <c r="F28" s="569"/>
      <c r="G28" s="117" t="s">
        <v>137</v>
      </c>
      <c r="H28" s="187">
        <v>15591957</v>
      </c>
      <c r="I28" s="160">
        <f>IFERROR(H28/E23,"-")</f>
        <v>2.1083431758786162E-2</v>
      </c>
      <c r="J28" s="187">
        <v>376</v>
      </c>
      <c r="K28" s="160">
        <f>IFERROR(J28/F23,"-")</f>
        <v>0.33040421792618629</v>
      </c>
      <c r="L28" s="190">
        <f t="shared" si="12"/>
        <v>41467.970744680853</v>
      </c>
      <c r="M28" s="101">
        <f t="shared" si="25"/>
        <v>2.8238828389034923E-2</v>
      </c>
      <c r="N28" s="569"/>
      <c r="O28" s="569"/>
      <c r="P28" s="117" t="s">
        <v>137</v>
      </c>
      <c r="Q28" s="187">
        <v>5199316</v>
      </c>
      <c r="R28" s="160">
        <f>IFERROR(Q28/N23,"-")</f>
        <v>4.2981656074565791E-2</v>
      </c>
      <c r="S28" s="187">
        <v>57</v>
      </c>
      <c r="T28" s="160">
        <f>IFERROR(S28/O23,"-")</f>
        <v>0.38</v>
      </c>
      <c r="U28" s="190">
        <f t="shared" si="13"/>
        <v>91216.070175438595</v>
      </c>
      <c r="V28" s="101">
        <f t="shared" si="26"/>
        <v>4.2808862185505069E-3</v>
      </c>
      <c r="W28" s="569"/>
      <c r="X28" s="569"/>
      <c r="Y28" s="117" t="s">
        <v>137</v>
      </c>
      <c r="Z28" s="187">
        <v>692143</v>
      </c>
      <c r="AA28" s="160">
        <f>IFERROR(Z28/W23,"-")</f>
        <v>1.3495183585292119E-2</v>
      </c>
      <c r="AB28" s="187">
        <v>32</v>
      </c>
      <c r="AC28" s="160">
        <f>IFERROR(AB28/X23,"-")</f>
        <v>0.43243243243243246</v>
      </c>
      <c r="AD28" s="190">
        <f t="shared" si="14"/>
        <v>21629.46875</v>
      </c>
      <c r="AE28" s="101">
        <f t="shared" si="27"/>
        <v>2.403304543747653E-3</v>
      </c>
      <c r="AF28" s="569"/>
      <c r="AG28" s="569"/>
      <c r="AH28" s="117" t="s">
        <v>137</v>
      </c>
      <c r="AI28" s="187">
        <v>2123801</v>
      </c>
      <c r="AJ28" s="160">
        <f>IFERROR(AI28/AF23,"-")</f>
        <v>1.3649118964502924E-2</v>
      </c>
      <c r="AK28" s="187">
        <v>66</v>
      </c>
      <c r="AL28" s="160">
        <f>IFERROR(AK28/AG23,"-")</f>
        <v>0.45517241379310347</v>
      </c>
      <c r="AM28" s="190">
        <f t="shared" si="15"/>
        <v>32178.803030303032</v>
      </c>
      <c r="AN28" s="101">
        <f t="shared" si="28"/>
        <v>4.9568156214795343E-3</v>
      </c>
      <c r="AO28" s="569"/>
      <c r="AP28" s="586"/>
      <c r="AQ28" s="117" t="s">
        <v>137</v>
      </c>
      <c r="AR28" s="187">
        <f t="shared" si="4"/>
        <v>23607217</v>
      </c>
      <c r="AS28" s="160">
        <f>IFERROR(AR28/AO23,"-")</f>
        <v>2.211676904021815E-2</v>
      </c>
      <c r="AT28" s="187">
        <f t="shared" si="5"/>
        <v>531</v>
      </c>
      <c r="AU28" s="160">
        <f>IFERROR(AT28/AP23,"-")</f>
        <v>0.35235567352355673</v>
      </c>
      <c r="AV28" s="190">
        <f t="shared" si="16"/>
        <v>44458.035781544255</v>
      </c>
      <c r="AW28" s="101">
        <f t="shared" si="29"/>
        <v>3.9879834772812615E-2</v>
      </c>
      <c r="AX28" s="111"/>
      <c r="AY28" s="258" t="s">
        <v>129</v>
      </c>
      <c r="AZ28" s="421">
        <v>703628010</v>
      </c>
      <c r="BA28" s="421">
        <v>110986900</v>
      </c>
      <c r="BB28" s="421">
        <v>48553260</v>
      </c>
      <c r="BC28" s="421">
        <v>183462910</v>
      </c>
      <c r="BD28" s="421">
        <f t="shared" si="17"/>
        <v>1046631080</v>
      </c>
      <c r="BE28" s="421">
        <v>1073</v>
      </c>
      <c r="BF28" s="421">
        <v>157</v>
      </c>
      <c r="BG28" s="421">
        <v>65</v>
      </c>
      <c r="BH28" s="421">
        <v>165</v>
      </c>
      <c r="BI28" s="166">
        <f t="shared" si="18"/>
        <v>1460</v>
      </c>
      <c r="BJ28" s="12"/>
      <c r="BK28" s="99" t="s">
        <v>129</v>
      </c>
      <c r="BL28" s="290">
        <f>市区町村別_健診受診率!Y28</f>
        <v>13410</v>
      </c>
      <c r="BM28" s="12"/>
      <c r="BN28" s="476"/>
      <c r="BO28" s="566"/>
      <c r="BP28" s="569"/>
      <c r="BQ28" s="569"/>
      <c r="BR28" s="388" t="s">
        <v>139</v>
      </c>
      <c r="BS28" s="374">
        <v>1700483</v>
      </c>
      <c r="BT28" s="329">
        <v>1.1803682494217664E-2</v>
      </c>
      <c r="BU28" s="374">
        <v>23</v>
      </c>
      <c r="BV28" s="329">
        <v>0.17037037037037037</v>
      </c>
      <c r="BW28" s="374">
        <v>73934.043478260865</v>
      </c>
      <c r="BX28" s="389">
        <v>1.8545395903886469E-3</v>
      </c>
      <c r="BY28" s="12"/>
      <c r="BZ28" s="144">
        <v>24</v>
      </c>
      <c r="CA28" s="55" t="s">
        <v>129</v>
      </c>
      <c r="CB28" s="327">
        <f t="shared" si="19"/>
        <v>0.89696969696969697</v>
      </c>
      <c r="CC28" s="327">
        <f t="shared" si="20"/>
        <v>0.8527131782945736</v>
      </c>
      <c r="CD28" s="150"/>
      <c r="CE28" s="66" t="s">
        <v>15</v>
      </c>
      <c r="CF28" s="327">
        <f t="shared" si="21"/>
        <v>0.88957055214723924</v>
      </c>
      <c r="CG28" s="327">
        <f t="shared" si="7"/>
        <v>0.848314606741573</v>
      </c>
      <c r="CH28" s="13"/>
      <c r="CI28" s="97" t="str">
        <f t="shared" si="22"/>
        <v>寝屋川市</v>
      </c>
      <c r="CJ28" s="126">
        <f t="shared" si="8"/>
        <v>0.84873949579831931</v>
      </c>
      <c r="CK28" s="126">
        <f t="shared" si="9"/>
        <v>0.87647058823529411</v>
      </c>
      <c r="CL28" s="325">
        <f t="shared" si="23"/>
        <v>-2.7000000000000024</v>
      </c>
      <c r="CM28" s="13"/>
      <c r="CN28" s="126">
        <f t="shared" si="10"/>
        <v>0.85533611612983618</v>
      </c>
      <c r="CO28" s="126">
        <f t="shared" si="11"/>
        <v>0.85062074489387263</v>
      </c>
      <c r="CP28" s="325">
        <f t="shared" si="24"/>
        <v>0.40000000000000036</v>
      </c>
      <c r="CQ28" s="127">
        <v>0</v>
      </c>
    </row>
    <row r="29" spans="2:95" s="14" customFormat="1" ht="13.5" customHeight="1">
      <c r="B29" s="451"/>
      <c r="C29" s="566"/>
      <c r="D29" s="581"/>
      <c r="E29" s="569"/>
      <c r="F29" s="569"/>
      <c r="G29" s="117" t="s">
        <v>138</v>
      </c>
      <c r="H29" s="187">
        <v>29537038</v>
      </c>
      <c r="I29" s="160">
        <f>IFERROR(H29/E23,"-")</f>
        <v>3.9939959110307559E-2</v>
      </c>
      <c r="J29" s="187">
        <v>477</v>
      </c>
      <c r="K29" s="160">
        <f>IFERROR(J29/F23,"-")</f>
        <v>0.41915641476274162</v>
      </c>
      <c r="L29" s="190">
        <f t="shared" si="12"/>
        <v>61922.511530398326</v>
      </c>
      <c r="M29" s="101">
        <f t="shared" si="25"/>
        <v>3.5824258355238454E-2</v>
      </c>
      <c r="N29" s="569"/>
      <c r="O29" s="569"/>
      <c r="P29" s="117" t="s">
        <v>138</v>
      </c>
      <c r="Q29" s="187">
        <v>3173169</v>
      </c>
      <c r="R29" s="160">
        <f>IFERROR(Q29/N23,"-")</f>
        <v>2.6231923319235424E-2</v>
      </c>
      <c r="S29" s="187">
        <v>63</v>
      </c>
      <c r="T29" s="160">
        <f>IFERROR(S29/O23,"-")</f>
        <v>0.42</v>
      </c>
      <c r="U29" s="190">
        <f t="shared" si="13"/>
        <v>50367.761904761908</v>
      </c>
      <c r="V29" s="101">
        <f t="shared" si="26"/>
        <v>4.7315058205031919E-3</v>
      </c>
      <c r="W29" s="569"/>
      <c r="X29" s="569"/>
      <c r="Y29" s="117" t="s">
        <v>138</v>
      </c>
      <c r="Z29" s="187">
        <v>3316576</v>
      </c>
      <c r="AA29" s="160">
        <f>IFERROR(Z29/W23,"-")</f>
        <v>6.4665541650459221E-2</v>
      </c>
      <c r="AB29" s="187">
        <v>34</v>
      </c>
      <c r="AC29" s="160">
        <f>IFERROR(AB29/X23,"-")</f>
        <v>0.45945945945945948</v>
      </c>
      <c r="AD29" s="190">
        <f t="shared" si="14"/>
        <v>97546.352941176476</v>
      </c>
      <c r="AE29" s="101">
        <f t="shared" si="27"/>
        <v>2.5535110777318813E-3</v>
      </c>
      <c r="AF29" s="569"/>
      <c r="AG29" s="569"/>
      <c r="AH29" s="117" t="s">
        <v>138</v>
      </c>
      <c r="AI29" s="187">
        <v>5498531</v>
      </c>
      <c r="AJ29" s="160">
        <f>IFERROR(AI29/AF23,"-")</f>
        <v>3.5337634622550435E-2</v>
      </c>
      <c r="AK29" s="187">
        <v>78</v>
      </c>
      <c r="AL29" s="160">
        <f>IFERROR(AK29/AG23,"-")</f>
        <v>0.53793103448275859</v>
      </c>
      <c r="AM29" s="190">
        <f t="shared" si="15"/>
        <v>70493.987179487172</v>
      </c>
      <c r="AN29" s="101">
        <f t="shared" si="28"/>
        <v>5.8580548253849042E-3</v>
      </c>
      <c r="AO29" s="569"/>
      <c r="AP29" s="586"/>
      <c r="AQ29" s="117" t="s">
        <v>138</v>
      </c>
      <c r="AR29" s="187">
        <f t="shared" si="4"/>
        <v>41525314</v>
      </c>
      <c r="AS29" s="160">
        <f>IFERROR(AR29/AO23,"-")</f>
        <v>3.8903602193368976E-2</v>
      </c>
      <c r="AT29" s="187">
        <f t="shared" si="5"/>
        <v>652</v>
      </c>
      <c r="AU29" s="160">
        <f>IFERROR(AT29/AP23,"-")</f>
        <v>0.43264764432647645</v>
      </c>
      <c r="AV29" s="190">
        <f t="shared" si="16"/>
        <v>63689.13190184049</v>
      </c>
      <c r="AW29" s="101">
        <f t="shared" si="29"/>
        <v>4.896733007885843E-2</v>
      </c>
      <c r="AX29" s="111"/>
      <c r="AY29" s="258" t="s">
        <v>130</v>
      </c>
      <c r="AZ29" s="421">
        <v>426951800</v>
      </c>
      <c r="BA29" s="421">
        <v>45490300</v>
      </c>
      <c r="BB29" s="421">
        <v>23078650</v>
      </c>
      <c r="BC29" s="421">
        <v>97729210</v>
      </c>
      <c r="BD29" s="421">
        <f t="shared" si="17"/>
        <v>593249960</v>
      </c>
      <c r="BE29" s="421">
        <v>639</v>
      </c>
      <c r="BF29" s="421">
        <v>76</v>
      </c>
      <c r="BG29" s="421">
        <v>40</v>
      </c>
      <c r="BH29" s="421">
        <v>100</v>
      </c>
      <c r="BI29" s="166">
        <f t="shared" si="18"/>
        <v>855</v>
      </c>
      <c r="BJ29" s="12"/>
      <c r="BK29" s="99" t="s">
        <v>130</v>
      </c>
      <c r="BL29" s="290">
        <f>市区町村別_健診受診率!Y29</f>
        <v>9086</v>
      </c>
      <c r="BM29" s="12"/>
      <c r="BN29" s="476"/>
      <c r="BO29" s="566"/>
      <c r="BP29" s="569"/>
      <c r="BQ29" s="569"/>
      <c r="BR29" s="388" t="s">
        <v>436</v>
      </c>
      <c r="BS29" s="374">
        <v>0</v>
      </c>
      <c r="BT29" s="329">
        <v>0</v>
      </c>
      <c r="BU29" s="374">
        <v>0</v>
      </c>
      <c r="BV29" s="329">
        <v>0</v>
      </c>
      <c r="BW29" s="374" t="s">
        <v>329</v>
      </c>
      <c r="BX29" s="389">
        <v>0</v>
      </c>
      <c r="BY29" s="12"/>
      <c r="BZ29" s="144">
        <v>25</v>
      </c>
      <c r="CA29" s="55" t="s">
        <v>130</v>
      </c>
      <c r="CB29" s="327">
        <f t="shared" si="19"/>
        <v>0.87</v>
      </c>
      <c r="CC29" s="327">
        <f t="shared" si="20"/>
        <v>0.90789473684210531</v>
      </c>
      <c r="CD29" s="150"/>
      <c r="CE29" s="66" t="s">
        <v>9</v>
      </c>
      <c r="CF29" s="327">
        <f t="shared" si="21"/>
        <v>0.88636363636363635</v>
      </c>
      <c r="CG29" s="327">
        <f t="shared" si="7"/>
        <v>0.84210526315789469</v>
      </c>
      <c r="CH29" s="13"/>
      <c r="CI29" s="97" t="str">
        <f t="shared" si="22"/>
        <v>堺市</v>
      </c>
      <c r="CJ29" s="126">
        <f t="shared" si="8"/>
        <v>0.8414414414414414</v>
      </c>
      <c r="CK29" s="126">
        <f t="shared" si="9"/>
        <v>0.83139534883720934</v>
      </c>
      <c r="CL29" s="325">
        <f t="shared" si="23"/>
        <v>1.0000000000000009</v>
      </c>
      <c r="CM29" s="13"/>
      <c r="CN29" s="126">
        <f t="shared" si="10"/>
        <v>0.85533611612983618</v>
      </c>
      <c r="CO29" s="126">
        <f t="shared" si="11"/>
        <v>0.85062074489387263</v>
      </c>
      <c r="CP29" s="325">
        <f t="shared" si="24"/>
        <v>0.40000000000000036</v>
      </c>
      <c r="CQ29" s="127">
        <v>0</v>
      </c>
    </row>
    <row r="30" spans="2:95" s="14" customFormat="1" ht="13.5" customHeight="1">
      <c r="B30" s="451"/>
      <c r="C30" s="566"/>
      <c r="D30" s="581"/>
      <c r="E30" s="569"/>
      <c r="F30" s="569"/>
      <c r="G30" s="117" t="s">
        <v>139</v>
      </c>
      <c r="H30" s="187">
        <v>8563359</v>
      </c>
      <c r="I30" s="160">
        <f>IFERROR(H30/E23,"-")</f>
        <v>1.1579367176454329E-2</v>
      </c>
      <c r="J30" s="187">
        <v>124</v>
      </c>
      <c r="K30" s="160">
        <f>IFERROR(J30/F23,"-")</f>
        <v>0.10896309314586995</v>
      </c>
      <c r="L30" s="190">
        <f t="shared" si="12"/>
        <v>69059.346774193546</v>
      </c>
      <c r="M30" s="101">
        <f t="shared" si="25"/>
        <v>9.3128051070221554E-3</v>
      </c>
      <c r="N30" s="569"/>
      <c r="O30" s="569"/>
      <c r="P30" s="117" t="s">
        <v>139</v>
      </c>
      <c r="Q30" s="187">
        <v>3208859</v>
      </c>
      <c r="R30" s="160">
        <f>IFERROR(Q30/N23,"-")</f>
        <v>2.6526965071900825E-2</v>
      </c>
      <c r="S30" s="187">
        <v>23</v>
      </c>
      <c r="T30" s="160">
        <f>IFERROR(S30/O23,"-")</f>
        <v>0.15333333333333332</v>
      </c>
      <c r="U30" s="190">
        <f t="shared" si="13"/>
        <v>139515.60869565216</v>
      </c>
      <c r="V30" s="101">
        <f t="shared" si="26"/>
        <v>1.7273751408186256E-3</v>
      </c>
      <c r="W30" s="569"/>
      <c r="X30" s="569"/>
      <c r="Y30" s="117" t="s">
        <v>139</v>
      </c>
      <c r="Z30" s="187">
        <v>44273</v>
      </c>
      <c r="AA30" s="160">
        <f>IFERROR(Z30/W23,"-")</f>
        <v>8.6322084146142923E-4</v>
      </c>
      <c r="AB30" s="187">
        <v>9</v>
      </c>
      <c r="AC30" s="160">
        <f>IFERROR(AB30/X23,"-")</f>
        <v>0.12162162162162163</v>
      </c>
      <c r="AD30" s="190">
        <f t="shared" si="14"/>
        <v>4919.2222222222226</v>
      </c>
      <c r="AE30" s="101">
        <f t="shared" si="27"/>
        <v>6.7592940292902741E-4</v>
      </c>
      <c r="AF30" s="569"/>
      <c r="AG30" s="569"/>
      <c r="AH30" s="117" t="s">
        <v>139</v>
      </c>
      <c r="AI30" s="187">
        <v>753431</v>
      </c>
      <c r="AJ30" s="160">
        <f>IFERROR(AI30/AF23,"-")</f>
        <v>4.8421058990670042E-3</v>
      </c>
      <c r="AK30" s="187">
        <v>29</v>
      </c>
      <c r="AL30" s="160">
        <f>IFERROR(AK30/AG23,"-")</f>
        <v>0.2</v>
      </c>
      <c r="AM30" s="190">
        <f t="shared" si="15"/>
        <v>25980.379310344826</v>
      </c>
      <c r="AN30" s="101">
        <f t="shared" si="28"/>
        <v>2.1779947427713105E-3</v>
      </c>
      <c r="AO30" s="569"/>
      <c r="AP30" s="586"/>
      <c r="AQ30" s="117" t="s">
        <v>139</v>
      </c>
      <c r="AR30" s="187">
        <f t="shared" si="4"/>
        <v>12569922</v>
      </c>
      <c r="AS30" s="160">
        <f>IFERROR(AR30/AO23,"-")</f>
        <v>1.1776316612312118E-2</v>
      </c>
      <c r="AT30" s="187">
        <f t="shared" si="5"/>
        <v>185</v>
      </c>
      <c r="AU30" s="160">
        <f>IFERROR(AT30/AP23,"-")</f>
        <v>0.12276045122760451</v>
      </c>
      <c r="AV30" s="190">
        <f t="shared" si="16"/>
        <v>67945.524324324331</v>
      </c>
      <c r="AW30" s="101">
        <f t="shared" si="29"/>
        <v>1.3894104393541119E-2</v>
      </c>
      <c r="AX30" s="111"/>
      <c r="AY30" s="258" t="s">
        <v>30</v>
      </c>
      <c r="AZ30" s="421">
        <v>5179129540</v>
      </c>
      <c r="BA30" s="421">
        <v>682849910</v>
      </c>
      <c r="BB30" s="421">
        <v>400916380</v>
      </c>
      <c r="BC30" s="421">
        <v>813346730</v>
      </c>
      <c r="BD30" s="421">
        <f t="shared" si="17"/>
        <v>7076242560</v>
      </c>
      <c r="BE30" s="421">
        <v>8543</v>
      </c>
      <c r="BF30" s="421">
        <v>1115</v>
      </c>
      <c r="BG30" s="421">
        <v>609</v>
      </c>
      <c r="BH30" s="421">
        <v>1110</v>
      </c>
      <c r="BI30" s="166">
        <f t="shared" si="18"/>
        <v>11377</v>
      </c>
      <c r="BJ30" s="12"/>
      <c r="BK30" s="99" t="s">
        <v>30</v>
      </c>
      <c r="BL30" s="290">
        <f>市区町村別_健診受診率!Y30</f>
        <v>133415</v>
      </c>
      <c r="BM30" s="12"/>
      <c r="BN30" s="476"/>
      <c r="BO30" s="566"/>
      <c r="BP30" s="569"/>
      <c r="BQ30" s="569"/>
      <c r="BR30" s="388" t="s">
        <v>140</v>
      </c>
      <c r="BS30" s="374">
        <v>0</v>
      </c>
      <c r="BT30" s="329">
        <v>0</v>
      </c>
      <c r="BU30" s="374">
        <v>0</v>
      </c>
      <c r="BV30" s="329">
        <v>0</v>
      </c>
      <c r="BW30" s="374" t="s">
        <v>329</v>
      </c>
      <c r="BX30" s="389">
        <v>0</v>
      </c>
      <c r="BY30" s="12"/>
      <c r="BZ30" s="144">
        <v>26</v>
      </c>
      <c r="CA30" s="55" t="s">
        <v>30</v>
      </c>
      <c r="CB30" s="327">
        <f t="shared" si="19"/>
        <v>0.8414414414414414</v>
      </c>
      <c r="CC30" s="327">
        <f t="shared" si="20"/>
        <v>0.83139534883720934</v>
      </c>
      <c r="CD30" s="150"/>
      <c r="CE30" s="66" t="s">
        <v>43</v>
      </c>
      <c r="CF30" s="327">
        <f t="shared" si="21"/>
        <v>0.86486486486486491</v>
      </c>
      <c r="CG30" s="327">
        <f t="shared" si="7"/>
        <v>0.81720430107526887</v>
      </c>
      <c r="CH30" s="13"/>
      <c r="CI30" s="97" t="str">
        <f t="shared" si="22"/>
        <v>羽曳野市</v>
      </c>
      <c r="CJ30" s="126">
        <f t="shared" si="8"/>
        <v>0.83966244725738393</v>
      </c>
      <c r="CK30" s="126">
        <f t="shared" si="9"/>
        <v>0.79761904761904767</v>
      </c>
      <c r="CL30" s="325">
        <f t="shared" si="23"/>
        <v>4.1999999999999922</v>
      </c>
      <c r="CM30" s="13"/>
      <c r="CN30" s="126">
        <f t="shared" si="10"/>
        <v>0.85533611612983618</v>
      </c>
      <c r="CO30" s="126">
        <f t="shared" si="11"/>
        <v>0.85062074489387263</v>
      </c>
      <c r="CP30" s="325">
        <f t="shared" si="24"/>
        <v>0.40000000000000036</v>
      </c>
      <c r="CQ30" s="127">
        <v>0</v>
      </c>
    </row>
    <row r="31" spans="2:95" s="14" customFormat="1" ht="13.5" customHeight="1">
      <c r="B31" s="451"/>
      <c r="C31" s="566"/>
      <c r="D31" s="581"/>
      <c r="E31" s="569"/>
      <c r="F31" s="569"/>
      <c r="G31" s="117" t="s">
        <v>149</v>
      </c>
      <c r="H31" s="187">
        <v>0</v>
      </c>
      <c r="I31" s="160">
        <f>IFERROR(H31/E23,"-")</f>
        <v>0</v>
      </c>
      <c r="J31" s="187">
        <v>0</v>
      </c>
      <c r="K31" s="160">
        <f>IFERROR(J31/F23,"-")</f>
        <v>0</v>
      </c>
      <c r="L31" s="190" t="str">
        <f t="shared" si="12"/>
        <v>-</v>
      </c>
      <c r="M31" s="101">
        <f t="shared" si="25"/>
        <v>0</v>
      </c>
      <c r="N31" s="569"/>
      <c r="O31" s="569"/>
      <c r="P31" s="117" t="s">
        <v>149</v>
      </c>
      <c r="Q31" s="187">
        <v>0</v>
      </c>
      <c r="R31" s="160">
        <f>IFERROR(Q31/N23,"-")</f>
        <v>0</v>
      </c>
      <c r="S31" s="187">
        <v>0</v>
      </c>
      <c r="T31" s="160">
        <f>IFERROR(S31/O23,"-")</f>
        <v>0</v>
      </c>
      <c r="U31" s="190" t="str">
        <f t="shared" si="13"/>
        <v>-</v>
      </c>
      <c r="V31" s="101">
        <f t="shared" si="26"/>
        <v>0</v>
      </c>
      <c r="W31" s="569"/>
      <c r="X31" s="569"/>
      <c r="Y31" s="117" t="s">
        <v>149</v>
      </c>
      <c r="Z31" s="187">
        <v>0</v>
      </c>
      <c r="AA31" s="160">
        <f>IFERROR(Z31/W23,"-")</f>
        <v>0</v>
      </c>
      <c r="AB31" s="187">
        <v>0</v>
      </c>
      <c r="AC31" s="160">
        <f>IFERROR(AB31/X23,"-")</f>
        <v>0</v>
      </c>
      <c r="AD31" s="190" t="str">
        <f t="shared" si="14"/>
        <v>-</v>
      </c>
      <c r="AE31" s="101">
        <f t="shared" si="27"/>
        <v>0</v>
      </c>
      <c r="AF31" s="569"/>
      <c r="AG31" s="569"/>
      <c r="AH31" s="117" t="s">
        <v>149</v>
      </c>
      <c r="AI31" s="187">
        <v>0</v>
      </c>
      <c r="AJ31" s="160">
        <f>IFERROR(AI31/AF23,"-")</f>
        <v>0</v>
      </c>
      <c r="AK31" s="187">
        <v>0</v>
      </c>
      <c r="AL31" s="160">
        <f>IFERROR(AK31/AG23,"-")</f>
        <v>0</v>
      </c>
      <c r="AM31" s="190" t="str">
        <f t="shared" si="15"/>
        <v>-</v>
      </c>
      <c r="AN31" s="101">
        <f t="shared" si="28"/>
        <v>0</v>
      </c>
      <c r="AO31" s="569"/>
      <c r="AP31" s="586"/>
      <c r="AQ31" s="117" t="s">
        <v>149</v>
      </c>
      <c r="AR31" s="187">
        <f t="shared" si="4"/>
        <v>0</v>
      </c>
      <c r="AS31" s="160">
        <f>IFERROR(AR31/AO23,"-")</f>
        <v>0</v>
      </c>
      <c r="AT31" s="187">
        <f t="shared" si="5"/>
        <v>0</v>
      </c>
      <c r="AU31" s="160">
        <f>IFERROR(AT31/AP23,"-")</f>
        <v>0</v>
      </c>
      <c r="AV31" s="190" t="str">
        <f t="shared" si="16"/>
        <v>-</v>
      </c>
      <c r="AW31" s="101">
        <f t="shared" si="29"/>
        <v>0</v>
      </c>
      <c r="AX31" s="111"/>
      <c r="AY31" s="258" t="s">
        <v>31</v>
      </c>
      <c r="AZ31" s="421">
        <v>741672390</v>
      </c>
      <c r="BA31" s="421">
        <v>82381330</v>
      </c>
      <c r="BB31" s="421">
        <v>60625890</v>
      </c>
      <c r="BC31" s="421">
        <v>155706520</v>
      </c>
      <c r="BD31" s="421">
        <f t="shared" si="17"/>
        <v>1040386130</v>
      </c>
      <c r="BE31" s="421">
        <v>1284</v>
      </c>
      <c r="BF31" s="421">
        <v>164</v>
      </c>
      <c r="BG31" s="421">
        <v>105</v>
      </c>
      <c r="BH31" s="421">
        <v>182</v>
      </c>
      <c r="BI31" s="166">
        <f t="shared" si="18"/>
        <v>1735</v>
      </c>
      <c r="BJ31" s="12"/>
      <c r="BK31" s="99" t="s">
        <v>31</v>
      </c>
      <c r="BL31" s="290">
        <f>市区町村別_健診受診率!Y31</f>
        <v>21497</v>
      </c>
      <c r="BM31" s="12"/>
      <c r="BN31" s="476"/>
      <c r="BO31" s="566"/>
      <c r="BP31" s="569"/>
      <c r="BQ31" s="569"/>
      <c r="BR31" s="388" t="s">
        <v>141</v>
      </c>
      <c r="BS31" s="374">
        <v>23982</v>
      </c>
      <c r="BT31" s="329">
        <v>1.6646794679883777E-4</v>
      </c>
      <c r="BU31" s="374">
        <v>6</v>
      </c>
      <c r="BV31" s="329">
        <v>4.4444444444444446E-2</v>
      </c>
      <c r="BW31" s="374">
        <v>3997</v>
      </c>
      <c r="BX31" s="389">
        <v>4.8379293662312528E-4</v>
      </c>
      <c r="BY31" s="12"/>
      <c r="BZ31" s="144">
        <v>27</v>
      </c>
      <c r="CA31" s="55" t="s">
        <v>31</v>
      </c>
      <c r="CB31" s="327">
        <f t="shared" si="19"/>
        <v>0.86813186813186816</v>
      </c>
      <c r="CC31" s="327">
        <f t="shared" si="20"/>
        <v>0.84444444444444444</v>
      </c>
      <c r="CD31" s="150"/>
      <c r="CE31" s="66" t="s">
        <v>25</v>
      </c>
      <c r="CF31" s="327">
        <f t="shared" si="21"/>
        <v>0.82080924855491333</v>
      </c>
      <c r="CG31" s="327">
        <f t="shared" si="7"/>
        <v>0.86705202312138729</v>
      </c>
      <c r="CH31" s="13"/>
      <c r="CI31" s="97" t="str">
        <f t="shared" si="22"/>
        <v>高槻市</v>
      </c>
      <c r="CJ31" s="126">
        <f t="shared" si="8"/>
        <v>0.83870967741935487</v>
      </c>
      <c r="CK31" s="126">
        <f t="shared" si="9"/>
        <v>0.86831275720164613</v>
      </c>
      <c r="CL31" s="325">
        <f t="shared" si="23"/>
        <v>-2.9000000000000026</v>
      </c>
      <c r="CM31" s="13"/>
      <c r="CN31" s="126">
        <f t="shared" si="10"/>
        <v>0.85533611612983618</v>
      </c>
      <c r="CO31" s="126">
        <f t="shared" si="11"/>
        <v>0.85062074489387263</v>
      </c>
      <c r="CP31" s="325">
        <f t="shared" si="24"/>
        <v>0.40000000000000036</v>
      </c>
      <c r="CQ31" s="127">
        <v>0</v>
      </c>
    </row>
    <row r="32" spans="2:95" s="14" customFormat="1" ht="13.5" customHeight="1">
      <c r="B32" s="451"/>
      <c r="C32" s="566"/>
      <c r="D32" s="581"/>
      <c r="E32" s="569"/>
      <c r="F32" s="569"/>
      <c r="G32" s="117" t="s">
        <v>140</v>
      </c>
      <c r="H32" s="187">
        <v>94942</v>
      </c>
      <c r="I32" s="160">
        <f>IFERROR(H32/E23,"-")</f>
        <v>1.2838049630605546E-4</v>
      </c>
      <c r="J32" s="187">
        <v>4</v>
      </c>
      <c r="K32" s="160">
        <f>IFERROR(J32/F23,"-")</f>
        <v>3.5149384885764497E-3</v>
      </c>
      <c r="L32" s="190">
        <f t="shared" si="12"/>
        <v>23735.5</v>
      </c>
      <c r="M32" s="101">
        <f t="shared" si="25"/>
        <v>3.0041306796845663E-4</v>
      </c>
      <c r="N32" s="569"/>
      <c r="O32" s="569"/>
      <c r="P32" s="117" t="s">
        <v>140</v>
      </c>
      <c r="Q32" s="187">
        <v>0</v>
      </c>
      <c r="R32" s="160">
        <f>IFERROR(Q32/N23,"-")</f>
        <v>0</v>
      </c>
      <c r="S32" s="187">
        <v>0</v>
      </c>
      <c r="T32" s="160">
        <f>IFERROR(S32/O23,"-")</f>
        <v>0</v>
      </c>
      <c r="U32" s="190" t="str">
        <f t="shared" si="13"/>
        <v>-</v>
      </c>
      <c r="V32" s="101">
        <f t="shared" si="26"/>
        <v>0</v>
      </c>
      <c r="W32" s="569"/>
      <c r="X32" s="569"/>
      <c r="Y32" s="117" t="s">
        <v>140</v>
      </c>
      <c r="Z32" s="187">
        <v>0</v>
      </c>
      <c r="AA32" s="160">
        <f>IFERROR(Z32/W23,"-")</f>
        <v>0</v>
      </c>
      <c r="AB32" s="187">
        <v>0</v>
      </c>
      <c r="AC32" s="160">
        <f>IFERROR(AB32/X23,"-")</f>
        <v>0</v>
      </c>
      <c r="AD32" s="190" t="str">
        <f t="shared" si="14"/>
        <v>-</v>
      </c>
      <c r="AE32" s="101">
        <f t="shared" si="27"/>
        <v>0</v>
      </c>
      <c r="AF32" s="569"/>
      <c r="AG32" s="569"/>
      <c r="AH32" s="117" t="s">
        <v>140</v>
      </c>
      <c r="AI32" s="187">
        <v>8502</v>
      </c>
      <c r="AJ32" s="160">
        <f>IFERROR(AI32/AF23,"-")</f>
        <v>5.4640151989853976E-5</v>
      </c>
      <c r="AK32" s="187">
        <v>2</v>
      </c>
      <c r="AL32" s="160">
        <f>IFERROR(AK32/AG23,"-")</f>
        <v>1.3793103448275862E-2</v>
      </c>
      <c r="AM32" s="190">
        <f t="shared" si="15"/>
        <v>4251</v>
      </c>
      <c r="AN32" s="101">
        <f t="shared" si="28"/>
        <v>1.5020653398422831E-4</v>
      </c>
      <c r="AO32" s="569"/>
      <c r="AP32" s="586"/>
      <c r="AQ32" s="117" t="s">
        <v>140</v>
      </c>
      <c r="AR32" s="187">
        <f t="shared" si="4"/>
        <v>103444</v>
      </c>
      <c r="AS32" s="160">
        <f>IFERROR(AR32/AO23,"-")</f>
        <v>9.6913035390674236E-5</v>
      </c>
      <c r="AT32" s="187">
        <f t="shared" si="5"/>
        <v>6</v>
      </c>
      <c r="AU32" s="160">
        <f>IFERROR(AT32/AP23,"-")</f>
        <v>3.9814200398142008E-3</v>
      </c>
      <c r="AV32" s="190">
        <f t="shared" si="16"/>
        <v>17240.666666666668</v>
      </c>
      <c r="AW32" s="101">
        <f t="shared" si="29"/>
        <v>4.5061960195268494E-4</v>
      </c>
      <c r="AX32" s="111"/>
      <c r="AY32" s="258" t="s">
        <v>32</v>
      </c>
      <c r="AZ32" s="421">
        <v>422288060</v>
      </c>
      <c r="BA32" s="421">
        <v>61148330</v>
      </c>
      <c r="BB32" s="421">
        <v>51574880</v>
      </c>
      <c r="BC32" s="421">
        <v>91170080</v>
      </c>
      <c r="BD32" s="421">
        <f t="shared" si="17"/>
        <v>626181350</v>
      </c>
      <c r="BE32" s="421">
        <v>776</v>
      </c>
      <c r="BF32" s="421">
        <v>105</v>
      </c>
      <c r="BG32" s="421">
        <v>67</v>
      </c>
      <c r="BH32" s="421">
        <v>126</v>
      </c>
      <c r="BI32" s="166">
        <f t="shared" si="18"/>
        <v>1074</v>
      </c>
      <c r="BJ32" s="12"/>
      <c r="BK32" s="99" t="s">
        <v>32</v>
      </c>
      <c r="BL32" s="290">
        <f>市区町村別_健診受診率!Y32</f>
        <v>18377</v>
      </c>
      <c r="BM32" s="12"/>
      <c r="BN32" s="476"/>
      <c r="BO32" s="566"/>
      <c r="BP32" s="569"/>
      <c r="BQ32" s="569"/>
      <c r="BR32" s="388" t="s">
        <v>142</v>
      </c>
      <c r="BS32" s="374">
        <v>14565</v>
      </c>
      <c r="BT32" s="329">
        <v>1.0110106100930165E-4</v>
      </c>
      <c r="BU32" s="374">
        <v>3</v>
      </c>
      <c r="BV32" s="329">
        <v>2.2222222222222223E-2</v>
      </c>
      <c r="BW32" s="374">
        <v>4855</v>
      </c>
      <c r="BX32" s="389">
        <v>2.4189646831156264E-4</v>
      </c>
      <c r="BY32" s="12"/>
      <c r="BZ32" s="144">
        <v>28</v>
      </c>
      <c r="CA32" s="55" t="s">
        <v>32</v>
      </c>
      <c r="CB32" s="327">
        <f t="shared" si="19"/>
        <v>0.82539682539682535</v>
      </c>
      <c r="CC32" s="327">
        <f t="shared" si="20"/>
        <v>0.8125</v>
      </c>
      <c r="CD32" s="150"/>
      <c r="CE32" s="66" t="s">
        <v>20</v>
      </c>
      <c r="CF32" s="327">
        <f t="shared" si="21"/>
        <v>0.86067415730337082</v>
      </c>
      <c r="CG32" s="327">
        <f t="shared" si="7"/>
        <v>0.84047619047619049</v>
      </c>
      <c r="CH32" s="137"/>
      <c r="CI32" s="97" t="str">
        <f t="shared" si="22"/>
        <v>池田市</v>
      </c>
      <c r="CJ32" s="126">
        <f t="shared" si="8"/>
        <v>0.8370786516853933</v>
      </c>
      <c r="CK32" s="126">
        <f t="shared" si="9"/>
        <v>0.84563758389261745</v>
      </c>
      <c r="CL32" s="325">
        <f t="shared" si="23"/>
        <v>-0.9000000000000008</v>
      </c>
      <c r="CM32" s="13"/>
      <c r="CN32" s="126">
        <f t="shared" si="10"/>
        <v>0.85533611612983618</v>
      </c>
      <c r="CO32" s="126">
        <f t="shared" si="11"/>
        <v>0.85062074489387263</v>
      </c>
      <c r="CP32" s="325">
        <f t="shared" si="24"/>
        <v>0.40000000000000036</v>
      </c>
      <c r="CQ32" s="127">
        <v>0</v>
      </c>
    </row>
    <row r="33" spans="2:95" s="14" customFormat="1" ht="13.5" customHeight="1">
      <c r="B33" s="451"/>
      <c r="C33" s="566"/>
      <c r="D33" s="581"/>
      <c r="E33" s="569"/>
      <c r="F33" s="569"/>
      <c r="G33" s="117" t="s">
        <v>141</v>
      </c>
      <c r="H33" s="187">
        <v>518137</v>
      </c>
      <c r="I33" s="160">
        <f>IFERROR(H33/E23,"-")</f>
        <v>7.0062443612448294E-4</v>
      </c>
      <c r="J33" s="187">
        <v>38</v>
      </c>
      <c r="K33" s="160">
        <f>IFERROR(J33/F23,"-")</f>
        <v>3.3391915641476276E-2</v>
      </c>
      <c r="L33" s="190">
        <f t="shared" si="12"/>
        <v>13635.184210526315</v>
      </c>
      <c r="M33" s="101">
        <f t="shared" si="25"/>
        <v>2.8539241457003379E-3</v>
      </c>
      <c r="N33" s="569"/>
      <c r="O33" s="569"/>
      <c r="P33" s="117" t="s">
        <v>141</v>
      </c>
      <c r="Q33" s="187">
        <v>82903</v>
      </c>
      <c r="R33" s="160">
        <f>IFERROR(Q33/N23,"-")</f>
        <v>6.853417321720256E-4</v>
      </c>
      <c r="S33" s="187">
        <v>4</v>
      </c>
      <c r="T33" s="160">
        <f>IFERROR(S33/O23,"-")</f>
        <v>2.6666666666666668E-2</v>
      </c>
      <c r="U33" s="190">
        <f t="shared" si="13"/>
        <v>20725.75</v>
      </c>
      <c r="V33" s="101">
        <f t="shared" si="26"/>
        <v>3.0041306796845663E-4</v>
      </c>
      <c r="W33" s="569"/>
      <c r="X33" s="569"/>
      <c r="Y33" s="117" t="s">
        <v>141</v>
      </c>
      <c r="Z33" s="187">
        <v>68827</v>
      </c>
      <c r="AA33" s="160">
        <f>IFERROR(Z33/W23,"-")</f>
        <v>1.3419669065856342E-3</v>
      </c>
      <c r="AB33" s="187">
        <v>4</v>
      </c>
      <c r="AC33" s="160">
        <f>IFERROR(AB33/X23,"-")</f>
        <v>5.4054054054054057E-2</v>
      </c>
      <c r="AD33" s="190">
        <f t="shared" si="14"/>
        <v>17206.75</v>
      </c>
      <c r="AE33" s="101">
        <f t="shared" si="27"/>
        <v>3.0041306796845663E-4</v>
      </c>
      <c r="AF33" s="569"/>
      <c r="AG33" s="569"/>
      <c r="AH33" s="117" t="s">
        <v>141</v>
      </c>
      <c r="AI33" s="187">
        <v>105883</v>
      </c>
      <c r="AJ33" s="160">
        <f>IFERROR(AI33/AF23,"-")</f>
        <v>6.804826174008126E-4</v>
      </c>
      <c r="AK33" s="187">
        <v>13</v>
      </c>
      <c r="AL33" s="160">
        <f>IFERROR(AK33/AG23,"-")</f>
        <v>8.9655172413793102E-2</v>
      </c>
      <c r="AM33" s="190">
        <f t="shared" si="15"/>
        <v>8144.8461538461543</v>
      </c>
      <c r="AN33" s="101">
        <f t="shared" si="28"/>
        <v>9.7634247089748404E-4</v>
      </c>
      <c r="AO33" s="569"/>
      <c r="AP33" s="586"/>
      <c r="AQ33" s="117" t="s">
        <v>141</v>
      </c>
      <c r="AR33" s="187">
        <f t="shared" si="4"/>
        <v>775750</v>
      </c>
      <c r="AS33" s="160">
        <f>IFERROR(AR33/AO23,"-")</f>
        <v>7.2677281625145519E-4</v>
      </c>
      <c r="AT33" s="187">
        <f t="shared" si="5"/>
        <v>59</v>
      </c>
      <c r="AU33" s="160">
        <f>IFERROR(AT33/AP23,"-")</f>
        <v>3.9150630391506305E-2</v>
      </c>
      <c r="AV33" s="190">
        <f t="shared" si="16"/>
        <v>13148.305084745763</v>
      </c>
      <c r="AW33" s="101">
        <f t="shared" si="29"/>
        <v>4.4310927525347352E-3</v>
      </c>
      <c r="AX33" s="111"/>
      <c r="AY33" s="258" t="s">
        <v>33</v>
      </c>
      <c r="AZ33" s="421">
        <v>480330860</v>
      </c>
      <c r="BA33" s="421">
        <v>72303930</v>
      </c>
      <c r="BB33" s="421">
        <v>42106440</v>
      </c>
      <c r="BC33" s="421">
        <v>63347520</v>
      </c>
      <c r="BD33" s="421">
        <f t="shared" si="17"/>
        <v>658088750</v>
      </c>
      <c r="BE33" s="421">
        <v>764</v>
      </c>
      <c r="BF33" s="421">
        <v>99</v>
      </c>
      <c r="BG33" s="421">
        <v>45</v>
      </c>
      <c r="BH33" s="421">
        <v>106</v>
      </c>
      <c r="BI33" s="166">
        <f t="shared" si="18"/>
        <v>1014</v>
      </c>
      <c r="BJ33" s="12"/>
      <c r="BK33" s="99" t="s">
        <v>33</v>
      </c>
      <c r="BL33" s="290">
        <f>市区町村別_健診受診率!Y33</f>
        <v>15355</v>
      </c>
      <c r="BM33" s="12"/>
      <c r="BN33" s="476"/>
      <c r="BO33" s="566"/>
      <c r="BP33" s="569"/>
      <c r="BQ33" s="569"/>
      <c r="BR33" s="388" t="s">
        <v>143</v>
      </c>
      <c r="BS33" s="374">
        <v>2331259</v>
      </c>
      <c r="BT33" s="329">
        <v>1.6182132398728701E-2</v>
      </c>
      <c r="BU33" s="374">
        <v>4</v>
      </c>
      <c r="BV33" s="329">
        <v>2.9629629629629631E-2</v>
      </c>
      <c r="BW33" s="374">
        <v>582814.75</v>
      </c>
      <c r="BX33" s="389">
        <v>3.2252862441541687E-4</v>
      </c>
      <c r="BY33" s="12"/>
      <c r="BZ33" s="144">
        <v>29</v>
      </c>
      <c r="CA33" s="55" t="s">
        <v>33</v>
      </c>
      <c r="CB33" s="327">
        <f t="shared" si="19"/>
        <v>0.82075471698113212</v>
      </c>
      <c r="CC33" s="327">
        <f t="shared" si="20"/>
        <v>0.84955752212389379</v>
      </c>
      <c r="CD33" s="150"/>
      <c r="CE33" s="66" t="s">
        <v>44</v>
      </c>
      <c r="CF33" s="327">
        <f t="shared" si="21"/>
        <v>0.75961538461538458</v>
      </c>
      <c r="CG33" s="327">
        <f t="shared" si="7"/>
        <v>0.77777777777777779</v>
      </c>
      <c r="CH33" s="137"/>
      <c r="CI33" s="97" t="str">
        <f t="shared" si="22"/>
        <v>岸和田市</v>
      </c>
      <c r="CJ33" s="126">
        <f t="shared" si="8"/>
        <v>0.83549783549783552</v>
      </c>
      <c r="CK33" s="126">
        <f t="shared" si="9"/>
        <v>0.84790874524714832</v>
      </c>
      <c r="CL33" s="325">
        <f t="shared" si="23"/>
        <v>-1.3000000000000012</v>
      </c>
      <c r="CM33" s="13"/>
      <c r="CN33" s="126">
        <f t="shared" si="10"/>
        <v>0.85533611612983618</v>
      </c>
      <c r="CO33" s="126">
        <f t="shared" si="11"/>
        <v>0.85062074489387263</v>
      </c>
      <c r="CP33" s="325">
        <f t="shared" si="24"/>
        <v>0.40000000000000036</v>
      </c>
      <c r="CQ33" s="127">
        <v>0</v>
      </c>
    </row>
    <row r="34" spans="2:95" s="14" customFormat="1" ht="13.5" customHeight="1">
      <c r="B34" s="451"/>
      <c r="C34" s="566"/>
      <c r="D34" s="581"/>
      <c r="E34" s="569"/>
      <c r="F34" s="569"/>
      <c r="G34" s="117" t="s">
        <v>142</v>
      </c>
      <c r="H34" s="187">
        <v>327446</v>
      </c>
      <c r="I34" s="160">
        <f>IFERROR(H34/E23,"-")</f>
        <v>4.4277221875916494E-4</v>
      </c>
      <c r="J34" s="187">
        <v>6</v>
      </c>
      <c r="K34" s="160">
        <f>IFERROR(J34/F23,"-")</f>
        <v>5.272407732864675E-3</v>
      </c>
      <c r="L34" s="190">
        <f t="shared" si="12"/>
        <v>54574.333333333336</v>
      </c>
      <c r="M34" s="101">
        <f t="shared" si="25"/>
        <v>4.5061960195268494E-4</v>
      </c>
      <c r="N34" s="569"/>
      <c r="O34" s="569"/>
      <c r="P34" s="117" t="s">
        <v>142</v>
      </c>
      <c r="Q34" s="187">
        <v>42032</v>
      </c>
      <c r="R34" s="160">
        <f>IFERROR(Q34/N23,"-")</f>
        <v>3.4746973796671507E-4</v>
      </c>
      <c r="S34" s="187">
        <v>1</v>
      </c>
      <c r="T34" s="160">
        <f>IFERROR(S34/O23,"-")</f>
        <v>6.6666666666666671E-3</v>
      </c>
      <c r="U34" s="190">
        <f t="shared" si="13"/>
        <v>42032</v>
      </c>
      <c r="V34" s="101">
        <f t="shared" si="26"/>
        <v>7.5103266992114157E-5</v>
      </c>
      <c r="W34" s="569"/>
      <c r="X34" s="569"/>
      <c r="Y34" s="117" t="s">
        <v>142</v>
      </c>
      <c r="Z34" s="187">
        <v>80670</v>
      </c>
      <c r="AA34" s="160">
        <f>IFERROR(Z34/W23,"-")</f>
        <v>1.5728779454903326E-3</v>
      </c>
      <c r="AB34" s="187">
        <v>3</v>
      </c>
      <c r="AC34" s="160">
        <f>IFERROR(AB34/X23,"-")</f>
        <v>4.0540540540540543E-2</v>
      </c>
      <c r="AD34" s="190">
        <f t="shared" si="14"/>
        <v>26890</v>
      </c>
      <c r="AE34" s="101">
        <f t="shared" si="27"/>
        <v>2.2530980097634247E-4</v>
      </c>
      <c r="AF34" s="569"/>
      <c r="AG34" s="569"/>
      <c r="AH34" s="117" t="s">
        <v>142</v>
      </c>
      <c r="AI34" s="187">
        <v>147601</v>
      </c>
      <c r="AJ34" s="160">
        <f>IFERROR(AI34/AF23,"-")</f>
        <v>9.485933984773508E-4</v>
      </c>
      <c r="AK34" s="187">
        <v>5</v>
      </c>
      <c r="AL34" s="160">
        <f>IFERROR(AK34/AG23,"-")</f>
        <v>3.4482758620689655E-2</v>
      </c>
      <c r="AM34" s="190">
        <f t="shared" si="15"/>
        <v>29520.2</v>
      </c>
      <c r="AN34" s="101">
        <f t="shared" si="28"/>
        <v>3.7551633496057078E-4</v>
      </c>
      <c r="AO34" s="569"/>
      <c r="AP34" s="586"/>
      <c r="AQ34" s="117" t="s">
        <v>142</v>
      </c>
      <c r="AR34" s="187">
        <f t="shared" si="4"/>
        <v>597749</v>
      </c>
      <c r="AS34" s="160">
        <f>IFERROR(AR34/AO23,"-")</f>
        <v>5.6000995699837723E-4</v>
      </c>
      <c r="AT34" s="187">
        <f t="shared" si="5"/>
        <v>15</v>
      </c>
      <c r="AU34" s="160">
        <f>IFERROR(AT34/AP23,"-")</f>
        <v>9.9535500995355016E-3</v>
      </c>
      <c r="AV34" s="190">
        <f t="shared" si="16"/>
        <v>39849.933333333334</v>
      </c>
      <c r="AW34" s="101">
        <f t="shared" si="29"/>
        <v>1.1265490048817123E-3</v>
      </c>
      <c r="AX34" s="111"/>
      <c r="AY34" s="258" t="s">
        <v>34</v>
      </c>
      <c r="AZ34" s="421">
        <v>867253260</v>
      </c>
      <c r="BA34" s="421">
        <v>85831350</v>
      </c>
      <c r="BB34" s="421">
        <v>60106210</v>
      </c>
      <c r="BC34" s="421">
        <v>122357780</v>
      </c>
      <c r="BD34" s="421">
        <f t="shared" si="17"/>
        <v>1135548600</v>
      </c>
      <c r="BE34" s="421">
        <v>1436</v>
      </c>
      <c r="BF34" s="421">
        <v>155</v>
      </c>
      <c r="BG34" s="421">
        <v>90</v>
      </c>
      <c r="BH34" s="421">
        <v>152</v>
      </c>
      <c r="BI34" s="166">
        <f t="shared" si="18"/>
        <v>1833</v>
      </c>
      <c r="BJ34" s="12"/>
      <c r="BK34" s="99" t="s">
        <v>34</v>
      </c>
      <c r="BL34" s="290">
        <f>市区町村別_健診受診率!Y34</f>
        <v>20413</v>
      </c>
      <c r="BM34" s="12"/>
      <c r="BN34" s="476"/>
      <c r="BO34" s="566"/>
      <c r="BP34" s="569"/>
      <c r="BQ34" s="569"/>
      <c r="BR34" s="388" t="s">
        <v>144</v>
      </c>
      <c r="BS34" s="374">
        <v>579333</v>
      </c>
      <c r="BT34" s="329">
        <v>4.0213649830210607E-3</v>
      </c>
      <c r="BU34" s="374">
        <v>20</v>
      </c>
      <c r="BV34" s="329">
        <v>0.14814814814814814</v>
      </c>
      <c r="BW34" s="374">
        <v>28966.65</v>
      </c>
      <c r="BX34" s="389">
        <v>1.6126431220770843E-3</v>
      </c>
      <c r="BY34" s="12"/>
      <c r="BZ34" s="144">
        <v>30</v>
      </c>
      <c r="CA34" s="55" t="s">
        <v>34</v>
      </c>
      <c r="CB34" s="327">
        <f t="shared" si="19"/>
        <v>0.80921052631578949</v>
      </c>
      <c r="CC34" s="327">
        <f t="shared" si="20"/>
        <v>0.86184210526315785</v>
      </c>
      <c r="CD34" s="150"/>
      <c r="CE34" s="66" t="s">
        <v>16</v>
      </c>
      <c r="CF34" s="327">
        <f t="shared" si="21"/>
        <v>0.84955752212389379</v>
      </c>
      <c r="CG34" s="327">
        <f t="shared" si="7"/>
        <v>0.75903614457831325</v>
      </c>
      <c r="CH34" s="137"/>
      <c r="CI34" s="97" t="str">
        <f t="shared" si="22"/>
        <v>和泉市</v>
      </c>
      <c r="CJ34" s="126">
        <f t="shared" si="8"/>
        <v>0.83368421052631581</v>
      </c>
      <c r="CK34" s="126">
        <f t="shared" si="9"/>
        <v>0.8351648351648352</v>
      </c>
      <c r="CL34" s="325">
        <f t="shared" si="23"/>
        <v>-0.10000000000000009</v>
      </c>
      <c r="CM34" s="13"/>
      <c r="CN34" s="126">
        <f t="shared" si="10"/>
        <v>0.85533611612983618</v>
      </c>
      <c r="CO34" s="126">
        <f t="shared" si="11"/>
        <v>0.85062074489387263</v>
      </c>
      <c r="CP34" s="325">
        <f t="shared" si="24"/>
        <v>0.40000000000000036</v>
      </c>
      <c r="CQ34" s="127">
        <v>0</v>
      </c>
    </row>
    <row r="35" spans="2:95" s="14" customFormat="1" ht="13.5" customHeight="1">
      <c r="B35" s="451"/>
      <c r="C35" s="566"/>
      <c r="D35" s="581"/>
      <c r="E35" s="569"/>
      <c r="F35" s="569"/>
      <c r="G35" s="117" t="s">
        <v>143</v>
      </c>
      <c r="H35" s="187">
        <v>608051</v>
      </c>
      <c r="I35" s="160">
        <f>IFERROR(H35/E23,"-")</f>
        <v>8.2220607486037085E-4</v>
      </c>
      <c r="J35" s="187">
        <v>6</v>
      </c>
      <c r="K35" s="160">
        <f>IFERROR(J35/F23,"-")</f>
        <v>5.272407732864675E-3</v>
      </c>
      <c r="L35" s="190">
        <f t="shared" si="12"/>
        <v>101341.83333333333</v>
      </c>
      <c r="M35" s="101">
        <f t="shared" si="25"/>
        <v>4.5061960195268494E-4</v>
      </c>
      <c r="N35" s="569"/>
      <c r="O35" s="569"/>
      <c r="P35" s="117" t="s">
        <v>143</v>
      </c>
      <c r="Q35" s="187">
        <v>6920</v>
      </c>
      <c r="R35" s="160">
        <f>IFERROR(Q35/N23,"-")</f>
        <v>5.7206190205787699E-5</v>
      </c>
      <c r="S35" s="187">
        <v>2</v>
      </c>
      <c r="T35" s="160">
        <f>IFERROR(S35/O23,"-")</f>
        <v>1.3333333333333334E-2</v>
      </c>
      <c r="U35" s="190">
        <f t="shared" si="13"/>
        <v>3460</v>
      </c>
      <c r="V35" s="101">
        <f t="shared" si="26"/>
        <v>1.5020653398422831E-4</v>
      </c>
      <c r="W35" s="569"/>
      <c r="X35" s="569"/>
      <c r="Y35" s="117" t="s">
        <v>143</v>
      </c>
      <c r="Z35" s="187">
        <v>3645</v>
      </c>
      <c r="AA35" s="160">
        <f>IFERROR(Z35/W23,"-")</f>
        <v>7.1069048113453102E-5</v>
      </c>
      <c r="AB35" s="187">
        <v>1</v>
      </c>
      <c r="AC35" s="160">
        <f>IFERROR(AB35/X23,"-")</f>
        <v>1.3513513513513514E-2</v>
      </c>
      <c r="AD35" s="190">
        <f t="shared" si="14"/>
        <v>3645</v>
      </c>
      <c r="AE35" s="101">
        <f t="shared" si="27"/>
        <v>7.5103266992114157E-5</v>
      </c>
      <c r="AF35" s="569"/>
      <c r="AG35" s="569"/>
      <c r="AH35" s="117" t="s">
        <v>143</v>
      </c>
      <c r="AI35" s="187">
        <v>834475</v>
      </c>
      <c r="AJ35" s="160">
        <f>IFERROR(AI35/AF23,"-")</f>
        <v>5.3629546967458707E-3</v>
      </c>
      <c r="AK35" s="187">
        <v>3</v>
      </c>
      <c r="AL35" s="160">
        <f>IFERROR(AK35/AG23,"-")</f>
        <v>2.0689655172413793E-2</v>
      </c>
      <c r="AM35" s="190">
        <f t="shared" si="15"/>
        <v>278158.33333333331</v>
      </c>
      <c r="AN35" s="101">
        <f t="shared" si="28"/>
        <v>2.2530980097634247E-4</v>
      </c>
      <c r="AO35" s="569"/>
      <c r="AP35" s="586"/>
      <c r="AQ35" s="117" t="s">
        <v>143</v>
      </c>
      <c r="AR35" s="187">
        <f t="shared" si="4"/>
        <v>1453091</v>
      </c>
      <c r="AS35" s="160">
        <f>IFERROR(AR35/AO23,"-")</f>
        <v>1.3613497110404685E-3</v>
      </c>
      <c r="AT35" s="187">
        <f t="shared" si="5"/>
        <v>12</v>
      </c>
      <c r="AU35" s="160">
        <f>IFERROR(AT35/AP23,"-")</f>
        <v>7.9628400796284016E-3</v>
      </c>
      <c r="AV35" s="190">
        <f t="shared" si="16"/>
        <v>121090.91666666667</v>
      </c>
      <c r="AW35" s="101">
        <f t="shared" si="29"/>
        <v>9.0123920390536988E-4</v>
      </c>
      <c r="AX35" s="111"/>
      <c r="AY35" s="258" t="s">
        <v>35</v>
      </c>
      <c r="AZ35" s="421">
        <v>1087433360</v>
      </c>
      <c r="BA35" s="421">
        <v>182117960</v>
      </c>
      <c r="BB35" s="421">
        <v>90352100</v>
      </c>
      <c r="BC35" s="421">
        <v>146296300</v>
      </c>
      <c r="BD35" s="421">
        <f t="shared" si="17"/>
        <v>1506199720</v>
      </c>
      <c r="BE35" s="421">
        <v>1859</v>
      </c>
      <c r="BF35" s="421">
        <v>279</v>
      </c>
      <c r="BG35" s="421">
        <v>152</v>
      </c>
      <c r="BH35" s="421">
        <v>247</v>
      </c>
      <c r="BI35" s="166">
        <f t="shared" si="18"/>
        <v>2537</v>
      </c>
      <c r="BJ35" s="12"/>
      <c r="BK35" s="99" t="s">
        <v>35</v>
      </c>
      <c r="BL35" s="290">
        <f>市区町村別_健診受診率!Y35</f>
        <v>28260</v>
      </c>
      <c r="BM35" s="12"/>
      <c r="BN35" s="476"/>
      <c r="BO35" s="566"/>
      <c r="BP35" s="569"/>
      <c r="BQ35" s="569"/>
      <c r="BR35" s="388" t="s">
        <v>145</v>
      </c>
      <c r="BS35" s="374">
        <v>3656068</v>
      </c>
      <c r="BT35" s="329">
        <v>2.5378122480065598E-2</v>
      </c>
      <c r="BU35" s="374">
        <v>20</v>
      </c>
      <c r="BV35" s="329">
        <v>0.14814814814814814</v>
      </c>
      <c r="BW35" s="374">
        <v>182803.4</v>
      </c>
      <c r="BX35" s="389">
        <v>1.6126431220770843E-3</v>
      </c>
      <c r="BY35" s="12"/>
      <c r="BZ35" s="144">
        <v>31</v>
      </c>
      <c r="CA35" s="55" t="s">
        <v>35</v>
      </c>
      <c r="CB35" s="327">
        <f t="shared" si="19"/>
        <v>0.86234817813765186</v>
      </c>
      <c r="CC35" s="327">
        <f t="shared" si="20"/>
        <v>0.84688995215311003</v>
      </c>
      <c r="CD35" s="150"/>
      <c r="CE35" s="66" t="s">
        <v>17</v>
      </c>
      <c r="CF35" s="327">
        <f t="shared" si="21"/>
        <v>0.77777777777777779</v>
      </c>
      <c r="CG35" s="327">
        <f t="shared" si="7"/>
        <v>0.78205128205128205</v>
      </c>
      <c r="CH35" s="13"/>
      <c r="CI35" s="97" t="str">
        <f t="shared" si="22"/>
        <v>枚方市</v>
      </c>
      <c r="CJ35" s="126">
        <f t="shared" si="8"/>
        <v>0.83183183183183185</v>
      </c>
      <c r="CK35" s="126">
        <f t="shared" si="9"/>
        <v>0.8366533864541833</v>
      </c>
      <c r="CL35" s="325">
        <f t="shared" si="23"/>
        <v>-0.50000000000000044</v>
      </c>
      <c r="CM35" s="13"/>
      <c r="CN35" s="126">
        <f t="shared" si="10"/>
        <v>0.85533611612983618</v>
      </c>
      <c r="CO35" s="126">
        <f t="shared" si="11"/>
        <v>0.85062074489387263</v>
      </c>
      <c r="CP35" s="325">
        <f t="shared" si="24"/>
        <v>0.40000000000000036</v>
      </c>
      <c r="CQ35" s="127">
        <v>0</v>
      </c>
    </row>
    <row r="36" spans="2:95" s="14" customFormat="1" ht="13.5" customHeight="1">
      <c r="B36" s="451"/>
      <c r="C36" s="566"/>
      <c r="D36" s="581"/>
      <c r="E36" s="569"/>
      <c r="F36" s="569"/>
      <c r="G36" s="117" t="s">
        <v>144</v>
      </c>
      <c r="H36" s="187">
        <v>4962102</v>
      </c>
      <c r="I36" s="160">
        <f>IFERROR(H36/E23,"-")</f>
        <v>6.7097503473833543E-3</v>
      </c>
      <c r="J36" s="187">
        <v>113</v>
      </c>
      <c r="K36" s="160">
        <f>IFERROR(J36/F23,"-")</f>
        <v>9.9297012302284715E-2</v>
      </c>
      <c r="L36" s="190">
        <f t="shared" si="12"/>
        <v>43912.407079646015</v>
      </c>
      <c r="M36" s="101">
        <f t="shared" si="25"/>
        <v>8.4866691701088997E-3</v>
      </c>
      <c r="N36" s="569"/>
      <c r="O36" s="569"/>
      <c r="P36" s="117" t="s">
        <v>144</v>
      </c>
      <c r="Q36" s="187">
        <v>471642</v>
      </c>
      <c r="R36" s="160">
        <f>IFERROR(Q36/N23,"-")</f>
        <v>3.8989656013060868E-3</v>
      </c>
      <c r="S36" s="187">
        <v>20</v>
      </c>
      <c r="T36" s="160">
        <f>IFERROR(S36/O23,"-")</f>
        <v>0.13333333333333333</v>
      </c>
      <c r="U36" s="190">
        <f t="shared" si="13"/>
        <v>23582.1</v>
      </c>
      <c r="V36" s="101">
        <f t="shared" si="26"/>
        <v>1.5020653398422831E-3</v>
      </c>
      <c r="W36" s="569"/>
      <c r="X36" s="569"/>
      <c r="Y36" s="117" t="s">
        <v>144</v>
      </c>
      <c r="Z36" s="187">
        <v>264429</v>
      </c>
      <c r="AA36" s="160">
        <f>IFERROR(Z36/W23,"-")</f>
        <v>5.1557523521515202E-3</v>
      </c>
      <c r="AB36" s="187">
        <v>16</v>
      </c>
      <c r="AC36" s="160">
        <f>IFERROR(AB36/X23,"-")</f>
        <v>0.21621621621621623</v>
      </c>
      <c r="AD36" s="190">
        <f t="shared" si="14"/>
        <v>16526.8125</v>
      </c>
      <c r="AE36" s="101">
        <f t="shared" si="27"/>
        <v>1.2016522718738265E-3</v>
      </c>
      <c r="AF36" s="569"/>
      <c r="AG36" s="569"/>
      <c r="AH36" s="117" t="s">
        <v>144</v>
      </c>
      <c r="AI36" s="187">
        <v>1889812</v>
      </c>
      <c r="AJ36" s="160">
        <f>IFERROR(AI36/AF23,"-")</f>
        <v>1.214533226443777E-2</v>
      </c>
      <c r="AK36" s="187">
        <v>30</v>
      </c>
      <c r="AL36" s="160">
        <f>IFERROR(AK36/AG23,"-")</f>
        <v>0.20689655172413793</v>
      </c>
      <c r="AM36" s="190">
        <f t="shared" si="15"/>
        <v>62993.73333333333</v>
      </c>
      <c r="AN36" s="101">
        <f t="shared" si="28"/>
        <v>2.2530980097634247E-3</v>
      </c>
      <c r="AO36" s="569"/>
      <c r="AP36" s="586"/>
      <c r="AQ36" s="117" t="s">
        <v>144</v>
      </c>
      <c r="AR36" s="187">
        <f t="shared" si="4"/>
        <v>7587985</v>
      </c>
      <c r="AS36" s="160">
        <f>IFERROR(AR36/AO23,"-")</f>
        <v>7.1089155373816292E-3</v>
      </c>
      <c r="AT36" s="187">
        <f t="shared" si="5"/>
        <v>179</v>
      </c>
      <c r="AU36" s="160">
        <f>IFERROR(AT36/AP23,"-")</f>
        <v>0.11877903118779032</v>
      </c>
      <c r="AV36" s="190">
        <f t="shared" si="16"/>
        <v>42390.977653631286</v>
      </c>
      <c r="AW36" s="101">
        <f t="shared" si="29"/>
        <v>1.3443484791588434E-2</v>
      </c>
      <c r="AX36" s="111"/>
      <c r="AY36" s="258" t="s">
        <v>36</v>
      </c>
      <c r="AZ36" s="421">
        <v>1303730310</v>
      </c>
      <c r="BA36" s="421">
        <v>174910640</v>
      </c>
      <c r="BB36" s="421">
        <v>83734930</v>
      </c>
      <c r="BC36" s="421">
        <v>198522730</v>
      </c>
      <c r="BD36" s="421">
        <f t="shared" si="17"/>
        <v>1760898610</v>
      </c>
      <c r="BE36" s="421">
        <v>1968</v>
      </c>
      <c r="BF36" s="421">
        <v>278</v>
      </c>
      <c r="BG36" s="421">
        <v>130</v>
      </c>
      <c r="BH36" s="421">
        <v>250</v>
      </c>
      <c r="BI36" s="166">
        <f t="shared" si="18"/>
        <v>2626</v>
      </c>
      <c r="BJ36" s="12"/>
      <c r="BK36" s="99" t="s">
        <v>36</v>
      </c>
      <c r="BL36" s="290">
        <f>市区町村別_健診受診率!Y36</f>
        <v>22723</v>
      </c>
      <c r="BM36" s="12"/>
      <c r="BN36" s="476"/>
      <c r="BO36" s="566"/>
      <c r="BP36" s="569"/>
      <c r="BQ36" s="569"/>
      <c r="BR36" s="388" t="s">
        <v>146</v>
      </c>
      <c r="BS36" s="374">
        <v>490213</v>
      </c>
      <c r="BT36" s="329">
        <v>3.4027500460386399E-3</v>
      </c>
      <c r="BU36" s="374">
        <v>11</v>
      </c>
      <c r="BV36" s="329">
        <v>8.1481481481481488E-2</v>
      </c>
      <c r="BW36" s="374">
        <v>44564.818181818184</v>
      </c>
      <c r="BX36" s="389">
        <v>8.8695371714239636E-4</v>
      </c>
      <c r="BY36" s="12"/>
      <c r="BZ36" s="144">
        <v>32</v>
      </c>
      <c r="CA36" s="55" t="s">
        <v>36</v>
      </c>
      <c r="CB36" s="327">
        <f t="shared" si="19"/>
        <v>0.84</v>
      </c>
      <c r="CC36" s="327">
        <f t="shared" si="20"/>
        <v>0.79220779220779225</v>
      </c>
      <c r="CD36" s="150"/>
      <c r="CE36" s="66" t="s">
        <v>26</v>
      </c>
      <c r="CF36" s="327">
        <f t="shared" si="21"/>
        <v>0.82608695652173914</v>
      </c>
      <c r="CG36" s="327">
        <f t="shared" si="7"/>
        <v>0.79569892473118276</v>
      </c>
      <c r="CH36" s="13"/>
      <c r="CI36" s="97" t="str">
        <f t="shared" si="22"/>
        <v>大阪狭山市</v>
      </c>
      <c r="CJ36" s="126">
        <f t="shared" si="8"/>
        <v>0.82608695652173914</v>
      </c>
      <c r="CK36" s="126">
        <f t="shared" si="9"/>
        <v>0.79569892473118276</v>
      </c>
      <c r="CL36" s="325">
        <f t="shared" si="23"/>
        <v>2.9999999999999916</v>
      </c>
      <c r="CM36" s="13"/>
      <c r="CN36" s="126">
        <f t="shared" si="10"/>
        <v>0.85533611612983618</v>
      </c>
      <c r="CO36" s="126">
        <f t="shared" si="11"/>
        <v>0.85062074489387263</v>
      </c>
      <c r="CP36" s="325">
        <f t="shared" si="24"/>
        <v>0.40000000000000036</v>
      </c>
      <c r="CQ36" s="127">
        <v>0</v>
      </c>
    </row>
    <row r="37" spans="2:95" s="14" customFormat="1" ht="13.5" customHeight="1">
      <c r="B37" s="451"/>
      <c r="C37" s="566"/>
      <c r="D37" s="581"/>
      <c r="E37" s="569"/>
      <c r="F37" s="569"/>
      <c r="G37" s="117" t="s">
        <v>145</v>
      </c>
      <c r="H37" s="187">
        <v>4376042</v>
      </c>
      <c r="I37" s="160">
        <f>IFERROR(H37/E23,"-")</f>
        <v>5.917280485097676E-3</v>
      </c>
      <c r="J37" s="187">
        <v>86</v>
      </c>
      <c r="K37" s="160">
        <f>IFERROR(J37/F23,"-")</f>
        <v>7.5571177504393669E-2</v>
      </c>
      <c r="L37" s="190">
        <f t="shared" si="12"/>
        <v>50884.20930232558</v>
      </c>
      <c r="M37" s="101">
        <f t="shared" si="25"/>
        <v>6.4588809613218175E-3</v>
      </c>
      <c r="N37" s="569"/>
      <c r="O37" s="569"/>
      <c r="P37" s="117" t="s">
        <v>145</v>
      </c>
      <c r="Q37" s="187">
        <v>611084</v>
      </c>
      <c r="R37" s="160">
        <f>IFERROR(Q37/N23,"-")</f>
        <v>5.0517034011146773E-3</v>
      </c>
      <c r="S37" s="187">
        <v>16</v>
      </c>
      <c r="T37" s="160">
        <f>IFERROR(S37/O23,"-")</f>
        <v>0.10666666666666667</v>
      </c>
      <c r="U37" s="190">
        <f t="shared" si="13"/>
        <v>38192.75</v>
      </c>
      <c r="V37" s="101">
        <f t="shared" si="26"/>
        <v>1.2016522718738265E-3</v>
      </c>
      <c r="W37" s="569"/>
      <c r="X37" s="569"/>
      <c r="Y37" s="117" t="s">
        <v>145</v>
      </c>
      <c r="Z37" s="187">
        <v>231838</v>
      </c>
      <c r="AA37" s="160">
        <f>IFERROR(Z37/W23,"-")</f>
        <v>4.5203034229154299E-3</v>
      </c>
      <c r="AB37" s="187">
        <v>7</v>
      </c>
      <c r="AC37" s="160">
        <f>IFERROR(AB37/X23,"-")</f>
        <v>9.45945945945946E-2</v>
      </c>
      <c r="AD37" s="190">
        <f t="shared" si="14"/>
        <v>33119.714285714283</v>
      </c>
      <c r="AE37" s="101">
        <f t="shared" si="27"/>
        <v>5.257228689447991E-4</v>
      </c>
      <c r="AF37" s="569"/>
      <c r="AG37" s="569"/>
      <c r="AH37" s="117" t="s">
        <v>145</v>
      </c>
      <c r="AI37" s="187">
        <v>1714476</v>
      </c>
      <c r="AJ37" s="160">
        <f>IFERROR(AI37/AF23,"-")</f>
        <v>1.1018493204299798E-2</v>
      </c>
      <c r="AK37" s="187">
        <v>23</v>
      </c>
      <c r="AL37" s="160">
        <f>IFERROR(AK37/AG23,"-")</f>
        <v>0.15862068965517243</v>
      </c>
      <c r="AM37" s="190">
        <f t="shared" si="15"/>
        <v>74542.434782608689</v>
      </c>
      <c r="AN37" s="101">
        <f t="shared" si="28"/>
        <v>1.7273751408186256E-3</v>
      </c>
      <c r="AO37" s="569"/>
      <c r="AP37" s="586"/>
      <c r="AQ37" s="117" t="s">
        <v>145</v>
      </c>
      <c r="AR37" s="187">
        <f t="shared" si="4"/>
        <v>6933440</v>
      </c>
      <c r="AS37" s="160">
        <f>IFERROR(AR37/AO23,"-")</f>
        <v>6.495695411035114E-3</v>
      </c>
      <c r="AT37" s="187">
        <f t="shared" si="5"/>
        <v>132</v>
      </c>
      <c r="AU37" s="160">
        <f>IFERROR(AT37/AP23,"-")</f>
        <v>8.7591240875912413E-2</v>
      </c>
      <c r="AV37" s="190">
        <f t="shared" si="16"/>
        <v>52526.060606060608</v>
      </c>
      <c r="AW37" s="101">
        <f t="shared" si="29"/>
        <v>9.9136312429590687E-3</v>
      </c>
      <c r="AX37" s="111"/>
      <c r="AY37" s="258" t="s">
        <v>37</v>
      </c>
      <c r="AZ37" s="421">
        <v>276421300</v>
      </c>
      <c r="BA37" s="421">
        <v>24156370</v>
      </c>
      <c r="BB37" s="421">
        <v>12415930</v>
      </c>
      <c r="BC37" s="421">
        <v>35945800</v>
      </c>
      <c r="BD37" s="421">
        <f t="shared" si="17"/>
        <v>348939400</v>
      </c>
      <c r="BE37" s="421">
        <v>456</v>
      </c>
      <c r="BF37" s="421">
        <v>35</v>
      </c>
      <c r="BG37" s="421">
        <v>20</v>
      </c>
      <c r="BH37" s="421">
        <v>47</v>
      </c>
      <c r="BI37" s="166">
        <f t="shared" si="18"/>
        <v>558</v>
      </c>
      <c r="BJ37" s="12"/>
      <c r="BK37" s="99" t="s">
        <v>37</v>
      </c>
      <c r="BL37" s="290">
        <f>市区町村別_健診受診率!Y37</f>
        <v>6790</v>
      </c>
      <c r="BM37" s="12"/>
      <c r="BN37" s="476"/>
      <c r="BO37" s="566"/>
      <c r="BP37" s="569"/>
      <c r="BQ37" s="569"/>
      <c r="BR37" s="388" t="s">
        <v>147</v>
      </c>
      <c r="BS37" s="374">
        <v>172231</v>
      </c>
      <c r="BT37" s="329">
        <v>1.1955191787636822E-3</v>
      </c>
      <c r="BU37" s="374">
        <v>14</v>
      </c>
      <c r="BV37" s="329">
        <v>0.1037037037037037</v>
      </c>
      <c r="BW37" s="374">
        <v>12302.214285714286</v>
      </c>
      <c r="BX37" s="389">
        <v>1.1288501854539591E-3</v>
      </c>
      <c r="BY37" s="12"/>
      <c r="BZ37" s="144">
        <v>33</v>
      </c>
      <c r="CA37" s="55" t="s">
        <v>37</v>
      </c>
      <c r="CB37" s="327">
        <f t="shared" si="19"/>
        <v>0.82978723404255317</v>
      </c>
      <c r="CC37" s="327">
        <f t="shared" si="20"/>
        <v>0.8</v>
      </c>
      <c r="CD37" s="150"/>
      <c r="CE37" s="66" t="s">
        <v>45</v>
      </c>
      <c r="CF37" s="327">
        <f t="shared" si="21"/>
        <v>0.82539682539682535</v>
      </c>
      <c r="CG37" s="327">
        <f t="shared" si="7"/>
        <v>0.79032258064516125</v>
      </c>
      <c r="CH37" s="13"/>
      <c r="CI37" s="97" t="str">
        <f t="shared" si="22"/>
        <v>阪南市</v>
      </c>
      <c r="CJ37" s="126">
        <f t="shared" si="8"/>
        <v>0.82539682539682535</v>
      </c>
      <c r="CK37" s="126">
        <f t="shared" si="9"/>
        <v>0.79032258064516125</v>
      </c>
      <c r="CL37" s="325">
        <f t="shared" si="23"/>
        <v>3.499999999999992</v>
      </c>
      <c r="CM37" s="13"/>
      <c r="CN37" s="126">
        <f t="shared" si="10"/>
        <v>0.85533611612983618</v>
      </c>
      <c r="CO37" s="126">
        <f t="shared" si="11"/>
        <v>0.85062074489387263</v>
      </c>
      <c r="CP37" s="325">
        <f t="shared" si="24"/>
        <v>0.40000000000000036</v>
      </c>
      <c r="CQ37" s="127">
        <v>0</v>
      </c>
    </row>
    <row r="38" spans="2:95" s="14" customFormat="1" ht="13.5" customHeight="1">
      <c r="B38" s="451"/>
      <c r="C38" s="566"/>
      <c r="D38" s="581"/>
      <c r="E38" s="569"/>
      <c r="F38" s="569"/>
      <c r="G38" s="117" t="s">
        <v>146</v>
      </c>
      <c r="H38" s="187">
        <v>2154984</v>
      </c>
      <c r="I38" s="160">
        <f>IFERROR(H38/E23,"-")</f>
        <v>2.9139676376272738E-3</v>
      </c>
      <c r="J38" s="187">
        <v>43</v>
      </c>
      <c r="K38" s="160">
        <f>IFERROR(J38/F23,"-")</f>
        <v>3.7785588752196834E-2</v>
      </c>
      <c r="L38" s="190">
        <f t="shared" si="12"/>
        <v>50115.906976744183</v>
      </c>
      <c r="M38" s="101">
        <f t="shared" si="25"/>
        <v>3.2294404806609087E-3</v>
      </c>
      <c r="N38" s="569"/>
      <c r="O38" s="569"/>
      <c r="P38" s="117" t="s">
        <v>146</v>
      </c>
      <c r="Q38" s="187">
        <v>345523</v>
      </c>
      <c r="R38" s="160">
        <f>IFERROR(Q38/N23,"-")</f>
        <v>2.8563662512246218E-3</v>
      </c>
      <c r="S38" s="187">
        <v>14</v>
      </c>
      <c r="T38" s="160">
        <f>IFERROR(S38/O23,"-")</f>
        <v>9.3333333333333338E-2</v>
      </c>
      <c r="U38" s="190">
        <f t="shared" si="13"/>
        <v>24680.214285714286</v>
      </c>
      <c r="V38" s="101">
        <f t="shared" si="26"/>
        <v>1.0514457378895982E-3</v>
      </c>
      <c r="W38" s="569"/>
      <c r="X38" s="569"/>
      <c r="Y38" s="117" t="s">
        <v>146</v>
      </c>
      <c r="Z38" s="187">
        <v>143698</v>
      </c>
      <c r="AA38" s="160">
        <f>IFERROR(Z38/W23,"-")</f>
        <v>2.8017777985753045E-3</v>
      </c>
      <c r="AB38" s="187">
        <v>5</v>
      </c>
      <c r="AC38" s="160">
        <f>IFERROR(AB38/X23,"-")</f>
        <v>6.7567567567567571E-2</v>
      </c>
      <c r="AD38" s="190">
        <f t="shared" si="14"/>
        <v>28739.599999999999</v>
      </c>
      <c r="AE38" s="101">
        <f t="shared" si="27"/>
        <v>3.7551633496057078E-4</v>
      </c>
      <c r="AF38" s="569"/>
      <c r="AG38" s="569"/>
      <c r="AH38" s="117" t="s">
        <v>146</v>
      </c>
      <c r="AI38" s="187">
        <v>461189</v>
      </c>
      <c r="AJ38" s="160">
        <f>IFERROR(AI38/AF23,"-")</f>
        <v>2.9639422554750372E-3</v>
      </c>
      <c r="AK38" s="187">
        <v>9</v>
      </c>
      <c r="AL38" s="160">
        <f>IFERROR(AK38/AG23,"-")</f>
        <v>6.2068965517241378E-2</v>
      </c>
      <c r="AM38" s="190">
        <f t="shared" si="15"/>
        <v>51243.222222222219</v>
      </c>
      <c r="AN38" s="101">
        <f t="shared" si="28"/>
        <v>6.7592940292902741E-4</v>
      </c>
      <c r="AO38" s="569"/>
      <c r="AP38" s="586"/>
      <c r="AQ38" s="117" t="s">
        <v>146</v>
      </c>
      <c r="AR38" s="187">
        <f t="shared" si="4"/>
        <v>3105394</v>
      </c>
      <c r="AS38" s="160">
        <f>IFERROR(AR38/AO23,"-")</f>
        <v>2.9093341191754711E-3</v>
      </c>
      <c r="AT38" s="187">
        <f t="shared" si="5"/>
        <v>71</v>
      </c>
      <c r="AU38" s="160">
        <f>IFERROR(AT38/AP23,"-")</f>
        <v>4.7113470471134705E-2</v>
      </c>
      <c r="AV38" s="190">
        <f t="shared" si="16"/>
        <v>43737.943661971833</v>
      </c>
      <c r="AW38" s="101">
        <f t="shared" si="29"/>
        <v>5.3323319564401051E-3</v>
      </c>
      <c r="AX38" s="111"/>
      <c r="AY38" s="258" t="s">
        <v>38</v>
      </c>
      <c r="AZ38" s="421">
        <v>1067670980</v>
      </c>
      <c r="BA38" s="421">
        <v>149442170</v>
      </c>
      <c r="BB38" s="421">
        <v>114052470</v>
      </c>
      <c r="BC38" s="421">
        <v>183139720</v>
      </c>
      <c r="BD38" s="421">
        <f t="shared" si="17"/>
        <v>1514305340</v>
      </c>
      <c r="BE38" s="421">
        <v>1880</v>
      </c>
      <c r="BF38" s="421">
        <v>243</v>
      </c>
      <c r="BG38" s="421">
        <v>134</v>
      </c>
      <c r="BH38" s="421">
        <v>231</v>
      </c>
      <c r="BI38" s="166">
        <f t="shared" si="18"/>
        <v>2488</v>
      </c>
      <c r="BJ38" s="12"/>
      <c r="BK38" s="99" t="s">
        <v>38</v>
      </c>
      <c r="BL38" s="290">
        <f>市区町村別_健診受診率!Y38</f>
        <v>28970</v>
      </c>
      <c r="BM38" s="12"/>
      <c r="BN38" s="477"/>
      <c r="BO38" s="567"/>
      <c r="BP38" s="570"/>
      <c r="BQ38" s="570"/>
      <c r="BR38" s="119" t="s">
        <v>74</v>
      </c>
      <c r="BS38" s="374">
        <v>23059045</v>
      </c>
      <c r="BT38" s="329">
        <v>0.16006137420949071</v>
      </c>
      <c r="BU38" s="374">
        <v>115</v>
      </c>
      <c r="BV38" s="329">
        <v>0.85185185185185186</v>
      </c>
      <c r="BW38" s="374">
        <v>200513.4347826087</v>
      </c>
      <c r="BX38" s="389">
        <v>9.2726979519432342E-3</v>
      </c>
      <c r="BY38" s="12"/>
      <c r="BZ38" s="144">
        <v>34</v>
      </c>
      <c r="CA38" s="55" t="s">
        <v>38</v>
      </c>
      <c r="CB38" s="327">
        <f t="shared" si="19"/>
        <v>0.83549783549783552</v>
      </c>
      <c r="CC38" s="327">
        <f t="shared" si="20"/>
        <v>0.84790874524714832</v>
      </c>
      <c r="CD38" s="150"/>
      <c r="CE38" s="66" t="s">
        <v>10</v>
      </c>
      <c r="CF38" s="327">
        <f t="shared" si="21"/>
        <v>0.87179487179487181</v>
      </c>
      <c r="CG38" s="327">
        <f t="shared" si="7"/>
        <v>0.77966101694915257</v>
      </c>
      <c r="CH38" s="13"/>
      <c r="CI38" s="97" t="str">
        <f t="shared" si="22"/>
        <v>箕面市</v>
      </c>
      <c r="CJ38" s="126">
        <f t="shared" si="8"/>
        <v>0.82352941176470584</v>
      </c>
      <c r="CK38" s="126">
        <f t="shared" si="9"/>
        <v>0.83476394849785407</v>
      </c>
      <c r="CL38" s="325">
        <f t="shared" si="23"/>
        <v>-1.100000000000001</v>
      </c>
      <c r="CM38" s="13"/>
      <c r="CN38" s="126">
        <f t="shared" si="10"/>
        <v>0.85533611612983618</v>
      </c>
      <c r="CO38" s="126">
        <f t="shared" si="11"/>
        <v>0.85062074489387263</v>
      </c>
      <c r="CP38" s="325">
        <f t="shared" si="24"/>
        <v>0.40000000000000036</v>
      </c>
      <c r="CQ38" s="127">
        <v>0</v>
      </c>
    </row>
    <row r="39" spans="2:95" s="14" customFormat="1" ht="13.5" customHeight="1">
      <c r="B39" s="451"/>
      <c r="C39" s="566"/>
      <c r="D39" s="581"/>
      <c r="E39" s="569"/>
      <c r="F39" s="569"/>
      <c r="G39" s="118" t="s">
        <v>147</v>
      </c>
      <c r="H39" s="188">
        <v>1086582</v>
      </c>
      <c r="I39" s="161">
        <f>IFERROR(H39/E23,"-")</f>
        <v>1.4692753095282001E-3</v>
      </c>
      <c r="J39" s="188">
        <v>88</v>
      </c>
      <c r="K39" s="161">
        <f>IFERROR(J39/F23,"-")</f>
        <v>7.7328646748681895E-2</v>
      </c>
      <c r="L39" s="191">
        <f t="shared" si="12"/>
        <v>12347.522727272728</v>
      </c>
      <c r="M39" s="102">
        <f t="shared" si="25"/>
        <v>6.6090874953060458E-3</v>
      </c>
      <c r="N39" s="569"/>
      <c r="O39" s="569"/>
      <c r="P39" s="118" t="s">
        <v>147</v>
      </c>
      <c r="Q39" s="188">
        <v>109096</v>
      </c>
      <c r="R39" s="161">
        <f>IFERROR(Q39/N23,"-")</f>
        <v>9.0187377553332579E-4</v>
      </c>
      <c r="S39" s="188">
        <v>14</v>
      </c>
      <c r="T39" s="161">
        <f>IFERROR(S39/O23,"-")</f>
        <v>9.3333333333333338E-2</v>
      </c>
      <c r="U39" s="191">
        <f t="shared" si="13"/>
        <v>7792.5714285714284</v>
      </c>
      <c r="V39" s="102">
        <f t="shared" si="26"/>
        <v>1.0514457378895982E-3</v>
      </c>
      <c r="W39" s="569"/>
      <c r="X39" s="569"/>
      <c r="Y39" s="118" t="s">
        <v>147</v>
      </c>
      <c r="Z39" s="188">
        <v>25917</v>
      </c>
      <c r="AA39" s="161">
        <f>IFERROR(Z39/W23,"-")</f>
        <v>5.0532140465195179E-4</v>
      </c>
      <c r="AB39" s="188">
        <v>6</v>
      </c>
      <c r="AC39" s="161">
        <f>IFERROR(AB39/X23,"-")</f>
        <v>8.1081081081081086E-2</v>
      </c>
      <c r="AD39" s="191">
        <f t="shared" si="14"/>
        <v>4319.5</v>
      </c>
      <c r="AE39" s="102">
        <f t="shared" si="27"/>
        <v>4.5061960195268494E-4</v>
      </c>
      <c r="AF39" s="569"/>
      <c r="AG39" s="569"/>
      <c r="AH39" s="118" t="s">
        <v>147</v>
      </c>
      <c r="AI39" s="188">
        <v>285497</v>
      </c>
      <c r="AJ39" s="161">
        <f>IFERROR(AI39/AF23,"-")</f>
        <v>1.8348152755407363E-3</v>
      </c>
      <c r="AK39" s="188">
        <v>21</v>
      </c>
      <c r="AL39" s="161">
        <f>IFERROR(AK39/AG23,"-")</f>
        <v>0.14482758620689656</v>
      </c>
      <c r="AM39" s="191">
        <f t="shared" si="15"/>
        <v>13595.095238095239</v>
      </c>
      <c r="AN39" s="102">
        <f t="shared" si="28"/>
        <v>1.5771686068343973E-3</v>
      </c>
      <c r="AO39" s="569"/>
      <c r="AP39" s="586"/>
      <c r="AQ39" s="118" t="s">
        <v>147</v>
      </c>
      <c r="AR39" s="188">
        <f t="shared" si="4"/>
        <v>1507092</v>
      </c>
      <c r="AS39" s="161">
        <f>IFERROR(AR39/AO23,"-")</f>
        <v>1.4119413434612157E-3</v>
      </c>
      <c r="AT39" s="188">
        <f t="shared" si="5"/>
        <v>129</v>
      </c>
      <c r="AU39" s="161">
        <f>IFERROR(AT39/AP23,"-")</f>
        <v>8.5600530856005302E-2</v>
      </c>
      <c r="AV39" s="191">
        <f t="shared" si="16"/>
        <v>11682.883720930233</v>
      </c>
      <c r="AW39" s="102">
        <f t="shared" si="29"/>
        <v>9.6883214419827262E-3</v>
      </c>
      <c r="AX39" s="111"/>
      <c r="AY39" s="258" t="s">
        <v>1</v>
      </c>
      <c r="AZ39" s="421">
        <v>2719476660</v>
      </c>
      <c r="BA39" s="421">
        <v>405334070</v>
      </c>
      <c r="BB39" s="421">
        <v>236216460</v>
      </c>
      <c r="BC39" s="421">
        <v>507179110</v>
      </c>
      <c r="BD39" s="421">
        <f t="shared" si="17"/>
        <v>3868206300</v>
      </c>
      <c r="BE39" s="421">
        <v>4475</v>
      </c>
      <c r="BF39" s="421">
        <v>638</v>
      </c>
      <c r="BG39" s="421">
        <v>339</v>
      </c>
      <c r="BH39" s="421">
        <v>660</v>
      </c>
      <c r="BI39" s="166">
        <f t="shared" si="18"/>
        <v>6112</v>
      </c>
      <c r="BJ39" s="12"/>
      <c r="BK39" s="99" t="s">
        <v>1</v>
      </c>
      <c r="BL39" s="290">
        <f>市区町村別_健診受診率!Y39</f>
        <v>59507</v>
      </c>
      <c r="BM39" s="12"/>
      <c r="BN39" s="555">
        <v>3</v>
      </c>
      <c r="BO39" s="565" t="s">
        <v>114</v>
      </c>
      <c r="BP39" s="568">
        <v>58839450</v>
      </c>
      <c r="BQ39" s="568">
        <v>59</v>
      </c>
      <c r="BR39" s="388" t="s">
        <v>133</v>
      </c>
      <c r="BS39" s="374">
        <v>2007834</v>
      </c>
      <c r="BT39" s="329">
        <v>3.4123942355001616E-2</v>
      </c>
      <c r="BU39" s="374">
        <v>19</v>
      </c>
      <c r="BV39" s="329">
        <v>0.32203389830508472</v>
      </c>
      <c r="BW39" s="374">
        <v>105675.47368421052</v>
      </c>
      <c r="BX39" s="389">
        <v>2.4035420619860849E-3</v>
      </c>
      <c r="BY39" s="12"/>
      <c r="BZ39" s="144">
        <v>35</v>
      </c>
      <c r="CA39" s="55" t="s">
        <v>1</v>
      </c>
      <c r="CB39" s="327">
        <f t="shared" si="19"/>
        <v>0.86212121212121207</v>
      </c>
      <c r="CC39" s="327">
        <f t="shared" si="20"/>
        <v>0.85472972972972971</v>
      </c>
      <c r="CD39" s="150"/>
      <c r="CE39" s="66" t="s">
        <v>5</v>
      </c>
      <c r="CF39" s="327">
        <f t="shared" si="21"/>
        <v>0.79661016949152541</v>
      </c>
      <c r="CG39" s="327">
        <f t="shared" si="7"/>
        <v>0.77894736842105261</v>
      </c>
      <c r="CH39" s="13"/>
      <c r="CI39" s="97" t="str">
        <f t="shared" si="22"/>
        <v>藤井寺市</v>
      </c>
      <c r="CJ39" s="126">
        <f t="shared" si="8"/>
        <v>0.82080924855491333</v>
      </c>
      <c r="CK39" s="126">
        <f t="shared" si="9"/>
        <v>0.86705202312138729</v>
      </c>
      <c r="CL39" s="325">
        <f t="shared" si="23"/>
        <v>-4.6000000000000041</v>
      </c>
      <c r="CM39" s="13"/>
      <c r="CN39" s="126">
        <f t="shared" si="10"/>
        <v>0.85533611612983618</v>
      </c>
      <c r="CO39" s="126">
        <f t="shared" si="11"/>
        <v>0.85062074489387263</v>
      </c>
      <c r="CP39" s="325">
        <f t="shared" si="24"/>
        <v>0.40000000000000036</v>
      </c>
      <c r="CQ39" s="127">
        <v>0</v>
      </c>
    </row>
    <row r="40" spans="2:95" s="14" customFormat="1" ht="13.5" customHeight="1">
      <c r="B40" s="451"/>
      <c r="C40" s="567"/>
      <c r="D40" s="582"/>
      <c r="E40" s="570"/>
      <c r="F40" s="570"/>
      <c r="G40" s="119" t="s">
        <v>74</v>
      </c>
      <c r="H40" s="181">
        <v>123110823</v>
      </c>
      <c r="I40" s="161">
        <f>IFERROR(H40/E23,"-")</f>
        <v>0.16647035618995754</v>
      </c>
      <c r="J40" s="188">
        <v>874</v>
      </c>
      <c r="K40" s="161">
        <f>IFERROR(J40/F23,"-")</f>
        <v>0.76801405975395431</v>
      </c>
      <c r="L40" s="191">
        <f t="shared" si="12"/>
        <v>140859.0652173913</v>
      </c>
      <c r="M40" s="103">
        <f t="shared" si="25"/>
        <v>6.5640255351107776E-2</v>
      </c>
      <c r="N40" s="570"/>
      <c r="O40" s="570"/>
      <c r="P40" s="119" t="s">
        <v>74</v>
      </c>
      <c r="Q40" s="181">
        <v>25700272</v>
      </c>
      <c r="R40" s="161">
        <f>IFERROR(Q40/N23,"-")</f>
        <v>0.21245876421567628</v>
      </c>
      <c r="S40" s="188">
        <v>125</v>
      </c>
      <c r="T40" s="161">
        <f>IFERROR(S40/O23,"-")</f>
        <v>0.83333333333333337</v>
      </c>
      <c r="U40" s="191">
        <f t="shared" si="13"/>
        <v>205602.17600000001</v>
      </c>
      <c r="V40" s="103">
        <f t="shared" si="26"/>
        <v>9.3879083740142696E-3</v>
      </c>
      <c r="W40" s="570"/>
      <c r="X40" s="570"/>
      <c r="Y40" s="119" t="s">
        <v>74</v>
      </c>
      <c r="Z40" s="181">
        <v>11523521</v>
      </c>
      <c r="AA40" s="161">
        <f>IFERROR(Z40/W23,"-")</f>
        <v>0.2246819392003806</v>
      </c>
      <c r="AB40" s="188">
        <v>64</v>
      </c>
      <c r="AC40" s="161">
        <f>IFERROR(AB40/X23,"-")</f>
        <v>0.86486486486486491</v>
      </c>
      <c r="AD40" s="191">
        <f t="shared" si="14"/>
        <v>180055.015625</v>
      </c>
      <c r="AE40" s="103">
        <f t="shared" si="27"/>
        <v>4.806609087495306E-3</v>
      </c>
      <c r="AF40" s="570"/>
      <c r="AG40" s="570"/>
      <c r="AH40" s="119" t="s">
        <v>74</v>
      </c>
      <c r="AI40" s="181">
        <v>24374133</v>
      </c>
      <c r="AJ40" s="161">
        <f>IFERROR(AI40/AF23,"-")</f>
        <v>0.15664623991306934</v>
      </c>
      <c r="AK40" s="188">
        <v>129</v>
      </c>
      <c r="AL40" s="161">
        <f>IFERROR(AK40/AG23,"-")</f>
        <v>0.8896551724137931</v>
      </c>
      <c r="AM40" s="191">
        <f t="shared" si="15"/>
        <v>188946.76744186046</v>
      </c>
      <c r="AN40" s="103">
        <f t="shared" si="28"/>
        <v>9.6883214419827262E-3</v>
      </c>
      <c r="AO40" s="570"/>
      <c r="AP40" s="587"/>
      <c r="AQ40" s="119" t="s">
        <v>74</v>
      </c>
      <c r="AR40" s="181">
        <f t="shared" si="4"/>
        <v>184708749</v>
      </c>
      <c r="AS40" s="161">
        <f>IFERROR(AR40/AO23,"-")</f>
        <v>0.17304711272576626</v>
      </c>
      <c r="AT40" s="188">
        <f t="shared" si="5"/>
        <v>1192</v>
      </c>
      <c r="AU40" s="161">
        <f>IFERROR(AT40/AP23,"-")</f>
        <v>0.79097544790975449</v>
      </c>
      <c r="AV40" s="191">
        <f t="shared" si="16"/>
        <v>154957.00419463086</v>
      </c>
      <c r="AW40" s="103">
        <f t="shared" si="29"/>
        <v>8.9523094254600075E-2</v>
      </c>
      <c r="AX40" s="111"/>
      <c r="AY40" s="258" t="s">
        <v>2</v>
      </c>
      <c r="AZ40" s="421">
        <v>765568090</v>
      </c>
      <c r="BA40" s="421">
        <v>109493000</v>
      </c>
      <c r="BB40" s="421">
        <v>61596900</v>
      </c>
      <c r="BC40" s="421">
        <v>118791560</v>
      </c>
      <c r="BD40" s="421">
        <f t="shared" si="17"/>
        <v>1055449550</v>
      </c>
      <c r="BE40" s="421">
        <v>1332</v>
      </c>
      <c r="BF40" s="421">
        <v>179</v>
      </c>
      <c r="BG40" s="421">
        <v>96</v>
      </c>
      <c r="BH40" s="421">
        <v>178</v>
      </c>
      <c r="BI40" s="166">
        <f t="shared" si="18"/>
        <v>1785</v>
      </c>
      <c r="BJ40" s="12"/>
      <c r="BK40" s="99" t="s">
        <v>2</v>
      </c>
      <c r="BL40" s="290">
        <f>市区町村別_健診受診率!Y40</f>
        <v>16642</v>
      </c>
      <c r="BM40" s="12"/>
      <c r="BN40" s="476"/>
      <c r="BO40" s="566"/>
      <c r="BP40" s="569"/>
      <c r="BQ40" s="569"/>
      <c r="BR40" s="388" t="s">
        <v>134</v>
      </c>
      <c r="BS40" s="374">
        <v>479772</v>
      </c>
      <c r="BT40" s="329">
        <v>8.1539171423254293E-3</v>
      </c>
      <c r="BU40" s="374">
        <v>23</v>
      </c>
      <c r="BV40" s="329">
        <v>0.38983050847457629</v>
      </c>
      <c r="BW40" s="374">
        <v>20859.652173913044</v>
      </c>
      <c r="BX40" s="389">
        <v>2.9095509171410501E-3</v>
      </c>
      <c r="BY40" s="12"/>
      <c r="BZ40" s="144">
        <v>36</v>
      </c>
      <c r="CA40" s="55" t="s">
        <v>2</v>
      </c>
      <c r="CB40" s="327">
        <f t="shared" si="19"/>
        <v>0.8370786516853933</v>
      </c>
      <c r="CC40" s="327">
        <f t="shared" si="20"/>
        <v>0.84563758389261745</v>
      </c>
      <c r="CD40" s="150"/>
      <c r="CE40" s="66" t="s">
        <v>6</v>
      </c>
      <c r="CF40" s="327">
        <f t="shared" si="21"/>
        <v>0.8</v>
      </c>
      <c r="CG40" s="327">
        <f t="shared" si="7"/>
        <v>0.73333333333333328</v>
      </c>
      <c r="CH40" s="13"/>
      <c r="CI40" s="97" t="str">
        <f t="shared" si="22"/>
        <v>柏原市</v>
      </c>
      <c r="CJ40" s="126">
        <f t="shared" si="8"/>
        <v>0.81751824817518248</v>
      </c>
      <c r="CK40" s="126">
        <f t="shared" si="9"/>
        <v>0.84276729559748431</v>
      </c>
      <c r="CL40" s="325">
        <f t="shared" si="23"/>
        <v>-2.5000000000000022</v>
      </c>
      <c r="CM40" s="13"/>
      <c r="CN40" s="126">
        <f t="shared" si="10"/>
        <v>0.85533611612983618</v>
      </c>
      <c r="CO40" s="126">
        <f t="shared" si="11"/>
        <v>0.85062074489387263</v>
      </c>
      <c r="CP40" s="325">
        <f t="shared" si="24"/>
        <v>0.40000000000000036</v>
      </c>
      <c r="CQ40" s="127">
        <v>0</v>
      </c>
    </row>
    <row r="41" spans="2:95" s="14" customFormat="1" ht="13.5" customHeight="1">
      <c r="B41" s="451">
        <v>3</v>
      </c>
      <c r="C41" s="565" t="s">
        <v>114</v>
      </c>
      <c r="D41" s="580">
        <f>BL7</f>
        <v>8431</v>
      </c>
      <c r="E41" s="568">
        <f>VLOOKUP(C41,$AY$5:$BI$78,2,0)</f>
        <v>327615350</v>
      </c>
      <c r="F41" s="568">
        <f>VLOOKUP(C41,$AY$5:$BI$78,7,0)</f>
        <v>483</v>
      </c>
      <c r="G41" s="115" t="s">
        <v>133</v>
      </c>
      <c r="H41" s="186">
        <v>13808867</v>
      </c>
      <c r="I41" s="159">
        <f>IFERROR(H41/E41,"-")</f>
        <v>4.2149633709165336E-2</v>
      </c>
      <c r="J41" s="186">
        <v>100</v>
      </c>
      <c r="K41" s="159">
        <f>IFERROR(J41/F41,"-")</f>
        <v>0.20703933747412009</v>
      </c>
      <c r="L41" s="189">
        <f t="shared" si="12"/>
        <v>138088.67000000001</v>
      </c>
      <c r="M41" s="100">
        <f t="shared" ref="M41:M58" si="37">IFERROR(J41/$BL$7,0)</f>
        <v>1.1860989206499821E-2</v>
      </c>
      <c r="N41" s="568">
        <f>VLOOKUP(C41,$AY$5:$BI$78,3,0)</f>
        <v>46175320</v>
      </c>
      <c r="O41" s="568">
        <f>VLOOKUP(C41,$AY$5:$BI$78,8,0)</f>
        <v>51</v>
      </c>
      <c r="P41" s="115" t="s">
        <v>133</v>
      </c>
      <c r="Q41" s="186">
        <v>179439</v>
      </c>
      <c r="R41" s="159">
        <f>IFERROR(Q41/N41,"-")</f>
        <v>3.8860369565386879E-3</v>
      </c>
      <c r="S41" s="186">
        <v>7</v>
      </c>
      <c r="T41" s="159">
        <f>IFERROR(S41/O41,"-")</f>
        <v>0.13725490196078433</v>
      </c>
      <c r="U41" s="189">
        <f t="shared" si="13"/>
        <v>25634.142857142859</v>
      </c>
      <c r="V41" s="100">
        <f t="shared" ref="V41:V58" si="38">IFERROR(S41/$BL$7,0)</f>
        <v>8.3026924445498752E-4</v>
      </c>
      <c r="W41" s="568">
        <f>VLOOKUP(C41,$AY$5:$BI$78,4,0)</f>
        <v>33947550</v>
      </c>
      <c r="X41" s="568">
        <f>VLOOKUP(C41,$AY$5:$BI$78,9,0)</f>
        <v>38</v>
      </c>
      <c r="Y41" s="115" t="s">
        <v>133</v>
      </c>
      <c r="Z41" s="186">
        <v>120472</v>
      </c>
      <c r="AA41" s="159">
        <f>IFERROR(Z41/W41,"-")</f>
        <v>3.5487686151136092E-3</v>
      </c>
      <c r="AB41" s="186">
        <v>6</v>
      </c>
      <c r="AC41" s="159">
        <f>IFERROR(AB41/X41,"-")</f>
        <v>0.15789473684210525</v>
      </c>
      <c r="AD41" s="189">
        <f t="shared" si="14"/>
        <v>20078.666666666668</v>
      </c>
      <c r="AE41" s="100">
        <f t="shared" ref="AE41:AE58" si="39">IFERROR(AB41/$BL$7,0)</f>
        <v>7.1165935238998938E-4</v>
      </c>
      <c r="AF41" s="568">
        <f>VLOOKUP(C41,$AY$5:$BI$78,5,0)</f>
        <v>84650050</v>
      </c>
      <c r="AG41" s="568">
        <f>VLOOKUP(C41,$AY$5:$BI$78,10,0)</f>
        <v>73</v>
      </c>
      <c r="AH41" s="115" t="s">
        <v>133</v>
      </c>
      <c r="AI41" s="186">
        <v>1249098</v>
      </c>
      <c r="AJ41" s="159">
        <f>IFERROR(AI41/AF41,"-")</f>
        <v>1.4756021998805671E-2</v>
      </c>
      <c r="AK41" s="186">
        <v>16</v>
      </c>
      <c r="AL41" s="159">
        <f>IFERROR(AK41/AG41,"-")</f>
        <v>0.21917808219178081</v>
      </c>
      <c r="AM41" s="189">
        <f t="shared" si="15"/>
        <v>78068.625</v>
      </c>
      <c r="AN41" s="100">
        <f t="shared" ref="AN41:AN58" si="40">IFERROR(AK41/$BL$7,0)</f>
        <v>1.8977582730399715E-3</v>
      </c>
      <c r="AO41" s="568">
        <f>VLOOKUP(C41,$AY$5:$BI$78,6,0)</f>
        <v>492388270</v>
      </c>
      <c r="AP41" s="585">
        <f>VLOOKUP(C41,$AY$5:$BI$78,11,0)</f>
        <v>645</v>
      </c>
      <c r="AQ41" s="115" t="s">
        <v>133</v>
      </c>
      <c r="AR41" s="186">
        <f t="shared" si="4"/>
        <v>15357876</v>
      </c>
      <c r="AS41" s="159">
        <f>IFERROR(AR41/AO41,"-")</f>
        <v>3.1190580555462866E-2</v>
      </c>
      <c r="AT41" s="186">
        <f t="shared" si="5"/>
        <v>129</v>
      </c>
      <c r="AU41" s="159">
        <f>IFERROR(AT41/AP41,"-")</f>
        <v>0.2</v>
      </c>
      <c r="AV41" s="189">
        <f t="shared" si="16"/>
        <v>119053.30232558139</v>
      </c>
      <c r="AW41" s="100">
        <f t="shared" ref="AW41:AW58" si="41">IFERROR(AT41/$BL$7,0)</f>
        <v>1.5300676076384771E-2</v>
      </c>
      <c r="AX41" s="111"/>
      <c r="AY41" s="258" t="s">
        <v>3</v>
      </c>
      <c r="AZ41" s="421">
        <v>3769480750</v>
      </c>
      <c r="BA41" s="421">
        <v>567607330</v>
      </c>
      <c r="BB41" s="421">
        <v>334196040</v>
      </c>
      <c r="BC41" s="421">
        <v>782076160</v>
      </c>
      <c r="BD41" s="421">
        <f t="shared" si="17"/>
        <v>5453360280</v>
      </c>
      <c r="BE41" s="421">
        <v>6266</v>
      </c>
      <c r="BF41" s="421">
        <v>892</v>
      </c>
      <c r="BG41" s="421">
        <v>462</v>
      </c>
      <c r="BH41" s="421">
        <v>941</v>
      </c>
      <c r="BI41" s="166">
        <f t="shared" si="18"/>
        <v>8561</v>
      </c>
      <c r="BJ41" s="12"/>
      <c r="BK41" s="99" t="s">
        <v>3</v>
      </c>
      <c r="BL41" s="290">
        <f>市区町村別_健診受診率!Y41</f>
        <v>52041</v>
      </c>
      <c r="BM41" s="12"/>
      <c r="BN41" s="476"/>
      <c r="BO41" s="566"/>
      <c r="BP41" s="569"/>
      <c r="BQ41" s="569"/>
      <c r="BR41" s="388" t="s">
        <v>135</v>
      </c>
      <c r="BS41" s="374">
        <v>2119561</v>
      </c>
      <c r="BT41" s="329">
        <v>3.6022787432581374E-2</v>
      </c>
      <c r="BU41" s="374">
        <v>24</v>
      </c>
      <c r="BV41" s="329">
        <v>0.40677966101694918</v>
      </c>
      <c r="BW41" s="374">
        <v>88315.041666666672</v>
      </c>
      <c r="BX41" s="389">
        <v>3.0360531309297912E-3</v>
      </c>
      <c r="BY41" s="12"/>
      <c r="BZ41" s="144">
        <v>37</v>
      </c>
      <c r="CA41" s="55" t="s">
        <v>3</v>
      </c>
      <c r="CB41" s="327">
        <f t="shared" si="19"/>
        <v>0.85547290116896924</v>
      </c>
      <c r="CC41" s="327">
        <f t="shared" si="20"/>
        <v>0.84841628959276016</v>
      </c>
      <c r="CD41" s="150"/>
      <c r="CE41" s="66" t="s">
        <v>46</v>
      </c>
      <c r="CF41" s="327">
        <f t="shared" si="21"/>
        <v>0.87096774193548387</v>
      </c>
      <c r="CG41" s="327">
        <f t="shared" si="7"/>
        <v>0.91428571428571426</v>
      </c>
      <c r="CH41" s="13"/>
      <c r="CI41" s="97" t="str">
        <f t="shared" si="22"/>
        <v>大東市</v>
      </c>
      <c r="CJ41" s="126">
        <f t="shared" si="8"/>
        <v>0.81276595744680846</v>
      </c>
      <c r="CK41" s="126">
        <f t="shared" si="9"/>
        <v>0.8288288288288288</v>
      </c>
      <c r="CL41" s="325">
        <f t="shared" si="23"/>
        <v>-1.6000000000000014</v>
      </c>
      <c r="CM41" s="13"/>
      <c r="CN41" s="126">
        <f t="shared" si="10"/>
        <v>0.85533611612983618</v>
      </c>
      <c r="CO41" s="126">
        <f t="shared" si="11"/>
        <v>0.85062074489387263</v>
      </c>
      <c r="CP41" s="325">
        <f t="shared" si="24"/>
        <v>0.40000000000000036</v>
      </c>
      <c r="CQ41" s="127">
        <v>0</v>
      </c>
    </row>
    <row r="42" spans="2:95" s="14" customFormat="1" ht="13.5" customHeight="1">
      <c r="B42" s="451"/>
      <c r="C42" s="566"/>
      <c r="D42" s="581"/>
      <c r="E42" s="569"/>
      <c r="F42" s="569"/>
      <c r="G42" s="116" t="s">
        <v>134</v>
      </c>
      <c r="H42" s="187">
        <v>9359567</v>
      </c>
      <c r="I42" s="160">
        <f>IFERROR(H42/E41,"-")</f>
        <v>2.8568768221635524E-2</v>
      </c>
      <c r="J42" s="187">
        <v>139</v>
      </c>
      <c r="K42" s="160">
        <f>IFERROR(J42/F41,"-")</f>
        <v>0.28778467908902694</v>
      </c>
      <c r="L42" s="190">
        <f t="shared" si="12"/>
        <v>67335.014388489202</v>
      </c>
      <c r="M42" s="101">
        <f t="shared" si="37"/>
        <v>1.6486774997034753E-2</v>
      </c>
      <c r="N42" s="569"/>
      <c r="O42" s="569"/>
      <c r="P42" s="116" t="s">
        <v>134</v>
      </c>
      <c r="Q42" s="187">
        <v>364275</v>
      </c>
      <c r="R42" s="160">
        <f>IFERROR(Q42/N41,"-")</f>
        <v>7.8889545324212149E-3</v>
      </c>
      <c r="S42" s="187">
        <v>13</v>
      </c>
      <c r="T42" s="160">
        <f>IFERROR(S42/O41,"-")</f>
        <v>0.25490196078431371</v>
      </c>
      <c r="U42" s="190">
        <f t="shared" si="13"/>
        <v>28021.153846153848</v>
      </c>
      <c r="V42" s="101">
        <f t="shared" si="38"/>
        <v>1.5419285968449768E-3</v>
      </c>
      <c r="W42" s="569"/>
      <c r="X42" s="569"/>
      <c r="Y42" s="116" t="s">
        <v>134</v>
      </c>
      <c r="Z42" s="187">
        <v>472075</v>
      </c>
      <c r="AA42" s="160">
        <f>IFERROR(Z42/W41,"-")</f>
        <v>1.3906010890329347E-2</v>
      </c>
      <c r="AB42" s="187">
        <v>12</v>
      </c>
      <c r="AC42" s="160">
        <f>IFERROR(AB42/X41,"-")</f>
        <v>0.31578947368421051</v>
      </c>
      <c r="AD42" s="190">
        <f t="shared" si="14"/>
        <v>39339.583333333336</v>
      </c>
      <c r="AE42" s="101">
        <f t="shared" si="39"/>
        <v>1.4233187047799788E-3</v>
      </c>
      <c r="AF42" s="569"/>
      <c r="AG42" s="569"/>
      <c r="AH42" s="116" t="s">
        <v>134</v>
      </c>
      <c r="AI42" s="187">
        <v>391010</v>
      </c>
      <c r="AJ42" s="160">
        <f>IFERROR(AI42/AF41,"-")</f>
        <v>4.619134897144184E-3</v>
      </c>
      <c r="AK42" s="187">
        <v>20</v>
      </c>
      <c r="AL42" s="160">
        <f>IFERROR(AK42/AG41,"-")</f>
        <v>0.27397260273972601</v>
      </c>
      <c r="AM42" s="190">
        <f t="shared" si="15"/>
        <v>19550.5</v>
      </c>
      <c r="AN42" s="101">
        <f t="shared" si="40"/>
        <v>2.3721978412999645E-3</v>
      </c>
      <c r="AO42" s="569"/>
      <c r="AP42" s="586"/>
      <c r="AQ42" s="116" t="s">
        <v>134</v>
      </c>
      <c r="AR42" s="187">
        <f t="shared" si="4"/>
        <v>10586927</v>
      </c>
      <c r="AS42" s="160">
        <f>IFERROR(AR42/AO41,"-")</f>
        <v>2.1501176297315124E-2</v>
      </c>
      <c r="AT42" s="187">
        <f t="shared" si="5"/>
        <v>184</v>
      </c>
      <c r="AU42" s="160">
        <f>IFERROR(AT42/AP41,"-")</f>
        <v>0.28527131782945736</v>
      </c>
      <c r="AV42" s="190">
        <f t="shared" si="16"/>
        <v>57537.646739130432</v>
      </c>
      <c r="AW42" s="101">
        <f t="shared" si="41"/>
        <v>2.1824220139959674E-2</v>
      </c>
      <c r="AX42" s="111"/>
      <c r="AY42" s="258" t="s">
        <v>39</v>
      </c>
      <c r="AZ42" s="421">
        <v>638320690</v>
      </c>
      <c r="BA42" s="421">
        <v>91757520</v>
      </c>
      <c r="BB42" s="421">
        <v>65933830</v>
      </c>
      <c r="BC42" s="421">
        <v>159963680</v>
      </c>
      <c r="BD42" s="421">
        <f t="shared" si="17"/>
        <v>955975720</v>
      </c>
      <c r="BE42" s="421">
        <v>949</v>
      </c>
      <c r="BF42" s="421">
        <v>111</v>
      </c>
      <c r="BG42" s="421">
        <v>95</v>
      </c>
      <c r="BH42" s="421">
        <v>177</v>
      </c>
      <c r="BI42" s="166">
        <f t="shared" si="18"/>
        <v>1332</v>
      </c>
      <c r="BJ42" s="12"/>
      <c r="BK42" s="66" t="s">
        <v>39</v>
      </c>
      <c r="BL42" s="290">
        <f>市区町村別_健診受診率!Y42</f>
        <v>10757</v>
      </c>
      <c r="BM42" s="12"/>
      <c r="BN42" s="476"/>
      <c r="BO42" s="566"/>
      <c r="BP42" s="569"/>
      <c r="BQ42" s="569"/>
      <c r="BR42" s="388" t="s">
        <v>136</v>
      </c>
      <c r="BS42" s="374">
        <v>46780</v>
      </c>
      <c r="BT42" s="329">
        <v>7.9504482111916405E-4</v>
      </c>
      <c r="BU42" s="374">
        <v>6</v>
      </c>
      <c r="BV42" s="329">
        <v>0.10169491525423729</v>
      </c>
      <c r="BW42" s="374">
        <v>7796.666666666667</v>
      </c>
      <c r="BX42" s="389">
        <v>7.5901328273244781E-4</v>
      </c>
      <c r="BY42" s="12"/>
      <c r="BZ42" s="144">
        <v>38</v>
      </c>
      <c r="CA42" s="66" t="s">
        <v>39</v>
      </c>
      <c r="CB42" s="327">
        <f t="shared" si="19"/>
        <v>0.89830508474576276</v>
      </c>
      <c r="CC42" s="327">
        <f t="shared" si="20"/>
        <v>0.87341772151898733</v>
      </c>
      <c r="CD42" s="150"/>
      <c r="CE42" s="66" t="s">
        <v>47</v>
      </c>
      <c r="CF42" s="327">
        <f t="shared" si="21"/>
        <v>0.85869565217391308</v>
      </c>
      <c r="CG42" s="327">
        <f t="shared" si="7"/>
        <v>0.84848484848484851</v>
      </c>
      <c r="CH42" s="13"/>
      <c r="CI42" s="97" t="str">
        <f t="shared" si="22"/>
        <v>能勢町</v>
      </c>
      <c r="CJ42" s="126">
        <f t="shared" si="8"/>
        <v>0.8</v>
      </c>
      <c r="CK42" s="126">
        <f t="shared" si="9"/>
        <v>0.73333333333333328</v>
      </c>
      <c r="CL42" s="325">
        <f t="shared" si="23"/>
        <v>6.7000000000000064</v>
      </c>
      <c r="CM42" s="13"/>
      <c r="CN42" s="126">
        <f t="shared" si="10"/>
        <v>0.85533611612983618</v>
      </c>
      <c r="CO42" s="126">
        <f t="shared" si="11"/>
        <v>0.85062074489387263</v>
      </c>
      <c r="CP42" s="325">
        <f t="shared" si="24"/>
        <v>0.40000000000000036</v>
      </c>
      <c r="CQ42" s="127">
        <v>0</v>
      </c>
    </row>
    <row r="43" spans="2:95" s="14" customFormat="1" ht="13.5" customHeight="1">
      <c r="B43" s="451"/>
      <c r="C43" s="566"/>
      <c r="D43" s="581"/>
      <c r="E43" s="569"/>
      <c r="F43" s="569"/>
      <c r="G43" s="116" t="s">
        <v>474</v>
      </c>
      <c r="H43" s="187">
        <v>3040545</v>
      </c>
      <c r="I43" s="160">
        <f>IFERROR(H43/E41,"-")</f>
        <v>9.2808380315513306E-3</v>
      </c>
      <c r="J43" s="187">
        <v>37</v>
      </c>
      <c r="K43" s="160">
        <f>IFERROR(J43/F41,"-")</f>
        <v>7.6604554865424432E-2</v>
      </c>
      <c r="L43" s="190">
        <f t="shared" si="12"/>
        <v>82176.891891891893</v>
      </c>
      <c r="M43" s="101">
        <f t="shared" si="37"/>
        <v>4.3885660064049339E-3</v>
      </c>
      <c r="N43" s="569"/>
      <c r="O43" s="569"/>
      <c r="P43" s="116" t="s">
        <v>474</v>
      </c>
      <c r="Q43" s="187">
        <v>19280</v>
      </c>
      <c r="R43" s="160">
        <f>IFERROR(Q43/N41,"-")</f>
        <v>4.1753906632374177E-4</v>
      </c>
      <c r="S43" s="187">
        <v>3</v>
      </c>
      <c r="T43" s="160">
        <f>IFERROR(S43/O41,"-")</f>
        <v>5.8823529411764705E-2</v>
      </c>
      <c r="U43" s="190">
        <f t="shared" si="13"/>
        <v>6426.666666666667</v>
      </c>
      <c r="V43" s="101">
        <f t="shared" si="38"/>
        <v>3.5582967619499469E-4</v>
      </c>
      <c r="W43" s="569"/>
      <c r="X43" s="569"/>
      <c r="Y43" s="116" t="s">
        <v>474</v>
      </c>
      <c r="Z43" s="187">
        <v>317888</v>
      </c>
      <c r="AA43" s="160">
        <f>IFERROR(Z43/W41,"-")</f>
        <v>9.36409254865226E-3</v>
      </c>
      <c r="AB43" s="187">
        <v>4</v>
      </c>
      <c r="AC43" s="160">
        <f>IFERROR(AB43/X41,"-")</f>
        <v>0.10526315789473684</v>
      </c>
      <c r="AD43" s="190">
        <f t="shared" si="14"/>
        <v>79472</v>
      </c>
      <c r="AE43" s="101">
        <f t="shared" si="39"/>
        <v>4.7443956825999288E-4</v>
      </c>
      <c r="AF43" s="569"/>
      <c r="AG43" s="569"/>
      <c r="AH43" s="116" t="s">
        <v>474</v>
      </c>
      <c r="AI43" s="187">
        <v>3628367</v>
      </c>
      <c r="AJ43" s="160">
        <f>IFERROR(AI43/AF41,"-")</f>
        <v>4.2863140659692461E-2</v>
      </c>
      <c r="AK43" s="187">
        <v>5</v>
      </c>
      <c r="AL43" s="160">
        <f>IFERROR(AK43/AG41,"-")</f>
        <v>6.8493150684931503E-2</v>
      </c>
      <c r="AM43" s="190">
        <f t="shared" si="15"/>
        <v>725673.4</v>
      </c>
      <c r="AN43" s="101">
        <f t="shared" si="40"/>
        <v>5.9304946032499113E-4</v>
      </c>
      <c r="AO43" s="569"/>
      <c r="AP43" s="586"/>
      <c r="AQ43" s="116" t="s">
        <v>474</v>
      </c>
      <c r="AR43" s="187">
        <f t="shared" si="4"/>
        <v>7006080</v>
      </c>
      <c r="AS43" s="160">
        <f>IFERROR(AR43/AO41,"-")</f>
        <v>1.4228771128118061E-2</v>
      </c>
      <c r="AT43" s="187">
        <f t="shared" si="5"/>
        <v>49</v>
      </c>
      <c r="AU43" s="160">
        <f>IFERROR(AT43/AP41,"-")</f>
        <v>7.5968992248062014E-2</v>
      </c>
      <c r="AV43" s="190">
        <f t="shared" si="16"/>
        <v>142981.22448979592</v>
      </c>
      <c r="AW43" s="101">
        <f t="shared" si="41"/>
        <v>5.8118847111849128E-3</v>
      </c>
      <c r="AX43" s="111"/>
      <c r="AY43" s="258" t="s">
        <v>7</v>
      </c>
      <c r="AZ43" s="421">
        <v>3521270710</v>
      </c>
      <c r="BA43" s="421">
        <v>608238710</v>
      </c>
      <c r="BB43" s="421">
        <v>330495410</v>
      </c>
      <c r="BC43" s="421">
        <v>914460490</v>
      </c>
      <c r="BD43" s="421">
        <f t="shared" si="17"/>
        <v>5374465320</v>
      </c>
      <c r="BE43" s="421">
        <v>4928</v>
      </c>
      <c r="BF43" s="421">
        <v>725</v>
      </c>
      <c r="BG43" s="421">
        <v>384</v>
      </c>
      <c r="BH43" s="421">
        <v>744</v>
      </c>
      <c r="BI43" s="166">
        <f t="shared" si="18"/>
        <v>6781</v>
      </c>
      <c r="BJ43" s="12"/>
      <c r="BK43" s="66" t="s">
        <v>7</v>
      </c>
      <c r="BL43" s="290">
        <f>市区町村別_健診受診率!Y43</f>
        <v>61058</v>
      </c>
      <c r="BM43" s="12"/>
      <c r="BN43" s="476"/>
      <c r="BO43" s="566"/>
      <c r="BP43" s="569"/>
      <c r="BQ43" s="569"/>
      <c r="BR43" s="388" t="s">
        <v>137</v>
      </c>
      <c r="BS43" s="374">
        <v>720112</v>
      </c>
      <c r="BT43" s="329">
        <v>1.2238591625176647E-2</v>
      </c>
      <c r="BU43" s="374">
        <v>24</v>
      </c>
      <c r="BV43" s="329">
        <v>0.40677966101694918</v>
      </c>
      <c r="BW43" s="374">
        <v>30004.666666666668</v>
      </c>
      <c r="BX43" s="389">
        <v>3.0360531309297912E-3</v>
      </c>
      <c r="BY43" s="12"/>
      <c r="BZ43" s="144">
        <v>39</v>
      </c>
      <c r="CA43" s="66" t="s">
        <v>7</v>
      </c>
      <c r="CB43" s="327">
        <f t="shared" si="19"/>
        <v>0.83870967741935487</v>
      </c>
      <c r="CC43" s="327">
        <f t="shared" si="20"/>
        <v>0.86831275720164613</v>
      </c>
      <c r="CD43" s="150"/>
      <c r="CE43" s="66" t="s">
        <v>48</v>
      </c>
      <c r="CF43" s="327">
        <f t="shared" si="21"/>
        <v>1</v>
      </c>
      <c r="CG43" s="327">
        <f t="shared" si="7"/>
        <v>0.875</v>
      </c>
      <c r="CH43" s="13"/>
      <c r="CI43" s="97" t="str">
        <f t="shared" si="22"/>
        <v>豊能町</v>
      </c>
      <c r="CJ43" s="126">
        <f t="shared" si="8"/>
        <v>0.79661016949152541</v>
      </c>
      <c r="CK43" s="126">
        <f t="shared" si="9"/>
        <v>0.77894736842105261</v>
      </c>
      <c r="CL43" s="325">
        <f t="shared" si="23"/>
        <v>1.8000000000000016</v>
      </c>
      <c r="CM43" s="13"/>
      <c r="CN43" s="126">
        <f t="shared" si="10"/>
        <v>0.85533611612983618</v>
      </c>
      <c r="CO43" s="126">
        <f t="shared" si="11"/>
        <v>0.85062074489387263</v>
      </c>
      <c r="CP43" s="325">
        <f t="shared" si="24"/>
        <v>0.40000000000000036</v>
      </c>
      <c r="CQ43" s="127">
        <v>0</v>
      </c>
    </row>
    <row r="44" spans="2:95" s="14" customFormat="1" ht="13.5" customHeight="1">
      <c r="B44" s="451"/>
      <c r="C44" s="566"/>
      <c r="D44" s="581"/>
      <c r="E44" s="569"/>
      <c r="F44" s="569"/>
      <c r="G44" s="117" t="s">
        <v>135</v>
      </c>
      <c r="H44" s="187">
        <v>12102717</v>
      </c>
      <c r="I44" s="160">
        <f>IFERROR(H44/E41,"-")</f>
        <v>3.6941849641660564E-2</v>
      </c>
      <c r="J44" s="187">
        <v>170</v>
      </c>
      <c r="K44" s="160">
        <f>IFERROR(J44/F41,"-")</f>
        <v>0.35196687370600416</v>
      </c>
      <c r="L44" s="190">
        <f t="shared" si="12"/>
        <v>71192.452941176467</v>
      </c>
      <c r="M44" s="101">
        <f t="shared" si="37"/>
        <v>2.0163681651049696E-2</v>
      </c>
      <c r="N44" s="569"/>
      <c r="O44" s="569"/>
      <c r="P44" s="117" t="s">
        <v>135</v>
      </c>
      <c r="Q44" s="187">
        <v>478050</v>
      </c>
      <c r="R44" s="160">
        <f>IFERROR(Q44/N41,"-")</f>
        <v>1.0352933125314562E-2</v>
      </c>
      <c r="S44" s="187">
        <v>20</v>
      </c>
      <c r="T44" s="160">
        <f>IFERROR(S44/O41,"-")</f>
        <v>0.39215686274509803</v>
      </c>
      <c r="U44" s="190">
        <f t="shared" si="13"/>
        <v>23902.5</v>
      </c>
      <c r="V44" s="101">
        <f t="shared" si="38"/>
        <v>2.3721978412999645E-3</v>
      </c>
      <c r="W44" s="569"/>
      <c r="X44" s="569"/>
      <c r="Y44" s="117" t="s">
        <v>135</v>
      </c>
      <c r="Z44" s="187">
        <v>563446</v>
      </c>
      <c r="AA44" s="160">
        <f>IFERROR(Z44/W41,"-")</f>
        <v>1.6597545330959081E-2</v>
      </c>
      <c r="AB44" s="187">
        <v>14</v>
      </c>
      <c r="AC44" s="160">
        <f>IFERROR(AB44/X41,"-")</f>
        <v>0.36842105263157893</v>
      </c>
      <c r="AD44" s="190">
        <f t="shared" si="14"/>
        <v>40246.142857142855</v>
      </c>
      <c r="AE44" s="101">
        <f t="shared" si="39"/>
        <v>1.660538488909975E-3</v>
      </c>
      <c r="AF44" s="569"/>
      <c r="AG44" s="569"/>
      <c r="AH44" s="117" t="s">
        <v>135</v>
      </c>
      <c r="AI44" s="187">
        <v>4266641</v>
      </c>
      <c r="AJ44" s="160">
        <f>IFERROR(AI44/AF41,"-")</f>
        <v>5.0403289779509877E-2</v>
      </c>
      <c r="AK44" s="187">
        <v>33</v>
      </c>
      <c r="AL44" s="160">
        <f>IFERROR(AK44/AG41,"-")</f>
        <v>0.45205479452054792</v>
      </c>
      <c r="AM44" s="190">
        <f t="shared" si="15"/>
        <v>129292.15151515152</v>
      </c>
      <c r="AN44" s="101">
        <f t="shared" si="40"/>
        <v>3.9141264381449409E-3</v>
      </c>
      <c r="AO44" s="569"/>
      <c r="AP44" s="586"/>
      <c r="AQ44" s="117" t="s">
        <v>135</v>
      </c>
      <c r="AR44" s="187">
        <f t="shared" si="4"/>
        <v>17410854</v>
      </c>
      <c r="AS44" s="160">
        <f>IFERROR(AR44/AO41,"-")</f>
        <v>3.536000969316349E-2</v>
      </c>
      <c r="AT44" s="187">
        <f t="shared" si="5"/>
        <v>237</v>
      </c>
      <c r="AU44" s="160">
        <f>IFERROR(AT44/AP41,"-")</f>
        <v>0.36744186046511629</v>
      </c>
      <c r="AV44" s="190">
        <f t="shared" si="16"/>
        <v>73463.518987341769</v>
      </c>
      <c r="AW44" s="101">
        <f t="shared" si="41"/>
        <v>2.8110544419404578E-2</v>
      </c>
      <c r="AX44" s="111"/>
      <c r="AY44" s="258" t="s">
        <v>40</v>
      </c>
      <c r="AZ44" s="421">
        <v>665832150</v>
      </c>
      <c r="BA44" s="421">
        <v>116355120</v>
      </c>
      <c r="BB44" s="421">
        <v>57687100</v>
      </c>
      <c r="BC44" s="421">
        <v>156377230</v>
      </c>
      <c r="BD44" s="421">
        <f t="shared" si="17"/>
        <v>996251600</v>
      </c>
      <c r="BE44" s="421">
        <v>1123</v>
      </c>
      <c r="BF44" s="421">
        <v>143</v>
      </c>
      <c r="BG44" s="421">
        <v>86</v>
      </c>
      <c r="BH44" s="421">
        <v>174</v>
      </c>
      <c r="BI44" s="166">
        <f t="shared" si="18"/>
        <v>1526</v>
      </c>
      <c r="BJ44" s="12"/>
      <c r="BK44" s="66" t="s">
        <v>40</v>
      </c>
      <c r="BL44" s="290">
        <f>市区町村別_健診受診率!Y44</f>
        <v>12787</v>
      </c>
      <c r="BM44" s="12"/>
      <c r="BN44" s="476"/>
      <c r="BO44" s="566"/>
      <c r="BP44" s="569"/>
      <c r="BQ44" s="569"/>
      <c r="BR44" s="388" t="s">
        <v>138</v>
      </c>
      <c r="BS44" s="374">
        <v>2515066</v>
      </c>
      <c r="BT44" s="329">
        <v>4.2744553186680023E-2</v>
      </c>
      <c r="BU44" s="374">
        <v>36</v>
      </c>
      <c r="BV44" s="329">
        <v>0.61016949152542377</v>
      </c>
      <c r="BW44" s="374">
        <v>69862.944444444438</v>
      </c>
      <c r="BX44" s="389">
        <v>4.5540796963946866E-3</v>
      </c>
      <c r="BY44" s="12"/>
      <c r="BZ44" s="144">
        <v>40</v>
      </c>
      <c r="CA44" s="66" t="s">
        <v>40</v>
      </c>
      <c r="CB44" s="327">
        <f t="shared" si="19"/>
        <v>0.91379310344827591</v>
      </c>
      <c r="CC44" s="327">
        <f t="shared" si="20"/>
        <v>0.85026737967914434</v>
      </c>
      <c r="CD44" s="150"/>
      <c r="CE44" s="66" t="s">
        <v>49</v>
      </c>
      <c r="CF44" s="327">
        <f t="shared" si="21"/>
        <v>0.94444444444444442</v>
      </c>
      <c r="CG44" s="327">
        <f t="shared" si="7"/>
        <v>0.83333333333333337</v>
      </c>
      <c r="CH44" s="13"/>
      <c r="CI44" s="97" t="str">
        <f t="shared" si="22"/>
        <v>交野市</v>
      </c>
      <c r="CJ44" s="126">
        <f t="shared" si="8"/>
        <v>0.77777777777777779</v>
      </c>
      <c r="CK44" s="126">
        <f t="shared" si="9"/>
        <v>0.78205128205128205</v>
      </c>
      <c r="CL44" s="325">
        <f t="shared" si="23"/>
        <v>-0.40000000000000036</v>
      </c>
      <c r="CM44" s="13"/>
      <c r="CN44" s="126">
        <f t="shared" si="10"/>
        <v>0.85533611612983618</v>
      </c>
      <c r="CO44" s="126">
        <f t="shared" si="11"/>
        <v>0.85062074489387263</v>
      </c>
      <c r="CP44" s="325">
        <f t="shared" si="24"/>
        <v>0.40000000000000036</v>
      </c>
      <c r="CQ44" s="127">
        <v>0</v>
      </c>
    </row>
    <row r="45" spans="2:95" s="14" customFormat="1" ht="13.5" customHeight="1">
      <c r="B45" s="451"/>
      <c r="C45" s="566"/>
      <c r="D45" s="581"/>
      <c r="E45" s="569"/>
      <c r="F45" s="569"/>
      <c r="G45" s="117" t="s">
        <v>136</v>
      </c>
      <c r="H45" s="187">
        <v>689243</v>
      </c>
      <c r="I45" s="160">
        <f>IFERROR(H45/E41,"-")</f>
        <v>2.1038177850946239E-3</v>
      </c>
      <c r="J45" s="187">
        <v>28</v>
      </c>
      <c r="K45" s="160">
        <f>IFERROR(J45/F41,"-")</f>
        <v>5.7971014492753624E-2</v>
      </c>
      <c r="L45" s="190">
        <f t="shared" si="12"/>
        <v>24615.821428571428</v>
      </c>
      <c r="M45" s="101">
        <f t="shared" si="37"/>
        <v>3.3210769778199501E-3</v>
      </c>
      <c r="N45" s="569"/>
      <c r="O45" s="569"/>
      <c r="P45" s="117" t="s">
        <v>136</v>
      </c>
      <c r="Q45" s="187">
        <v>58941</v>
      </c>
      <c r="R45" s="160">
        <f>IFERROR(Q45/N41,"-")</f>
        <v>1.2764611051964555E-3</v>
      </c>
      <c r="S45" s="187">
        <v>4</v>
      </c>
      <c r="T45" s="160">
        <f>IFERROR(S45/O41,"-")</f>
        <v>7.8431372549019607E-2</v>
      </c>
      <c r="U45" s="190">
        <f t="shared" si="13"/>
        <v>14735.25</v>
      </c>
      <c r="V45" s="101">
        <f t="shared" si="38"/>
        <v>4.7443956825999288E-4</v>
      </c>
      <c r="W45" s="569"/>
      <c r="X45" s="569"/>
      <c r="Y45" s="117" t="s">
        <v>136</v>
      </c>
      <c r="Z45" s="187">
        <v>29714</v>
      </c>
      <c r="AA45" s="160">
        <f>IFERROR(Z45/W41,"-")</f>
        <v>8.7529144223957248E-4</v>
      </c>
      <c r="AB45" s="187">
        <v>2</v>
      </c>
      <c r="AC45" s="160">
        <f>IFERROR(AB45/X41,"-")</f>
        <v>5.2631578947368418E-2</v>
      </c>
      <c r="AD45" s="190">
        <f t="shared" si="14"/>
        <v>14857</v>
      </c>
      <c r="AE45" s="101">
        <f t="shared" si="39"/>
        <v>2.3721978412999644E-4</v>
      </c>
      <c r="AF45" s="569"/>
      <c r="AG45" s="569"/>
      <c r="AH45" s="117" t="s">
        <v>136</v>
      </c>
      <c r="AI45" s="187">
        <v>21843</v>
      </c>
      <c r="AJ45" s="160">
        <f>IFERROR(AI45/AF41,"-")</f>
        <v>2.5803883163683897E-4</v>
      </c>
      <c r="AK45" s="187">
        <v>5</v>
      </c>
      <c r="AL45" s="160">
        <f>IFERROR(AK45/AG41,"-")</f>
        <v>6.8493150684931503E-2</v>
      </c>
      <c r="AM45" s="190">
        <f t="shared" si="15"/>
        <v>4368.6000000000004</v>
      </c>
      <c r="AN45" s="101">
        <f t="shared" si="40"/>
        <v>5.9304946032499113E-4</v>
      </c>
      <c r="AO45" s="569"/>
      <c r="AP45" s="586"/>
      <c r="AQ45" s="117" t="s">
        <v>136</v>
      </c>
      <c r="AR45" s="187">
        <f t="shared" si="4"/>
        <v>799741</v>
      </c>
      <c r="AS45" s="160">
        <f>IFERROR(AR45/AO41,"-")</f>
        <v>1.6242080665325354E-3</v>
      </c>
      <c r="AT45" s="187">
        <f t="shared" si="5"/>
        <v>39</v>
      </c>
      <c r="AU45" s="160">
        <f>IFERROR(AT45/AP41,"-")</f>
        <v>6.0465116279069767E-2</v>
      </c>
      <c r="AV45" s="190">
        <f t="shared" si="16"/>
        <v>20506.179487179488</v>
      </c>
      <c r="AW45" s="101">
        <f t="shared" si="41"/>
        <v>4.6257857905349304E-3</v>
      </c>
      <c r="AX45" s="111"/>
      <c r="AY45" s="258" t="s">
        <v>11</v>
      </c>
      <c r="AZ45" s="421">
        <v>1426419900</v>
      </c>
      <c r="BA45" s="421">
        <v>194506210</v>
      </c>
      <c r="BB45" s="421">
        <v>82989670</v>
      </c>
      <c r="BC45" s="421">
        <v>224211080</v>
      </c>
      <c r="BD45" s="421">
        <f t="shared" si="17"/>
        <v>1928126860</v>
      </c>
      <c r="BE45" s="421">
        <v>2233</v>
      </c>
      <c r="BF45" s="421">
        <v>252</v>
      </c>
      <c r="BG45" s="421">
        <v>148</v>
      </c>
      <c r="BH45" s="421">
        <v>232</v>
      </c>
      <c r="BI45" s="166">
        <f t="shared" si="18"/>
        <v>2865</v>
      </c>
      <c r="BJ45" s="12"/>
      <c r="BK45" s="66" t="s">
        <v>11</v>
      </c>
      <c r="BL45" s="290">
        <f>市区町村別_健診受診率!Y45</f>
        <v>23532</v>
      </c>
      <c r="BM45" s="12"/>
      <c r="BN45" s="476"/>
      <c r="BO45" s="566"/>
      <c r="BP45" s="569"/>
      <c r="BQ45" s="569"/>
      <c r="BR45" s="388" t="s">
        <v>139</v>
      </c>
      <c r="BS45" s="374">
        <v>496302</v>
      </c>
      <c r="BT45" s="329">
        <v>8.4348511075477417E-3</v>
      </c>
      <c r="BU45" s="374">
        <v>12</v>
      </c>
      <c r="BV45" s="329">
        <v>0.20338983050847459</v>
      </c>
      <c r="BW45" s="374">
        <v>41358.5</v>
      </c>
      <c r="BX45" s="389">
        <v>1.5180265654648956E-3</v>
      </c>
      <c r="BY45" s="12"/>
      <c r="BZ45" s="144">
        <v>41</v>
      </c>
      <c r="CA45" s="66" t="s">
        <v>11</v>
      </c>
      <c r="CB45" s="327">
        <f t="shared" si="19"/>
        <v>0.90086206896551724</v>
      </c>
      <c r="CC45" s="327">
        <f t="shared" si="20"/>
        <v>0.86328125</v>
      </c>
      <c r="CD45" s="150"/>
      <c r="CE45" s="66" t="s">
        <v>27</v>
      </c>
      <c r="CF45" s="327">
        <f t="shared" si="21"/>
        <v>0.75</v>
      </c>
      <c r="CG45" s="327">
        <f t="shared" si="7"/>
        <v>0.76923076923076927</v>
      </c>
      <c r="CH45" s="13"/>
      <c r="CI45" s="97" t="str">
        <f t="shared" si="22"/>
        <v>泉南市</v>
      </c>
      <c r="CJ45" s="126">
        <f t="shared" si="8"/>
        <v>0.75961538461538458</v>
      </c>
      <c r="CK45" s="126">
        <f t="shared" si="9"/>
        <v>0.77777777777777779</v>
      </c>
      <c r="CL45" s="325">
        <f t="shared" si="23"/>
        <v>-1.8000000000000016</v>
      </c>
      <c r="CM45" s="13"/>
      <c r="CN45" s="126">
        <f t="shared" si="10"/>
        <v>0.85533611612983618</v>
      </c>
      <c r="CO45" s="126">
        <f t="shared" si="11"/>
        <v>0.85062074489387263</v>
      </c>
      <c r="CP45" s="325">
        <f t="shared" si="24"/>
        <v>0.40000000000000036</v>
      </c>
      <c r="CQ45" s="127">
        <v>0</v>
      </c>
    </row>
    <row r="46" spans="2:95" s="14" customFormat="1" ht="13.5" customHeight="1">
      <c r="B46" s="451"/>
      <c r="C46" s="566"/>
      <c r="D46" s="581"/>
      <c r="E46" s="569"/>
      <c r="F46" s="569"/>
      <c r="G46" s="117" t="s">
        <v>137</v>
      </c>
      <c r="H46" s="187">
        <v>10014574</v>
      </c>
      <c r="I46" s="160">
        <f>IFERROR(H46/E41,"-")</f>
        <v>3.0568085408696509E-2</v>
      </c>
      <c r="J46" s="187">
        <v>169</v>
      </c>
      <c r="K46" s="160">
        <f>IFERROR(J46/F41,"-")</f>
        <v>0.34989648033126292</v>
      </c>
      <c r="L46" s="190">
        <f t="shared" si="12"/>
        <v>59257.834319526628</v>
      </c>
      <c r="M46" s="101">
        <f t="shared" si="37"/>
        <v>2.0045071758984699E-2</v>
      </c>
      <c r="N46" s="569"/>
      <c r="O46" s="569"/>
      <c r="P46" s="117" t="s">
        <v>137</v>
      </c>
      <c r="Q46" s="187">
        <v>559794</v>
      </c>
      <c r="R46" s="160">
        <f>IFERROR(Q46/N41,"-")</f>
        <v>1.2123229465437381E-2</v>
      </c>
      <c r="S46" s="187">
        <v>19</v>
      </c>
      <c r="T46" s="160">
        <f>IFERROR(S46/O41,"-")</f>
        <v>0.37254901960784315</v>
      </c>
      <c r="U46" s="190">
        <f t="shared" si="13"/>
        <v>29462.842105263157</v>
      </c>
      <c r="V46" s="101">
        <f t="shared" si="38"/>
        <v>2.2535879492349663E-3</v>
      </c>
      <c r="W46" s="569"/>
      <c r="X46" s="569"/>
      <c r="Y46" s="117" t="s">
        <v>137</v>
      </c>
      <c r="Z46" s="187">
        <v>276603</v>
      </c>
      <c r="AA46" s="160">
        <f>IFERROR(Z46/W41,"-")</f>
        <v>8.1479517667696188E-3</v>
      </c>
      <c r="AB46" s="187">
        <v>15</v>
      </c>
      <c r="AC46" s="160">
        <f>IFERROR(AB46/X41,"-")</f>
        <v>0.39473684210526316</v>
      </c>
      <c r="AD46" s="190">
        <f t="shared" si="14"/>
        <v>18440.2</v>
      </c>
      <c r="AE46" s="101">
        <f t="shared" si="39"/>
        <v>1.7791483809749733E-3</v>
      </c>
      <c r="AF46" s="569"/>
      <c r="AG46" s="569"/>
      <c r="AH46" s="117" t="s">
        <v>137</v>
      </c>
      <c r="AI46" s="187">
        <v>1611169</v>
      </c>
      <c r="AJ46" s="160">
        <f>IFERROR(AI46/AF41,"-")</f>
        <v>1.9033290588723811E-2</v>
      </c>
      <c r="AK46" s="187">
        <v>33</v>
      </c>
      <c r="AL46" s="160">
        <f>IFERROR(AK46/AG41,"-")</f>
        <v>0.45205479452054792</v>
      </c>
      <c r="AM46" s="190">
        <f t="shared" si="15"/>
        <v>48823.303030303032</v>
      </c>
      <c r="AN46" s="101">
        <f t="shared" si="40"/>
        <v>3.9141264381449409E-3</v>
      </c>
      <c r="AO46" s="569"/>
      <c r="AP46" s="586"/>
      <c r="AQ46" s="117" t="s">
        <v>137</v>
      </c>
      <c r="AR46" s="187">
        <f t="shared" si="4"/>
        <v>12462140</v>
      </c>
      <c r="AS46" s="160">
        <f>IFERROR(AR46/AO41,"-")</f>
        <v>2.5309579369142972E-2</v>
      </c>
      <c r="AT46" s="187">
        <f t="shared" si="5"/>
        <v>236</v>
      </c>
      <c r="AU46" s="160">
        <f>IFERROR(AT46/AP41,"-")</f>
        <v>0.36589147286821705</v>
      </c>
      <c r="AV46" s="190">
        <f t="shared" si="16"/>
        <v>52805.677966101692</v>
      </c>
      <c r="AW46" s="101">
        <f t="shared" si="41"/>
        <v>2.7991934527339581E-2</v>
      </c>
      <c r="AX46" s="111"/>
      <c r="AY46" s="258" t="s">
        <v>12</v>
      </c>
      <c r="AZ46" s="421">
        <v>2241631420</v>
      </c>
      <c r="BA46" s="421">
        <v>385419320</v>
      </c>
      <c r="BB46" s="421">
        <v>229822620</v>
      </c>
      <c r="BC46" s="421">
        <v>514232130</v>
      </c>
      <c r="BD46" s="421">
        <f t="shared" si="17"/>
        <v>3371105490</v>
      </c>
      <c r="BE46" s="421">
        <v>4216</v>
      </c>
      <c r="BF46" s="421">
        <v>636</v>
      </c>
      <c r="BG46" s="421">
        <v>352</v>
      </c>
      <c r="BH46" s="421">
        <v>666</v>
      </c>
      <c r="BI46" s="166">
        <f t="shared" si="18"/>
        <v>5870</v>
      </c>
      <c r="BJ46" s="12"/>
      <c r="BK46" s="66" t="s">
        <v>12</v>
      </c>
      <c r="BL46" s="290">
        <f>市区町村別_健診受診率!Y46</f>
        <v>64678</v>
      </c>
      <c r="BM46" s="12"/>
      <c r="BN46" s="476"/>
      <c r="BO46" s="566"/>
      <c r="BP46" s="569"/>
      <c r="BQ46" s="569"/>
      <c r="BR46" s="388" t="s">
        <v>436</v>
      </c>
      <c r="BS46" s="374">
        <v>0</v>
      </c>
      <c r="BT46" s="329">
        <v>0</v>
      </c>
      <c r="BU46" s="374">
        <v>0</v>
      </c>
      <c r="BV46" s="329">
        <v>0</v>
      </c>
      <c r="BW46" s="374" t="s">
        <v>329</v>
      </c>
      <c r="BX46" s="389">
        <v>0</v>
      </c>
      <c r="BY46" s="12"/>
      <c r="BZ46" s="144">
        <v>42</v>
      </c>
      <c r="CA46" s="66" t="s">
        <v>12</v>
      </c>
      <c r="CB46" s="327">
        <f t="shared" si="19"/>
        <v>0.83183183183183185</v>
      </c>
      <c r="CC46" s="327">
        <f t="shared" si="20"/>
        <v>0.8366533864541833</v>
      </c>
      <c r="CD46" s="150"/>
      <c r="CE46" s="66" t="s">
        <v>28</v>
      </c>
      <c r="CF46" s="327">
        <f t="shared" si="21"/>
        <v>0.875</v>
      </c>
      <c r="CG46" s="327">
        <f t="shared" si="7"/>
        <v>0.87096774193548387</v>
      </c>
      <c r="CH46" s="13"/>
      <c r="CI46" s="97" t="str">
        <f t="shared" si="22"/>
        <v>太子町</v>
      </c>
      <c r="CJ46" s="126">
        <f t="shared" si="8"/>
        <v>0.75</v>
      </c>
      <c r="CK46" s="126">
        <f t="shared" si="9"/>
        <v>0.76923076923076927</v>
      </c>
      <c r="CL46" s="325">
        <f t="shared" si="23"/>
        <v>-1.9000000000000017</v>
      </c>
      <c r="CM46" s="13"/>
      <c r="CN46" s="126">
        <f t="shared" si="10"/>
        <v>0.85533611612983618</v>
      </c>
      <c r="CO46" s="126">
        <f t="shared" si="11"/>
        <v>0.85062074489387263</v>
      </c>
      <c r="CP46" s="325">
        <f t="shared" si="24"/>
        <v>0.40000000000000036</v>
      </c>
      <c r="CQ46" s="127">
        <v>0</v>
      </c>
    </row>
    <row r="47" spans="2:95" s="14" customFormat="1" ht="13.5" customHeight="1">
      <c r="B47" s="451"/>
      <c r="C47" s="566"/>
      <c r="D47" s="581"/>
      <c r="E47" s="569"/>
      <c r="F47" s="569"/>
      <c r="G47" s="117" t="s">
        <v>138</v>
      </c>
      <c r="H47" s="187">
        <v>12860725</v>
      </c>
      <c r="I47" s="160">
        <f>IFERROR(H47/E41,"-")</f>
        <v>3.9255562964311652E-2</v>
      </c>
      <c r="J47" s="187">
        <v>205</v>
      </c>
      <c r="K47" s="160">
        <f>IFERROR(J47/F41,"-")</f>
        <v>0.42443064182194618</v>
      </c>
      <c r="L47" s="190">
        <f t="shared" si="12"/>
        <v>62735.243902439026</v>
      </c>
      <c r="M47" s="101">
        <f t="shared" si="37"/>
        <v>2.4315027873324634E-2</v>
      </c>
      <c r="N47" s="569"/>
      <c r="O47" s="569"/>
      <c r="P47" s="117" t="s">
        <v>138</v>
      </c>
      <c r="Q47" s="187">
        <v>1825625</v>
      </c>
      <c r="R47" s="160">
        <f>IFERROR(Q47/N41,"-")</f>
        <v>3.9536813172058149E-2</v>
      </c>
      <c r="S47" s="187">
        <v>24</v>
      </c>
      <c r="T47" s="160">
        <f>IFERROR(S47/O41,"-")</f>
        <v>0.47058823529411764</v>
      </c>
      <c r="U47" s="190">
        <f t="shared" si="13"/>
        <v>76067.708333333328</v>
      </c>
      <c r="V47" s="101">
        <f t="shared" si="38"/>
        <v>2.8466374095599575E-3</v>
      </c>
      <c r="W47" s="569"/>
      <c r="X47" s="569"/>
      <c r="Y47" s="117" t="s">
        <v>138</v>
      </c>
      <c r="Z47" s="187">
        <v>858748</v>
      </c>
      <c r="AA47" s="160">
        <f>IFERROR(Z47/W41,"-")</f>
        <v>2.5296317407294489E-2</v>
      </c>
      <c r="AB47" s="187">
        <v>20</v>
      </c>
      <c r="AC47" s="160">
        <f>IFERROR(AB47/X41,"-")</f>
        <v>0.52631578947368418</v>
      </c>
      <c r="AD47" s="190">
        <f t="shared" si="14"/>
        <v>42937.4</v>
      </c>
      <c r="AE47" s="101">
        <f t="shared" si="39"/>
        <v>2.3721978412999645E-3</v>
      </c>
      <c r="AF47" s="569"/>
      <c r="AG47" s="569"/>
      <c r="AH47" s="117" t="s">
        <v>138</v>
      </c>
      <c r="AI47" s="187">
        <v>4183470</v>
      </c>
      <c r="AJ47" s="160">
        <f>IFERROR(AI47/AF41,"-")</f>
        <v>4.9420762303152801E-2</v>
      </c>
      <c r="AK47" s="187">
        <v>41</v>
      </c>
      <c r="AL47" s="160">
        <f>IFERROR(AK47/AG41,"-")</f>
        <v>0.56164383561643838</v>
      </c>
      <c r="AM47" s="190">
        <f t="shared" si="15"/>
        <v>102035.85365853658</v>
      </c>
      <c r="AN47" s="101">
        <f t="shared" si="40"/>
        <v>4.8630055746649269E-3</v>
      </c>
      <c r="AO47" s="569"/>
      <c r="AP47" s="586"/>
      <c r="AQ47" s="117" t="s">
        <v>138</v>
      </c>
      <c r="AR47" s="187">
        <f t="shared" si="4"/>
        <v>19728568</v>
      </c>
      <c r="AS47" s="160">
        <f>IFERROR(AR47/AO41,"-")</f>
        <v>4.0067095830694746E-2</v>
      </c>
      <c r="AT47" s="187">
        <f t="shared" si="5"/>
        <v>290</v>
      </c>
      <c r="AU47" s="160">
        <f>IFERROR(AT47/AP41,"-")</f>
        <v>0.44961240310077522</v>
      </c>
      <c r="AV47" s="190">
        <f t="shared" si="16"/>
        <v>68029.5448275862</v>
      </c>
      <c r="AW47" s="101">
        <f t="shared" si="41"/>
        <v>3.4396868698849482E-2</v>
      </c>
      <c r="AX47" s="111"/>
      <c r="AY47" s="258" t="s">
        <v>8</v>
      </c>
      <c r="AZ47" s="421">
        <v>4509294000</v>
      </c>
      <c r="BA47" s="421">
        <v>554072840</v>
      </c>
      <c r="BB47" s="421">
        <v>317012660</v>
      </c>
      <c r="BC47" s="421">
        <v>801401860</v>
      </c>
      <c r="BD47" s="421">
        <f t="shared" si="17"/>
        <v>6181781360</v>
      </c>
      <c r="BE47" s="421">
        <v>6483</v>
      </c>
      <c r="BF47" s="421">
        <v>759</v>
      </c>
      <c r="BG47" s="421">
        <v>417</v>
      </c>
      <c r="BH47" s="421">
        <v>856</v>
      </c>
      <c r="BI47" s="166">
        <f t="shared" si="18"/>
        <v>8515</v>
      </c>
      <c r="BJ47" s="12"/>
      <c r="BK47" s="66" t="s">
        <v>8</v>
      </c>
      <c r="BL47" s="290">
        <f>市区町村別_健診受診率!Y47</f>
        <v>39504</v>
      </c>
      <c r="BM47" s="12"/>
      <c r="BN47" s="476"/>
      <c r="BO47" s="566"/>
      <c r="BP47" s="569"/>
      <c r="BQ47" s="569"/>
      <c r="BR47" s="388" t="s">
        <v>140</v>
      </c>
      <c r="BS47" s="374">
        <v>2941</v>
      </c>
      <c r="BT47" s="329">
        <v>4.9983471973310422E-5</v>
      </c>
      <c r="BU47" s="374">
        <v>1</v>
      </c>
      <c r="BV47" s="329">
        <v>1.6949152542372881E-2</v>
      </c>
      <c r="BW47" s="374">
        <v>2941</v>
      </c>
      <c r="BX47" s="389">
        <v>1.2650221378874131E-4</v>
      </c>
      <c r="BY47" s="12"/>
      <c r="BZ47" s="144">
        <v>43</v>
      </c>
      <c r="CA47" s="66" t="s">
        <v>8</v>
      </c>
      <c r="CB47" s="327">
        <f t="shared" si="19"/>
        <v>0.87266355140186913</v>
      </c>
      <c r="CC47" s="327">
        <f t="shared" si="20"/>
        <v>0.83625730994152048</v>
      </c>
      <c r="CD47" s="150"/>
      <c r="CE47" s="66" t="s">
        <v>29</v>
      </c>
      <c r="CF47" s="327">
        <f t="shared" si="21"/>
        <v>0.7142857142857143</v>
      </c>
      <c r="CG47" s="327">
        <f t="shared" si="7"/>
        <v>0.82352941176470584</v>
      </c>
      <c r="CH47" s="13"/>
      <c r="CI47" s="97" t="str">
        <f t="shared" si="22"/>
        <v>千早赤阪村</v>
      </c>
      <c r="CJ47" s="126">
        <f t="shared" si="8"/>
        <v>0.7142857142857143</v>
      </c>
      <c r="CK47" s="126">
        <f t="shared" si="9"/>
        <v>0.82352941176470584</v>
      </c>
      <c r="CL47" s="325">
        <f t="shared" si="23"/>
        <v>-10.999999999999998</v>
      </c>
      <c r="CM47" s="13"/>
      <c r="CN47" s="126">
        <f t="shared" si="10"/>
        <v>0.85533611612983618</v>
      </c>
      <c r="CO47" s="126">
        <f t="shared" si="11"/>
        <v>0.85062074489387263</v>
      </c>
      <c r="CP47" s="325">
        <f t="shared" si="24"/>
        <v>0.40000000000000036</v>
      </c>
      <c r="CQ47" s="127">
        <v>999</v>
      </c>
    </row>
    <row r="48" spans="2:95" s="14" customFormat="1" ht="13.5" customHeight="1">
      <c r="B48" s="451"/>
      <c r="C48" s="566"/>
      <c r="D48" s="581"/>
      <c r="E48" s="569"/>
      <c r="F48" s="569"/>
      <c r="G48" s="117" t="s">
        <v>139</v>
      </c>
      <c r="H48" s="187">
        <v>9452432</v>
      </c>
      <c r="I48" s="160">
        <f>IFERROR(H48/E41,"-")</f>
        <v>2.8852225635947765E-2</v>
      </c>
      <c r="J48" s="187">
        <v>66</v>
      </c>
      <c r="K48" s="160">
        <f>IFERROR(J48/F41,"-")</f>
        <v>0.13664596273291926</v>
      </c>
      <c r="L48" s="190">
        <f t="shared" si="12"/>
        <v>143218.66666666666</v>
      </c>
      <c r="M48" s="101">
        <f t="shared" si="37"/>
        <v>7.8282528762898818E-3</v>
      </c>
      <c r="N48" s="569"/>
      <c r="O48" s="569"/>
      <c r="P48" s="117" t="s">
        <v>139</v>
      </c>
      <c r="Q48" s="187">
        <v>265207</v>
      </c>
      <c r="R48" s="160">
        <f>IFERROR(Q48/N41,"-")</f>
        <v>5.7434794171431838E-3</v>
      </c>
      <c r="S48" s="187">
        <v>9</v>
      </c>
      <c r="T48" s="160">
        <f>IFERROR(S48/O41,"-")</f>
        <v>0.17647058823529413</v>
      </c>
      <c r="U48" s="190">
        <f t="shared" si="13"/>
        <v>29467.444444444445</v>
      </c>
      <c r="V48" s="101">
        <f t="shared" si="38"/>
        <v>1.067489028584984E-3</v>
      </c>
      <c r="W48" s="569"/>
      <c r="X48" s="569"/>
      <c r="Y48" s="117" t="s">
        <v>139</v>
      </c>
      <c r="Z48" s="187">
        <v>891553</v>
      </c>
      <c r="AA48" s="160">
        <f>IFERROR(Z48/W41,"-")</f>
        <v>2.6262661075688819E-2</v>
      </c>
      <c r="AB48" s="187">
        <v>5</v>
      </c>
      <c r="AC48" s="160">
        <f>IFERROR(AB48/X41,"-")</f>
        <v>0.13157894736842105</v>
      </c>
      <c r="AD48" s="190">
        <f t="shared" si="14"/>
        <v>178310.6</v>
      </c>
      <c r="AE48" s="101">
        <f t="shared" si="39"/>
        <v>5.9304946032499113E-4</v>
      </c>
      <c r="AF48" s="569"/>
      <c r="AG48" s="569"/>
      <c r="AH48" s="117" t="s">
        <v>139</v>
      </c>
      <c r="AI48" s="187">
        <v>4479135</v>
      </c>
      <c r="AJ48" s="160">
        <f>IFERROR(AI48/AF41,"-")</f>
        <v>5.2913554097132845E-2</v>
      </c>
      <c r="AK48" s="187">
        <v>24</v>
      </c>
      <c r="AL48" s="160">
        <f>IFERROR(AK48/AG41,"-")</f>
        <v>0.32876712328767121</v>
      </c>
      <c r="AM48" s="190">
        <f t="shared" si="15"/>
        <v>186630.625</v>
      </c>
      <c r="AN48" s="101">
        <f t="shared" si="40"/>
        <v>2.8466374095599575E-3</v>
      </c>
      <c r="AO48" s="569"/>
      <c r="AP48" s="586"/>
      <c r="AQ48" s="117" t="s">
        <v>139</v>
      </c>
      <c r="AR48" s="187">
        <f t="shared" si="4"/>
        <v>15088327</v>
      </c>
      <c r="AS48" s="160">
        <f>IFERROR(AR48/AO41,"-")</f>
        <v>3.0643148749258386E-2</v>
      </c>
      <c r="AT48" s="187">
        <f t="shared" si="5"/>
        <v>104</v>
      </c>
      <c r="AU48" s="160">
        <f>IFERROR(AT48/AP41,"-")</f>
        <v>0.16124031007751938</v>
      </c>
      <c r="AV48" s="190">
        <f t="shared" si="16"/>
        <v>145080.06730769231</v>
      </c>
      <c r="AW48" s="101">
        <f t="shared" si="41"/>
        <v>1.2335428774759814E-2</v>
      </c>
      <c r="AX48" s="111"/>
      <c r="AY48" s="258" t="s">
        <v>18</v>
      </c>
      <c r="AZ48" s="421">
        <v>3470959690</v>
      </c>
      <c r="BA48" s="421">
        <v>443942690</v>
      </c>
      <c r="BB48" s="421">
        <v>262300490</v>
      </c>
      <c r="BC48" s="421">
        <v>629158030</v>
      </c>
      <c r="BD48" s="421">
        <f t="shared" si="17"/>
        <v>4806360900</v>
      </c>
      <c r="BE48" s="421">
        <v>5708</v>
      </c>
      <c r="BF48" s="421">
        <v>720</v>
      </c>
      <c r="BG48" s="421">
        <v>381</v>
      </c>
      <c r="BH48" s="421">
        <v>739</v>
      </c>
      <c r="BI48" s="166">
        <f t="shared" si="18"/>
        <v>7548</v>
      </c>
      <c r="BJ48" s="12"/>
      <c r="BK48" s="66" t="s">
        <v>18</v>
      </c>
      <c r="BL48" s="290">
        <f>市区町村別_健診受診率!Y48</f>
        <v>42418</v>
      </c>
      <c r="BM48" s="12"/>
      <c r="BN48" s="476"/>
      <c r="BO48" s="566"/>
      <c r="BP48" s="569"/>
      <c r="BQ48" s="569"/>
      <c r="BR48" s="388" t="s">
        <v>141</v>
      </c>
      <c r="BS48" s="374">
        <v>3031</v>
      </c>
      <c r="BT48" s="329">
        <v>5.1513057990854773E-5</v>
      </c>
      <c r="BU48" s="374">
        <v>1</v>
      </c>
      <c r="BV48" s="329">
        <v>1.6949152542372881E-2</v>
      </c>
      <c r="BW48" s="374">
        <v>3031</v>
      </c>
      <c r="BX48" s="389">
        <v>1.2650221378874131E-4</v>
      </c>
      <c r="BY48" s="12"/>
      <c r="BZ48" s="144">
        <v>44</v>
      </c>
      <c r="CA48" s="66" t="s">
        <v>18</v>
      </c>
      <c r="CB48" s="327">
        <f t="shared" si="19"/>
        <v>0.85926928281461434</v>
      </c>
      <c r="CC48" s="327">
        <f t="shared" si="20"/>
        <v>0.83050847457627119</v>
      </c>
      <c r="CD48" s="150"/>
      <c r="CE48" s="150"/>
      <c r="CF48" s="150"/>
      <c r="CG48" s="150"/>
      <c r="CH48" s="13"/>
      <c r="CI48" s="13"/>
      <c r="CJ48" s="131"/>
      <c r="CK48" s="131"/>
      <c r="CL48" s="131"/>
      <c r="CM48" s="13"/>
    </row>
    <row r="49" spans="2:91" s="14" customFormat="1" ht="13.5" customHeight="1">
      <c r="B49" s="451"/>
      <c r="C49" s="566"/>
      <c r="D49" s="581"/>
      <c r="E49" s="569"/>
      <c r="F49" s="569"/>
      <c r="G49" s="117" t="s">
        <v>149</v>
      </c>
      <c r="H49" s="187">
        <v>0</v>
      </c>
      <c r="I49" s="160">
        <f>IFERROR(H49/E41,"-")</f>
        <v>0</v>
      </c>
      <c r="J49" s="187">
        <v>0</v>
      </c>
      <c r="K49" s="160">
        <f>IFERROR(J49/F41,"-")</f>
        <v>0</v>
      </c>
      <c r="L49" s="190" t="str">
        <f t="shared" si="12"/>
        <v>-</v>
      </c>
      <c r="M49" s="101">
        <f t="shared" si="37"/>
        <v>0</v>
      </c>
      <c r="N49" s="569"/>
      <c r="O49" s="569"/>
      <c r="P49" s="117" t="s">
        <v>149</v>
      </c>
      <c r="Q49" s="187">
        <v>0</v>
      </c>
      <c r="R49" s="160">
        <f>IFERROR(Q49/N41,"-")</f>
        <v>0</v>
      </c>
      <c r="S49" s="187">
        <v>0</v>
      </c>
      <c r="T49" s="160">
        <f>IFERROR(S49/O41,"-")</f>
        <v>0</v>
      </c>
      <c r="U49" s="190" t="str">
        <f t="shared" si="13"/>
        <v>-</v>
      </c>
      <c r="V49" s="101">
        <f t="shared" si="38"/>
        <v>0</v>
      </c>
      <c r="W49" s="569"/>
      <c r="X49" s="569"/>
      <c r="Y49" s="117" t="s">
        <v>149</v>
      </c>
      <c r="Z49" s="187">
        <v>0</v>
      </c>
      <c r="AA49" s="160">
        <f>IFERROR(Z49/W41,"-")</f>
        <v>0</v>
      </c>
      <c r="AB49" s="187">
        <v>0</v>
      </c>
      <c r="AC49" s="160">
        <f>IFERROR(AB49/X41,"-")</f>
        <v>0</v>
      </c>
      <c r="AD49" s="190" t="str">
        <f t="shared" si="14"/>
        <v>-</v>
      </c>
      <c r="AE49" s="101">
        <f t="shared" si="39"/>
        <v>0</v>
      </c>
      <c r="AF49" s="569"/>
      <c r="AG49" s="569"/>
      <c r="AH49" s="117" t="s">
        <v>149</v>
      </c>
      <c r="AI49" s="187">
        <v>0</v>
      </c>
      <c r="AJ49" s="160">
        <f>IFERROR(AI49/AF41,"-")</f>
        <v>0</v>
      </c>
      <c r="AK49" s="187">
        <v>0</v>
      </c>
      <c r="AL49" s="160">
        <f>IFERROR(AK49/AG41,"-")</f>
        <v>0</v>
      </c>
      <c r="AM49" s="190" t="str">
        <f t="shared" si="15"/>
        <v>-</v>
      </c>
      <c r="AN49" s="101">
        <f t="shared" si="40"/>
        <v>0</v>
      </c>
      <c r="AO49" s="569"/>
      <c r="AP49" s="586"/>
      <c r="AQ49" s="117" t="s">
        <v>149</v>
      </c>
      <c r="AR49" s="187">
        <f t="shared" si="4"/>
        <v>0</v>
      </c>
      <c r="AS49" s="160">
        <f>IFERROR(AR49/AO41,"-")</f>
        <v>0</v>
      </c>
      <c r="AT49" s="187">
        <f t="shared" si="5"/>
        <v>0</v>
      </c>
      <c r="AU49" s="160">
        <f>IFERROR(AT49/AP41,"-")</f>
        <v>0</v>
      </c>
      <c r="AV49" s="190" t="str">
        <f t="shared" si="16"/>
        <v>-</v>
      </c>
      <c r="AW49" s="101">
        <f t="shared" si="41"/>
        <v>0</v>
      </c>
      <c r="AX49" s="111"/>
      <c r="AY49" s="258" t="s">
        <v>41</v>
      </c>
      <c r="AZ49" s="421">
        <v>892828400</v>
      </c>
      <c r="BA49" s="421">
        <v>129769850</v>
      </c>
      <c r="BB49" s="421">
        <v>62656200</v>
      </c>
      <c r="BC49" s="421">
        <v>153216510</v>
      </c>
      <c r="BD49" s="421">
        <f t="shared" si="17"/>
        <v>1238470960</v>
      </c>
      <c r="BE49" s="421">
        <v>1472</v>
      </c>
      <c r="BF49" s="421">
        <v>183</v>
      </c>
      <c r="BG49" s="421">
        <v>80</v>
      </c>
      <c r="BH49" s="421">
        <v>178</v>
      </c>
      <c r="BI49" s="166">
        <f t="shared" si="18"/>
        <v>1913</v>
      </c>
      <c r="BJ49" s="12"/>
      <c r="BK49" s="66" t="s">
        <v>41</v>
      </c>
      <c r="BL49" s="290">
        <f>市区町村別_健診受診率!Y49</f>
        <v>14556</v>
      </c>
      <c r="BM49" s="12"/>
      <c r="BN49" s="476"/>
      <c r="BO49" s="566"/>
      <c r="BP49" s="569"/>
      <c r="BQ49" s="569"/>
      <c r="BR49" s="388" t="s">
        <v>142</v>
      </c>
      <c r="BS49" s="374">
        <v>13782</v>
      </c>
      <c r="BT49" s="329">
        <v>2.3423060548662504E-4</v>
      </c>
      <c r="BU49" s="374">
        <v>2</v>
      </c>
      <c r="BV49" s="329">
        <v>3.3898305084745763E-2</v>
      </c>
      <c r="BW49" s="374">
        <v>6891</v>
      </c>
      <c r="BX49" s="389">
        <v>2.5300442757748262E-4</v>
      </c>
      <c r="BY49" s="12"/>
      <c r="BZ49" s="144">
        <v>45</v>
      </c>
      <c r="CA49" s="66" t="s">
        <v>41</v>
      </c>
      <c r="CB49" s="327">
        <f t="shared" si="19"/>
        <v>0.8539325842696629</v>
      </c>
      <c r="CC49" s="327">
        <f t="shared" si="20"/>
        <v>0.86982248520710059</v>
      </c>
      <c r="CD49" s="150"/>
      <c r="CE49" s="150"/>
      <c r="CF49" s="150"/>
      <c r="CG49" s="150"/>
      <c r="CH49" s="13"/>
      <c r="CI49" s="69"/>
      <c r="CJ49" s="132"/>
      <c r="CK49" s="132"/>
      <c r="CL49" s="132"/>
      <c r="CM49" s="13"/>
    </row>
    <row r="50" spans="2:91" s="14" customFormat="1" ht="13.5" customHeight="1">
      <c r="B50" s="451"/>
      <c r="C50" s="566"/>
      <c r="D50" s="581"/>
      <c r="E50" s="569"/>
      <c r="F50" s="569"/>
      <c r="G50" s="117" t="s">
        <v>140</v>
      </c>
      <c r="H50" s="187">
        <v>26866</v>
      </c>
      <c r="I50" s="160">
        <f>IFERROR(H50/E41,"-")</f>
        <v>8.200470460251633E-5</v>
      </c>
      <c r="J50" s="187">
        <v>2</v>
      </c>
      <c r="K50" s="160">
        <f>IFERROR(J50/F41,"-")</f>
        <v>4.140786749482402E-3</v>
      </c>
      <c r="L50" s="190">
        <f t="shared" si="12"/>
        <v>13433</v>
      </c>
      <c r="M50" s="101">
        <f t="shared" si="37"/>
        <v>2.3721978412999644E-4</v>
      </c>
      <c r="N50" s="569"/>
      <c r="O50" s="569"/>
      <c r="P50" s="117" t="s">
        <v>140</v>
      </c>
      <c r="Q50" s="187">
        <v>0</v>
      </c>
      <c r="R50" s="160">
        <f>IFERROR(Q50/N41,"-")</f>
        <v>0</v>
      </c>
      <c r="S50" s="187">
        <v>0</v>
      </c>
      <c r="T50" s="160">
        <f>IFERROR(S50/O41,"-")</f>
        <v>0</v>
      </c>
      <c r="U50" s="190" t="str">
        <f t="shared" si="13"/>
        <v>-</v>
      </c>
      <c r="V50" s="101">
        <f t="shared" si="38"/>
        <v>0</v>
      </c>
      <c r="W50" s="569"/>
      <c r="X50" s="569"/>
      <c r="Y50" s="117" t="s">
        <v>140</v>
      </c>
      <c r="Z50" s="187">
        <v>0</v>
      </c>
      <c r="AA50" s="160">
        <f>IFERROR(Z50/W41,"-")</f>
        <v>0</v>
      </c>
      <c r="AB50" s="187">
        <v>0</v>
      </c>
      <c r="AC50" s="160">
        <f>IFERROR(AB50/X41,"-")</f>
        <v>0</v>
      </c>
      <c r="AD50" s="190" t="str">
        <f t="shared" si="14"/>
        <v>-</v>
      </c>
      <c r="AE50" s="101">
        <f t="shared" si="39"/>
        <v>0</v>
      </c>
      <c r="AF50" s="569"/>
      <c r="AG50" s="569"/>
      <c r="AH50" s="117" t="s">
        <v>140</v>
      </c>
      <c r="AI50" s="187">
        <v>0</v>
      </c>
      <c r="AJ50" s="160">
        <f>IFERROR(AI50/AF41,"-")</f>
        <v>0</v>
      </c>
      <c r="AK50" s="187">
        <v>0</v>
      </c>
      <c r="AL50" s="160">
        <f>IFERROR(AK50/AG41,"-")</f>
        <v>0</v>
      </c>
      <c r="AM50" s="190" t="str">
        <f t="shared" si="15"/>
        <v>-</v>
      </c>
      <c r="AN50" s="101">
        <f t="shared" si="40"/>
        <v>0</v>
      </c>
      <c r="AO50" s="569"/>
      <c r="AP50" s="586"/>
      <c r="AQ50" s="117" t="s">
        <v>140</v>
      </c>
      <c r="AR50" s="187">
        <f t="shared" si="4"/>
        <v>26866</v>
      </c>
      <c r="AS50" s="160">
        <f>IFERROR(AR50/AO41,"-")</f>
        <v>5.4562632046453908E-5</v>
      </c>
      <c r="AT50" s="187">
        <f t="shared" si="5"/>
        <v>2</v>
      </c>
      <c r="AU50" s="160">
        <f>IFERROR(AT50/AP41,"-")</f>
        <v>3.1007751937984496E-3</v>
      </c>
      <c r="AV50" s="190">
        <f t="shared" si="16"/>
        <v>13433</v>
      </c>
      <c r="AW50" s="101">
        <f t="shared" si="41"/>
        <v>2.3721978412999644E-4</v>
      </c>
      <c r="AX50" s="111"/>
      <c r="AY50" s="258" t="s">
        <v>21</v>
      </c>
      <c r="AZ50" s="421">
        <v>1115408390</v>
      </c>
      <c r="BA50" s="421">
        <v>142008640</v>
      </c>
      <c r="BB50" s="421">
        <v>71608350</v>
      </c>
      <c r="BC50" s="421">
        <v>250844440</v>
      </c>
      <c r="BD50" s="421">
        <f t="shared" si="17"/>
        <v>1579869820</v>
      </c>
      <c r="BE50" s="421">
        <v>1951</v>
      </c>
      <c r="BF50" s="421">
        <v>241</v>
      </c>
      <c r="BG50" s="421">
        <v>127</v>
      </c>
      <c r="BH50" s="421">
        <v>265</v>
      </c>
      <c r="BI50" s="166">
        <f t="shared" si="18"/>
        <v>2584</v>
      </c>
      <c r="BJ50" s="12"/>
      <c r="BK50" s="66" t="s">
        <v>21</v>
      </c>
      <c r="BL50" s="290">
        <f>市区町村別_健診受診率!Y50</f>
        <v>18902</v>
      </c>
      <c r="BM50" s="12"/>
      <c r="BN50" s="476"/>
      <c r="BO50" s="566"/>
      <c r="BP50" s="569"/>
      <c r="BQ50" s="569"/>
      <c r="BR50" s="388" t="s">
        <v>143</v>
      </c>
      <c r="BS50" s="374">
        <v>954848</v>
      </c>
      <c r="BT50" s="329">
        <v>1.6228023885335435E-2</v>
      </c>
      <c r="BU50" s="374">
        <v>3</v>
      </c>
      <c r="BV50" s="329">
        <v>5.0847457627118647E-2</v>
      </c>
      <c r="BW50" s="374">
        <v>318282.66666666669</v>
      </c>
      <c r="BX50" s="389">
        <v>3.7950664136622391E-4</v>
      </c>
      <c r="BY50" s="12"/>
      <c r="BZ50" s="144">
        <v>46</v>
      </c>
      <c r="CA50" s="66" t="s">
        <v>21</v>
      </c>
      <c r="CB50" s="327">
        <f t="shared" si="19"/>
        <v>0.86792452830188682</v>
      </c>
      <c r="CC50" s="327">
        <f t="shared" si="20"/>
        <v>0.84063745019920322</v>
      </c>
      <c r="CD50" s="150"/>
      <c r="CE50" s="150"/>
      <c r="CF50" s="150"/>
      <c r="CG50" s="150"/>
      <c r="CH50" s="13"/>
      <c r="CI50" s="69"/>
      <c r="CJ50" s="132"/>
      <c r="CK50" s="132"/>
      <c r="CL50" s="132"/>
      <c r="CM50" s="13"/>
    </row>
    <row r="51" spans="2:91" s="14" customFormat="1" ht="13.5" customHeight="1">
      <c r="B51" s="451"/>
      <c r="C51" s="566"/>
      <c r="D51" s="581"/>
      <c r="E51" s="569"/>
      <c r="F51" s="569"/>
      <c r="G51" s="117" t="s">
        <v>141</v>
      </c>
      <c r="H51" s="187">
        <v>201510</v>
      </c>
      <c r="I51" s="160">
        <f>IFERROR(H51/E41,"-")</f>
        <v>6.1508106991934295E-4</v>
      </c>
      <c r="J51" s="187">
        <v>17</v>
      </c>
      <c r="K51" s="160">
        <f>IFERROR(J51/F41,"-")</f>
        <v>3.5196687370600416E-2</v>
      </c>
      <c r="L51" s="190">
        <f t="shared" si="12"/>
        <v>11853.529411764706</v>
      </c>
      <c r="M51" s="101">
        <f t="shared" si="37"/>
        <v>2.0163681651049698E-3</v>
      </c>
      <c r="N51" s="569"/>
      <c r="O51" s="569"/>
      <c r="P51" s="117" t="s">
        <v>141</v>
      </c>
      <c r="Q51" s="187">
        <v>63048</v>
      </c>
      <c r="R51" s="160">
        <f>IFERROR(Q51/N41,"-")</f>
        <v>1.3654047226960204E-3</v>
      </c>
      <c r="S51" s="187">
        <v>3</v>
      </c>
      <c r="T51" s="160">
        <f>IFERROR(S51/O41,"-")</f>
        <v>5.8823529411764705E-2</v>
      </c>
      <c r="U51" s="190">
        <f t="shared" si="13"/>
        <v>21016</v>
      </c>
      <c r="V51" s="101">
        <f t="shared" si="38"/>
        <v>3.5582967619499469E-4</v>
      </c>
      <c r="W51" s="569"/>
      <c r="X51" s="569"/>
      <c r="Y51" s="117" t="s">
        <v>141</v>
      </c>
      <c r="Z51" s="187">
        <v>0</v>
      </c>
      <c r="AA51" s="160">
        <f>IFERROR(Z51/W41,"-")</f>
        <v>0</v>
      </c>
      <c r="AB51" s="187">
        <v>0</v>
      </c>
      <c r="AC51" s="160">
        <f>IFERROR(AB51/X41,"-")</f>
        <v>0</v>
      </c>
      <c r="AD51" s="190" t="str">
        <f t="shared" si="14"/>
        <v>-</v>
      </c>
      <c r="AE51" s="101">
        <f t="shared" si="39"/>
        <v>0</v>
      </c>
      <c r="AF51" s="569"/>
      <c r="AG51" s="569"/>
      <c r="AH51" s="117" t="s">
        <v>141</v>
      </c>
      <c r="AI51" s="187">
        <v>23167</v>
      </c>
      <c r="AJ51" s="160">
        <f>IFERROR(AI51/AF41,"-")</f>
        <v>2.7367969658612134E-4</v>
      </c>
      <c r="AK51" s="187">
        <v>4</v>
      </c>
      <c r="AL51" s="160">
        <f>IFERROR(AK51/AG41,"-")</f>
        <v>5.4794520547945202E-2</v>
      </c>
      <c r="AM51" s="190">
        <f t="shared" si="15"/>
        <v>5791.75</v>
      </c>
      <c r="AN51" s="101">
        <f t="shared" si="40"/>
        <v>4.7443956825999288E-4</v>
      </c>
      <c r="AO51" s="569"/>
      <c r="AP51" s="586"/>
      <c r="AQ51" s="117" t="s">
        <v>141</v>
      </c>
      <c r="AR51" s="187">
        <f t="shared" si="4"/>
        <v>287725</v>
      </c>
      <c r="AS51" s="160">
        <f>IFERROR(AR51/AO41,"-")</f>
        <v>5.8434576437005694E-4</v>
      </c>
      <c r="AT51" s="187">
        <f t="shared" si="5"/>
        <v>24</v>
      </c>
      <c r="AU51" s="160">
        <f>IFERROR(AT51/AP41,"-")</f>
        <v>3.7209302325581395E-2</v>
      </c>
      <c r="AV51" s="190">
        <f t="shared" si="16"/>
        <v>11988.541666666666</v>
      </c>
      <c r="AW51" s="101">
        <f t="shared" si="41"/>
        <v>2.8466374095599575E-3</v>
      </c>
      <c r="AX51" s="111"/>
      <c r="AY51" s="258" t="s">
        <v>13</v>
      </c>
      <c r="AZ51" s="421">
        <v>2344271510</v>
      </c>
      <c r="BA51" s="421">
        <v>319316960</v>
      </c>
      <c r="BB51" s="421">
        <v>199962000</v>
      </c>
      <c r="BC51" s="421">
        <v>511182610</v>
      </c>
      <c r="BD51" s="421">
        <f t="shared" si="17"/>
        <v>3374733080</v>
      </c>
      <c r="BE51" s="421">
        <v>3903</v>
      </c>
      <c r="BF51" s="421">
        <v>516</v>
      </c>
      <c r="BG51" s="421">
        <v>281</v>
      </c>
      <c r="BH51" s="421">
        <v>595</v>
      </c>
      <c r="BI51" s="166">
        <f t="shared" si="18"/>
        <v>5295</v>
      </c>
      <c r="BJ51" s="12"/>
      <c r="BK51" s="66" t="s">
        <v>13</v>
      </c>
      <c r="BL51" s="290">
        <f>市区町村別_健診受診率!Y51</f>
        <v>38988</v>
      </c>
      <c r="BM51" s="12"/>
      <c r="BN51" s="476"/>
      <c r="BO51" s="566"/>
      <c r="BP51" s="569"/>
      <c r="BQ51" s="569"/>
      <c r="BR51" s="388" t="s">
        <v>144</v>
      </c>
      <c r="BS51" s="374">
        <v>512073</v>
      </c>
      <c r="BT51" s="329">
        <v>8.7028855640220969E-3</v>
      </c>
      <c r="BU51" s="374">
        <v>12</v>
      </c>
      <c r="BV51" s="329">
        <v>0.20338983050847459</v>
      </c>
      <c r="BW51" s="374">
        <v>42672.75</v>
      </c>
      <c r="BX51" s="389">
        <v>1.5180265654648956E-3</v>
      </c>
      <c r="BY51" s="12"/>
      <c r="BZ51" s="144">
        <v>47</v>
      </c>
      <c r="CA51" s="66" t="s">
        <v>13</v>
      </c>
      <c r="CB51" s="327">
        <f t="shared" si="19"/>
        <v>0.84873949579831931</v>
      </c>
      <c r="CC51" s="327">
        <f t="shared" si="20"/>
        <v>0.87647058823529411</v>
      </c>
      <c r="CD51" s="150"/>
      <c r="CE51" s="150"/>
      <c r="CF51" s="150"/>
      <c r="CG51" s="150"/>
      <c r="CH51" s="13"/>
      <c r="CI51" s="69"/>
      <c r="CJ51" s="132"/>
      <c r="CK51" s="132"/>
      <c r="CL51" s="132"/>
      <c r="CM51" s="13"/>
    </row>
    <row r="52" spans="2:91" s="14" customFormat="1" ht="13.5" customHeight="1">
      <c r="B52" s="451"/>
      <c r="C52" s="566"/>
      <c r="D52" s="581"/>
      <c r="E52" s="569"/>
      <c r="F52" s="569"/>
      <c r="G52" s="117" t="s">
        <v>142</v>
      </c>
      <c r="H52" s="187">
        <v>12242</v>
      </c>
      <c r="I52" s="160">
        <f>IFERROR(H52/E41,"-")</f>
        <v>3.7366991503908471E-5</v>
      </c>
      <c r="J52" s="187">
        <v>3</v>
      </c>
      <c r="K52" s="160">
        <f>IFERROR(J52/F41,"-")</f>
        <v>6.2111801242236021E-3</v>
      </c>
      <c r="L52" s="190">
        <f t="shared" si="12"/>
        <v>4080.6666666666665</v>
      </c>
      <c r="M52" s="101">
        <f t="shared" si="37"/>
        <v>3.5582967619499469E-4</v>
      </c>
      <c r="N52" s="569"/>
      <c r="O52" s="569"/>
      <c r="P52" s="117" t="s">
        <v>142</v>
      </c>
      <c r="Q52" s="187">
        <v>0</v>
      </c>
      <c r="R52" s="160">
        <f>IFERROR(Q52/N41,"-")</f>
        <v>0</v>
      </c>
      <c r="S52" s="187">
        <v>0</v>
      </c>
      <c r="T52" s="160">
        <f>IFERROR(S52/O41,"-")</f>
        <v>0</v>
      </c>
      <c r="U52" s="190" t="str">
        <f t="shared" si="13"/>
        <v>-</v>
      </c>
      <c r="V52" s="101">
        <f t="shared" si="38"/>
        <v>0</v>
      </c>
      <c r="W52" s="569"/>
      <c r="X52" s="569"/>
      <c r="Y52" s="117" t="s">
        <v>142</v>
      </c>
      <c r="Z52" s="187">
        <v>0</v>
      </c>
      <c r="AA52" s="160">
        <f>IFERROR(Z52/W41,"-")</f>
        <v>0</v>
      </c>
      <c r="AB52" s="187">
        <v>0</v>
      </c>
      <c r="AC52" s="160">
        <f>IFERROR(AB52/X41,"-")</f>
        <v>0</v>
      </c>
      <c r="AD52" s="190" t="str">
        <f t="shared" si="14"/>
        <v>-</v>
      </c>
      <c r="AE52" s="101">
        <f t="shared" si="39"/>
        <v>0</v>
      </c>
      <c r="AF52" s="569"/>
      <c r="AG52" s="569"/>
      <c r="AH52" s="117" t="s">
        <v>142</v>
      </c>
      <c r="AI52" s="187">
        <v>45897</v>
      </c>
      <c r="AJ52" s="160">
        <f>IFERROR(AI52/AF41,"-")</f>
        <v>5.4219696267161094E-4</v>
      </c>
      <c r="AK52" s="187">
        <v>1</v>
      </c>
      <c r="AL52" s="160">
        <f>IFERROR(AK52/AG41,"-")</f>
        <v>1.3698630136986301E-2</v>
      </c>
      <c r="AM52" s="190">
        <f t="shared" si="15"/>
        <v>45897</v>
      </c>
      <c r="AN52" s="101">
        <f t="shared" si="40"/>
        <v>1.1860989206499822E-4</v>
      </c>
      <c r="AO52" s="569"/>
      <c r="AP52" s="586"/>
      <c r="AQ52" s="117" t="s">
        <v>142</v>
      </c>
      <c r="AR52" s="187">
        <f t="shared" si="4"/>
        <v>58139</v>
      </c>
      <c r="AS52" s="160">
        <f>IFERROR(AR52/AO41,"-")</f>
        <v>1.1807551792409677E-4</v>
      </c>
      <c r="AT52" s="187">
        <f t="shared" si="5"/>
        <v>4</v>
      </c>
      <c r="AU52" s="160">
        <f>IFERROR(AT52/AP41,"-")</f>
        <v>6.2015503875968991E-3</v>
      </c>
      <c r="AV52" s="190">
        <f t="shared" si="16"/>
        <v>14534.75</v>
      </c>
      <c r="AW52" s="101">
        <f t="shared" si="41"/>
        <v>4.7443956825999288E-4</v>
      </c>
      <c r="AX52" s="111"/>
      <c r="AY52" s="258" t="s">
        <v>22</v>
      </c>
      <c r="AZ52" s="421">
        <v>1548396390</v>
      </c>
      <c r="BA52" s="421">
        <v>222885560</v>
      </c>
      <c r="BB52" s="421">
        <v>115503580</v>
      </c>
      <c r="BC52" s="421">
        <v>345432070</v>
      </c>
      <c r="BD52" s="421">
        <f t="shared" si="17"/>
        <v>2232217600</v>
      </c>
      <c r="BE52" s="421">
        <v>2669</v>
      </c>
      <c r="BF52" s="421">
        <v>366</v>
      </c>
      <c r="BG52" s="421">
        <v>166</v>
      </c>
      <c r="BH52" s="421">
        <v>365</v>
      </c>
      <c r="BI52" s="166">
        <f t="shared" si="18"/>
        <v>3566</v>
      </c>
      <c r="BJ52" s="12"/>
      <c r="BK52" s="66" t="s">
        <v>22</v>
      </c>
      <c r="BL52" s="290">
        <f>市区町村別_健診受診率!Y52</f>
        <v>21078</v>
      </c>
      <c r="BM52" s="12"/>
      <c r="BN52" s="476"/>
      <c r="BO52" s="566"/>
      <c r="BP52" s="569"/>
      <c r="BQ52" s="569"/>
      <c r="BR52" s="388" t="s">
        <v>145</v>
      </c>
      <c r="BS52" s="374">
        <v>1196664</v>
      </c>
      <c r="BT52" s="329">
        <v>2.0337783578874377E-2</v>
      </c>
      <c r="BU52" s="374">
        <v>14</v>
      </c>
      <c r="BV52" s="329">
        <v>0.23728813559322035</v>
      </c>
      <c r="BW52" s="374">
        <v>85476</v>
      </c>
      <c r="BX52" s="389">
        <v>1.7710309930423782E-3</v>
      </c>
      <c r="BY52" s="12"/>
      <c r="BZ52" s="144">
        <v>48</v>
      </c>
      <c r="CA52" s="66" t="s">
        <v>22</v>
      </c>
      <c r="CB52" s="327">
        <f t="shared" si="19"/>
        <v>0.86575342465753424</v>
      </c>
      <c r="CC52" s="327">
        <f t="shared" si="20"/>
        <v>0.84640522875816993</v>
      </c>
      <c r="CD52" s="150"/>
      <c r="CE52" s="150"/>
      <c r="CF52" s="150"/>
      <c r="CG52" s="150"/>
      <c r="CH52" s="13"/>
      <c r="CI52" s="69"/>
      <c r="CJ52" s="132"/>
      <c r="CK52" s="132"/>
      <c r="CL52" s="132"/>
      <c r="CM52" s="13"/>
    </row>
    <row r="53" spans="2:91" s="14" customFormat="1" ht="13.5" customHeight="1">
      <c r="B53" s="451"/>
      <c r="C53" s="566"/>
      <c r="D53" s="581"/>
      <c r="E53" s="569"/>
      <c r="F53" s="569"/>
      <c r="G53" s="117" t="s">
        <v>143</v>
      </c>
      <c r="H53" s="187">
        <v>574</v>
      </c>
      <c r="I53" s="160">
        <f>IFERROR(H53/E41,"-")</f>
        <v>1.7520546580006096E-6</v>
      </c>
      <c r="J53" s="187">
        <v>1</v>
      </c>
      <c r="K53" s="160">
        <f>IFERROR(J53/F41,"-")</f>
        <v>2.070393374741201E-3</v>
      </c>
      <c r="L53" s="190">
        <f t="shared" si="12"/>
        <v>574</v>
      </c>
      <c r="M53" s="101">
        <f t="shared" si="37"/>
        <v>1.1860989206499822E-4</v>
      </c>
      <c r="N53" s="569"/>
      <c r="O53" s="569"/>
      <c r="P53" s="117" t="s">
        <v>143</v>
      </c>
      <c r="Q53" s="187">
        <v>0</v>
      </c>
      <c r="R53" s="160">
        <f>IFERROR(Q53/N41,"-")</f>
        <v>0</v>
      </c>
      <c r="S53" s="187">
        <v>0</v>
      </c>
      <c r="T53" s="160">
        <f>IFERROR(S53/O41,"-")</f>
        <v>0</v>
      </c>
      <c r="U53" s="190" t="str">
        <f t="shared" si="13"/>
        <v>-</v>
      </c>
      <c r="V53" s="101">
        <f t="shared" si="38"/>
        <v>0</v>
      </c>
      <c r="W53" s="569"/>
      <c r="X53" s="569"/>
      <c r="Y53" s="117" t="s">
        <v>143</v>
      </c>
      <c r="Z53" s="187">
        <v>0</v>
      </c>
      <c r="AA53" s="160">
        <f>IFERROR(Z53/W41,"-")</f>
        <v>0</v>
      </c>
      <c r="AB53" s="187">
        <v>0</v>
      </c>
      <c r="AC53" s="160">
        <f>IFERROR(AB53/X41,"-")</f>
        <v>0</v>
      </c>
      <c r="AD53" s="190" t="str">
        <f t="shared" si="14"/>
        <v>-</v>
      </c>
      <c r="AE53" s="101">
        <f t="shared" si="39"/>
        <v>0</v>
      </c>
      <c r="AF53" s="569"/>
      <c r="AG53" s="569"/>
      <c r="AH53" s="117" t="s">
        <v>143</v>
      </c>
      <c r="AI53" s="187">
        <v>1505706</v>
      </c>
      <c r="AJ53" s="160">
        <f>IFERROR(AI53/AF41,"-")</f>
        <v>1.7787420090123986E-2</v>
      </c>
      <c r="AK53" s="187">
        <v>2</v>
      </c>
      <c r="AL53" s="160">
        <f>IFERROR(AK53/AG41,"-")</f>
        <v>2.7397260273972601E-2</v>
      </c>
      <c r="AM53" s="190">
        <f t="shared" si="15"/>
        <v>752853</v>
      </c>
      <c r="AN53" s="101">
        <f t="shared" si="40"/>
        <v>2.3721978412999644E-4</v>
      </c>
      <c r="AO53" s="569"/>
      <c r="AP53" s="586"/>
      <c r="AQ53" s="117" t="s">
        <v>143</v>
      </c>
      <c r="AR53" s="187">
        <f t="shared" si="4"/>
        <v>1506280</v>
      </c>
      <c r="AS53" s="160">
        <f>IFERROR(AR53/AO41,"-")</f>
        <v>3.0591305515868606E-3</v>
      </c>
      <c r="AT53" s="187">
        <f t="shared" si="5"/>
        <v>3</v>
      </c>
      <c r="AU53" s="160">
        <f>IFERROR(AT53/AP41,"-")</f>
        <v>4.6511627906976744E-3</v>
      </c>
      <c r="AV53" s="190">
        <f t="shared" si="16"/>
        <v>502093.33333333331</v>
      </c>
      <c r="AW53" s="101">
        <f t="shared" si="41"/>
        <v>3.5582967619499469E-4</v>
      </c>
      <c r="AX53" s="111"/>
      <c r="AY53" s="258" t="s">
        <v>23</v>
      </c>
      <c r="AZ53" s="421">
        <v>824319850</v>
      </c>
      <c r="BA53" s="421">
        <v>112270960</v>
      </c>
      <c r="BB53" s="421">
        <v>68169320</v>
      </c>
      <c r="BC53" s="421">
        <v>127125810</v>
      </c>
      <c r="BD53" s="421">
        <f t="shared" si="17"/>
        <v>1131885940</v>
      </c>
      <c r="BE53" s="421">
        <v>1421</v>
      </c>
      <c r="BF53" s="421">
        <v>168</v>
      </c>
      <c r="BG53" s="421">
        <v>102</v>
      </c>
      <c r="BH53" s="421">
        <v>153</v>
      </c>
      <c r="BI53" s="166">
        <f t="shared" si="18"/>
        <v>1844</v>
      </c>
      <c r="BJ53" s="12"/>
      <c r="BK53" s="66" t="s">
        <v>23</v>
      </c>
      <c r="BL53" s="290">
        <f>市区町村別_健診受診率!Y53</f>
        <v>20902</v>
      </c>
      <c r="BM53" s="12"/>
      <c r="BN53" s="476"/>
      <c r="BO53" s="566"/>
      <c r="BP53" s="569"/>
      <c r="BQ53" s="569"/>
      <c r="BR53" s="388" t="s">
        <v>146</v>
      </c>
      <c r="BS53" s="374">
        <v>121516</v>
      </c>
      <c r="BT53" s="329">
        <v>2.0652130500879939E-3</v>
      </c>
      <c r="BU53" s="374">
        <v>5</v>
      </c>
      <c r="BV53" s="329">
        <v>8.4745762711864403E-2</v>
      </c>
      <c r="BW53" s="374">
        <v>24303.200000000001</v>
      </c>
      <c r="BX53" s="389">
        <v>6.3251106894370653E-4</v>
      </c>
      <c r="BY53" s="12"/>
      <c r="BZ53" s="144">
        <v>49</v>
      </c>
      <c r="CA53" s="66" t="s">
        <v>23</v>
      </c>
      <c r="CB53" s="327">
        <f t="shared" si="19"/>
        <v>0.86274509803921573</v>
      </c>
      <c r="CC53" s="327">
        <f t="shared" si="20"/>
        <v>0.82876712328767121</v>
      </c>
      <c r="CD53" s="150"/>
      <c r="CE53" s="150"/>
      <c r="CF53" s="150"/>
      <c r="CG53" s="150"/>
      <c r="CH53" s="13"/>
      <c r="CI53" s="69"/>
      <c r="CJ53" s="132"/>
      <c r="CK53" s="132"/>
      <c r="CL53" s="132"/>
      <c r="CM53" s="13"/>
    </row>
    <row r="54" spans="2:91" s="14" customFormat="1" ht="13.5" customHeight="1">
      <c r="B54" s="451"/>
      <c r="C54" s="566"/>
      <c r="D54" s="581"/>
      <c r="E54" s="569"/>
      <c r="F54" s="569"/>
      <c r="G54" s="117" t="s">
        <v>144</v>
      </c>
      <c r="H54" s="187">
        <v>2279167</v>
      </c>
      <c r="I54" s="160">
        <f>IFERROR(H54/E41,"-")</f>
        <v>6.9568382555945558E-3</v>
      </c>
      <c r="J54" s="187">
        <v>49</v>
      </c>
      <c r="K54" s="160">
        <f>IFERROR(J54/F41,"-")</f>
        <v>0.10144927536231885</v>
      </c>
      <c r="L54" s="190">
        <f t="shared" si="12"/>
        <v>46513.612244897959</v>
      </c>
      <c r="M54" s="101">
        <f t="shared" si="37"/>
        <v>5.8118847111849128E-3</v>
      </c>
      <c r="N54" s="569"/>
      <c r="O54" s="569"/>
      <c r="P54" s="117" t="s">
        <v>144</v>
      </c>
      <c r="Q54" s="187">
        <v>48982</v>
      </c>
      <c r="R54" s="160">
        <f>IFERROR(Q54/N41,"-")</f>
        <v>1.0607831196405351E-3</v>
      </c>
      <c r="S54" s="187">
        <v>6</v>
      </c>
      <c r="T54" s="160">
        <f>IFERROR(S54/O41,"-")</f>
        <v>0.11764705882352941</v>
      </c>
      <c r="U54" s="190">
        <f t="shared" si="13"/>
        <v>8163.666666666667</v>
      </c>
      <c r="V54" s="101">
        <f t="shared" si="38"/>
        <v>7.1165935238998938E-4</v>
      </c>
      <c r="W54" s="569"/>
      <c r="X54" s="569"/>
      <c r="Y54" s="117" t="s">
        <v>144</v>
      </c>
      <c r="Z54" s="187">
        <v>347895</v>
      </c>
      <c r="AA54" s="160">
        <f>IFERROR(Z54/W41,"-")</f>
        <v>1.024801495247816E-2</v>
      </c>
      <c r="AB54" s="187">
        <v>6</v>
      </c>
      <c r="AC54" s="160">
        <f>IFERROR(AB54/X41,"-")</f>
        <v>0.15789473684210525</v>
      </c>
      <c r="AD54" s="190">
        <f t="shared" si="14"/>
        <v>57982.5</v>
      </c>
      <c r="AE54" s="101">
        <f t="shared" si="39"/>
        <v>7.1165935238998938E-4</v>
      </c>
      <c r="AF54" s="569"/>
      <c r="AG54" s="569"/>
      <c r="AH54" s="117" t="s">
        <v>144</v>
      </c>
      <c r="AI54" s="187">
        <v>323386</v>
      </c>
      <c r="AJ54" s="160">
        <f>IFERROR(AI54/AF41,"-")</f>
        <v>3.8202694505201119E-3</v>
      </c>
      <c r="AK54" s="187">
        <v>11</v>
      </c>
      <c r="AL54" s="160">
        <f>IFERROR(AK54/AG41,"-")</f>
        <v>0.15068493150684931</v>
      </c>
      <c r="AM54" s="190">
        <f t="shared" si="15"/>
        <v>29398.727272727272</v>
      </c>
      <c r="AN54" s="101">
        <f t="shared" si="40"/>
        <v>1.3047088127149805E-3</v>
      </c>
      <c r="AO54" s="569"/>
      <c r="AP54" s="586"/>
      <c r="AQ54" s="117" t="s">
        <v>144</v>
      </c>
      <c r="AR54" s="187">
        <f t="shared" si="4"/>
        <v>2999430</v>
      </c>
      <c r="AS54" s="160">
        <f>IFERROR(AR54/AO41,"-")</f>
        <v>6.0915951551810928E-3</v>
      </c>
      <c r="AT54" s="187">
        <f t="shared" si="5"/>
        <v>72</v>
      </c>
      <c r="AU54" s="160">
        <f>IFERROR(AT54/AP41,"-")</f>
        <v>0.11162790697674418</v>
      </c>
      <c r="AV54" s="190">
        <f t="shared" si="16"/>
        <v>41658.75</v>
      </c>
      <c r="AW54" s="101">
        <f t="shared" si="41"/>
        <v>8.5399122286798721E-3</v>
      </c>
      <c r="AX54" s="111"/>
      <c r="AY54" s="258" t="s">
        <v>14</v>
      </c>
      <c r="AZ54" s="421">
        <v>1017623790</v>
      </c>
      <c r="BA54" s="421">
        <v>163679940</v>
      </c>
      <c r="BB54" s="421">
        <v>91056890</v>
      </c>
      <c r="BC54" s="421">
        <v>201859620</v>
      </c>
      <c r="BD54" s="421">
        <f t="shared" si="17"/>
        <v>1474220240</v>
      </c>
      <c r="BE54" s="421">
        <v>1672</v>
      </c>
      <c r="BF54" s="421">
        <v>245</v>
      </c>
      <c r="BG54" s="421">
        <v>114</v>
      </c>
      <c r="BH54" s="421">
        <v>235</v>
      </c>
      <c r="BI54" s="166">
        <f t="shared" si="18"/>
        <v>2266</v>
      </c>
      <c r="BJ54" s="12"/>
      <c r="BK54" s="66" t="s">
        <v>14</v>
      </c>
      <c r="BL54" s="290">
        <f>市区町村別_健診受診率!Y54</f>
        <v>18953</v>
      </c>
      <c r="BM54" s="12"/>
      <c r="BN54" s="476"/>
      <c r="BO54" s="566"/>
      <c r="BP54" s="569"/>
      <c r="BQ54" s="569"/>
      <c r="BR54" s="388" t="s">
        <v>147</v>
      </c>
      <c r="BS54" s="374">
        <v>179412</v>
      </c>
      <c r="BT54" s="329">
        <v>3.0491787397740801E-3</v>
      </c>
      <c r="BU54" s="374">
        <v>8</v>
      </c>
      <c r="BV54" s="329">
        <v>0.13559322033898305</v>
      </c>
      <c r="BW54" s="374">
        <v>22426.5</v>
      </c>
      <c r="BX54" s="389">
        <v>1.0120177103099305E-3</v>
      </c>
      <c r="BY54" s="12"/>
      <c r="BZ54" s="144">
        <v>50</v>
      </c>
      <c r="CA54" s="66" t="s">
        <v>14</v>
      </c>
      <c r="CB54" s="327">
        <f t="shared" si="19"/>
        <v>0.81276595744680846</v>
      </c>
      <c r="CC54" s="327">
        <f t="shared" si="20"/>
        <v>0.8288288288288288</v>
      </c>
      <c r="CD54" s="150"/>
      <c r="CE54" s="150"/>
      <c r="CF54" s="150"/>
      <c r="CG54" s="150"/>
      <c r="CH54" s="13"/>
      <c r="CI54" s="69"/>
      <c r="CJ54" s="132"/>
      <c r="CK54" s="132"/>
      <c r="CL54" s="132"/>
      <c r="CM54" s="13"/>
    </row>
    <row r="55" spans="2:91" s="14" customFormat="1" ht="13.5" customHeight="1">
      <c r="B55" s="451"/>
      <c r="C55" s="566"/>
      <c r="D55" s="581"/>
      <c r="E55" s="569"/>
      <c r="F55" s="569"/>
      <c r="G55" s="117" t="s">
        <v>145</v>
      </c>
      <c r="H55" s="187">
        <v>2097547</v>
      </c>
      <c r="I55" s="160">
        <f>IFERROR(H55/E41,"-")</f>
        <v>6.4024686266989624E-3</v>
      </c>
      <c r="J55" s="187">
        <v>32</v>
      </c>
      <c r="K55" s="160">
        <f>IFERROR(J55/F41,"-")</f>
        <v>6.6252587991718431E-2</v>
      </c>
      <c r="L55" s="190">
        <f t="shared" si="12"/>
        <v>65548.34375</v>
      </c>
      <c r="M55" s="101">
        <f t="shared" si="37"/>
        <v>3.7955165460799431E-3</v>
      </c>
      <c r="N55" s="569"/>
      <c r="O55" s="569"/>
      <c r="P55" s="117" t="s">
        <v>145</v>
      </c>
      <c r="Q55" s="187">
        <v>130471</v>
      </c>
      <c r="R55" s="160">
        <f>IFERROR(Q55/N41,"-")</f>
        <v>2.82555702916623E-3</v>
      </c>
      <c r="S55" s="187">
        <v>6</v>
      </c>
      <c r="T55" s="160">
        <f>IFERROR(S55/O41,"-")</f>
        <v>0.11764705882352941</v>
      </c>
      <c r="U55" s="190">
        <f t="shared" si="13"/>
        <v>21745.166666666668</v>
      </c>
      <c r="V55" s="101">
        <f t="shared" si="38"/>
        <v>7.1165935238998938E-4</v>
      </c>
      <c r="W55" s="569"/>
      <c r="X55" s="569"/>
      <c r="Y55" s="117" t="s">
        <v>145</v>
      </c>
      <c r="Z55" s="187">
        <v>98423</v>
      </c>
      <c r="AA55" s="160">
        <f>IFERROR(Z55/W41,"-")</f>
        <v>2.8992666628372297E-3</v>
      </c>
      <c r="AB55" s="187">
        <v>1</v>
      </c>
      <c r="AC55" s="160">
        <f>IFERROR(AB55/X41,"-")</f>
        <v>2.6315789473684209E-2</v>
      </c>
      <c r="AD55" s="190">
        <f t="shared" si="14"/>
        <v>98423</v>
      </c>
      <c r="AE55" s="101">
        <f t="shared" si="39"/>
        <v>1.1860989206499822E-4</v>
      </c>
      <c r="AF55" s="569"/>
      <c r="AG55" s="569"/>
      <c r="AH55" s="117" t="s">
        <v>145</v>
      </c>
      <c r="AI55" s="187">
        <v>391394</v>
      </c>
      <c r="AJ55" s="160">
        <f>IFERROR(AI55/AF41,"-")</f>
        <v>4.62367122051316E-3</v>
      </c>
      <c r="AK55" s="187">
        <v>7</v>
      </c>
      <c r="AL55" s="160">
        <f>IFERROR(AK55/AG41,"-")</f>
        <v>9.5890410958904104E-2</v>
      </c>
      <c r="AM55" s="190">
        <f t="shared" si="15"/>
        <v>55913.428571428572</v>
      </c>
      <c r="AN55" s="101">
        <f t="shared" si="40"/>
        <v>8.3026924445498752E-4</v>
      </c>
      <c r="AO55" s="569"/>
      <c r="AP55" s="586"/>
      <c r="AQ55" s="117" t="s">
        <v>145</v>
      </c>
      <c r="AR55" s="187">
        <f t="shared" si="4"/>
        <v>2717835</v>
      </c>
      <c r="AS55" s="160">
        <f>IFERROR(AR55/AO41,"-")</f>
        <v>5.5196989156545096E-3</v>
      </c>
      <c r="AT55" s="187">
        <f t="shared" si="5"/>
        <v>46</v>
      </c>
      <c r="AU55" s="160">
        <f>IFERROR(AT55/AP41,"-")</f>
        <v>7.131782945736434E-2</v>
      </c>
      <c r="AV55" s="190">
        <f t="shared" si="16"/>
        <v>59083.369565217392</v>
      </c>
      <c r="AW55" s="101">
        <f t="shared" si="41"/>
        <v>5.4560550349899185E-3</v>
      </c>
      <c r="AX55" s="111"/>
      <c r="AY55" s="258" t="s">
        <v>42</v>
      </c>
      <c r="AZ55" s="421">
        <v>2112816350</v>
      </c>
      <c r="BA55" s="421">
        <v>326993640</v>
      </c>
      <c r="BB55" s="421">
        <v>187748860</v>
      </c>
      <c r="BC55" s="421">
        <v>424156360</v>
      </c>
      <c r="BD55" s="421">
        <f t="shared" si="17"/>
        <v>3051715210</v>
      </c>
      <c r="BE55" s="421">
        <v>3601</v>
      </c>
      <c r="BF55" s="421">
        <v>462</v>
      </c>
      <c r="BG55" s="421">
        <v>254</v>
      </c>
      <c r="BH55" s="421">
        <v>475</v>
      </c>
      <c r="BI55" s="166">
        <f t="shared" si="18"/>
        <v>4792</v>
      </c>
      <c r="BJ55" s="12"/>
      <c r="BK55" s="66" t="s">
        <v>42</v>
      </c>
      <c r="BL55" s="290">
        <f>市区町村別_健診受診率!Y55</f>
        <v>25940</v>
      </c>
      <c r="BM55" s="12"/>
      <c r="BN55" s="477"/>
      <c r="BO55" s="567"/>
      <c r="BP55" s="570"/>
      <c r="BQ55" s="570"/>
      <c r="BR55" s="119" t="s">
        <v>74</v>
      </c>
      <c r="BS55" s="374">
        <v>11369694</v>
      </c>
      <c r="BT55" s="329">
        <v>0.19323249962397676</v>
      </c>
      <c r="BU55" s="374">
        <v>56</v>
      </c>
      <c r="BV55" s="329">
        <v>0.94915254237288138</v>
      </c>
      <c r="BW55" s="374">
        <v>203030.25</v>
      </c>
      <c r="BX55" s="389">
        <v>7.0841239721695128E-3</v>
      </c>
      <c r="BY55" s="12"/>
      <c r="BZ55" s="144">
        <v>51</v>
      </c>
      <c r="CA55" s="66" t="s">
        <v>42</v>
      </c>
      <c r="CB55" s="327">
        <f t="shared" si="19"/>
        <v>0.83368421052631581</v>
      </c>
      <c r="CC55" s="327">
        <f t="shared" si="20"/>
        <v>0.8351648351648352</v>
      </c>
      <c r="CD55" s="150"/>
      <c r="CE55" s="150"/>
      <c r="CF55" s="150"/>
      <c r="CG55" s="150"/>
      <c r="CH55" s="13"/>
      <c r="CI55" s="69"/>
      <c r="CJ55" s="132"/>
      <c r="CK55" s="132"/>
      <c r="CL55" s="132"/>
      <c r="CM55" s="13"/>
    </row>
    <row r="56" spans="2:91" s="14" customFormat="1" ht="13.5" customHeight="1">
      <c r="B56" s="451"/>
      <c r="C56" s="566"/>
      <c r="D56" s="581"/>
      <c r="E56" s="569"/>
      <c r="F56" s="569"/>
      <c r="G56" s="117" t="s">
        <v>146</v>
      </c>
      <c r="H56" s="187">
        <v>685512</v>
      </c>
      <c r="I56" s="160">
        <f>IFERROR(H56/E41,"-")</f>
        <v>2.0924294298176201E-3</v>
      </c>
      <c r="J56" s="187">
        <v>23</v>
      </c>
      <c r="K56" s="160">
        <f>IFERROR(J56/F41,"-")</f>
        <v>4.7619047619047616E-2</v>
      </c>
      <c r="L56" s="190">
        <f t="shared" si="12"/>
        <v>29804.869565217392</v>
      </c>
      <c r="M56" s="101">
        <f t="shared" si="37"/>
        <v>2.7280275174949593E-3</v>
      </c>
      <c r="N56" s="569"/>
      <c r="O56" s="569"/>
      <c r="P56" s="117" t="s">
        <v>146</v>
      </c>
      <c r="Q56" s="187">
        <v>292716</v>
      </c>
      <c r="R56" s="160">
        <f>IFERROR(Q56/N41,"-")</f>
        <v>6.3392305673247093E-3</v>
      </c>
      <c r="S56" s="187">
        <v>7</v>
      </c>
      <c r="T56" s="160">
        <f>IFERROR(S56/O41,"-")</f>
        <v>0.13725490196078433</v>
      </c>
      <c r="U56" s="190">
        <f t="shared" si="13"/>
        <v>41816.571428571428</v>
      </c>
      <c r="V56" s="101">
        <f t="shared" si="38"/>
        <v>8.3026924445498752E-4</v>
      </c>
      <c r="W56" s="569"/>
      <c r="X56" s="569"/>
      <c r="Y56" s="117" t="s">
        <v>146</v>
      </c>
      <c r="Z56" s="187">
        <v>19639</v>
      </c>
      <c r="AA56" s="160">
        <f>IFERROR(Z56/W41,"-")</f>
        <v>5.7851008393831069E-4</v>
      </c>
      <c r="AB56" s="187">
        <v>2</v>
      </c>
      <c r="AC56" s="160">
        <f>IFERROR(AB56/X41,"-")</f>
        <v>5.2631578947368418E-2</v>
      </c>
      <c r="AD56" s="190">
        <f t="shared" si="14"/>
        <v>9819.5</v>
      </c>
      <c r="AE56" s="101">
        <f t="shared" si="39"/>
        <v>2.3721978412999644E-4</v>
      </c>
      <c r="AF56" s="569"/>
      <c r="AG56" s="569"/>
      <c r="AH56" s="117" t="s">
        <v>146</v>
      </c>
      <c r="AI56" s="187">
        <v>100689</v>
      </c>
      <c r="AJ56" s="160">
        <f>IFERROR(AI56/AF41,"-")</f>
        <v>1.189473603382396E-3</v>
      </c>
      <c r="AK56" s="187">
        <v>5</v>
      </c>
      <c r="AL56" s="160">
        <f>IFERROR(AK56/AG41,"-")</f>
        <v>6.8493150684931503E-2</v>
      </c>
      <c r="AM56" s="190">
        <f t="shared" si="15"/>
        <v>20137.8</v>
      </c>
      <c r="AN56" s="101">
        <f t="shared" si="40"/>
        <v>5.9304946032499113E-4</v>
      </c>
      <c r="AO56" s="569"/>
      <c r="AP56" s="586"/>
      <c r="AQ56" s="117" t="s">
        <v>146</v>
      </c>
      <c r="AR56" s="187">
        <f t="shared" si="4"/>
        <v>1098556</v>
      </c>
      <c r="AS56" s="160">
        <f>IFERROR(AR56/AO41,"-")</f>
        <v>2.2310767070060382E-3</v>
      </c>
      <c r="AT56" s="187">
        <f t="shared" si="5"/>
        <v>37</v>
      </c>
      <c r="AU56" s="160">
        <f>IFERROR(AT56/AP41,"-")</f>
        <v>5.7364341085271317E-2</v>
      </c>
      <c r="AV56" s="190">
        <f t="shared" si="16"/>
        <v>29690.702702702703</v>
      </c>
      <c r="AW56" s="101">
        <f t="shared" si="41"/>
        <v>4.3885660064049339E-3</v>
      </c>
      <c r="AX56" s="111"/>
      <c r="AY56" s="258" t="s">
        <v>4</v>
      </c>
      <c r="AZ56" s="421">
        <v>1761848350</v>
      </c>
      <c r="BA56" s="421">
        <v>280486350</v>
      </c>
      <c r="BB56" s="421">
        <v>131813710</v>
      </c>
      <c r="BC56" s="421">
        <v>392335110</v>
      </c>
      <c r="BD56" s="421">
        <f t="shared" si="17"/>
        <v>2566483520</v>
      </c>
      <c r="BE56" s="421">
        <v>3123</v>
      </c>
      <c r="BF56" s="421">
        <v>458</v>
      </c>
      <c r="BG56" s="421">
        <v>234</v>
      </c>
      <c r="BH56" s="421">
        <v>476</v>
      </c>
      <c r="BI56" s="166">
        <f t="shared" si="18"/>
        <v>4291</v>
      </c>
      <c r="BJ56" s="12"/>
      <c r="BK56" s="66" t="s">
        <v>4</v>
      </c>
      <c r="BL56" s="290">
        <f>市区町村別_健診受診率!Y56</f>
        <v>20766</v>
      </c>
      <c r="BM56" s="12"/>
      <c r="BN56" s="555">
        <v>4</v>
      </c>
      <c r="BO56" s="565" t="s">
        <v>115</v>
      </c>
      <c r="BP56" s="568">
        <v>93327740</v>
      </c>
      <c r="BQ56" s="568">
        <v>62</v>
      </c>
      <c r="BR56" s="388" t="s">
        <v>133</v>
      </c>
      <c r="BS56" s="374">
        <v>935934</v>
      </c>
      <c r="BT56" s="329">
        <v>1.0028465277311976E-2</v>
      </c>
      <c r="BU56" s="374">
        <v>16</v>
      </c>
      <c r="BV56" s="329">
        <v>0.25806451612903225</v>
      </c>
      <c r="BW56" s="374">
        <v>58495.875</v>
      </c>
      <c r="BX56" s="389">
        <v>1.7895090034671737E-3</v>
      </c>
      <c r="BY56" s="12"/>
      <c r="BZ56" s="144">
        <v>52</v>
      </c>
      <c r="CA56" s="66" t="s">
        <v>4</v>
      </c>
      <c r="CB56" s="327">
        <f t="shared" si="19"/>
        <v>0.82352941176470584</v>
      </c>
      <c r="CC56" s="327">
        <f t="shared" si="20"/>
        <v>0.83476394849785407</v>
      </c>
      <c r="CD56" s="150"/>
      <c r="CE56" s="150"/>
      <c r="CF56" s="150"/>
      <c r="CG56" s="150"/>
      <c r="CH56" s="137"/>
      <c r="CI56" s="69"/>
      <c r="CJ56" s="132"/>
      <c r="CK56" s="132"/>
      <c r="CL56" s="132"/>
      <c r="CM56" s="13"/>
    </row>
    <row r="57" spans="2:91" s="14" customFormat="1" ht="13.5" customHeight="1">
      <c r="B57" s="451"/>
      <c r="C57" s="566"/>
      <c r="D57" s="581"/>
      <c r="E57" s="569"/>
      <c r="F57" s="569"/>
      <c r="G57" s="118" t="s">
        <v>147</v>
      </c>
      <c r="H57" s="188">
        <v>438149</v>
      </c>
      <c r="I57" s="161">
        <f>IFERROR(H57/E41,"-")</f>
        <v>1.3373884953803293E-3</v>
      </c>
      <c r="J57" s="188">
        <v>49</v>
      </c>
      <c r="K57" s="161">
        <f>IFERROR(J57/F41,"-")</f>
        <v>0.10144927536231885</v>
      </c>
      <c r="L57" s="191">
        <f t="shared" si="12"/>
        <v>8941.8163265306121</v>
      </c>
      <c r="M57" s="102">
        <f t="shared" si="37"/>
        <v>5.8118847111849128E-3</v>
      </c>
      <c r="N57" s="569"/>
      <c r="O57" s="569"/>
      <c r="P57" s="118" t="s">
        <v>147</v>
      </c>
      <c r="Q57" s="188">
        <v>673563</v>
      </c>
      <c r="R57" s="161">
        <f>IFERROR(Q57/N41,"-")</f>
        <v>1.4587078118787266E-2</v>
      </c>
      <c r="S57" s="188">
        <v>4</v>
      </c>
      <c r="T57" s="161">
        <f>IFERROR(S57/O41,"-")</f>
        <v>7.8431372549019607E-2</v>
      </c>
      <c r="U57" s="191">
        <f t="shared" si="13"/>
        <v>168390.75</v>
      </c>
      <c r="V57" s="102">
        <f t="shared" si="38"/>
        <v>4.7443956825999288E-4</v>
      </c>
      <c r="W57" s="569"/>
      <c r="X57" s="569"/>
      <c r="Y57" s="118" t="s">
        <v>147</v>
      </c>
      <c r="Z57" s="188">
        <v>30254</v>
      </c>
      <c r="AA57" s="161">
        <f>IFERROR(Z57/W41,"-")</f>
        <v>8.9119833390038461E-4</v>
      </c>
      <c r="AB57" s="188">
        <v>4</v>
      </c>
      <c r="AC57" s="161">
        <f>IFERROR(AB57/X41,"-")</f>
        <v>0.10526315789473684</v>
      </c>
      <c r="AD57" s="191">
        <f t="shared" si="14"/>
        <v>7563.5</v>
      </c>
      <c r="AE57" s="102">
        <f t="shared" si="39"/>
        <v>4.7443956825999288E-4</v>
      </c>
      <c r="AF57" s="569"/>
      <c r="AG57" s="569"/>
      <c r="AH57" s="118" t="s">
        <v>147</v>
      </c>
      <c r="AI57" s="188">
        <v>48703</v>
      </c>
      <c r="AJ57" s="161">
        <f>IFERROR(AI57/AF41,"-")</f>
        <v>5.7534520062303566E-4</v>
      </c>
      <c r="AK57" s="188">
        <v>5</v>
      </c>
      <c r="AL57" s="161">
        <f>IFERROR(AK57/AG41,"-")</f>
        <v>6.8493150684931503E-2</v>
      </c>
      <c r="AM57" s="191">
        <f t="shared" si="15"/>
        <v>9740.6</v>
      </c>
      <c r="AN57" s="102">
        <f t="shared" si="40"/>
        <v>5.9304946032499113E-4</v>
      </c>
      <c r="AO57" s="569"/>
      <c r="AP57" s="586"/>
      <c r="AQ57" s="118" t="s">
        <v>147</v>
      </c>
      <c r="AR57" s="188">
        <f t="shared" si="4"/>
        <v>1190669</v>
      </c>
      <c r="AS57" s="161">
        <f>IFERROR(AR57/AO41,"-")</f>
        <v>2.4181506192257588E-3</v>
      </c>
      <c r="AT57" s="188">
        <f t="shared" si="5"/>
        <v>62</v>
      </c>
      <c r="AU57" s="161">
        <f>IFERROR(AT57/AP41,"-")</f>
        <v>9.6124031007751937E-2</v>
      </c>
      <c r="AV57" s="191">
        <f t="shared" si="16"/>
        <v>19204.33870967742</v>
      </c>
      <c r="AW57" s="102">
        <f t="shared" si="41"/>
        <v>7.3538133080298896E-3</v>
      </c>
      <c r="AX57" s="111"/>
      <c r="AY57" s="258" t="s">
        <v>19</v>
      </c>
      <c r="AZ57" s="421">
        <v>686273030</v>
      </c>
      <c r="BA57" s="421">
        <v>83325280</v>
      </c>
      <c r="BB57" s="421">
        <v>47797570</v>
      </c>
      <c r="BC57" s="421">
        <v>117023500</v>
      </c>
      <c r="BD57" s="421">
        <f t="shared" si="17"/>
        <v>934419380</v>
      </c>
      <c r="BE57" s="421">
        <v>1192</v>
      </c>
      <c r="BF57" s="421">
        <v>149</v>
      </c>
      <c r="BG57" s="421">
        <v>70</v>
      </c>
      <c r="BH57" s="421">
        <v>137</v>
      </c>
      <c r="BI57" s="166">
        <f t="shared" si="18"/>
        <v>1548</v>
      </c>
      <c r="BJ57" s="12"/>
      <c r="BK57" s="66" t="s">
        <v>19</v>
      </c>
      <c r="BL57" s="290">
        <f>市区町村別_健診受診率!Y57</f>
        <v>11628</v>
      </c>
      <c r="BM57" s="12"/>
      <c r="BN57" s="476"/>
      <c r="BO57" s="566"/>
      <c r="BP57" s="569"/>
      <c r="BQ57" s="569"/>
      <c r="BR57" s="388" t="s">
        <v>134</v>
      </c>
      <c r="BS57" s="374">
        <v>924593</v>
      </c>
      <c r="BT57" s="329">
        <v>9.9069472806263183E-3</v>
      </c>
      <c r="BU57" s="374">
        <v>32</v>
      </c>
      <c r="BV57" s="329">
        <v>0.5161290322580645</v>
      </c>
      <c r="BW57" s="374">
        <v>28893.53125</v>
      </c>
      <c r="BX57" s="389">
        <v>3.5790180069343474E-3</v>
      </c>
      <c r="BY57" s="12"/>
      <c r="BZ57" s="144">
        <v>53</v>
      </c>
      <c r="CA57" s="66" t="s">
        <v>19</v>
      </c>
      <c r="CB57" s="327">
        <f t="shared" si="19"/>
        <v>0.81751824817518248</v>
      </c>
      <c r="CC57" s="327">
        <f t="shared" si="20"/>
        <v>0.84276729559748431</v>
      </c>
      <c r="CD57" s="150"/>
      <c r="CE57" s="150"/>
      <c r="CF57" s="150"/>
      <c r="CG57" s="150"/>
      <c r="CH57" s="137"/>
      <c r="CI57" s="69"/>
      <c r="CJ57" s="132"/>
      <c r="CK57" s="132"/>
      <c r="CL57" s="132"/>
      <c r="CM57" s="13"/>
    </row>
    <row r="58" spans="2:91" s="14" customFormat="1" ht="13.5" customHeight="1">
      <c r="B58" s="451"/>
      <c r="C58" s="567"/>
      <c r="D58" s="582"/>
      <c r="E58" s="570"/>
      <c r="F58" s="570"/>
      <c r="G58" s="119" t="s">
        <v>74</v>
      </c>
      <c r="H58" s="181">
        <v>77070237</v>
      </c>
      <c r="I58" s="161">
        <f>IFERROR(H58/E41,"-")</f>
        <v>0.23524611102623855</v>
      </c>
      <c r="J58" s="188">
        <v>389</v>
      </c>
      <c r="K58" s="161">
        <f>IFERROR(J58/F41,"-")</f>
        <v>0.80538302277432716</v>
      </c>
      <c r="L58" s="191">
        <f t="shared" si="12"/>
        <v>198124.00257069408</v>
      </c>
      <c r="M58" s="103">
        <f t="shared" si="37"/>
        <v>4.6139248013284305E-2</v>
      </c>
      <c r="N58" s="570"/>
      <c r="O58" s="570"/>
      <c r="P58" s="119" t="s">
        <v>74</v>
      </c>
      <c r="Q58" s="181">
        <v>4959391</v>
      </c>
      <c r="R58" s="161">
        <f>IFERROR(Q58/N41,"-")</f>
        <v>0.10740350039804814</v>
      </c>
      <c r="S58" s="188">
        <v>40</v>
      </c>
      <c r="T58" s="161">
        <f>IFERROR(S58/O41,"-")</f>
        <v>0.78431372549019607</v>
      </c>
      <c r="U58" s="191">
        <f t="shared" si="13"/>
        <v>123984.77499999999</v>
      </c>
      <c r="V58" s="103">
        <f t="shared" si="38"/>
        <v>4.744395682599929E-3</v>
      </c>
      <c r="W58" s="570"/>
      <c r="X58" s="570"/>
      <c r="Y58" s="119" t="s">
        <v>74</v>
      </c>
      <c r="Z58" s="181">
        <v>4026710</v>
      </c>
      <c r="AA58" s="161">
        <f>IFERROR(Z58/W41,"-")</f>
        <v>0.11861562911020089</v>
      </c>
      <c r="AB58" s="188">
        <v>35</v>
      </c>
      <c r="AC58" s="161">
        <f>IFERROR(AB58/X41,"-")</f>
        <v>0.92105263157894735</v>
      </c>
      <c r="AD58" s="191">
        <f t="shared" si="14"/>
        <v>115048.85714285714</v>
      </c>
      <c r="AE58" s="103">
        <f t="shared" si="39"/>
        <v>4.1513462222749374E-3</v>
      </c>
      <c r="AF58" s="570"/>
      <c r="AG58" s="570"/>
      <c r="AH58" s="119" t="s">
        <v>74</v>
      </c>
      <c r="AI58" s="181">
        <v>22269675</v>
      </c>
      <c r="AJ58" s="161">
        <f>IFERROR(AI58/AF41,"-")</f>
        <v>0.26307928938021891</v>
      </c>
      <c r="AK58" s="188">
        <v>66</v>
      </c>
      <c r="AL58" s="161">
        <f>IFERROR(AK58/AG41,"-")</f>
        <v>0.90410958904109584</v>
      </c>
      <c r="AM58" s="191">
        <f t="shared" si="15"/>
        <v>337419.31818181818</v>
      </c>
      <c r="AN58" s="103">
        <f t="shared" si="40"/>
        <v>7.8282528762898818E-3</v>
      </c>
      <c r="AO58" s="570"/>
      <c r="AP58" s="587"/>
      <c r="AQ58" s="119" t="s">
        <v>74</v>
      </c>
      <c r="AR58" s="181">
        <f t="shared" si="4"/>
        <v>108326013</v>
      </c>
      <c r="AS58" s="161">
        <f>IFERROR(AR58/AO41,"-")</f>
        <v>0.22000120555268304</v>
      </c>
      <c r="AT58" s="188">
        <f t="shared" si="5"/>
        <v>530</v>
      </c>
      <c r="AU58" s="161">
        <f>IFERROR(AT58/AP41,"-")</f>
        <v>0.82170542635658916</v>
      </c>
      <c r="AV58" s="191">
        <f t="shared" si="16"/>
        <v>204388.70377358492</v>
      </c>
      <c r="AW58" s="103">
        <f t="shared" si="41"/>
        <v>6.2863242794449062E-2</v>
      </c>
      <c r="AX58" s="111"/>
      <c r="AY58" s="258" t="s">
        <v>24</v>
      </c>
      <c r="AZ58" s="421">
        <v>1058032930</v>
      </c>
      <c r="BA58" s="421">
        <v>157512500</v>
      </c>
      <c r="BB58" s="421">
        <v>95520650</v>
      </c>
      <c r="BC58" s="421">
        <v>215399750</v>
      </c>
      <c r="BD58" s="421">
        <f t="shared" si="17"/>
        <v>1526465830</v>
      </c>
      <c r="BE58" s="421">
        <v>1807</v>
      </c>
      <c r="BF58" s="421">
        <v>253</v>
      </c>
      <c r="BG58" s="421">
        <v>134</v>
      </c>
      <c r="BH58" s="421">
        <v>237</v>
      </c>
      <c r="BI58" s="166">
        <f t="shared" si="18"/>
        <v>2431</v>
      </c>
      <c r="BJ58" s="12"/>
      <c r="BK58" s="66" t="s">
        <v>24</v>
      </c>
      <c r="BL58" s="290">
        <f>市区町村別_健診受診率!Y58</f>
        <v>19034</v>
      </c>
      <c r="BM58" s="12"/>
      <c r="BN58" s="476"/>
      <c r="BO58" s="566"/>
      <c r="BP58" s="569"/>
      <c r="BQ58" s="569"/>
      <c r="BR58" s="388" t="s">
        <v>135</v>
      </c>
      <c r="BS58" s="374">
        <v>4435716</v>
      </c>
      <c r="BT58" s="329">
        <v>4.7528376879157258E-2</v>
      </c>
      <c r="BU58" s="374">
        <v>24</v>
      </c>
      <c r="BV58" s="329">
        <v>0.38709677419354838</v>
      </c>
      <c r="BW58" s="374">
        <v>184821.5</v>
      </c>
      <c r="BX58" s="389">
        <v>2.6842635052007607E-3</v>
      </c>
      <c r="BY58" s="12"/>
      <c r="BZ58" s="144">
        <v>54</v>
      </c>
      <c r="CA58" s="66" t="s">
        <v>24</v>
      </c>
      <c r="CB58" s="327">
        <f t="shared" si="19"/>
        <v>0.83966244725738393</v>
      </c>
      <c r="CC58" s="327">
        <f t="shared" si="20"/>
        <v>0.79761904761904767</v>
      </c>
      <c r="CD58" s="150"/>
      <c r="CE58" s="150"/>
      <c r="CF58" s="150"/>
      <c r="CG58" s="150"/>
      <c r="CH58" s="137"/>
      <c r="CI58" s="69"/>
      <c r="CJ58" s="132"/>
      <c r="CK58" s="132"/>
      <c r="CL58" s="132"/>
      <c r="CM58" s="13"/>
    </row>
    <row r="59" spans="2:91" s="14" customFormat="1" ht="13.5" customHeight="1">
      <c r="B59" s="451">
        <v>4</v>
      </c>
      <c r="C59" s="565" t="s">
        <v>115</v>
      </c>
      <c r="D59" s="580">
        <f>BL8</f>
        <v>9454</v>
      </c>
      <c r="E59" s="568">
        <f>VLOOKUP(C59,$AY$5:$BI$78,2,0)</f>
        <v>289582010</v>
      </c>
      <c r="F59" s="568">
        <f>VLOOKUP(C59,$AY$5:$BI$78,7,0)</f>
        <v>409</v>
      </c>
      <c r="G59" s="115" t="s">
        <v>133</v>
      </c>
      <c r="H59" s="186">
        <v>11943731</v>
      </c>
      <c r="I59" s="159">
        <f>IFERROR(H59/E59,"-")</f>
        <v>4.1244727184537464E-2</v>
      </c>
      <c r="J59" s="186">
        <v>81</v>
      </c>
      <c r="K59" s="159">
        <f>IFERROR(J59/F59,"-")</f>
        <v>0.1980440097799511</v>
      </c>
      <c r="L59" s="189">
        <f t="shared" si="12"/>
        <v>147453.46913580247</v>
      </c>
      <c r="M59" s="100">
        <f t="shared" ref="M59:M76" si="42">IFERROR(J59/$BL$8,0)</f>
        <v>8.5678019885762641E-3</v>
      </c>
      <c r="N59" s="568">
        <f>VLOOKUP(C59,$AY$5:$BI$78,3,0)</f>
        <v>39613430</v>
      </c>
      <c r="O59" s="568">
        <f>VLOOKUP(C59,$AY$5:$BI$78,8,0)</f>
        <v>50</v>
      </c>
      <c r="P59" s="115" t="s">
        <v>133</v>
      </c>
      <c r="Q59" s="186">
        <v>257335</v>
      </c>
      <c r="R59" s="159">
        <f>IFERROR(Q59/N59,"-")</f>
        <v>6.4961554705058357E-3</v>
      </c>
      <c r="S59" s="186">
        <v>13</v>
      </c>
      <c r="T59" s="159">
        <f>IFERROR(S59/O59,"-")</f>
        <v>0.26</v>
      </c>
      <c r="U59" s="189">
        <f t="shared" si="13"/>
        <v>19795</v>
      </c>
      <c r="V59" s="100">
        <f t="shared" ref="V59:V76" si="43">IFERROR(S59/$BL$8,0)</f>
        <v>1.3750793314998941E-3</v>
      </c>
      <c r="W59" s="568">
        <f>VLOOKUP(C59,$AY$5:$BI$78,4,0)</f>
        <v>25015700</v>
      </c>
      <c r="X59" s="568">
        <f>VLOOKUP(C59,$AY$5:$BI$78,9,0)</f>
        <v>36</v>
      </c>
      <c r="Y59" s="115" t="s">
        <v>133</v>
      </c>
      <c r="Z59" s="186">
        <v>104991</v>
      </c>
      <c r="AA59" s="159">
        <f>IFERROR(Z59/W59,"-")</f>
        <v>4.1970042813113369E-3</v>
      </c>
      <c r="AB59" s="186">
        <v>4</v>
      </c>
      <c r="AC59" s="159">
        <f>IFERROR(AB59/X59,"-")</f>
        <v>0.1111111111111111</v>
      </c>
      <c r="AD59" s="189">
        <f t="shared" si="14"/>
        <v>26247.75</v>
      </c>
      <c r="AE59" s="100">
        <f t="shared" ref="AE59:AE76" si="44">IFERROR(AB59/$BL$8,0)</f>
        <v>4.2310133276919821E-4</v>
      </c>
      <c r="AF59" s="568">
        <f>VLOOKUP(C59,$AY$5:$BI$78,5,0)</f>
        <v>61492220</v>
      </c>
      <c r="AG59" s="568">
        <f>VLOOKUP(C59,$AY$5:$BI$78,10,0)</f>
        <v>57</v>
      </c>
      <c r="AH59" s="115" t="s">
        <v>133</v>
      </c>
      <c r="AI59" s="186">
        <v>2855648</v>
      </c>
      <c r="AJ59" s="159">
        <f>IFERROR(AI59/AF59,"-")</f>
        <v>4.6439175557493287E-2</v>
      </c>
      <c r="AK59" s="186">
        <v>13</v>
      </c>
      <c r="AL59" s="159">
        <f>IFERROR(AK59/AG59,"-")</f>
        <v>0.22807017543859648</v>
      </c>
      <c r="AM59" s="189">
        <f t="shared" si="15"/>
        <v>219665.23076923078</v>
      </c>
      <c r="AN59" s="100">
        <f t="shared" ref="AN59:AN76" si="45">IFERROR(AK59/$BL$8,0)</f>
        <v>1.3750793314998941E-3</v>
      </c>
      <c r="AO59" s="568">
        <f>VLOOKUP(C59,$AY$5:$BI$78,6,0)</f>
        <v>415703360</v>
      </c>
      <c r="AP59" s="585">
        <f>VLOOKUP(C59,$AY$5:$BI$78,11,0)</f>
        <v>552</v>
      </c>
      <c r="AQ59" s="115" t="s">
        <v>133</v>
      </c>
      <c r="AR59" s="186">
        <f t="shared" si="4"/>
        <v>15161705</v>
      </c>
      <c r="AS59" s="159">
        <f>IFERROR(AR59/AO59,"-")</f>
        <v>3.6472413886671495E-2</v>
      </c>
      <c r="AT59" s="186">
        <f t="shared" si="5"/>
        <v>111</v>
      </c>
      <c r="AU59" s="159">
        <f>IFERROR(AT59/AP59,"-")</f>
        <v>0.20108695652173914</v>
      </c>
      <c r="AV59" s="189">
        <f t="shared" si="16"/>
        <v>136591.93693693692</v>
      </c>
      <c r="AW59" s="100">
        <f t="shared" ref="AW59:AW76" si="46">IFERROR(AT59/$BL$8,0)</f>
        <v>1.174106198434525E-2</v>
      </c>
      <c r="AX59" s="111"/>
      <c r="AY59" s="258" t="s">
        <v>15</v>
      </c>
      <c r="AZ59" s="421">
        <v>746012000</v>
      </c>
      <c r="BA59" s="421">
        <v>84635420</v>
      </c>
      <c r="BB59" s="421">
        <v>63923810</v>
      </c>
      <c r="BC59" s="421">
        <v>123012980</v>
      </c>
      <c r="BD59" s="421">
        <f t="shared" si="17"/>
        <v>1017584210</v>
      </c>
      <c r="BE59" s="421">
        <v>1225</v>
      </c>
      <c r="BF59" s="421">
        <v>147</v>
      </c>
      <c r="BG59" s="421">
        <v>90</v>
      </c>
      <c r="BH59" s="421">
        <v>163</v>
      </c>
      <c r="BI59" s="166">
        <f t="shared" si="18"/>
        <v>1625</v>
      </c>
      <c r="BJ59" s="12"/>
      <c r="BK59" s="66" t="s">
        <v>15</v>
      </c>
      <c r="BL59" s="290">
        <f>市区町村別_健診受診率!Y59</f>
        <v>19627</v>
      </c>
      <c r="BM59" s="12"/>
      <c r="BN59" s="476"/>
      <c r="BO59" s="566"/>
      <c r="BP59" s="569"/>
      <c r="BQ59" s="569"/>
      <c r="BR59" s="388" t="s">
        <v>136</v>
      </c>
      <c r="BS59" s="374">
        <v>94253</v>
      </c>
      <c r="BT59" s="329">
        <v>1.0099140941374986E-3</v>
      </c>
      <c r="BU59" s="374">
        <v>5</v>
      </c>
      <c r="BV59" s="329">
        <v>8.0645161290322578E-2</v>
      </c>
      <c r="BW59" s="374">
        <v>18850.599999999999</v>
      </c>
      <c r="BX59" s="389">
        <v>5.5922156358349177E-4</v>
      </c>
      <c r="BY59" s="12"/>
      <c r="BZ59" s="144">
        <v>55</v>
      </c>
      <c r="CA59" s="66" t="s">
        <v>15</v>
      </c>
      <c r="CB59" s="327">
        <f t="shared" si="19"/>
        <v>0.88957055214723924</v>
      </c>
      <c r="CC59" s="327">
        <f t="shared" si="20"/>
        <v>0.848314606741573</v>
      </c>
      <c r="CD59" s="150"/>
      <c r="CE59" s="150"/>
      <c r="CF59" s="150"/>
      <c r="CG59" s="150"/>
      <c r="CH59" s="137"/>
      <c r="CI59" s="69"/>
      <c r="CJ59" s="132"/>
      <c r="CK59" s="132"/>
      <c r="CL59" s="132"/>
      <c r="CM59" s="13"/>
    </row>
    <row r="60" spans="2:91" s="14" customFormat="1" ht="13.5" customHeight="1">
      <c r="B60" s="451"/>
      <c r="C60" s="566"/>
      <c r="D60" s="581"/>
      <c r="E60" s="569"/>
      <c r="F60" s="569"/>
      <c r="G60" s="116" t="s">
        <v>134</v>
      </c>
      <c r="H60" s="187">
        <v>9107102</v>
      </c>
      <c r="I60" s="160">
        <f>IFERROR(H60/E59,"-")</f>
        <v>3.1449129039473132E-2</v>
      </c>
      <c r="J60" s="187">
        <v>113</v>
      </c>
      <c r="K60" s="160">
        <f>IFERROR(J60/F59,"-")</f>
        <v>0.27628361858190709</v>
      </c>
      <c r="L60" s="190">
        <f t="shared" si="12"/>
        <v>80593.823008849562</v>
      </c>
      <c r="M60" s="101">
        <f t="shared" si="42"/>
        <v>1.195261265072985E-2</v>
      </c>
      <c r="N60" s="569"/>
      <c r="O60" s="569"/>
      <c r="P60" s="116" t="s">
        <v>134</v>
      </c>
      <c r="Q60" s="187">
        <v>1924498</v>
      </c>
      <c r="R60" s="160">
        <f>IFERROR(Q60/N59,"-")</f>
        <v>4.8581958189432221E-2</v>
      </c>
      <c r="S60" s="187">
        <v>19</v>
      </c>
      <c r="T60" s="160">
        <f>IFERROR(S60/O59,"-")</f>
        <v>0.38</v>
      </c>
      <c r="U60" s="190">
        <f t="shared" si="13"/>
        <v>101289.36842105263</v>
      </c>
      <c r="V60" s="101">
        <f t="shared" si="43"/>
        <v>2.0097313306536918E-3</v>
      </c>
      <c r="W60" s="569"/>
      <c r="X60" s="569"/>
      <c r="Y60" s="116" t="s">
        <v>134</v>
      </c>
      <c r="Z60" s="187">
        <v>182739</v>
      </c>
      <c r="AA60" s="160">
        <f>IFERROR(Z60/W59,"-")</f>
        <v>7.3049724772842658E-3</v>
      </c>
      <c r="AB60" s="187">
        <v>13</v>
      </c>
      <c r="AC60" s="160">
        <f>IFERROR(AB60/X59,"-")</f>
        <v>0.3611111111111111</v>
      </c>
      <c r="AD60" s="190">
        <f t="shared" si="14"/>
        <v>14056.846153846154</v>
      </c>
      <c r="AE60" s="101">
        <f t="shared" si="44"/>
        <v>1.3750793314998941E-3</v>
      </c>
      <c r="AF60" s="569"/>
      <c r="AG60" s="569"/>
      <c r="AH60" s="116" t="s">
        <v>134</v>
      </c>
      <c r="AI60" s="187">
        <v>3126712</v>
      </c>
      <c r="AJ60" s="160">
        <f>IFERROR(AI60/AF59,"-")</f>
        <v>5.0847277915807884E-2</v>
      </c>
      <c r="AK60" s="187">
        <v>20</v>
      </c>
      <c r="AL60" s="160">
        <f>IFERROR(AK60/AG59,"-")</f>
        <v>0.35087719298245612</v>
      </c>
      <c r="AM60" s="190">
        <f t="shared" si="15"/>
        <v>156335.6</v>
      </c>
      <c r="AN60" s="101">
        <f t="shared" si="45"/>
        <v>2.1155066638459913E-3</v>
      </c>
      <c r="AO60" s="569"/>
      <c r="AP60" s="586"/>
      <c r="AQ60" s="116" t="s">
        <v>134</v>
      </c>
      <c r="AR60" s="187">
        <f t="shared" si="4"/>
        <v>14341051</v>
      </c>
      <c r="AS60" s="160">
        <f>IFERROR(AR60/AO59,"-")</f>
        <v>3.4498280215969387E-2</v>
      </c>
      <c r="AT60" s="187">
        <f t="shared" si="5"/>
        <v>165</v>
      </c>
      <c r="AU60" s="160">
        <f>IFERROR(AT60/AP59,"-")</f>
        <v>0.29891304347826086</v>
      </c>
      <c r="AV60" s="190">
        <f t="shared" si="16"/>
        <v>86915.460606060602</v>
      </c>
      <c r="AW60" s="101">
        <f t="shared" si="46"/>
        <v>1.7452929976729425E-2</v>
      </c>
      <c r="AX60" s="111"/>
      <c r="AY60" s="258" t="s">
        <v>9</v>
      </c>
      <c r="AZ60" s="421">
        <v>775999760</v>
      </c>
      <c r="BA60" s="421">
        <v>107577230</v>
      </c>
      <c r="BB60" s="421">
        <v>64394180</v>
      </c>
      <c r="BC60" s="421">
        <v>152334290</v>
      </c>
      <c r="BD60" s="421">
        <f t="shared" si="17"/>
        <v>1100305460</v>
      </c>
      <c r="BE60" s="421">
        <v>1144</v>
      </c>
      <c r="BF60" s="421">
        <v>159</v>
      </c>
      <c r="BG60" s="421">
        <v>87</v>
      </c>
      <c r="BH60" s="421">
        <v>176</v>
      </c>
      <c r="BI60" s="166">
        <f t="shared" si="18"/>
        <v>1566</v>
      </c>
      <c r="BJ60" s="12"/>
      <c r="BK60" s="66" t="s">
        <v>9</v>
      </c>
      <c r="BL60" s="290">
        <f>市区町村別_健診受診率!Y60</f>
        <v>12813</v>
      </c>
      <c r="BM60" s="12"/>
      <c r="BN60" s="476"/>
      <c r="BO60" s="566"/>
      <c r="BP60" s="569"/>
      <c r="BQ60" s="569"/>
      <c r="BR60" s="388" t="s">
        <v>137</v>
      </c>
      <c r="BS60" s="374">
        <v>4248642</v>
      </c>
      <c r="BT60" s="329">
        <v>4.5523892467555734E-2</v>
      </c>
      <c r="BU60" s="374">
        <v>32</v>
      </c>
      <c r="BV60" s="329">
        <v>0.5161290322580645</v>
      </c>
      <c r="BW60" s="374">
        <v>132770.0625</v>
      </c>
      <c r="BX60" s="389">
        <v>3.5790180069343474E-3</v>
      </c>
      <c r="BY60" s="12"/>
      <c r="BZ60" s="144">
        <v>56</v>
      </c>
      <c r="CA60" s="66" t="s">
        <v>9</v>
      </c>
      <c r="CB60" s="327">
        <f t="shared" si="19"/>
        <v>0.88636363636363635</v>
      </c>
      <c r="CC60" s="327">
        <f t="shared" si="20"/>
        <v>0.84210526315789469</v>
      </c>
      <c r="CD60" s="150"/>
      <c r="CE60" s="150"/>
      <c r="CF60" s="150"/>
      <c r="CG60" s="150"/>
      <c r="CH60" s="13"/>
      <c r="CI60" s="69"/>
      <c r="CJ60" s="132"/>
      <c r="CK60" s="132"/>
      <c r="CL60" s="132"/>
      <c r="CM60" s="13"/>
    </row>
    <row r="61" spans="2:91" s="14" customFormat="1" ht="13.5" customHeight="1">
      <c r="B61" s="451"/>
      <c r="C61" s="566"/>
      <c r="D61" s="581"/>
      <c r="E61" s="569"/>
      <c r="F61" s="569"/>
      <c r="G61" s="116" t="s">
        <v>474</v>
      </c>
      <c r="H61" s="187">
        <v>3522161</v>
      </c>
      <c r="I61" s="160">
        <f>IFERROR(H61/E59,"-")</f>
        <v>1.2162913711386975E-2</v>
      </c>
      <c r="J61" s="187">
        <v>23</v>
      </c>
      <c r="K61" s="160">
        <f>IFERROR(J61/F59,"-")</f>
        <v>5.623471882640587E-2</v>
      </c>
      <c r="L61" s="190">
        <f t="shared" ref="L61" si="47">IFERROR(H61/J61,"-")</f>
        <v>153137.4347826087</v>
      </c>
      <c r="M61" s="101">
        <f t="shared" si="42"/>
        <v>2.4328326634228898E-3</v>
      </c>
      <c r="N61" s="569"/>
      <c r="O61" s="569"/>
      <c r="P61" s="116" t="s">
        <v>474</v>
      </c>
      <c r="Q61" s="187">
        <v>20357</v>
      </c>
      <c r="R61" s="160">
        <f>IFERROR(Q61/N59,"-")</f>
        <v>5.1389137471811953E-4</v>
      </c>
      <c r="S61" s="187">
        <v>3</v>
      </c>
      <c r="T61" s="160">
        <f>IFERROR(S61/O59,"-")</f>
        <v>0.06</v>
      </c>
      <c r="U61" s="190">
        <f t="shared" ref="U61" si="48">IFERROR(Q61/S61,"-")</f>
        <v>6785.666666666667</v>
      </c>
      <c r="V61" s="101">
        <f t="shared" si="43"/>
        <v>3.1732599957689866E-4</v>
      </c>
      <c r="W61" s="569"/>
      <c r="X61" s="569"/>
      <c r="Y61" s="116" t="s">
        <v>474</v>
      </c>
      <c r="Z61" s="187">
        <v>5464</v>
      </c>
      <c r="AA61" s="160">
        <f>IFERROR(Z61/W59,"-")</f>
        <v>2.1842283046246956E-4</v>
      </c>
      <c r="AB61" s="187">
        <v>2</v>
      </c>
      <c r="AC61" s="160">
        <f>IFERROR(AB61/X59,"-")</f>
        <v>5.5555555555555552E-2</v>
      </c>
      <c r="AD61" s="190">
        <f t="shared" ref="AD61" si="49">IFERROR(Z61/AB61,"-")</f>
        <v>2732</v>
      </c>
      <c r="AE61" s="101">
        <f t="shared" si="44"/>
        <v>2.1155066638459911E-4</v>
      </c>
      <c r="AF61" s="569"/>
      <c r="AG61" s="569"/>
      <c r="AH61" s="116" t="s">
        <v>474</v>
      </c>
      <c r="AI61" s="187">
        <v>484101</v>
      </c>
      <c r="AJ61" s="160">
        <f>IFERROR(AI61/AF59,"-")</f>
        <v>7.8725568860581064E-3</v>
      </c>
      <c r="AK61" s="187">
        <v>4</v>
      </c>
      <c r="AL61" s="160">
        <f>IFERROR(AK61/AG59,"-")</f>
        <v>7.0175438596491224E-2</v>
      </c>
      <c r="AM61" s="190">
        <f t="shared" ref="AM61" si="50">IFERROR(AI61/AK61,"-")</f>
        <v>121025.25</v>
      </c>
      <c r="AN61" s="101">
        <f t="shared" si="45"/>
        <v>4.2310133276919821E-4</v>
      </c>
      <c r="AO61" s="569"/>
      <c r="AP61" s="586"/>
      <c r="AQ61" s="116" t="s">
        <v>474</v>
      </c>
      <c r="AR61" s="187">
        <f t="shared" ref="AR61" si="51">SUM(H61,Q61,Z61,AI61)</f>
        <v>4032083</v>
      </c>
      <c r="AS61" s="160">
        <f>IFERROR(AR61/AO59,"-")</f>
        <v>9.6994236467080764E-3</v>
      </c>
      <c r="AT61" s="187">
        <f t="shared" ref="AT61" si="52">SUM(J61,S61,AB61,AK61)</f>
        <v>32</v>
      </c>
      <c r="AU61" s="160">
        <f>IFERROR(AT61/AP59,"-")</f>
        <v>5.7971014492753624E-2</v>
      </c>
      <c r="AV61" s="190">
        <f t="shared" ref="AV61" si="53">IFERROR(AR61/AT61,"-")</f>
        <v>126002.59375</v>
      </c>
      <c r="AW61" s="101">
        <f t="shared" si="46"/>
        <v>3.3848106621535857E-3</v>
      </c>
      <c r="AX61" s="111"/>
      <c r="AY61" s="258" t="s">
        <v>43</v>
      </c>
      <c r="AZ61" s="421">
        <v>578581930</v>
      </c>
      <c r="BA61" s="421">
        <v>63985510</v>
      </c>
      <c r="BB61" s="421">
        <v>28063950</v>
      </c>
      <c r="BC61" s="421">
        <v>100156860</v>
      </c>
      <c r="BD61" s="421">
        <f t="shared" si="17"/>
        <v>770788250</v>
      </c>
      <c r="BE61" s="421">
        <v>856</v>
      </c>
      <c r="BF61" s="421">
        <v>107</v>
      </c>
      <c r="BG61" s="421">
        <v>59</v>
      </c>
      <c r="BH61" s="421">
        <v>111</v>
      </c>
      <c r="BI61" s="166">
        <f t="shared" si="18"/>
        <v>1133</v>
      </c>
      <c r="BJ61" s="12"/>
      <c r="BK61" s="66" t="s">
        <v>43</v>
      </c>
      <c r="BL61" s="290">
        <f>市区町村別_健診受診率!Y61</f>
        <v>9061</v>
      </c>
      <c r="BM61" s="12"/>
      <c r="BN61" s="476"/>
      <c r="BO61" s="566"/>
      <c r="BP61" s="569"/>
      <c r="BQ61" s="569"/>
      <c r="BR61" s="388" t="s">
        <v>138</v>
      </c>
      <c r="BS61" s="374">
        <v>2200003</v>
      </c>
      <c r="BT61" s="329">
        <v>2.3572873402913218E-2</v>
      </c>
      <c r="BU61" s="374">
        <v>29</v>
      </c>
      <c r="BV61" s="329">
        <v>0.46774193548387094</v>
      </c>
      <c r="BW61" s="374">
        <v>75862.172413793101</v>
      </c>
      <c r="BX61" s="389">
        <v>3.2434850687842521E-3</v>
      </c>
      <c r="BY61" s="12"/>
      <c r="BZ61" s="144">
        <v>57</v>
      </c>
      <c r="CA61" s="66" t="s">
        <v>43</v>
      </c>
      <c r="CB61" s="327">
        <f t="shared" si="19"/>
        <v>0.86486486486486491</v>
      </c>
      <c r="CC61" s="327">
        <f t="shared" si="20"/>
        <v>0.81720430107526887</v>
      </c>
      <c r="CD61" s="150"/>
      <c r="CE61" s="150"/>
      <c r="CF61" s="150"/>
      <c r="CG61" s="150"/>
      <c r="CH61" s="13"/>
      <c r="CI61" s="69"/>
      <c r="CJ61" s="132"/>
      <c r="CK61" s="132"/>
      <c r="CL61" s="132"/>
      <c r="CM61" s="13"/>
    </row>
    <row r="62" spans="2:91" s="14" customFormat="1" ht="13.5" customHeight="1">
      <c r="B62" s="451"/>
      <c r="C62" s="566"/>
      <c r="D62" s="581"/>
      <c r="E62" s="569"/>
      <c r="F62" s="569"/>
      <c r="G62" s="117" t="s">
        <v>135</v>
      </c>
      <c r="H62" s="187">
        <v>11158664</v>
      </c>
      <c r="I62" s="160">
        <f>IFERROR(H62/E59,"-")</f>
        <v>3.8533692061879121E-2</v>
      </c>
      <c r="J62" s="187">
        <v>143</v>
      </c>
      <c r="K62" s="160">
        <f>IFERROR(J62/F59,"-")</f>
        <v>0.34963325183374083</v>
      </c>
      <c r="L62" s="190">
        <f t="shared" si="12"/>
        <v>78032.61538461539</v>
      </c>
      <c r="M62" s="101">
        <f t="shared" si="42"/>
        <v>1.5125872646498836E-2</v>
      </c>
      <c r="N62" s="569"/>
      <c r="O62" s="569"/>
      <c r="P62" s="117" t="s">
        <v>135</v>
      </c>
      <c r="Q62" s="187">
        <v>3328042</v>
      </c>
      <c r="R62" s="160">
        <f>IFERROR(Q62/N59,"-")</f>
        <v>8.4012972368209468E-2</v>
      </c>
      <c r="S62" s="187">
        <v>22</v>
      </c>
      <c r="T62" s="160">
        <f>IFERROR(S62/O59,"-")</f>
        <v>0.44</v>
      </c>
      <c r="U62" s="190">
        <f t="shared" si="13"/>
        <v>151274.63636363635</v>
      </c>
      <c r="V62" s="101">
        <f t="shared" si="43"/>
        <v>2.3270573302305903E-3</v>
      </c>
      <c r="W62" s="569"/>
      <c r="X62" s="569"/>
      <c r="Y62" s="117" t="s">
        <v>135</v>
      </c>
      <c r="Z62" s="187">
        <v>2002220</v>
      </c>
      <c r="AA62" s="160">
        <f>IFERROR(Z62/W59,"-")</f>
        <v>8.0038535799517904E-2</v>
      </c>
      <c r="AB62" s="187">
        <v>11</v>
      </c>
      <c r="AC62" s="160">
        <f>IFERROR(AB62/X59,"-")</f>
        <v>0.30555555555555558</v>
      </c>
      <c r="AD62" s="190">
        <f t="shared" si="14"/>
        <v>182020</v>
      </c>
      <c r="AE62" s="101">
        <f t="shared" si="44"/>
        <v>1.1635286651152951E-3</v>
      </c>
      <c r="AF62" s="569"/>
      <c r="AG62" s="569"/>
      <c r="AH62" s="117" t="s">
        <v>135</v>
      </c>
      <c r="AI62" s="187">
        <v>938050</v>
      </c>
      <c r="AJ62" s="160">
        <f>IFERROR(AI62/AF59,"-")</f>
        <v>1.5254775319544488E-2</v>
      </c>
      <c r="AK62" s="187">
        <v>25</v>
      </c>
      <c r="AL62" s="160">
        <f>IFERROR(AK62/AG59,"-")</f>
        <v>0.43859649122807015</v>
      </c>
      <c r="AM62" s="190">
        <f t="shared" si="15"/>
        <v>37522</v>
      </c>
      <c r="AN62" s="101">
        <f t="shared" si="45"/>
        <v>2.6443833298074888E-3</v>
      </c>
      <c r="AO62" s="569"/>
      <c r="AP62" s="586"/>
      <c r="AQ62" s="117" t="s">
        <v>135</v>
      </c>
      <c r="AR62" s="187">
        <f t="shared" si="4"/>
        <v>17426976</v>
      </c>
      <c r="AS62" s="160">
        <f>IFERROR(AR62/AO59,"-")</f>
        <v>4.1921662600946985E-2</v>
      </c>
      <c r="AT62" s="187">
        <f t="shared" si="5"/>
        <v>201</v>
      </c>
      <c r="AU62" s="160">
        <f>IFERROR(AT62/AP59,"-")</f>
        <v>0.3641304347826087</v>
      </c>
      <c r="AV62" s="190">
        <f t="shared" si="16"/>
        <v>86701.373134328358</v>
      </c>
      <c r="AW62" s="101">
        <f t="shared" si="46"/>
        <v>2.1260841971652209E-2</v>
      </c>
      <c r="AX62" s="111"/>
      <c r="AY62" s="258" t="s">
        <v>25</v>
      </c>
      <c r="AZ62" s="421">
        <v>862335780</v>
      </c>
      <c r="BA62" s="421">
        <v>106211850</v>
      </c>
      <c r="BB62" s="421">
        <v>59551190</v>
      </c>
      <c r="BC62" s="421">
        <v>128808320</v>
      </c>
      <c r="BD62" s="421">
        <f t="shared" si="17"/>
        <v>1156907140</v>
      </c>
      <c r="BE62" s="421">
        <v>1366</v>
      </c>
      <c r="BF62" s="421">
        <v>177</v>
      </c>
      <c r="BG62" s="421">
        <v>90</v>
      </c>
      <c r="BH62" s="421">
        <v>173</v>
      </c>
      <c r="BI62" s="166">
        <f t="shared" si="18"/>
        <v>1806</v>
      </c>
      <c r="BJ62" s="12"/>
      <c r="BK62" s="66" t="s">
        <v>25</v>
      </c>
      <c r="BL62" s="290">
        <f>市区町村別_健診受診率!Y62</f>
        <v>10528</v>
      </c>
      <c r="BM62" s="12"/>
      <c r="BN62" s="476"/>
      <c r="BO62" s="566"/>
      <c r="BP62" s="569"/>
      <c r="BQ62" s="569"/>
      <c r="BR62" s="388" t="s">
        <v>139</v>
      </c>
      <c r="BS62" s="374">
        <v>10835409</v>
      </c>
      <c r="BT62" s="329">
        <v>0.11610062560177714</v>
      </c>
      <c r="BU62" s="374">
        <v>13</v>
      </c>
      <c r="BV62" s="329">
        <v>0.20967741935483872</v>
      </c>
      <c r="BW62" s="374">
        <v>833493</v>
      </c>
      <c r="BX62" s="389">
        <v>1.4539760653170786E-3</v>
      </c>
      <c r="BY62" s="12"/>
      <c r="BZ62" s="144">
        <v>58</v>
      </c>
      <c r="CA62" s="66" t="s">
        <v>25</v>
      </c>
      <c r="CB62" s="327">
        <f t="shared" si="19"/>
        <v>0.82080924855491333</v>
      </c>
      <c r="CC62" s="327">
        <f t="shared" si="20"/>
        <v>0.86705202312138729</v>
      </c>
      <c r="CD62" s="150"/>
      <c r="CE62" s="150"/>
      <c r="CF62" s="150"/>
      <c r="CG62" s="150"/>
      <c r="CH62" s="13"/>
      <c r="CI62" s="69"/>
      <c r="CJ62" s="132"/>
      <c r="CK62" s="132"/>
      <c r="CL62" s="132"/>
      <c r="CM62" s="13"/>
    </row>
    <row r="63" spans="2:91" s="14" customFormat="1" ht="13.5" customHeight="1">
      <c r="B63" s="451"/>
      <c r="C63" s="566"/>
      <c r="D63" s="581"/>
      <c r="E63" s="569"/>
      <c r="F63" s="569"/>
      <c r="G63" s="117" t="s">
        <v>136</v>
      </c>
      <c r="H63" s="187">
        <v>8309709</v>
      </c>
      <c r="I63" s="160">
        <f>IFERROR(H63/E59,"-")</f>
        <v>2.8695529117986299E-2</v>
      </c>
      <c r="J63" s="187">
        <v>33</v>
      </c>
      <c r="K63" s="160">
        <f>IFERROR(J63/F59,"-")</f>
        <v>8.0684596577017112E-2</v>
      </c>
      <c r="L63" s="190">
        <f t="shared" si="12"/>
        <v>251809.36363636365</v>
      </c>
      <c r="M63" s="101">
        <f t="shared" si="42"/>
        <v>3.4905859953458852E-3</v>
      </c>
      <c r="N63" s="569"/>
      <c r="O63" s="569"/>
      <c r="P63" s="117" t="s">
        <v>136</v>
      </c>
      <c r="Q63" s="187">
        <v>12745</v>
      </c>
      <c r="R63" s="160">
        <f>IFERROR(Q63/N59,"-")</f>
        <v>3.2173432091086283E-4</v>
      </c>
      <c r="S63" s="187">
        <v>3</v>
      </c>
      <c r="T63" s="160">
        <f>IFERROR(S63/O59,"-")</f>
        <v>0.06</v>
      </c>
      <c r="U63" s="190">
        <f t="shared" si="13"/>
        <v>4248.333333333333</v>
      </c>
      <c r="V63" s="101">
        <f t="shared" si="43"/>
        <v>3.1732599957689866E-4</v>
      </c>
      <c r="W63" s="569"/>
      <c r="X63" s="569"/>
      <c r="Y63" s="117" t="s">
        <v>136</v>
      </c>
      <c r="Z63" s="187">
        <v>53366</v>
      </c>
      <c r="AA63" s="160">
        <f>IFERROR(Z63/W59,"-")</f>
        <v>2.1333002874195004E-3</v>
      </c>
      <c r="AB63" s="187">
        <v>1</v>
      </c>
      <c r="AC63" s="160">
        <f>IFERROR(AB63/X59,"-")</f>
        <v>2.7777777777777776E-2</v>
      </c>
      <c r="AD63" s="190">
        <f t="shared" si="14"/>
        <v>53366</v>
      </c>
      <c r="AE63" s="101">
        <f t="shared" si="44"/>
        <v>1.0577533319229955E-4</v>
      </c>
      <c r="AF63" s="569"/>
      <c r="AG63" s="569"/>
      <c r="AH63" s="117" t="s">
        <v>136</v>
      </c>
      <c r="AI63" s="187">
        <v>124729</v>
      </c>
      <c r="AJ63" s="160">
        <f>IFERROR(AI63/AF59,"-")</f>
        <v>2.0283704182415272E-3</v>
      </c>
      <c r="AK63" s="187">
        <v>9</v>
      </c>
      <c r="AL63" s="160">
        <f>IFERROR(AK63/AG59,"-")</f>
        <v>0.15789473684210525</v>
      </c>
      <c r="AM63" s="190">
        <f t="shared" si="15"/>
        <v>13858.777777777777</v>
      </c>
      <c r="AN63" s="101">
        <f t="shared" si="45"/>
        <v>9.5197799873069603E-4</v>
      </c>
      <c r="AO63" s="569"/>
      <c r="AP63" s="586"/>
      <c r="AQ63" s="117" t="s">
        <v>136</v>
      </c>
      <c r="AR63" s="187">
        <f t="shared" si="4"/>
        <v>8500549</v>
      </c>
      <c r="AS63" s="160">
        <f>IFERROR(AR63/AO59,"-")</f>
        <v>2.0448593439321733E-2</v>
      </c>
      <c r="AT63" s="187">
        <f t="shared" si="5"/>
        <v>46</v>
      </c>
      <c r="AU63" s="160">
        <f>IFERROR(AT63/AP59,"-")</f>
        <v>8.3333333333333329E-2</v>
      </c>
      <c r="AV63" s="190">
        <f t="shared" si="16"/>
        <v>184794.54347826086</v>
      </c>
      <c r="AW63" s="101">
        <f t="shared" si="46"/>
        <v>4.8656653268457795E-3</v>
      </c>
      <c r="AX63" s="111"/>
      <c r="AY63" s="258" t="s">
        <v>20</v>
      </c>
      <c r="AZ63" s="421">
        <v>4733463470</v>
      </c>
      <c r="BA63" s="421">
        <v>672061480</v>
      </c>
      <c r="BB63" s="421">
        <v>400502810</v>
      </c>
      <c r="BC63" s="421">
        <v>716927740</v>
      </c>
      <c r="BD63" s="421">
        <f t="shared" si="17"/>
        <v>6522955500</v>
      </c>
      <c r="BE63" s="421">
        <v>7829</v>
      </c>
      <c r="BF63" s="421">
        <v>995</v>
      </c>
      <c r="BG63" s="421">
        <v>521</v>
      </c>
      <c r="BH63" s="421">
        <v>890</v>
      </c>
      <c r="BI63" s="166">
        <f t="shared" si="18"/>
        <v>10235</v>
      </c>
      <c r="BJ63" s="12"/>
      <c r="BK63" s="66" t="s">
        <v>20</v>
      </c>
      <c r="BL63" s="290">
        <f>市区町村別_健診受診率!Y63</f>
        <v>76100</v>
      </c>
      <c r="BM63" s="12"/>
      <c r="BN63" s="476"/>
      <c r="BO63" s="566"/>
      <c r="BP63" s="569"/>
      <c r="BQ63" s="569"/>
      <c r="BR63" s="388" t="s">
        <v>436</v>
      </c>
      <c r="BS63" s="374">
        <v>0</v>
      </c>
      <c r="BT63" s="329">
        <v>0</v>
      </c>
      <c r="BU63" s="374">
        <v>0</v>
      </c>
      <c r="BV63" s="329">
        <v>0</v>
      </c>
      <c r="BW63" s="374" t="s">
        <v>329</v>
      </c>
      <c r="BX63" s="389">
        <v>0</v>
      </c>
      <c r="BY63" s="12"/>
      <c r="BZ63" s="144">
        <v>59</v>
      </c>
      <c r="CA63" s="66" t="s">
        <v>20</v>
      </c>
      <c r="CB63" s="327">
        <f t="shared" si="19"/>
        <v>0.86067415730337082</v>
      </c>
      <c r="CC63" s="327">
        <f t="shared" si="20"/>
        <v>0.84047619047619049</v>
      </c>
      <c r="CD63" s="150"/>
      <c r="CE63" s="150"/>
      <c r="CF63" s="150"/>
      <c r="CG63" s="150"/>
      <c r="CH63" s="13"/>
      <c r="CI63" s="69"/>
      <c r="CJ63" s="132"/>
      <c r="CK63" s="132"/>
      <c r="CL63" s="132"/>
      <c r="CM63" s="13"/>
    </row>
    <row r="64" spans="2:91" s="14" customFormat="1" ht="13.5" customHeight="1">
      <c r="B64" s="451"/>
      <c r="C64" s="566"/>
      <c r="D64" s="581"/>
      <c r="E64" s="569"/>
      <c r="F64" s="569"/>
      <c r="G64" s="117" t="s">
        <v>137</v>
      </c>
      <c r="H64" s="187">
        <v>7578294</v>
      </c>
      <c r="I64" s="160">
        <f>IFERROR(H64/E59,"-")</f>
        <v>2.6169767935515054E-2</v>
      </c>
      <c r="J64" s="187">
        <v>168</v>
      </c>
      <c r="K64" s="160">
        <f>IFERROR(J64/F59,"-")</f>
        <v>0.41075794621026895</v>
      </c>
      <c r="L64" s="190">
        <f t="shared" si="12"/>
        <v>45108.892857142855</v>
      </c>
      <c r="M64" s="101">
        <f t="shared" si="42"/>
        <v>1.7770255976306326E-2</v>
      </c>
      <c r="N64" s="569"/>
      <c r="O64" s="569"/>
      <c r="P64" s="117" t="s">
        <v>137</v>
      </c>
      <c r="Q64" s="187">
        <v>5754233</v>
      </c>
      <c r="R64" s="160">
        <f>IFERROR(Q64/N59,"-")</f>
        <v>0.14525965057809939</v>
      </c>
      <c r="S64" s="187">
        <v>24</v>
      </c>
      <c r="T64" s="160">
        <f>IFERROR(S64/O59,"-")</f>
        <v>0.48</v>
      </c>
      <c r="U64" s="190">
        <f t="shared" si="13"/>
        <v>239759.70833333334</v>
      </c>
      <c r="V64" s="101">
        <f t="shared" si="43"/>
        <v>2.5386079966151893E-3</v>
      </c>
      <c r="W64" s="569"/>
      <c r="X64" s="569"/>
      <c r="Y64" s="117" t="s">
        <v>137</v>
      </c>
      <c r="Z64" s="187">
        <v>473074</v>
      </c>
      <c r="AA64" s="160">
        <f>IFERROR(Z64/W59,"-")</f>
        <v>1.8911083839348888E-2</v>
      </c>
      <c r="AB64" s="187">
        <v>14</v>
      </c>
      <c r="AC64" s="160">
        <f>IFERROR(AB64/X59,"-")</f>
        <v>0.3888888888888889</v>
      </c>
      <c r="AD64" s="190">
        <f t="shared" si="14"/>
        <v>33791</v>
      </c>
      <c r="AE64" s="101">
        <f t="shared" si="44"/>
        <v>1.4808546646921938E-3</v>
      </c>
      <c r="AF64" s="569"/>
      <c r="AG64" s="569"/>
      <c r="AH64" s="117" t="s">
        <v>137</v>
      </c>
      <c r="AI64" s="187">
        <v>1869411</v>
      </c>
      <c r="AJ64" s="160">
        <f>IFERROR(AI64/AF59,"-")</f>
        <v>3.0400772650588968E-2</v>
      </c>
      <c r="AK64" s="187">
        <v>35</v>
      </c>
      <c r="AL64" s="160">
        <f>IFERROR(AK64/AG59,"-")</f>
        <v>0.61403508771929827</v>
      </c>
      <c r="AM64" s="190">
        <f t="shared" si="15"/>
        <v>53411.742857142854</v>
      </c>
      <c r="AN64" s="101">
        <f t="shared" si="45"/>
        <v>3.7021366617304846E-3</v>
      </c>
      <c r="AO64" s="569"/>
      <c r="AP64" s="586"/>
      <c r="AQ64" s="117" t="s">
        <v>137</v>
      </c>
      <c r="AR64" s="187">
        <f t="shared" si="4"/>
        <v>15675012</v>
      </c>
      <c r="AS64" s="160">
        <f>IFERROR(AR64/AO59,"-")</f>
        <v>3.7707205445729378E-2</v>
      </c>
      <c r="AT64" s="187">
        <f t="shared" si="5"/>
        <v>241</v>
      </c>
      <c r="AU64" s="160">
        <f>IFERROR(AT64/AP59,"-")</f>
        <v>0.43659420289855072</v>
      </c>
      <c r="AV64" s="190">
        <f t="shared" si="16"/>
        <v>65041.543568464731</v>
      </c>
      <c r="AW64" s="101">
        <f t="shared" si="46"/>
        <v>2.5491855299344193E-2</v>
      </c>
      <c r="AX64" s="111"/>
      <c r="AY64" s="258" t="s">
        <v>44</v>
      </c>
      <c r="AZ64" s="421">
        <v>403316030</v>
      </c>
      <c r="BA64" s="421">
        <v>41933370</v>
      </c>
      <c r="BB64" s="421">
        <v>28370910</v>
      </c>
      <c r="BC64" s="421">
        <v>75993740</v>
      </c>
      <c r="BD64" s="421">
        <f t="shared" si="17"/>
        <v>549614050</v>
      </c>
      <c r="BE64" s="421">
        <v>679</v>
      </c>
      <c r="BF64" s="421">
        <v>70</v>
      </c>
      <c r="BG64" s="421">
        <v>55</v>
      </c>
      <c r="BH64" s="421">
        <v>104</v>
      </c>
      <c r="BI64" s="166">
        <f t="shared" si="18"/>
        <v>908</v>
      </c>
      <c r="BJ64" s="12"/>
      <c r="BK64" s="66" t="s">
        <v>44</v>
      </c>
      <c r="BL64" s="290">
        <f>市区町村別_健診受診率!Y64</f>
        <v>10093</v>
      </c>
      <c r="BM64" s="12"/>
      <c r="BN64" s="476"/>
      <c r="BO64" s="566"/>
      <c r="BP64" s="569"/>
      <c r="BQ64" s="569"/>
      <c r="BR64" s="388" t="s">
        <v>140</v>
      </c>
      <c r="BS64" s="374">
        <v>13060</v>
      </c>
      <c r="BT64" s="329">
        <v>1.3993695765053348E-4</v>
      </c>
      <c r="BU64" s="374">
        <v>1</v>
      </c>
      <c r="BV64" s="329">
        <v>1.6129032258064516E-2</v>
      </c>
      <c r="BW64" s="374">
        <v>13060</v>
      </c>
      <c r="BX64" s="389">
        <v>1.1184431271669836E-4</v>
      </c>
      <c r="BY64" s="12"/>
      <c r="BZ64" s="144">
        <v>60</v>
      </c>
      <c r="CA64" s="66" t="s">
        <v>44</v>
      </c>
      <c r="CB64" s="327">
        <f t="shared" si="19"/>
        <v>0.75961538461538458</v>
      </c>
      <c r="CC64" s="327">
        <f t="shared" si="20"/>
        <v>0.77777777777777779</v>
      </c>
      <c r="CD64" s="150"/>
      <c r="CE64" s="150"/>
      <c r="CF64" s="150"/>
      <c r="CG64" s="150"/>
      <c r="CH64" s="13"/>
      <c r="CI64" s="69"/>
      <c r="CJ64" s="132"/>
      <c r="CK64" s="132"/>
      <c r="CL64" s="132"/>
      <c r="CM64" s="13"/>
    </row>
    <row r="65" spans="2:91" s="14" customFormat="1" ht="13.5" customHeight="1">
      <c r="B65" s="451"/>
      <c r="C65" s="566"/>
      <c r="D65" s="581"/>
      <c r="E65" s="569"/>
      <c r="F65" s="569"/>
      <c r="G65" s="117" t="s">
        <v>138</v>
      </c>
      <c r="H65" s="187">
        <v>7736820</v>
      </c>
      <c r="I65" s="160">
        <f>IFERROR(H65/E59,"-")</f>
        <v>2.6717198350822969E-2</v>
      </c>
      <c r="J65" s="187">
        <v>176</v>
      </c>
      <c r="K65" s="160">
        <f>IFERROR(J65/F59,"-")</f>
        <v>0.43031784841075793</v>
      </c>
      <c r="L65" s="190">
        <f t="shared" si="12"/>
        <v>43959.204545454544</v>
      </c>
      <c r="M65" s="101">
        <f t="shared" si="42"/>
        <v>1.8616458641844722E-2</v>
      </c>
      <c r="N65" s="569"/>
      <c r="O65" s="569"/>
      <c r="P65" s="117" t="s">
        <v>138</v>
      </c>
      <c r="Q65" s="187">
        <v>1623644</v>
      </c>
      <c r="R65" s="160">
        <f>IFERROR(Q65/N59,"-")</f>
        <v>4.0987210650529377E-2</v>
      </c>
      <c r="S65" s="187">
        <v>30</v>
      </c>
      <c r="T65" s="160">
        <f>IFERROR(S65/O59,"-")</f>
        <v>0.6</v>
      </c>
      <c r="U65" s="190">
        <f t="shared" si="13"/>
        <v>54121.466666666667</v>
      </c>
      <c r="V65" s="101">
        <f t="shared" si="43"/>
        <v>3.1732599957689867E-3</v>
      </c>
      <c r="W65" s="569"/>
      <c r="X65" s="569"/>
      <c r="Y65" s="117" t="s">
        <v>138</v>
      </c>
      <c r="Z65" s="187">
        <v>840877</v>
      </c>
      <c r="AA65" s="160">
        <f>IFERROR(Z65/W59,"-")</f>
        <v>3.3613970426572111E-2</v>
      </c>
      <c r="AB65" s="187">
        <v>13</v>
      </c>
      <c r="AC65" s="160">
        <f>IFERROR(AB65/X59,"-")</f>
        <v>0.3611111111111111</v>
      </c>
      <c r="AD65" s="190">
        <f t="shared" si="14"/>
        <v>64682.846153846156</v>
      </c>
      <c r="AE65" s="101">
        <f t="shared" si="44"/>
        <v>1.3750793314998941E-3</v>
      </c>
      <c r="AF65" s="569"/>
      <c r="AG65" s="569"/>
      <c r="AH65" s="117" t="s">
        <v>138</v>
      </c>
      <c r="AI65" s="187">
        <v>1511267</v>
      </c>
      <c r="AJ65" s="160">
        <f>IFERROR(AI65/AF59,"-")</f>
        <v>2.4576556188734118E-2</v>
      </c>
      <c r="AK65" s="187">
        <v>23</v>
      </c>
      <c r="AL65" s="160">
        <f>IFERROR(AK65/AG59,"-")</f>
        <v>0.40350877192982454</v>
      </c>
      <c r="AM65" s="190">
        <f t="shared" si="15"/>
        <v>65707.260869565216</v>
      </c>
      <c r="AN65" s="101">
        <f t="shared" si="45"/>
        <v>2.4328326634228898E-3</v>
      </c>
      <c r="AO65" s="569"/>
      <c r="AP65" s="586"/>
      <c r="AQ65" s="117" t="s">
        <v>138</v>
      </c>
      <c r="AR65" s="187">
        <f t="shared" si="4"/>
        <v>11712608</v>
      </c>
      <c r="AS65" s="160">
        <f>IFERROR(AR65/AO59,"-")</f>
        <v>2.8175398919075372E-2</v>
      </c>
      <c r="AT65" s="187">
        <f t="shared" si="5"/>
        <v>242</v>
      </c>
      <c r="AU65" s="160">
        <f>IFERROR(AT65/AP59,"-")</f>
        <v>0.43840579710144928</v>
      </c>
      <c r="AV65" s="190">
        <f t="shared" si="16"/>
        <v>48399.206611570247</v>
      </c>
      <c r="AW65" s="101">
        <f t="shared" si="46"/>
        <v>2.5597630632536492E-2</v>
      </c>
      <c r="AX65" s="111"/>
      <c r="AY65" s="258" t="s">
        <v>16</v>
      </c>
      <c r="AZ65" s="421">
        <v>479736600</v>
      </c>
      <c r="BA65" s="421">
        <v>62739040</v>
      </c>
      <c r="BB65" s="421">
        <v>39841560</v>
      </c>
      <c r="BC65" s="421">
        <v>99818750</v>
      </c>
      <c r="BD65" s="421">
        <f t="shared" si="17"/>
        <v>682135950</v>
      </c>
      <c r="BE65" s="421">
        <v>775</v>
      </c>
      <c r="BF65" s="421">
        <v>100</v>
      </c>
      <c r="BG65" s="421">
        <v>65</v>
      </c>
      <c r="BH65" s="421">
        <v>113</v>
      </c>
      <c r="BI65" s="166">
        <f t="shared" si="18"/>
        <v>1053</v>
      </c>
      <c r="BJ65" s="12"/>
      <c r="BK65" s="66" t="s">
        <v>16</v>
      </c>
      <c r="BL65" s="290">
        <f>市区町村別_健診受診率!Y65</f>
        <v>8772</v>
      </c>
      <c r="BM65" s="12"/>
      <c r="BN65" s="476"/>
      <c r="BO65" s="566"/>
      <c r="BP65" s="569"/>
      <c r="BQ65" s="569"/>
      <c r="BR65" s="388" t="s">
        <v>141</v>
      </c>
      <c r="BS65" s="374">
        <v>27968</v>
      </c>
      <c r="BT65" s="329">
        <v>2.9967510195789591E-4</v>
      </c>
      <c r="BU65" s="374">
        <v>5</v>
      </c>
      <c r="BV65" s="329">
        <v>8.0645161290322578E-2</v>
      </c>
      <c r="BW65" s="374">
        <v>5593.6</v>
      </c>
      <c r="BX65" s="389">
        <v>5.5922156358349177E-4</v>
      </c>
      <c r="BY65" s="12"/>
      <c r="BZ65" s="144">
        <v>61</v>
      </c>
      <c r="CA65" s="66" t="s">
        <v>16</v>
      </c>
      <c r="CB65" s="327">
        <f t="shared" si="19"/>
        <v>0.84955752212389379</v>
      </c>
      <c r="CC65" s="327">
        <f t="shared" si="20"/>
        <v>0.75903614457831325</v>
      </c>
      <c r="CD65" s="150"/>
      <c r="CE65" s="150"/>
      <c r="CF65" s="150"/>
      <c r="CG65" s="150"/>
      <c r="CH65" s="13"/>
      <c r="CI65" s="69"/>
      <c r="CJ65" s="132"/>
      <c r="CK65" s="132"/>
      <c r="CL65" s="132"/>
      <c r="CM65" s="13"/>
    </row>
    <row r="66" spans="2:91" s="14" customFormat="1" ht="13.5" customHeight="1">
      <c r="B66" s="451"/>
      <c r="C66" s="566"/>
      <c r="D66" s="581"/>
      <c r="E66" s="569"/>
      <c r="F66" s="569"/>
      <c r="G66" s="117" t="s">
        <v>139</v>
      </c>
      <c r="H66" s="187">
        <v>8638910</v>
      </c>
      <c r="I66" s="160">
        <f>IFERROR(H66/E59,"-")</f>
        <v>2.9832343521615862E-2</v>
      </c>
      <c r="J66" s="187">
        <v>45</v>
      </c>
      <c r="K66" s="160">
        <f>IFERROR(J66/F59,"-")</f>
        <v>0.1100244498777506</v>
      </c>
      <c r="L66" s="190">
        <f t="shared" si="12"/>
        <v>191975.77777777778</v>
      </c>
      <c r="M66" s="101">
        <f t="shared" si="42"/>
        <v>4.7598899936534796E-3</v>
      </c>
      <c r="N66" s="569"/>
      <c r="O66" s="569"/>
      <c r="P66" s="117" t="s">
        <v>139</v>
      </c>
      <c r="Q66" s="187">
        <v>69350</v>
      </c>
      <c r="R66" s="160">
        <f>IFERROR(Q66/N59,"-")</f>
        <v>1.7506689019355305E-3</v>
      </c>
      <c r="S66" s="187">
        <v>8</v>
      </c>
      <c r="T66" s="160">
        <f>IFERROR(S66/O59,"-")</f>
        <v>0.16</v>
      </c>
      <c r="U66" s="190">
        <f t="shared" si="13"/>
        <v>8668.75</v>
      </c>
      <c r="V66" s="101">
        <f t="shared" si="43"/>
        <v>8.4620266553839642E-4</v>
      </c>
      <c r="W66" s="569"/>
      <c r="X66" s="569"/>
      <c r="Y66" s="117" t="s">
        <v>139</v>
      </c>
      <c r="Z66" s="187">
        <v>153674</v>
      </c>
      <c r="AA66" s="160">
        <f>IFERROR(Z66/W59,"-")</f>
        <v>6.1431021318611913E-3</v>
      </c>
      <c r="AB66" s="187">
        <v>5</v>
      </c>
      <c r="AC66" s="160">
        <f>IFERROR(AB66/X59,"-")</f>
        <v>0.1388888888888889</v>
      </c>
      <c r="AD66" s="190">
        <f t="shared" si="14"/>
        <v>30734.799999999999</v>
      </c>
      <c r="AE66" s="101">
        <f t="shared" si="44"/>
        <v>5.2887666596149782E-4</v>
      </c>
      <c r="AF66" s="569"/>
      <c r="AG66" s="569"/>
      <c r="AH66" s="117" t="s">
        <v>139</v>
      </c>
      <c r="AI66" s="187">
        <v>761355</v>
      </c>
      <c r="AJ66" s="160">
        <f>IFERROR(AI66/AF59,"-")</f>
        <v>1.2381322385173279E-2</v>
      </c>
      <c r="AK66" s="187">
        <v>14</v>
      </c>
      <c r="AL66" s="160">
        <f>IFERROR(AK66/AG59,"-")</f>
        <v>0.24561403508771928</v>
      </c>
      <c r="AM66" s="190">
        <f t="shared" si="15"/>
        <v>54382.5</v>
      </c>
      <c r="AN66" s="101">
        <f t="shared" si="45"/>
        <v>1.4808546646921938E-3</v>
      </c>
      <c r="AO66" s="569"/>
      <c r="AP66" s="586"/>
      <c r="AQ66" s="117" t="s">
        <v>139</v>
      </c>
      <c r="AR66" s="187">
        <f t="shared" si="4"/>
        <v>9623289</v>
      </c>
      <c r="AS66" s="160">
        <f>IFERROR(AR66/AO59,"-")</f>
        <v>2.314941356259425E-2</v>
      </c>
      <c r="AT66" s="187">
        <f t="shared" si="5"/>
        <v>72</v>
      </c>
      <c r="AU66" s="160">
        <f>IFERROR(AT66/AP59,"-")</f>
        <v>0.13043478260869565</v>
      </c>
      <c r="AV66" s="190">
        <f t="shared" si="16"/>
        <v>133656.79166666666</v>
      </c>
      <c r="AW66" s="101">
        <f t="shared" si="46"/>
        <v>7.6158239898455682E-3</v>
      </c>
      <c r="AX66" s="111"/>
      <c r="AY66" s="258" t="s">
        <v>17</v>
      </c>
      <c r="AZ66" s="421">
        <v>468351440</v>
      </c>
      <c r="BA66" s="421">
        <v>46522570</v>
      </c>
      <c r="BB66" s="421">
        <v>39889510</v>
      </c>
      <c r="BC66" s="421">
        <v>68957120</v>
      </c>
      <c r="BD66" s="421">
        <f t="shared" si="17"/>
        <v>623720640</v>
      </c>
      <c r="BE66" s="421">
        <v>852</v>
      </c>
      <c r="BF66" s="421">
        <v>75</v>
      </c>
      <c r="BG66" s="421">
        <v>53</v>
      </c>
      <c r="BH66" s="421">
        <v>108</v>
      </c>
      <c r="BI66" s="166">
        <f t="shared" si="18"/>
        <v>1088</v>
      </c>
      <c r="BJ66" s="12"/>
      <c r="BK66" s="66" t="s">
        <v>17</v>
      </c>
      <c r="BL66" s="290">
        <f>市区町村別_健診受診率!Y66</f>
        <v>13251</v>
      </c>
      <c r="BM66" s="12"/>
      <c r="BN66" s="476"/>
      <c r="BO66" s="566"/>
      <c r="BP66" s="569"/>
      <c r="BQ66" s="569"/>
      <c r="BR66" s="388" t="s">
        <v>142</v>
      </c>
      <c r="BS66" s="374">
        <v>13827</v>
      </c>
      <c r="BT66" s="329">
        <v>1.4815530730734506E-4</v>
      </c>
      <c r="BU66" s="374">
        <v>3</v>
      </c>
      <c r="BV66" s="329">
        <v>4.8387096774193547E-2</v>
      </c>
      <c r="BW66" s="374">
        <v>4609</v>
      </c>
      <c r="BX66" s="389">
        <v>3.3553293815009508E-4</v>
      </c>
      <c r="BY66" s="12"/>
      <c r="BZ66" s="144">
        <v>62</v>
      </c>
      <c r="CA66" s="66" t="s">
        <v>17</v>
      </c>
      <c r="CB66" s="327">
        <f t="shared" si="19"/>
        <v>0.77777777777777779</v>
      </c>
      <c r="CC66" s="327">
        <f t="shared" si="20"/>
        <v>0.78205128205128205</v>
      </c>
      <c r="CD66" s="150"/>
      <c r="CE66" s="150"/>
      <c r="CF66" s="150"/>
      <c r="CG66" s="150"/>
      <c r="CH66" s="13"/>
      <c r="CI66" s="69"/>
      <c r="CJ66" s="132"/>
      <c r="CK66" s="132"/>
      <c r="CL66" s="132"/>
      <c r="CM66" s="13"/>
    </row>
    <row r="67" spans="2:91" s="14" customFormat="1" ht="13.5" customHeight="1">
      <c r="B67" s="451"/>
      <c r="C67" s="566"/>
      <c r="D67" s="581"/>
      <c r="E67" s="569"/>
      <c r="F67" s="569"/>
      <c r="G67" s="117" t="s">
        <v>149</v>
      </c>
      <c r="H67" s="187">
        <v>0</v>
      </c>
      <c r="I67" s="160">
        <f>IFERROR(H67/E59,"-")</f>
        <v>0</v>
      </c>
      <c r="J67" s="187">
        <v>0</v>
      </c>
      <c r="K67" s="160">
        <f>IFERROR(J67/F59,"-")</f>
        <v>0</v>
      </c>
      <c r="L67" s="190" t="str">
        <f t="shared" si="12"/>
        <v>-</v>
      </c>
      <c r="M67" s="101">
        <f t="shared" si="42"/>
        <v>0</v>
      </c>
      <c r="N67" s="569"/>
      <c r="O67" s="569"/>
      <c r="P67" s="117" t="s">
        <v>149</v>
      </c>
      <c r="Q67" s="187">
        <v>0</v>
      </c>
      <c r="R67" s="160">
        <f>IFERROR(Q67/N59,"-")</f>
        <v>0</v>
      </c>
      <c r="S67" s="187">
        <v>0</v>
      </c>
      <c r="T67" s="160">
        <f>IFERROR(S67/O59,"-")</f>
        <v>0</v>
      </c>
      <c r="U67" s="190" t="str">
        <f t="shared" si="13"/>
        <v>-</v>
      </c>
      <c r="V67" s="101">
        <f t="shared" si="43"/>
        <v>0</v>
      </c>
      <c r="W67" s="569"/>
      <c r="X67" s="569"/>
      <c r="Y67" s="117" t="s">
        <v>149</v>
      </c>
      <c r="Z67" s="187">
        <v>0</v>
      </c>
      <c r="AA67" s="160">
        <f>IFERROR(Z67/W59,"-")</f>
        <v>0</v>
      </c>
      <c r="AB67" s="187">
        <v>0</v>
      </c>
      <c r="AC67" s="160">
        <f>IFERROR(AB67/X59,"-")</f>
        <v>0</v>
      </c>
      <c r="AD67" s="190" t="str">
        <f t="shared" si="14"/>
        <v>-</v>
      </c>
      <c r="AE67" s="101">
        <f t="shared" si="44"/>
        <v>0</v>
      </c>
      <c r="AF67" s="569"/>
      <c r="AG67" s="569"/>
      <c r="AH67" s="117" t="s">
        <v>149</v>
      </c>
      <c r="AI67" s="187">
        <v>0</v>
      </c>
      <c r="AJ67" s="160">
        <f>IFERROR(AI67/AF59,"-")</f>
        <v>0</v>
      </c>
      <c r="AK67" s="187">
        <v>0</v>
      </c>
      <c r="AL67" s="160">
        <f>IFERROR(AK67/AG59,"-")</f>
        <v>0</v>
      </c>
      <c r="AM67" s="190" t="str">
        <f t="shared" si="15"/>
        <v>-</v>
      </c>
      <c r="AN67" s="101">
        <f t="shared" si="45"/>
        <v>0</v>
      </c>
      <c r="AO67" s="569"/>
      <c r="AP67" s="586"/>
      <c r="AQ67" s="117" t="s">
        <v>149</v>
      </c>
      <c r="AR67" s="187">
        <f t="shared" si="4"/>
        <v>0</v>
      </c>
      <c r="AS67" s="160">
        <f>IFERROR(AR67/AO59,"-")</f>
        <v>0</v>
      </c>
      <c r="AT67" s="187">
        <f t="shared" si="5"/>
        <v>0</v>
      </c>
      <c r="AU67" s="160">
        <f>IFERROR(AT67/AP59,"-")</f>
        <v>0</v>
      </c>
      <c r="AV67" s="190" t="str">
        <f t="shared" si="16"/>
        <v>-</v>
      </c>
      <c r="AW67" s="101">
        <f t="shared" si="46"/>
        <v>0</v>
      </c>
      <c r="AX67" s="111"/>
      <c r="AY67" s="258" t="s">
        <v>26</v>
      </c>
      <c r="AZ67" s="421">
        <v>421297750</v>
      </c>
      <c r="BA67" s="421">
        <v>84700290</v>
      </c>
      <c r="BB67" s="421">
        <v>32656050</v>
      </c>
      <c r="BC67" s="421">
        <v>79860460</v>
      </c>
      <c r="BD67" s="421">
        <f t="shared" si="17"/>
        <v>618514550</v>
      </c>
      <c r="BE67" s="421">
        <v>754</v>
      </c>
      <c r="BF67" s="421">
        <v>123</v>
      </c>
      <c r="BG67" s="421">
        <v>60</v>
      </c>
      <c r="BH67" s="421">
        <v>115</v>
      </c>
      <c r="BI67" s="166">
        <f t="shared" si="18"/>
        <v>1052</v>
      </c>
      <c r="BJ67" s="12"/>
      <c r="BK67" s="66" t="s">
        <v>26</v>
      </c>
      <c r="BL67" s="290">
        <f>市区町村別_健診受診率!Y67</f>
        <v>9629</v>
      </c>
      <c r="BM67" s="12"/>
      <c r="BN67" s="476"/>
      <c r="BO67" s="566"/>
      <c r="BP67" s="569"/>
      <c r="BQ67" s="569"/>
      <c r="BR67" s="388" t="s">
        <v>143</v>
      </c>
      <c r="BS67" s="374">
        <v>619186</v>
      </c>
      <c r="BT67" s="329">
        <v>6.634533312389221E-3</v>
      </c>
      <c r="BU67" s="374">
        <v>3</v>
      </c>
      <c r="BV67" s="329">
        <v>4.8387096774193547E-2</v>
      </c>
      <c r="BW67" s="374">
        <v>206395.33333333334</v>
      </c>
      <c r="BX67" s="389">
        <v>3.3553293815009508E-4</v>
      </c>
      <c r="BY67" s="12"/>
      <c r="BZ67" s="144">
        <v>63</v>
      </c>
      <c r="CA67" s="66" t="s">
        <v>26</v>
      </c>
      <c r="CB67" s="327">
        <f t="shared" si="19"/>
        <v>0.82608695652173914</v>
      </c>
      <c r="CC67" s="327">
        <f t="shared" si="20"/>
        <v>0.79569892473118276</v>
      </c>
      <c r="CD67" s="150"/>
      <c r="CE67" s="150"/>
      <c r="CF67" s="150"/>
      <c r="CG67" s="150"/>
      <c r="CH67" s="13"/>
      <c r="CI67" s="69"/>
      <c r="CJ67" s="132"/>
      <c r="CK67" s="132"/>
      <c r="CL67" s="132"/>
      <c r="CM67" s="13"/>
    </row>
    <row r="68" spans="2:91" s="14" customFormat="1" ht="13.5" customHeight="1">
      <c r="B68" s="451"/>
      <c r="C68" s="566"/>
      <c r="D68" s="581"/>
      <c r="E68" s="569"/>
      <c r="F68" s="569"/>
      <c r="G68" s="117" t="s">
        <v>140</v>
      </c>
      <c r="H68" s="187">
        <v>50679</v>
      </c>
      <c r="I68" s="160">
        <f>IFERROR(H68/E59,"-")</f>
        <v>1.7500741845116692E-4</v>
      </c>
      <c r="J68" s="187">
        <v>2</v>
      </c>
      <c r="K68" s="160">
        <f>IFERROR(J68/F59,"-")</f>
        <v>4.8899755501222494E-3</v>
      </c>
      <c r="L68" s="190">
        <f t="shared" si="12"/>
        <v>25339.5</v>
      </c>
      <c r="M68" s="101">
        <f t="shared" si="42"/>
        <v>2.1155066638459911E-4</v>
      </c>
      <c r="N68" s="569"/>
      <c r="O68" s="569"/>
      <c r="P68" s="117" t="s">
        <v>140</v>
      </c>
      <c r="Q68" s="187">
        <v>0</v>
      </c>
      <c r="R68" s="160">
        <f>IFERROR(Q68/N59,"-")</f>
        <v>0</v>
      </c>
      <c r="S68" s="187">
        <v>0</v>
      </c>
      <c r="T68" s="160">
        <f>IFERROR(S68/O59,"-")</f>
        <v>0</v>
      </c>
      <c r="U68" s="190" t="str">
        <f t="shared" si="13"/>
        <v>-</v>
      </c>
      <c r="V68" s="101">
        <f t="shared" si="43"/>
        <v>0</v>
      </c>
      <c r="W68" s="569"/>
      <c r="X68" s="569"/>
      <c r="Y68" s="117" t="s">
        <v>140</v>
      </c>
      <c r="Z68" s="187">
        <v>0</v>
      </c>
      <c r="AA68" s="160">
        <f>IFERROR(Z68/W59,"-")</f>
        <v>0</v>
      </c>
      <c r="AB68" s="187">
        <v>0</v>
      </c>
      <c r="AC68" s="160">
        <f>IFERROR(AB68/X59,"-")</f>
        <v>0</v>
      </c>
      <c r="AD68" s="190" t="str">
        <f t="shared" si="14"/>
        <v>-</v>
      </c>
      <c r="AE68" s="101">
        <f t="shared" si="44"/>
        <v>0</v>
      </c>
      <c r="AF68" s="569"/>
      <c r="AG68" s="569"/>
      <c r="AH68" s="117" t="s">
        <v>140</v>
      </c>
      <c r="AI68" s="187">
        <v>16253</v>
      </c>
      <c r="AJ68" s="160">
        <f>IFERROR(AI68/AF59,"-")</f>
        <v>2.6430985903582599E-4</v>
      </c>
      <c r="AK68" s="187">
        <v>2</v>
      </c>
      <c r="AL68" s="160">
        <f>IFERROR(AK68/AG59,"-")</f>
        <v>3.5087719298245612E-2</v>
      </c>
      <c r="AM68" s="190">
        <f t="shared" si="15"/>
        <v>8126.5</v>
      </c>
      <c r="AN68" s="101">
        <f t="shared" si="45"/>
        <v>2.1155066638459911E-4</v>
      </c>
      <c r="AO68" s="569"/>
      <c r="AP68" s="586"/>
      <c r="AQ68" s="117" t="s">
        <v>140</v>
      </c>
      <c r="AR68" s="187">
        <f t="shared" si="4"/>
        <v>66932</v>
      </c>
      <c r="AS68" s="160">
        <f>IFERROR(AR68/AO59,"-")</f>
        <v>1.6100904260191691E-4</v>
      </c>
      <c r="AT68" s="187">
        <f t="shared" si="5"/>
        <v>4</v>
      </c>
      <c r="AU68" s="160">
        <f>IFERROR(AT68/AP59,"-")</f>
        <v>7.246376811594203E-3</v>
      </c>
      <c r="AV68" s="190">
        <f t="shared" si="16"/>
        <v>16733</v>
      </c>
      <c r="AW68" s="101">
        <f t="shared" si="46"/>
        <v>4.2310133276919821E-4</v>
      </c>
      <c r="AX68" s="111"/>
      <c r="AY68" s="258" t="s">
        <v>45</v>
      </c>
      <c r="AZ68" s="421">
        <v>223163660</v>
      </c>
      <c r="BA68" s="421">
        <v>29365670</v>
      </c>
      <c r="BB68" s="421">
        <v>20368820</v>
      </c>
      <c r="BC68" s="421">
        <v>59846750</v>
      </c>
      <c r="BD68" s="421">
        <f t="shared" si="17"/>
        <v>332744900</v>
      </c>
      <c r="BE68" s="421">
        <v>448</v>
      </c>
      <c r="BF68" s="421">
        <v>62</v>
      </c>
      <c r="BG68" s="421">
        <v>30</v>
      </c>
      <c r="BH68" s="421">
        <v>63</v>
      </c>
      <c r="BI68" s="166">
        <f t="shared" si="18"/>
        <v>603</v>
      </c>
      <c r="BJ68" s="12"/>
      <c r="BK68" s="66" t="s">
        <v>45</v>
      </c>
      <c r="BL68" s="290">
        <f>市区町村別_健診受診率!Y68</f>
        <v>9937</v>
      </c>
      <c r="BM68" s="12"/>
      <c r="BN68" s="476"/>
      <c r="BO68" s="566"/>
      <c r="BP68" s="569"/>
      <c r="BQ68" s="569"/>
      <c r="BR68" s="388" t="s">
        <v>144</v>
      </c>
      <c r="BS68" s="374">
        <v>2076117</v>
      </c>
      <c r="BT68" s="329">
        <v>2.2245443851956558E-2</v>
      </c>
      <c r="BU68" s="374">
        <v>15</v>
      </c>
      <c r="BV68" s="329">
        <v>0.24193548387096775</v>
      </c>
      <c r="BW68" s="374">
        <v>138407.79999999999</v>
      </c>
      <c r="BX68" s="389">
        <v>1.6776646907504754E-3</v>
      </c>
      <c r="BY68" s="12"/>
      <c r="BZ68" s="144">
        <v>64</v>
      </c>
      <c r="CA68" s="66" t="s">
        <v>45</v>
      </c>
      <c r="CB68" s="327">
        <f t="shared" si="19"/>
        <v>0.82539682539682535</v>
      </c>
      <c r="CC68" s="327">
        <f t="shared" si="20"/>
        <v>0.79032258064516125</v>
      </c>
      <c r="CD68" s="150"/>
      <c r="CE68" s="150"/>
      <c r="CF68" s="150"/>
      <c r="CG68" s="150"/>
      <c r="CH68" s="13"/>
      <c r="CI68" s="69"/>
      <c r="CJ68" s="132"/>
      <c r="CK68" s="132"/>
      <c r="CL68" s="132"/>
      <c r="CM68" s="13"/>
    </row>
    <row r="69" spans="2:91" s="14" customFormat="1" ht="13.5" customHeight="1">
      <c r="B69" s="451"/>
      <c r="C69" s="566"/>
      <c r="D69" s="581"/>
      <c r="E69" s="569"/>
      <c r="F69" s="569"/>
      <c r="G69" s="117" t="s">
        <v>141</v>
      </c>
      <c r="H69" s="187">
        <v>159913</v>
      </c>
      <c r="I69" s="160">
        <f>IFERROR(H69/E59,"-")</f>
        <v>5.5222007748340443E-4</v>
      </c>
      <c r="J69" s="187">
        <v>13</v>
      </c>
      <c r="K69" s="160">
        <f>IFERROR(J69/F59,"-")</f>
        <v>3.1784841075794622E-2</v>
      </c>
      <c r="L69" s="190">
        <f t="shared" si="12"/>
        <v>12301</v>
      </c>
      <c r="M69" s="101">
        <f t="shared" si="42"/>
        <v>1.3750793314998941E-3</v>
      </c>
      <c r="N69" s="569"/>
      <c r="O69" s="569"/>
      <c r="P69" s="117" t="s">
        <v>141</v>
      </c>
      <c r="Q69" s="187">
        <v>674</v>
      </c>
      <c r="R69" s="160">
        <f>IFERROR(Q69/N59,"-")</f>
        <v>1.7014431721767087E-5</v>
      </c>
      <c r="S69" s="187">
        <v>1</v>
      </c>
      <c r="T69" s="160">
        <f>IFERROR(S69/O59,"-")</f>
        <v>0.02</v>
      </c>
      <c r="U69" s="190">
        <f t="shared" si="13"/>
        <v>674</v>
      </c>
      <c r="V69" s="101">
        <f t="shared" si="43"/>
        <v>1.0577533319229955E-4</v>
      </c>
      <c r="W69" s="569"/>
      <c r="X69" s="569"/>
      <c r="Y69" s="117" t="s">
        <v>141</v>
      </c>
      <c r="Z69" s="187">
        <v>80485</v>
      </c>
      <c r="AA69" s="160">
        <f>IFERROR(Z69/W59,"-")</f>
        <v>3.217379485682991E-3</v>
      </c>
      <c r="AB69" s="187">
        <v>1</v>
      </c>
      <c r="AC69" s="160">
        <f>IFERROR(AB69/X59,"-")</f>
        <v>2.7777777777777776E-2</v>
      </c>
      <c r="AD69" s="190">
        <f t="shared" si="14"/>
        <v>80485</v>
      </c>
      <c r="AE69" s="101">
        <f t="shared" si="44"/>
        <v>1.0577533319229955E-4</v>
      </c>
      <c r="AF69" s="569"/>
      <c r="AG69" s="569"/>
      <c r="AH69" s="117" t="s">
        <v>141</v>
      </c>
      <c r="AI69" s="187">
        <v>92624</v>
      </c>
      <c r="AJ69" s="160">
        <f>IFERROR(AI69/AF59,"-")</f>
        <v>1.5062718503251306E-3</v>
      </c>
      <c r="AK69" s="187">
        <v>4</v>
      </c>
      <c r="AL69" s="160">
        <f>IFERROR(AK69/AG59,"-")</f>
        <v>7.0175438596491224E-2</v>
      </c>
      <c r="AM69" s="190">
        <f t="shared" si="15"/>
        <v>23156</v>
      </c>
      <c r="AN69" s="101">
        <f t="shared" si="45"/>
        <v>4.2310133276919821E-4</v>
      </c>
      <c r="AO69" s="569"/>
      <c r="AP69" s="586"/>
      <c r="AQ69" s="117" t="s">
        <v>141</v>
      </c>
      <c r="AR69" s="187">
        <f t="shared" si="4"/>
        <v>333696</v>
      </c>
      <c r="AS69" s="160">
        <f>IFERROR(AR69/AO59,"-")</f>
        <v>8.0272625171949532E-4</v>
      </c>
      <c r="AT69" s="187">
        <f t="shared" si="5"/>
        <v>19</v>
      </c>
      <c r="AU69" s="160">
        <f>IFERROR(AT69/AP59,"-")</f>
        <v>3.4420289855072464E-2</v>
      </c>
      <c r="AV69" s="190">
        <f t="shared" si="16"/>
        <v>17562.947368421053</v>
      </c>
      <c r="AW69" s="101">
        <f t="shared" si="46"/>
        <v>2.0097313306536918E-3</v>
      </c>
      <c r="AX69" s="111"/>
      <c r="AY69" s="258" t="s">
        <v>10</v>
      </c>
      <c r="AZ69" s="421">
        <v>288148170</v>
      </c>
      <c r="BA69" s="421">
        <v>52533090</v>
      </c>
      <c r="BB69" s="421">
        <v>29571460</v>
      </c>
      <c r="BC69" s="421">
        <v>85886830</v>
      </c>
      <c r="BD69" s="421">
        <f t="shared" si="17"/>
        <v>456139550</v>
      </c>
      <c r="BE69" s="421">
        <v>506</v>
      </c>
      <c r="BF69" s="421">
        <v>73</v>
      </c>
      <c r="BG69" s="421">
        <v>41</v>
      </c>
      <c r="BH69" s="421">
        <v>78</v>
      </c>
      <c r="BI69" s="166">
        <f t="shared" si="18"/>
        <v>698</v>
      </c>
      <c r="BJ69" s="12"/>
      <c r="BK69" s="66" t="s">
        <v>10</v>
      </c>
      <c r="BL69" s="290">
        <f>市区町村別_健診受診率!Y69</f>
        <v>5088</v>
      </c>
      <c r="BM69" s="12"/>
      <c r="BN69" s="476"/>
      <c r="BO69" s="566"/>
      <c r="BP69" s="569"/>
      <c r="BQ69" s="569"/>
      <c r="BR69" s="388" t="s">
        <v>145</v>
      </c>
      <c r="BS69" s="374">
        <v>407531</v>
      </c>
      <c r="BT69" s="329">
        <v>4.3666652594394765E-3</v>
      </c>
      <c r="BU69" s="374">
        <v>8</v>
      </c>
      <c r="BV69" s="329">
        <v>0.12903225806451613</v>
      </c>
      <c r="BW69" s="374">
        <v>50941.375</v>
      </c>
      <c r="BX69" s="389">
        <v>8.9475450173358685E-4</v>
      </c>
      <c r="BY69" s="12"/>
      <c r="BZ69" s="144">
        <v>65</v>
      </c>
      <c r="CA69" s="66" t="s">
        <v>10</v>
      </c>
      <c r="CB69" s="327">
        <f t="shared" si="19"/>
        <v>0.87179487179487181</v>
      </c>
      <c r="CC69" s="327">
        <f t="shared" si="20"/>
        <v>0.77966101694915257</v>
      </c>
      <c r="CD69" s="150"/>
      <c r="CE69" s="150"/>
      <c r="CF69" s="150"/>
      <c r="CG69" s="150"/>
      <c r="CH69" s="13"/>
      <c r="CI69" s="69"/>
      <c r="CJ69" s="132"/>
      <c r="CK69" s="132"/>
      <c r="CL69" s="132"/>
      <c r="CM69" s="13"/>
    </row>
    <row r="70" spans="2:91" s="14" customFormat="1" ht="13.5" customHeight="1">
      <c r="B70" s="451"/>
      <c r="C70" s="566"/>
      <c r="D70" s="581"/>
      <c r="E70" s="569"/>
      <c r="F70" s="569"/>
      <c r="G70" s="117" t="s">
        <v>142</v>
      </c>
      <c r="H70" s="187">
        <v>20308</v>
      </c>
      <c r="I70" s="160">
        <f>IFERROR(H70/E59,"-")</f>
        <v>7.0128665796608008E-5</v>
      </c>
      <c r="J70" s="187">
        <v>2</v>
      </c>
      <c r="K70" s="160">
        <f>IFERROR(J70/F59,"-")</f>
        <v>4.8899755501222494E-3</v>
      </c>
      <c r="L70" s="190">
        <f t="shared" si="12"/>
        <v>10154</v>
      </c>
      <c r="M70" s="101">
        <f t="shared" si="42"/>
        <v>2.1155066638459911E-4</v>
      </c>
      <c r="N70" s="569"/>
      <c r="O70" s="569"/>
      <c r="P70" s="117" t="s">
        <v>142</v>
      </c>
      <c r="Q70" s="187">
        <v>0</v>
      </c>
      <c r="R70" s="160">
        <f>IFERROR(Q70/N59,"-")</f>
        <v>0</v>
      </c>
      <c r="S70" s="187">
        <v>0</v>
      </c>
      <c r="T70" s="160">
        <f>IFERROR(S70/O59,"-")</f>
        <v>0</v>
      </c>
      <c r="U70" s="190" t="str">
        <f t="shared" si="13"/>
        <v>-</v>
      </c>
      <c r="V70" s="101">
        <f t="shared" si="43"/>
        <v>0</v>
      </c>
      <c r="W70" s="569"/>
      <c r="X70" s="569"/>
      <c r="Y70" s="117" t="s">
        <v>142</v>
      </c>
      <c r="Z70" s="187">
        <v>0</v>
      </c>
      <c r="AA70" s="160">
        <f>IFERROR(Z70/W59,"-")</f>
        <v>0</v>
      </c>
      <c r="AB70" s="187">
        <v>0</v>
      </c>
      <c r="AC70" s="160">
        <f>IFERROR(AB70/X59,"-")</f>
        <v>0</v>
      </c>
      <c r="AD70" s="190" t="str">
        <f t="shared" si="14"/>
        <v>-</v>
      </c>
      <c r="AE70" s="101">
        <f t="shared" si="44"/>
        <v>0</v>
      </c>
      <c r="AF70" s="569"/>
      <c r="AG70" s="569"/>
      <c r="AH70" s="117" t="s">
        <v>142</v>
      </c>
      <c r="AI70" s="187">
        <v>115159</v>
      </c>
      <c r="AJ70" s="160">
        <f>IFERROR(AI70/AF59,"-")</f>
        <v>1.8727409743866785E-3</v>
      </c>
      <c r="AK70" s="187">
        <v>3</v>
      </c>
      <c r="AL70" s="160">
        <f>IFERROR(AK70/AG59,"-")</f>
        <v>5.2631578947368418E-2</v>
      </c>
      <c r="AM70" s="190">
        <f t="shared" si="15"/>
        <v>38386.333333333336</v>
      </c>
      <c r="AN70" s="101">
        <f t="shared" si="45"/>
        <v>3.1732599957689866E-4</v>
      </c>
      <c r="AO70" s="569"/>
      <c r="AP70" s="586"/>
      <c r="AQ70" s="117" t="s">
        <v>142</v>
      </c>
      <c r="AR70" s="187">
        <f t="shared" si="4"/>
        <v>135467</v>
      </c>
      <c r="AS70" s="160">
        <f>IFERROR(AR70/AO59,"-")</f>
        <v>3.2587420029513354E-4</v>
      </c>
      <c r="AT70" s="187">
        <f t="shared" si="5"/>
        <v>5</v>
      </c>
      <c r="AU70" s="160">
        <f>IFERROR(AT70/AP59,"-")</f>
        <v>9.057971014492754E-3</v>
      </c>
      <c r="AV70" s="190">
        <f t="shared" si="16"/>
        <v>27093.4</v>
      </c>
      <c r="AW70" s="101">
        <f t="shared" si="46"/>
        <v>5.2887666596149782E-4</v>
      </c>
      <c r="AX70" s="111"/>
      <c r="AY70" s="258" t="s">
        <v>5</v>
      </c>
      <c r="AZ70" s="421">
        <v>367977110</v>
      </c>
      <c r="BA70" s="421">
        <v>57029800</v>
      </c>
      <c r="BB70" s="421">
        <v>30982840</v>
      </c>
      <c r="BC70" s="421">
        <v>88791560</v>
      </c>
      <c r="BD70" s="421">
        <f t="shared" ref="BD70:BD78" si="54">SUM(AZ70:BC70)</f>
        <v>544781310</v>
      </c>
      <c r="BE70" s="421">
        <v>675</v>
      </c>
      <c r="BF70" s="421">
        <v>89</v>
      </c>
      <c r="BG70" s="421">
        <v>42</v>
      </c>
      <c r="BH70" s="421">
        <v>118</v>
      </c>
      <c r="BI70" s="166">
        <f t="shared" ref="BI70:BI78" si="55">SUM(BE70:BH70)</f>
        <v>924</v>
      </c>
      <c r="BJ70" s="12"/>
      <c r="BK70" s="66" t="s">
        <v>5</v>
      </c>
      <c r="BL70" s="290">
        <f>市区町村別_健診受診率!Y70</f>
        <v>5235</v>
      </c>
      <c r="BM70" s="12"/>
      <c r="BN70" s="476"/>
      <c r="BO70" s="566"/>
      <c r="BP70" s="569"/>
      <c r="BQ70" s="569"/>
      <c r="BR70" s="388" t="s">
        <v>146</v>
      </c>
      <c r="BS70" s="374">
        <v>58726</v>
      </c>
      <c r="BT70" s="329">
        <v>6.292448526022381E-4</v>
      </c>
      <c r="BU70" s="374">
        <v>4</v>
      </c>
      <c r="BV70" s="329">
        <v>6.4516129032258063E-2</v>
      </c>
      <c r="BW70" s="374">
        <v>14681.5</v>
      </c>
      <c r="BX70" s="389">
        <v>4.4737725086679343E-4</v>
      </c>
      <c r="BY70" s="12"/>
      <c r="BZ70" s="144">
        <v>66</v>
      </c>
      <c r="CA70" s="66" t="s">
        <v>5</v>
      </c>
      <c r="CB70" s="327">
        <f t="shared" ref="CB70:CB78" si="56">INDEX($AL:$AL,(22+($BZ70-1)*18))</f>
        <v>0.79661016949152541</v>
      </c>
      <c r="CC70" s="327">
        <f t="shared" ref="CC70:CC78" si="57">INDEX($BV:$BV,(21+($BZ70-1)*17))</f>
        <v>0.77894736842105261</v>
      </c>
      <c r="CD70" s="150"/>
      <c r="CE70" s="150"/>
      <c r="CF70" s="150"/>
      <c r="CG70" s="150"/>
      <c r="CH70" s="13"/>
      <c r="CI70" s="69"/>
      <c r="CJ70" s="132"/>
      <c r="CK70" s="132"/>
      <c r="CL70" s="132"/>
      <c r="CM70" s="13"/>
    </row>
    <row r="71" spans="2:91" s="14" customFormat="1" ht="13.5" customHeight="1">
      <c r="B71" s="451"/>
      <c r="C71" s="566"/>
      <c r="D71" s="581"/>
      <c r="E71" s="569"/>
      <c r="F71" s="569"/>
      <c r="G71" s="117" t="s">
        <v>143</v>
      </c>
      <c r="H71" s="187">
        <v>9670</v>
      </c>
      <c r="I71" s="160">
        <f>IFERROR(H71/E59,"-")</f>
        <v>3.3392958354008247E-5</v>
      </c>
      <c r="J71" s="187">
        <v>3</v>
      </c>
      <c r="K71" s="160">
        <f>IFERROR(J71/F59,"-")</f>
        <v>7.3349633251833741E-3</v>
      </c>
      <c r="L71" s="190">
        <f t="shared" si="12"/>
        <v>3223.3333333333335</v>
      </c>
      <c r="M71" s="101">
        <f t="shared" si="42"/>
        <v>3.1732599957689866E-4</v>
      </c>
      <c r="N71" s="569"/>
      <c r="O71" s="569"/>
      <c r="P71" s="117" t="s">
        <v>143</v>
      </c>
      <c r="Q71" s="187">
        <v>0</v>
      </c>
      <c r="R71" s="160">
        <f>IFERROR(Q71/N59,"-")</f>
        <v>0</v>
      </c>
      <c r="S71" s="187">
        <v>0</v>
      </c>
      <c r="T71" s="160">
        <f>IFERROR(S71/O59,"-")</f>
        <v>0</v>
      </c>
      <c r="U71" s="190" t="str">
        <f t="shared" si="13"/>
        <v>-</v>
      </c>
      <c r="V71" s="101">
        <f t="shared" si="43"/>
        <v>0</v>
      </c>
      <c r="W71" s="569"/>
      <c r="X71" s="569"/>
      <c r="Y71" s="117" t="s">
        <v>143</v>
      </c>
      <c r="Z71" s="187">
        <v>259</v>
      </c>
      <c r="AA71" s="160">
        <f>IFERROR(Z71/W59,"-")</f>
        <v>1.0353498003253956E-5</v>
      </c>
      <c r="AB71" s="187">
        <v>1</v>
      </c>
      <c r="AC71" s="160">
        <f>IFERROR(AB71/X59,"-")</f>
        <v>2.7777777777777776E-2</v>
      </c>
      <c r="AD71" s="190">
        <f t="shared" si="14"/>
        <v>259</v>
      </c>
      <c r="AE71" s="101">
        <f t="shared" si="44"/>
        <v>1.0577533319229955E-4</v>
      </c>
      <c r="AF71" s="569"/>
      <c r="AG71" s="569"/>
      <c r="AH71" s="117" t="s">
        <v>143</v>
      </c>
      <c r="AI71" s="187">
        <v>4186344</v>
      </c>
      <c r="AJ71" s="160">
        <f>IFERROR(AI71/AF59,"-")</f>
        <v>6.8079246447762004E-2</v>
      </c>
      <c r="AK71" s="187">
        <v>2</v>
      </c>
      <c r="AL71" s="160">
        <f>IFERROR(AK71/AG59,"-")</f>
        <v>3.5087719298245612E-2</v>
      </c>
      <c r="AM71" s="190">
        <f t="shared" si="15"/>
        <v>2093172</v>
      </c>
      <c r="AN71" s="101">
        <f t="shared" si="45"/>
        <v>2.1155066638459911E-4</v>
      </c>
      <c r="AO71" s="569"/>
      <c r="AP71" s="586"/>
      <c r="AQ71" s="117" t="s">
        <v>143</v>
      </c>
      <c r="AR71" s="187">
        <f t="shared" si="4"/>
        <v>4196273</v>
      </c>
      <c r="AS71" s="160">
        <f>IFERROR(AR71/AO59,"-")</f>
        <v>1.0094392790089548E-2</v>
      </c>
      <c r="AT71" s="187">
        <f t="shared" si="5"/>
        <v>6</v>
      </c>
      <c r="AU71" s="160">
        <f>IFERROR(AT71/AP59,"-")</f>
        <v>1.0869565217391304E-2</v>
      </c>
      <c r="AV71" s="190">
        <f t="shared" si="16"/>
        <v>699378.83333333337</v>
      </c>
      <c r="AW71" s="101">
        <f t="shared" si="46"/>
        <v>6.3465199915379732E-4</v>
      </c>
      <c r="AX71" s="111"/>
      <c r="AY71" s="258" t="s">
        <v>6</v>
      </c>
      <c r="AZ71" s="421">
        <v>91850650</v>
      </c>
      <c r="BA71" s="421">
        <v>10800960</v>
      </c>
      <c r="BB71" s="421">
        <v>37567130</v>
      </c>
      <c r="BC71" s="421">
        <v>38297690</v>
      </c>
      <c r="BD71" s="421">
        <f t="shared" si="54"/>
        <v>178516430</v>
      </c>
      <c r="BE71" s="421">
        <v>153</v>
      </c>
      <c r="BF71" s="421">
        <v>23</v>
      </c>
      <c r="BG71" s="421">
        <v>18</v>
      </c>
      <c r="BH71" s="421">
        <v>50</v>
      </c>
      <c r="BI71" s="166">
        <f t="shared" si="55"/>
        <v>244</v>
      </c>
      <c r="BJ71" s="12"/>
      <c r="BK71" s="66" t="s">
        <v>6</v>
      </c>
      <c r="BL71" s="290">
        <f>市区町村別_健診受診率!Y71</f>
        <v>2203</v>
      </c>
      <c r="BM71" s="12"/>
      <c r="BN71" s="476"/>
      <c r="BO71" s="566"/>
      <c r="BP71" s="569"/>
      <c r="BQ71" s="569"/>
      <c r="BR71" s="388" t="s">
        <v>147</v>
      </c>
      <c r="BS71" s="374">
        <v>185064</v>
      </c>
      <c r="BT71" s="329">
        <v>1.982947406633869E-3</v>
      </c>
      <c r="BU71" s="374">
        <v>7</v>
      </c>
      <c r="BV71" s="329">
        <v>0.11290322580645161</v>
      </c>
      <c r="BW71" s="374">
        <v>26437.714285714286</v>
      </c>
      <c r="BX71" s="389">
        <v>7.8291018901688846E-4</v>
      </c>
      <c r="BY71" s="12"/>
      <c r="BZ71" s="144">
        <v>67</v>
      </c>
      <c r="CA71" s="66" t="s">
        <v>6</v>
      </c>
      <c r="CB71" s="327">
        <f t="shared" si="56"/>
        <v>0.8</v>
      </c>
      <c r="CC71" s="327">
        <f t="shared" si="57"/>
        <v>0.73333333333333328</v>
      </c>
      <c r="CD71" s="150"/>
      <c r="CE71" s="150"/>
      <c r="CF71" s="150"/>
      <c r="CG71" s="150"/>
      <c r="CH71" s="137"/>
      <c r="CI71" s="69"/>
      <c r="CJ71" s="132"/>
      <c r="CK71" s="132"/>
      <c r="CL71" s="132"/>
      <c r="CM71" s="13"/>
    </row>
    <row r="72" spans="2:91" s="14" customFormat="1" ht="13.5" customHeight="1">
      <c r="B72" s="451"/>
      <c r="C72" s="566"/>
      <c r="D72" s="581"/>
      <c r="E72" s="569"/>
      <c r="F72" s="569"/>
      <c r="G72" s="117" t="s">
        <v>144</v>
      </c>
      <c r="H72" s="187">
        <v>4187607</v>
      </c>
      <c r="I72" s="160">
        <f>IFERROR(H72/E59,"-")</f>
        <v>1.4460867234121346E-2</v>
      </c>
      <c r="J72" s="187">
        <v>50</v>
      </c>
      <c r="K72" s="160">
        <f>IFERROR(J72/F59,"-")</f>
        <v>0.12224938875305623</v>
      </c>
      <c r="L72" s="190">
        <f t="shared" si="12"/>
        <v>83752.14</v>
      </c>
      <c r="M72" s="101">
        <f t="shared" si="42"/>
        <v>5.2887666596149775E-3</v>
      </c>
      <c r="N72" s="569"/>
      <c r="O72" s="569"/>
      <c r="P72" s="117" t="s">
        <v>144</v>
      </c>
      <c r="Q72" s="187">
        <v>49816</v>
      </c>
      <c r="R72" s="160">
        <f>IFERROR(Q72/N59,"-")</f>
        <v>1.2575533095720314E-3</v>
      </c>
      <c r="S72" s="187">
        <v>7</v>
      </c>
      <c r="T72" s="160">
        <f>IFERROR(S72/O59,"-")</f>
        <v>0.14000000000000001</v>
      </c>
      <c r="U72" s="190">
        <f t="shared" si="13"/>
        <v>7116.5714285714284</v>
      </c>
      <c r="V72" s="101">
        <f t="shared" si="43"/>
        <v>7.4042733234609692E-4</v>
      </c>
      <c r="W72" s="569"/>
      <c r="X72" s="569"/>
      <c r="Y72" s="117" t="s">
        <v>144</v>
      </c>
      <c r="Z72" s="187">
        <v>750878</v>
      </c>
      <c r="AA72" s="160">
        <f>IFERROR(Z72/W59,"-")</f>
        <v>3.0016269782576543E-2</v>
      </c>
      <c r="AB72" s="187">
        <v>6</v>
      </c>
      <c r="AC72" s="160">
        <f>IFERROR(AB72/X59,"-")</f>
        <v>0.16666666666666666</v>
      </c>
      <c r="AD72" s="190">
        <f t="shared" si="14"/>
        <v>125146.33333333333</v>
      </c>
      <c r="AE72" s="101">
        <f t="shared" si="44"/>
        <v>6.3465199915379732E-4</v>
      </c>
      <c r="AF72" s="569"/>
      <c r="AG72" s="569"/>
      <c r="AH72" s="117" t="s">
        <v>144</v>
      </c>
      <c r="AI72" s="187">
        <v>600207</v>
      </c>
      <c r="AJ72" s="160">
        <f>IFERROR(AI72/AF59,"-")</f>
        <v>9.7606981826318835E-3</v>
      </c>
      <c r="AK72" s="187">
        <v>13</v>
      </c>
      <c r="AL72" s="160">
        <f>IFERROR(AK72/AG59,"-")</f>
        <v>0.22807017543859648</v>
      </c>
      <c r="AM72" s="190">
        <f t="shared" si="15"/>
        <v>46169.769230769234</v>
      </c>
      <c r="AN72" s="101">
        <f t="shared" si="45"/>
        <v>1.3750793314998941E-3</v>
      </c>
      <c r="AO72" s="569"/>
      <c r="AP72" s="586"/>
      <c r="AQ72" s="117" t="s">
        <v>144</v>
      </c>
      <c r="AR72" s="187">
        <f t="shared" si="4"/>
        <v>5588508</v>
      </c>
      <c r="AS72" s="160">
        <f>IFERROR(AR72/AO59,"-")</f>
        <v>1.3443499710947729E-2</v>
      </c>
      <c r="AT72" s="187">
        <f t="shared" si="5"/>
        <v>76</v>
      </c>
      <c r="AU72" s="160">
        <f>IFERROR(AT72/AP59,"-")</f>
        <v>0.13768115942028986</v>
      </c>
      <c r="AV72" s="190">
        <f t="shared" si="16"/>
        <v>73533</v>
      </c>
      <c r="AW72" s="101">
        <f t="shared" si="46"/>
        <v>8.0389253226147671E-3</v>
      </c>
      <c r="AX72" s="111"/>
      <c r="AY72" s="258" t="s">
        <v>46</v>
      </c>
      <c r="AZ72" s="421">
        <v>156723390</v>
      </c>
      <c r="BA72" s="421">
        <v>30750940</v>
      </c>
      <c r="BB72" s="421">
        <v>19222990</v>
      </c>
      <c r="BC72" s="421">
        <v>23362460</v>
      </c>
      <c r="BD72" s="421">
        <f t="shared" si="54"/>
        <v>230059780</v>
      </c>
      <c r="BE72" s="421">
        <v>254</v>
      </c>
      <c r="BF72" s="421">
        <v>36</v>
      </c>
      <c r="BG72" s="421">
        <v>20</v>
      </c>
      <c r="BH72" s="421">
        <v>31</v>
      </c>
      <c r="BI72" s="166">
        <f t="shared" si="55"/>
        <v>341</v>
      </c>
      <c r="BJ72" s="12"/>
      <c r="BK72" s="66" t="s">
        <v>46</v>
      </c>
      <c r="BL72" s="290">
        <f>市区町村別_健診受診率!Y72</f>
        <v>2817</v>
      </c>
      <c r="BM72" s="12"/>
      <c r="BN72" s="477"/>
      <c r="BO72" s="567"/>
      <c r="BP72" s="570"/>
      <c r="BQ72" s="570"/>
      <c r="BR72" s="119" t="s">
        <v>74</v>
      </c>
      <c r="BS72" s="374">
        <v>27076029</v>
      </c>
      <c r="BT72" s="329">
        <v>0.29011769705341628</v>
      </c>
      <c r="BU72" s="374">
        <v>57</v>
      </c>
      <c r="BV72" s="329">
        <v>0.91935483870967738</v>
      </c>
      <c r="BW72" s="374">
        <v>475018.05263157893</v>
      </c>
      <c r="BX72" s="389">
        <v>6.3751258248518064E-3</v>
      </c>
      <c r="BY72" s="12"/>
      <c r="BZ72" s="144">
        <v>68</v>
      </c>
      <c r="CA72" s="66" t="s">
        <v>46</v>
      </c>
      <c r="CB72" s="327">
        <f t="shared" si="56"/>
        <v>0.87096774193548387</v>
      </c>
      <c r="CC72" s="327">
        <f t="shared" si="57"/>
        <v>0.91428571428571426</v>
      </c>
      <c r="CD72" s="150"/>
      <c r="CE72" s="150"/>
      <c r="CF72" s="150"/>
      <c r="CG72" s="150"/>
      <c r="CH72" s="137"/>
      <c r="CI72" s="69"/>
      <c r="CJ72" s="132"/>
      <c r="CK72" s="132"/>
      <c r="CL72" s="132"/>
      <c r="CM72" s="13"/>
    </row>
    <row r="73" spans="2:91" s="14" customFormat="1" ht="13.5" customHeight="1">
      <c r="B73" s="451"/>
      <c r="C73" s="566"/>
      <c r="D73" s="581"/>
      <c r="E73" s="569"/>
      <c r="F73" s="569"/>
      <c r="G73" s="117" t="s">
        <v>145</v>
      </c>
      <c r="H73" s="187">
        <v>1438127</v>
      </c>
      <c r="I73" s="160">
        <f>IFERROR(H73/E59,"-")</f>
        <v>4.9662166513727837E-3</v>
      </c>
      <c r="J73" s="187">
        <v>30</v>
      </c>
      <c r="K73" s="160">
        <f>IFERROR(J73/F59,"-")</f>
        <v>7.3349633251833746E-2</v>
      </c>
      <c r="L73" s="190">
        <f t="shared" si="12"/>
        <v>47937.566666666666</v>
      </c>
      <c r="M73" s="101">
        <f t="shared" si="42"/>
        <v>3.1732599957689867E-3</v>
      </c>
      <c r="N73" s="569"/>
      <c r="O73" s="569"/>
      <c r="P73" s="117" t="s">
        <v>145</v>
      </c>
      <c r="Q73" s="187">
        <v>71815</v>
      </c>
      <c r="R73" s="160">
        <f>IFERROR(Q73/N59,"-")</f>
        <v>1.8128952731434769E-3</v>
      </c>
      <c r="S73" s="187">
        <v>4</v>
      </c>
      <c r="T73" s="160">
        <f>IFERROR(S73/O59,"-")</f>
        <v>0.08</v>
      </c>
      <c r="U73" s="190">
        <f t="shared" si="13"/>
        <v>17953.75</v>
      </c>
      <c r="V73" s="101">
        <f t="shared" si="43"/>
        <v>4.2310133276919821E-4</v>
      </c>
      <c r="W73" s="569"/>
      <c r="X73" s="569"/>
      <c r="Y73" s="117" t="s">
        <v>145</v>
      </c>
      <c r="Z73" s="187">
        <v>130327</v>
      </c>
      <c r="AA73" s="160">
        <f>IFERROR(Z73/W59,"-")</f>
        <v>5.209808240425013E-3</v>
      </c>
      <c r="AB73" s="187">
        <v>7</v>
      </c>
      <c r="AC73" s="160">
        <f>IFERROR(AB73/X59,"-")</f>
        <v>0.19444444444444445</v>
      </c>
      <c r="AD73" s="190">
        <f t="shared" si="14"/>
        <v>18618.142857142859</v>
      </c>
      <c r="AE73" s="101">
        <f t="shared" si="44"/>
        <v>7.4042733234609692E-4</v>
      </c>
      <c r="AF73" s="569"/>
      <c r="AG73" s="569"/>
      <c r="AH73" s="117" t="s">
        <v>145</v>
      </c>
      <c r="AI73" s="187">
        <v>123692</v>
      </c>
      <c r="AJ73" s="160">
        <f>IFERROR(AI73/AF59,"-")</f>
        <v>2.0115064962689588E-3</v>
      </c>
      <c r="AK73" s="187">
        <v>2</v>
      </c>
      <c r="AL73" s="160">
        <f>IFERROR(AK73/AG59,"-")</f>
        <v>3.5087719298245612E-2</v>
      </c>
      <c r="AM73" s="190">
        <f t="shared" si="15"/>
        <v>61846</v>
      </c>
      <c r="AN73" s="101">
        <f t="shared" si="45"/>
        <v>2.1155066638459911E-4</v>
      </c>
      <c r="AO73" s="569"/>
      <c r="AP73" s="586"/>
      <c r="AQ73" s="117" t="s">
        <v>145</v>
      </c>
      <c r="AR73" s="187">
        <f t="shared" ref="AR73:AR140" si="58">SUM(H73,Q73,Z73,AI73)</f>
        <v>1763961</v>
      </c>
      <c r="AS73" s="160">
        <f>IFERROR(AR73/AO59,"-")</f>
        <v>4.243316676583995E-3</v>
      </c>
      <c r="AT73" s="187">
        <f t="shared" ref="AT73:AT140" si="59">SUM(J73,S73,AB73,AK73)</f>
        <v>43</v>
      </c>
      <c r="AU73" s="160">
        <f>IFERROR(AT73/AP59,"-")</f>
        <v>7.789855072463768E-2</v>
      </c>
      <c r="AV73" s="190">
        <f t="shared" si="16"/>
        <v>41022.348837209305</v>
      </c>
      <c r="AW73" s="101">
        <f t="shared" si="46"/>
        <v>4.5483393272688806E-3</v>
      </c>
      <c r="AX73" s="111"/>
      <c r="AY73" s="258" t="s">
        <v>47</v>
      </c>
      <c r="AZ73" s="421">
        <v>394260490</v>
      </c>
      <c r="BA73" s="421">
        <v>86721590</v>
      </c>
      <c r="BB73" s="421">
        <v>24298100</v>
      </c>
      <c r="BC73" s="421">
        <v>99691130</v>
      </c>
      <c r="BD73" s="421">
        <f t="shared" si="54"/>
        <v>604971310</v>
      </c>
      <c r="BE73" s="421">
        <v>647</v>
      </c>
      <c r="BF73" s="421">
        <v>99</v>
      </c>
      <c r="BG73" s="421">
        <v>51</v>
      </c>
      <c r="BH73" s="421">
        <v>92</v>
      </c>
      <c r="BI73" s="166">
        <f t="shared" si="55"/>
        <v>889</v>
      </c>
      <c r="BJ73" s="12"/>
      <c r="BK73" s="66" t="s">
        <v>47</v>
      </c>
      <c r="BL73" s="290">
        <f>市区町村別_健診受診率!Y73</f>
        <v>7214</v>
      </c>
      <c r="BM73" s="12"/>
      <c r="BN73" s="555">
        <v>5</v>
      </c>
      <c r="BO73" s="565" t="s">
        <v>116</v>
      </c>
      <c r="BP73" s="568">
        <v>72898400</v>
      </c>
      <c r="BQ73" s="568">
        <v>108</v>
      </c>
      <c r="BR73" s="388" t="s">
        <v>133</v>
      </c>
      <c r="BS73" s="374">
        <v>565382</v>
      </c>
      <c r="BT73" s="329">
        <v>7.7557532126905394E-3</v>
      </c>
      <c r="BU73" s="374">
        <v>26</v>
      </c>
      <c r="BV73" s="329">
        <v>0.24074074074074073</v>
      </c>
      <c r="BW73" s="374">
        <v>21745.461538461539</v>
      </c>
      <c r="BX73" s="389">
        <v>3.3388981636060101E-3</v>
      </c>
      <c r="BY73" s="12"/>
      <c r="BZ73" s="144">
        <v>69</v>
      </c>
      <c r="CA73" s="66" t="s">
        <v>47</v>
      </c>
      <c r="CB73" s="327">
        <f t="shared" si="56"/>
        <v>0.85869565217391308</v>
      </c>
      <c r="CC73" s="327">
        <f t="shared" si="57"/>
        <v>0.84848484848484851</v>
      </c>
      <c r="CD73" s="150"/>
      <c r="CE73" s="150"/>
      <c r="CF73" s="150"/>
      <c r="CG73" s="150"/>
      <c r="CH73" s="13"/>
      <c r="CI73" s="69"/>
      <c r="CJ73" s="132"/>
      <c r="CK73" s="132"/>
      <c r="CL73" s="132"/>
      <c r="CM73" s="13"/>
    </row>
    <row r="74" spans="2:91" s="14" customFormat="1" ht="13.5" customHeight="1">
      <c r="B74" s="451"/>
      <c r="C74" s="566"/>
      <c r="D74" s="581"/>
      <c r="E74" s="569"/>
      <c r="F74" s="569"/>
      <c r="G74" s="117" t="s">
        <v>146</v>
      </c>
      <c r="H74" s="187">
        <v>346379</v>
      </c>
      <c r="I74" s="160">
        <f>IFERROR(H74/E59,"-")</f>
        <v>1.1961343869392991E-3</v>
      </c>
      <c r="J74" s="187">
        <v>21</v>
      </c>
      <c r="K74" s="160">
        <f>IFERROR(J74/F59,"-")</f>
        <v>5.1344743276283619E-2</v>
      </c>
      <c r="L74" s="190">
        <f t="shared" ref="L74:L141" si="60">IFERROR(H74/J74,"-")</f>
        <v>16494.238095238095</v>
      </c>
      <c r="M74" s="101">
        <f t="shared" si="42"/>
        <v>2.2212819970382908E-3</v>
      </c>
      <c r="N74" s="569"/>
      <c r="O74" s="569"/>
      <c r="P74" s="117" t="s">
        <v>146</v>
      </c>
      <c r="Q74" s="187">
        <v>219376</v>
      </c>
      <c r="R74" s="160">
        <f>IFERROR(Q74/N59,"-")</f>
        <v>5.5379198418314193E-3</v>
      </c>
      <c r="S74" s="187">
        <v>4</v>
      </c>
      <c r="T74" s="160">
        <f>IFERROR(S74/O59,"-")</f>
        <v>0.08</v>
      </c>
      <c r="U74" s="190">
        <f t="shared" ref="U74:U141" si="61">IFERROR(Q74/S74,"-")</f>
        <v>54844</v>
      </c>
      <c r="V74" s="101">
        <f t="shared" si="43"/>
        <v>4.2310133276919821E-4</v>
      </c>
      <c r="W74" s="569"/>
      <c r="X74" s="569"/>
      <c r="Y74" s="117" t="s">
        <v>146</v>
      </c>
      <c r="Z74" s="187">
        <v>40265</v>
      </c>
      <c r="AA74" s="160">
        <f>IFERROR(Z74/W59,"-")</f>
        <v>1.6095891779962183E-3</v>
      </c>
      <c r="AB74" s="187">
        <v>2</v>
      </c>
      <c r="AC74" s="160">
        <f>IFERROR(AB74/X59,"-")</f>
        <v>5.5555555555555552E-2</v>
      </c>
      <c r="AD74" s="190">
        <f t="shared" ref="AD74:AD141" si="62">IFERROR(Z74/AB74,"-")</f>
        <v>20132.5</v>
      </c>
      <c r="AE74" s="101">
        <f t="shared" si="44"/>
        <v>2.1155066638459911E-4</v>
      </c>
      <c r="AF74" s="569"/>
      <c r="AG74" s="569"/>
      <c r="AH74" s="117" t="s">
        <v>146</v>
      </c>
      <c r="AI74" s="187">
        <v>273069</v>
      </c>
      <c r="AJ74" s="160">
        <f>IFERROR(AI74/AF59,"-")</f>
        <v>4.4407081090908733E-3</v>
      </c>
      <c r="AK74" s="187">
        <v>11</v>
      </c>
      <c r="AL74" s="160">
        <f>IFERROR(AK74/AG59,"-")</f>
        <v>0.19298245614035087</v>
      </c>
      <c r="AM74" s="190">
        <f t="shared" ref="AM74:AM141" si="63">IFERROR(AI74/AK74,"-")</f>
        <v>24824.454545454544</v>
      </c>
      <c r="AN74" s="101">
        <f t="shared" si="45"/>
        <v>1.1635286651152951E-3</v>
      </c>
      <c r="AO74" s="569"/>
      <c r="AP74" s="586"/>
      <c r="AQ74" s="117" t="s">
        <v>146</v>
      </c>
      <c r="AR74" s="187">
        <f t="shared" si="58"/>
        <v>879089</v>
      </c>
      <c r="AS74" s="160">
        <f>IFERROR(AR74/AO59,"-")</f>
        <v>2.1147026572024821E-3</v>
      </c>
      <c r="AT74" s="187">
        <f t="shared" si="59"/>
        <v>38</v>
      </c>
      <c r="AU74" s="160">
        <f>IFERROR(AT74/AP59,"-")</f>
        <v>6.8840579710144928E-2</v>
      </c>
      <c r="AV74" s="190">
        <f t="shared" ref="AV74:AV141" si="64">IFERROR(AR74/AT74,"-")</f>
        <v>23133.92105263158</v>
      </c>
      <c r="AW74" s="101">
        <f t="shared" si="46"/>
        <v>4.0194626613073835E-3</v>
      </c>
      <c r="AX74" s="111"/>
      <c r="AY74" s="258" t="s">
        <v>48</v>
      </c>
      <c r="AZ74" s="421">
        <v>92512500</v>
      </c>
      <c r="BA74" s="421">
        <v>7196120</v>
      </c>
      <c r="BB74" s="421">
        <v>7523400</v>
      </c>
      <c r="BC74" s="421">
        <v>6458310</v>
      </c>
      <c r="BD74" s="421">
        <f t="shared" si="54"/>
        <v>113690330</v>
      </c>
      <c r="BE74" s="421">
        <v>135</v>
      </c>
      <c r="BF74" s="421">
        <v>16</v>
      </c>
      <c r="BG74" s="421">
        <v>5</v>
      </c>
      <c r="BH74" s="421">
        <v>5</v>
      </c>
      <c r="BI74" s="166">
        <f t="shared" si="55"/>
        <v>161</v>
      </c>
      <c r="BJ74" s="12"/>
      <c r="BK74" s="66" t="s">
        <v>48</v>
      </c>
      <c r="BL74" s="290">
        <f>市区町村別_健診受診率!Y74</f>
        <v>1146</v>
      </c>
      <c r="BM74" s="12"/>
      <c r="BN74" s="476"/>
      <c r="BO74" s="566"/>
      <c r="BP74" s="569"/>
      <c r="BQ74" s="569"/>
      <c r="BR74" s="388" t="s">
        <v>134</v>
      </c>
      <c r="BS74" s="374">
        <v>672686</v>
      </c>
      <c r="BT74" s="329">
        <v>9.2277196756033047E-3</v>
      </c>
      <c r="BU74" s="374">
        <v>32</v>
      </c>
      <c r="BV74" s="329">
        <v>0.29629629629629628</v>
      </c>
      <c r="BW74" s="374">
        <v>21021.4375</v>
      </c>
      <c r="BX74" s="389">
        <v>4.1094131244381665E-3</v>
      </c>
      <c r="BY74" s="12"/>
      <c r="BZ74" s="144">
        <v>70</v>
      </c>
      <c r="CA74" s="66" t="s">
        <v>48</v>
      </c>
      <c r="CB74" s="327">
        <f t="shared" si="56"/>
        <v>1</v>
      </c>
      <c r="CC74" s="327">
        <f t="shared" si="57"/>
        <v>0.875</v>
      </c>
      <c r="CD74" s="150"/>
      <c r="CE74" s="150"/>
      <c r="CF74" s="150"/>
      <c r="CG74" s="150"/>
      <c r="CH74" s="13"/>
      <c r="CI74" s="69"/>
      <c r="CJ74" s="132"/>
      <c r="CK74" s="132"/>
      <c r="CL74" s="132"/>
      <c r="CM74" s="13"/>
    </row>
    <row r="75" spans="2:91" s="14" customFormat="1" ht="13.5" customHeight="1">
      <c r="B75" s="451"/>
      <c r="C75" s="566"/>
      <c r="D75" s="581"/>
      <c r="E75" s="569"/>
      <c r="F75" s="569"/>
      <c r="G75" s="118" t="s">
        <v>147</v>
      </c>
      <c r="H75" s="188">
        <v>238192</v>
      </c>
      <c r="I75" s="161">
        <f>IFERROR(H75/E59,"-")</f>
        <v>8.2253728399771795E-4</v>
      </c>
      <c r="J75" s="188">
        <v>32</v>
      </c>
      <c r="K75" s="161">
        <f>IFERROR(J75/F59,"-")</f>
        <v>7.823960880195599E-2</v>
      </c>
      <c r="L75" s="191">
        <f t="shared" si="60"/>
        <v>7443.5</v>
      </c>
      <c r="M75" s="102">
        <f t="shared" si="42"/>
        <v>3.3848106621535857E-3</v>
      </c>
      <c r="N75" s="569"/>
      <c r="O75" s="569"/>
      <c r="P75" s="118" t="s">
        <v>147</v>
      </c>
      <c r="Q75" s="188">
        <v>1086</v>
      </c>
      <c r="R75" s="161">
        <f>IFERROR(Q75/N59,"-")</f>
        <v>2.7414944881066851E-5</v>
      </c>
      <c r="S75" s="188">
        <v>1</v>
      </c>
      <c r="T75" s="161">
        <f>IFERROR(S75/O59,"-")</f>
        <v>0.02</v>
      </c>
      <c r="U75" s="191">
        <f t="shared" si="61"/>
        <v>1086</v>
      </c>
      <c r="V75" s="102">
        <f t="shared" si="43"/>
        <v>1.0577533319229955E-4</v>
      </c>
      <c r="W75" s="569"/>
      <c r="X75" s="569"/>
      <c r="Y75" s="118" t="s">
        <v>147</v>
      </c>
      <c r="Z75" s="188">
        <v>0</v>
      </c>
      <c r="AA75" s="161">
        <f>IFERROR(Z75/W59,"-")</f>
        <v>0</v>
      </c>
      <c r="AB75" s="188">
        <v>0</v>
      </c>
      <c r="AC75" s="161">
        <f>IFERROR(AB75/X59,"-")</f>
        <v>0</v>
      </c>
      <c r="AD75" s="191" t="str">
        <f t="shared" si="62"/>
        <v>-</v>
      </c>
      <c r="AE75" s="102">
        <f t="shared" si="44"/>
        <v>0</v>
      </c>
      <c r="AF75" s="569"/>
      <c r="AG75" s="569"/>
      <c r="AH75" s="118" t="s">
        <v>147</v>
      </c>
      <c r="AI75" s="188">
        <v>42449</v>
      </c>
      <c r="AJ75" s="161">
        <f>IFERROR(AI75/AF59,"-")</f>
        <v>6.903149699262768E-4</v>
      </c>
      <c r="AK75" s="188">
        <v>7</v>
      </c>
      <c r="AL75" s="161">
        <f>IFERROR(AK75/AG59,"-")</f>
        <v>0.12280701754385964</v>
      </c>
      <c r="AM75" s="191">
        <f t="shared" si="63"/>
        <v>6064.1428571428569</v>
      </c>
      <c r="AN75" s="102">
        <f t="shared" si="45"/>
        <v>7.4042733234609692E-4</v>
      </c>
      <c r="AO75" s="569"/>
      <c r="AP75" s="586"/>
      <c r="AQ75" s="118" t="s">
        <v>147</v>
      </c>
      <c r="AR75" s="188">
        <f t="shared" si="58"/>
        <v>281727</v>
      </c>
      <c r="AS75" s="161">
        <f>IFERROR(AR75/AO59,"-")</f>
        <v>6.7771162590554962E-4</v>
      </c>
      <c r="AT75" s="188">
        <f t="shared" si="59"/>
        <v>40</v>
      </c>
      <c r="AU75" s="161">
        <f>IFERROR(AT75/AP59,"-")</f>
        <v>7.2463768115942032E-2</v>
      </c>
      <c r="AV75" s="191">
        <f t="shared" si="64"/>
        <v>7043.1750000000002</v>
      </c>
      <c r="AW75" s="102">
        <f t="shared" si="46"/>
        <v>4.2310133276919825E-3</v>
      </c>
      <c r="AX75" s="111"/>
      <c r="AY75" s="258" t="s">
        <v>49</v>
      </c>
      <c r="AZ75" s="421">
        <v>61143580</v>
      </c>
      <c r="BA75" s="421">
        <v>10721150</v>
      </c>
      <c r="BB75" s="421">
        <v>12193430</v>
      </c>
      <c r="BC75" s="421">
        <v>17350460</v>
      </c>
      <c r="BD75" s="421">
        <f t="shared" si="54"/>
        <v>101408620</v>
      </c>
      <c r="BE75" s="421">
        <v>93</v>
      </c>
      <c r="BF75" s="421">
        <v>20</v>
      </c>
      <c r="BG75" s="421">
        <v>10</v>
      </c>
      <c r="BH75" s="421">
        <v>18</v>
      </c>
      <c r="BI75" s="166">
        <f t="shared" si="55"/>
        <v>141</v>
      </c>
      <c r="BJ75" s="12"/>
      <c r="BK75" s="66" t="s">
        <v>49</v>
      </c>
      <c r="BL75" s="290">
        <f>市区町村別_健診受診率!Y75</f>
        <v>3510</v>
      </c>
      <c r="BM75" s="12"/>
      <c r="BN75" s="476"/>
      <c r="BO75" s="566"/>
      <c r="BP75" s="569"/>
      <c r="BQ75" s="569"/>
      <c r="BR75" s="388" t="s">
        <v>135</v>
      </c>
      <c r="BS75" s="374">
        <v>1447594</v>
      </c>
      <c r="BT75" s="329">
        <v>1.9857692349900685E-2</v>
      </c>
      <c r="BU75" s="374">
        <v>30</v>
      </c>
      <c r="BV75" s="329">
        <v>0.27777777777777779</v>
      </c>
      <c r="BW75" s="374">
        <v>48253.133333333331</v>
      </c>
      <c r="BX75" s="389">
        <v>3.8525748041607806E-3</v>
      </c>
      <c r="BY75" s="12"/>
      <c r="BZ75" s="144">
        <v>71</v>
      </c>
      <c r="CA75" s="66" t="s">
        <v>49</v>
      </c>
      <c r="CB75" s="327">
        <f t="shared" si="56"/>
        <v>0.94444444444444442</v>
      </c>
      <c r="CC75" s="327">
        <f t="shared" si="57"/>
        <v>0.83333333333333337</v>
      </c>
      <c r="CD75" s="150"/>
      <c r="CE75" s="150"/>
      <c r="CF75" s="150"/>
      <c r="CG75" s="150"/>
      <c r="CH75" s="13"/>
      <c r="CI75" s="69"/>
      <c r="CJ75" s="132"/>
      <c r="CK75" s="132"/>
      <c r="CL75" s="132"/>
      <c r="CM75" s="13"/>
    </row>
    <row r="76" spans="2:91" s="14" customFormat="1" ht="13.5" customHeight="1">
      <c r="B76" s="451"/>
      <c r="C76" s="567"/>
      <c r="D76" s="582"/>
      <c r="E76" s="570"/>
      <c r="F76" s="570"/>
      <c r="G76" s="119" t="s">
        <v>74</v>
      </c>
      <c r="H76" s="181">
        <v>74446266</v>
      </c>
      <c r="I76" s="161">
        <f>IFERROR(H76/E59,"-")</f>
        <v>0.2570818055997332</v>
      </c>
      <c r="J76" s="188">
        <v>342</v>
      </c>
      <c r="K76" s="161">
        <f>IFERROR(J76/F59,"-")</f>
        <v>0.83618581907090461</v>
      </c>
      <c r="L76" s="191">
        <f t="shared" si="60"/>
        <v>217679.14035087719</v>
      </c>
      <c r="M76" s="103">
        <f t="shared" si="42"/>
        <v>3.6175163951766447E-2</v>
      </c>
      <c r="N76" s="570"/>
      <c r="O76" s="570"/>
      <c r="P76" s="119" t="s">
        <v>74</v>
      </c>
      <c r="Q76" s="181">
        <v>13332971</v>
      </c>
      <c r="R76" s="161">
        <f>IFERROR(Q76/N59,"-")</f>
        <v>0.33657703965549057</v>
      </c>
      <c r="S76" s="188">
        <v>46</v>
      </c>
      <c r="T76" s="161">
        <f>IFERROR(S76/O59,"-")</f>
        <v>0.92</v>
      </c>
      <c r="U76" s="191">
        <f t="shared" si="61"/>
        <v>289847.19565217389</v>
      </c>
      <c r="V76" s="103">
        <f t="shared" si="43"/>
        <v>4.8656653268457795E-3</v>
      </c>
      <c r="W76" s="570"/>
      <c r="X76" s="570"/>
      <c r="Y76" s="119" t="s">
        <v>74</v>
      </c>
      <c r="Z76" s="181">
        <v>4818619</v>
      </c>
      <c r="AA76" s="161">
        <f>IFERROR(Z76/W59,"-")</f>
        <v>0.19262379225846168</v>
      </c>
      <c r="AB76" s="188">
        <v>29</v>
      </c>
      <c r="AC76" s="161">
        <f>IFERROR(AB76/X59,"-")</f>
        <v>0.80555555555555558</v>
      </c>
      <c r="AD76" s="191">
        <f t="shared" si="62"/>
        <v>166159.27586206896</v>
      </c>
      <c r="AE76" s="103">
        <f t="shared" si="44"/>
        <v>3.0674846625766872E-3</v>
      </c>
      <c r="AF76" s="570"/>
      <c r="AG76" s="570"/>
      <c r="AH76" s="119" t="s">
        <v>74</v>
      </c>
      <c r="AI76" s="181">
        <v>17121070</v>
      </c>
      <c r="AJ76" s="161">
        <f>IFERROR(AI76/AF59,"-")</f>
        <v>0.2784266042110693</v>
      </c>
      <c r="AK76" s="188">
        <v>53</v>
      </c>
      <c r="AL76" s="161">
        <f>IFERROR(AK76/AG59,"-")</f>
        <v>0.92982456140350878</v>
      </c>
      <c r="AM76" s="191">
        <f t="shared" si="63"/>
        <v>323039.05660377361</v>
      </c>
      <c r="AN76" s="103">
        <f t="shared" si="45"/>
        <v>5.6060926591918765E-3</v>
      </c>
      <c r="AO76" s="570"/>
      <c r="AP76" s="587"/>
      <c r="AQ76" s="119" t="s">
        <v>74</v>
      </c>
      <c r="AR76" s="181">
        <f t="shared" si="58"/>
        <v>109718926</v>
      </c>
      <c r="AS76" s="161">
        <f>IFERROR(AR76/AO59,"-")</f>
        <v>0.26393562467236253</v>
      </c>
      <c r="AT76" s="188">
        <f t="shared" si="59"/>
        <v>470</v>
      </c>
      <c r="AU76" s="161">
        <f>IFERROR(AT76/AP59,"-")</f>
        <v>0.85144927536231885</v>
      </c>
      <c r="AV76" s="191">
        <f t="shared" si="64"/>
        <v>233444.52340425531</v>
      </c>
      <c r="AW76" s="103">
        <f t="shared" si="46"/>
        <v>4.9714406600380789E-2</v>
      </c>
      <c r="AX76" s="111"/>
      <c r="AY76" s="258" t="s">
        <v>27</v>
      </c>
      <c r="AZ76" s="421">
        <v>97786260</v>
      </c>
      <c r="BA76" s="421">
        <v>11980070</v>
      </c>
      <c r="BB76" s="421">
        <v>5041130</v>
      </c>
      <c r="BC76" s="421">
        <v>6725200</v>
      </c>
      <c r="BD76" s="421">
        <f t="shared" si="54"/>
        <v>121532660</v>
      </c>
      <c r="BE76" s="421">
        <v>142</v>
      </c>
      <c r="BF76" s="421">
        <v>17</v>
      </c>
      <c r="BG76" s="421">
        <v>11</v>
      </c>
      <c r="BH76" s="421">
        <v>16</v>
      </c>
      <c r="BI76" s="166">
        <f t="shared" si="55"/>
        <v>186</v>
      </c>
      <c r="BJ76" s="12"/>
      <c r="BK76" s="66" t="s">
        <v>27</v>
      </c>
      <c r="BL76" s="290">
        <f>市区町村別_健診受診率!Y76</f>
        <v>2289</v>
      </c>
      <c r="BM76" s="12"/>
      <c r="BN76" s="476"/>
      <c r="BO76" s="566"/>
      <c r="BP76" s="569"/>
      <c r="BQ76" s="569"/>
      <c r="BR76" s="388" t="s">
        <v>136</v>
      </c>
      <c r="BS76" s="374">
        <v>170329</v>
      </c>
      <c r="BT76" s="329">
        <v>2.336525904546602E-3</v>
      </c>
      <c r="BU76" s="374">
        <v>15</v>
      </c>
      <c r="BV76" s="329">
        <v>0.1388888888888889</v>
      </c>
      <c r="BW76" s="374">
        <v>11355.266666666666</v>
      </c>
      <c r="BX76" s="389">
        <v>1.9262874020803903E-3</v>
      </c>
      <c r="BY76" s="12"/>
      <c r="BZ76" s="144">
        <v>72</v>
      </c>
      <c r="CA76" s="66" t="s">
        <v>27</v>
      </c>
      <c r="CB76" s="327">
        <f t="shared" si="56"/>
        <v>0.75</v>
      </c>
      <c r="CC76" s="327">
        <f t="shared" si="57"/>
        <v>0.76923076923076927</v>
      </c>
      <c r="CD76" s="150"/>
      <c r="CE76" s="150"/>
      <c r="CF76" s="150"/>
      <c r="CG76" s="150"/>
      <c r="CH76" s="13"/>
      <c r="CI76" s="69"/>
      <c r="CJ76" s="132"/>
      <c r="CK76" s="132"/>
      <c r="CL76" s="132"/>
      <c r="CM76" s="13"/>
    </row>
    <row r="77" spans="2:91" s="14" customFormat="1" ht="13.5" customHeight="1">
      <c r="B77" s="451">
        <v>5</v>
      </c>
      <c r="C77" s="565" t="s">
        <v>116</v>
      </c>
      <c r="D77" s="580">
        <f>BL9</f>
        <v>8511</v>
      </c>
      <c r="E77" s="568">
        <f>VLOOKUP(C77,$AY$5:$BI$78,2,0)</f>
        <v>624369260</v>
      </c>
      <c r="F77" s="568">
        <f>VLOOKUP(C77,$AY$5:$BI$78,7,0)</f>
        <v>863</v>
      </c>
      <c r="G77" s="115" t="s">
        <v>133</v>
      </c>
      <c r="H77" s="186">
        <v>13665255</v>
      </c>
      <c r="I77" s="159">
        <f>IFERROR(H77/E77,"-")</f>
        <v>2.1886495501075756E-2</v>
      </c>
      <c r="J77" s="186">
        <v>124</v>
      </c>
      <c r="K77" s="159">
        <f>IFERROR(J77/F77,"-")</f>
        <v>0.14368482039397451</v>
      </c>
      <c r="L77" s="189">
        <f t="shared" si="60"/>
        <v>110203.66935483871</v>
      </c>
      <c r="M77" s="100">
        <f>IFERROR(J77/$BL$9,0)</f>
        <v>1.4569380801315944E-2</v>
      </c>
      <c r="N77" s="568">
        <f>VLOOKUP(C77,$AY$5:$BI$78,3,0)</f>
        <v>77355540</v>
      </c>
      <c r="O77" s="568">
        <f>VLOOKUP(C77,$AY$5:$BI$78,8,0)</f>
        <v>112</v>
      </c>
      <c r="P77" s="115" t="s">
        <v>133</v>
      </c>
      <c r="Q77" s="186">
        <v>283210</v>
      </c>
      <c r="R77" s="159">
        <f>IFERROR(Q77/N77,"-")</f>
        <v>3.661146958575947E-3</v>
      </c>
      <c r="S77" s="186">
        <v>17</v>
      </c>
      <c r="T77" s="159">
        <f>IFERROR(S77/O77,"-")</f>
        <v>0.15178571428571427</v>
      </c>
      <c r="U77" s="189">
        <f t="shared" si="61"/>
        <v>16659.411764705881</v>
      </c>
      <c r="V77" s="100">
        <f>IFERROR(S77/$BL$9,0)</f>
        <v>1.9974151098578309E-3</v>
      </c>
      <c r="W77" s="568">
        <f>VLOOKUP(C77,$AY$5:$BI$78,4,0)</f>
        <v>68551960</v>
      </c>
      <c r="X77" s="568">
        <f>VLOOKUP(C77,$AY$5:$BI$78,9,0)</f>
        <v>73</v>
      </c>
      <c r="Y77" s="115" t="s">
        <v>133</v>
      </c>
      <c r="Z77" s="186">
        <v>5665549</v>
      </c>
      <c r="AA77" s="159">
        <f>IFERROR(Z77/W77,"-")</f>
        <v>8.2646054175548003E-2</v>
      </c>
      <c r="AB77" s="186">
        <v>13</v>
      </c>
      <c r="AC77" s="159">
        <f>IFERROR(AB77/X77,"-")</f>
        <v>0.17808219178082191</v>
      </c>
      <c r="AD77" s="189">
        <f t="shared" si="62"/>
        <v>435811.46153846156</v>
      </c>
      <c r="AE77" s="100">
        <f>IFERROR(AB77/$BL$9,0)</f>
        <v>1.5274350840089295E-3</v>
      </c>
      <c r="AF77" s="568">
        <f>VLOOKUP(C77,$AY$5:$BI$78,5,0)</f>
        <v>111116570</v>
      </c>
      <c r="AG77" s="568">
        <f>VLOOKUP(C77,$AY$5:$BI$78,10,0)</f>
        <v>119</v>
      </c>
      <c r="AH77" s="115" t="s">
        <v>133</v>
      </c>
      <c r="AI77" s="186">
        <v>2222813</v>
      </c>
      <c r="AJ77" s="159">
        <f>IFERROR(AI77/AF77,"-")</f>
        <v>2.0004334187061389E-2</v>
      </c>
      <c r="AK77" s="186">
        <v>28</v>
      </c>
      <c r="AL77" s="159">
        <f>IFERROR(AK77/AG77,"-")</f>
        <v>0.23529411764705882</v>
      </c>
      <c r="AM77" s="189">
        <f t="shared" si="63"/>
        <v>79386.178571428565</v>
      </c>
      <c r="AN77" s="100">
        <f>IFERROR(AK77/$BL$9,0)</f>
        <v>3.2898601809423101E-3</v>
      </c>
      <c r="AO77" s="568">
        <f>VLOOKUP(C77,$AY$5:$BI$78,6,0)</f>
        <v>881393330</v>
      </c>
      <c r="AP77" s="585">
        <f>VLOOKUP(C77,$AY$5:$BI$78,11,0)</f>
        <v>1167</v>
      </c>
      <c r="AQ77" s="115" t="s">
        <v>133</v>
      </c>
      <c r="AR77" s="186">
        <f t="shared" si="58"/>
        <v>21836827</v>
      </c>
      <c r="AS77" s="159">
        <f>IFERROR(AR77/AO77,"-")</f>
        <v>2.477534859493434E-2</v>
      </c>
      <c r="AT77" s="186">
        <f t="shared" si="59"/>
        <v>182</v>
      </c>
      <c r="AU77" s="159">
        <f>IFERROR(AT77/AP77,"-")</f>
        <v>0.15595544130248501</v>
      </c>
      <c r="AV77" s="189">
        <f t="shared" si="64"/>
        <v>119982.56593406593</v>
      </c>
      <c r="AW77" s="100">
        <f>IFERROR(AT77/$BL$9,0)</f>
        <v>2.1384091176125015E-2</v>
      </c>
      <c r="AX77" s="111"/>
      <c r="AY77" s="258" t="s">
        <v>28</v>
      </c>
      <c r="AZ77" s="421">
        <v>105692670</v>
      </c>
      <c r="BA77" s="421">
        <v>7400870</v>
      </c>
      <c r="BB77" s="421">
        <v>4724440</v>
      </c>
      <c r="BC77" s="421">
        <v>29677410</v>
      </c>
      <c r="BD77" s="421">
        <f t="shared" si="54"/>
        <v>147495390</v>
      </c>
      <c r="BE77" s="421">
        <v>213</v>
      </c>
      <c r="BF77" s="421">
        <v>23</v>
      </c>
      <c r="BG77" s="421">
        <v>12</v>
      </c>
      <c r="BH77" s="421">
        <v>32</v>
      </c>
      <c r="BI77" s="166">
        <f t="shared" si="55"/>
        <v>280</v>
      </c>
      <c r="BJ77" s="12"/>
      <c r="BK77" s="66" t="s">
        <v>28</v>
      </c>
      <c r="BL77" s="290">
        <f>市区町村別_健診受診率!Y77</f>
        <v>3001</v>
      </c>
      <c r="BM77" s="12"/>
      <c r="BN77" s="476"/>
      <c r="BO77" s="566"/>
      <c r="BP77" s="569"/>
      <c r="BQ77" s="569"/>
      <c r="BR77" s="388" t="s">
        <v>137</v>
      </c>
      <c r="BS77" s="374">
        <v>567489</v>
      </c>
      <c r="BT77" s="329">
        <v>7.7846564533652317E-3</v>
      </c>
      <c r="BU77" s="374">
        <v>40</v>
      </c>
      <c r="BV77" s="329">
        <v>0.37037037037037035</v>
      </c>
      <c r="BW77" s="374">
        <v>14187.225</v>
      </c>
      <c r="BX77" s="389">
        <v>5.1367664055477075E-3</v>
      </c>
      <c r="BY77" s="12"/>
      <c r="BZ77" s="144">
        <v>73</v>
      </c>
      <c r="CA77" s="66" t="s">
        <v>28</v>
      </c>
      <c r="CB77" s="327">
        <f t="shared" si="56"/>
        <v>0.875</v>
      </c>
      <c r="CC77" s="327">
        <f t="shared" si="57"/>
        <v>0.87096774193548387</v>
      </c>
      <c r="CD77" s="150"/>
      <c r="CE77" s="150"/>
      <c r="CF77" s="150"/>
      <c r="CG77" s="150"/>
      <c r="CH77" s="13"/>
      <c r="CI77" s="69"/>
      <c r="CJ77" s="132"/>
      <c r="CK77" s="132"/>
      <c r="CL77" s="132"/>
      <c r="CM77" s="13"/>
    </row>
    <row r="78" spans="2:91" s="14" customFormat="1" ht="13.5" customHeight="1">
      <c r="B78" s="451"/>
      <c r="C78" s="566"/>
      <c r="D78" s="581"/>
      <c r="E78" s="569"/>
      <c r="F78" s="569"/>
      <c r="G78" s="116" t="s">
        <v>134</v>
      </c>
      <c r="H78" s="187">
        <v>15681204</v>
      </c>
      <c r="I78" s="160">
        <f>IFERROR(H78/E77,"-")</f>
        <v>2.5115272330992078E-2</v>
      </c>
      <c r="J78" s="187">
        <v>242</v>
      </c>
      <c r="K78" s="160">
        <f>IFERROR(J78/F77,"-")</f>
        <v>0.28041714947856317</v>
      </c>
      <c r="L78" s="190">
        <f t="shared" si="60"/>
        <v>64798.36363636364</v>
      </c>
      <c r="M78" s="101">
        <f t="shared" ref="M78:M94" si="65">IFERROR(J78/$BL$9,0)</f>
        <v>2.8433791563858536E-2</v>
      </c>
      <c r="N78" s="569"/>
      <c r="O78" s="569"/>
      <c r="P78" s="116" t="s">
        <v>134</v>
      </c>
      <c r="Q78" s="187">
        <v>1750598</v>
      </c>
      <c r="R78" s="160">
        <f>IFERROR(Q78/N77,"-")</f>
        <v>2.2630544625504522E-2</v>
      </c>
      <c r="S78" s="187">
        <v>31</v>
      </c>
      <c r="T78" s="160">
        <f>IFERROR(S78/O77,"-")</f>
        <v>0.2767857142857143</v>
      </c>
      <c r="U78" s="190">
        <f t="shared" si="61"/>
        <v>56470.903225806454</v>
      </c>
      <c r="V78" s="101">
        <f t="shared" ref="V78:V94" si="66">IFERROR(S78/$BL$9,0)</f>
        <v>3.642345200328986E-3</v>
      </c>
      <c r="W78" s="569"/>
      <c r="X78" s="569"/>
      <c r="Y78" s="116" t="s">
        <v>134</v>
      </c>
      <c r="Z78" s="187">
        <v>745524</v>
      </c>
      <c r="AA78" s="160">
        <f>IFERROR(Z78/W77,"-")</f>
        <v>1.0875312682525781E-2</v>
      </c>
      <c r="AB78" s="187">
        <v>14</v>
      </c>
      <c r="AC78" s="160">
        <f>IFERROR(AB78/X77,"-")</f>
        <v>0.19178082191780821</v>
      </c>
      <c r="AD78" s="190">
        <f t="shared" si="62"/>
        <v>53251.714285714283</v>
      </c>
      <c r="AE78" s="101">
        <f t="shared" ref="AE78:AE94" si="67">IFERROR(AB78/$BL$9,0)</f>
        <v>1.6449300904711551E-3</v>
      </c>
      <c r="AF78" s="569"/>
      <c r="AG78" s="569"/>
      <c r="AH78" s="116" t="s">
        <v>134</v>
      </c>
      <c r="AI78" s="187">
        <v>2969118</v>
      </c>
      <c r="AJ78" s="160">
        <f>IFERROR(AI78/AF77,"-")</f>
        <v>2.6720749209591332E-2</v>
      </c>
      <c r="AK78" s="187">
        <v>52</v>
      </c>
      <c r="AL78" s="160">
        <f>IFERROR(AK78/AG77,"-")</f>
        <v>0.43697478991596639</v>
      </c>
      <c r="AM78" s="190">
        <f t="shared" si="63"/>
        <v>57098.423076923078</v>
      </c>
      <c r="AN78" s="101">
        <f t="shared" ref="AN78:AN94" si="68">IFERROR(AK78/$BL$9,0)</f>
        <v>6.1097403360357181E-3</v>
      </c>
      <c r="AO78" s="569"/>
      <c r="AP78" s="586"/>
      <c r="AQ78" s="116" t="s">
        <v>134</v>
      </c>
      <c r="AR78" s="187">
        <f t="shared" si="58"/>
        <v>21146444</v>
      </c>
      <c r="AS78" s="160">
        <f>IFERROR(AR78/AO77,"-")</f>
        <v>2.3992062658336658E-2</v>
      </c>
      <c r="AT78" s="187">
        <f t="shared" si="59"/>
        <v>339</v>
      </c>
      <c r="AU78" s="160">
        <f>IFERROR(AT78/AP77,"-")</f>
        <v>0.29048843187660667</v>
      </c>
      <c r="AV78" s="190">
        <f t="shared" si="64"/>
        <v>62378.890855457226</v>
      </c>
      <c r="AW78" s="101">
        <f t="shared" ref="AW78:AW94" si="69">IFERROR(AT78/$BL$9,0)</f>
        <v>3.9830807190694394E-2</v>
      </c>
      <c r="AX78" s="111"/>
      <c r="AY78" s="258" t="s">
        <v>29</v>
      </c>
      <c r="AZ78" s="421">
        <v>83902630</v>
      </c>
      <c r="BA78" s="421">
        <v>13215120</v>
      </c>
      <c r="BB78" s="421">
        <v>5812790</v>
      </c>
      <c r="BC78" s="421">
        <v>9714500</v>
      </c>
      <c r="BD78" s="421">
        <f t="shared" si="54"/>
        <v>112645040</v>
      </c>
      <c r="BE78" s="421">
        <v>121</v>
      </c>
      <c r="BF78" s="421">
        <v>13</v>
      </c>
      <c r="BG78" s="421">
        <v>13</v>
      </c>
      <c r="BH78" s="421">
        <v>14</v>
      </c>
      <c r="BI78" s="166">
        <f t="shared" si="55"/>
        <v>161</v>
      </c>
      <c r="BJ78" s="12"/>
      <c r="BK78" s="66" t="s">
        <v>29</v>
      </c>
      <c r="BL78" s="290">
        <f>市区町村別_健診受診率!Y78</f>
        <v>1425</v>
      </c>
      <c r="BM78" s="12"/>
      <c r="BN78" s="476"/>
      <c r="BO78" s="566"/>
      <c r="BP78" s="569"/>
      <c r="BQ78" s="569"/>
      <c r="BR78" s="388" t="s">
        <v>138</v>
      </c>
      <c r="BS78" s="374">
        <v>2484431</v>
      </c>
      <c r="BT78" s="329">
        <v>3.4080734282233904E-2</v>
      </c>
      <c r="BU78" s="374">
        <v>51</v>
      </c>
      <c r="BV78" s="329">
        <v>0.47222222222222221</v>
      </c>
      <c r="BW78" s="374">
        <v>48714.333333333336</v>
      </c>
      <c r="BX78" s="389">
        <v>6.5493771670733277E-3</v>
      </c>
      <c r="BY78" s="12"/>
      <c r="BZ78" s="144">
        <v>74</v>
      </c>
      <c r="CA78" s="66" t="s">
        <v>29</v>
      </c>
      <c r="CB78" s="327">
        <f t="shared" si="56"/>
        <v>0.7142857142857143</v>
      </c>
      <c r="CC78" s="327">
        <f t="shared" si="57"/>
        <v>0.82352941176470584</v>
      </c>
      <c r="CD78" s="150"/>
      <c r="CE78" s="150"/>
      <c r="CF78" s="150"/>
      <c r="CG78" s="150"/>
      <c r="CH78" s="13"/>
      <c r="CI78" s="69"/>
      <c r="CJ78" s="132"/>
      <c r="CK78" s="132"/>
      <c r="CL78" s="132"/>
      <c r="CM78" s="13"/>
    </row>
    <row r="79" spans="2:91" s="14" customFormat="1" ht="13.5" customHeight="1">
      <c r="B79" s="451"/>
      <c r="C79" s="566"/>
      <c r="D79" s="581"/>
      <c r="E79" s="569"/>
      <c r="F79" s="569"/>
      <c r="G79" s="116" t="s">
        <v>474</v>
      </c>
      <c r="H79" s="187">
        <v>9000169</v>
      </c>
      <c r="I79" s="160">
        <f>IFERROR(H79/E77,"-")</f>
        <v>1.4414817603288157E-2</v>
      </c>
      <c r="J79" s="187">
        <v>87</v>
      </c>
      <c r="K79" s="160">
        <f>IFERROR(J79/F77,"-")</f>
        <v>0.10081112398609501</v>
      </c>
      <c r="L79" s="190">
        <f t="shared" si="60"/>
        <v>103450.2183908046</v>
      </c>
      <c r="M79" s="101">
        <f t="shared" si="65"/>
        <v>1.0222065562213606E-2</v>
      </c>
      <c r="N79" s="569"/>
      <c r="O79" s="569"/>
      <c r="P79" s="116" t="s">
        <v>474</v>
      </c>
      <c r="Q79" s="187">
        <v>1814809</v>
      </c>
      <c r="R79" s="160">
        <f>IFERROR(Q79/N77,"-")</f>
        <v>2.3460620919975479E-2</v>
      </c>
      <c r="S79" s="187">
        <v>11</v>
      </c>
      <c r="T79" s="160">
        <f>IFERROR(S79/O77,"-")</f>
        <v>9.8214285714285712E-2</v>
      </c>
      <c r="U79" s="190">
        <f t="shared" si="61"/>
        <v>164982.63636363635</v>
      </c>
      <c r="V79" s="101">
        <f t="shared" si="66"/>
        <v>1.2924450710844789E-3</v>
      </c>
      <c r="W79" s="569"/>
      <c r="X79" s="569"/>
      <c r="Y79" s="116" t="s">
        <v>474</v>
      </c>
      <c r="Z79" s="187">
        <v>426187</v>
      </c>
      <c r="AA79" s="160">
        <f>IFERROR(Z79/W77,"-")</f>
        <v>6.2169921910329041E-3</v>
      </c>
      <c r="AB79" s="187">
        <v>13</v>
      </c>
      <c r="AC79" s="160">
        <f>IFERROR(AB79/X77,"-")</f>
        <v>0.17808219178082191</v>
      </c>
      <c r="AD79" s="190">
        <f t="shared" si="62"/>
        <v>32783.615384615383</v>
      </c>
      <c r="AE79" s="101">
        <f t="shared" si="67"/>
        <v>1.5274350840089295E-3</v>
      </c>
      <c r="AF79" s="569"/>
      <c r="AG79" s="569"/>
      <c r="AH79" s="116" t="s">
        <v>474</v>
      </c>
      <c r="AI79" s="187">
        <v>236599</v>
      </c>
      <c r="AJ79" s="160">
        <f>IFERROR(AI79/AF77,"-")</f>
        <v>2.1292863881597498E-3</v>
      </c>
      <c r="AK79" s="187">
        <v>11</v>
      </c>
      <c r="AL79" s="160">
        <f>IFERROR(AK79/AG77,"-")</f>
        <v>9.2436974789915971E-2</v>
      </c>
      <c r="AM79" s="190">
        <f t="shared" si="63"/>
        <v>21509</v>
      </c>
      <c r="AN79" s="101">
        <f t="shared" si="68"/>
        <v>1.2924450710844789E-3</v>
      </c>
      <c r="AO79" s="569"/>
      <c r="AP79" s="586"/>
      <c r="AQ79" s="116" t="s">
        <v>474</v>
      </c>
      <c r="AR79" s="187">
        <f t="shared" si="58"/>
        <v>11477764</v>
      </c>
      <c r="AS79" s="160">
        <f>IFERROR(AR79/AO77,"-")</f>
        <v>1.3022295051858403E-2</v>
      </c>
      <c r="AT79" s="187">
        <f t="shared" si="59"/>
        <v>122</v>
      </c>
      <c r="AU79" s="160">
        <f>IFERROR(AT79/AP77,"-")</f>
        <v>0.10454155955441302</v>
      </c>
      <c r="AV79" s="190">
        <f t="shared" si="64"/>
        <v>94080.032786885247</v>
      </c>
      <c r="AW79" s="101">
        <f t="shared" si="69"/>
        <v>1.4334390788391493E-2</v>
      </c>
      <c r="AX79" s="111"/>
      <c r="AY79" s="258" t="s">
        <v>0</v>
      </c>
      <c r="AZ79" s="393">
        <f t="shared" ref="AZ79:BI79" si="70">SUM(AZ5,AZ30,AZ38:AZ78)</f>
        <v>73974460250</v>
      </c>
      <c r="BA79" s="393">
        <f t="shared" si="70"/>
        <v>10401655760</v>
      </c>
      <c r="BB79" s="393">
        <f t="shared" si="70"/>
        <v>5913122610</v>
      </c>
      <c r="BC79" s="393">
        <f t="shared" si="70"/>
        <v>14164618960</v>
      </c>
      <c r="BD79" s="393">
        <f t="shared" si="70"/>
        <v>104453857580</v>
      </c>
      <c r="BE79" s="393">
        <f t="shared" si="70"/>
        <v>118045</v>
      </c>
      <c r="BF79" s="393">
        <f t="shared" si="70"/>
        <v>15518</v>
      </c>
      <c r="BG79" s="393">
        <f t="shared" si="70"/>
        <v>8322</v>
      </c>
      <c r="BH79" s="393">
        <f t="shared" si="70"/>
        <v>16051</v>
      </c>
      <c r="BI79" s="393">
        <f t="shared" si="70"/>
        <v>157936</v>
      </c>
      <c r="BJ79" s="12"/>
      <c r="BK79" s="97" t="s">
        <v>0</v>
      </c>
      <c r="BL79" s="290">
        <f>市区町村別_健診受診率!Y79</f>
        <v>1328222</v>
      </c>
      <c r="BM79" s="12"/>
      <c r="BN79" s="476"/>
      <c r="BO79" s="566"/>
      <c r="BP79" s="569"/>
      <c r="BQ79" s="569"/>
      <c r="BR79" s="388" t="s">
        <v>139</v>
      </c>
      <c r="BS79" s="374">
        <v>828990</v>
      </c>
      <c r="BT79" s="329">
        <v>1.1371854526299617E-2</v>
      </c>
      <c r="BU79" s="374">
        <v>12</v>
      </c>
      <c r="BV79" s="329">
        <v>0.1111111111111111</v>
      </c>
      <c r="BW79" s="374">
        <v>69082.5</v>
      </c>
      <c r="BX79" s="389">
        <v>1.5410299216643123E-3</v>
      </c>
      <c r="BY79" s="12"/>
      <c r="CA79" s="69"/>
      <c r="CB79" s="136"/>
      <c r="CC79" s="136"/>
      <c r="CD79" s="136"/>
      <c r="CE79" s="136"/>
      <c r="CF79" s="136"/>
      <c r="CG79" s="136"/>
      <c r="CH79" s="13"/>
      <c r="CI79" s="69"/>
      <c r="CJ79" s="132"/>
      <c r="CK79" s="132"/>
      <c r="CL79" s="132"/>
      <c r="CM79" s="13"/>
    </row>
    <row r="80" spans="2:91" s="14" customFormat="1" ht="13.5" customHeight="1">
      <c r="B80" s="451"/>
      <c r="C80" s="566"/>
      <c r="D80" s="581"/>
      <c r="E80" s="569"/>
      <c r="F80" s="569"/>
      <c r="G80" s="117" t="s">
        <v>135</v>
      </c>
      <c r="H80" s="187">
        <v>9374061</v>
      </c>
      <c r="I80" s="160">
        <f>IFERROR(H80/E77,"-")</f>
        <v>1.501364913448814E-2</v>
      </c>
      <c r="J80" s="187">
        <v>205</v>
      </c>
      <c r="K80" s="160">
        <f>IFERROR(J80/F77,"-")</f>
        <v>0.23754345307068367</v>
      </c>
      <c r="L80" s="190">
        <f t="shared" si="60"/>
        <v>45727.126829268294</v>
      </c>
      <c r="M80" s="101">
        <f t="shared" si="65"/>
        <v>2.4086476324756197E-2</v>
      </c>
      <c r="N80" s="569"/>
      <c r="O80" s="569"/>
      <c r="P80" s="117" t="s">
        <v>135</v>
      </c>
      <c r="Q80" s="187">
        <v>590045</v>
      </c>
      <c r="R80" s="160">
        <f>IFERROR(Q80/N77,"-")</f>
        <v>7.6277019073229917E-3</v>
      </c>
      <c r="S80" s="187">
        <v>25</v>
      </c>
      <c r="T80" s="160">
        <f>IFERROR(S80/O77,"-")</f>
        <v>0.22321428571428573</v>
      </c>
      <c r="U80" s="190">
        <f t="shared" si="61"/>
        <v>23601.8</v>
      </c>
      <c r="V80" s="101">
        <f t="shared" si="66"/>
        <v>2.9373751615556338E-3</v>
      </c>
      <c r="W80" s="569"/>
      <c r="X80" s="569"/>
      <c r="Y80" s="117" t="s">
        <v>135</v>
      </c>
      <c r="Z80" s="187">
        <v>760209</v>
      </c>
      <c r="AA80" s="160">
        <f>IFERROR(Z80/W77,"-")</f>
        <v>1.1089529752322181E-2</v>
      </c>
      <c r="AB80" s="187">
        <v>23</v>
      </c>
      <c r="AC80" s="160">
        <f>IFERROR(AB80/X77,"-")</f>
        <v>0.31506849315068491</v>
      </c>
      <c r="AD80" s="190">
        <f t="shared" si="62"/>
        <v>33052.565217391304</v>
      </c>
      <c r="AE80" s="101">
        <f t="shared" si="67"/>
        <v>2.7023851486311832E-3</v>
      </c>
      <c r="AF80" s="569"/>
      <c r="AG80" s="569"/>
      <c r="AH80" s="117" t="s">
        <v>135</v>
      </c>
      <c r="AI80" s="187">
        <v>1813431</v>
      </c>
      <c r="AJ80" s="160">
        <f>IFERROR(AI80/AF77,"-")</f>
        <v>1.632007719460743E-2</v>
      </c>
      <c r="AK80" s="187">
        <v>34</v>
      </c>
      <c r="AL80" s="160">
        <f>IFERROR(AK80/AG77,"-")</f>
        <v>0.2857142857142857</v>
      </c>
      <c r="AM80" s="190">
        <f t="shared" si="63"/>
        <v>53336.205882352944</v>
      </c>
      <c r="AN80" s="101">
        <f t="shared" si="68"/>
        <v>3.9948302197156619E-3</v>
      </c>
      <c r="AO80" s="569"/>
      <c r="AP80" s="586"/>
      <c r="AQ80" s="117" t="s">
        <v>135</v>
      </c>
      <c r="AR80" s="187">
        <f t="shared" si="58"/>
        <v>12537746</v>
      </c>
      <c r="AS80" s="160">
        <f>IFERROR(AR80/AO77,"-")</f>
        <v>1.422491590672691E-2</v>
      </c>
      <c r="AT80" s="187">
        <f t="shared" si="59"/>
        <v>287</v>
      </c>
      <c r="AU80" s="160">
        <f>IFERROR(AT80/AP77,"-")</f>
        <v>0.24592973436161097</v>
      </c>
      <c r="AV80" s="190">
        <f t="shared" si="64"/>
        <v>43685.526132404178</v>
      </c>
      <c r="AW80" s="101">
        <f t="shared" si="69"/>
        <v>3.3721066854658678E-2</v>
      </c>
      <c r="AX80" s="111"/>
      <c r="AY80" s="69"/>
      <c r="AZ80" s="69"/>
      <c r="BA80" s="69"/>
      <c r="BB80" s="69"/>
      <c r="BC80" s="69"/>
      <c r="BD80" s="69"/>
      <c r="BE80" s="69"/>
      <c r="BF80" s="69"/>
      <c r="BG80" s="69"/>
      <c r="BH80" s="69"/>
      <c r="BI80" s="69"/>
      <c r="BJ80" s="12"/>
      <c r="BM80" s="12"/>
      <c r="BN80" s="476"/>
      <c r="BO80" s="566"/>
      <c r="BP80" s="569"/>
      <c r="BQ80" s="569"/>
      <c r="BR80" s="388" t="s">
        <v>436</v>
      </c>
      <c r="BS80" s="374">
        <v>0</v>
      </c>
      <c r="BT80" s="329">
        <v>0</v>
      </c>
      <c r="BU80" s="374">
        <v>0</v>
      </c>
      <c r="BV80" s="329">
        <v>0</v>
      </c>
      <c r="BW80" s="374" t="s">
        <v>329</v>
      </c>
      <c r="BX80" s="389">
        <v>0</v>
      </c>
      <c r="BY80" s="12"/>
      <c r="CB80" s="139"/>
      <c r="CC80" s="139"/>
      <c r="CD80" s="139"/>
      <c r="CE80" s="139"/>
      <c r="CF80" s="139"/>
      <c r="CG80" s="139"/>
      <c r="CI80" s="69"/>
      <c r="CJ80" s="132"/>
      <c r="CK80" s="132"/>
      <c r="CL80" s="132"/>
    </row>
    <row r="81" spans="2:95" s="14" customFormat="1" ht="13.5" customHeight="1">
      <c r="B81" s="451"/>
      <c r="C81" s="566"/>
      <c r="D81" s="581"/>
      <c r="E81" s="569"/>
      <c r="F81" s="569"/>
      <c r="G81" s="117" t="s">
        <v>136</v>
      </c>
      <c r="H81" s="187">
        <v>965257</v>
      </c>
      <c r="I81" s="160">
        <f>IFERROR(H81/E77,"-")</f>
        <v>1.5459713695706288E-3</v>
      </c>
      <c r="J81" s="187">
        <v>66</v>
      </c>
      <c r="K81" s="160">
        <f>IFERROR(J81/F77,"-")</f>
        <v>7.6477404403244492E-2</v>
      </c>
      <c r="L81" s="190">
        <f t="shared" si="60"/>
        <v>14625.10606060606</v>
      </c>
      <c r="M81" s="101">
        <f t="shared" si="65"/>
        <v>7.7546704265068732E-3</v>
      </c>
      <c r="N81" s="569"/>
      <c r="O81" s="569"/>
      <c r="P81" s="117" t="s">
        <v>136</v>
      </c>
      <c r="Q81" s="187">
        <v>61652</v>
      </c>
      <c r="R81" s="160">
        <f>IFERROR(Q81/N77,"-")</f>
        <v>7.9699527661496509E-4</v>
      </c>
      <c r="S81" s="187">
        <v>7</v>
      </c>
      <c r="T81" s="160">
        <f>IFERROR(S81/O77,"-")</f>
        <v>6.25E-2</v>
      </c>
      <c r="U81" s="190">
        <f t="shared" si="61"/>
        <v>8807.4285714285706</v>
      </c>
      <c r="V81" s="101">
        <f t="shared" si="66"/>
        <v>8.2246504523557753E-4</v>
      </c>
      <c r="W81" s="569"/>
      <c r="X81" s="569"/>
      <c r="Y81" s="117" t="s">
        <v>136</v>
      </c>
      <c r="Z81" s="187">
        <v>1848452</v>
      </c>
      <c r="AA81" s="160">
        <f>IFERROR(Z81/W77,"-")</f>
        <v>2.696424726586957E-2</v>
      </c>
      <c r="AB81" s="187">
        <v>9</v>
      </c>
      <c r="AC81" s="160">
        <f>IFERROR(AB81/X77,"-")</f>
        <v>0.12328767123287671</v>
      </c>
      <c r="AD81" s="190">
        <f t="shared" si="62"/>
        <v>205383.55555555556</v>
      </c>
      <c r="AE81" s="101">
        <f t="shared" si="67"/>
        <v>1.0574550581600281E-3</v>
      </c>
      <c r="AF81" s="569"/>
      <c r="AG81" s="569"/>
      <c r="AH81" s="117" t="s">
        <v>136</v>
      </c>
      <c r="AI81" s="187">
        <v>2214663</v>
      </c>
      <c r="AJ81" s="160">
        <f>IFERROR(AI81/AF77,"-")</f>
        <v>1.993098779056985E-2</v>
      </c>
      <c r="AK81" s="187">
        <v>17</v>
      </c>
      <c r="AL81" s="160">
        <f>IFERROR(AK81/AG77,"-")</f>
        <v>0.14285714285714285</v>
      </c>
      <c r="AM81" s="190">
        <f t="shared" si="63"/>
        <v>130274.29411764706</v>
      </c>
      <c r="AN81" s="101">
        <f t="shared" si="68"/>
        <v>1.9974151098578309E-3</v>
      </c>
      <c r="AO81" s="569"/>
      <c r="AP81" s="586"/>
      <c r="AQ81" s="117" t="s">
        <v>136</v>
      </c>
      <c r="AR81" s="187">
        <f t="shared" si="58"/>
        <v>5090024</v>
      </c>
      <c r="AS81" s="160">
        <f>IFERROR(AR81/AO77,"-")</f>
        <v>5.7749744940774625E-3</v>
      </c>
      <c r="AT81" s="187">
        <f t="shared" si="59"/>
        <v>99</v>
      </c>
      <c r="AU81" s="160">
        <f>IFERROR(AT81/AP77,"-")</f>
        <v>8.4832904884318772E-2</v>
      </c>
      <c r="AV81" s="190">
        <f t="shared" si="64"/>
        <v>51414.383838383837</v>
      </c>
      <c r="AW81" s="101">
        <f t="shared" si="69"/>
        <v>1.163200563976031E-2</v>
      </c>
      <c r="AX81" s="111"/>
      <c r="AY81" s="69"/>
      <c r="AZ81" s="69"/>
      <c r="BA81" s="69"/>
      <c r="BB81" s="69"/>
      <c r="BC81" s="69"/>
      <c r="BD81" s="69"/>
      <c r="BE81" s="69"/>
      <c r="BF81" s="69"/>
      <c r="BG81" s="69"/>
      <c r="BH81" s="69"/>
      <c r="BI81" s="69"/>
      <c r="BJ81" s="12"/>
      <c r="BM81" s="12"/>
      <c r="BN81" s="476"/>
      <c r="BO81" s="566"/>
      <c r="BP81" s="569"/>
      <c r="BQ81" s="569"/>
      <c r="BR81" s="388" t="s">
        <v>140</v>
      </c>
      <c r="BS81" s="374">
        <v>19897</v>
      </c>
      <c r="BT81" s="329">
        <v>2.729415186067184E-4</v>
      </c>
      <c r="BU81" s="374">
        <v>2</v>
      </c>
      <c r="BV81" s="329">
        <v>1.8518518518518517E-2</v>
      </c>
      <c r="BW81" s="374">
        <v>9948.5</v>
      </c>
      <c r="BX81" s="389">
        <v>2.5683832027738541E-4</v>
      </c>
      <c r="BY81" s="12"/>
      <c r="CB81" s="139"/>
      <c r="CC81" s="139"/>
      <c r="CD81" s="139"/>
      <c r="CE81" s="139"/>
      <c r="CF81" s="139"/>
      <c r="CG81" s="139"/>
      <c r="CI81" s="69"/>
      <c r="CJ81" s="132"/>
      <c r="CK81" s="132"/>
      <c r="CL81" s="132"/>
    </row>
    <row r="82" spans="2:95" s="14" customFormat="1" ht="13.5" customHeight="1">
      <c r="B82" s="451"/>
      <c r="C82" s="566"/>
      <c r="D82" s="581"/>
      <c r="E82" s="569"/>
      <c r="F82" s="569"/>
      <c r="G82" s="117" t="s">
        <v>137</v>
      </c>
      <c r="H82" s="187">
        <v>8206299</v>
      </c>
      <c r="I82" s="160">
        <f>IFERROR(H82/E77,"-")</f>
        <v>1.3143342450907976E-2</v>
      </c>
      <c r="J82" s="187">
        <v>258</v>
      </c>
      <c r="K82" s="160">
        <f>IFERROR(J82/F77,"-")</f>
        <v>0.29895712630359211</v>
      </c>
      <c r="L82" s="190">
        <f t="shared" si="60"/>
        <v>31807.360465116279</v>
      </c>
      <c r="M82" s="101">
        <f t="shared" si="65"/>
        <v>3.0313711667254141E-2</v>
      </c>
      <c r="N82" s="569"/>
      <c r="O82" s="569"/>
      <c r="P82" s="117" t="s">
        <v>137</v>
      </c>
      <c r="Q82" s="187">
        <v>847635</v>
      </c>
      <c r="R82" s="160">
        <f>IFERROR(Q82/N77,"-")</f>
        <v>1.0957650867668948E-2</v>
      </c>
      <c r="S82" s="187">
        <v>41</v>
      </c>
      <c r="T82" s="160">
        <f>IFERROR(S82/O77,"-")</f>
        <v>0.36607142857142855</v>
      </c>
      <c r="U82" s="190">
        <f t="shared" si="61"/>
        <v>20674.024390243903</v>
      </c>
      <c r="V82" s="101">
        <f t="shared" si="66"/>
        <v>4.8172952649512399E-3</v>
      </c>
      <c r="W82" s="569"/>
      <c r="X82" s="569"/>
      <c r="Y82" s="117" t="s">
        <v>137</v>
      </c>
      <c r="Z82" s="187">
        <v>691751</v>
      </c>
      <c r="AA82" s="160">
        <f>IFERROR(Z82/W77,"-")</f>
        <v>1.0090900391469478E-2</v>
      </c>
      <c r="AB82" s="187">
        <v>21</v>
      </c>
      <c r="AC82" s="160">
        <f>IFERROR(AB82/X77,"-")</f>
        <v>0.28767123287671231</v>
      </c>
      <c r="AD82" s="190">
        <f t="shared" si="62"/>
        <v>32940.523809523809</v>
      </c>
      <c r="AE82" s="101">
        <f t="shared" si="67"/>
        <v>2.4673951357067326E-3</v>
      </c>
      <c r="AF82" s="569"/>
      <c r="AG82" s="569"/>
      <c r="AH82" s="117" t="s">
        <v>137</v>
      </c>
      <c r="AI82" s="187">
        <v>1166937</v>
      </c>
      <c r="AJ82" s="160">
        <f>IFERROR(AI82/AF77,"-")</f>
        <v>1.0501917040815784E-2</v>
      </c>
      <c r="AK82" s="187">
        <v>40</v>
      </c>
      <c r="AL82" s="160">
        <f>IFERROR(AK82/AG77,"-")</f>
        <v>0.33613445378151263</v>
      </c>
      <c r="AM82" s="190">
        <f t="shared" si="63"/>
        <v>29173.424999999999</v>
      </c>
      <c r="AN82" s="101">
        <f t="shared" si="68"/>
        <v>4.6998002584890146E-3</v>
      </c>
      <c r="AO82" s="569"/>
      <c r="AP82" s="586"/>
      <c r="AQ82" s="117" t="s">
        <v>137</v>
      </c>
      <c r="AR82" s="187">
        <f t="shared" si="58"/>
        <v>10912622</v>
      </c>
      <c r="AS82" s="160">
        <f>IFERROR(AR82/AO77,"-")</f>
        <v>1.2381103451282073E-2</v>
      </c>
      <c r="AT82" s="187">
        <f t="shared" si="59"/>
        <v>360</v>
      </c>
      <c r="AU82" s="160">
        <f>IFERROR(AT82/AP77,"-")</f>
        <v>0.30848329048843187</v>
      </c>
      <c r="AV82" s="190">
        <f t="shared" si="64"/>
        <v>30312.838888888888</v>
      </c>
      <c r="AW82" s="101">
        <f t="shared" si="69"/>
        <v>4.2298202326401128E-2</v>
      </c>
      <c r="AX82" s="111"/>
      <c r="AY82" s="69"/>
      <c r="AZ82" s="69"/>
      <c r="BA82" s="69"/>
      <c r="BB82" s="69"/>
      <c r="BC82" s="69"/>
      <c r="BD82" s="69"/>
      <c r="BE82" s="69"/>
      <c r="BF82" s="69"/>
      <c r="BG82" s="69"/>
      <c r="BH82" s="69"/>
      <c r="BI82" s="69"/>
      <c r="BJ82" s="12"/>
      <c r="BM82" s="12"/>
      <c r="BN82" s="476"/>
      <c r="BO82" s="566"/>
      <c r="BP82" s="569"/>
      <c r="BQ82" s="569"/>
      <c r="BR82" s="388" t="s">
        <v>141</v>
      </c>
      <c r="BS82" s="374">
        <v>45592</v>
      </c>
      <c r="BT82" s="329">
        <v>6.2541839052708971E-4</v>
      </c>
      <c r="BU82" s="374">
        <v>7</v>
      </c>
      <c r="BV82" s="329">
        <v>6.4814814814814811E-2</v>
      </c>
      <c r="BW82" s="374">
        <v>6513.1428571428569</v>
      </c>
      <c r="BX82" s="389">
        <v>8.9893412097084889E-4</v>
      </c>
      <c r="BY82" s="12"/>
      <c r="CB82" s="139"/>
      <c r="CC82" s="139"/>
      <c r="CD82" s="139"/>
      <c r="CE82" s="139"/>
      <c r="CF82" s="139"/>
      <c r="CG82" s="139"/>
      <c r="CI82" s="69"/>
      <c r="CJ82" s="132"/>
      <c r="CK82" s="132"/>
      <c r="CL82" s="132"/>
    </row>
    <row r="83" spans="2:95" s="14" customFormat="1" ht="13.5" customHeight="1">
      <c r="B83" s="451"/>
      <c r="C83" s="566"/>
      <c r="D83" s="581"/>
      <c r="E83" s="569"/>
      <c r="F83" s="569"/>
      <c r="G83" s="117" t="s">
        <v>138</v>
      </c>
      <c r="H83" s="187">
        <v>19888907</v>
      </c>
      <c r="I83" s="160">
        <f>IFERROR(H83/E77,"-")</f>
        <v>3.1854398148941539E-2</v>
      </c>
      <c r="J83" s="187">
        <v>363</v>
      </c>
      <c r="K83" s="160">
        <f>IFERROR(J83/F77,"-")</f>
        <v>0.42062572421784472</v>
      </c>
      <c r="L83" s="190">
        <f t="shared" si="60"/>
        <v>54790.377410468318</v>
      </c>
      <c r="M83" s="101">
        <f t="shared" si="65"/>
        <v>4.2650687345787801E-2</v>
      </c>
      <c r="N83" s="569"/>
      <c r="O83" s="569"/>
      <c r="P83" s="117" t="s">
        <v>138</v>
      </c>
      <c r="Q83" s="187">
        <v>3402201</v>
      </c>
      <c r="R83" s="160">
        <f>IFERROR(Q83/N77,"-")</f>
        <v>4.3981348976427546E-2</v>
      </c>
      <c r="S83" s="187">
        <v>48</v>
      </c>
      <c r="T83" s="160">
        <f>IFERROR(S83/O77,"-")</f>
        <v>0.42857142857142855</v>
      </c>
      <c r="U83" s="190">
        <f t="shared" si="61"/>
        <v>70879.1875</v>
      </c>
      <c r="V83" s="101">
        <f t="shared" si="66"/>
        <v>5.6397603101868169E-3</v>
      </c>
      <c r="W83" s="569"/>
      <c r="X83" s="569"/>
      <c r="Y83" s="117" t="s">
        <v>138</v>
      </c>
      <c r="Z83" s="187">
        <v>2019400</v>
      </c>
      <c r="AA83" s="160">
        <f>IFERROR(Z83/W77,"-")</f>
        <v>2.9457946935434087E-2</v>
      </c>
      <c r="AB83" s="187">
        <v>40</v>
      </c>
      <c r="AC83" s="160">
        <f>IFERROR(AB83/X77,"-")</f>
        <v>0.54794520547945202</v>
      </c>
      <c r="AD83" s="190">
        <f t="shared" si="62"/>
        <v>50485</v>
      </c>
      <c r="AE83" s="101">
        <f t="shared" si="67"/>
        <v>4.6998002584890146E-3</v>
      </c>
      <c r="AF83" s="569"/>
      <c r="AG83" s="569"/>
      <c r="AH83" s="117" t="s">
        <v>138</v>
      </c>
      <c r="AI83" s="187">
        <v>4515233</v>
      </c>
      <c r="AJ83" s="160">
        <f>IFERROR(AI83/AF77,"-")</f>
        <v>4.0635100597507648E-2</v>
      </c>
      <c r="AK83" s="187">
        <v>58</v>
      </c>
      <c r="AL83" s="160">
        <f>IFERROR(AK83/AG77,"-")</f>
        <v>0.48739495798319327</v>
      </c>
      <c r="AM83" s="190">
        <f t="shared" si="63"/>
        <v>77848.844827586203</v>
      </c>
      <c r="AN83" s="101">
        <f t="shared" si="68"/>
        <v>6.8147103748090708E-3</v>
      </c>
      <c r="AO83" s="569"/>
      <c r="AP83" s="586"/>
      <c r="AQ83" s="117" t="s">
        <v>138</v>
      </c>
      <c r="AR83" s="187">
        <f t="shared" si="58"/>
        <v>29825741</v>
      </c>
      <c r="AS83" s="160">
        <f>IFERROR(AR83/AO77,"-")</f>
        <v>3.3839308722701592E-2</v>
      </c>
      <c r="AT83" s="187">
        <f t="shared" si="59"/>
        <v>509</v>
      </c>
      <c r="AU83" s="160">
        <f>IFERROR(AT83/AP77,"-")</f>
        <v>0.43616109682947729</v>
      </c>
      <c r="AV83" s="190">
        <f t="shared" si="64"/>
        <v>58596.740667976424</v>
      </c>
      <c r="AW83" s="101">
        <f t="shared" si="69"/>
        <v>5.9804958289272708E-2</v>
      </c>
      <c r="AX83" s="111"/>
      <c r="AY83" s="69"/>
      <c r="AZ83" s="69"/>
      <c r="BA83" s="69"/>
      <c r="BB83" s="69"/>
      <c r="BC83" s="69"/>
      <c r="BD83" s="69"/>
      <c r="BE83" s="69"/>
      <c r="BF83" s="69"/>
      <c r="BG83" s="69"/>
      <c r="BH83" s="69"/>
      <c r="BI83" s="69"/>
      <c r="BJ83" s="12"/>
      <c r="BM83" s="12"/>
      <c r="BN83" s="476"/>
      <c r="BO83" s="566"/>
      <c r="BP83" s="569"/>
      <c r="BQ83" s="569"/>
      <c r="BR83" s="388" t="s">
        <v>142</v>
      </c>
      <c r="BS83" s="374">
        <v>21361</v>
      </c>
      <c r="BT83" s="329">
        <v>2.9302426390702678E-4</v>
      </c>
      <c r="BU83" s="374">
        <v>3</v>
      </c>
      <c r="BV83" s="329">
        <v>2.7777777777777776E-2</v>
      </c>
      <c r="BW83" s="374">
        <v>7120.333333333333</v>
      </c>
      <c r="BX83" s="389">
        <v>3.8525748041607808E-4</v>
      </c>
      <c r="BY83" s="12"/>
      <c r="CB83" s="139"/>
      <c r="CC83" s="139"/>
      <c r="CD83" s="139"/>
      <c r="CE83" s="139"/>
      <c r="CF83" s="139"/>
      <c r="CG83" s="139"/>
      <c r="CI83" s="69"/>
      <c r="CJ83" s="132"/>
      <c r="CK83" s="132"/>
      <c r="CL83" s="132"/>
    </row>
    <row r="84" spans="2:95" s="14" customFormat="1" ht="13.5" customHeight="1">
      <c r="B84" s="451"/>
      <c r="C84" s="566"/>
      <c r="D84" s="581"/>
      <c r="E84" s="569"/>
      <c r="F84" s="569"/>
      <c r="G84" s="117" t="s">
        <v>139</v>
      </c>
      <c r="H84" s="187">
        <v>14121144</v>
      </c>
      <c r="I84" s="160">
        <f>IFERROR(H84/E77,"-")</f>
        <v>2.2616654766123494E-2</v>
      </c>
      <c r="J84" s="187">
        <v>108</v>
      </c>
      <c r="K84" s="160">
        <f>IFERROR(J84/F77,"-")</f>
        <v>0.12514484356894554</v>
      </c>
      <c r="L84" s="190">
        <f t="shared" si="60"/>
        <v>130751.33333333333</v>
      </c>
      <c r="M84" s="101">
        <f t="shared" si="65"/>
        <v>1.2689460697920339E-2</v>
      </c>
      <c r="N84" s="569"/>
      <c r="O84" s="569"/>
      <c r="P84" s="117" t="s">
        <v>139</v>
      </c>
      <c r="Q84" s="187">
        <v>1136134</v>
      </c>
      <c r="R84" s="160">
        <f>IFERROR(Q84/N77,"-")</f>
        <v>1.4687170434076215E-2</v>
      </c>
      <c r="S84" s="187">
        <v>13</v>
      </c>
      <c r="T84" s="160">
        <f>IFERROR(S84/O77,"-")</f>
        <v>0.11607142857142858</v>
      </c>
      <c r="U84" s="190">
        <f t="shared" si="61"/>
        <v>87394.923076923078</v>
      </c>
      <c r="V84" s="101">
        <f t="shared" si="66"/>
        <v>1.5274350840089295E-3</v>
      </c>
      <c r="W84" s="569"/>
      <c r="X84" s="569"/>
      <c r="Y84" s="117" t="s">
        <v>139</v>
      </c>
      <c r="Z84" s="187">
        <v>198411</v>
      </c>
      <c r="AA84" s="160">
        <f>IFERROR(Z84/W77,"-")</f>
        <v>2.8943154944074539E-3</v>
      </c>
      <c r="AB84" s="187">
        <v>10</v>
      </c>
      <c r="AC84" s="160">
        <f>IFERROR(AB84/X77,"-")</f>
        <v>0.13698630136986301</v>
      </c>
      <c r="AD84" s="190">
        <f t="shared" si="62"/>
        <v>19841.099999999999</v>
      </c>
      <c r="AE84" s="101">
        <f t="shared" si="67"/>
        <v>1.1749500646222536E-3</v>
      </c>
      <c r="AF84" s="569"/>
      <c r="AG84" s="569"/>
      <c r="AH84" s="117" t="s">
        <v>139</v>
      </c>
      <c r="AI84" s="187">
        <v>2444897</v>
      </c>
      <c r="AJ84" s="160">
        <f>IFERROR(AI84/AF77,"-")</f>
        <v>2.2002991993003384E-2</v>
      </c>
      <c r="AK84" s="187">
        <v>15</v>
      </c>
      <c r="AL84" s="160">
        <f>IFERROR(AK84/AG77,"-")</f>
        <v>0.12605042016806722</v>
      </c>
      <c r="AM84" s="190">
        <f t="shared" si="63"/>
        <v>162993.13333333333</v>
      </c>
      <c r="AN84" s="101">
        <f t="shared" si="68"/>
        <v>1.7624250969333803E-3</v>
      </c>
      <c r="AO84" s="569"/>
      <c r="AP84" s="586"/>
      <c r="AQ84" s="117" t="s">
        <v>139</v>
      </c>
      <c r="AR84" s="187">
        <f t="shared" si="58"/>
        <v>17900586</v>
      </c>
      <c r="AS84" s="160">
        <f>IFERROR(AR84/AO77,"-")</f>
        <v>2.0309418497641684E-2</v>
      </c>
      <c r="AT84" s="187">
        <f t="shared" si="59"/>
        <v>146</v>
      </c>
      <c r="AU84" s="160">
        <f>IFERROR(AT84/AP77,"-")</f>
        <v>0.12510711225364182</v>
      </c>
      <c r="AV84" s="190">
        <f t="shared" si="64"/>
        <v>122606.75342465754</v>
      </c>
      <c r="AW84" s="101">
        <f t="shared" si="69"/>
        <v>1.7154270943484901E-2</v>
      </c>
      <c r="AX84" s="111"/>
      <c r="AY84" s="69"/>
      <c r="AZ84" s="69"/>
      <c r="BA84" s="69"/>
      <c r="BB84" s="69"/>
      <c r="BC84" s="69"/>
      <c r="BD84" s="69"/>
      <c r="BE84" s="69"/>
      <c r="BF84" s="69"/>
      <c r="BG84" s="69"/>
      <c r="BH84" s="69"/>
      <c r="BI84" s="69"/>
      <c r="BJ84" s="12"/>
      <c r="BM84" s="12"/>
      <c r="BN84" s="476"/>
      <c r="BO84" s="566"/>
      <c r="BP84" s="569"/>
      <c r="BQ84" s="569"/>
      <c r="BR84" s="388" t="s">
        <v>143</v>
      </c>
      <c r="BS84" s="374">
        <v>0</v>
      </c>
      <c r="BT84" s="329">
        <v>0</v>
      </c>
      <c r="BU84" s="374">
        <v>0</v>
      </c>
      <c r="BV84" s="329">
        <v>0</v>
      </c>
      <c r="BW84" s="374" t="s">
        <v>329</v>
      </c>
      <c r="BX84" s="389">
        <v>0</v>
      </c>
      <c r="BY84" s="12"/>
      <c r="CB84" s="139"/>
      <c r="CC84" s="139"/>
      <c r="CD84" s="139"/>
      <c r="CE84" s="139"/>
      <c r="CF84" s="139"/>
      <c r="CG84" s="139"/>
      <c r="CI84" s="69"/>
      <c r="CJ84" s="132"/>
      <c r="CK84" s="132"/>
      <c r="CL84" s="132"/>
    </row>
    <row r="85" spans="2:95" s="14" customFormat="1" ht="13.5" customHeight="1">
      <c r="B85" s="451"/>
      <c r="C85" s="566"/>
      <c r="D85" s="581"/>
      <c r="E85" s="569"/>
      <c r="F85" s="569"/>
      <c r="G85" s="117" t="s">
        <v>149</v>
      </c>
      <c r="H85" s="187">
        <v>3082</v>
      </c>
      <c r="I85" s="160">
        <f>IFERROR(H85/E77,"-")</f>
        <v>4.9361815154064439E-6</v>
      </c>
      <c r="J85" s="187">
        <v>2</v>
      </c>
      <c r="K85" s="160">
        <f>IFERROR(J85/F77,"-")</f>
        <v>2.3174971031286211E-3</v>
      </c>
      <c r="L85" s="190">
        <f t="shared" si="60"/>
        <v>1541</v>
      </c>
      <c r="M85" s="101">
        <f t="shared" si="65"/>
        <v>2.3499001292445071E-4</v>
      </c>
      <c r="N85" s="569"/>
      <c r="O85" s="569"/>
      <c r="P85" s="117" t="s">
        <v>149</v>
      </c>
      <c r="Q85" s="187">
        <v>0</v>
      </c>
      <c r="R85" s="160">
        <f>IFERROR(Q85/N77,"-")</f>
        <v>0</v>
      </c>
      <c r="S85" s="187">
        <v>0</v>
      </c>
      <c r="T85" s="160">
        <f>IFERROR(S85/O77,"-")</f>
        <v>0</v>
      </c>
      <c r="U85" s="190" t="str">
        <f t="shared" si="61"/>
        <v>-</v>
      </c>
      <c r="V85" s="101">
        <f t="shared" si="66"/>
        <v>0</v>
      </c>
      <c r="W85" s="569"/>
      <c r="X85" s="569"/>
      <c r="Y85" s="117" t="s">
        <v>149</v>
      </c>
      <c r="Z85" s="187">
        <v>0</v>
      </c>
      <c r="AA85" s="160">
        <f>IFERROR(Z85/W77,"-")</f>
        <v>0</v>
      </c>
      <c r="AB85" s="187">
        <v>0</v>
      </c>
      <c r="AC85" s="160">
        <f>IFERROR(AB85/X77,"-")</f>
        <v>0</v>
      </c>
      <c r="AD85" s="190" t="str">
        <f t="shared" si="62"/>
        <v>-</v>
      </c>
      <c r="AE85" s="101">
        <f t="shared" si="67"/>
        <v>0</v>
      </c>
      <c r="AF85" s="569"/>
      <c r="AG85" s="569"/>
      <c r="AH85" s="117" t="s">
        <v>149</v>
      </c>
      <c r="AI85" s="187">
        <v>0</v>
      </c>
      <c r="AJ85" s="160">
        <f>IFERROR(AI85/AF77,"-")</f>
        <v>0</v>
      </c>
      <c r="AK85" s="187">
        <v>0</v>
      </c>
      <c r="AL85" s="160">
        <f>IFERROR(AK85/AG77,"-")</f>
        <v>0</v>
      </c>
      <c r="AM85" s="190" t="str">
        <f t="shared" si="63"/>
        <v>-</v>
      </c>
      <c r="AN85" s="101">
        <f t="shared" si="68"/>
        <v>0</v>
      </c>
      <c r="AO85" s="569"/>
      <c r="AP85" s="586"/>
      <c r="AQ85" s="117" t="s">
        <v>149</v>
      </c>
      <c r="AR85" s="187">
        <f t="shared" si="58"/>
        <v>3082</v>
      </c>
      <c r="AS85" s="160">
        <f>IFERROR(AR85/AO77,"-")</f>
        <v>3.4967362414689479E-6</v>
      </c>
      <c r="AT85" s="187">
        <f t="shared" si="59"/>
        <v>2</v>
      </c>
      <c r="AU85" s="160">
        <f>IFERROR(AT85/AP77,"-")</f>
        <v>1.7137960582690661E-3</v>
      </c>
      <c r="AV85" s="190">
        <f t="shared" si="64"/>
        <v>1541</v>
      </c>
      <c r="AW85" s="101">
        <f t="shared" si="69"/>
        <v>2.3499001292445071E-4</v>
      </c>
      <c r="AX85" s="112"/>
      <c r="AY85" s="69"/>
      <c r="AZ85" s="69"/>
      <c r="BA85" s="69"/>
      <c r="BB85" s="69"/>
      <c r="BC85" s="69"/>
      <c r="BD85" s="69"/>
      <c r="BE85" s="69"/>
      <c r="BF85" s="69"/>
      <c r="BG85" s="69"/>
      <c r="BH85" s="69"/>
      <c r="BI85" s="69"/>
      <c r="BN85" s="476"/>
      <c r="BO85" s="566"/>
      <c r="BP85" s="569"/>
      <c r="BQ85" s="569"/>
      <c r="BR85" s="388" t="s">
        <v>144</v>
      </c>
      <c r="BS85" s="374">
        <v>354580</v>
      </c>
      <c r="BT85" s="329">
        <v>4.8640299375569285E-3</v>
      </c>
      <c r="BU85" s="374">
        <v>12</v>
      </c>
      <c r="BV85" s="329">
        <v>0.1111111111111111</v>
      </c>
      <c r="BW85" s="374">
        <v>29548.333333333332</v>
      </c>
      <c r="BX85" s="389">
        <v>1.5410299216643123E-3</v>
      </c>
      <c r="CB85" s="139"/>
      <c r="CC85" s="139"/>
      <c r="CD85" s="139"/>
      <c r="CE85" s="139"/>
      <c r="CF85" s="139"/>
      <c r="CG85" s="139"/>
      <c r="CI85" s="69"/>
      <c r="CJ85" s="132"/>
      <c r="CK85" s="132"/>
      <c r="CL85" s="132"/>
    </row>
    <row r="86" spans="2:95" s="14" customFormat="1" ht="13.5" customHeight="1">
      <c r="B86" s="451"/>
      <c r="C86" s="566"/>
      <c r="D86" s="581"/>
      <c r="E86" s="569"/>
      <c r="F86" s="569"/>
      <c r="G86" s="117" t="s">
        <v>140</v>
      </c>
      <c r="H86" s="187">
        <v>173214</v>
      </c>
      <c r="I86" s="160">
        <f>IFERROR(H86/E77,"-")</f>
        <v>2.7742237021726536E-4</v>
      </c>
      <c r="J86" s="187">
        <v>8</v>
      </c>
      <c r="K86" s="160">
        <f>IFERROR(J86/F77,"-")</f>
        <v>9.2699884125144842E-3</v>
      </c>
      <c r="L86" s="190">
        <f t="shared" si="60"/>
        <v>21651.75</v>
      </c>
      <c r="M86" s="101">
        <f t="shared" si="65"/>
        <v>9.3996005169780282E-4</v>
      </c>
      <c r="N86" s="569"/>
      <c r="O86" s="569"/>
      <c r="P86" s="117" t="s">
        <v>140</v>
      </c>
      <c r="Q86" s="187">
        <v>10315</v>
      </c>
      <c r="R86" s="160">
        <f>IFERROR(Q86/N77,"-")</f>
        <v>1.3334532988846048E-4</v>
      </c>
      <c r="S86" s="187">
        <v>1</v>
      </c>
      <c r="T86" s="160">
        <f>IFERROR(S86/O77,"-")</f>
        <v>8.9285714285714281E-3</v>
      </c>
      <c r="U86" s="190">
        <f t="shared" si="61"/>
        <v>10315</v>
      </c>
      <c r="V86" s="101">
        <f t="shared" si="66"/>
        <v>1.1749500646222535E-4</v>
      </c>
      <c r="W86" s="569"/>
      <c r="X86" s="569"/>
      <c r="Y86" s="117" t="s">
        <v>140</v>
      </c>
      <c r="Z86" s="187">
        <v>63394</v>
      </c>
      <c r="AA86" s="160">
        <f>IFERROR(Z86/W77,"-")</f>
        <v>9.2475838765222762E-4</v>
      </c>
      <c r="AB86" s="187">
        <v>4</v>
      </c>
      <c r="AC86" s="160">
        <f>IFERROR(AB86/X77,"-")</f>
        <v>5.4794520547945202E-2</v>
      </c>
      <c r="AD86" s="190">
        <f t="shared" si="62"/>
        <v>15848.5</v>
      </c>
      <c r="AE86" s="101">
        <f t="shared" si="67"/>
        <v>4.6998002584890141E-4</v>
      </c>
      <c r="AF86" s="569"/>
      <c r="AG86" s="569"/>
      <c r="AH86" s="117" t="s">
        <v>140</v>
      </c>
      <c r="AI86" s="187">
        <v>12138</v>
      </c>
      <c r="AJ86" s="160">
        <f>IFERROR(AI86/AF77,"-")</f>
        <v>1.0923663320421067E-4</v>
      </c>
      <c r="AK86" s="187">
        <v>1</v>
      </c>
      <c r="AL86" s="160">
        <f>IFERROR(AK86/AG77,"-")</f>
        <v>8.4033613445378148E-3</v>
      </c>
      <c r="AM86" s="190">
        <f t="shared" si="63"/>
        <v>12138</v>
      </c>
      <c r="AN86" s="101">
        <f t="shared" si="68"/>
        <v>1.1749500646222535E-4</v>
      </c>
      <c r="AO86" s="569"/>
      <c r="AP86" s="586"/>
      <c r="AQ86" s="117" t="s">
        <v>140</v>
      </c>
      <c r="AR86" s="187">
        <f t="shared" si="58"/>
        <v>259061</v>
      </c>
      <c r="AS86" s="160">
        <f>IFERROR(AR86/AO77,"-")</f>
        <v>2.9392212441634881E-4</v>
      </c>
      <c r="AT86" s="187">
        <f t="shared" si="59"/>
        <v>14</v>
      </c>
      <c r="AU86" s="160">
        <f>IFERROR(AT86/AP77,"-")</f>
        <v>1.1996572407883462E-2</v>
      </c>
      <c r="AV86" s="190">
        <f t="shared" si="64"/>
        <v>18504.357142857141</v>
      </c>
      <c r="AW86" s="101">
        <f t="shared" si="69"/>
        <v>1.6449300904711551E-3</v>
      </c>
      <c r="AX86" s="112"/>
      <c r="AY86" s="69"/>
      <c r="AZ86" s="69"/>
      <c r="BA86" s="69"/>
      <c r="BB86" s="69"/>
      <c r="BC86" s="69"/>
      <c r="BD86" s="69"/>
      <c r="BE86" s="69"/>
      <c r="BF86" s="69"/>
      <c r="BG86" s="69"/>
      <c r="BH86" s="69"/>
      <c r="BI86" s="69"/>
      <c r="BN86" s="476"/>
      <c r="BO86" s="566"/>
      <c r="BP86" s="569"/>
      <c r="BQ86" s="569"/>
      <c r="BR86" s="388" t="s">
        <v>145</v>
      </c>
      <c r="BS86" s="374">
        <v>429392</v>
      </c>
      <c r="BT86" s="329">
        <v>5.8902801707582057E-3</v>
      </c>
      <c r="BU86" s="374">
        <v>13</v>
      </c>
      <c r="BV86" s="329">
        <v>0.12037037037037036</v>
      </c>
      <c r="BW86" s="374">
        <v>33030.153846153844</v>
      </c>
      <c r="BX86" s="389">
        <v>1.6694490818030051E-3</v>
      </c>
      <c r="CB86" s="139"/>
      <c r="CC86" s="139"/>
      <c r="CD86" s="139"/>
      <c r="CE86" s="139"/>
      <c r="CF86" s="139"/>
      <c r="CG86" s="139"/>
      <c r="CI86" s="69"/>
      <c r="CJ86" s="132"/>
      <c r="CK86" s="132"/>
      <c r="CL86" s="132"/>
    </row>
    <row r="87" spans="2:95" s="14" customFormat="1" ht="13.5" customHeight="1">
      <c r="B87" s="451"/>
      <c r="C87" s="566"/>
      <c r="D87" s="581"/>
      <c r="E87" s="569"/>
      <c r="F87" s="569"/>
      <c r="G87" s="117" t="s">
        <v>141</v>
      </c>
      <c r="H87" s="187">
        <v>194935</v>
      </c>
      <c r="I87" s="160">
        <f>IFERROR(H87/E77,"-")</f>
        <v>3.1221107842496922E-4</v>
      </c>
      <c r="J87" s="187">
        <v>24</v>
      </c>
      <c r="K87" s="160">
        <f>IFERROR(J87/F77,"-")</f>
        <v>2.7809965237543453E-2</v>
      </c>
      <c r="L87" s="190">
        <f t="shared" si="60"/>
        <v>8122.291666666667</v>
      </c>
      <c r="M87" s="101">
        <f t="shared" si="65"/>
        <v>2.8198801550934085E-3</v>
      </c>
      <c r="N87" s="569"/>
      <c r="O87" s="569"/>
      <c r="P87" s="117" t="s">
        <v>141</v>
      </c>
      <c r="Q87" s="187">
        <v>77105</v>
      </c>
      <c r="R87" s="160">
        <f>IFERROR(Q87/N77,"-")</f>
        <v>9.967611886621177E-4</v>
      </c>
      <c r="S87" s="187">
        <v>4</v>
      </c>
      <c r="T87" s="160">
        <f>IFERROR(S87/O77,"-")</f>
        <v>3.5714285714285712E-2</v>
      </c>
      <c r="U87" s="190">
        <f t="shared" si="61"/>
        <v>19276.25</v>
      </c>
      <c r="V87" s="101">
        <f t="shared" si="66"/>
        <v>4.6998002584890141E-4</v>
      </c>
      <c r="W87" s="569"/>
      <c r="X87" s="569"/>
      <c r="Y87" s="117" t="s">
        <v>141</v>
      </c>
      <c r="Z87" s="187">
        <v>33489</v>
      </c>
      <c r="AA87" s="160">
        <f>IFERROR(Z87/W77,"-")</f>
        <v>4.8851994895550757E-4</v>
      </c>
      <c r="AB87" s="187">
        <v>3</v>
      </c>
      <c r="AC87" s="160">
        <f>IFERROR(AB87/X77,"-")</f>
        <v>4.1095890410958902E-2</v>
      </c>
      <c r="AD87" s="190">
        <f t="shared" si="62"/>
        <v>11163</v>
      </c>
      <c r="AE87" s="101">
        <f t="shared" si="67"/>
        <v>3.5248501938667606E-4</v>
      </c>
      <c r="AF87" s="569"/>
      <c r="AG87" s="569"/>
      <c r="AH87" s="117" t="s">
        <v>141</v>
      </c>
      <c r="AI87" s="187">
        <v>834053</v>
      </c>
      <c r="AJ87" s="160">
        <f>IFERROR(AI87/AF77,"-")</f>
        <v>7.5061082249029106E-3</v>
      </c>
      <c r="AK87" s="187">
        <v>9</v>
      </c>
      <c r="AL87" s="160">
        <f>IFERROR(AK87/AG77,"-")</f>
        <v>7.5630252100840331E-2</v>
      </c>
      <c r="AM87" s="190">
        <f t="shared" si="63"/>
        <v>92672.555555555562</v>
      </c>
      <c r="AN87" s="101">
        <f t="shared" si="68"/>
        <v>1.0574550581600281E-3</v>
      </c>
      <c r="AO87" s="569"/>
      <c r="AP87" s="586"/>
      <c r="AQ87" s="117" t="s">
        <v>141</v>
      </c>
      <c r="AR87" s="187">
        <f t="shared" si="58"/>
        <v>1139582</v>
      </c>
      <c r="AS87" s="160">
        <f>IFERROR(AR87/AO77,"-")</f>
        <v>1.292932407373675E-3</v>
      </c>
      <c r="AT87" s="187">
        <f t="shared" si="59"/>
        <v>40</v>
      </c>
      <c r="AU87" s="160">
        <f>IFERROR(AT87/AP77,"-")</f>
        <v>3.4275921165381321E-2</v>
      </c>
      <c r="AV87" s="190">
        <f t="shared" si="64"/>
        <v>28489.55</v>
      </c>
      <c r="AW87" s="101">
        <f t="shared" si="69"/>
        <v>4.6998002584890146E-3</v>
      </c>
      <c r="AX87" s="112"/>
      <c r="AY87" s="69"/>
      <c r="AZ87" s="69"/>
      <c r="BA87" s="69"/>
      <c r="BB87" s="69"/>
      <c r="BC87" s="69"/>
      <c r="BD87" s="69"/>
      <c r="BE87" s="69"/>
      <c r="BF87" s="69"/>
      <c r="BG87" s="69"/>
      <c r="BH87" s="69"/>
      <c r="BI87" s="69"/>
      <c r="BN87" s="476"/>
      <c r="BO87" s="566"/>
      <c r="BP87" s="569"/>
      <c r="BQ87" s="569"/>
      <c r="BR87" s="388" t="s">
        <v>146</v>
      </c>
      <c r="BS87" s="374">
        <v>249991</v>
      </c>
      <c r="BT87" s="329">
        <v>3.4293070904162504E-3</v>
      </c>
      <c r="BU87" s="374">
        <v>11</v>
      </c>
      <c r="BV87" s="329">
        <v>0.10185185185185185</v>
      </c>
      <c r="BW87" s="374">
        <v>22726.454545454544</v>
      </c>
      <c r="BX87" s="389">
        <v>1.4126107615256196E-3</v>
      </c>
      <c r="CB87" s="139"/>
      <c r="CC87" s="139"/>
      <c r="CD87" s="139"/>
      <c r="CE87" s="139"/>
      <c r="CF87" s="139"/>
      <c r="CG87" s="139"/>
      <c r="CI87" s="69"/>
      <c r="CJ87" s="132"/>
      <c r="CK87" s="132"/>
      <c r="CL87" s="132"/>
    </row>
    <row r="88" spans="2:95" s="14" customFormat="1" ht="13.5" customHeight="1">
      <c r="B88" s="451"/>
      <c r="C88" s="566"/>
      <c r="D88" s="581"/>
      <c r="E88" s="569"/>
      <c r="F88" s="569"/>
      <c r="G88" s="117" t="s">
        <v>142</v>
      </c>
      <c r="H88" s="187">
        <v>33895</v>
      </c>
      <c r="I88" s="160">
        <f>IFERROR(H88/E77,"-")</f>
        <v>5.4286785355191891E-5</v>
      </c>
      <c r="J88" s="187">
        <v>3</v>
      </c>
      <c r="K88" s="160">
        <f>IFERROR(J88/F77,"-")</f>
        <v>3.4762456546929316E-3</v>
      </c>
      <c r="L88" s="190">
        <f t="shared" si="60"/>
        <v>11298.333333333334</v>
      </c>
      <c r="M88" s="101">
        <f t="shared" si="65"/>
        <v>3.5248501938667606E-4</v>
      </c>
      <c r="N88" s="569"/>
      <c r="O88" s="569"/>
      <c r="P88" s="117" t="s">
        <v>142</v>
      </c>
      <c r="Q88" s="187">
        <v>0</v>
      </c>
      <c r="R88" s="160">
        <f>IFERROR(Q88/N77,"-")</f>
        <v>0</v>
      </c>
      <c r="S88" s="187">
        <v>0</v>
      </c>
      <c r="T88" s="160">
        <f>IFERROR(S88/O77,"-")</f>
        <v>0</v>
      </c>
      <c r="U88" s="190" t="str">
        <f t="shared" si="61"/>
        <v>-</v>
      </c>
      <c r="V88" s="101">
        <f t="shared" si="66"/>
        <v>0</v>
      </c>
      <c r="W88" s="569"/>
      <c r="X88" s="569"/>
      <c r="Y88" s="117" t="s">
        <v>142</v>
      </c>
      <c r="Z88" s="187">
        <v>18261</v>
      </c>
      <c r="AA88" s="160">
        <f>IFERROR(Z88/W77,"-")</f>
        <v>2.6638188025550255E-4</v>
      </c>
      <c r="AB88" s="187">
        <v>1</v>
      </c>
      <c r="AC88" s="160">
        <f>IFERROR(AB88/X77,"-")</f>
        <v>1.3698630136986301E-2</v>
      </c>
      <c r="AD88" s="190">
        <f t="shared" si="62"/>
        <v>18261</v>
      </c>
      <c r="AE88" s="101">
        <f t="shared" si="67"/>
        <v>1.1749500646222535E-4</v>
      </c>
      <c r="AF88" s="569"/>
      <c r="AG88" s="569"/>
      <c r="AH88" s="117" t="s">
        <v>142</v>
      </c>
      <c r="AI88" s="187">
        <v>7330</v>
      </c>
      <c r="AJ88" s="160">
        <f>IFERROR(AI88/AF77,"-")</f>
        <v>6.5966759053127724E-5</v>
      </c>
      <c r="AK88" s="187">
        <v>2</v>
      </c>
      <c r="AL88" s="160">
        <f>IFERROR(AK88/AG77,"-")</f>
        <v>1.680672268907563E-2</v>
      </c>
      <c r="AM88" s="190">
        <f t="shared" si="63"/>
        <v>3665</v>
      </c>
      <c r="AN88" s="101">
        <f t="shared" si="68"/>
        <v>2.3499001292445071E-4</v>
      </c>
      <c r="AO88" s="569"/>
      <c r="AP88" s="586"/>
      <c r="AQ88" s="117" t="s">
        <v>142</v>
      </c>
      <c r="AR88" s="187">
        <f t="shared" si="58"/>
        <v>59486</v>
      </c>
      <c r="AS88" s="160">
        <f>IFERROR(AR88/AO77,"-")</f>
        <v>6.7490866988975288E-5</v>
      </c>
      <c r="AT88" s="187">
        <f t="shared" si="59"/>
        <v>6</v>
      </c>
      <c r="AU88" s="160">
        <f>IFERROR(AT88/AP77,"-")</f>
        <v>5.1413881748071976E-3</v>
      </c>
      <c r="AV88" s="190">
        <f t="shared" si="64"/>
        <v>9914.3333333333339</v>
      </c>
      <c r="AW88" s="101">
        <f t="shared" si="69"/>
        <v>7.0497003877335212E-4</v>
      </c>
      <c r="AX88" s="112"/>
      <c r="AY88" s="69"/>
      <c r="AZ88" s="69"/>
      <c r="BA88" s="69"/>
      <c r="BB88" s="69"/>
      <c r="BC88" s="69"/>
      <c r="BD88" s="69"/>
      <c r="BE88" s="69"/>
      <c r="BF88" s="69"/>
      <c r="BG88" s="69"/>
      <c r="BH88" s="69"/>
      <c r="BI88" s="69"/>
      <c r="BN88" s="476"/>
      <c r="BO88" s="566"/>
      <c r="BP88" s="569"/>
      <c r="BQ88" s="569"/>
      <c r="BR88" s="388" t="s">
        <v>147</v>
      </c>
      <c r="BS88" s="374">
        <v>101766</v>
      </c>
      <c r="BT88" s="329">
        <v>1.395997717371026E-3</v>
      </c>
      <c r="BU88" s="374">
        <v>15</v>
      </c>
      <c r="BV88" s="329">
        <v>0.1388888888888889</v>
      </c>
      <c r="BW88" s="374">
        <v>6784.4</v>
      </c>
      <c r="BX88" s="389">
        <v>1.9262874020803903E-3</v>
      </c>
      <c r="CB88" s="139"/>
      <c r="CC88" s="139"/>
      <c r="CD88" s="139"/>
      <c r="CE88" s="139"/>
      <c r="CF88" s="139"/>
      <c r="CG88" s="139"/>
      <c r="CI88" s="69"/>
      <c r="CJ88" s="132"/>
      <c r="CK88" s="132"/>
      <c r="CL88" s="132"/>
    </row>
    <row r="89" spans="2:95" s="14" customFormat="1" ht="13.5" customHeight="1">
      <c r="B89" s="451"/>
      <c r="C89" s="566"/>
      <c r="D89" s="581"/>
      <c r="E89" s="569"/>
      <c r="F89" s="569"/>
      <c r="G89" s="117" t="s">
        <v>143</v>
      </c>
      <c r="H89" s="187">
        <v>251599</v>
      </c>
      <c r="I89" s="160">
        <f>IFERROR(H89/E77,"-")</f>
        <v>4.0296506589706225E-4</v>
      </c>
      <c r="J89" s="187">
        <v>8</v>
      </c>
      <c r="K89" s="160">
        <f>IFERROR(J89/F77,"-")</f>
        <v>9.2699884125144842E-3</v>
      </c>
      <c r="L89" s="190">
        <f t="shared" si="60"/>
        <v>31449.875</v>
      </c>
      <c r="M89" s="101">
        <f t="shared" si="65"/>
        <v>9.3996005169780282E-4</v>
      </c>
      <c r="N89" s="569"/>
      <c r="O89" s="569"/>
      <c r="P89" s="117" t="s">
        <v>143</v>
      </c>
      <c r="Q89" s="187">
        <v>0</v>
      </c>
      <c r="R89" s="160">
        <f>IFERROR(Q89/N77,"-")</f>
        <v>0</v>
      </c>
      <c r="S89" s="187">
        <v>0</v>
      </c>
      <c r="T89" s="160">
        <f>IFERROR(S89/O77,"-")</f>
        <v>0</v>
      </c>
      <c r="U89" s="190" t="str">
        <f t="shared" si="61"/>
        <v>-</v>
      </c>
      <c r="V89" s="101">
        <f t="shared" si="66"/>
        <v>0</v>
      </c>
      <c r="W89" s="569"/>
      <c r="X89" s="569"/>
      <c r="Y89" s="117" t="s">
        <v>143</v>
      </c>
      <c r="Z89" s="187">
        <v>62349</v>
      </c>
      <c r="AA89" s="160">
        <f>IFERROR(Z89/W77,"-")</f>
        <v>9.0951447631840144E-4</v>
      </c>
      <c r="AB89" s="187">
        <v>1</v>
      </c>
      <c r="AC89" s="160">
        <f>IFERROR(AB89/X77,"-")</f>
        <v>1.3698630136986301E-2</v>
      </c>
      <c r="AD89" s="190">
        <f t="shared" si="62"/>
        <v>62349</v>
      </c>
      <c r="AE89" s="101">
        <f t="shared" si="67"/>
        <v>1.1749500646222535E-4</v>
      </c>
      <c r="AF89" s="569"/>
      <c r="AG89" s="569"/>
      <c r="AH89" s="117" t="s">
        <v>143</v>
      </c>
      <c r="AI89" s="187">
        <v>1347474</v>
      </c>
      <c r="AJ89" s="160">
        <f>IFERROR(AI89/AF77,"-")</f>
        <v>1.2126670216692254E-2</v>
      </c>
      <c r="AK89" s="187">
        <v>3</v>
      </c>
      <c r="AL89" s="160">
        <f>IFERROR(AK89/AG77,"-")</f>
        <v>2.5210084033613446E-2</v>
      </c>
      <c r="AM89" s="190">
        <f t="shared" si="63"/>
        <v>449158</v>
      </c>
      <c r="AN89" s="101">
        <f t="shared" si="68"/>
        <v>3.5248501938667606E-4</v>
      </c>
      <c r="AO89" s="569"/>
      <c r="AP89" s="586"/>
      <c r="AQ89" s="117" t="s">
        <v>143</v>
      </c>
      <c r="AR89" s="187">
        <f t="shared" si="58"/>
        <v>1661422</v>
      </c>
      <c r="AS89" s="160">
        <f>IFERROR(AR89/AO77,"-")</f>
        <v>1.884994977214089E-3</v>
      </c>
      <c r="AT89" s="187">
        <f t="shared" si="59"/>
        <v>12</v>
      </c>
      <c r="AU89" s="160">
        <f>IFERROR(AT89/AP77,"-")</f>
        <v>1.0282776349614395E-2</v>
      </c>
      <c r="AV89" s="190">
        <f t="shared" si="64"/>
        <v>138451.83333333334</v>
      </c>
      <c r="AW89" s="101">
        <f t="shared" si="69"/>
        <v>1.4099400775467042E-3</v>
      </c>
      <c r="AX89" s="112"/>
      <c r="AY89" s="69"/>
      <c r="AZ89" s="69"/>
      <c r="BA89" s="69"/>
      <c r="BB89" s="69"/>
      <c r="BC89" s="69"/>
      <c r="BD89" s="69"/>
      <c r="BE89" s="69"/>
      <c r="BF89" s="69"/>
      <c r="BG89" s="69"/>
      <c r="BH89" s="69"/>
      <c r="BI89" s="69"/>
      <c r="BN89" s="477"/>
      <c r="BO89" s="567"/>
      <c r="BP89" s="570"/>
      <c r="BQ89" s="570"/>
      <c r="BR89" s="119" t="s">
        <v>74</v>
      </c>
      <c r="BS89" s="374">
        <v>7959480</v>
      </c>
      <c r="BT89" s="329">
        <v>0.10918593549378312</v>
      </c>
      <c r="BU89" s="374">
        <v>87</v>
      </c>
      <c r="BV89" s="329">
        <v>0.80555555555555558</v>
      </c>
      <c r="BW89" s="374">
        <v>91488.275862068971</v>
      </c>
      <c r="BX89" s="389">
        <v>1.1172466932066265E-2</v>
      </c>
      <c r="CB89" s="139"/>
      <c r="CC89" s="139"/>
      <c r="CD89" s="139"/>
      <c r="CE89" s="139"/>
      <c r="CF89" s="139"/>
      <c r="CG89" s="139"/>
      <c r="CI89" s="69"/>
      <c r="CJ89" s="132"/>
      <c r="CK89" s="132"/>
      <c r="CL89" s="132"/>
    </row>
    <row r="90" spans="2:95" s="14" customFormat="1" ht="13.5" customHeight="1">
      <c r="B90" s="451"/>
      <c r="C90" s="566"/>
      <c r="D90" s="581"/>
      <c r="E90" s="569"/>
      <c r="F90" s="569"/>
      <c r="G90" s="117" t="s">
        <v>144</v>
      </c>
      <c r="H90" s="187">
        <v>1819720</v>
      </c>
      <c r="I90" s="160">
        <f>IFERROR(H90/E77,"-")</f>
        <v>2.9144932599660658E-3</v>
      </c>
      <c r="J90" s="187">
        <v>77</v>
      </c>
      <c r="K90" s="160">
        <f>IFERROR(J90/F77,"-")</f>
        <v>8.9223638470451908E-2</v>
      </c>
      <c r="L90" s="190">
        <f t="shared" si="60"/>
        <v>23632.727272727272</v>
      </c>
      <c r="M90" s="101">
        <f t="shared" si="65"/>
        <v>9.0471154975913532E-3</v>
      </c>
      <c r="N90" s="569"/>
      <c r="O90" s="569"/>
      <c r="P90" s="117" t="s">
        <v>144</v>
      </c>
      <c r="Q90" s="187">
        <v>408266</v>
      </c>
      <c r="R90" s="160">
        <f>IFERROR(Q90/N77,"-")</f>
        <v>5.2777861805372956E-3</v>
      </c>
      <c r="S90" s="187">
        <v>13</v>
      </c>
      <c r="T90" s="160">
        <f>IFERROR(S90/O77,"-")</f>
        <v>0.11607142857142858</v>
      </c>
      <c r="U90" s="190">
        <f t="shared" si="61"/>
        <v>31405.076923076922</v>
      </c>
      <c r="V90" s="101">
        <f t="shared" si="66"/>
        <v>1.5274350840089295E-3</v>
      </c>
      <c r="W90" s="569"/>
      <c r="X90" s="569"/>
      <c r="Y90" s="117" t="s">
        <v>144</v>
      </c>
      <c r="Z90" s="187">
        <v>445482</v>
      </c>
      <c r="AA90" s="160">
        <f>IFERROR(Z90/W77,"-")</f>
        <v>6.4984575203976659E-3</v>
      </c>
      <c r="AB90" s="187">
        <v>14</v>
      </c>
      <c r="AC90" s="160">
        <f>IFERROR(AB90/X77,"-")</f>
        <v>0.19178082191780821</v>
      </c>
      <c r="AD90" s="190">
        <f t="shared" si="62"/>
        <v>31820.142857142859</v>
      </c>
      <c r="AE90" s="101">
        <f t="shared" si="67"/>
        <v>1.6449300904711551E-3</v>
      </c>
      <c r="AF90" s="569"/>
      <c r="AG90" s="569"/>
      <c r="AH90" s="117" t="s">
        <v>144</v>
      </c>
      <c r="AI90" s="187">
        <v>708358</v>
      </c>
      <c r="AJ90" s="160">
        <f>IFERROR(AI90/AF77,"-")</f>
        <v>6.3749088007306201E-3</v>
      </c>
      <c r="AK90" s="187">
        <v>15</v>
      </c>
      <c r="AL90" s="160">
        <f>IFERROR(AK90/AG77,"-")</f>
        <v>0.12605042016806722</v>
      </c>
      <c r="AM90" s="190">
        <f t="shared" si="63"/>
        <v>47223.866666666669</v>
      </c>
      <c r="AN90" s="101">
        <f t="shared" si="68"/>
        <v>1.7624250969333803E-3</v>
      </c>
      <c r="AO90" s="569"/>
      <c r="AP90" s="586"/>
      <c r="AQ90" s="117" t="s">
        <v>144</v>
      </c>
      <c r="AR90" s="187">
        <f t="shared" si="58"/>
        <v>3381826</v>
      </c>
      <c r="AS90" s="160">
        <f>IFERROR(AR90/AO77,"-")</f>
        <v>3.8369089995269196E-3</v>
      </c>
      <c r="AT90" s="187">
        <f t="shared" si="59"/>
        <v>119</v>
      </c>
      <c r="AU90" s="160">
        <f>IFERROR(AT90/AP77,"-")</f>
        <v>0.10197086546700942</v>
      </c>
      <c r="AV90" s="190">
        <f t="shared" si="64"/>
        <v>28418.705882352941</v>
      </c>
      <c r="AW90" s="101">
        <f t="shared" si="69"/>
        <v>1.3981905769004817E-2</v>
      </c>
      <c r="AX90" s="112"/>
      <c r="AY90" s="69"/>
      <c r="AZ90" s="69"/>
      <c r="BA90" s="69"/>
      <c r="BB90" s="69"/>
      <c r="BC90" s="69"/>
      <c r="BD90" s="69"/>
      <c r="BE90" s="69"/>
      <c r="BF90" s="69"/>
      <c r="BG90" s="69"/>
      <c r="BH90" s="69"/>
      <c r="BI90" s="69"/>
      <c r="BN90" s="555">
        <v>6</v>
      </c>
      <c r="BO90" s="565" t="s">
        <v>117</v>
      </c>
      <c r="BP90" s="568">
        <v>160671930</v>
      </c>
      <c r="BQ90" s="568">
        <v>170</v>
      </c>
      <c r="BR90" s="388" t="s">
        <v>133</v>
      </c>
      <c r="BS90" s="374">
        <v>5583507</v>
      </c>
      <c r="BT90" s="329">
        <v>3.4750979838233102E-2</v>
      </c>
      <c r="BU90" s="374">
        <v>40</v>
      </c>
      <c r="BV90" s="329">
        <v>0.23529411764705882</v>
      </c>
      <c r="BW90" s="374">
        <v>139587.67499999999</v>
      </c>
      <c r="BX90" s="389">
        <v>3.6366942449313575E-3</v>
      </c>
      <c r="CB90" s="139"/>
      <c r="CC90" s="139"/>
      <c r="CD90" s="139"/>
      <c r="CE90" s="139"/>
      <c r="CF90" s="139"/>
      <c r="CG90" s="139"/>
      <c r="CI90" s="69"/>
      <c r="CJ90" s="132"/>
      <c r="CK90" s="132"/>
      <c r="CL90" s="132"/>
    </row>
    <row r="91" spans="2:95" s="14" customFormat="1" ht="13.5" customHeight="1">
      <c r="B91" s="451"/>
      <c r="C91" s="566"/>
      <c r="D91" s="581"/>
      <c r="E91" s="569"/>
      <c r="F91" s="569"/>
      <c r="G91" s="117" t="s">
        <v>145</v>
      </c>
      <c r="H91" s="187">
        <v>4068712</v>
      </c>
      <c r="I91" s="160">
        <f>IFERROR(H91/E77,"-")</f>
        <v>6.5165155632421748E-3</v>
      </c>
      <c r="J91" s="187">
        <v>61</v>
      </c>
      <c r="K91" s="160">
        <f>IFERROR(J91/F77,"-")</f>
        <v>7.0683661645422946E-2</v>
      </c>
      <c r="L91" s="190">
        <f t="shared" si="60"/>
        <v>66700.196721311469</v>
      </c>
      <c r="M91" s="101">
        <f t="shared" si="65"/>
        <v>7.1671953941957467E-3</v>
      </c>
      <c r="N91" s="569"/>
      <c r="O91" s="569"/>
      <c r="P91" s="117" t="s">
        <v>145</v>
      </c>
      <c r="Q91" s="187">
        <v>285596</v>
      </c>
      <c r="R91" s="160">
        <f>IFERROR(Q91/N77,"-")</f>
        <v>3.6919915496679357E-3</v>
      </c>
      <c r="S91" s="187">
        <v>5</v>
      </c>
      <c r="T91" s="160">
        <f>IFERROR(S91/O77,"-")</f>
        <v>4.4642857142857144E-2</v>
      </c>
      <c r="U91" s="190">
        <f t="shared" si="61"/>
        <v>57119.199999999997</v>
      </c>
      <c r="V91" s="101">
        <f t="shared" si="66"/>
        <v>5.8747503231112682E-4</v>
      </c>
      <c r="W91" s="569"/>
      <c r="X91" s="569"/>
      <c r="Y91" s="117" t="s">
        <v>145</v>
      </c>
      <c r="Z91" s="187">
        <v>132007</v>
      </c>
      <c r="AA91" s="160">
        <f>IFERROR(Z91/W77,"-")</f>
        <v>1.9256488071238225E-3</v>
      </c>
      <c r="AB91" s="187">
        <v>10</v>
      </c>
      <c r="AC91" s="160">
        <f>IFERROR(AB91/X77,"-")</f>
        <v>0.13698630136986301</v>
      </c>
      <c r="AD91" s="190">
        <f t="shared" si="62"/>
        <v>13200.7</v>
      </c>
      <c r="AE91" s="101">
        <f t="shared" si="67"/>
        <v>1.1749500646222536E-3</v>
      </c>
      <c r="AF91" s="569"/>
      <c r="AG91" s="569"/>
      <c r="AH91" s="117" t="s">
        <v>145</v>
      </c>
      <c r="AI91" s="187">
        <v>1492095</v>
      </c>
      <c r="AJ91" s="160">
        <f>IFERROR(AI91/AF77,"-")</f>
        <v>1.3428195272766249E-2</v>
      </c>
      <c r="AK91" s="187">
        <v>15</v>
      </c>
      <c r="AL91" s="160">
        <f>IFERROR(AK91/AG77,"-")</f>
        <v>0.12605042016806722</v>
      </c>
      <c r="AM91" s="190">
        <f t="shared" si="63"/>
        <v>99473</v>
      </c>
      <c r="AN91" s="101">
        <f t="shared" si="68"/>
        <v>1.7624250969333803E-3</v>
      </c>
      <c r="AO91" s="569"/>
      <c r="AP91" s="586"/>
      <c r="AQ91" s="117" t="s">
        <v>145</v>
      </c>
      <c r="AR91" s="187">
        <f t="shared" si="58"/>
        <v>5978410</v>
      </c>
      <c r="AS91" s="160">
        <f>IFERROR(AR91/AO77,"-")</f>
        <v>6.7829081483972656E-3</v>
      </c>
      <c r="AT91" s="187">
        <f t="shared" si="59"/>
        <v>91</v>
      </c>
      <c r="AU91" s="160">
        <f>IFERROR(AT91/AP77,"-")</f>
        <v>7.7977720651242505E-2</v>
      </c>
      <c r="AV91" s="190">
        <f t="shared" si="64"/>
        <v>65696.81318681319</v>
      </c>
      <c r="AW91" s="101">
        <f t="shared" si="69"/>
        <v>1.0692045588062507E-2</v>
      </c>
      <c r="AX91" s="112"/>
      <c r="AY91" s="69"/>
      <c r="AZ91" s="69"/>
      <c r="BA91" s="69"/>
      <c r="BB91" s="69"/>
      <c r="BC91" s="69"/>
      <c r="BD91" s="69"/>
      <c r="BE91" s="69"/>
      <c r="BF91" s="69"/>
      <c r="BG91" s="69"/>
      <c r="BH91" s="69"/>
      <c r="BI91" s="69"/>
      <c r="BN91" s="476"/>
      <c r="BO91" s="566"/>
      <c r="BP91" s="569"/>
      <c r="BQ91" s="569"/>
      <c r="BR91" s="388" t="s">
        <v>134</v>
      </c>
      <c r="BS91" s="374">
        <v>1867267</v>
      </c>
      <c r="BT91" s="329">
        <v>1.162161305960537E-2</v>
      </c>
      <c r="BU91" s="374">
        <v>48</v>
      </c>
      <c r="BV91" s="329">
        <v>0.28235294117647058</v>
      </c>
      <c r="BW91" s="374">
        <v>38901.395833333336</v>
      </c>
      <c r="BX91" s="389">
        <v>4.3640330939176287E-3</v>
      </c>
      <c r="CB91" s="139"/>
      <c r="CC91" s="139"/>
      <c r="CD91" s="139"/>
      <c r="CE91" s="139"/>
      <c r="CF91" s="139"/>
      <c r="CG91" s="139"/>
      <c r="CI91" s="69"/>
      <c r="CJ91" s="132"/>
      <c r="CK91" s="132"/>
      <c r="CL91" s="132"/>
    </row>
    <row r="92" spans="2:95" s="14" customFormat="1" ht="13.5" customHeight="1">
      <c r="B92" s="451"/>
      <c r="C92" s="566"/>
      <c r="D92" s="581"/>
      <c r="E92" s="569"/>
      <c r="F92" s="569"/>
      <c r="G92" s="117" t="s">
        <v>146</v>
      </c>
      <c r="H92" s="187">
        <v>1287494</v>
      </c>
      <c r="I92" s="160">
        <f>IFERROR(H92/E77,"-")</f>
        <v>2.0620714094732981E-3</v>
      </c>
      <c r="J92" s="187">
        <v>31</v>
      </c>
      <c r="K92" s="160">
        <f>IFERROR(J92/F77,"-")</f>
        <v>3.5921205098493628E-2</v>
      </c>
      <c r="L92" s="190">
        <f t="shared" si="60"/>
        <v>41532.06451612903</v>
      </c>
      <c r="M92" s="101">
        <f t="shared" si="65"/>
        <v>3.642345200328986E-3</v>
      </c>
      <c r="N92" s="569"/>
      <c r="O92" s="569"/>
      <c r="P92" s="117" t="s">
        <v>146</v>
      </c>
      <c r="Q92" s="187">
        <v>177483</v>
      </c>
      <c r="R92" s="160">
        <f>IFERROR(Q92/N77,"-")</f>
        <v>2.2943799500333138E-3</v>
      </c>
      <c r="S92" s="187">
        <v>6</v>
      </c>
      <c r="T92" s="160">
        <f>IFERROR(S92/O77,"-")</f>
        <v>5.3571428571428568E-2</v>
      </c>
      <c r="U92" s="190">
        <f t="shared" si="61"/>
        <v>29580.5</v>
      </c>
      <c r="V92" s="101">
        <f t="shared" si="66"/>
        <v>7.0497003877335212E-4</v>
      </c>
      <c r="W92" s="569"/>
      <c r="X92" s="569"/>
      <c r="Y92" s="117" t="s">
        <v>146</v>
      </c>
      <c r="Z92" s="187">
        <v>132074</v>
      </c>
      <c r="AA92" s="160">
        <f>IFERROR(Z92/W77,"-")</f>
        <v>1.9266261679461826E-3</v>
      </c>
      <c r="AB92" s="187">
        <v>8</v>
      </c>
      <c r="AC92" s="160">
        <f>IFERROR(AB92/X77,"-")</f>
        <v>0.1095890410958904</v>
      </c>
      <c r="AD92" s="190">
        <f t="shared" si="62"/>
        <v>16509.25</v>
      </c>
      <c r="AE92" s="101">
        <f t="shared" si="67"/>
        <v>9.3996005169780282E-4</v>
      </c>
      <c r="AF92" s="569"/>
      <c r="AG92" s="569"/>
      <c r="AH92" s="117" t="s">
        <v>146</v>
      </c>
      <c r="AI92" s="187">
        <v>320634</v>
      </c>
      <c r="AJ92" s="160">
        <f>IFERROR(AI92/AF77,"-")</f>
        <v>2.8855642322292707E-3</v>
      </c>
      <c r="AK92" s="187">
        <v>10</v>
      </c>
      <c r="AL92" s="160">
        <f>IFERROR(AK92/AG77,"-")</f>
        <v>8.4033613445378158E-2</v>
      </c>
      <c r="AM92" s="190">
        <f t="shared" si="63"/>
        <v>32063.4</v>
      </c>
      <c r="AN92" s="101">
        <f t="shared" si="68"/>
        <v>1.1749500646222536E-3</v>
      </c>
      <c r="AO92" s="569"/>
      <c r="AP92" s="586"/>
      <c r="AQ92" s="117" t="s">
        <v>146</v>
      </c>
      <c r="AR92" s="187">
        <f t="shared" si="58"/>
        <v>1917685</v>
      </c>
      <c r="AS92" s="160">
        <f>IFERROR(AR92/AO77,"-")</f>
        <v>2.1757425824858465E-3</v>
      </c>
      <c r="AT92" s="187">
        <f t="shared" si="59"/>
        <v>55</v>
      </c>
      <c r="AU92" s="160">
        <f>IFERROR(AT92/AP77,"-")</f>
        <v>4.7129391602399318E-2</v>
      </c>
      <c r="AV92" s="190">
        <f t="shared" si="64"/>
        <v>34867</v>
      </c>
      <c r="AW92" s="101">
        <f t="shared" si="69"/>
        <v>6.4622253554223949E-3</v>
      </c>
      <c r="AX92" s="112"/>
      <c r="BN92" s="476"/>
      <c r="BO92" s="566"/>
      <c r="BP92" s="569"/>
      <c r="BQ92" s="569"/>
      <c r="BR92" s="388" t="s">
        <v>135</v>
      </c>
      <c r="BS92" s="374">
        <v>2417474</v>
      </c>
      <c r="BT92" s="329">
        <v>1.5046025774383864E-2</v>
      </c>
      <c r="BU92" s="374">
        <v>63</v>
      </c>
      <c r="BV92" s="329">
        <v>0.37058823529411766</v>
      </c>
      <c r="BW92" s="374">
        <v>38372.603174603173</v>
      </c>
      <c r="BX92" s="389">
        <v>5.727793435766888E-3</v>
      </c>
      <c r="BZ92" s="144"/>
      <c r="CB92" s="139"/>
      <c r="CC92" s="139"/>
      <c r="CD92" s="139"/>
      <c r="CE92" s="139"/>
      <c r="CF92" s="139"/>
      <c r="CG92" s="139"/>
      <c r="CI92" s="72"/>
      <c r="CJ92" s="133"/>
      <c r="CK92" s="133"/>
      <c r="CL92" s="133"/>
      <c r="CN92" s="58"/>
      <c r="CO92" s="58"/>
      <c r="CP92" s="58"/>
      <c r="CQ92" s="58"/>
    </row>
    <row r="93" spans="2:95" s="14" customFormat="1" ht="13.5" customHeight="1">
      <c r="B93" s="451"/>
      <c r="C93" s="566"/>
      <c r="D93" s="581"/>
      <c r="E93" s="569"/>
      <c r="F93" s="569"/>
      <c r="G93" s="118" t="s">
        <v>147</v>
      </c>
      <c r="H93" s="188">
        <v>1325243</v>
      </c>
      <c r="I93" s="161">
        <f>IFERROR(H93/E77,"-")</f>
        <v>2.1225308241472362E-3</v>
      </c>
      <c r="J93" s="188">
        <v>99</v>
      </c>
      <c r="K93" s="161">
        <f>IFERROR(J93/F77,"-")</f>
        <v>0.11471610660486674</v>
      </c>
      <c r="L93" s="191">
        <f t="shared" si="60"/>
        <v>13386.292929292929</v>
      </c>
      <c r="M93" s="102">
        <f t="shared" si="65"/>
        <v>1.163200563976031E-2</v>
      </c>
      <c r="N93" s="569"/>
      <c r="O93" s="569"/>
      <c r="P93" s="118" t="s">
        <v>147</v>
      </c>
      <c r="Q93" s="188">
        <v>135224</v>
      </c>
      <c r="R93" s="161">
        <f>IFERROR(Q93/N77,"-")</f>
        <v>1.7480842354665226E-3</v>
      </c>
      <c r="S93" s="188">
        <v>16</v>
      </c>
      <c r="T93" s="161">
        <f>IFERROR(S93/O77,"-")</f>
        <v>0.14285714285714285</v>
      </c>
      <c r="U93" s="191">
        <f t="shared" si="61"/>
        <v>8451.5</v>
      </c>
      <c r="V93" s="102">
        <f t="shared" si="66"/>
        <v>1.8799201033956056E-3</v>
      </c>
      <c r="W93" s="569"/>
      <c r="X93" s="569"/>
      <c r="Y93" s="118" t="s">
        <v>147</v>
      </c>
      <c r="Z93" s="188">
        <v>112353</v>
      </c>
      <c r="AA93" s="161">
        <f>IFERROR(Z93/W77,"-")</f>
        <v>1.6389465742482053E-3</v>
      </c>
      <c r="AB93" s="188">
        <v>12</v>
      </c>
      <c r="AC93" s="161">
        <f>IFERROR(AB93/X77,"-")</f>
        <v>0.16438356164383561</v>
      </c>
      <c r="AD93" s="191">
        <f t="shared" si="62"/>
        <v>9362.75</v>
      </c>
      <c r="AE93" s="102">
        <f t="shared" si="67"/>
        <v>1.4099400775467042E-3</v>
      </c>
      <c r="AF93" s="569"/>
      <c r="AG93" s="569"/>
      <c r="AH93" s="118" t="s">
        <v>147</v>
      </c>
      <c r="AI93" s="188">
        <v>96745</v>
      </c>
      <c r="AJ93" s="161">
        <f>IFERROR(AI93/AF77,"-")</f>
        <v>8.7066222436491696E-4</v>
      </c>
      <c r="AK93" s="188">
        <v>13</v>
      </c>
      <c r="AL93" s="161">
        <f>IFERROR(AK93/AG77,"-")</f>
        <v>0.1092436974789916</v>
      </c>
      <c r="AM93" s="191">
        <f t="shared" si="63"/>
        <v>7441.9230769230771</v>
      </c>
      <c r="AN93" s="102">
        <f t="shared" si="68"/>
        <v>1.5274350840089295E-3</v>
      </c>
      <c r="AO93" s="569"/>
      <c r="AP93" s="586"/>
      <c r="AQ93" s="118" t="s">
        <v>147</v>
      </c>
      <c r="AR93" s="188">
        <f t="shared" si="58"/>
        <v>1669565</v>
      </c>
      <c r="AS93" s="161">
        <f>IFERROR(AR93/AO77,"-")</f>
        <v>1.8942337582699882E-3</v>
      </c>
      <c r="AT93" s="188">
        <f t="shared" si="59"/>
        <v>140</v>
      </c>
      <c r="AU93" s="161">
        <f>IFERROR(AT93/AP77,"-")</f>
        <v>0.11996572407883462</v>
      </c>
      <c r="AV93" s="191">
        <f t="shared" si="64"/>
        <v>11925.464285714286</v>
      </c>
      <c r="AW93" s="102">
        <f t="shared" si="69"/>
        <v>1.6449300904711549E-2</v>
      </c>
      <c r="AX93" s="112"/>
      <c r="BN93" s="476"/>
      <c r="BO93" s="566"/>
      <c r="BP93" s="569"/>
      <c r="BQ93" s="569"/>
      <c r="BR93" s="388" t="s">
        <v>136</v>
      </c>
      <c r="BS93" s="374">
        <v>257321</v>
      </c>
      <c r="BT93" s="329">
        <v>1.6015305224752077E-3</v>
      </c>
      <c r="BU93" s="374">
        <v>14</v>
      </c>
      <c r="BV93" s="329">
        <v>8.2352941176470587E-2</v>
      </c>
      <c r="BW93" s="374">
        <v>18380.071428571428</v>
      </c>
      <c r="BX93" s="389">
        <v>1.2728429857259752E-3</v>
      </c>
      <c r="CB93" s="139"/>
      <c r="CC93" s="139"/>
      <c r="CD93" s="139"/>
      <c r="CE93" s="139"/>
      <c r="CF93" s="139"/>
      <c r="CG93" s="139"/>
      <c r="CI93" s="9"/>
      <c r="CJ93" s="130"/>
      <c r="CK93" s="130"/>
      <c r="CL93" s="130"/>
      <c r="CN93" s="1"/>
      <c r="CO93" s="1"/>
      <c r="CP93" s="1"/>
      <c r="CQ93" s="1"/>
    </row>
    <row r="94" spans="2:95" s="14" customFormat="1" ht="13.5" customHeight="1">
      <c r="B94" s="451"/>
      <c r="C94" s="567"/>
      <c r="D94" s="582"/>
      <c r="E94" s="570"/>
      <c r="F94" s="570"/>
      <c r="G94" s="119" t="s">
        <v>74</v>
      </c>
      <c r="H94" s="181">
        <v>100060190</v>
      </c>
      <c r="I94" s="161">
        <f>IFERROR(H94/E77,"-")</f>
        <v>0.16025803384362644</v>
      </c>
      <c r="J94" s="188">
        <v>670</v>
      </c>
      <c r="K94" s="161">
        <f>IFERROR(J94/F77,"-")</f>
        <v>0.77636152954808801</v>
      </c>
      <c r="L94" s="191">
        <f t="shared" si="60"/>
        <v>149343.56716417911</v>
      </c>
      <c r="M94" s="103">
        <f t="shared" si="65"/>
        <v>7.8721654329690985E-2</v>
      </c>
      <c r="N94" s="570"/>
      <c r="O94" s="570"/>
      <c r="P94" s="119" t="s">
        <v>74</v>
      </c>
      <c r="Q94" s="181">
        <v>10980273</v>
      </c>
      <c r="R94" s="161">
        <f>IFERROR(Q94/N77,"-")</f>
        <v>0.14194552840042227</v>
      </c>
      <c r="S94" s="188">
        <v>94</v>
      </c>
      <c r="T94" s="161">
        <f>IFERROR(S94/O77,"-")</f>
        <v>0.8392857142857143</v>
      </c>
      <c r="U94" s="191">
        <f t="shared" si="61"/>
        <v>116811.41489361702</v>
      </c>
      <c r="V94" s="103">
        <f t="shared" si="66"/>
        <v>1.1044530607449183E-2</v>
      </c>
      <c r="W94" s="570"/>
      <c r="X94" s="570"/>
      <c r="Y94" s="119" t="s">
        <v>74</v>
      </c>
      <c r="Z94" s="181">
        <v>13354892</v>
      </c>
      <c r="AA94" s="161">
        <f>IFERROR(Z94/W77,"-")</f>
        <v>0.19481415265150698</v>
      </c>
      <c r="AB94" s="188">
        <v>58</v>
      </c>
      <c r="AC94" s="161">
        <f>IFERROR(AB94/X77,"-")</f>
        <v>0.79452054794520544</v>
      </c>
      <c r="AD94" s="191">
        <f t="shared" si="62"/>
        <v>230256.75862068965</v>
      </c>
      <c r="AE94" s="103">
        <f t="shared" si="67"/>
        <v>6.8147103748090708E-3</v>
      </c>
      <c r="AF94" s="570"/>
      <c r="AG94" s="570"/>
      <c r="AH94" s="119" t="s">
        <v>74</v>
      </c>
      <c r="AI94" s="181">
        <v>22402518</v>
      </c>
      <c r="AJ94" s="161">
        <f>IFERROR(AI94/AF77,"-")</f>
        <v>0.20161275676526011</v>
      </c>
      <c r="AK94" s="188">
        <v>99</v>
      </c>
      <c r="AL94" s="161">
        <f>IFERROR(AK94/AG77,"-")</f>
        <v>0.83193277310924374</v>
      </c>
      <c r="AM94" s="191">
        <f t="shared" si="63"/>
        <v>226288.06060606061</v>
      </c>
      <c r="AN94" s="103">
        <f t="shared" si="68"/>
        <v>1.163200563976031E-2</v>
      </c>
      <c r="AO94" s="570"/>
      <c r="AP94" s="587"/>
      <c r="AQ94" s="119" t="s">
        <v>74</v>
      </c>
      <c r="AR94" s="181">
        <f t="shared" si="58"/>
        <v>146797873</v>
      </c>
      <c r="AS94" s="161">
        <f>IFERROR(AR94/AO77,"-")</f>
        <v>0.16655205797847369</v>
      </c>
      <c r="AT94" s="188">
        <f t="shared" si="59"/>
        <v>921</v>
      </c>
      <c r="AU94" s="161">
        <f>IFERROR(AT94/AP77,"-")</f>
        <v>0.78920308483290491</v>
      </c>
      <c r="AV94" s="191">
        <f t="shared" si="64"/>
        <v>159389.65580890336</v>
      </c>
      <c r="AW94" s="103">
        <f t="shared" si="69"/>
        <v>0.10821290095170956</v>
      </c>
      <c r="AX94" s="112"/>
      <c r="BN94" s="476"/>
      <c r="BO94" s="566"/>
      <c r="BP94" s="569"/>
      <c r="BQ94" s="569"/>
      <c r="BR94" s="388" t="s">
        <v>137</v>
      </c>
      <c r="BS94" s="374">
        <v>2925651</v>
      </c>
      <c r="BT94" s="329">
        <v>1.8208849548268947E-2</v>
      </c>
      <c r="BU94" s="374">
        <v>90</v>
      </c>
      <c r="BV94" s="329">
        <v>0.52941176470588236</v>
      </c>
      <c r="BW94" s="374">
        <v>32507.233333333334</v>
      </c>
      <c r="BX94" s="389">
        <v>8.182562051095554E-3</v>
      </c>
      <c r="CB94" s="139"/>
      <c r="CC94" s="139"/>
      <c r="CD94" s="139"/>
      <c r="CE94" s="139"/>
      <c r="CF94" s="139"/>
      <c r="CG94" s="139"/>
      <c r="CI94" s="9"/>
      <c r="CJ94" s="130"/>
      <c r="CK94" s="130"/>
      <c r="CL94" s="130"/>
      <c r="CN94" s="1"/>
      <c r="CO94" s="1"/>
      <c r="CP94" s="1"/>
      <c r="CQ94" s="1"/>
    </row>
    <row r="95" spans="2:95" s="14" customFormat="1" ht="13.5" customHeight="1">
      <c r="B95" s="451">
        <v>6</v>
      </c>
      <c r="C95" s="565" t="s">
        <v>117</v>
      </c>
      <c r="D95" s="580">
        <f>BL10</f>
        <v>11584</v>
      </c>
      <c r="E95" s="568">
        <f>VLOOKUP(C95,$AY$5:$BI$78,2,0)</f>
        <v>997718080</v>
      </c>
      <c r="F95" s="568">
        <f>VLOOKUP(C95,$AY$5:$BI$78,7,0)</f>
        <v>1436</v>
      </c>
      <c r="G95" s="115" t="s">
        <v>133</v>
      </c>
      <c r="H95" s="186">
        <v>12209989</v>
      </c>
      <c r="I95" s="159">
        <f>IFERROR(H95/E95,"-")</f>
        <v>1.2237914942866426E-2</v>
      </c>
      <c r="J95" s="186">
        <v>235</v>
      </c>
      <c r="K95" s="159">
        <f>IFERROR(J95/F95,"-")</f>
        <v>0.16364902506963788</v>
      </c>
      <c r="L95" s="189">
        <f t="shared" si="60"/>
        <v>51957.4</v>
      </c>
      <c r="M95" s="100">
        <f>IFERROR(J95/$BL$10,0)</f>
        <v>2.028660220994475E-2</v>
      </c>
      <c r="N95" s="568">
        <f>VLOOKUP(C95,$AY$5:$BI$78,3,0)</f>
        <v>153493380</v>
      </c>
      <c r="O95" s="568">
        <f>VLOOKUP(C95,$AY$5:$BI$78,8,0)</f>
        <v>203</v>
      </c>
      <c r="P95" s="115" t="s">
        <v>133</v>
      </c>
      <c r="Q95" s="186">
        <v>1101934</v>
      </c>
      <c r="R95" s="159">
        <f>IFERROR(Q95/N95,"-")</f>
        <v>7.1790327374379277E-3</v>
      </c>
      <c r="S95" s="186">
        <v>35</v>
      </c>
      <c r="T95" s="159">
        <f>IFERROR(S95/O95,"-")</f>
        <v>0.17241379310344829</v>
      </c>
      <c r="U95" s="189">
        <f t="shared" si="61"/>
        <v>31483.82857142857</v>
      </c>
      <c r="V95" s="100">
        <f>IFERROR(S95/$BL$10,0)</f>
        <v>3.0214088397790056E-3</v>
      </c>
      <c r="W95" s="568">
        <f>VLOOKUP(C95,$AY$5:$BI$78,4,0)</f>
        <v>94737180</v>
      </c>
      <c r="X95" s="568">
        <f>VLOOKUP(C95,$AY$5:$BI$78,9,0)</f>
        <v>118</v>
      </c>
      <c r="Y95" s="115" t="s">
        <v>133</v>
      </c>
      <c r="Z95" s="186">
        <v>1465921</v>
      </c>
      <c r="AA95" s="159">
        <f>IFERROR(Z95/W95,"-")</f>
        <v>1.5473555366541415E-2</v>
      </c>
      <c r="AB95" s="186">
        <v>24</v>
      </c>
      <c r="AC95" s="159">
        <f>IFERROR(AB95/X95,"-")</f>
        <v>0.20338983050847459</v>
      </c>
      <c r="AD95" s="189">
        <f t="shared" si="62"/>
        <v>61080.041666666664</v>
      </c>
      <c r="AE95" s="100">
        <f>IFERROR(AB95/$BL$10,0)</f>
        <v>2.0718232044198894E-3</v>
      </c>
      <c r="AF95" s="568">
        <f>VLOOKUP(C95,$AY$5:$BI$78,5,0)</f>
        <v>184842630</v>
      </c>
      <c r="AG95" s="568">
        <f>VLOOKUP(C95,$AY$5:$BI$78,10,0)</f>
        <v>199</v>
      </c>
      <c r="AH95" s="115" t="s">
        <v>133</v>
      </c>
      <c r="AI95" s="186">
        <v>2245435</v>
      </c>
      <c r="AJ95" s="159">
        <f>IFERROR(AI95/AF95,"-")</f>
        <v>1.2147820013164713E-2</v>
      </c>
      <c r="AK95" s="186">
        <v>60</v>
      </c>
      <c r="AL95" s="159">
        <f>IFERROR(AK95/AG95,"-")</f>
        <v>0.30150753768844218</v>
      </c>
      <c r="AM95" s="189">
        <f t="shared" si="63"/>
        <v>37423.916666666664</v>
      </c>
      <c r="AN95" s="100">
        <f>IFERROR(AK95/$BL$10,0)</f>
        <v>5.1795580110497235E-3</v>
      </c>
      <c r="AO95" s="568">
        <f>VLOOKUP(C95,$AY$5:$BI$78,6,0)</f>
        <v>1430791270</v>
      </c>
      <c r="AP95" s="585">
        <f>VLOOKUP(C95,$AY$5:$BI$78,11,0)</f>
        <v>1956</v>
      </c>
      <c r="AQ95" s="115" t="s">
        <v>133</v>
      </c>
      <c r="AR95" s="186">
        <f t="shared" si="58"/>
        <v>17023279</v>
      </c>
      <c r="AS95" s="159">
        <f>IFERROR(AR95/AO95,"-")</f>
        <v>1.1897807427913647E-2</v>
      </c>
      <c r="AT95" s="186">
        <f t="shared" si="59"/>
        <v>354</v>
      </c>
      <c r="AU95" s="159">
        <f>IFERROR(AT95/AP95,"-")</f>
        <v>0.18098159509202455</v>
      </c>
      <c r="AV95" s="189">
        <f t="shared" si="64"/>
        <v>48088.358757062146</v>
      </c>
      <c r="AW95" s="100">
        <f>IFERROR(AT95/$BL$10,0)</f>
        <v>3.0559392265193368E-2</v>
      </c>
      <c r="AX95" s="112"/>
      <c r="BN95" s="476"/>
      <c r="BO95" s="566"/>
      <c r="BP95" s="569"/>
      <c r="BQ95" s="569"/>
      <c r="BR95" s="388" t="s">
        <v>138</v>
      </c>
      <c r="BS95" s="374">
        <v>8075165</v>
      </c>
      <c r="BT95" s="329">
        <v>5.0258716628349458E-2</v>
      </c>
      <c r="BU95" s="374">
        <v>90</v>
      </c>
      <c r="BV95" s="329">
        <v>0.52941176470588236</v>
      </c>
      <c r="BW95" s="374">
        <v>89724.055555555562</v>
      </c>
      <c r="BX95" s="389">
        <v>8.182562051095554E-3</v>
      </c>
      <c r="CB95" s="139"/>
      <c r="CC95" s="139"/>
      <c r="CD95" s="139"/>
      <c r="CE95" s="139"/>
      <c r="CF95" s="139"/>
      <c r="CG95" s="139"/>
      <c r="CI95" s="9"/>
      <c r="CJ95" s="130"/>
      <c r="CK95" s="130"/>
      <c r="CL95" s="130"/>
      <c r="CN95" s="1"/>
      <c r="CO95" s="1"/>
      <c r="CP95" s="1"/>
      <c r="CQ95" s="1"/>
    </row>
    <row r="96" spans="2:95" s="14" customFormat="1" ht="13.5" customHeight="1">
      <c r="B96" s="451"/>
      <c r="C96" s="566"/>
      <c r="D96" s="581"/>
      <c r="E96" s="569"/>
      <c r="F96" s="569"/>
      <c r="G96" s="116" t="s">
        <v>134</v>
      </c>
      <c r="H96" s="187">
        <v>23084014</v>
      </c>
      <c r="I96" s="160">
        <f>IFERROR(H96/E95,"-")</f>
        <v>2.3136810350274498E-2</v>
      </c>
      <c r="J96" s="187">
        <v>328</v>
      </c>
      <c r="K96" s="160">
        <f>IFERROR(J96/F95,"-")</f>
        <v>0.22841225626740946</v>
      </c>
      <c r="L96" s="190">
        <f t="shared" si="60"/>
        <v>70378.091463414632</v>
      </c>
      <c r="M96" s="101">
        <f t="shared" ref="M96:M112" si="71">IFERROR(J96/$BL$10,0)</f>
        <v>2.8314917127071824E-2</v>
      </c>
      <c r="N96" s="569"/>
      <c r="O96" s="569"/>
      <c r="P96" s="116" t="s">
        <v>134</v>
      </c>
      <c r="Q96" s="187">
        <v>1131306</v>
      </c>
      <c r="R96" s="160">
        <f>IFERROR(Q96/N95,"-")</f>
        <v>7.3703895242908848E-3</v>
      </c>
      <c r="S96" s="187">
        <v>49</v>
      </c>
      <c r="T96" s="160">
        <f>IFERROR(S96/O95,"-")</f>
        <v>0.2413793103448276</v>
      </c>
      <c r="U96" s="190">
        <f t="shared" si="61"/>
        <v>23087.877551020407</v>
      </c>
      <c r="V96" s="101">
        <f t="shared" ref="V96:V112" si="72">IFERROR(S96/$BL$10,0)</f>
        <v>4.2299723756906073E-3</v>
      </c>
      <c r="W96" s="569"/>
      <c r="X96" s="569"/>
      <c r="Y96" s="116" t="s">
        <v>134</v>
      </c>
      <c r="Z96" s="187">
        <v>3448142</v>
      </c>
      <c r="AA96" s="160">
        <f>IFERROR(Z96/W95,"-")</f>
        <v>3.6396924628746601E-2</v>
      </c>
      <c r="AB96" s="187">
        <v>33</v>
      </c>
      <c r="AC96" s="160">
        <f>IFERROR(AB96/X95,"-")</f>
        <v>0.27966101694915252</v>
      </c>
      <c r="AD96" s="190">
        <f t="shared" si="62"/>
        <v>104489.15151515152</v>
      </c>
      <c r="AE96" s="101">
        <f t="shared" ref="AE96:AE112" si="73">IFERROR(AB96/$BL$10,0)</f>
        <v>2.8487569060773482E-3</v>
      </c>
      <c r="AF96" s="569"/>
      <c r="AG96" s="569"/>
      <c r="AH96" s="116" t="s">
        <v>134</v>
      </c>
      <c r="AI96" s="187">
        <v>5328875</v>
      </c>
      <c r="AJ96" s="160">
        <f>IFERROR(AI96/AF95,"-")</f>
        <v>2.8829253295086746E-2</v>
      </c>
      <c r="AK96" s="187">
        <v>62</v>
      </c>
      <c r="AL96" s="160">
        <f>IFERROR(AK96/AG95,"-")</f>
        <v>0.31155778894472363</v>
      </c>
      <c r="AM96" s="190">
        <f t="shared" si="63"/>
        <v>85949.596774193546</v>
      </c>
      <c r="AN96" s="101">
        <f t="shared" ref="AN96:AN112" si="74">IFERROR(AK96/$BL$10,0)</f>
        <v>5.3522099447513814E-3</v>
      </c>
      <c r="AO96" s="569"/>
      <c r="AP96" s="586"/>
      <c r="AQ96" s="116" t="s">
        <v>134</v>
      </c>
      <c r="AR96" s="187">
        <f t="shared" si="58"/>
        <v>32992337</v>
      </c>
      <c r="AS96" s="160">
        <f>IFERROR(AR96/AO95,"-")</f>
        <v>2.3058805076438579E-2</v>
      </c>
      <c r="AT96" s="187">
        <f t="shared" si="59"/>
        <v>472</v>
      </c>
      <c r="AU96" s="160">
        <f>IFERROR(AT96/AP95,"-")</f>
        <v>0.24130879345603273</v>
      </c>
      <c r="AV96" s="190">
        <f t="shared" si="64"/>
        <v>69899.019067796617</v>
      </c>
      <c r="AW96" s="101">
        <f t="shared" ref="AW96:AW112" si="75">IFERROR(AT96/$BL$10,0)</f>
        <v>4.074585635359116E-2</v>
      </c>
      <c r="AX96" s="112"/>
      <c r="BN96" s="476"/>
      <c r="BO96" s="566"/>
      <c r="BP96" s="569"/>
      <c r="BQ96" s="569"/>
      <c r="BR96" s="388" t="s">
        <v>139</v>
      </c>
      <c r="BS96" s="374">
        <v>8651114</v>
      </c>
      <c r="BT96" s="329">
        <v>5.3843344011614225E-2</v>
      </c>
      <c r="BU96" s="374">
        <v>28</v>
      </c>
      <c r="BV96" s="329">
        <v>0.16470588235294117</v>
      </c>
      <c r="BW96" s="374">
        <v>308968.35714285716</v>
      </c>
      <c r="BX96" s="389">
        <v>2.5456859714519504E-3</v>
      </c>
      <c r="CB96" s="139"/>
      <c r="CC96" s="139"/>
      <c r="CD96" s="139"/>
      <c r="CE96" s="139"/>
      <c r="CF96" s="139"/>
      <c r="CG96" s="139"/>
      <c r="CI96" s="9"/>
      <c r="CJ96" s="130"/>
      <c r="CK96" s="130"/>
      <c r="CL96" s="130"/>
      <c r="CN96" s="1"/>
      <c r="CO96" s="1"/>
      <c r="CP96" s="1"/>
      <c r="CQ96" s="1"/>
    </row>
    <row r="97" spans="2:95" s="14" customFormat="1" ht="13.5" customHeight="1">
      <c r="B97" s="451"/>
      <c r="C97" s="566"/>
      <c r="D97" s="581"/>
      <c r="E97" s="569"/>
      <c r="F97" s="569"/>
      <c r="G97" s="116" t="s">
        <v>474</v>
      </c>
      <c r="H97" s="187">
        <v>8673887</v>
      </c>
      <c r="I97" s="160">
        <f>IFERROR(H97/E95,"-")</f>
        <v>8.6937253858324383E-3</v>
      </c>
      <c r="J97" s="187">
        <v>138</v>
      </c>
      <c r="K97" s="160">
        <f>IFERROR(J97/F95,"-")</f>
        <v>9.610027855153204E-2</v>
      </c>
      <c r="L97" s="190">
        <f t="shared" ref="L97" si="76">IFERROR(H97/J97,"-")</f>
        <v>62854.253623188408</v>
      </c>
      <c r="M97" s="101">
        <f t="shared" si="71"/>
        <v>1.1912983425414365E-2</v>
      </c>
      <c r="N97" s="569"/>
      <c r="O97" s="569"/>
      <c r="P97" s="116" t="s">
        <v>474</v>
      </c>
      <c r="Q97" s="187">
        <v>1374604</v>
      </c>
      <c r="R97" s="160">
        <f>IFERROR(Q97/N95,"-")</f>
        <v>8.9554611410602846E-3</v>
      </c>
      <c r="S97" s="187">
        <v>19</v>
      </c>
      <c r="T97" s="160">
        <f>IFERROR(S97/O95,"-")</f>
        <v>9.3596059113300489E-2</v>
      </c>
      <c r="U97" s="190">
        <f t="shared" ref="U97" si="77">IFERROR(Q97/S97,"-")</f>
        <v>72347.578947368427</v>
      </c>
      <c r="V97" s="101">
        <f t="shared" si="72"/>
        <v>1.6401933701657458E-3</v>
      </c>
      <c r="W97" s="569"/>
      <c r="X97" s="569"/>
      <c r="Y97" s="116" t="s">
        <v>474</v>
      </c>
      <c r="Z97" s="187">
        <v>1955067</v>
      </c>
      <c r="AA97" s="160">
        <f>IFERROR(Z97/W95,"-")</f>
        <v>2.06367447289438E-2</v>
      </c>
      <c r="AB97" s="187">
        <v>14</v>
      </c>
      <c r="AC97" s="160">
        <f>IFERROR(AB97/X95,"-")</f>
        <v>0.11864406779661017</v>
      </c>
      <c r="AD97" s="190">
        <f t="shared" ref="AD97" si="78">IFERROR(Z97/AB97,"-")</f>
        <v>139647.64285714287</v>
      </c>
      <c r="AE97" s="101">
        <f t="shared" si="73"/>
        <v>1.2085635359116022E-3</v>
      </c>
      <c r="AF97" s="569"/>
      <c r="AG97" s="569"/>
      <c r="AH97" s="116" t="s">
        <v>474</v>
      </c>
      <c r="AI97" s="187">
        <v>192897</v>
      </c>
      <c r="AJ97" s="160">
        <f>IFERROR(AI97/AF95,"-")</f>
        <v>1.0435742014707323E-3</v>
      </c>
      <c r="AK97" s="187">
        <v>22</v>
      </c>
      <c r="AL97" s="160">
        <f>IFERROR(AK97/AG95,"-")</f>
        <v>0.11055276381909548</v>
      </c>
      <c r="AM97" s="190">
        <f t="shared" ref="AM97" si="79">IFERROR(AI97/AK97,"-")</f>
        <v>8768.045454545454</v>
      </c>
      <c r="AN97" s="101">
        <f t="shared" si="74"/>
        <v>1.899171270718232E-3</v>
      </c>
      <c r="AO97" s="569"/>
      <c r="AP97" s="586"/>
      <c r="AQ97" s="116" t="s">
        <v>474</v>
      </c>
      <c r="AR97" s="187">
        <f t="shared" ref="AR97" si="80">SUM(H97,Q97,Z97,AI97)</f>
        <v>12196455</v>
      </c>
      <c r="AS97" s="160">
        <f>IFERROR(AR97/AO95,"-")</f>
        <v>8.5242727263774819E-3</v>
      </c>
      <c r="AT97" s="187">
        <f t="shared" ref="AT97" si="81">SUM(J97,S97,AB97,AK97)</f>
        <v>193</v>
      </c>
      <c r="AU97" s="160">
        <f>IFERROR(AT97/AP95,"-")</f>
        <v>9.8670756646216773E-2</v>
      </c>
      <c r="AV97" s="190">
        <f t="shared" ref="AV97" si="82">IFERROR(AR97/AT97,"-")</f>
        <v>63194.067357512955</v>
      </c>
      <c r="AW97" s="101">
        <f t="shared" si="75"/>
        <v>1.6660911602209946E-2</v>
      </c>
      <c r="AX97" s="111"/>
      <c r="BJ97" s="12"/>
      <c r="BM97" s="12"/>
      <c r="BN97" s="476"/>
      <c r="BO97" s="566"/>
      <c r="BP97" s="569"/>
      <c r="BQ97" s="569"/>
      <c r="BR97" s="388" t="s">
        <v>436</v>
      </c>
      <c r="BS97" s="374">
        <v>0</v>
      </c>
      <c r="BT97" s="329">
        <v>0</v>
      </c>
      <c r="BU97" s="374">
        <v>0</v>
      </c>
      <c r="BV97" s="329">
        <v>0</v>
      </c>
      <c r="BW97" s="374" t="s">
        <v>329</v>
      </c>
      <c r="BX97" s="389">
        <v>0</v>
      </c>
      <c r="BY97" s="12"/>
      <c r="CB97" s="139"/>
      <c r="CC97" s="139"/>
      <c r="CD97" s="139"/>
      <c r="CE97" s="139"/>
      <c r="CF97" s="139"/>
      <c r="CG97" s="139"/>
      <c r="CI97" s="9"/>
      <c r="CJ97" s="130"/>
      <c r="CK97" s="130"/>
      <c r="CL97" s="130"/>
      <c r="CN97" s="1"/>
      <c r="CO97" s="1"/>
      <c r="CP97" s="1"/>
      <c r="CQ97" s="1"/>
    </row>
    <row r="98" spans="2:95" s="14" customFormat="1" ht="13.5" customHeight="1">
      <c r="B98" s="451"/>
      <c r="C98" s="566"/>
      <c r="D98" s="581"/>
      <c r="E98" s="569"/>
      <c r="F98" s="569"/>
      <c r="G98" s="117" t="s">
        <v>135</v>
      </c>
      <c r="H98" s="187">
        <v>38752728</v>
      </c>
      <c r="I98" s="160">
        <f>IFERROR(H98/E95,"-")</f>
        <v>3.8841360878215214E-2</v>
      </c>
      <c r="J98" s="187">
        <v>511</v>
      </c>
      <c r="K98" s="160">
        <f>IFERROR(J98/F95,"-")</f>
        <v>0.35584958217270196</v>
      </c>
      <c r="L98" s="190">
        <f t="shared" si="60"/>
        <v>75837.04109589041</v>
      </c>
      <c r="M98" s="101">
        <f t="shared" si="71"/>
        <v>4.4112569060773481E-2</v>
      </c>
      <c r="N98" s="569"/>
      <c r="O98" s="569"/>
      <c r="P98" s="117" t="s">
        <v>135</v>
      </c>
      <c r="Q98" s="187">
        <v>10259606</v>
      </c>
      <c r="R98" s="160">
        <f>IFERROR(Q98/N95,"-")</f>
        <v>6.6840706745789291E-2</v>
      </c>
      <c r="S98" s="187">
        <v>83</v>
      </c>
      <c r="T98" s="160">
        <f>IFERROR(S98/O95,"-")</f>
        <v>0.40886699507389163</v>
      </c>
      <c r="U98" s="190">
        <f t="shared" si="61"/>
        <v>123609.7108433735</v>
      </c>
      <c r="V98" s="101">
        <f t="shared" si="72"/>
        <v>7.1650552486187844E-3</v>
      </c>
      <c r="W98" s="569"/>
      <c r="X98" s="569"/>
      <c r="Y98" s="117" t="s">
        <v>135</v>
      </c>
      <c r="Z98" s="187">
        <v>872566</v>
      </c>
      <c r="AA98" s="160">
        <f>IFERROR(Z98/W95,"-")</f>
        <v>9.2103860385120175E-3</v>
      </c>
      <c r="AB98" s="187">
        <v>39</v>
      </c>
      <c r="AC98" s="160">
        <f>IFERROR(AB98/X95,"-")</f>
        <v>0.33050847457627119</v>
      </c>
      <c r="AD98" s="190">
        <f t="shared" si="62"/>
        <v>22373.48717948718</v>
      </c>
      <c r="AE98" s="101">
        <f t="shared" si="73"/>
        <v>3.3667127071823205E-3</v>
      </c>
      <c r="AF98" s="569"/>
      <c r="AG98" s="569"/>
      <c r="AH98" s="117" t="s">
        <v>135</v>
      </c>
      <c r="AI98" s="187">
        <v>4504523</v>
      </c>
      <c r="AJ98" s="160">
        <f>IFERROR(AI98/AF95,"-")</f>
        <v>2.4369502857647069E-2</v>
      </c>
      <c r="AK98" s="187">
        <v>75</v>
      </c>
      <c r="AL98" s="160">
        <f>IFERROR(AK98/AG95,"-")</f>
        <v>0.37688442211055279</v>
      </c>
      <c r="AM98" s="190">
        <f t="shared" si="63"/>
        <v>60060.306666666664</v>
      </c>
      <c r="AN98" s="101">
        <f t="shared" si="74"/>
        <v>6.4744475138121546E-3</v>
      </c>
      <c r="AO98" s="569"/>
      <c r="AP98" s="586"/>
      <c r="AQ98" s="117" t="s">
        <v>135</v>
      </c>
      <c r="AR98" s="187">
        <f t="shared" si="58"/>
        <v>54389423</v>
      </c>
      <c r="AS98" s="160">
        <f>IFERROR(AR98/AO95,"-")</f>
        <v>3.8013527298080316E-2</v>
      </c>
      <c r="AT98" s="187">
        <f t="shared" si="59"/>
        <v>708</v>
      </c>
      <c r="AU98" s="160">
        <f>IFERROR(AT98/AP95,"-")</f>
        <v>0.3619631901840491</v>
      </c>
      <c r="AV98" s="190">
        <f t="shared" si="64"/>
        <v>76821.218926553673</v>
      </c>
      <c r="AW98" s="101">
        <f t="shared" si="75"/>
        <v>6.1118784530386737E-2</v>
      </c>
      <c r="AX98" s="112"/>
      <c r="BN98" s="476"/>
      <c r="BO98" s="566"/>
      <c r="BP98" s="569"/>
      <c r="BQ98" s="569"/>
      <c r="BR98" s="388" t="s">
        <v>140</v>
      </c>
      <c r="BS98" s="374">
        <v>131678</v>
      </c>
      <c r="BT98" s="329">
        <v>8.1954576633267557E-4</v>
      </c>
      <c r="BU98" s="374">
        <v>7</v>
      </c>
      <c r="BV98" s="329">
        <v>4.1176470588235294E-2</v>
      </c>
      <c r="BW98" s="374">
        <v>18811.142857142859</v>
      </c>
      <c r="BX98" s="389">
        <v>6.3642149286298759E-4</v>
      </c>
      <c r="CB98" s="139"/>
      <c r="CC98" s="139"/>
      <c r="CD98" s="139"/>
      <c r="CE98" s="139"/>
      <c r="CF98" s="139"/>
      <c r="CG98" s="139"/>
      <c r="CI98" s="9"/>
      <c r="CJ98" s="130"/>
      <c r="CK98" s="130"/>
      <c r="CL98" s="130"/>
      <c r="CN98" s="1"/>
      <c r="CO98" s="1"/>
      <c r="CP98" s="1"/>
      <c r="CQ98" s="1"/>
    </row>
    <row r="99" spans="2:95" s="14" customFormat="1" ht="13.5" customHeight="1">
      <c r="B99" s="451"/>
      <c r="C99" s="566"/>
      <c r="D99" s="581"/>
      <c r="E99" s="569"/>
      <c r="F99" s="569"/>
      <c r="G99" s="117" t="s">
        <v>136</v>
      </c>
      <c r="H99" s="187">
        <v>5093737</v>
      </c>
      <c r="I99" s="160">
        <f>IFERROR(H99/E95,"-")</f>
        <v>5.1053870848967679E-3</v>
      </c>
      <c r="J99" s="187">
        <v>102</v>
      </c>
      <c r="K99" s="160">
        <f>IFERROR(J99/F95,"-")</f>
        <v>7.1030640668523673E-2</v>
      </c>
      <c r="L99" s="190">
        <f t="shared" si="60"/>
        <v>49938.598039215685</v>
      </c>
      <c r="M99" s="101">
        <f t="shared" si="71"/>
        <v>8.8052486187845305E-3</v>
      </c>
      <c r="N99" s="569"/>
      <c r="O99" s="569"/>
      <c r="P99" s="117" t="s">
        <v>136</v>
      </c>
      <c r="Q99" s="187">
        <v>376080</v>
      </c>
      <c r="R99" s="160">
        <f>IFERROR(Q99/N95,"-")</f>
        <v>2.4501382404895898E-3</v>
      </c>
      <c r="S99" s="187">
        <v>16</v>
      </c>
      <c r="T99" s="160">
        <f>IFERROR(S99/O95,"-")</f>
        <v>7.8817733990147784E-2</v>
      </c>
      <c r="U99" s="190">
        <f t="shared" si="61"/>
        <v>23505</v>
      </c>
      <c r="V99" s="101">
        <f t="shared" si="72"/>
        <v>1.3812154696132596E-3</v>
      </c>
      <c r="W99" s="569"/>
      <c r="X99" s="569"/>
      <c r="Y99" s="117" t="s">
        <v>136</v>
      </c>
      <c r="Z99" s="187">
        <v>136120</v>
      </c>
      <c r="AA99" s="160">
        <f>IFERROR(Z99/W95,"-")</f>
        <v>1.4368170975745742E-3</v>
      </c>
      <c r="AB99" s="187">
        <v>9</v>
      </c>
      <c r="AC99" s="160">
        <f>IFERROR(AB99/X95,"-")</f>
        <v>7.6271186440677971E-2</v>
      </c>
      <c r="AD99" s="190">
        <f t="shared" si="62"/>
        <v>15124.444444444445</v>
      </c>
      <c r="AE99" s="101">
        <f t="shared" si="73"/>
        <v>7.7693370165745853E-4</v>
      </c>
      <c r="AF99" s="569"/>
      <c r="AG99" s="569"/>
      <c r="AH99" s="117" t="s">
        <v>136</v>
      </c>
      <c r="AI99" s="187">
        <v>206292</v>
      </c>
      <c r="AJ99" s="160">
        <f>IFERROR(AI99/AF95,"-")</f>
        <v>1.1160412508737839E-3</v>
      </c>
      <c r="AK99" s="187">
        <v>16</v>
      </c>
      <c r="AL99" s="160">
        <f>IFERROR(AK99/AG95,"-")</f>
        <v>8.0402010050251257E-2</v>
      </c>
      <c r="AM99" s="190">
        <f t="shared" si="63"/>
        <v>12893.25</v>
      </c>
      <c r="AN99" s="101">
        <f t="shared" si="74"/>
        <v>1.3812154696132596E-3</v>
      </c>
      <c r="AO99" s="569"/>
      <c r="AP99" s="586"/>
      <c r="AQ99" s="117" t="s">
        <v>136</v>
      </c>
      <c r="AR99" s="187">
        <f t="shared" si="58"/>
        <v>5812229</v>
      </c>
      <c r="AS99" s="160">
        <f>IFERROR(AR99/AO95,"-")</f>
        <v>4.0622480174903495E-3</v>
      </c>
      <c r="AT99" s="187">
        <f t="shared" si="59"/>
        <v>143</v>
      </c>
      <c r="AU99" s="160">
        <f>IFERROR(AT99/AP95,"-")</f>
        <v>7.3108384458077713E-2</v>
      </c>
      <c r="AV99" s="190">
        <f t="shared" si="64"/>
        <v>40644.958041958045</v>
      </c>
      <c r="AW99" s="101">
        <f t="shared" si="75"/>
        <v>1.2344613259668508E-2</v>
      </c>
      <c r="AX99" s="112"/>
      <c r="BN99" s="476"/>
      <c r="BO99" s="566"/>
      <c r="BP99" s="569"/>
      <c r="BQ99" s="569"/>
      <c r="BR99" s="388" t="s">
        <v>141</v>
      </c>
      <c r="BS99" s="374">
        <v>417796</v>
      </c>
      <c r="BT99" s="329">
        <v>2.6003048572329963E-3</v>
      </c>
      <c r="BU99" s="374">
        <v>13</v>
      </c>
      <c r="BV99" s="329">
        <v>7.6470588235294124E-2</v>
      </c>
      <c r="BW99" s="374">
        <v>32138.153846153848</v>
      </c>
      <c r="BX99" s="389">
        <v>1.1819256296026911E-3</v>
      </c>
      <c r="CB99" s="139"/>
      <c r="CC99" s="139"/>
      <c r="CD99" s="139"/>
      <c r="CE99" s="139"/>
      <c r="CF99" s="139"/>
      <c r="CG99" s="139"/>
      <c r="CI99" s="9"/>
      <c r="CJ99" s="130"/>
      <c r="CK99" s="130"/>
      <c r="CL99" s="130"/>
      <c r="CN99" s="1"/>
      <c r="CO99" s="1"/>
      <c r="CP99" s="1"/>
      <c r="CQ99" s="1"/>
    </row>
    <row r="100" spans="2:95" s="14" customFormat="1" ht="13.5" customHeight="1">
      <c r="B100" s="451"/>
      <c r="C100" s="566"/>
      <c r="D100" s="581"/>
      <c r="E100" s="569"/>
      <c r="F100" s="569"/>
      <c r="G100" s="117" t="s">
        <v>137</v>
      </c>
      <c r="H100" s="187">
        <v>33981707</v>
      </c>
      <c r="I100" s="160">
        <f>IFERROR(H100/E95,"-")</f>
        <v>3.405942788969004E-2</v>
      </c>
      <c r="J100" s="187">
        <v>601</v>
      </c>
      <c r="K100" s="160">
        <f>IFERROR(J100/F95,"-")</f>
        <v>0.41852367688022285</v>
      </c>
      <c r="L100" s="190">
        <f t="shared" si="60"/>
        <v>56541.941763727118</v>
      </c>
      <c r="M100" s="101">
        <f t="shared" si="71"/>
        <v>5.1881906077348064E-2</v>
      </c>
      <c r="N100" s="569"/>
      <c r="O100" s="569"/>
      <c r="P100" s="117" t="s">
        <v>137</v>
      </c>
      <c r="Q100" s="187">
        <v>6457372</v>
      </c>
      <c r="R100" s="160">
        <f>IFERROR(Q100/N95,"-")</f>
        <v>4.2069384360419973E-2</v>
      </c>
      <c r="S100" s="187">
        <v>97</v>
      </c>
      <c r="T100" s="160">
        <f>IFERROR(S100/O95,"-")</f>
        <v>0.47783251231527096</v>
      </c>
      <c r="U100" s="190">
        <f t="shared" si="61"/>
        <v>66570.845360824736</v>
      </c>
      <c r="V100" s="101">
        <f t="shared" si="72"/>
        <v>8.3736187845303862E-3</v>
      </c>
      <c r="W100" s="569"/>
      <c r="X100" s="569"/>
      <c r="Y100" s="117" t="s">
        <v>137</v>
      </c>
      <c r="Z100" s="187">
        <v>6883024</v>
      </c>
      <c r="AA100" s="160">
        <f>IFERROR(Z100/W95,"-")</f>
        <v>7.2653883090039201E-2</v>
      </c>
      <c r="AB100" s="187">
        <v>58</v>
      </c>
      <c r="AC100" s="160">
        <f>IFERROR(AB100/X95,"-")</f>
        <v>0.49152542372881358</v>
      </c>
      <c r="AD100" s="190">
        <f t="shared" si="62"/>
        <v>118672.8275862069</v>
      </c>
      <c r="AE100" s="101">
        <f t="shared" si="73"/>
        <v>5.0069060773480665E-3</v>
      </c>
      <c r="AF100" s="569"/>
      <c r="AG100" s="569"/>
      <c r="AH100" s="117" t="s">
        <v>137</v>
      </c>
      <c r="AI100" s="187">
        <v>3680237</v>
      </c>
      <c r="AJ100" s="160">
        <f>IFERROR(AI100/AF95,"-")</f>
        <v>1.9910109480697175E-2</v>
      </c>
      <c r="AK100" s="187">
        <v>97</v>
      </c>
      <c r="AL100" s="160">
        <f>IFERROR(AK100/AG95,"-")</f>
        <v>0.48743718592964824</v>
      </c>
      <c r="AM100" s="190">
        <f t="shared" si="63"/>
        <v>37940.587628865978</v>
      </c>
      <c r="AN100" s="101">
        <f t="shared" si="74"/>
        <v>8.3736187845303862E-3</v>
      </c>
      <c r="AO100" s="569"/>
      <c r="AP100" s="586"/>
      <c r="AQ100" s="117" t="s">
        <v>137</v>
      </c>
      <c r="AR100" s="187">
        <f t="shared" si="58"/>
        <v>51002340</v>
      </c>
      <c r="AS100" s="160">
        <f>IFERROR(AR100/AO95,"-")</f>
        <v>3.5646247687826614E-2</v>
      </c>
      <c r="AT100" s="187">
        <f t="shared" si="59"/>
        <v>853</v>
      </c>
      <c r="AU100" s="160">
        <f>IFERROR(AT100/AP95,"-")</f>
        <v>0.43609406952965235</v>
      </c>
      <c r="AV100" s="190">
        <f t="shared" si="64"/>
        <v>59791.723329425557</v>
      </c>
      <c r="AW100" s="101">
        <f t="shared" si="75"/>
        <v>7.3636049723756911E-2</v>
      </c>
      <c r="AX100" s="112"/>
      <c r="BN100" s="476"/>
      <c r="BO100" s="566"/>
      <c r="BP100" s="569"/>
      <c r="BQ100" s="569"/>
      <c r="BR100" s="388" t="s">
        <v>142</v>
      </c>
      <c r="BS100" s="374">
        <v>9998</v>
      </c>
      <c r="BT100" s="329">
        <v>6.2226177279379162E-5</v>
      </c>
      <c r="BU100" s="374">
        <v>1</v>
      </c>
      <c r="BV100" s="329">
        <v>5.8823529411764705E-3</v>
      </c>
      <c r="BW100" s="374">
        <v>9998</v>
      </c>
      <c r="BX100" s="389">
        <v>9.0917356123283935E-5</v>
      </c>
      <c r="CB100" s="139"/>
      <c r="CC100" s="139"/>
      <c r="CD100" s="139"/>
      <c r="CE100" s="139"/>
      <c r="CF100" s="139"/>
      <c r="CG100" s="139"/>
      <c r="CI100" s="9"/>
      <c r="CJ100" s="130"/>
      <c r="CK100" s="130"/>
      <c r="CL100" s="130"/>
      <c r="CN100" s="1"/>
      <c r="CO100" s="1"/>
      <c r="CP100" s="1"/>
      <c r="CQ100" s="1"/>
    </row>
    <row r="101" spans="2:95" s="14" customFormat="1" ht="13.5" customHeight="1">
      <c r="B101" s="451"/>
      <c r="C101" s="566"/>
      <c r="D101" s="581"/>
      <c r="E101" s="569"/>
      <c r="F101" s="569"/>
      <c r="G101" s="117" t="s">
        <v>138</v>
      </c>
      <c r="H101" s="187">
        <v>46188819</v>
      </c>
      <c r="I101" s="160">
        <f>IFERROR(H101/E95,"-")</f>
        <v>4.6294459252457371E-2</v>
      </c>
      <c r="J101" s="187">
        <v>626</v>
      </c>
      <c r="K101" s="160">
        <f>IFERROR(J101/F95,"-")</f>
        <v>0.435933147632312</v>
      </c>
      <c r="L101" s="190">
        <f t="shared" si="60"/>
        <v>73784.055910543131</v>
      </c>
      <c r="M101" s="101">
        <f t="shared" si="71"/>
        <v>5.4040055248618782E-2</v>
      </c>
      <c r="N101" s="569"/>
      <c r="O101" s="569"/>
      <c r="P101" s="117" t="s">
        <v>138</v>
      </c>
      <c r="Q101" s="187">
        <v>5260807</v>
      </c>
      <c r="R101" s="160">
        <f>IFERROR(Q101/N95,"-")</f>
        <v>3.4273836435160916E-2</v>
      </c>
      <c r="S101" s="187">
        <v>99</v>
      </c>
      <c r="T101" s="160">
        <f>IFERROR(S101/O95,"-")</f>
        <v>0.48768472906403942</v>
      </c>
      <c r="U101" s="190">
        <f t="shared" si="61"/>
        <v>53139.464646464643</v>
      </c>
      <c r="V101" s="101">
        <f t="shared" si="72"/>
        <v>8.5462707182320449E-3</v>
      </c>
      <c r="W101" s="569"/>
      <c r="X101" s="569"/>
      <c r="Y101" s="117" t="s">
        <v>138</v>
      </c>
      <c r="Z101" s="187">
        <v>3573657</v>
      </c>
      <c r="AA101" s="160">
        <f>IFERROR(Z101/W95,"-")</f>
        <v>3.7721800458911693E-2</v>
      </c>
      <c r="AB101" s="187">
        <v>63</v>
      </c>
      <c r="AC101" s="160">
        <f>IFERROR(AB101/X95,"-")</f>
        <v>0.53389830508474578</v>
      </c>
      <c r="AD101" s="190">
        <f t="shared" si="62"/>
        <v>56724.714285714283</v>
      </c>
      <c r="AE101" s="101">
        <f t="shared" si="73"/>
        <v>5.4385359116022099E-3</v>
      </c>
      <c r="AF101" s="569"/>
      <c r="AG101" s="569"/>
      <c r="AH101" s="117" t="s">
        <v>138</v>
      </c>
      <c r="AI101" s="187">
        <v>7629435</v>
      </c>
      <c r="AJ101" s="160">
        <f>IFERROR(AI101/AF95,"-")</f>
        <v>4.1275299967328968E-2</v>
      </c>
      <c r="AK101" s="187">
        <v>94</v>
      </c>
      <c r="AL101" s="160">
        <f>IFERROR(AK101/AG95,"-")</f>
        <v>0.47236180904522612</v>
      </c>
      <c r="AM101" s="190">
        <f t="shared" si="63"/>
        <v>81164.202127659577</v>
      </c>
      <c r="AN101" s="101">
        <f t="shared" si="74"/>
        <v>8.1146408839779006E-3</v>
      </c>
      <c r="AO101" s="569"/>
      <c r="AP101" s="586"/>
      <c r="AQ101" s="117" t="s">
        <v>138</v>
      </c>
      <c r="AR101" s="187">
        <f t="shared" si="58"/>
        <v>62652718</v>
      </c>
      <c r="AS101" s="160">
        <f>IFERROR(AR101/AO95,"-")</f>
        <v>4.3788859572787303E-2</v>
      </c>
      <c r="AT101" s="187">
        <f t="shared" si="59"/>
        <v>882</v>
      </c>
      <c r="AU101" s="160">
        <f>IFERROR(AT101/AP95,"-")</f>
        <v>0.45092024539877301</v>
      </c>
      <c r="AV101" s="190">
        <f t="shared" si="64"/>
        <v>71034.827664399098</v>
      </c>
      <c r="AW101" s="101">
        <f t="shared" si="75"/>
        <v>7.6139502762430936E-2</v>
      </c>
      <c r="AX101" s="112"/>
      <c r="BN101" s="476"/>
      <c r="BO101" s="566"/>
      <c r="BP101" s="569"/>
      <c r="BQ101" s="569"/>
      <c r="BR101" s="388" t="s">
        <v>143</v>
      </c>
      <c r="BS101" s="374">
        <v>17726</v>
      </c>
      <c r="BT101" s="329">
        <v>1.1032418668276406E-4</v>
      </c>
      <c r="BU101" s="374">
        <v>2</v>
      </c>
      <c r="BV101" s="329">
        <v>1.1764705882352941E-2</v>
      </c>
      <c r="BW101" s="374">
        <v>8863</v>
      </c>
      <c r="BX101" s="389">
        <v>1.8183471224656787E-4</v>
      </c>
      <c r="CB101" s="139"/>
      <c r="CC101" s="139"/>
      <c r="CD101" s="139"/>
      <c r="CE101" s="139"/>
      <c r="CF101" s="139"/>
      <c r="CG101" s="139"/>
      <c r="CI101" s="9"/>
      <c r="CJ101" s="130"/>
      <c r="CK101" s="130"/>
      <c r="CL101" s="130"/>
      <c r="CN101" s="1"/>
      <c r="CO101" s="1"/>
      <c r="CP101" s="1"/>
      <c r="CQ101" s="1"/>
    </row>
    <row r="102" spans="2:95" s="14" customFormat="1" ht="13.5" customHeight="1">
      <c r="B102" s="451"/>
      <c r="C102" s="566"/>
      <c r="D102" s="581"/>
      <c r="E102" s="569"/>
      <c r="F102" s="569"/>
      <c r="G102" s="117" t="s">
        <v>139</v>
      </c>
      <c r="H102" s="187">
        <v>39624203</v>
      </c>
      <c r="I102" s="160">
        <f>IFERROR(H102/E95,"-")</f>
        <v>3.9714829062734838E-2</v>
      </c>
      <c r="J102" s="187">
        <v>176</v>
      </c>
      <c r="K102" s="160">
        <f>IFERROR(J102/F95,"-")</f>
        <v>0.12256267409470752</v>
      </c>
      <c r="L102" s="190">
        <f t="shared" si="60"/>
        <v>225137.51704545456</v>
      </c>
      <c r="M102" s="101">
        <f t="shared" si="71"/>
        <v>1.5193370165745856E-2</v>
      </c>
      <c r="N102" s="569"/>
      <c r="O102" s="569"/>
      <c r="P102" s="117" t="s">
        <v>139</v>
      </c>
      <c r="Q102" s="187">
        <v>5755735</v>
      </c>
      <c r="R102" s="160">
        <f>IFERROR(Q102/N95,"-")</f>
        <v>3.7498262140034967E-2</v>
      </c>
      <c r="S102" s="187">
        <v>26</v>
      </c>
      <c r="T102" s="160">
        <f>IFERROR(S102/O95,"-")</f>
        <v>0.12807881773399016</v>
      </c>
      <c r="U102" s="190">
        <f t="shared" si="61"/>
        <v>221374.42307692306</v>
      </c>
      <c r="V102" s="101">
        <f t="shared" si="72"/>
        <v>2.2444751381215469E-3</v>
      </c>
      <c r="W102" s="569"/>
      <c r="X102" s="569"/>
      <c r="Y102" s="117" t="s">
        <v>139</v>
      </c>
      <c r="Z102" s="187">
        <v>649158</v>
      </c>
      <c r="AA102" s="160">
        <f>IFERROR(Z102/W95,"-")</f>
        <v>6.8521988938239457E-3</v>
      </c>
      <c r="AB102" s="187">
        <v>20</v>
      </c>
      <c r="AC102" s="160">
        <f>IFERROR(AB102/X95,"-")</f>
        <v>0.16949152542372881</v>
      </c>
      <c r="AD102" s="190">
        <f t="shared" si="62"/>
        <v>32457.9</v>
      </c>
      <c r="AE102" s="101">
        <f t="shared" si="73"/>
        <v>1.7265193370165745E-3</v>
      </c>
      <c r="AF102" s="569"/>
      <c r="AG102" s="569"/>
      <c r="AH102" s="117" t="s">
        <v>139</v>
      </c>
      <c r="AI102" s="187">
        <v>3505061</v>
      </c>
      <c r="AJ102" s="160">
        <f>IFERROR(AI102/AF95,"-")</f>
        <v>1.8962406020732337E-2</v>
      </c>
      <c r="AK102" s="187">
        <v>27</v>
      </c>
      <c r="AL102" s="160">
        <f>IFERROR(AK102/AG95,"-")</f>
        <v>0.135678391959799</v>
      </c>
      <c r="AM102" s="190">
        <f t="shared" si="63"/>
        <v>129817.07407407407</v>
      </c>
      <c r="AN102" s="101">
        <f t="shared" si="74"/>
        <v>2.3308011049723758E-3</v>
      </c>
      <c r="AO102" s="569"/>
      <c r="AP102" s="586"/>
      <c r="AQ102" s="117" t="s">
        <v>139</v>
      </c>
      <c r="AR102" s="187">
        <f t="shared" si="58"/>
        <v>49534157</v>
      </c>
      <c r="AS102" s="160">
        <f>IFERROR(AR102/AO95,"-")</f>
        <v>3.4620114085543725E-2</v>
      </c>
      <c r="AT102" s="187">
        <f t="shared" si="59"/>
        <v>249</v>
      </c>
      <c r="AU102" s="160">
        <f>IFERROR(AT102/AP95,"-")</f>
        <v>0.1273006134969325</v>
      </c>
      <c r="AV102" s="190">
        <f t="shared" si="64"/>
        <v>198932.35742971889</v>
      </c>
      <c r="AW102" s="101">
        <f t="shared" si="75"/>
        <v>2.1495165745856352E-2</v>
      </c>
      <c r="AX102" s="112"/>
      <c r="BN102" s="476"/>
      <c r="BO102" s="566"/>
      <c r="BP102" s="569"/>
      <c r="BQ102" s="569"/>
      <c r="BR102" s="388" t="s">
        <v>144</v>
      </c>
      <c r="BS102" s="374">
        <v>797188</v>
      </c>
      <c r="BT102" s="329">
        <v>4.9615884989991721E-3</v>
      </c>
      <c r="BU102" s="374">
        <v>32</v>
      </c>
      <c r="BV102" s="329">
        <v>0.18823529411764706</v>
      </c>
      <c r="BW102" s="374">
        <v>24912.125</v>
      </c>
      <c r="BX102" s="389">
        <v>2.9093553959450859E-3</v>
      </c>
      <c r="CB102" s="139"/>
      <c r="CC102" s="139"/>
      <c r="CD102" s="139"/>
      <c r="CE102" s="139"/>
      <c r="CF102" s="139"/>
      <c r="CG102" s="139"/>
      <c r="CI102" s="9"/>
      <c r="CJ102" s="130"/>
      <c r="CK102" s="130"/>
      <c r="CL102" s="130"/>
      <c r="CN102" s="1"/>
      <c r="CO102" s="1"/>
      <c r="CP102" s="1"/>
      <c r="CQ102" s="1"/>
    </row>
    <row r="103" spans="2:95" s="14" customFormat="1" ht="13.5" customHeight="1">
      <c r="B103" s="451"/>
      <c r="C103" s="566"/>
      <c r="D103" s="581"/>
      <c r="E103" s="569"/>
      <c r="F103" s="569"/>
      <c r="G103" s="117" t="s">
        <v>149</v>
      </c>
      <c r="H103" s="187">
        <v>0</v>
      </c>
      <c r="I103" s="160">
        <f>IFERROR(H103/E95,"-")</f>
        <v>0</v>
      </c>
      <c r="J103" s="187">
        <v>0</v>
      </c>
      <c r="K103" s="160">
        <f>IFERROR(J103/F95,"-")</f>
        <v>0</v>
      </c>
      <c r="L103" s="190" t="str">
        <f t="shared" si="60"/>
        <v>-</v>
      </c>
      <c r="M103" s="101">
        <f t="shared" si="71"/>
        <v>0</v>
      </c>
      <c r="N103" s="569"/>
      <c r="O103" s="569"/>
      <c r="P103" s="117" t="s">
        <v>149</v>
      </c>
      <c r="Q103" s="187">
        <v>0</v>
      </c>
      <c r="R103" s="160">
        <f>IFERROR(Q103/N95,"-")</f>
        <v>0</v>
      </c>
      <c r="S103" s="187">
        <v>0</v>
      </c>
      <c r="T103" s="160">
        <f>IFERROR(S103/O95,"-")</f>
        <v>0</v>
      </c>
      <c r="U103" s="190" t="str">
        <f t="shared" si="61"/>
        <v>-</v>
      </c>
      <c r="V103" s="101">
        <f t="shared" si="72"/>
        <v>0</v>
      </c>
      <c r="W103" s="569"/>
      <c r="X103" s="569"/>
      <c r="Y103" s="117" t="s">
        <v>149</v>
      </c>
      <c r="Z103" s="187">
        <v>0</v>
      </c>
      <c r="AA103" s="160">
        <f>IFERROR(Z103/W95,"-")</f>
        <v>0</v>
      </c>
      <c r="AB103" s="187">
        <v>0</v>
      </c>
      <c r="AC103" s="160">
        <f>IFERROR(AB103/X95,"-")</f>
        <v>0</v>
      </c>
      <c r="AD103" s="190" t="str">
        <f t="shared" si="62"/>
        <v>-</v>
      </c>
      <c r="AE103" s="101">
        <f t="shared" si="73"/>
        <v>0</v>
      </c>
      <c r="AF103" s="569"/>
      <c r="AG103" s="569"/>
      <c r="AH103" s="117" t="s">
        <v>149</v>
      </c>
      <c r="AI103" s="187">
        <v>1131</v>
      </c>
      <c r="AJ103" s="160">
        <f>IFERROR(AI103/AF95,"-")</f>
        <v>6.1187183930460198E-6</v>
      </c>
      <c r="AK103" s="187">
        <v>1</v>
      </c>
      <c r="AL103" s="160">
        <f>IFERROR(AK103/AG95,"-")</f>
        <v>5.0251256281407036E-3</v>
      </c>
      <c r="AM103" s="190">
        <f t="shared" si="63"/>
        <v>1131</v>
      </c>
      <c r="AN103" s="101">
        <f t="shared" si="74"/>
        <v>8.6325966850828726E-5</v>
      </c>
      <c r="AO103" s="569"/>
      <c r="AP103" s="586"/>
      <c r="AQ103" s="117" t="s">
        <v>149</v>
      </c>
      <c r="AR103" s="187">
        <f t="shared" si="58"/>
        <v>1131</v>
      </c>
      <c r="AS103" s="160">
        <f>IFERROR(AR103/AO95,"-")</f>
        <v>7.9047169472874968E-7</v>
      </c>
      <c r="AT103" s="187">
        <f t="shared" si="59"/>
        <v>1</v>
      </c>
      <c r="AU103" s="160">
        <f>IFERROR(AT103/AP95,"-")</f>
        <v>5.1124744376278123E-4</v>
      </c>
      <c r="AV103" s="190">
        <f t="shared" si="64"/>
        <v>1131</v>
      </c>
      <c r="AW103" s="101">
        <f t="shared" si="75"/>
        <v>8.6325966850828726E-5</v>
      </c>
      <c r="AX103" s="112"/>
      <c r="BN103" s="476"/>
      <c r="BO103" s="566"/>
      <c r="BP103" s="569"/>
      <c r="BQ103" s="569"/>
      <c r="BR103" s="388" t="s">
        <v>145</v>
      </c>
      <c r="BS103" s="374">
        <v>649927</v>
      </c>
      <c r="BT103" s="329">
        <v>4.0450562833221704E-3</v>
      </c>
      <c r="BU103" s="374">
        <v>19</v>
      </c>
      <c r="BV103" s="329">
        <v>0.11176470588235295</v>
      </c>
      <c r="BW103" s="374">
        <v>34206.684210526313</v>
      </c>
      <c r="BX103" s="389">
        <v>1.7274297663423949E-3</v>
      </c>
      <c r="CB103" s="139"/>
      <c r="CC103" s="139"/>
      <c r="CD103" s="139"/>
      <c r="CE103" s="139"/>
      <c r="CF103" s="139"/>
      <c r="CG103" s="139"/>
      <c r="CI103" s="9"/>
      <c r="CJ103" s="130"/>
      <c r="CK103" s="130"/>
      <c r="CL103" s="130"/>
      <c r="CN103" s="1"/>
      <c r="CO103" s="1"/>
      <c r="CP103" s="1"/>
      <c r="CQ103" s="1"/>
    </row>
    <row r="104" spans="2:95" s="14" customFormat="1" ht="13.5" customHeight="1">
      <c r="B104" s="451"/>
      <c r="C104" s="566"/>
      <c r="D104" s="581"/>
      <c r="E104" s="569"/>
      <c r="F104" s="569"/>
      <c r="G104" s="117" t="s">
        <v>140</v>
      </c>
      <c r="H104" s="187">
        <v>266412</v>
      </c>
      <c r="I104" s="160">
        <f>IFERROR(H104/E95,"-")</f>
        <v>2.6702132129348606E-4</v>
      </c>
      <c r="J104" s="187">
        <v>18</v>
      </c>
      <c r="K104" s="160">
        <f>IFERROR(J104/F95,"-")</f>
        <v>1.2534818941504178E-2</v>
      </c>
      <c r="L104" s="190">
        <f t="shared" si="60"/>
        <v>14800.666666666666</v>
      </c>
      <c r="M104" s="101">
        <f t="shared" si="71"/>
        <v>1.5538674033149171E-3</v>
      </c>
      <c r="N104" s="569"/>
      <c r="O104" s="569"/>
      <c r="P104" s="117" t="s">
        <v>140</v>
      </c>
      <c r="Q104" s="187">
        <v>21535</v>
      </c>
      <c r="R104" s="160">
        <f>IFERROR(Q104/N95,"-")</f>
        <v>1.4029921029819006E-4</v>
      </c>
      <c r="S104" s="187">
        <v>2</v>
      </c>
      <c r="T104" s="160">
        <f>IFERROR(S104/O95,"-")</f>
        <v>9.852216748768473E-3</v>
      </c>
      <c r="U104" s="190">
        <f t="shared" si="61"/>
        <v>10767.5</v>
      </c>
      <c r="V104" s="101">
        <f t="shared" si="72"/>
        <v>1.7265193370165745E-4</v>
      </c>
      <c r="W104" s="569"/>
      <c r="X104" s="569"/>
      <c r="Y104" s="117" t="s">
        <v>140</v>
      </c>
      <c r="Z104" s="187">
        <v>104491</v>
      </c>
      <c r="AA104" s="160">
        <f>IFERROR(Z104/W95,"-")</f>
        <v>1.1029566216769382E-3</v>
      </c>
      <c r="AB104" s="187">
        <v>4</v>
      </c>
      <c r="AC104" s="160">
        <f>IFERROR(AB104/X95,"-")</f>
        <v>3.3898305084745763E-2</v>
      </c>
      <c r="AD104" s="190">
        <f t="shared" si="62"/>
        <v>26122.75</v>
      </c>
      <c r="AE104" s="101">
        <f t="shared" si="73"/>
        <v>3.453038674033149E-4</v>
      </c>
      <c r="AF104" s="569"/>
      <c r="AG104" s="569"/>
      <c r="AH104" s="117" t="s">
        <v>140</v>
      </c>
      <c r="AI104" s="187">
        <v>166264</v>
      </c>
      <c r="AJ104" s="160">
        <f>IFERROR(AI104/AF95,"-")</f>
        <v>8.9948947382971121E-4</v>
      </c>
      <c r="AK104" s="187">
        <v>7</v>
      </c>
      <c r="AL104" s="160">
        <f>IFERROR(AK104/AG95,"-")</f>
        <v>3.5175879396984924E-2</v>
      </c>
      <c r="AM104" s="190">
        <f t="shared" si="63"/>
        <v>23752</v>
      </c>
      <c r="AN104" s="101">
        <f t="shared" si="74"/>
        <v>6.0428176795580108E-4</v>
      </c>
      <c r="AO104" s="569"/>
      <c r="AP104" s="586"/>
      <c r="AQ104" s="117" t="s">
        <v>140</v>
      </c>
      <c r="AR104" s="187">
        <f t="shared" si="58"/>
        <v>558702</v>
      </c>
      <c r="AS104" s="160">
        <f>IFERROR(AR104/AO95,"-")</f>
        <v>3.9048463022841901E-4</v>
      </c>
      <c r="AT104" s="187">
        <f t="shared" si="59"/>
        <v>31</v>
      </c>
      <c r="AU104" s="160">
        <f>IFERROR(AT104/AP95,"-")</f>
        <v>1.5848670756646217E-2</v>
      </c>
      <c r="AV104" s="190">
        <f t="shared" si="64"/>
        <v>18022.645161290322</v>
      </c>
      <c r="AW104" s="101">
        <f t="shared" si="75"/>
        <v>2.6761049723756907E-3</v>
      </c>
      <c r="AX104" s="112"/>
      <c r="BN104" s="476"/>
      <c r="BO104" s="566"/>
      <c r="BP104" s="569"/>
      <c r="BQ104" s="569"/>
      <c r="BR104" s="388" t="s">
        <v>146</v>
      </c>
      <c r="BS104" s="374">
        <v>2072449</v>
      </c>
      <c r="BT104" s="329">
        <v>1.2898637615170242E-2</v>
      </c>
      <c r="BU104" s="374">
        <v>20</v>
      </c>
      <c r="BV104" s="329">
        <v>0.11764705882352941</v>
      </c>
      <c r="BW104" s="374">
        <v>103622.45</v>
      </c>
      <c r="BX104" s="389">
        <v>1.8183471224656788E-3</v>
      </c>
      <c r="CB104" s="139"/>
      <c r="CC104" s="139"/>
      <c r="CD104" s="139"/>
      <c r="CE104" s="139"/>
      <c r="CF104" s="139"/>
      <c r="CG104" s="139"/>
      <c r="CI104" s="9"/>
      <c r="CJ104" s="130"/>
      <c r="CK104" s="130"/>
      <c r="CL104" s="130"/>
      <c r="CN104" s="1"/>
      <c r="CO104" s="1"/>
      <c r="CP104" s="1"/>
      <c r="CQ104" s="1"/>
    </row>
    <row r="105" spans="2:95" s="14" customFormat="1" ht="13.5" customHeight="1">
      <c r="B105" s="451"/>
      <c r="C105" s="566"/>
      <c r="D105" s="581"/>
      <c r="E105" s="569"/>
      <c r="F105" s="569"/>
      <c r="G105" s="117" t="s">
        <v>141</v>
      </c>
      <c r="H105" s="187">
        <v>610503</v>
      </c>
      <c r="I105" s="160">
        <f>IFERROR(H105/E95,"-")</f>
        <v>6.1189930526266503E-4</v>
      </c>
      <c r="J105" s="187">
        <v>48</v>
      </c>
      <c r="K105" s="160">
        <f>IFERROR(J105/F95,"-")</f>
        <v>3.3426183844011144E-2</v>
      </c>
      <c r="L105" s="190">
        <f t="shared" si="60"/>
        <v>12718.8125</v>
      </c>
      <c r="M105" s="101">
        <f t="shared" si="71"/>
        <v>4.1436464088397788E-3</v>
      </c>
      <c r="N105" s="569"/>
      <c r="O105" s="569"/>
      <c r="P105" s="117" t="s">
        <v>141</v>
      </c>
      <c r="Q105" s="187">
        <v>133661</v>
      </c>
      <c r="R105" s="160">
        <f>IFERROR(Q105/N95,"-")</f>
        <v>8.7079325505764484E-4</v>
      </c>
      <c r="S105" s="187">
        <v>11</v>
      </c>
      <c r="T105" s="160">
        <f>IFERROR(S105/O95,"-")</f>
        <v>5.4187192118226604E-2</v>
      </c>
      <c r="U105" s="190">
        <f t="shared" si="61"/>
        <v>12151</v>
      </c>
      <c r="V105" s="101">
        <f t="shared" si="72"/>
        <v>9.4958563535911598E-4</v>
      </c>
      <c r="W105" s="569"/>
      <c r="X105" s="569"/>
      <c r="Y105" s="117" t="s">
        <v>141</v>
      </c>
      <c r="Z105" s="187">
        <v>38750</v>
      </c>
      <c r="AA105" s="160">
        <f>IFERROR(Z105/W95,"-")</f>
        <v>4.0902631891724032E-4</v>
      </c>
      <c r="AB105" s="187">
        <v>6</v>
      </c>
      <c r="AC105" s="160">
        <f>IFERROR(AB105/X95,"-")</f>
        <v>5.0847457627118647E-2</v>
      </c>
      <c r="AD105" s="190">
        <f t="shared" si="62"/>
        <v>6458.333333333333</v>
      </c>
      <c r="AE105" s="101">
        <f t="shared" si="73"/>
        <v>5.1795580110497235E-4</v>
      </c>
      <c r="AF105" s="569"/>
      <c r="AG105" s="569"/>
      <c r="AH105" s="117" t="s">
        <v>141</v>
      </c>
      <c r="AI105" s="187">
        <v>281536</v>
      </c>
      <c r="AJ105" s="160">
        <f>IFERROR(AI105/AF95,"-")</f>
        <v>1.5231118492525237E-3</v>
      </c>
      <c r="AK105" s="187">
        <v>15</v>
      </c>
      <c r="AL105" s="160">
        <f>IFERROR(AK105/AG95,"-")</f>
        <v>7.5376884422110546E-2</v>
      </c>
      <c r="AM105" s="190">
        <f t="shared" si="63"/>
        <v>18769.066666666666</v>
      </c>
      <c r="AN105" s="101">
        <f t="shared" si="74"/>
        <v>1.2948895027624309E-3</v>
      </c>
      <c r="AO105" s="569"/>
      <c r="AP105" s="586"/>
      <c r="AQ105" s="117" t="s">
        <v>141</v>
      </c>
      <c r="AR105" s="187">
        <f t="shared" si="58"/>
        <v>1064450</v>
      </c>
      <c r="AS105" s="160">
        <f>IFERROR(AR105/AO95,"-")</f>
        <v>7.4395897033953807E-4</v>
      </c>
      <c r="AT105" s="187">
        <f t="shared" si="59"/>
        <v>80</v>
      </c>
      <c r="AU105" s="160">
        <f>IFERROR(AT105/AP95,"-")</f>
        <v>4.0899795501022497E-2</v>
      </c>
      <c r="AV105" s="190">
        <f t="shared" si="64"/>
        <v>13305.625</v>
      </c>
      <c r="AW105" s="101">
        <f t="shared" si="75"/>
        <v>6.9060773480662981E-3</v>
      </c>
      <c r="AX105" s="112"/>
      <c r="BN105" s="476"/>
      <c r="BO105" s="566"/>
      <c r="BP105" s="569"/>
      <c r="BQ105" s="569"/>
      <c r="BR105" s="388" t="s">
        <v>147</v>
      </c>
      <c r="BS105" s="374">
        <v>232280</v>
      </c>
      <c r="BT105" s="329">
        <v>1.4456787816017396E-3</v>
      </c>
      <c r="BU105" s="374">
        <v>22</v>
      </c>
      <c r="BV105" s="329">
        <v>0.12941176470588237</v>
      </c>
      <c r="BW105" s="374">
        <v>10558.181818181818</v>
      </c>
      <c r="BX105" s="389">
        <v>2.0001818347122466E-3</v>
      </c>
      <c r="CB105" s="139"/>
      <c r="CC105" s="139"/>
      <c r="CD105" s="139"/>
      <c r="CE105" s="139"/>
      <c r="CF105" s="139"/>
      <c r="CG105" s="139"/>
      <c r="CI105" s="9"/>
      <c r="CJ105" s="130"/>
      <c r="CK105" s="130"/>
      <c r="CL105" s="130"/>
      <c r="CN105" s="1"/>
      <c r="CO105" s="1"/>
      <c r="CP105" s="1"/>
      <c r="CQ105" s="1"/>
    </row>
    <row r="106" spans="2:95" s="14" customFormat="1" ht="13.5" customHeight="1">
      <c r="B106" s="451"/>
      <c r="C106" s="566"/>
      <c r="D106" s="581"/>
      <c r="E106" s="569"/>
      <c r="F106" s="569"/>
      <c r="G106" s="117" t="s">
        <v>142</v>
      </c>
      <c r="H106" s="187">
        <v>38994</v>
      </c>
      <c r="I106" s="160">
        <f>IFERROR(H106/E95,"-")</f>
        <v>3.9083184700832521E-5</v>
      </c>
      <c r="J106" s="187">
        <v>6</v>
      </c>
      <c r="K106" s="160">
        <f>IFERROR(J106/F95,"-")</f>
        <v>4.178272980501393E-3</v>
      </c>
      <c r="L106" s="190">
        <f t="shared" si="60"/>
        <v>6499</v>
      </c>
      <c r="M106" s="101">
        <f t="shared" si="71"/>
        <v>5.1795580110497235E-4</v>
      </c>
      <c r="N106" s="569"/>
      <c r="O106" s="569"/>
      <c r="P106" s="117" t="s">
        <v>142</v>
      </c>
      <c r="Q106" s="187">
        <v>8111</v>
      </c>
      <c r="R106" s="160">
        <f>IFERROR(Q106/N95,"-")</f>
        <v>5.2842669827193853E-5</v>
      </c>
      <c r="S106" s="187">
        <v>1</v>
      </c>
      <c r="T106" s="160">
        <f>IFERROR(S106/O95,"-")</f>
        <v>4.9261083743842365E-3</v>
      </c>
      <c r="U106" s="190">
        <f t="shared" si="61"/>
        <v>8111</v>
      </c>
      <c r="V106" s="101">
        <f t="shared" si="72"/>
        <v>8.6325966850828726E-5</v>
      </c>
      <c r="W106" s="569"/>
      <c r="X106" s="569"/>
      <c r="Y106" s="117" t="s">
        <v>142</v>
      </c>
      <c r="Z106" s="187">
        <v>0</v>
      </c>
      <c r="AA106" s="160">
        <f>IFERROR(Z106/W95,"-")</f>
        <v>0</v>
      </c>
      <c r="AB106" s="187">
        <v>0</v>
      </c>
      <c r="AC106" s="160">
        <f>IFERROR(AB106/X95,"-")</f>
        <v>0</v>
      </c>
      <c r="AD106" s="190" t="str">
        <f t="shared" si="62"/>
        <v>-</v>
      </c>
      <c r="AE106" s="101">
        <f t="shared" si="73"/>
        <v>0</v>
      </c>
      <c r="AF106" s="569"/>
      <c r="AG106" s="569"/>
      <c r="AH106" s="117" t="s">
        <v>142</v>
      </c>
      <c r="AI106" s="187">
        <v>42503</v>
      </c>
      <c r="AJ106" s="160">
        <f>IFERROR(AI106/AF95,"-")</f>
        <v>2.2994154541081783E-4</v>
      </c>
      <c r="AK106" s="187">
        <v>3</v>
      </c>
      <c r="AL106" s="160">
        <f>IFERROR(AK106/AG95,"-")</f>
        <v>1.507537688442211E-2</v>
      </c>
      <c r="AM106" s="190">
        <f t="shared" si="63"/>
        <v>14167.666666666666</v>
      </c>
      <c r="AN106" s="101">
        <f t="shared" si="74"/>
        <v>2.5897790055248618E-4</v>
      </c>
      <c r="AO106" s="569"/>
      <c r="AP106" s="586"/>
      <c r="AQ106" s="117" t="s">
        <v>142</v>
      </c>
      <c r="AR106" s="187">
        <f t="shared" si="58"/>
        <v>89608</v>
      </c>
      <c r="AS106" s="160">
        <f>IFERROR(AR106/AO95,"-")</f>
        <v>6.2628282600578068E-5</v>
      </c>
      <c r="AT106" s="187">
        <f t="shared" si="59"/>
        <v>10</v>
      </c>
      <c r="AU106" s="160">
        <f>IFERROR(AT106/AP95,"-")</f>
        <v>5.1124744376278121E-3</v>
      </c>
      <c r="AV106" s="190">
        <f t="shared" si="64"/>
        <v>8960.7999999999993</v>
      </c>
      <c r="AW106" s="101">
        <f t="shared" si="75"/>
        <v>8.6325966850828726E-4</v>
      </c>
      <c r="AX106" s="112"/>
      <c r="BK106" s="58"/>
      <c r="BL106" s="58"/>
      <c r="BN106" s="477"/>
      <c r="BO106" s="567"/>
      <c r="BP106" s="570"/>
      <c r="BQ106" s="570"/>
      <c r="BR106" s="119" t="s">
        <v>74</v>
      </c>
      <c r="BS106" s="374">
        <v>34106541</v>
      </c>
      <c r="BT106" s="329">
        <v>0.21227442154955131</v>
      </c>
      <c r="BU106" s="374">
        <v>151</v>
      </c>
      <c r="BV106" s="329">
        <v>0.88823529411764701</v>
      </c>
      <c r="BW106" s="374">
        <v>225871.13245033112</v>
      </c>
      <c r="BX106" s="389">
        <v>1.3728520774615874E-2</v>
      </c>
      <c r="CB106" s="139"/>
      <c r="CC106" s="139"/>
      <c r="CD106" s="139"/>
      <c r="CE106" s="139"/>
      <c r="CF106" s="139"/>
      <c r="CG106" s="139"/>
      <c r="CI106" s="9"/>
      <c r="CJ106" s="130"/>
      <c r="CK106" s="130"/>
      <c r="CL106" s="130"/>
      <c r="CN106" s="1"/>
      <c r="CO106" s="1"/>
      <c r="CP106" s="1"/>
      <c r="CQ106" s="1"/>
    </row>
    <row r="107" spans="2:95" s="14" customFormat="1" ht="13.5" customHeight="1">
      <c r="B107" s="451"/>
      <c r="C107" s="566"/>
      <c r="D107" s="581"/>
      <c r="E107" s="569"/>
      <c r="F107" s="569"/>
      <c r="G107" s="117" t="s">
        <v>143</v>
      </c>
      <c r="H107" s="187">
        <v>1171311</v>
      </c>
      <c r="I107" s="160">
        <f>IFERROR(H107/E95,"-")</f>
        <v>1.1739899511493267E-3</v>
      </c>
      <c r="J107" s="187">
        <v>5</v>
      </c>
      <c r="K107" s="160">
        <f>IFERROR(J107/F95,"-")</f>
        <v>3.4818941504178272E-3</v>
      </c>
      <c r="L107" s="190">
        <f t="shared" si="60"/>
        <v>234262.2</v>
      </c>
      <c r="M107" s="101">
        <f t="shared" si="71"/>
        <v>4.3162983425414363E-4</v>
      </c>
      <c r="N107" s="569"/>
      <c r="O107" s="569"/>
      <c r="P107" s="117" t="s">
        <v>143</v>
      </c>
      <c r="Q107" s="187">
        <v>338664</v>
      </c>
      <c r="R107" s="160">
        <f>IFERROR(Q107/N95,"-")</f>
        <v>2.2063752847191194E-3</v>
      </c>
      <c r="S107" s="187">
        <v>2</v>
      </c>
      <c r="T107" s="160">
        <f>IFERROR(S107/O95,"-")</f>
        <v>9.852216748768473E-3</v>
      </c>
      <c r="U107" s="190">
        <f t="shared" si="61"/>
        <v>169332</v>
      </c>
      <c r="V107" s="101">
        <f t="shared" si="72"/>
        <v>1.7265193370165745E-4</v>
      </c>
      <c r="W107" s="569"/>
      <c r="X107" s="569"/>
      <c r="Y107" s="117" t="s">
        <v>143</v>
      </c>
      <c r="Z107" s="187">
        <v>2484</v>
      </c>
      <c r="AA107" s="160">
        <f>IFERROR(Z107/W95,"-")</f>
        <v>2.6219906482333546E-5</v>
      </c>
      <c r="AB107" s="187">
        <v>2</v>
      </c>
      <c r="AC107" s="160">
        <f>IFERROR(AB107/X95,"-")</f>
        <v>1.6949152542372881E-2</v>
      </c>
      <c r="AD107" s="190">
        <f t="shared" si="62"/>
        <v>1242</v>
      </c>
      <c r="AE107" s="101">
        <f t="shared" si="73"/>
        <v>1.7265193370165745E-4</v>
      </c>
      <c r="AF107" s="569"/>
      <c r="AG107" s="569"/>
      <c r="AH107" s="117" t="s">
        <v>143</v>
      </c>
      <c r="AI107" s="187">
        <v>8637</v>
      </c>
      <c r="AJ107" s="160">
        <f>IFERROR(AI107/AF95,"-")</f>
        <v>4.6726234094375306E-5</v>
      </c>
      <c r="AK107" s="187">
        <v>3</v>
      </c>
      <c r="AL107" s="160">
        <f>IFERROR(AK107/AG95,"-")</f>
        <v>1.507537688442211E-2</v>
      </c>
      <c r="AM107" s="190">
        <f t="shared" si="63"/>
        <v>2879</v>
      </c>
      <c r="AN107" s="101">
        <f t="shared" si="74"/>
        <v>2.5897790055248618E-4</v>
      </c>
      <c r="AO107" s="569"/>
      <c r="AP107" s="586"/>
      <c r="AQ107" s="117" t="s">
        <v>143</v>
      </c>
      <c r="AR107" s="187">
        <f t="shared" si="58"/>
        <v>1521096</v>
      </c>
      <c r="AS107" s="160">
        <f>IFERROR(AR107/AO95,"-")</f>
        <v>1.0631152369276059E-3</v>
      </c>
      <c r="AT107" s="187">
        <f t="shared" si="59"/>
        <v>12</v>
      </c>
      <c r="AU107" s="160">
        <f>IFERROR(AT107/AP95,"-")</f>
        <v>6.1349693251533744E-3</v>
      </c>
      <c r="AV107" s="190">
        <f t="shared" si="64"/>
        <v>126758</v>
      </c>
      <c r="AW107" s="101">
        <f t="shared" si="75"/>
        <v>1.0359116022099447E-3</v>
      </c>
      <c r="AX107" s="112"/>
      <c r="BK107" s="58"/>
      <c r="BL107" s="58"/>
      <c r="BN107" s="555">
        <v>7</v>
      </c>
      <c r="BO107" s="565" t="s">
        <v>118</v>
      </c>
      <c r="BP107" s="568">
        <v>153071250</v>
      </c>
      <c r="BQ107" s="568">
        <v>128</v>
      </c>
      <c r="BR107" s="388" t="s">
        <v>133</v>
      </c>
      <c r="BS107" s="374">
        <v>5353919</v>
      </c>
      <c r="BT107" s="329">
        <v>3.4976646496321158E-2</v>
      </c>
      <c r="BU107" s="374">
        <v>33</v>
      </c>
      <c r="BV107" s="329">
        <v>0.2578125</v>
      </c>
      <c r="BW107" s="374">
        <v>162239.9696969697</v>
      </c>
      <c r="BX107" s="389">
        <v>3.3249370277078087E-3</v>
      </c>
      <c r="CA107" s="58"/>
      <c r="CB107" s="140"/>
      <c r="CC107" s="140"/>
      <c r="CD107" s="140"/>
      <c r="CE107" s="140"/>
      <c r="CF107" s="140"/>
      <c r="CG107" s="140"/>
      <c r="CH107" s="58"/>
      <c r="CI107" s="9"/>
      <c r="CJ107" s="130"/>
      <c r="CK107" s="130"/>
      <c r="CL107" s="130"/>
      <c r="CM107" s="58"/>
      <c r="CN107" s="1"/>
      <c r="CO107" s="1"/>
      <c r="CP107" s="1"/>
      <c r="CQ107" s="1"/>
    </row>
    <row r="108" spans="2:95" s="14" customFormat="1" ht="13.5" customHeight="1">
      <c r="B108" s="451"/>
      <c r="C108" s="566"/>
      <c r="D108" s="581"/>
      <c r="E108" s="569"/>
      <c r="F108" s="569"/>
      <c r="G108" s="117" t="s">
        <v>144</v>
      </c>
      <c r="H108" s="187">
        <v>4354642</v>
      </c>
      <c r="I108" s="160">
        <f>IFERROR(H108/E95,"-")</f>
        <v>4.3646016718470208E-3</v>
      </c>
      <c r="J108" s="187">
        <v>176</v>
      </c>
      <c r="K108" s="160">
        <f>IFERROR(J108/F95,"-")</f>
        <v>0.12256267409470752</v>
      </c>
      <c r="L108" s="190">
        <f t="shared" si="60"/>
        <v>24742.284090909092</v>
      </c>
      <c r="M108" s="101">
        <f t="shared" si="71"/>
        <v>1.5193370165745856E-2</v>
      </c>
      <c r="N108" s="569"/>
      <c r="O108" s="569"/>
      <c r="P108" s="117" t="s">
        <v>144</v>
      </c>
      <c r="Q108" s="187">
        <v>581966</v>
      </c>
      <c r="R108" s="160">
        <f>IFERROR(Q108/N95,"-")</f>
        <v>3.7914729612443221E-3</v>
      </c>
      <c r="S108" s="187">
        <v>27</v>
      </c>
      <c r="T108" s="160">
        <f>IFERROR(S108/O95,"-")</f>
        <v>0.13300492610837439</v>
      </c>
      <c r="U108" s="190">
        <f t="shared" si="61"/>
        <v>21554.296296296296</v>
      </c>
      <c r="V108" s="101">
        <f t="shared" si="72"/>
        <v>2.3308011049723758E-3</v>
      </c>
      <c r="W108" s="569"/>
      <c r="X108" s="569"/>
      <c r="Y108" s="117" t="s">
        <v>144</v>
      </c>
      <c r="Z108" s="187">
        <v>563843</v>
      </c>
      <c r="AA108" s="160">
        <f>IFERROR(Z108/W95,"-")</f>
        <v>5.9516548835420267E-3</v>
      </c>
      <c r="AB108" s="187">
        <v>15</v>
      </c>
      <c r="AC108" s="160">
        <f>IFERROR(AB108/X95,"-")</f>
        <v>0.1271186440677966</v>
      </c>
      <c r="AD108" s="190">
        <f t="shared" si="62"/>
        <v>37589.533333333333</v>
      </c>
      <c r="AE108" s="101">
        <f t="shared" si="73"/>
        <v>1.2948895027624309E-3</v>
      </c>
      <c r="AF108" s="569"/>
      <c r="AG108" s="569"/>
      <c r="AH108" s="117" t="s">
        <v>144</v>
      </c>
      <c r="AI108" s="187">
        <v>2528048</v>
      </c>
      <c r="AJ108" s="160">
        <f>IFERROR(AI108/AF95,"-")</f>
        <v>1.3676758440409553E-2</v>
      </c>
      <c r="AK108" s="187">
        <v>54</v>
      </c>
      <c r="AL108" s="160">
        <f>IFERROR(AK108/AG95,"-")</f>
        <v>0.271356783919598</v>
      </c>
      <c r="AM108" s="190">
        <f t="shared" si="63"/>
        <v>46815.703703703701</v>
      </c>
      <c r="AN108" s="101">
        <f t="shared" si="74"/>
        <v>4.6616022099447516E-3</v>
      </c>
      <c r="AO108" s="569"/>
      <c r="AP108" s="586"/>
      <c r="AQ108" s="117" t="s">
        <v>144</v>
      </c>
      <c r="AR108" s="187">
        <f t="shared" si="58"/>
        <v>8028499</v>
      </c>
      <c r="AS108" s="160">
        <f>IFERROR(AR108/AO95,"-")</f>
        <v>5.6112300713157129E-3</v>
      </c>
      <c r="AT108" s="187">
        <f t="shared" si="59"/>
        <v>272</v>
      </c>
      <c r="AU108" s="160">
        <f>IFERROR(AT108/AP95,"-")</f>
        <v>0.13905930470347649</v>
      </c>
      <c r="AV108" s="190">
        <f t="shared" si="64"/>
        <v>29516.540441176472</v>
      </c>
      <c r="AW108" s="101">
        <f t="shared" si="75"/>
        <v>2.3480662983425413E-2</v>
      </c>
      <c r="AX108" s="112"/>
      <c r="BK108" s="58"/>
      <c r="BL108" s="58"/>
      <c r="BN108" s="476"/>
      <c r="BO108" s="566"/>
      <c r="BP108" s="569"/>
      <c r="BQ108" s="569"/>
      <c r="BR108" s="388" t="s">
        <v>134</v>
      </c>
      <c r="BS108" s="374">
        <v>984578</v>
      </c>
      <c r="BT108" s="329">
        <v>6.4321549605167528E-3</v>
      </c>
      <c r="BU108" s="374">
        <v>51</v>
      </c>
      <c r="BV108" s="329">
        <v>0.3984375</v>
      </c>
      <c r="BW108" s="374">
        <v>19305.450980392157</v>
      </c>
      <c r="BX108" s="389">
        <v>5.1385390428211591E-3</v>
      </c>
      <c r="CA108" s="58"/>
      <c r="CB108" s="140"/>
      <c r="CC108" s="140"/>
      <c r="CD108" s="140"/>
      <c r="CE108" s="140"/>
      <c r="CF108" s="140"/>
      <c r="CG108" s="140"/>
      <c r="CH108" s="58"/>
      <c r="CI108" s="9"/>
      <c r="CJ108" s="130"/>
      <c r="CK108" s="130"/>
      <c r="CL108" s="130"/>
      <c r="CM108" s="58"/>
      <c r="CN108" s="1"/>
      <c r="CO108" s="1"/>
      <c r="CP108" s="1"/>
      <c r="CQ108" s="1"/>
    </row>
    <row r="109" spans="2:95" s="14" customFormat="1" ht="13.5" customHeight="1">
      <c r="B109" s="451"/>
      <c r="C109" s="566"/>
      <c r="D109" s="581"/>
      <c r="E109" s="569"/>
      <c r="F109" s="569"/>
      <c r="G109" s="117" t="s">
        <v>145</v>
      </c>
      <c r="H109" s="187">
        <v>7275823</v>
      </c>
      <c r="I109" s="160">
        <f>IFERROR(H109/E95,"-")</f>
        <v>7.2924638190379389E-3</v>
      </c>
      <c r="J109" s="187">
        <v>110</v>
      </c>
      <c r="K109" s="160">
        <f>IFERROR(J109/F95,"-")</f>
        <v>7.6601671309192196E-2</v>
      </c>
      <c r="L109" s="190">
        <f t="shared" si="60"/>
        <v>66143.845454545459</v>
      </c>
      <c r="M109" s="101">
        <f t="shared" si="71"/>
        <v>9.4958563535911603E-3</v>
      </c>
      <c r="N109" s="569"/>
      <c r="O109" s="569"/>
      <c r="P109" s="117" t="s">
        <v>145</v>
      </c>
      <c r="Q109" s="187">
        <v>491321</v>
      </c>
      <c r="R109" s="160">
        <f>IFERROR(Q109/N95,"-")</f>
        <v>3.2009263200797325E-3</v>
      </c>
      <c r="S109" s="187">
        <v>11</v>
      </c>
      <c r="T109" s="160">
        <f>IFERROR(S109/O95,"-")</f>
        <v>5.4187192118226604E-2</v>
      </c>
      <c r="U109" s="190">
        <f t="shared" si="61"/>
        <v>44665.545454545456</v>
      </c>
      <c r="V109" s="101">
        <f t="shared" si="72"/>
        <v>9.4958563535911598E-4</v>
      </c>
      <c r="W109" s="569"/>
      <c r="X109" s="569"/>
      <c r="Y109" s="117" t="s">
        <v>145</v>
      </c>
      <c r="Z109" s="187">
        <v>468603</v>
      </c>
      <c r="AA109" s="160">
        <f>IFERROR(Z109/W95,"-")</f>
        <v>4.9463473580277561E-3</v>
      </c>
      <c r="AB109" s="187">
        <v>10</v>
      </c>
      <c r="AC109" s="160">
        <f>IFERROR(AB109/X95,"-")</f>
        <v>8.4745762711864403E-2</v>
      </c>
      <c r="AD109" s="190">
        <f t="shared" si="62"/>
        <v>46860.3</v>
      </c>
      <c r="AE109" s="101">
        <f t="shared" si="73"/>
        <v>8.6325966850828726E-4</v>
      </c>
      <c r="AF109" s="569"/>
      <c r="AG109" s="569"/>
      <c r="AH109" s="117" t="s">
        <v>145</v>
      </c>
      <c r="AI109" s="187">
        <v>1128927</v>
      </c>
      <c r="AJ109" s="160">
        <f>IFERROR(AI109/AF95,"-")</f>
        <v>6.1075034476624794E-3</v>
      </c>
      <c r="AK109" s="187">
        <v>22</v>
      </c>
      <c r="AL109" s="160">
        <f>IFERROR(AK109/AG95,"-")</f>
        <v>0.11055276381909548</v>
      </c>
      <c r="AM109" s="190">
        <f t="shared" si="63"/>
        <v>51314.86363636364</v>
      </c>
      <c r="AN109" s="101">
        <f t="shared" si="74"/>
        <v>1.899171270718232E-3</v>
      </c>
      <c r="AO109" s="569"/>
      <c r="AP109" s="586"/>
      <c r="AQ109" s="117" t="s">
        <v>145</v>
      </c>
      <c r="AR109" s="187">
        <f t="shared" si="58"/>
        <v>9364674</v>
      </c>
      <c r="AS109" s="160">
        <f>IFERROR(AR109/AO95,"-")</f>
        <v>6.5451014388702555E-3</v>
      </c>
      <c r="AT109" s="187">
        <f t="shared" si="59"/>
        <v>153</v>
      </c>
      <c r="AU109" s="160">
        <f>IFERROR(AT109/AP95,"-")</f>
        <v>7.8220858895705528E-2</v>
      </c>
      <c r="AV109" s="190">
        <f t="shared" si="64"/>
        <v>61207.01960784314</v>
      </c>
      <c r="AW109" s="101">
        <f t="shared" si="75"/>
        <v>1.3207872928176795E-2</v>
      </c>
      <c r="AX109" s="112"/>
      <c r="BK109" s="58"/>
      <c r="BL109" s="58"/>
      <c r="BN109" s="476"/>
      <c r="BO109" s="566"/>
      <c r="BP109" s="569"/>
      <c r="BQ109" s="569"/>
      <c r="BR109" s="388" t="s">
        <v>135</v>
      </c>
      <c r="BS109" s="374">
        <v>6468557</v>
      </c>
      <c r="BT109" s="329">
        <v>4.2258471136807203E-2</v>
      </c>
      <c r="BU109" s="374">
        <v>44</v>
      </c>
      <c r="BV109" s="329">
        <v>0.34375</v>
      </c>
      <c r="BW109" s="374">
        <v>147012.65909090909</v>
      </c>
      <c r="BX109" s="389">
        <v>4.4332493702770783E-3</v>
      </c>
      <c r="CA109" s="58"/>
      <c r="CB109" s="140"/>
      <c r="CC109" s="140"/>
      <c r="CD109" s="140"/>
      <c r="CE109" s="140"/>
      <c r="CF109" s="140"/>
      <c r="CG109" s="140"/>
      <c r="CH109" s="58"/>
      <c r="CI109" s="9"/>
      <c r="CJ109" s="130"/>
      <c r="CK109" s="130"/>
      <c r="CL109" s="130"/>
      <c r="CM109" s="58"/>
      <c r="CN109" s="1"/>
      <c r="CO109" s="1"/>
      <c r="CP109" s="1"/>
      <c r="CQ109" s="1"/>
    </row>
    <row r="110" spans="2:95" s="14" customFormat="1" ht="13.5" customHeight="1">
      <c r="B110" s="451"/>
      <c r="C110" s="566"/>
      <c r="D110" s="581"/>
      <c r="E110" s="569"/>
      <c r="F110" s="569"/>
      <c r="G110" s="117" t="s">
        <v>146</v>
      </c>
      <c r="H110" s="187">
        <v>3742738</v>
      </c>
      <c r="I110" s="160">
        <f>IFERROR(H110/E95,"-")</f>
        <v>3.7512981623025214E-3</v>
      </c>
      <c r="J110" s="187">
        <v>80</v>
      </c>
      <c r="K110" s="160">
        <f>IFERROR(J110/F95,"-")</f>
        <v>5.5710306406685235E-2</v>
      </c>
      <c r="L110" s="190">
        <f t="shared" si="60"/>
        <v>46784.224999999999</v>
      </c>
      <c r="M110" s="101">
        <f t="shared" si="71"/>
        <v>6.9060773480662981E-3</v>
      </c>
      <c r="N110" s="569"/>
      <c r="O110" s="569"/>
      <c r="P110" s="117" t="s">
        <v>146</v>
      </c>
      <c r="Q110" s="187">
        <v>249398</v>
      </c>
      <c r="R110" s="160">
        <f>IFERROR(Q110/N95,"-")</f>
        <v>1.6248127443672163E-3</v>
      </c>
      <c r="S110" s="187">
        <v>9</v>
      </c>
      <c r="T110" s="160">
        <f>IFERROR(S110/O95,"-")</f>
        <v>4.4334975369458129E-2</v>
      </c>
      <c r="U110" s="190">
        <f t="shared" si="61"/>
        <v>27710.888888888891</v>
      </c>
      <c r="V110" s="101">
        <f t="shared" si="72"/>
        <v>7.7693370165745853E-4</v>
      </c>
      <c r="W110" s="569"/>
      <c r="X110" s="569"/>
      <c r="Y110" s="117" t="s">
        <v>146</v>
      </c>
      <c r="Z110" s="187">
        <v>491340</v>
      </c>
      <c r="AA110" s="160">
        <f>IFERROR(Z110/W95,"-")</f>
        <v>5.1863481686915316E-3</v>
      </c>
      <c r="AB110" s="187">
        <v>14</v>
      </c>
      <c r="AC110" s="160">
        <f>IFERROR(AB110/X95,"-")</f>
        <v>0.11864406779661017</v>
      </c>
      <c r="AD110" s="190">
        <f t="shared" si="62"/>
        <v>35095.714285714283</v>
      </c>
      <c r="AE110" s="101">
        <f t="shared" si="73"/>
        <v>1.2085635359116022E-3</v>
      </c>
      <c r="AF110" s="569"/>
      <c r="AG110" s="569"/>
      <c r="AH110" s="117" t="s">
        <v>146</v>
      </c>
      <c r="AI110" s="187">
        <v>566010</v>
      </c>
      <c r="AJ110" s="160">
        <f>IFERROR(AI110/AF95,"-")</f>
        <v>3.0621183003076724E-3</v>
      </c>
      <c r="AK110" s="187">
        <v>17</v>
      </c>
      <c r="AL110" s="160">
        <f>IFERROR(AK110/AG95,"-")</f>
        <v>8.5427135678391955E-2</v>
      </c>
      <c r="AM110" s="190">
        <f t="shared" si="63"/>
        <v>33294.705882352944</v>
      </c>
      <c r="AN110" s="101">
        <f t="shared" si="74"/>
        <v>1.4675414364640883E-3</v>
      </c>
      <c r="AO110" s="569"/>
      <c r="AP110" s="586"/>
      <c r="AQ110" s="117" t="s">
        <v>146</v>
      </c>
      <c r="AR110" s="187">
        <f t="shared" si="58"/>
        <v>5049486</v>
      </c>
      <c r="AS110" s="160">
        <f>IFERROR(AR110/AO95,"-")</f>
        <v>3.5291562828727633E-3</v>
      </c>
      <c r="AT110" s="187">
        <f t="shared" si="59"/>
        <v>120</v>
      </c>
      <c r="AU110" s="160">
        <f>IFERROR(AT110/AP95,"-")</f>
        <v>6.1349693251533742E-2</v>
      </c>
      <c r="AV110" s="190">
        <f t="shared" si="64"/>
        <v>42079.05</v>
      </c>
      <c r="AW110" s="101">
        <f t="shared" si="75"/>
        <v>1.0359116022099447E-2</v>
      </c>
      <c r="AX110" s="112"/>
      <c r="BK110" s="58"/>
      <c r="BL110" s="58"/>
      <c r="BN110" s="476"/>
      <c r="BO110" s="566"/>
      <c r="BP110" s="569"/>
      <c r="BQ110" s="569"/>
      <c r="BR110" s="388" t="s">
        <v>136</v>
      </c>
      <c r="BS110" s="374">
        <v>193126</v>
      </c>
      <c r="BT110" s="329">
        <v>1.2616738936932965E-3</v>
      </c>
      <c r="BU110" s="374">
        <v>14</v>
      </c>
      <c r="BV110" s="329">
        <v>0.109375</v>
      </c>
      <c r="BW110" s="374">
        <v>13794.714285714286</v>
      </c>
      <c r="BX110" s="389">
        <v>1.4105793450881613E-3</v>
      </c>
      <c r="BZ110" s="144"/>
      <c r="CA110" s="58"/>
      <c r="CB110" s="140"/>
      <c r="CC110" s="140"/>
      <c r="CD110" s="140"/>
      <c r="CE110" s="140"/>
      <c r="CF110" s="140"/>
      <c r="CG110" s="140"/>
      <c r="CH110" s="58"/>
      <c r="CI110" s="9"/>
      <c r="CJ110" s="130"/>
      <c r="CK110" s="130"/>
      <c r="CL110" s="130"/>
      <c r="CM110" s="58"/>
      <c r="CN110" s="1"/>
      <c r="CO110" s="1"/>
      <c r="CP110" s="1"/>
      <c r="CQ110" s="1"/>
    </row>
    <row r="111" spans="2:95" s="14" customFormat="1" ht="13.5" customHeight="1">
      <c r="B111" s="451"/>
      <c r="C111" s="566"/>
      <c r="D111" s="581"/>
      <c r="E111" s="569"/>
      <c r="F111" s="569"/>
      <c r="G111" s="118" t="s">
        <v>147</v>
      </c>
      <c r="H111" s="188">
        <v>1493329</v>
      </c>
      <c r="I111" s="161">
        <f>IFERROR(H111/E95,"-")</f>
        <v>1.4967444510978491E-3</v>
      </c>
      <c r="J111" s="188">
        <v>133</v>
      </c>
      <c r="K111" s="161">
        <f>IFERROR(J111/F95,"-")</f>
        <v>9.2618384401114209E-2</v>
      </c>
      <c r="L111" s="191">
        <f t="shared" si="60"/>
        <v>11228.037593984962</v>
      </c>
      <c r="M111" s="102">
        <f t="shared" si="71"/>
        <v>1.1481353591160221E-2</v>
      </c>
      <c r="N111" s="569"/>
      <c r="O111" s="569"/>
      <c r="P111" s="118" t="s">
        <v>147</v>
      </c>
      <c r="Q111" s="188">
        <v>210216</v>
      </c>
      <c r="R111" s="161">
        <f>IFERROR(Q111/N95,"-")</f>
        <v>1.3695444064102309E-3</v>
      </c>
      <c r="S111" s="188">
        <v>25</v>
      </c>
      <c r="T111" s="161">
        <f>IFERROR(S111/O95,"-")</f>
        <v>0.12315270935960591</v>
      </c>
      <c r="U111" s="191">
        <f t="shared" si="61"/>
        <v>8408.64</v>
      </c>
      <c r="V111" s="102">
        <f t="shared" si="72"/>
        <v>2.1581491712707184E-3</v>
      </c>
      <c r="W111" s="569"/>
      <c r="X111" s="569"/>
      <c r="Y111" s="118" t="s">
        <v>147</v>
      </c>
      <c r="Z111" s="188">
        <v>121081</v>
      </c>
      <c r="AA111" s="161">
        <f>IFERROR(Z111/W95,"-")</f>
        <v>1.2780726637630548E-3</v>
      </c>
      <c r="AB111" s="188">
        <v>20</v>
      </c>
      <c r="AC111" s="161">
        <f>IFERROR(AB111/X95,"-")</f>
        <v>0.16949152542372881</v>
      </c>
      <c r="AD111" s="191">
        <f t="shared" si="62"/>
        <v>6054.05</v>
      </c>
      <c r="AE111" s="102">
        <f t="shared" si="73"/>
        <v>1.7265193370165745E-3</v>
      </c>
      <c r="AF111" s="569"/>
      <c r="AG111" s="569"/>
      <c r="AH111" s="118" t="s">
        <v>147</v>
      </c>
      <c r="AI111" s="188">
        <v>302316</v>
      </c>
      <c r="AJ111" s="161">
        <f>IFERROR(AI111/AF95,"-")</f>
        <v>1.6355318034589749E-3</v>
      </c>
      <c r="AK111" s="188">
        <v>39</v>
      </c>
      <c r="AL111" s="161">
        <f>IFERROR(AK111/AG95,"-")</f>
        <v>0.19597989949748743</v>
      </c>
      <c r="AM111" s="191">
        <f t="shared" si="63"/>
        <v>7751.6923076923076</v>
      </c>
      <c r="AN111" s="102">
        <f t="shared" si="74"/>
        <v>3.3667127071823205E-3</v>
      </c>
      <c r="AO111" s="569"/>
      <c r="AP111" s="586"/>
      <c r="AQ111" s="118" t="s">
        <v>147</v>
      </c>
      <c r="AR111" s="188">
        <f t="shared" si="58"/>
        <v>2126942</v>
      </c>
      <c r="AS111" s="161">
        <f>IFERROR(AR111/AO95,"-")</f>
        <v>1.486549467135063E-3</v>
      </c>
      <c r="AT111" s="188">
        <f t="shared" si="59"/>
        <v>217</v>
      </c>
      <c r="AU111" s="161">
        <f>IFERROR(AT111/AP95,"-")</f>
        <v>0.11094069529652352</v>
      </c>
      <c r="AV111" s="191">
        <f t="shared" si="64"/>
        <v>9801.5760368663596</v>
      </c>
      <c r="AW111" s="102">
        <f t="shared" si="75"/>
        <v>1.8732734806629833E-2</v>
      </c>
      <c r="AX111" s="112"/>
      <c r="BK111" s="58"/>
      <c r="BL111" s="58"/>
      <c r="BN111" s="476"/>
      <c r="BO111" s="566"/>
      <c r="BP111" s="569"/>
      <c r="BQ111" s="569"/>
      <c r="BR111" s="388" t="s">
        <v>137</v>
      </c>
      <c r="BS111" s="374">
        <v>2336059</v>
      </c>
      <c r="BT111" s="329">
        <v>1.5261252521293189E-2</v>
      </c>
      <c r="BU111" s="374">
        <v>55</v>
      </c>
      <c r="BV111" s="329">
        <v>0.4296875</v>
      </c>
      <c r="BW111" s="374">
        <v>42473.8</v>
      </c>
      <c r="BX111" s="389">
        <v>5.5415617128463475E-3</v>
      </c>
      <c r="CA111" s="58"/>
      <c r="CB111" s="140"/>
      <c r="CC111" s="140"/>
      <c r="CD111" s="140"/>
      <c r="CE111" s="140"/>
      <c r="CF111" s="140"/>
      <c r="CG111" s="140"/>
      <c r="CH111" s="58"/>
      <c r="CI111" s="9"/>
      <c r="CJ111" s="130"/>
      <c r="CK111" s="130"/>
      <c r="CL111" s="130"/>
      <c r="CM111" s="58"/>
      <c r="CN111" s="1"/>
      <c r="CO111" s="1"/>
      <c r="CP111" s="1"/>
      <c r="CQ111" s="1"/>
    </row>
    <row r="112" spans="2:95" s="14" customFormat="1" ht="13.5" customHeight="1">
      <c r="B112" s="451"/>
      <c r="C112" s="567"/>
      <c r="D112" s="582"/>
      <c r="E112" s="570"/>
      <c r="F112" s="570"/>
      <c r="G112" s="119" t="s">
        <v>74</v>
      </c>
      <c r="H112" s="181">
        <v>226562836</v>
      </c>
      <c r="I112" s="161">
        <f>IFERROR(H112/E95,"-")</f>
        <v>0.22708101671365924</v>
      </c>
      <c r="J112" s="188">
        <v>1164</v>
      </c>
      <c r="K112" s="161">
        <f>IFERROR(J112/F95,"-")</f>
        <v>0.81058495821727017</v>
      </c>
      <c r="L112" s="191">
        <f t="shared" si="60"/>
        <v>194641.61168384881</v>
      </c>
      <c r="M112" s="103">
        <f t="shared" si="71"/>
        <v>0.10048342541436464</v>
      </c>
      <c r="N112" s="570"/>
      <c r="O112" s="570"/>
      <c r="P112" s="119" t="s">
        <v>74</v>
      </c>
      <c r="Q112" s="181">
        <v>33752316</v>
      </c>
      <c r="R112" s="161">
        <f>IFERROR(Q112/N95,"-")</f>
        <v>0.2198942781766875</v>
      </c>
      <c r="S112" s="188">
        <v>173</v>
      </c>
      <c r="T112" s="161">
        <f>IFERROR(S112/O95,"-")</f>
        <v>0.85221674876847286</v>
      </c>
      <c r="U112" s="191">
        <f t="shared" si="61"/>
        <v>195100.09248554913</v>
      </c>
      <c r="V112" s="103">
        <f t="shared" si="72"/>
        <v>1.493439226519337E-2</v>
      </c>
      <c r="W112" s="570"/>
      <c r="X112" s="570"/>
      <c r="Y112" s="119" t="s">
        <v>74</v>
      </c>
      <c r="Z112" s="181">
        <v>20774247</v>
      </c>
      <c r="AA112" s="161">
        <f>IFERROR(Z112/W95,"-")</f>
        <v>0.21928293622419415</v>
      </c>
      <c r="AB112" s="188">
        <v>101</v>
      </c>
      <c r="AC112" s="161">
        <f>IFERROR(AB112/X95,"-")</f>
        <v>0.85593220338983056</v>
      </c>
      <c r="AD112" s="191">
        <f t="shared" si="62"/>
        <v>205685.61386138614</v>
      </c>
      <c r="AE112" s="103">
        <f t="shared" si="73"/>
        <v>8.7189226519337019E-3</v>
      </c>
      <c r="AF112" s="570"/>
      <c r="AG112" s="570"/>
      <c r="AH112" s="119" t="s">
        <v>74</v>
      </c>
      <c r="AI112" s="181">
        <v>32318127</v>
      </c>
      <c r="AJ112" s="161">
        <f>IFERROR(AI112/AF95,"-")</f>
        <v>0.17484130689982066</v>
      </c>
      <c r="AK112" s="188">
        <v>176</v>
      </c>
      <c r="AL112" s="161">
        <f>IFERROR(AK112/AG95,"-")</f>
        <v>0.88442211055276387</v>
      </c>
      <c r="AM112" s="191">
        <f t="shared" si="63"/>
        <v>183625.72159090909</v>
      </c>
      <c r="AN112" s="103">
        <f t="shared" si="74"/>
        <v>1.5193370165745856E-2</v>
      </c>
      <c r="AO112" s="570"/>
      <c r="AP112" s="587"/>
      <c r="AQ112" s="119" t="s">
        <v>74</v>
      </c>
      <c r="AR112" s="181">
        <f t="shared" si="58"/>
        <v>313407526</v>
      </c>
      <c r="AS112" s="161">
        <f>IFERROR(AR112/AO95,"-")</f>
        <v>0.21904489674444266</v>
      </c>
      <c r="AT112" s="188">
        <f t="shared" si="59"/>
        <v>1614</v>
      </c>
      <c r="AU112" s="161">
        <f>IFERROR(AT112/AP95,"-")</f>
        <v>0.82515337423312884</v>
      </c>
      <c r="AV112" s="191">
        <f t="shared" si="64"/>
        <v>194180.62329615862</v>
      </c>
      <c r="AW112" s="103">
        <f t="shared" si="75"/>
        <v>0.13933011049723756</v>
      </c>
      <c r="AX112" s="112"/>
      <c r="BK112" s="58"/>
      <c r="BL112" s="58"/>
      <c r="BN112" s="476"/>
      <c r="BO112" s="566"/>
      <c r="BP112" s="569"/>
      <c r="BQ112" s="569"/>
      <c r="BR112" s="388" t="s">
        <v>138</v>
      </c>
      <c r="BS112" s="374">
        <v>6541129</v>
      </c>
      <c r="BT112" s="329">
        <v>4.2732577149530042E-2</v>
      </c>
      <c r="BU112" s="374">
        <v>55</v>
      </c>
      <c r="BV112" s="329">
        <v>0.4296875</v>
      </c>
      <c r="BW112" s="374">
        <v>118929.61818181818</v>
      </c>
      <c r="BX112" s="389">
        <v>5.5415617128463475E-3</v>
      </c>
      <c r="CA112" s="58"/>
      <c r="CB112" s="140"/>
      <c r="CC112" s="140"/>
      <c r="CD112" s="140"/>
      <c r="CE112" s="140"/>
      <c r="CF112" s="140"/>
      <c r="CG112" s="140"/>
      <c r="CH112" s="58"/>
      <c r="CI112" s="9"/>
      <c r="CJ112" s="130"/>
      <c r="CK112" s="130"/>
      <c r="CL112" s="130"/>
      <c r="CM112" s="58"/>
      <c r="CN112" s="1"/>
      <c r="CO112" s="1"/>
      <c r="CP112" s="1"/>
      <c r="CQ112" s="1"/>
    </row>
    <row r="113" spans="2:95" s="14" customFormat="1" ht="13.5" customHeight="1">
      <c r="B113" s="451">
        <v>7</v>
      </c>
      <c r="C113" s="565" t="s">
        <v>118</v>
      </c>
      <c r="D113" s="580">
        <f>BL11</f>
        <v>10527</v>
      </c>
      <c r="E113" s="568">
        <f>VLOOKUP(C113,$AY$5:$BI$78,2,0)</f>
        <v>812918660</v>
      </c>
      <c r="F113" s="568">
        <f>VLOOKUP(C113,$AY$5:$BI$78,7,0)</f>
        <v>1139</v>
      </c>
      <c r="G113" s="115" t="s">
        <v>133</v>
      </c>
      <c r="H113" s="186">
        <v>12997502</v>
      </c>
      <c r="I113" s="159">
        <f>IFERROR(H113/E113,"-")</f>
        <v>1.5988686986223199E-2</v>
      </c>
      <c r="J113" s="186">
        <v>195</v>
      </c>
      <c r="K113" s="159">
        <f>IFERROR(J113/F113,"-")</f>
        <v>0.17120280948200176</v>
      </c>
      <c r="L113" s="189">
        <f t="shared" si="60"/>
        <v>66653.856410256412</v>
      </c>
      <c r="M113" s="100">
        <f>IFERROR(J113/$BL$11,0)</f>
        <v>1.8523795953263037E-2</v>
      </c>
      <c r="N113" s="568">
        <f>VLOOKUP(C113,$AY$5:$BI$78,3,0)</f>
        <v>89346970</v>
      </c>
      <c r="O113" s="568">
        <f>VLOOKUP(C113,$AY$5:$BI$78,8,0)</f>
        <v>131</v>
      </c>
      <c r="P113" s="115" t="s">
        <v>133</v>
      </c>
      <c r="Q113" s="186">
        <v>1353575</v>
      </c>
      <c r="R113" s="159">
        <f>IFERROR(Q113/N113,"-")</f>
        <v>1.5149646373010747E-2</v>
      </c>
      <c r="S113" s="186">
        <v>25</v>
      </c>
      <c r="T113" s="159">
        <f>IFERROR(S113/O113,"-")</f>
        <v>0.19083969465648856</v>
      </c>
      <c r="U113" s="189">
        <f t="shared" si="61"/>
        <v>54143</v>
      </c>
      <c r="V113" s="100">
        <f>IFERROR(S113/$BL$11,0)</f>
        <v>2.3748456350337226E-3</v>
      </c>
      <c r="W113" s="568">
        <f>VLOOKUP(C113,$AY$5:$BI$78,4,0)</f>
        <v>65779040</v>
      </c>
      <c r="X113" s="568">
        <f>VLOOKUP(C113,$AY$5:$BI$78,9,0)</f>
        <v>74</v>
      </c>
      <c r="Y113" s="115" t="s">
        <v>133</v>
      </c>
      <c r="Z113" s="186">
        <v>1420514</v>
      </c>
      <c r="AA113" s="159">
        <f>IFERROR(Z113/W113,"-")</f>
        <v>2.1595237631926521E-2</v>
      </c>
      <c r="AB113" s="186">
        <v>20</v>
      </c>
      <c r="AC113" s="159">
        <f>IFERROR(AB113/X113,"-")</f>
        <v>0.27027027027027029</v>
      </c>
      <c r="AD113" s="189">
        <f t="shared" si="62"/>
        <v>71025.7</v>
      </c>
      <c r="AE113" s="100">
        <f>IFERROR(AB113/$BL$11,0)</f>
        <v>1.8998765080269783E-3</v>
      </c>
      <c r="AF113" s="568">
        <f>VLOOKUP(C113,$AY$5:$BI$78,5,0)</f>
        <v>147861520</v>
      </c>
      <c r="AG113" s="568">
        <f>VLOOKUP(C113,$AY$5:$BI$78,10,0)</f>
        <v>134</v>
      </c>
      <c r="AH113" s="115" t="s">
        <v>133</v>
      </c>
      <c r="AI113" s="186">
        <v>9481970</v>
      </c>
      <c r="AJ113" s="159">
        <f>IFERROR(AI113/AF113,"-")</f>
        <v>6.4127367282576286E-2</v>
      </c>
      <c r="AK113" s="186">
        <v>34</v>
      </c>
      <c r="AL113" s="159">
        <f>IFERROR(AK113/AG113,"-")</f>
        <v>0.2537313432835821</v>
      </c>
      <c r="AM113" s="189">
        <f t="shared" si="63"/>
        <v>278881.4705882353</v>
      </c>
      <c r="AN113" s="100">
        <f>IFERROR(AK113/$BL$11,0)</f>
        <v>3.2297900636458631E-3</v>
      </c>
      <c r="AO113" s="568">
        <f>VLOOKUP(C113,$AY$5:$BI$78,6,0)</f>
        <v>1115906190</v>
      </c>
      <c r="AP113" s="585">
        <f>VLOOKUP(C113,$AY$5:$BI$78,11,0)</f>
        <v>1478</v>
      </c>
      <c r="AQ113" s="115" t="s">
        <v>133</v>
      </c>
      <c r="AR113" s="186">
        <f t="shared" si="58"/>
        <v>25253561</v>
      </c>
      <c r="AS113" s="159">
        <f>IFERROR(AR113/AO113,"-")</f>
        <v>2.2630541192714418E-2</v>
      </c>
      <c r="AT113" s="186">
        <f t="shared" si="59"/>
        <v>274</v>
      </c>
      <c r="AU113" s="159">
        <f>IFERROR(AT113/AP113,"-")</f>
        <v>0.18538565629228687</v>
      </c>
      <c r="AV113" s="189">
        <f t="shared" si="64"/>
        <v>92166.281021897812</v>
      </c>
      <c r="AW113" s="100">
        <f>IFERROR(AT113/$BL$11,0)</f>
        <v>2.6028308159969604E-2</v>
      </c>
      <c r="AX113" s="112"/>
      <c r="BK113" s="58"/>
      <c r="BL113" s="58"/>
      <c r="BN113" s="476"/>
      <c r="BO113" s="566"/>
      <c r="BP113" s="569"/>
      <c r="BQ113" s="569"/>
      <c r="BR113" s="388" t="s">
        <v>139</v>
      </c>
      <c r="BS113" s="374">
        <v>4697614</v>
      </c>
      <c r="BT113" s="329">
        <v>3.0689067999379375E-2</v>
      </c>
      <c r="BU113" s="374">
        <v>24</v>
      </c>
      <c r="BV113" s="329">
        <v>0.1875</v>
      </c>
      <c r="BW113" s="374">
        <v>195733.91666666666</v>
      </c>
      <c r="BX113" s="389">
        <v>2.4181360201511333E-3</v>
      </c>
      <c r="CA113" s="58"/>
      <c r="CB113" s="140"/>
      <c r="CC113" s="140"/>
      <c r="CD113" s="140"/>
      <c r="CE113" s="140"/>
      <c r="CF113" s="140"/>
      <c r="CG113" s="140"/>
      <c r="CH113" s="58"/>
      <c r="CI113" s="9"/>
      <c r="CJ113" s="130"/>
      <c r="CK113" s="130"/>
      <c r="CL113" s="130"/>
      <c r="CM113" s="58"/>
      <c r="CN113" s="1"/>
      <c r="CO113" s="1"/>
      <c r="CP113" s="1"/>
      <c r="CQ113" s="1"/>
    </row>
    <row r="114" spans="2:95" s="14" customFormat="1" ht="13.5" customHeight="1">
      <c r="B114" s="451"/>
      <c r="C114" s="566"/>
      <c r="D114" s="581"/>
      <c r="E114" s="569"/>
      <c r="F114" s="569"/>
      <c r="G114" s="116" t="s">
        <v>134</v>
      </c>
      <c r="H114" s="187">
        <v>13397815</v>
      </c>
      <c r="I114" s="160">
        <f>IFERROR(H114/E113,"-")</f>
        <v>1.648112616826879E-2</v>
      </c>
      <c r="J114" s="187">
        <v>341</v>
      </c>
      <c r="K114" s="160">
        <f>IFERROR(J114/F113,"-")</f>
        <v>0.29938542581211591</v>
      </c>
      <c r="L114" s="190">
        <f t="shared" si="60"/>
        <v>39289.780058651028</v>
      </c>
      <c r="M114" s="101">
        <f>IFERROR(J114/$BL$11,0)</f>
        <v>3.2392894461859979E-2</v>
      </c>
      <c r="N114" s="569"/>
      <c r="O114" s="569"/>
      <c r="P114" s="116" t="s">
        <v>134</v>
      </c>
      <c r="Q114" s="187">
        <v>3162228</v>
      </c>
      <c r="R114" s="160">
        <f>IFERROR(Q114/N113,"-")</f>
        <v>3.5392671961903127E-2</v>
      </c>
      <c r="S114" s="187">
        <v>47</v>
      </c>
      <c r="T114" s="160">
        <f>IFERROR(S114/O113,"-")</f>
        <v>0.35877862595419846</v>
      </c>
      <c r="U114" s="190">
        <f t="shared" si="61"/>
        <v>67281.446808510635</v>
      </c>
      <c r="V114" s="101">
        <f>IFERROR(S114/$BL$11,0)</f>
        <v>4.4647097938633985E-3</v>
      </c>
      <c r="W114" s="569"/>
      <c r="X114" s="569"/>
      <c r="Y114" s="116" t="s">
        <v>134</v>
      </c>
      <c r="Z114" s="187">
        <v>2023458</v>
      </c>
      <c r="AA114" s="160">
        <f>IFERROR(Z114/W113,"-")</f>
        <v>3.0761440118311244E-2</v>
      </c>
      <c r="AB114" s="187">
        <v>24</v>
      </c>
      <c r="AC114" s="160">
        <f>IFERROR(AB114/X113,"-")</f>
        <v>0.32432432432432434</v>
      </c>
      <c r="AD114" s="190">
        <f t="shared" si="62"/>
        <v>84310.75</v>
      </c>
      <c r="AE114" s="101">
        <f>IFERROR(AB114/$BL$11,0)</f>
        <v>2.279851809632374E-3</v>
      </c>
      <c r="AF114" s="569"/>
      <c r="AG114" s="569"/>
      <c r="AH114" s="116" t="s">
        <v>134</v>
      </c>
      <c r="AI114" s="187">
        <v>1441325</v>
      </c>
      <c r="AJ114" s="160">
        <f>IFERROR(AI114/AF113,"-")</f>
        <v>9.7478032147917861E-3</v>
      </c>
      <c r="AK114" s="187">
        <v>48</v>
      </c>
      <c r="AL114" s="160">
        <f>IFERROR(AK114/AG113,"-")</f>
        <v>0.35820895522388058</v>
      </c>
      <c r="AM114" s="190">
        <f t="shared" si="63"/>
        <v>30027.604166666668</v>
      </c>
      <c r="AN114" s="101">
        <f>IFERROR(AK114/$BL$11,0)</f>
        <v>4.559703619264748E-3</v>
      </c>
      <c r="AO114" s="569"/>
      <c r="AP114" s="586"/>
      <c r="AQ114" s="116" t="s">
        <v>134</v>
      </c>
      <c r="AR114" s="187">
        <f t="shared" si="58"/>
        <v>20024826</v>
      </c>
      <c r="AS114" s="160">
        <f>IFERROR(AR114/AO113,"-")</f>
        <v>1.7944900906051969E-2</v>
      </c>
      <c r="AT114" s="187">
        <f t="shared" si="59"/>
        <v>460</v>
      </c>
      <c r="AU114" s="160">
        <f>IFERROR(AT114/AP113,"-")</f>
        <v>0.31123139377537212</v>
      </c>
      <c r="AV114" s="190">
        <f t="shared" si="64"/>
        <v>43532.230434782607</v>
      </c>
      <c r="AW114" s="101">
        <f>IFERROR(AT114/$BL$11,0)</f>
        <v>4.3697159684620498E-2</v>
      </c>
      <c r="AX114" s="112"/>
      <c r="BK114" s="58"/>
      <c r="BL114" s="58"/>
      <c r="BN114" s="476"/>
      <c r="BO114" s="566"/>
      <c r="BP114" s="569"/>
      <c r="BQ114" s="569"/>
      <c r="BR114" s="388" t="s">
        <v>436</v>
      </c>
      <c r="BS114" s="374">
        <v>0</v>
      </c>
      <c r="BT114" s="329">
        <v>0</v>
      </c>
      <c r="BU114" s="374">
        <v>0</v>
      </c>
      <c r="BV114" s="329">
        <v>0</v>
      </c>
      <c r="BW114" s="374" t="s">
        <v>329</v>
      </c>
      <c r="BX114" s="389">
        <v>0</v>
      </c>
      <c r="CA114" s="58"/>
      <c r="CB114" s="140"/>
      <c r="CC114" s="140"/>
      <c r="CD114" s="140"/>
      <c r="CE114" s="140"/>
      <c r="CF114" s="140"/>
      <c r="CG114" s="140"/>
      <c r="CH114" s="58"/>
      <c r="CI114" s="9"/>
      <c r="CJ114" s="130"/>
      <c r="CK114" s="130"/>
      <c r="CL114" s="130"/>
      <c r="CM114" s="58"/>
      <c r="CN114" s="1"/>
      <c r="CO114" s="1"/>
      <c r="CP114" s="1"/>
      <c r="CQ114" s="1"/>
    </row>
    <row r="115" spans="2:95" s="14" customFormat="1" ht="13.5" customHeight="1">
      <c r="B115" s="451"/>
      <c r="C115" s="566"/>
      <c r="D115" s="581"/>
      <c r="E115" s="569"/>
      <c r="F115" s="569"/>
      <c r="G115" s="116" t="s">
        <v>474</v>
      </c>
      <c r="H115" s="187">
        <v>13982098</v>
      </c>
      <c r="I115" s="160">
        <f>IFERROR(H115/E113,"-")</f>
        <v>1.7199873355102958E-2</v>
      </c>
      <c r="J115" s="187">
        <v>90</v>
      </c>
      <c r="K115" s="160">
        <f>IFERROR(J115/F113,"-")</f>
        <v>7.9016681299385425E-2</v>
      </c>
      <c r="L115" s="190">
        <f t="shared" si="60"/>
        <v>155356.64444444445</v>
      </c>
      <c r="M115" s="101">
        <f>IFERROR(J115/$BL$11,0)</f>
        <v>8.5494442861214024E-3</v>
      </c>
      <c r="N115" s="569"/>
      <c r="O115" s="569"/>
      <c r="P115" s="116" t="s">
        <v>474</v>
      </c>
      <c r="Q115" s="187">
        <v>188227</v>
      </c>
      <c r="R115" s="160">
        <f>IFERROR(Q115/N113,"-")</f>
        <v>2.1066970709806947E-3</v>
      </c>
      <c r="S115" s="187">
        <v>8</v>
      </c>
      <c r="T115" s="160">
        <f>IFERROR(S115/O113,"-")</f>
        <v>6.1068702290076333E-2</v>
      </c>
      <c r="U115" s="190">
        <f t="shared" si="61"/>
        <v>23528.375</v>
      </c>
      <c r="V115" s="101">
        <f>IFERROR(S115/$BL$11,0)</f>
        <v>7.5995060321079133E-4</v>
      </c>
      <c r="W115" s="569"/>
      <c r="X115" s="569"/>
      <c r="Y115" s="116" t="s">
        <v>474</v>
      </c>
      <c r="Z115" s="187">
        <v>69678</v>
      </c>
      <c r="AA115" s="160">
        <f>IFERROR(Z115/W113,"-")</f>
        <v>1.0592735923175528E-3</v>
      </c>
      <c r="AB115" s="187">
        <v>3</v>
      </c>
      <c r="AC115" s="160">
        <f>IFERROR(AB115/X113,"-")</f>
        <v>4.0540540540540543E-2</v>
      </c>
      <c r="AD115" s="190">
        <f t="shared" si="62"/>
        <v>23226</v>
      </c>
      <c r="AE115" s="101">
        <f>IFERROR(AB115/$BL$11,0)</f>
        <v>2.8498147620404675E-4</v>
      </c>
      <c r="AF115" s="569"/>
      <c r="AG115" s="569"/>
      <c r="AH115" s="116" t="s">
        <v>474</v>
      </c>
      <c r="AI115" s="187">
        <v>2186564</v>
      </c>
      <c r="AJ115" s="160">
        <f>IFERROR(AI115/AF113,"-")</f>
        <v>1.4787917776038011E-2</v>
      </c>
      <c r="AK115" s="187">
        <v>13</v>
      </c>
      <c r="AL115" s="160">
        <f>IFERROR(AK115/AG113,"-")</f>
        <v>9.7014925373134331E-2</v>
      </c>
      <c r="AM115" s="190">
        <f t="shared" si="63"/>
        <v>168197.23076923078</v>
      </c>
      <c r="AN115" s="101">
        <f>IFERROR(AK115/$BL$11,0)</f>
        <v>1.2349197302175359E-3</v>
      </c>
      <c r="AO115" s="569"/>
      <c r="AP115" s="586"/>
      <c r="AQ115" s="116" t="s">
        <v>474</v>
      </c>
      <c r="AR115" s="187">
        <f t="shared" si="58"/>
        <v>16426567</v>
      </c>
      <c r="AS115" s="160">
        <f>IFERROR(AR115/AO113,"-")</f>
        <v>1.4720383440116952E-2</v>
      </c>
      <c r="AT115" s="187">
        <f t="shared" si="59"/>
        <v>114</v>
      </c>
      <c r="AU115" s="160">
        <f>IFERROR(AT115/AP113,"-")</f>
        <v>7.7131258457374827E-2</v>
      </c>
      <c r="AV115" s="190">
        <f t="shared" si="64"/>
        <v>144092.69298245615</v>
      </c>
      <c r="AW115" s="101">
        <f>IFERROR(AT115/$BL$11,0)</f>
        <v>1.0829296095753777E-2</v>
      </c>
      <c r="AX115" s="111"/>
      <c r="BJ115" s="12"/>
      <c r="BK115" s="58"/>
      <c r="BL115" s="58"/>
      <c r="BM115" s="12"/>
      <c r="BN115" s="476"/>
      <c r="BO115" s="566"/>
      <c r="BP115" s="569"/>
      <c r="BQ115" s="569"/>
      <c r="BR115" s="388" t="s">
        <v>140</v>
      </c>
      <c r="BS115" s="374">
        <v>0</v>
      </c>
      <c r="BT115" s="329">
        <v>0</v>
      </c>
      <c r="BU115" s="374">
        <v>0</v>
      </c>
      <c r="BV115" s="329">
        <v>0</v>
      </c>
      <c r="BW115" s="374" t="s">
        <v>329</v>
      </c>
      <c r="BX115" s="389">
        <v>0</v>
      </c>
      <c r="BY115" s="12"/>
      <c r="CA115" s="58"/>
      <c r="CB115" s="140"/>
      <c r="CC115" s="140"/>
      <c r="CD115" s="140"/>
      <c r="CE115" s="140"/>
      <c r="CF115" s="140"/>
      <c r="CG115" s="140"/>
      <c r="CH115" s="58"/>
      <c r="CI115" s="9"/>
      <c r="CJ115" s="130"/>
      <c r="CK115" s="130"/>
      <c r="CL115" s="130"/>
      <c r="CM115" s="58"/>
      <c r="CN115" s="1"/>
      <c r="CO115" s="1"/>
      <c r="CP115" s="1"/>
      <c r="CQ115" s="1"/>
    </row>
    <row r="116" spans="2:95" s="14" customFormat="1" ht="13.5" customHeight="1">
      <c r="B116" s="451"/>
      <c r="C116" s="566"/>
      <c r="D116" s="581"/>
      <c r="E116" s="569"/>
      <c r="F116" s="569"/>
      <c r="G116" s="117" t="s">
        <v>135</v>
      </c>
      <c r="H116" s="187">
        <v>21042883</v>
      </c>
      <c r="I116" s="160">
        <f>IFERROR(H116/E113,"-")</f>
        <v>2.5885594753108507E-2</v>
      </c>
      <c r="J116" s="187">
        <v>363</v>
      </c>
      <c r="K116" s="160">
        <f>IFERROR(J116/F113,"-")</f>
        <v>0.31870061457418786</v>
      </c>
      <c r="L116" s="190">
        <f t="shared" si="60"/>
        <v>57969.374655647385</v>
      </c>
      <c r="M116" s="101">
        <f t="shared" ref="M116:M130" si="83">IFERROR(J116/$BL$11,0)</f>
        <v>3.4482758620689655E-2</v>
      </c>
      <c r="N116" s="569"/>
      <c r="O116" s="569"/>
      <c r="P116" s="117" t="s">
        <v>135</v>
      </c>
      <c r="Q116" s="187">
        <v>5191648</v>
      </c>
      <c r="R116" s="160">
        <f>IFERROR(Q116/N113,"-")</f>
        <v>5.8106592758545704E-2</v>
      </c>
      <c r="S116" s="187">
        <v>46</v>
      </c>
      <c r="T116" s="160">
        <f>IFERROR(S116/O113,"-")</f>
        <v>0.35114503816793891</v>
      </c>
      <c r="U116" s="190">
        <f t="shared" si="61"/>
        <v>112861.91304347826</v>
      </c>
      <c r="V116" s="101">
        <f t="shared" ref="V116:V130" si="84">IFERROR(S116/$BL$11,0)</f>
        <v>4.3697159684620498E-3</v>
      </c>
      <c r="W116" s="569"/>
      <c r="X116" s="569"/>
      <c r="Y116" s="117" t="s">
        <v>135</v>
      </c>
      <c r="Z116" s="187">
        <v>2702449</v>
      </c>
      <c r="AA116" s="160">
        <f>IFERROR(Z116/W113,"-")</f>
        <v>4.108374035254999E-2</v>
      </c>
      <c r="AB116" s="187">
        <v>25</v>
      </c>
      <c r="AC116" s="160">
        <f>IFERROR(AB116/X113,"-")</f>
        <v>0.33783783783783783</v>
      </c>
      <c r="AD116" s="190">
        <f t="shared" si="62"/>
        <v>108097.96</v>
      </c>
      <c r="AE116" s="101">
        <f t="shared" ref="AE116:AE130" si="85">IFERROR(AB116/$BL$11,0)</f>
        <v>2.3748456350337226E-3</v>
      </c>
      <c r="AF116" s="569"/>
      <c r="AG116" s="569"/>
      <c r="AH116" s="117" t="s">
        <v>135</v>
      </c>
      <c r="AI116" s="187">
        <v>2560585</v>
      </c>
      <c r="AJ116" s="160">
        <f>IFERROR(AI116/AF113,"-")</f>
        <v>1.731745352002333E-2</v>
      </c>
      <c r="AK116" s="187">
        <v>48</v>
      </c>
      <c r="AL116" s="160">
        <f>IFERROR(AK116/AG113,"-")</f>
        <v>0.35820895522388058</v>
      </c>
      <c r="AM116" s="190">
        <f t="shared" si="63"/>
        <v>53345.520833333336</v>
      </c>
      <c r="AN116" s="101">
        <f t="shared" ref="AN116:AN130" si="86">IFERROR(AK116/$BL$11,0)</f>
        <v>4.559703619264748E-3</v>
      </c>
      <c r="AO116" s="569"/>
      <c r="AP116" s="586"/>
      <c r="AQ116" s="117" t="s">
        <v>135</v>
      </c>
      <c r="AR116" s="187">
        <f t="shared" si="58"/>
        <v>31497565</v>
      </c>
      <c r="AS116" s="160">
        <f>IFERROR(AR116/AO113,"-")</f>
        <v>2.8225997205015951E-2</v>
      </c>
      <c r="AT116" s="187">
        <f t="shared" si="59"/>
        <v>482</v>
      </c>
      <c r="AU116" s="160">
        <f>IFERROR(AT116/AP113,"-")</f>
        <v>0.32611637347767253</v>
      </c>
      <c r="AV116" s="190">
        <f t="shared" si="64"/>
        <v>65347.64522821577</v>
      </c>
      <c r="AW116" s="101">
        <f t="shared" ref="AW116:AW130" si="87">IFERROR(AT116/$BL$11,0)</f>
        <v>4.5787023843450174E-2</v>
      </c>
      <c r="AX116" s="112"/>
      <c r="BK116" s="58"/>
      <c r="BL116" s="58"/>
      <c r="BN116" s="476"/>
      <c r="BO116" s="566"/>
      <c r="BP116" s="569"/>
      <c r="BQ116" s="569"/>
      <c r="BR116" s="388" t="s">
        <v>141</v>
      </c>
      <c r="BS116" s="374">
        <v>75520</v>
      </c>
      <c r="BT116" s="329">
        <v>4.9336501792465932E-4</v>
      </c>
      <c r="BU116" s="374">
        <v>11</v>
      </c>
      <c r="BV116" s="329">
        <v>8.59375E-2</v>
      </c>
      <c r="BW116" s="374">
        <v>6865.454545454545</v>
      </c>
      <c r="BX116" s="389">
        <v>1.1083123425692696E-3</v>
      </c>
      <c r="CA116" s="58"/>
      <c r="CB116" s="140"/>
      <c r="CC116" s="140"/>
      <c r="CD116" s="140"/>
      <c r="CE116" s="140"/>
      <c r="CF116" s="140"/>
      <c r="CG116" s="140"/>
      <c r="CH116" s="58"/>
      <c r="CI116" s="9"/>
      <c r="CJ116" s="130"/>
      <c r="CK116" s="130"/>
      <c r="CL116" s="130"/>
      <c r="CM116" s="58"/>
      <c r="CN116" s="1"/>
      <c r="CO116" s="1"/>
      <c r="CP116" s="1"/>
      <c r="CQ116" s="1"/>
    </row>
    <row r="117" spans="2:95" s="14" customFormat="1" ht="13.5" customHeight="1">
      <c r="B117" s="451"/>
      <c r="C117" s="566"/>
      <c r="D117" s="581"/>
      <c r="E117" s="569"/>
      <c r="F117" s="569"/>
      <c r="G117" s="117" t="s">
        <v>136</v>
      </c>
      <c r="H117" s="187">
        <v>3943953</v>
      </c>
      <c r="I117" s="160">
        <f>IFERROR(H117/E113,"-")</f>
        <v>4.8515960994178677E-3</v>
      </c>
      <c r="J117" s="187">
        <v>102</v>
      </c>
      <c r="K117" s="160">
        <f>IFERROR(J117/F113,"-")</f>
        <v>8.9552238805970144E-2</v>
      </c>
      <c r="L117" s="190">
        <f t="shared" si="60"/>
        <v>38666.205882352944</v>
      </c>
      <c r="M117" s="101">
        <f t="shared" si="83"/>
        <v>9.6893701909375896E-3</v>
      </c>
      <c r="N117" s="569"/>
      <c r="O117" s="569"/>
      <c r="P117" s="117" t="s">
        <v>136</v>
      </c>
      <c r="Q117" s="187">
        <v>3025371</v>
      </c>
      <c r="R117" s="160">
        <f>IFERROR(Q117/N113,"-")</f>
        <v>3.3860924438735861E-2</v>
      </c>
      <c r="S117" s="187">
        <v>18</v>
      </c>
      <c r="T117" s="160">
        <f>IFERROR(S117/O113,"-")</f>
        <v>0.13740458015267176</v>
      </c>
      <c r="U117" s="190">
        <f t="shared" si="61"/>
        <v>168076.16666666666</v>
      </c>
      <c r="V117" s="101">
        <f t="shared" si="84"/>
        <v>1.7098888572242804E-3</v>
      </c>
      <c r="W117" s="569"/>
      <c r="X117" s="569"/>
      <c r="Y117" s="117" t="s">
        <v>136</v>
      </c>
      <c r="Z117" s="187">
        <v>123330</v>
      </c>
      <c r="AA117" s="160">
        <f>IFERROR(Z117/W113,"-")</f>
        <v>1.8749133462574097E-3</v>
      </c>
      <c r="AB117" s="187">
        <v>10</v>
      </c>
      <c r="AC117" s="160">
        <f>IFERROR(AB117/X113,"-")</f>
        <v>0.13513513513513514</v>
      </c>
      <c r="AD117" s="190">
        <f t="shared" si="62"/>
        <v>12333</v>
      </c>
      <c r="AE117" s="101">
        <f t="shared" si="85"/>
        <v>9.4993825401348917E-4</v>
      </c>
      <c r="AF117" s="569"/>
      <c r="AG117" s="569"/>
      <c r="AH117" s="117" t="s">
        <v>136</v>
      </c>
      <c r="AI117" s="187">
        <v>149702</v>
      </c>
      <c r="AJ117" s="160">
        <f>IFERROR(AI117/AF113,"-")</f>
        <v>1.0124473223324093E-3</v>
      </c>
      <c r="AK117" s="187">
        <v>18</v>
      </c>
      <c r="AL117" s="160">
        <f>IFERROR(AK117/AG113,"-")</f>
        <v>0.13432835820895522</v>
      </c>
      <c r="AM117" s="190">
        <f t="shared" si="63"/>
        <v>8316.7777777777774</v>
      </c>
      <c r="AN117" s="101">
        <f t="shared" si="86"/>
        <v>1.7098888572242804E-3</v>
      </c>
      <c r="AO117" s="569"/>
      <c r="AP117" s="586"/>
      <c r="AQ117" s="117" t="s">
        <v>136</v>
      </c>
      <c r="AR117" s="187">
        <f t="shared" si="58"/>
        <v>7242356</v>
      </c>
      <c r="AS117" s="160">
        <f>IFERROR(AR117/AO113,"-")</f>
        <v>6.4901118614639104E-3</v>
      </c>
      <c r="AT117" s="187">
        <f t="shared" si="59"/>
        <v>148</v>
      </c>
      <c r="AU117" s="160">
        <f>IFERROR(AT117/AP113,"-")</f>
        <v>0.10013531799729364</v>
      </c>
      <c r="AV117" s="190">
        <f t="shared" si="64"/>
        <v>48934.83783783784</v>
      </c>
      <c r="AW117" s="101">
        <f t="shared" si="87"/>
        <v>1.4059086159399639E-2</v>
      </c>
      <c r="AX117" s="112"/>
      <c r="BK117" s="58"/>
      <c r="BL117" s="58"/>
      <c r="BN117" s="476"/>
      <c r="BO117" s="566"/>
      <c r="BP117" s="569"/>
      <c r="BQ117" s="569"/>
      <c r="BR117" s="388" t="s">
        <v>142</v>
      </c>
      <c r="BS117" s="374">
        <v>93618</v>
      </c>
      <c r="BT117" s="329">
        <v>6.115975403611063E-4</v>
      </c>
      <c r="BU117" s="374">
        <v>4</v>
      </c>
      <c r="BV117" s="329">
        <v>3.125E-2</v>
      </c>
      <c r="BW117" s="374">
        <v>23404.5</v>
      </c>
      <c r="BX117" s="389">
        <v>4.0302267002518893E-4</v>
      </c>
      <c r="CA117" s="58"/>
      <c r="CB117" s="140"/>
      <c r="CC117" s="140"/>
      <c r="CD117" s="140"/>
      <c r="CE117" s="140"/>
      <c r="CF117" s="140"/>
      <c r="CG117" s="140"/>
      <c r="CH117" s="58"/>
      <c r="CI117" s="9"/>
      <c r="CJ117" s="130"/>
      <c r="CK117" s="130"/>
      <c r="CL117" s="130"/>
      <c r="CM117" s="58"/>
      <c r="CN117" s="1"/>
      <c r="CO117" s="1"/>
      <c r="CP117" s="1"/>
      <c r="CQ117" s="1"/>
    </row>
    <row r="118" spans="2:95" s="14" customFormat="1" ht="13.5" customHeight="1">
      <c r="B118" s="451"/>
      <c r="C118" s="566"/>
      <c r="D118" s="581"/>
      <c r="E118" s="569"/>
      <c r="F118" s="569"/>
      <c r="G118" s="117" t="s">
        <v>137</v>
      </c>
      <c r="H118" s="187">
        <v>34576848</v>
      </c>
      <c r="I118" s="160">
        <f>IFERROR(H118/E113,"-")</f>
        <v>4.2534203852572408E-2</v>
      </c>
      <c r="J118" s="187">
        <v>457</v>
      </c>
      <c r="K118" s="160">
        <f>IFERROR(J118/F113,"-")</f>
        <v>0.40122914837576823</v>
      </c>
      <c r="L118" s="190">
        <f t="shared" si="60"/>
        <v>75660.498905908098</v>
      </c>
      <c r="M118" s="101">
        <f t="shared" si="83"/>
        <v>4.3412178208416453E-2</v>
      </c>
      <c r="N118" s="569"/>
      <c r="O118" s="569"/>
      <c r="P118" s="117" t="s">
        <v>137</v>
      </c>
      <c r="Q118" s="187">
        <v>1257162</v>
      </c>
      <c r="R118" s="160">
        <f>IFERROR(Q118/N113,"-")</f>
        <v>1.4070561094573213E-2</v>
      </c>
      <c r="S118" s="187">
        <v>46</v>
      </c>
      <c r="T118" s="160">
        <f>IFERROR(S118/O113,"-")</f>
        <v>0.35114503816793891</v>
      </c>
      <c r="U118" s="190">
        <f t="shared" si="61"/>
        <v>27329.608695652172</v>
      </c>
      <c r="V118" s="101">
        <f t="shared" si="84"/>
        <v>4.3697159684620498E-3</v>
      </c>
      <c r="W118" s="569"/>
      <c r="X118" s="569"/>
      <c r="Y118" s="117" t="s">
        <v>137</v>
      </c>
      <c r="Z118" s="187">
        <v>1335924</v>
      </c>
      <c r="AA118" s="160">
        <f>IFERROR(Z118/W113,"-")</f>
        <v>2.0309265687063843E-2</v>
      </c>
      <c r="AB118" s="187">
        <v>39</v>
      </c>
      <c r="AC118" s="160">
        <f>IFERROR(AB118/X113,"-")</f>
        <v>0.52702702702702697</v>
      </c>
      <c r="AD118" s="190">
        <f t="shared" si="62"/>
        <v>34254.461538461539</v>
      </c>
      <c r="AE118" s="101">
        <f t="shared" si="85"/>
        <v>3.7047591906526076E-3</v>
      </c>
      <c r="AF118" s="569"/>
      <c r="AG118" s="569"/>
      <c r="AH118" s="117" t="s">
        <v>137</v>
      </c>
      <c r="AI118" s="187">
        <v>3494257</v>
      </c>
      <c r="AJ118" s="160">
        <f>IFERROR(AI118/AF113,"-")</f>
        <v>2.3631956441405446E-2</v>
      </c>
      <c r="AK118" s="187">
        <v>66</v>
      </c>
      <c r="AL118" s="160">
        <f>IFERROR(AK118/AG113,"-")</f>
        <v>0.4925373134328358</v>
      </c>
      <c r="AM118" s="190">
        <f t="shared" si="63"/>
        <v>52943.28787878788</v>
      </c>
      <c r="AN118" s="101">
        <f t="shared" si="86"/>
        <v>6.269592476489028E-3</v>
      </c>
      <c r="AO118" s="569"/>
      <c r="AP118" s="586"/>
      <c r="AQ118" s="117" t="s">
        <v>137</v>
      </c>
      <c r="AR118" s="187">
        <f t="shared" si="58"/>
        <v>40664191</v>
      </c>
      <c r="AS118" s="160">
        <f>IFERROR(AR118/AO113,"-")</f>
        <v>3.6440510290564838E-2</v>
      </c>
      <c r="AT118" s="187">
        <f t="shared" si="59"/>
        <v>608</v>
      </c>
      <c r="AU118" s="160">
        <f>IFERROR(AT118/AP113,"-")</f>
        <v>0.41136671177266576</v>
      </c>
      <c r="AV118" s="190">
        <f t="shared" si="64"/>
        <v>66881.893092105267</v>
      </c>
      <c r="AW118" s="101">
        <f t="shared" si="87"/>
        <v>5.7756245844020136E-2</v>
      </c>
      <c r="AX118" s="112"/>
      <c r="BK118" s="58"/>
      <c r="BL118" s="58"/>
      <c r="BN118" s="476"/>
      <c r="BO118" s="566"/>
      <c r="BP118" s="569"/>
      <c r="BQ118" s="569"/>
      <c r="BR118" s="388" t="s">
        <v>143</v>
      </c>
      <c r="BS118" s="374">
        <v>1454631</v>
      </c>
      <c r="BT118" s="329">
        <v>9.5029667556775031E-3</v>
      </c>
      <c r="BU118" s="374">
        <v>1</v>
      </c>
      <c r="BV118" s="329">
        <v>7.8125E-3</v>
      </c>
      <c r="BW118" s="374">
        <v>1454631</v>
      </c>
      <c r="BX118" s="389">
        <v>1.0075566750629723E-4</v>
      </c>
      <c r="CA118" s="58"/>
      <c r="CB118" s="140"/>
      <c r="CC118" s="140"/>
      <c r="CD118" s="140"/>
      <c r="CE118" s="140"/>
      <c r="CF118" s="140"/>
      <c r="CG118" s="140"/>
      <c r="CH118" s="58"/>
      <c r="CI118" s="9"/>
      <c r="CJ118" s="130"/>
      <c r="CK118" s="130"/>
      <c r="CL118" s="130"/>
      <c r="CM118" s="58"/>
      <c r="CN118" s="1"/>
      <c r="CO118" s="1"/>
      <c r="CP118" s="1"/>
      <c r="CQ118" s="1"/>
    </row>
    <row r="119" spans="2:95" s="14" customFormat="1" ht="13.5" customHeight="1">
      <c r="B119" s="451"/>
      <c r="C119" s="566"/>
      <c r="D119" s="581"/>
      <c r="E119" s="569"/>
      <c r="F119" s="569"/>
      <c r="G119" s="117" t="s">
        <v>138</v>
      </c>
      <c r="H119" s="187">
        <v>34413979</v>
      </c>
      <c r="I119" s="160">
        <f>IFERROR(H119/E113,"-")</f>
        <v>4.2333852934314485E-2</v>
      </c>
      <c r="J119" s="187">
        <v>446</v>
      </c>
      <c r="K119" s="160">
        <f>IFERROR(J119/F113,"-")</f>
        <v>0.3915715539947322</v>
      </c>
      <c r="L119" s="190">
        <f t="shared" si="60"/>
        <v>77161.387892376675</v>
      </c>
      <c r="M119" s="101">
        <f t="shared" si="83"/>
        <v>4.2367246129001612E-2</v>
      </c>
      <c r="N119" s="569"/>
      <c r="O119" s="569"/>
      <c r="P119" s="117" t="s">
        <v>138</v>
      </c>
      <c r="Q119" s="187">
        <v>2839254</v>
      </c>
      <c r="R119" s="160">
        <f>IFERROR(Q119/N113,"-")</f>
        <v>3.1777843165806292E-2</v>
      </c>
      <c r="S119" s="187">
        <v>46</v>
      </c>
      <c r="T119" s="160">
        <f>IFERROR(S119/O113,"-")</f>
        <v>0.35114503816793891</v>
      </c>
      <c r="U119" s="190">
        <f t="shared" si="61"/>
        <v>61722.913043478264</v>
      </c>
      <c r="V119" s="101">
        <f t="shared" si="84"/>
        <v>4.3697159684620498E-3</v>
      </c>
      <c r="W119" s="569"/>
      <c r="X119" s="569"/>
      <c r="Y119" s="117" t="s">
        <v>138</v>
      </c>
      <c r="Z119" s="187">
        <v>4185334</v>
      </c>
      <c r="AA119" s="160">
        <f>IFERROR(Z119/W113,"-")</f>
        <v>6.3627167559757641E-2</v>
      </c>
      <c r="AB119" s="187">
        <v>33</v>
      </c>
      <c r="AC119" s="160">
        <f>IFERROR(AB119/X113,"-")</f>
        <v>0.44594594594594594</v>
      </c>
      <c r="AD119" s="190">
        <f t="shared" si="62"/>
        <v>126828.30303030302</v>
      </c>
      <c r="AE119" s="101">
        <f t="shared" si="85"/>
        <v>3.134796238244514E-3</v>
      </c>
      <c r="AF119" s="569"/>
      <c r="AG119" s="569"/>
      <c r="AH119" s="117" t="s">
        <v>138</v>
      </c>
      <c r="AI119" s="187">
        <v>5601668</v>
      </c>
      <c r="AJ119" s="160">
        <f>IFERROR(AI119/AF113,"-")</f>
        <v>3.7884555765421594E-2</v>
      </c>
      <c r="AK119" s="187">
        <v>57</v>
      </c>
      <c r="AL119" s="160">
        <f>IFERROR(AK119/AG113,"-")</f>
        <v>0.42537313432835822</v>
      </c>
      <c r="AM119" s="190">
        <f t="shared" si="63"/>
        <v>98274.877192982458</v>
      </c>
      <c r="AN119" s="101">
        <f t="shared" si="86"/>
        <v>5.4146480478768884E-3</v>
      </c>
      <c r="AO119" s="569"/>
      <c r="AP119" s="586"/>
      <c r="AQ119" s="117" t="s">
        <v>138</v>
      </c>
      <c r="AR119" s="187">
        <f t="shared" si="58"/>
        <v>47040235</v>
      </c>
      <c r="AS119" s="160">
        <f>IFERROR(AR119/AO113,"-")</f>
        <v>4.2154291661380607E-2</v>
      </c>
      <c r="AT119" s="187">
        <f t="shared" si="59"/>
        <v>582</v>
      </c>
      <c r="AU119" s="160">
        <f>IFERROR(AT119/AP113,"-")</f>
        <v>0.39377537212449254</v>
      </c>
      <c r="AV119" s="190">
        <f t="shared" si="64"/>
        <v>80825.146048109964</v>
      </c>
      <c r="AW119" s="101">
        <f t="shared" si="87"/>
        <v>5.528640638358507E-2</v>
      </c>
      <c r="AX119" s="112"/>
      <c r="BK119" s="58"/>
      <c r="BL119" s="58"/>
      <c r="BN119" s="476"/>
      <c r="BO119" s="566"/>
      <c r="BP119" s="569"/>
      <c r="BQ119" s="569"/>
      <c r="BR119" s="388" t="s">
        <v>144</v>
      </c>
      <c r="BS119" s="374">
        <v>585509</v>
      </c>
      <c r="BT119" s="329">
        <v>3.8250749242591275E-3</v>
      </c>
      <c r="BU119" s="374">
        <v>26</v>
      </c>
      <c r="BV119" s="329">
        <v>0.203125</v>
      </c>
      <c r="BW119" s="374">
        <v>22519.576923076922</v>
      </c>
      <c r="BX119" s="389">
        <v>2.619647355163728E-3</v>
      </c>
      <c r="CA119" s="58"/>
      <c r="CB119" s="140"/>
      <c r="CC119" s="140"/>
      <c r="CD119" s="140"/>
      <c r="CE119" s="140"/>
      <c r="CF119" s="140"/>
      <c r="CG119" s="140"/>
      <c r="CH119" s="58"/>
      <c r="CI119" s="9"/>
      <c r="CJ119" s="130"/>
      <c r="CK119" s="130"/>
      <c r="CL119" s="130"/>
      <c r="CM119" s="58"/>
      <c r="CN119" s="1"/>
      <c r="CO119" s="1"/>
      <c r="CP119" s="1"/>
      <c r="CQ119" s="1"/>
    </row>
    <row r="120" spans="2:95" s="14" customFormat="1" ht="13.5" customHeight="1">
      <c r="B120" s="451"/>
      <c r="C120" s="566"/>
      <c r="D120" s="581"/>
      <c r="E120" s="569"/>
      <c r="F120" s="569"/>
      <c r="G120" s="117" t="s">
        <v>139</v>
      </c>
      <c r="H120" s="187">
        <v>16630693</v>
      </c>
      <c r="I120" s="160">
        <f>IFERROR(H120/E113,"-")</f>
        <v>2.0458003756488995E-2</v>
      </c>
      <c r="J120" s="187">
        <v>143</v>
      </c>
      <c r="K120" s="160">
        <f>IFERROR(J120/F113,"-")</f>
        <v>0.12554872695346794</v>
      </c>
      <c r="L120" s="190">
        <f t="shared" si="60"/>
        <v>116298.55244755244</v>
      </c>
      <c r="M120" s="101">
        <f t="shared" si="83"/>
        <v>1.3584117032392894E-2</v>
      </c>
      <c r="N120" s="569"/>
      <c r="O120" s="569"/>
      <c r="P120" s="117" t="s">
        <v>139</v>
      </c>
      <c r="Q120" s="187">
        <v>1804369</v>
      </c>
      <c r="R120" s="160">
        <f>IFERROR(Q120/N113,"-")</f>
        <v>2.0195077684223652E-2</v>
      </c>
      <c r="S120" s="187">
        <v>17</v>
      </c>
      <c r="T120" s="160">
        <f>IFERROR(S120/O113,"-")</f>
        <v>0.12977099236641221</v>
      </c>
      <c r="U120" s="190">
        <f t="shared" si="61"/>
        <v>106139.35294117648</v>
      </c>
      <c r="V120" s="101">
        <f t="shared" si="84"/>
        <v>1.6148950318229315E-3</v>
      </c>
      <c r="W120" s="569"/>
      <c r="X120" s="569"/>
      <c r="Y120" s="117" t="s">
        <v>139</v>
      </c>
      <c r="Z120" s="187">
        <v>1209611</v>
      </c>
      <c r="AA120" s="160">
        <f>IFERROR(Z120/W113,"-")</f>
        <v>1.838900354885082E-2</v>
      </c>
      <c r="AB120" s="187">
        <v>14</v>
      </c>
      <c r="AC120" s="160">
        <f>IFERROR(AB120/X113,"-")</f>
        <v>0.1891891891891892</v>
      </c>
      <c r="AD120" s="190">
        <f t="shared" si="62"/>
        <v>86400.78571428571</v>
      </c>
      <c r="AE120" s="101">
        <f t="shared" si="85"/>
        <v>1.3299135556188847E-3</v>
      </c>
      <c r="AF120" s="569"/>
      <c r="AG120" s="569"/>
      <c r="AH120" s="117" t="s">
        <v>139</v>
      </c>
      <c r="AI120" s="187">
        <v>5917214</v>
      </c>
      <c r="AJ120" s="160">
        <f>IFERROR(AI120/AF113,"-")</f>
        <v>4.0018620125100837E-2</v>
      </c>
      <c r="AK120" s="187">
        <v>26</v>
      </c>
      <c r="AL120" s="160">
        <f>IFERROR(AK120/AG113,"-")</f>
        <v>0.19402985074626866</v>
      </c>
      <c r="AM120" s="190">
        <f t="shared" si="63"/>
        <v>227585.15384615384</v>
      </c>
      <c r="AN120" s="101">
        <f t="shared" si="86"/>
        <v>2.4698394604350717E-3</v>
      </c>
      <c r="AO120" s="569"/>
      <c r="AP120" s="586"/>
      <c r="AQ120" s="117" t="s">
        <v>139</v>
      </c>
      <c r="AR120" s="187">
        <f t="shared" si="58"/>
        <v>25561887</v>
      </c>
      <c r="AS120" s="160">
        <f>IFERROR(AR120/AO113,"-")</f>
        <v>2.2906842196116863E-2</v>
      </c>
      <c r="AT120" s="187">
        <f t="shared" si="59"/>
        <v>200</v>
      </c>
      <c r="AU120" s="160">
        <f>IFERROR(AT120/AP113,"-")</f>
        <v>0.13531799729364005</v>
      </c>
      <c r="AV120" s="190">
        <f t="shared" si="64"/>
        <v>127809.435</v>
      </c>
      <c r="AW120" s="101">
        <f t="shared" si="87"/>
        <v>1.8998765080269781E-2</v>
      </c>
      <c r="AX120" s="112"/>
      <c r="BK120" s="58"/>
      <c r="BL120" s="58"/>
      <c r="BN120" s="476"/>
      <c r="BO120" s="566"/>
      <c r="BP120" s="569"/>
      <c r="BQ120" s="569"/>
      <c r="BR120" s="388" t="s">
        <v>145</v>
      </c>
      <c r="BS120" s="374">
        <v>2010712</v>
      </c>
      <c r="BT120" s="329">
        <v>1.3135791339000629E-2</v>
      </c>
      <c r="BU120" s="374">
        <v>20</v>
      </c>
      <c r="BV120" s="329">
        <v>0.15625</v>
      </c>
      <c r="BW120" s="374">
        <v>100535.6</v>
      </c>
      <c r="BX120" s="389">
        <v>2.0151133501259445E-3</v>
      </c>
      <c r="CA120" s="58"/>
      <c r="CB120" s="140"/>
      <c r="CC120" s="140"/>
      <c r="CD120" s="140"/>
      <c r="CE120" s="140"/>
      <c r="CF120" s="140"/>
      <c r="CG120" s="140"/>
      <c r="CH120" s="58"/>
      <c r="CI120" s="9"/>
      <c r="CJ120" s="130"/>
      <c r="CK120" s="130"/>
      <c r="CL120" s="130"/>
      <c r="CM120" s="58"/>
      <c r="CN120" s="1"/>
      <c r="CO120" s="1"/>
      <c r="CP120" s="1"/>
      <c r="CQ120" s="1"/>
    </row>
    <row r="121" spans="2:95" s="14" customFormat="1" ht="13.5" customHeight="1">
      <c r="B121" s="451"/>
      <c r="C121" s="566"/>
      <c r="D121" s="581"/>
      <c r="E121" s="569"/>
      <c r="F121" s="569"/>
      <c r="G121" s="117" t="s">
        <v>149</v>
      </c>
      <c r="H121" s="187">
        <v>0</v>
      </c>
      <c r="I121" s="160">
        <f>IFERROR(H121/E113,"-")</f>
        <v>0</v>
      </c>
      <c r="J121" s="187">
        <v>0</v>
      </c>
      <c r="K121" s="160">
        <f>IFERROR(J121/F113,"-")</f>
        <v>0</v>
      </c>
      <c r="L121" s="190" t="str">
        <f t="shared" si="60"/>
        <v>-</v>
      </c>
      <c r="M121" s="101">
        <f t="shared" si="83"/>
        <v>0</v>
      </c>
      <c r="N121" s="569"/>
      <c r="O121" s="569"/>
      <c r="P121" s="117" t="s">
        <v>149</v>
      </c>
      <c r="Q121" s="187">
        <v>0</v>
      </c>
      <c r="R121" s="160">
        <f>IFERROR(Q121/N113,"-")</f>
        <v>0</v>
      </c>
      <c r="S121" s="187">
        <v>0</v>
      </c>
      <c r="T121" s="160">
        <f>IFERROR(S121/O113,"-")</f>
        <v>0</v>
      </c>
      <c r="U121" s="190" t="str">
        <f t="shared" si="61"/>
        <v>-</v>
      </c>
      <c r="V121" s="101">
        <f t="shared" si="84"/>
        <v>0</v>
      </c>
      <c r="W121" s="569"/>
      <c r="X121" s="569"/>
      <c r="Y121" s="117" t="s">
        <v>149</v>
      </c>
      <c r="Z121" s="187">
        <v>0</v>
      </c>
      <c r="AA121" s="160">
        <f>IFERROR(Z121/W113,"-")</f>
        <v>0</v>
      </c>
      <c r="AB121" s="187">
        <v>0</v>
      </c>
      <c r="AC121" s="160">
        <f>IFERROR(AB121/X113,"-")</f>
        <v>0</v>
      </c>
      <c r="AD121" s="190" t="str">
        <f t="shared" si="62"/>
        <v>-</v>
      </c>
      <c r="AE121" s="101">
        <f t="shared" si="85"/>
        <v>0</v>
      </c>
      <c r="AF121" s="569"/>
      <c r="AG121" s="569"/>
      <c r="AH121" s="117" t="s">
        <v>149</v>
      </c>
      <c r="AI121" s="187">
        <v>0</v>
      </c>
      <c r="AJ121" s="160">
        <f>IFERROR(AI121/AF113,"-")</f>
        <v>0</v>
      </c>
      <c r="AK121" s="187">
        <v>0</v>
      </c>
      <c r="AL121" s="160">
        <f>IFERROR(AK121/AG113,"-")</f>
        <v>0</v>
      </c>
      <c r="AM121" s="190" t="str">
        <f t="shared" si="63"/>
        <v>-</v>
      </c>
      <c r="AN121" s="101">
        <f t="shared" si="86"/>
        <v>0</v>
      </c>
      <c r="AO121" s="569"/>
      <c r="AP121" s="586"/>
      <c r="AQ121" s="117" t="s">
        <v>149</v>
      </c>
      <c r="AR121" s="187">
        <f t="shared" si="58"/>
        <v>0</v>
      </c>
      <c r="AS121" s="160">
        <f>IFERROR(AR121/AO113,"-")</f>
        <v>0</v>
      </c>
      <c r="AT121" s="187">
        <f t="shared" si="59"/>
        <v>0</v>
      </c>
      <c r="AU121" s="160">
        <f>IFERROR(AT121/AP113,"-")</f>
        <v>0</v>
      </c>
      <c r="AV121" s="190" t="str">
        <f t="shared" si="64"/>
        <v>-</v>
      </c>
      <c r="AW121" s="101">
        <f t="shared" si="87"/>
        <v>0</v>
      </c>
      <c r="AX121" s="112"/>
      <c r="BK121" s="58"/>
      <c r="BL121" s="58"/>
      <c r="BN121" s="476"/>
      <c r="BO121" s="566"/>
      <c r="BP121" s="569"/>
      <c r="BQ121" s="569"/>
      <c r="BR121" s="388" t="s">
        <v>146</v>
      </c>
      <c r="BS121" s="374">
        <v>793767</v>
      </c>
      <c r="BT121" s="329">
        <v>5.1856047428893411E-3</v>
      </c>
      <c r="BU121" s="374">
        <v>24</v>
      </c>
      <c r="BV121" s="329">
        <v>0.1875</v>
      </c>
      <c r="BW121" s="374">
        <v>33073.625</v>
      </c>
      <c r="BX121" s="389">
        <v>2.4181360201511333E-3</v>
      </c>
      <c r="CA121" s="58"/>
      <c r="CB121" s="140"/>
      <c r="CC121" s="140"/>
      <c r="CD121" s="140"/>
      <c r="CE121" s="140"/>
      <c r="CF121" s="140"/>
      <c r="CG121" s="140"/>
      <c r="CH121" s="58"/>
      <c r="CI121" s="9"/>
      <c r="CJ121" s="130"/>
      <c r="CK121" s="130"/>
      <c r="CL121" s="130"/>
      <c r="CM121" s="58"/>
      <c r="CN121" s="1"/>
      <c r="CO121" s="1"/>
      <c r="CP121" s="1"/>
      <c r="CQ121" s="1"/>
    </row>
    <row r="122" spans="2:95" s="14" customFormat="1" ht="13.5" customHeight="1">
      <c r="B122" s="451"/>
      <c r="C122" s="566"/>
      <c r="D122" s="581"/>
      <c r="E122" s="569"/>
      <c r="F122" s="569"/>
      <c r="G122" s="117" t="s">
        <v>140</v>
      </c>
      <c r="H122" s="187">
        <v>84184</v>
      </c>
      <c r="I122" s="160">
        <f>IFERROR(H122/E113,"-")</f>
        <v>1.0355771634027936E-4</v>
      </c>
      <c r="J122" s="187">
        <v>6</v>
      </c>
      <c r="K122" s="160">
        <f>IFERROR(J122/F113,"-")</f>
        <v>5.2677787532923615E-3</v>
      </c>
      <c r="L122" s="190">
        <f t="shared" si="60"/>
        <v>14030.666666666666</v>
      </c>
      <c r="M122" s="101">
        <f t="shared" si="83"/>
        <v>5.699629524080935E-4</v>
      </c>
      <c r="N122" s="569"/>
      <c r="O122" s="569"/>
      <c r="P122" s="117" t="s">
        <v>140</v>
      </c>
      <c r="Q122" s="187">
        <v>0</v>
      </c>
      <c r="R122" s="160">
        <f>IFERROR(Q122/N113,"-")</f>
        <v>0</v>
      </c>
      <c r="S122" s="187">
        <v>0</v>
      </c>
      <c r="T122" s="160">
        <f>IFERROR(S122/O113,"-")</f>
        <v>0</v>
      </c>
      <c r="U122" s="190" t="str">
        <f t="shared" si="61"/>
        <v>-</v>
      </c>
      <c r="V122" s="101">
        <f t="shared" si="84"/>
        <v>0</v>
      </c>
      <c r="W122" s="569"/>
      <c r="X122" s="569"/>
      <c r="Y122" s="117" t="s">
        <v>140</v>
      </c>
      <c r="Z122" s="187">
        <v>0</v>
      </c>
      <c r="AA122" s="160">
        <f>IFERROR(Z122/W113,"-")</f>
        <v>0</v>
      </c>
      <c r="AB122" s="187">
        <v>0</v>
      </c>
      <c r="AC122" s="160">
        <f>IFERROR(AB122/X113,"-")</f>
        <v>0</v>
      </c>
      <c r="AD122" s="190" t="str">
        <f t="shared" si="62"/>
        <v>-</v>
      </c>
      <c r="AE122" s="101">
        <f t="shared" si="85"/>
        <v>0</v>
      </c>
      <c r="AF122" s="569"/>
      <c r="AG122" s="569"/>
      <c r="AH122" s="117" t="s">
        <v>140</v>
      </c>
      <c r="AI122" s="187">
        <v>8704</v>
      </c>
      <c r="AJ122" s="160">
        <f>IFERROR(AI122/AF113,"-")</f>
        <v>5.8865890192390829E-5</v>
      </c>
      <c r="AK122" s="187">
        <v>1</v>
      </c>
      <c r="AL122" s="160">
        <f>IFERROR(AK122/AG113,"-")</f>
        <v>7.462686567164179E-3</v>
      </c>
      <c r="AM122" s="190">
        <f t="shared" si="63"/>
        <v>8704</v>
      </c>
      <c r="AN122" s="101">
        <f t="shared" si="86"/>
        <v>9.4993825401348917E-5</v>
      </c>
      <c r="AO122" s="569"/>
      <c r="AP122" s="586"/>
      <c r="AQ122" s="117" t="s">
        <v>140</v>
      </c>
      <c r="AR122" s="187">
        <f t="shared" si="58"/>
        <v>92888</v>
      </c>
      <c r="AS122" s="160">
        <f>IFERROR(AR122/AO113,"-")</f>
        <v>8.3239971990835537E-5</v>
      </c>
      <c r="AT122" s="187">
        <f t="shared" si="59"/>
        <v>7</v>
      </c>
      <c r="AU122" s="160">
        <f>IFERROR(AT122/AP113,"-")</f>
        <v>4.736129905277402E-3</v>
      </c>
      <c r="AV122" s="190">
        <f t="shared" si="64"/>
        <v>13269.714285714286</v>
      </c>
      <c r="AW122" s="101">
        <f t="shared" si="87"/>
        <v>6.6495677780944236E-4</v>
      </c>
      <c r="AX122" s="112"/>
      <c r="BK122" s="58"/>
      <c r="BL122" s="58"/>
      <c r="BN122" s="476"/>
      <c r="BO122" s="566"/>
      <c r="BP122" s="569"/>
      <c r="BQ122" s="569"/>
      <c r="BR122" s="388" t="s">
        <v>147</v>
      </c>
      <c r="BS122" s="374">
        <v>535791</v>
      </c>
      <c r="BT122" s="329">
        <v>3.5002719321884416E-3</v>
      </c>
      <c r="BU122" s="374">
        <v>21</v>
      </c>
      <c r="BV122" s="329">
        <v>0.1640625</v>
      </c>
      <c r="BW122" s="374">
        <v>25513.857142857141</v>
      </c>
      <c r="BX122" s="389">
        <v>2.1158690176322418E-3</v>
      </c>
      <c r="CA122" s="58"/>
      <c r="CB122" s="140"/>
      <c r="CC122" s="140"/>
      <c r="CD122" s="140"/>
      <c r="CE122" s="140"/>
      <c r="CF122" s="140"/>
      <c r="CG122" s="140"/>
      <c r="CH122" s="58"/>
      <c r="CI122" s="9"/>
      <c r="CJ122" s="130"/>
      <c r="CK122" s="130"/>
      <c r="CL122" s="130"/>
      <c r="CM122" s="58"/>
      <c r="CN122" s="1"/>
      <c r="CO122" s="1"/>
      <c r="CP122" s="1"/>
      <c r="CQ122" s="1"/>
    </row>
    <row r="123" spans="2:95" s="14" customFormat="1" ht="13.5" customHeight="1">
      <c r="B123" s="451"/>
      <c r="C123" s="566"/>
      <c r="D123" s="581"/>
      <c r="E123" s="569"/>
      <c r="F123" s="569"/>
      <c r="G123" s="117" t="s">
        <v>141</v>
      </c>
      <c r="H123" s="187">
        <v>433744</v>
      </c>
      <c r="I123" s="160">
        <f>IFERROR(H123/E113,"-")</f>
        <v>5.3356383773992835E-4</v>
      </c>
      <c r="J123" s="187">
        <v>35</v>
      </c>
      <c r="K123" s="160">
        <f>IFERROR(J123/F113,"-")</f>
        <v>3.0728709394205442E-2</v>
      </c>
      <c r="L123" s="190">
        <f t="shared" si="60"/>
        <v>12392.685714285713</v>
      </c>
      <c r="M123" s="101">
        <f t="shared" si="83"/>
        <v>3.3247838890472121E-3</v>
      </c>
      <c r="N123" s="569"/>
      <c r="O123" s="569"/>
      <c r="P123" s="117" t="s">
        <v>141</v>
      </c>
      <c r="Q123" s="187">
        <v>17525</v>
      </c>
      <c r="R123" s="160">
        <f>IFERROR(Q123/N113,"-")</f>
        <v>1.9614543168055952E-4</v>
      </c>
      <c r="S123" s="187">
        <v>4</v>
      </c>
      <c r="T123" s="160">
        <f>IFERROR(S123/O113,"-")</f>
        <v>3.0534351145038167E-2</v>
      </c>
      <c r="U123" s="190">
        <f t="shared" si="61"/>
        <v>4381.25</v>
      </c>
      <c r="V123" s="101">
        <f t="shared" si="84"/>
        <v>3.7997530160539567E-4</v>
      </c>
      <c r="W123" s="569"/>
      <c r="X123" s="569"/>
      <c r="Y123" s="117" t="s">
        <v>141</v>
      </c>
      <c r="Z123" s="187">
        <v>2500</v>
      </c>
      <c r="AA123" s="160">
        <f>IFERROR(Z123/W113,"-")</f>
        <v>3.8006027451905652E-5</v>
      </c>
      <c r="AB123" s="187">
        <v>1</v>
      </c>
      <c r="AC123" s="160">
        <f>IFERROR(AB123/X113,"-")</f>
        <v>1.3513513513513514E-2</v>
      </c>
      <c r="AD123" s="190">
        <f t="shared" si="62"/>
        <v>2500</v>
      </c>
      <c r="AE123" s="101">
        <f t="shared" si="85"/>
        <v>9.4993825401348917E-5</v>
      </c>
      <c r="AF123" s="569"/>
      <c r="AG123" s="569"/>
      <c r="AH123" s="117" t="s">
        <v>141</v>
      </c>
      <c r="AI123" s="187">
        <v>1288055</v>
      </c>
      <c r="AJ123" s="160">
        <f>IFERROR(AI123/AF113,"-")</f>
        <v>8.7112252058547755E-3</v>
      </c>
      <c r="AK123" s="187">
        <v>9</v>
      </c>
      <c r="AL123" s="160">
        <f>IFERROR(AK123/AG113,"-")</f>
        <v>6.7164179104477612E-2</v>
      </c>
      <c r="AM123" s="190">
        <f t="shared" si="63"/>
        <v>143117.22222222222</v>
      </c>
      <c r="AN123" s="101">
        <f t="shared" si="86"/>
        <v>8.549444286121402E-4</v>
      </c>
      <c r="AO123" s="569"/>
      <c r="AP123" s="586"/>
      <c r="AQ123" s="117" t="s">
        <v>141</v>
      </c>
      <c r="AR123" s="187">
        <f t="shared" si="58"/>
        <v>1741824</v>
      </c>
      <c r="AS123" s="160">
        <f>IFERROR(AR123/AO113,"-")</f>
        <v>1.5609054019137577E-3</v>
      </c>
      <c r="AT123" s="187">
        <f t="shared" si="59"/>
        <v>49</v>
      </c>
      <c r="AU123" s="160">
        <f>IFERROR(AT123/AP113,"-")</f>
        <v>3.3152909336941816E-2</v>
      </c>
      <c r="AV123" s="190">
        <f t="shared" si="64"/>
        <v>35547.428571428572</v>
      </c>
      <c r="AW123" s="101">
        <f t="shared" si="87"/>
        <v>4.6546974446660967E-3</v>
      </c>
      <c r="AX123" s="112"/>
      <c r="BK123" s="58"/>
      <c r="BL123" s="58"/>
      <c r="BN123" s="477"/>
      <c r="BO123" s="567"/>
      <c r="BP123" s="570"/>
      <c r="BQ123" s="570"/>
      <c r="BR123" s="119" t="s">
        <v>74</v>
      </c>
      <c r="BS123" s="374">
        <v>32124530</v>
      </c>
      <c r="BT123" s="329">
        <v>0.20986651640984183</v>
      </c>
      <c r="BU123" s="374">
        <v>116</v>
      </c>
      <c r="BV123" s="329">
        <v>0.90625</v>
      </c>
      <c r="BW123" s="374">
        <v>276935.60344827588</v>
      </c>
      <c r="BX123" s="389">
        <v>1.1687657430730478E-2</v>
      </c>
      <c r="CA123" s="58"/>
      <c r="CB123" s="140"/>
      <c r="CC123" s="140"/>
      <c r="CD123" s="140"/>
      <c r="CE123" s="140"/>
      <c r="CF123" s="140"/>
      <c r="CG123" s="140"/>
      <c r="CH123" s="58"/>
      <c r="CI123" s="9"/>
      <c r="CJ123" s="130"/>
      <c r="CK123" s="130"/>
      <c r="CL123" s="130"/>
      <c r="CM123" s="58"/>
      <c r="CN123" s="1"/>
      <c r="CO123" s="1"/>
      <c r="CP123" s="1"/>
      <c r="CQ123" s="1"/>
    </row>
    <row r="124" spans="2:95" s="14" customFormat="1" ht="13.5" customHeight="1">
      <c r="B124" s="451"/>
      <c r="C124" s="566"/>
      <c r="D124" s="581"/>
      <c r="E124" s="569"/>
      <c r="F124" s="569"/>
      <c r="G124" s="117" t="s">
        <v>142</v>
      </c>
      <c r="H124" s="187">
        <v>20946</v>
      </c>
      <c r="I124" s="160">
        <f>IFERROR(H124/E113,"-")</f>
        <v>2.5766415547651472E-5</v>
      </c>
      <c r="J124" s="187">
        <v>2</v>
      </c>
      <c r="K124" s="160">
        <f>IFERROR(J124/F113,"-")</f>
        <v>1.7559262510974539E-3</v>
      </c>
      <c r="L124" s="190">
        <f t="shared" si="60"/>
        <v>10473</v>
      </c>
      <c r="M124" s="101">
        <f t="shared" si="83"/>
        <v>1.8998765080269783E-4</v>
      </c>
      <c r="N124" s="569"/>
      <c r="O124" s="569"/>
      <c r="P124" s="117" t="s">
        <v>142</v>
      </c>
      <c r="Q124" s="187">
        <v>11780</v>
      </c>
      <c r="R124" s="160">
        <f>IFERROR(Q124/N113,"-")</f>
        <v>1.3184554551765997E-4</v>
      </c>
      <c r="S124" s="187">
        <v>2</v>
      </c>
      <c r="T124" s="160">
        <f>IFERROR(S124/O113,"-")</f>
        <v>1.5267175572519083E-2</v>
      </c>
      <c r="U124" s="190">
        <f t="shared" si="61"/>
        <v>5890</v>
      </c>
      <c r="V124" s="101">
        <f t="shared" si="84"/>
        <v>1.8998765080269783E-4</v>
      </c>
      <c r="W124" s="569"/>
      <c r="X124" s="569"/>
      <c r="Y124" s="117" t="s">
        <v>142</v>
      </c>
      <c r="Z124" s="187">
        <v>0</v>
      </c>
      <c r="AA124" s="160">
        <f>IFERROR(Z124/W113,"-")</f>
        <v>0</v>
      </c>
      <c r="AB124" s="187">
        <v>0</v>
      </c>
      <c r="AC124" s="160">
        <f>IFERROR(AB124/X113,"-")</f>
        <v>0</v>
      </c>
      <c r="AD124" s="190" t="str">
        <f t="shared" si="62"/>
        <v>-</v>
      </c>
      <c r="AE124" s="101">
        <f t="shared" si="85"/>
        <v>0</v>
      </c>
      <c r="AF124" s="569"/>
      <c r="AG124" s="569"/>
      <c r="AH124" s="117" t="s">
        <v>142</v>
      </c>
      <c r="AI124" s="187">
        <v>116822</v>
      </c>
      <c r="AJ124" s="160">
        <f>IFERROR(AI124/AF113,"-")</f>
        <v>7.9007709375637422E-4</v>
      </c>
      <c r="AK124" s="187">
        <v>2</v>
      </c>
      <c r="AL124" s="160">
        <f>IFERROR(AK124/AG113,"-")</f>
        <v>1.4925373134328358E-2</v>
      </c>
      <c r="AM124" s="190">
        <f t="shared" si="63"/>
        <v>58411</v>
      </c>
      <c r="AN124" s="101">
        <f t="shared" si="86"/>
        <v>1.8998765080269783E-4</v>
      </c>
      <c r="AO124" s="569"/>
      <c r="AP124" s="586"/>
      <c r="AQ124" s="117" t="s">
        <v>142</v>
      </c>
      <c r="AR124" s="187">
        <f t="shared" si="58"/>
        <v>149548</v>
      </c>
      <c r="AS124" s="160">
        <f>IFERROR(AR124/AO113,"-")</f>
        <v>1.3401484940234984E-4</v>
      </c>
      <c r="AT124" s="187">
        <f t="shared" si="59"/>
        <v>6</v>
      </c>
      <c r="AU124" s="160">
        <f>IFERROR(AT124/AP113,"-")</f>
        <v>4.0595399188092015E-3</v>
      </c>
      <c r="AV124" s="190">
        <f t="shared" si="64"/>
        <v>24924.666666666668</v>
      </c>
      <c r="AW124" s="101">
        <f t="shared" si="87"/>
        <v>5.699629524080935E-4</v>
      </c>
      <c r="AX124" s="112"/>
      <c r="BN124" s="555">
        <v>8</v>
      </c>
      <c r="BO124" s="565" t="s">
        <v>51</v>
      </c>
      <c r="BP124" s="568">
        <v>45566750</v>
      </c>
      <c r="BQ124" s="568">
        <v>50</v>
      </c>
      <c r="BR124" s="388" t="s">
        <v>133</v>
      </c>
      <c r="BS124" s="374">
        <v>1318216</v>
      </c>
      <c r="BT124" s="329">
        <v>2.8929339924396627E-2</v>
      </c>
      <c r="BU124" s="374">
        <v>13</v>
      </c>
      <c r="BV124" s="329">
        <v>0.26</v>
      </c>
      <c r="BW124" s="374">
        <v>101401.23076923077</v>
      </c>
      <c r="BX124" s="389">
        <v>1.683937823834197E-3</v>
      </c>
      <c r="CA124" s="58"/>
      <c r="CB124" s="140"/>
      <c r="CC124" s="140"/>
      <c r="CD124" s="140"/>
      <c r="CE124" s="140"/>
      <c r="CF124" s="140"/>
      <c r="CG124" s="140"/>
      <c r="CH124" s="58"/>
      <c r="CI124" s="9"/>
      <c r="CJ124" s="130"/>
      <c r="CK124" s="130"/>
      <c r="CL124" s="130"/>
      <c r="CM124" s="58"/>
      <c r="CN124" s="1"/>
      <c r="CO124" s="1"/>
      <c r="CP124" s="1"/>
      <c r="CQ124" s="1"/>
    </row>
    <row r="125" spans="2:95" s="14" customFormat="1" ht="13.5" customHeight="1">
      <c r="B125" s="451"/>
      <c r="C125" s="566"/>
      <c r="D125" s="581"/>
      <c r="E125" s="569"/>
      <c r="F125" s="569"/>
      <c r="G125" s="117" t="s">
        <v>143</v>
      </c>
      <c r="H125" s="187">
        <v>997836</v>
      </c>
      <c r="I125" s="160">
        <f>IFERROR(H125/E113,"-")</f>
        <v>1.2274733612339518E-3</v>
      </c>
      <c r="J125" s="187">
        <v>3</v>
      </c>
      <c r="K125" s="160">
        <f>IFERROR(J125/F113,"-")</f>
        <v>2.6338893766461808E-3</v>
      </c>
      <c r="L125" s="190">
        <f t="shared" si="60"/>
        <v>332612</v>
      </c>
      <c r="M125" s="101">
        <f t="shared" si="83"/>
        <v>2.8498147620404675E-4</v>
      </c>
      <c r="N125" s="569"/>
      <c r="O125" s="569"/>
      <c r="P125" s="117" t="s">
        <v>143</v>
      </c>
      <c r="Q125" s="187">
        <v>3753</v>
      </c>
      <c r="R125" s="160">
        <f>IFERROR(Q125/N113,"-")</f>
        <v>4.2004782031220535E-5</v>
      </c>
      <c r="S125" s="187">
        <v>1</v>
      </c>
      <c r="T125" s="160">
        <f>IFERROR(S125/O113,"-")</f>
        <v>7.6335877862595417E-3</v>
      </c>
      <c r="U125" s="190">
        <f t="shared" si="61"/>
        <v>3753</v>
      </c>
      <c r="V125" s="101">
        <f t="shared" si="84"/>
        <v>9.4993825401348917E-5</v>
      </c>
      <c r="W125" s="569"/>
      <c r="X125" s="569"/>
      <c r="Y125" s="117" t="s">
        <v>143</v>
      </c>
      <c r="Z125" s="187">
        <v>0</v>
      </c>
      <c r="AA125" s="160">
        <f>IFERROR(Z125/W113,"-")</f>
        <v>0</v>
      </c>
      <c r="AB125" s="187">
        <v>0</v>
      </c>
      <c r="AC125" s="160">
        <f>IFERROR(AB125/X113,"-")</f>
        <v>0</v>
      </c>
      <c r="AD125" s="190" t="str">
        <f t="shared" si="62"/>
        <v>-</v>
      </c>
      <c r="AE125" s="101">
        <f t="shared" si="85"/>
        <v>0</v>
      </c>
      <c r="AF125" s="569"/>
      <c r="AG125" s="569"/>
      <c r="AH125" s="117" t="s">
        <v>143</v>
      </c>
      <c r="AI125" s="187">
        <v>927202</v>
      </c>
      <c r="AJ125" s="160">
        <f>IFERROR(AI125/AF113,"-")</f>
        <v>6.2707457626568425E-3</v>
      </c>
      <c r="AK125" s="187">
        <v>1</v>
      </c>
      <c r="AL125" s="160">
        <f>IFERROR(AK125/AG113,"-")</f>
        <v>7.462686567164179E-3</v>
      </c>
      <c r="AM125" s="190">
        <f t="shared" si="63"/>
        <v>927202</v>
      </c>
      <c r="AN125" s="101">
        <f t="shared" si="86"/>
        <v>9.4993825401348917E-5</v>
      </c>
      <c r="AO125" s="569"/>
      <c r="AP125" s="586"/>
      <c r="AQ125" s="117" t="s">
        <v>143</v>
      </c>
      <c r="AR125" s="187">
        <f t="shared" si="58"/>
        <v>1928791</v>
      </c>
      <c r="AS125" s="160">
        <f>IFERROR(AR125/AO113,"-")</f>
        <v>1.7284526399123209E-3</v>
      </c>
      <c r="AT125" s="187">
        <f t="shared" si="59"/>
        <v>5</v>
      </c>
      <c r="AU125" s="160">
        <f>IFERROR(AT125/AP113,"-")</f>
        <v>3.3829499323410014E-3</v>
      </c>
      <c r="AV125" s="190">
        <f t="shared" si="64"/>
        <v>385758.2</v>
      </c>
      <c r="AW125" s="101">
        <f t="shared" si="87"/>
        <v>4.7496912700674458E-4</v>
      </c>
      <c r="AX125" s="112"/>
      <c r="BN125" s="476"/>
      <c r="BO125" s="566"/>
      <c r="BP125" s="569"/>
      <c r="BQ125" s="569"/>
      <c r="BR125" s="388" t="s">
        <v>134</v>
      </c>
      <c r="BS125" s="374">
        <v>1213674</v>
      </c>
      <c r="BT125" s="329">
        <v>2.6635079306731334E-2</v>
      </c>
      <c r="BU125" s="374">
        <v>18</v>
      </c>
      <c r="BV125" s="329">
        <v>0.36</v>
      </c>
      <c r="BW125" s="374">
        <v>67426.333333333328</v>
      </c>
      <c r="BX125" s="389">
        <v>2.3316062176165801E-3</v>
      </c>
      <c r="CA125" s="9"/>
      <c r="CB125" s="138"/>
      <c r="CC125" s="138"/>
      <c r="CD125" s="138"/>
      <c r="CE125" s="138"/>
      <c r="CF125" s="138"/>
      <c r="CG125" s="138"/>
      <c r="CH125" s="1"/>
      <c r="CI125" s="9"/>
      <c r="CJ125" s="130"/>
      <c r="CK125" s="130"/>
      <c r="CL125" s="130"/>
      <c r="CM125" s="1"/>
      <c r="CN125" s="1"/>
      <c r="CO125" s="1"/>
      <c r="CP125" s="1"/>
      <c r="CQ125" s="1"/>
    </row>
    <row r="126" spans="2:95" s="14" customFormat="1" ht="13.5" customHeight="1">
      <c r="B126" s="451"/>
      <c r="C126" s="566"/>
      <c r="D126" s="581"/>
      <c r="E126" s="569"/>
      <c r="F126" s="569"/>
      <c r="G126" s="117" t="s">
        <v>144</v>
      </c>
      <c r="H126" s="187">
        <v>5674010</v>
      </c>
      <c r="I126" s="160">
        <f>IFERROR(H126/E113,"-")</f>
        <v>6.9798004144719719E-3</v>
      </c>
      <c r="J126" s="187">
        <v>174</v>
      </c>
      <c r="K126" s="160">
        <f>IFERROR(J126/F113,"-")</f>
        <v>0.1527655838454785</v>
      </c>
      <c r="L126" s="190">
        <f t="shared" si="60"/>
        <v>32609.252873563219</v>
      </c>
      <c r="M126" s="101">
        <f t="shared" si="83"/>
        <v>1.6528925619834711E-2</v>
      </c>
      <c r="N126" s="569"/>
      <c r="O126" s="569"/>
      <c r="P126" s="117" t="s">
        <v>144</v>
      </c>
      <c r="Q126" s="187">
        <v>411450</v>
      </c>
      <c r="R126" s="160">
        <f>IFERROR(Q126/N113,"-")</f>
        <v>4.6050806199695411E-3</v>
      </c>
      <c r="S126" s="187">
        <v>20</v>
      </c>
      <c r="T126" s="160">
        <f>IFERROR(S126/O113,"-")</f>
        <v>0.15267175572519084</v>
      </c>
      <c r="U126" s="190">
        <f t="shared" si="61"/>
        <v>20572.5</v>
      </c>
      <c r="V126" s="101">
        <f t="shared" si="84"/>
        <v>1.8998765080269783E-3</v>
      </c>
      <c r="W126" s="569"/>
      <c r="X126" s="569"/>
      <c r="Y126" s="117" t="s">
        <v>144</v>
      </c>
      <c r="Z126" s="187">
        <v>418203</v>
      </c>
      <c r="AA126" s="160">
        <f>IFERROR(Z126/W113,"-")</f>
        <v>6.35769387938772E-3</v>
      </c>
      <c r="AB126" s="187">
        <v>22</v>
      </c>
      <c r="AC126" s="160">
        <f>IFERROR(AB126/X113,"-")</f>
        <v>0.29729729729729731</v>
      </c>
      <c r="AD126" s="190">
        <f t="shared" si="62"/>
        <v>19009.227272727272</v>
      </c>
      <c r="AE126" s="101">
        <f t="shared" si="85"/>
        <v>2.0898641588296763E-3</v>
      </c>
      <c r="AF126" s="569"/>
      <c r="AG126" s="569"/>
      <c r="AH126" s="117" t="s">
        <v>144</v>
      </c>
      <c r="AI126" s="187">
        <v>669684</v>
      </c>
      <c r="AJ126" s="160">
        <f>IFERROR(AI126/AF113,"-")</f>
        <v>4.5291296883732835E-3</v>
      </c>
      <c r="AK126" s="187">
        <v>27</v>
      </c>
      <c r="AL126" s="160">
        <f>IFERROR(AK126/AG113,"-")</f>
        <v>0.20149253731343283</v>
      </c>
      <c r="AM126" s="190">
        <f t="shared" si="63"/>
        <v>24803.111111111109</v>
      </c>
      <c r="AN126" s="101">
        <f t="shared" si="86"/>
        <v>2.5648332858364208E-3</v>
      </c>
      <c r="AO126" s="569"/>
      <c r="AP126" s="586"/>
      <c r="AQ126" s="117" t="s">
        <v>144</v>
      </c>
      <c r="AR126" s="187">
        <f t="shared" si="58"/>
        <v>7173347</v>
      </c>
      <c r="AS126" s="160">
        <f>IFERROR(AR126/AO113,"-")</f>
        <v>6.4282706416387923E-3</v>
      </c>
      <c r="AT126" s="187">
        <f t="shared" si="59"/>
        <v>243</v>
      </c>
      <c r="AU126" s="160">
        <f>IFERROR(AT126/AP113,"-")</f>
        <v>0.16441136671177267</v>
      </c>
      <c r="AV126" s="190">
        <f t="shared" si="64"/>
        <v>29519.946502057614</v>
      </c>
      <c r="AW126" s="101">
        <f t="shared" si="87"/>
        <v>2.3083499572527786E-2</v>
      </c>
      <c r="AX126" s="112"/>
      <c r="BN126" s="476"/>
      <c r="BO126" s="566"/>
      <c r="BP126" s="569"/>
      <c r="BQ126" s="569"/>
      <c r="BR126" s="388" t="s">
        <v>135</v>
      </c>
      <c r="BS126" s="374">
        <v>645623</v>
      </c>
      <c r="BT126" s="329">
        <v>1.4168730488788426E-2</v>
      </c>
      <c r="BU126" s="374">
        <v>17</v>
      </c>
      <c r="BV126" s="329">
        <v>0.34</v>
      </c>
      <c r="BW126" s="374">
        <v>37977.823529411762</v>
      </c>
      <c r="BX126" s="389">
        <v>2.2020725388601035E-3</v>
      </c>
      <c r="CA126" s="9"/>
      <c r="CB126" s="138"/>
      <c r="CC126" s="138"/>
      <c r="CD126" s="138"/>
      <c r="CE126" s="138"/>
      <c r="CF126" s="138"/>
      <c r="CG126" s="138"/>
      <c r="CH126" s="1"/>
      <c r="CI126" s="9"/>
      <c r="CJ126" s="130"/>
      <c r="CK126" s="130"/>
      <c r="CL126" s="130"/>
      <c r="CM126" s="1"/>
      <c r="CN126" s="1"/>
      <c r="CO126" s="1"/>
      <c r="CP126" s="1"/>
      <c r="CQ126" s="1"/>
    </row>
    <row r="127" spans="2:95" s="14" customFormat="1" ht="13.5" customHeight="1">
      <c r="B127" s="451"/>
      <c r="C127" s="566"/>
      <c r="D127" s="581"/>
      <c r="E127" s="569"/>
      <c r="F127" s="569"/>
      <c r="G127" s="117" t="s">
        <v>145</v>
      </c>
      <c r="H127" s="187">
        <v>5804244</v>
      </c>
      <c r="I127" s="160">
        <f>IFERROR(H127/E113,"-")</f>
        <v>7.1400058647934101E-3</v>
      </c>
      <c r="J127" s="187">
        <v>101</v>
      </c>
      <c r="K127" s="160">
        <f>IFERROR(J127/F113,"-")</f>
        <v>8.8674275680421424E-2</v>
      </c>
      <c r="L127" s="190">
        <f t="shared" si="60"/>
        <v>57467.762376237624</v>
      </c>
      <c r="M127" s="101">
        <f t="shared" si="83"/>
        <v>9.5943763655362401E-3</v>
      </c>
      <c r="N127" s="569"/>
      <c r="O127" s="569"/>
      <c r="P127" s="117" t="s">
        <v>145</v>
      </c>
      <c r="Q127" s="187">
        <v>389773</v>
      </c>
      <c r="R127" s="160">
        <f>IFERROR(Q127/N113,"-")</f>
        <v>4.3624646700386148E-3</v>
      </c>
      <c r="S127" s="187">
        <v>7</v>
      </c>
      <c r="T127" s="160">
        <f>IFERROR(S127/O113,"-")</f>
        <v>5.3435114503816793E-2</v>
      </c>
      <c r="U127" s="190">
        <f t="shared" si="61"/>
        <v>55681.857142857145</v>
      </c>
      <c r="V127" s="101">
        <f t="shared" si="84"/>
        <v>6.6495677780944236E-4</v>
      </c>
      <c r="W127" s="569"/>
      <c r="X127" s="569"/>
      <c r="Y127" s="117" t="s">
        <v>145</v>
      </c>
      <c r="Z127" s="187">
        <v>511868</v>
      </c>
      <c r="AA127" s="160">
        <f>IFERROR(Z127/W113,"-")</f>
        <v>7.7816277039008171E-3</v>
      </c>
      <c r="AB127" s="187">
        <v>8</v>
      </c>
      <c r="AC127" s="160">
        <f>IFERROR(AB127/X113,"-")</f>
        <v>0.10810810810810811</v>
      </c>
      <c r="AD127" s="190">
        <f t="shared" si="62"/>
        <v>63983.5</v>
      </c>
      <c r="AE127" s="101">
        <f t="shared" si="85"/>
        <v>7.5995060321079133E-4</v>
      </c>
      <c r="AF127" s="569"/>
      <c r="AG127" s="569"/>
      <c r="AH127" s="117" t="s">
        <v>145</v>
      </c>
      <c r="AI127" s="187">
        <v>3620719</v>
      </c>
      <c r="AJ127" s="160">
        <f>IFERROR(AI127/AF113,"-")</f>
        <v>2.4487229672737032E-2</v>
      </c>
      <c r="AK127" s="187">
        <v>27</v>
      </c>
      <c r="AL127" s="160">
        <f>IFERROR(AK127/AG113,"-")</f>
        <v>0.20149253731343283</v>
      </c>
      <c r="AM127" s="190">
        <f t="shared" si="63"/>
        <v>134100.70370370371</v>
      </c>
      <c r="AN127" s="101">
        <f t="shared" si="86"/>
        <v>2.5648332858364208E-3</v>
      </c>
      <c r="AO127" s="569"/>
      <c r="AP127" s="586"/>
      <c r="AQ127" s="117" t="s">
        <v>145</v>
      </c>
      <c r="AR127" s="187">
        <f t="shared" si="58"/>
        <v>10326604</v>
      </c>
      <c r="AS127" s="160">
        <f>IFERROR(AR127/AO113,"-")</f>
        <v>9.2540072745720681E-3</v>
      </c>
      <c r="AT127" s="187">
        <f t="shared" si="59"/>
        <v>143</v>
      </c>
      <c r="AU127" s="160">
        <f>IFERROR(AT127/AP113,"-")</f>
        <v>9.6752368064952632E-2</v>
      </c>
      <c r="AV127" s="190">
        <f t="shared" si="64"/>
        <v>72214.01398601399</v>
      </c>
      <c r="AW127" s="101">
        <f t="shared" si="87"/>
        <v>1.3584117032392894E-2</v>
      </c>
      <c r="AX127" s="112"/>
      <c r="BN127" s="476"/>
      <c r="BO127" s="566"/>
      <c r="BP127" s="569"/>
      <c r="BQ127" s="569"/>
      <c r="BR127" s="388" t="s">
        <v>136</v>
      </c>
      <c r="BS127" s="374">
        <v>11222</v>
      </c>
      <c r="BT127" s="329">
        <v>2.4627606752730886E-4</v>
      </c>
      <c r="BU127" s="374">
        <v>2</v>
      </c>
      <c r="BV127" s="329">
        <v>0.04</v>
      </c>
      <c r="BW127" s="374">
        <v>5611</v>
      </c>
      <c r="BX127" s="389">
        <v>2.5906735751295336E-4</v>
      </c>
      <c r="CA127" s="9"/>
      <c r="CB127" s="138"/>
      <c r="CC127" s="138"/>
      <c r="CD127" s="138"/>
      <c r="CE127" s="138"/>
      <c r="CF127" s="138"/>
      <c r="CG127" s="138"/>
      <c r="CH127" s="1"/>
      <c r="CI127" s="9"/>
      <c r="CJ127" s="130"/>
      <c r="CK127" s="130"/>
      <c r="CL127" s="130"/>
      <c r="CM127" s="1"/>
      <c r="CN127" s="1"/>
      <c r="CO127" s="1"/>
      <c r="CP127" s="1"/>
      <c r="CQ127" s="1"/>
    </row>
    <row r="128" spans="2:95" s="14" customFormat="1" ht="13.5" customHeight="1">
      <c r="B128" s="451"/>
      <c r="C128" s="566"/>
      <c r="D128" s="581"/>
      <c r="E128" s="569"/>
      <c r="F128" s="569"/>
      <c r="G128" s="117" t="s">
        <v>146</v>
      </c>
      <c r="H128" s="187">
        <v>3876438</v>
      </c>
      <c r="I128" s="160">
        <f>IFERROR(H128/E113,"-")</f>
        <v>4.7685435096298566E-3</v>
      </c>
      <c r="J128" s="187">
        <v>90</v>
      </c>
      <c r="K128" s="160">
        <f>IFERROR(J128/F113,"-")</f>
        <v>7.9016681299385425E-2</v>
      </c>
      <c r="L128" s="190">
        <f t="shared" si="60"/>
        <v>43071.533333333333</v>
      </c>
      <c r="M128" s="101">
        <f t="shared" si="83"/>
        <v>8.5494442861214024E-3</v>
      </c>
      <c r="N128" s="569"/>
      <c r="O128" s="569"/>
      <c r="P128" s="117" t="s">
        <v>146</v>
      </c>
      <c r="Q128" s="187">
        <v>326636</v>
      </c>
      <c r="R128" s="160">
        <f>IFERROR(Q128/N113,"-")</f>
        <v>3.6558150768850918E-3</v>
      </c>
      <c r="S128" s="187">
        <v>7</v>
      </c>
      <c r="T128" s="160">
        <f>IFERROR(S128/O113,"-")</f>
        <v>5.3435114503816793E-2</v>
      </c>
      <c r="U128" s="190">
        <f t="shared" si="61"/>
        <v>46662.285714285717</v>
      </c>
      <c r="V128" s="101">
        <f t="shared" si="84"/>
        <v>6.6495677780944236E-4</v>
      </c>
      <c r="W128" s="569"/>
      <c r="X128" s="569"/>
      <c r="Y128" s="117" t="s">
        <v>146</v>
      </c>
      <c r="Z128" s="187">
        <v>425250</v>
      </c>
      <c r="AA128" s="160">
        <f>IFERROR(Z128/W113,"-")</f>
        <v>6.4648252695691513E-3</v>
      </c>
      <c r="AB128" s="187">
        <v>11</v>
      </c>
      <c r="AC128" s="160">
        <f>IFERROR(AB128/X113,"-")</f>
        <v>0.14864864864864866</v>
      </c>
      <c r="AD128" s="190">
        <f t="shared" si="62"/>
        <v>38659.090909090912</v>
      </c>
      <c r="AE128" s="101">
        <f t="shared" si="85"/>
        <v>1.0449320794148381E-3</v>
      </c>
      <c r="AF128" s="569"/>
      <c r="AG128" s="569"/>
      <c r="AH128" s="117" t="s">
        <v>146</v>
      </c>
      <c r="AI128" s="187">
        <v>1808133</v>
      </c>
      <c r="AJ128" s="160">
        <f>IFERROR(AI128/AF113,"-")</f>
        <v>1.2228556828037477E-2</v>
      </c>
      <c r="AK128" s="187">
        <v>29</v>
      </c>
      <c r="AL128" s="160">
        <f>IFERROR(AK128/AG113,"-")</f>
        <v>0.21641791044776118</v>
      </c>
      <c r="AM128" s="190">
        <f t="shared" si="63"/>
        <v>62349.413793103449</v>
      </c>
      <c r="AN128" s="101">
        <f t="shared" si="86"/>
        <v>2.7548209366391185E-3</v>
      </c>
      <c r="AO128" s="569"/>
      <c r="AP128" s="586"/>
      <c r="AQ128" s="117" t="s">
        <v>146</v>
      </c>
      <c r="AR128" s="187">
        <f t="shared" si="58"/>
        <v>6436457</v>
      </c>
      <c r="AS128" s="160">
        <f>IFERROR(AR128/AO113,"-")</f>
        <v>5.7679194341596048E-3</v>
      </c>
      <c r="AT128" s="187">
        <f t="shared" si="59"/>
        <v>137</v>
      </c>
      <c r="AU128" s="160">
        <f>IFERROR(AT128/AP113,"-")</f>
        <v>9.2692828146143436E-2</v>
      </c>
      <c r="AV128" s="190">
        <f t="shared" si="64"/>
        <v>46981.437956204376</v>
      </c>
      <c r="AW128" s="101">
        <f t="shared" si="87"/>
        <v>1.3014154079984802E-2</v>
      </c>
      <c r="AX128" s="112"/>
      <c r="BN128" s="476"/>
      <c r="BO128" s="566"/>
      <c r="BP128" s="569"/>
      <c r="BQ128" s="569"/>
      <c r="BR128" s="388" t="s">
        <v>137</v>
      </c>
      <c r="BS128" s="374">
        <v>1181030</v>
      </c>
      <c r="BT128" s="329">
        <v>2.5918679739064119E-2</v>
      </c>
      <c r="BU128" s="374">
        <v>23</v>
      </c>
      <c r="BV128" s="329">
        <v>0.46</v>
      </c>
      <c r="BW128" s="374">
        <v>51349.130434782608</v>
      </c>
      <c r="BX128" s="389">
        <v>2.9792746113989636E-3</v>
      </c>
      <c r="BZ128" s="144"/>
      <c r="CA128" s="9"/>
      <c r="CB128" s="138"/>
      <c r="CC128" s="138"/>
      <c r="CD128" s="138"/>
      <c r="CE128" s="138"/>
      <c r="CF128" s="138"/>
      <c r="CG128" s="138"/>
      <c r="CH128" s="1"/>
      <c r="CI128" s="9"/>
      <c r="CJ128" s="130"/>
      <c r="CK128" s="130"/>
      <c r="CL128" s="130"/>
      <c r="CM128" s="1"/>
      <c r="CN128" s="1"/>
      <c r="CO128" s="1"/>
      <c r="CP128" s="1"/>
      <c r="CQ128" s="1"/>
    </row>
    <row r="129" spans="2:95" s="14" customFormat="1" ht="13.5" customHeight="1">
      <c r="B129" s="451"/>
      <c r="C129" s="566"/>
      <c r="D129" s="581"/>
      <c r="E129" s="569"/>
      <c r="F129" s="569"/>
      <c r="G129" s="118" t="s">
        <v>147</v>
      </c>
      <c r="H129" s="188">
        <v>583533</v>
      </c>
      <c r="I129" s="161">
        <f>IFERROR(H129/E113,"-")</f>
        <v>7.1782458530352845E-4</v>
      </c>
      <c r="J129" s="188">
        <v>93</v>
      </c>
      <c r="K129" s="161">
        <f>IFERROR(J129/F113,"-")</f>
        <v>8.1650570676031611E-2</v>
      </c>
      <c r="L129" s="191">
        <f t="shared" si="60"/>
        <v>6274.5483870967746</v>
      </c>
      <c r="M129" s="102">
        <f t="shared" si="83"/>
        <v>8.8344257623254492E-3</v>
      </c>
      <c r="N129" s="569"/>
      <c r="O129" s="569"/>
      <c r="P129" s="118" t="s">
        <v>147</v>
      </c>
      <c r="Q129" s="188">
        <v>219900</v>
      </c>
      <c r="R129" s="161">
        <f>IFERROR(Q129/N113,"-")</f>
        <v>2.4611914651386613E-3</v>
      </c>
      <c r="S129" s="188">
        <v>13</v>
      </c>
      <c r="T129" s="161">
        <f>IFERROR(S129/O113,"-")</f>
        <v>9.9236641221374045E-2</v>
      </c>
      <c r="U129" s="191">
        <f t="shared" si="61"/>
        <v>16915.384615384617</v>
      </c>
      <c r="V129" s="102">
        <f t="shared" si="84"/>
        <v>1.2349197302175359E-3</v>
      </c>
      <c r="W129" s="569"/>
      <c r="X129" s="569"/>
      <c r="Y129" s="118" t="s">
        <v>147</v>
      </c>
      <c r="Z129" s="188">
        <v>64407</v>
      </c>
      <c r="AA129" s="161">
        <f>IFERROR(Z129/W113,"-")</f>
        <v>9.7914168403795496E-4</v>
      </c>
      <c r="AB129" s="188">
        <v>7</v>
      </c>
      <c r="AC129" s="161">
        <f>IFERROR(AB129/X113,"-")</f>
        <v>9.45945945945946E-2</v>
      </c>
      <c r="AD129" s="191">
        <f t="shared" si="62"/>
        <v>9201</v>
      </c>
      <c r="AE129" s="102">
        <f t="shared" si="85"/>
        <v>6.6495677780944236E-4</v>
      </c>
      <c r="AF129" s="569"/>
      <c r="AG129" s="569"/>
      <c r="AH129" s="118" t="s">
        <v>147</v>
      </c>
      <c r="AI129" s="188">
        <v>154024</v>
      </c>
      <c r="AJ129" s="161">
        <f>IFERROR(AI129/AF113,"-")</f>
        <v>1.0416773748842835E-3</v>
      </c>
      <c r="AK129" s="188">
        <v>23</v>
      </c>
      <c r="AL129" s="161">
        <f>IFERROR(AK129/AG113,"-")</f>
        <v>0.17164179104477612</v>
      </c>
      <c r="AM129" s="191">
        <f t="shared" si="63"/>
        <v>6696.695652173913</v>
      </c>
      <c r="AN129" s="102">
        <f t="shared" si="86"/>
        <v>2.1848579842310249E-3</v>
      </c>
      <c r="AO129" s="569"/>
      <c r="AP129" s="586"/>
      <c r="AQ129" s="118" t="s">
        <v>147</v>
      </c>
      <c r="AR129" s="188">
        <f t="shared" si="58"/>
        <v>1021864</v>
      </c>
      <c r="AS129" s="161">
        <f>IFERROR(AR129/AO113,"-")</f>
        <v>9.1572572063606888E-4</v>
      </c>
      <c r="AT129" s="188">
        <f t="shared" si="59"/>
        <v>136</v>
      </c>
      <c r="AU129" s="161">
        <f>IFERROR(AT129/AP113,"-")</f>
        <v>9.2016238159675232E-2</v>
      </c>
      <c r="AV129" s="191">
        <f t="shared" si="64"/>
        <v>7513.7058823529414</v>
      </c>
      <c r="AW129" s="102">
        <f t="shared" si="87"/>
        <v>1.2919160254583452E-2</v>
      </c>
      <c r="AX129" s="112"/>
      <c r="BN129" s="476"/>
      <c r="BO129" s="566"/>
      <c r="BP129" s="569"/>
      <c r="BQ129" s="569"/>
      <c r="BR129" s="388" t="s">
        <v>138</v>
      </c>
      <c r="BS129" s="374">
        <v>1511020</v>
      </c>
      <c r="BT129" s="329">
        <v>3.3160583100616127E-2</v>
      </c>
      <c r="BU129" s="374">
        <v>21</v>
      </c>
      <c r="BV129" s="329">
        <v>0.42</v>
      </c>
      <c r="BW129" s="374">
        <v>71953.333333333328</v>
      </c>
      <c r="BX129" s="389">
        <v>2.7202072538860104E-3</v>
      </c>
      <c r="CA129" s="9"/>
      <c r="CB129" s="138"/>
      <c r="CC129" s="138"/>
      <c r="CD129" s="138"/>
      <c r="CE129" s="138"/>
      <c r="CF129" s="138"/>
      <c r="CG129" s="138"/>
      <c r="CH129" s="1"/>
      <c r="CI129" s="9"/>
      <c r="CJ129" s="130"/>
      <c r="CK129" s="130"/>
      <c r="CL129" s="130"/>
      <c r="CM129" s="1"/>
      <c r="CN129" s="1"/>
      <c r="CO129" s="1"/>
      <c r="CP129" s="1"/>
      <c r="CQ129" s="1"/>
    </row>
    <row r="130" spans="2:95" s="14" customFormat="1" ht="13.5" customHeight="1">
      <c r="B130" s="451"/>
      <c r="C130" s="567"/>
      <c r="D130" s="582"/>
      <c r="E130" s="570"/>
      <c r="F130" s="570"/>
      <c r="G130" s="119" t="s">
        <v>74</v>
      </c>
      <c r="H130" s="181">
        <v>168460706</v>
      </c>
      <c r="I130" s="161">
        <f>IFERROR(H130/E113,"-")</f>
        <v>0.2072294736105578</v>
      </c>
      <c r="J130" s="188">
        <v>926</v>
      </c>
      <c r="K130" s="161">
        <f>IFERROR(J130/F113,"-")</f>
        <v>0.81299385425812121</v>
      </c>
      <c r="L130" s="191">
        <f t="shared" si="60"/>
        <v>181923.00863930886</v>
      </c>
      <c r="M130" s="103">
        <f t="shared" si="83"/>
        <v>8.7964282321649087E-2</v>
      </c>
      <c r="N130" s="570"/>
      <c r="O130" s="570"/>
      <c r="P130" s="119" t="s">
        <v>74</v>
      </c>
      <c r="Q130" s="181">
        <v>20202651</v>
      </c>
      <c r="R130" s="161">
        <f>IFERROR(Q130/N113,"-")</f>
        <v>0.22611456213904063</v>
      </c>
      <c r="S130" s="188">
        <v>113</v>
      </c>
      <c r="T130" s="161">
        <f>IFERROR(S130/O113,"-")</f>
        <v>0.86259541984732824</v>
      </c>
      <c r="U130" s="191">
        <f t="shared" si="61"/>
        <v>178784.52212389381</v>
      </c>
      <c r="V130" s="103">
        <f t="shared" si="84"/>
        <v>1.0734302270352427E-2</v>
      </c>
      <c r="W130" s="570"/>
      <c r="X130" s="570"/>
      <c r="Y130" s="119" t="s">
        <v>74</v>
      </c>
      <c r="Z130" s="181">
        <v>14492526</v>
      </c>
      <c r="AA130" s="161">
        <f>IFERROR(Z130/W113,"-")</f>
        <v>0.22032133640138257</v>
      </c>
      <c r="AB130" s="188">
        <v>65</v>
      </c>
      <c r="AC130" s="161">
        <f>IFERROR(AB130/X113,"-")</f>
        <v>0.8783783783783784</v>
      </c>
      <c r="AD130" s="191">
        <f t="shared" si="62"/>
        <v>222961.93846153846</v>
      </c>
      <c r="AE130" s="103">
        <f t="shared" si="85"/>
        <v>6.1745986510876793E-3</v>
      </c>
      <c r="AF130" s="570"/>
      <c r="AG130" s="570"/>
      <c r="AH130" s="119" t="s">
        <v>74</v>
      </c>
      <c r="AI130" s="181">
        <v>39426628</v>
      </c>
      <c r="AJ130" s="161">
        <f>IFERROR(AI130/AF113,"-")</f>
        <v>0.26664562896418215</v>
      </c>
      <c r="AK130" s="188">
        <v>117</v>
      </c>
      <c r="AL130" s="161">
        <f>IFERROR(AK130/AG113,"-")</f>
        <v>0.87313432835820892</v>
      </c>
      <c r="AM130" s="191">
        <f t="shared" si="63"/>
        <v>336979.7264957265</v>
      </c>
      <c r="AN130" s="103">
        <f t="shared" si="86"/>
        <v>1.1114277571957822E-2</v>
      </c>
      <c r="AO130" s="570"/>
      <c r="AP130" s="587"/>
      <c r="AQ130" s="119" t="s">
        <v>74</v>
      </c>
      <c r="AR130" s="181">
        <f t="shared" si="58"/>
        <v>242582511</v>
      </c>
      <c r="AS130" s="161">
        <f>IFERROR(AR130/AO113,"-")</f>
        <v>0.21738611468765129</v>
      </c>
      <c r="AT130" s="188">
        <f t="shared" si="59"/>
        <v>1221</v>
      </c>
      <c r="AU130" s="161">
        <f>IFERROR(AT130/AP113,"-")</f>
        <v>0.82611637347767253</v>
      </c>
      <c r="AV130" s="191">
        <f t="shared" si="64"/>
        <v>198675.27518427517</v>
      </c>
      <c r="AW130" s="103">
        <f t="shared" si="87"/>
        <v>0.11598746081504702</v>
      </c>
      <c r="AX130" s="112"/>
      <c r="BN130" s="476"/>
      <c r="BO130" s="566"/>
      <c r="BP130" s="569"/>
      <c r="BQ130" s="569"/>
      <c r="BR130" s="388" t="s">
        <v>139</v>
      </c>
      <c r="BS130" s="374">
        <v>89478</v>
      </c>
      <c r="BT130" s="329">
        <v>1.9636686838539067E-3</v>
      </c>
      <c r="BU130" s="374">
        <v>8</v>
      </c>
      <c r="BV130" s="329">
        <v>0.16</v>
      </c>
      <c r="BW130" s="374">
        <v>11184.75</v>
      </c>
      <c r="BX130" s="389">
        <v>1.0362694300518134E-3</v>
      </c>
      <c r="CA130" s="9"/>
      <c r="CB130" s="138"/>
      <c r="CC130" s="138"/>
      <c r="CD130" s="138"/>
      <c r="CE130" s="138"/>
      <c r="CF130" s="138"/>
      <c r="CG130" s="138"/>
      <c r="CH130" s="1"/>
      <c r="CI130" s="9"/>
      <c r="CJ130" s="130"/>
      <c r="CK130" s="130"/>
      <c r="CL130" s="130"/>
      <c r="CM130" s="1"/>
      <c r="CN130" s="1"/>
      <c r="CO130" s="1"/>
      <c r="CP130" s="1"/>
      <c r="CQ130" s="1"/>
    </row>
    <row r="131" spans="2:95" s="14" customFormat="1" ht="13.5" customHeight="1">
      <c r="B131" s="451">
        <v>8</v>
      </c>
      <c r="C131" s="565" t="s">
        <v>51</v>
      </c>
      <c r="D131" s="580">
        <f>BL12</f>
        <v>8387</v>
      </c>
      <c r="E131" s="568">
        <f>VLOOKUP(C131,$AY$5:$BI$78,2,0)</f>
        <v>238162820</v>
      </c>
      <c r="F131" s="568">
        <f>VLOOKUP(C131,$AY$5:$BI$78,7,0)</f>
        <v>360</v>
      </c>
      <c r="G131" s="115" t="s">
        <v>133</v>
      </c>
      <c r="H131" s="186">
        <v>6602324</v>
      </c>
      <c r="I131" s="159">
        <f>IFERROR(H131/E131,"-")</f>
        <v>2.7721892107256708E-2</v>
      </c>
      <c r="J131" s="186">
        <v>60</v>
      </c>
      <c r="K131" s="159">
        <f>IFERROR(J131/F131,"-")</f>
        <v>0.16666666666666666</v>
      </c>
      <c r="L131" s="189">
        <f t="shared" si="60"/>
        <v>110038.73333333334</v>
      </c>
      <c r="M131" s="100">
        <f>IFERROR(J131/$BL$12,0)</f>
        <v>7.153928699177298E-3</v>
      </c>
      <c r="N131" s="568">
        <f>VLOOKUP(C131,$AY$5:$BI$78,3,0)</f>
        <v>23278140</v>
      </c>
      <c r="O131" s="568">
        <f>VLOOKUP(C131,$AY$5:$BI$78,8,0)</f>
        <v>41</v>
      </c>
      <c r="P131" s="115" t="s">
        <v>133</v>
      </c>
      <c r="Q131" s="186">
        <v>184626</v>
      </c>
      <c r="R131" s="159">
        <f>IFERROR(Q131/N131,"-")</f>
        <v>7.9313037897357774E-3</v>
      </c>
      <c r="S131" s="186">
        <v>11</v>
      </c>
      <c r="T131" s="159">
        <f>IFERROR(S131/O131,"-")</f>
        <v>0.26829268292682928</v>
      </c>
      <c r="U131" s="189">
        <f t="shared" si="61"/>
        <v>16784.18181818182</v>
      </c>
      <c r="V131" s="100">
        <f>IFERROR(S131/$BL$12,0)</f>
        <v>1.3115535948491712E-3</v>
      </c>
      <c r="W131" s="568">
        <f>VLOOKUP(C131,$AY$5:$BI$78,4,0)</f>
        <v>13508170</v>
      </c>
      <c r="X131" s="568">
        <f>VLOOKUP(C131,$AY$5:$BI$78,9,0)</f>
        <v>23</v>
      </c>
      <c r="Y131" s="115" t="s">
        <v>133</v>
      </c>
      <c r="Z131" s="186">
        <v>53591</v>
      </c>
      <c r="AA131" s="159">
        <f>IFERROR(Z131/W131,"-")</f>
        <v>3.9673027508537427E-3</v>
      </c>
      <c r="AB131" s="186">
        <v>5</v>
      </c>
      <c r="AC131" s="159">
        <f>IFERROR(AB131/X131,"-")</f>
        <v>0.21739130434782608</v>
      </c>
      <c r="AD131" s="189">
        <f t="shared" si="62"/>
        <v>10718.2</v>
      </c>
      <c r="AE131" s="100">
        <f>IFERROR(AB131/$BL$12,0)</f>
        <v>5.9616072493144147E-4</v>
      </c>
      <c r="AF131" s="568">
        <f>VLOOKUP(C131,$AY$5:$BI$78,5,0)</f>
        <v>45537590</v>
      </c>
      <c r="AG131" s="568">
        <f>VLOOKUP(C131,$AY$5:$BI$78,10,0)</f>
        <v>61</v>
      </c>
      <c r="AH131" s="115" t="s">
        <v>133</v>
      </c>
      <c r="AI131" s="186">
        <v>3006801</v>
      </c>
      <c r="AJ131" s="159">
        <f>IFERROR(AI131/AF131,"-")</f>
        <v>6.6028988358848156E-2</v>
      </c>
      <c r="AK131" s="186">
        <v>18</v>
      </c>
      <c r="AL131" s="159">
        <f>IFERROR(AK131/AG131,"-")</f>
        <v>0.29508196721311475</v>
      </c>
      <c r="AM131" s="189">
        <f t="shared" si="63"/>
        <v>167044.5</v>
      </c>
      <c r="AN131" s="100">
        <f>IFERROR(AK131/$BL$12,0)</f>
        <v>2.1461786097531897E-3</v>
      </c>
      <c r="AO131" s="568">
        <f>VLOOKUP(C131,$AY$5:$BI$78,6,0)</f>
        <v>320486720</v>
      </c>
      <c r="AP131" s="585">
        <f>VLOOKUP(C131,$AY$5:$BI$78,11,0)</f>
        <v>485</v>
      </c>
      <c r="AQ131" s="115" t="s">
        <v>133</v>
      </c>
      <c r="AR131" s="186">
        <f t="shared" si="58"/>
        <v>9847342</v>
      </c>
      <c r="AS131" s="159">
        <f>IFERROR(AR131/AO131,"-")</f>
        <v>3.0726209185828354E-2</v>
      </c>
      <c r="AT131" s="186">
        <f t="shared" si="59"/>
        <v>94</v>
      </c>
      <c r="AU131" s="159">
        <f>IFERROR(AT131/AP131,"-")</f>
        <v>0.19381443298969073</v>
      </c>
      <c r="AV131" s="189">
        <f t="shared" si="64"/>
        <v>104758.9574468085</v>
      </c>
      <c r="AW131" s="100">
        <f>IFERROR(AT131/$BL$12,0)</f>
        <v>1.12078216287111E-2</v>
      </c>
      <c r="AX131" s="112"/>
      <c r="BN131" s="476"/>
      <c r="BO131" s="566"/>
      <c r="BP131" s="569"/>
      <c r="BQ131" s="569"/>
      <c r="BR131" s="388" t="s">
        <v>436</v>
      </c>
      <c r="BS131" s="374">
        <v>0</v>
      </c>
      <c r="BT131" s="329">
        <v>0</v>
      </c>
      <c r="BU131" s="374">
        <v>0</v>
      </c>
      <c r="BV131" s="329">
        <v>0</v>
      </c>
      <c r="BW131" s="374" t="s">
        <v>329</v>
      </c>
      <c r="BX131" s="389">
        <v>0</v>
      </c>
      <c r="CA131" s="9"/>
      <c r="CB131" s="138"/>
      <c r="CC131" s="138"/>
      <c r="CD131" s="138"/>
      <c r="CE131" s="138"/>
      <c r="CF131" s="138"/>
      <c r="CG131" s="138"/>
      <c r="CH131" s="1"/>
      <c r="CI131" s="9"/>
      <c r="CJ131" s="130"/>
      <c r="CK131" s="130"/>
      <c r="CL131" s="130"/>
      <c r="CM131" s="1"/>
      <c r="CN131" s="1"/>
      <c r="CO131" s="1"/>
      <c r="CP131" s="1"/>
      <c r="CQ131" s="1"/>
    </row>
    <row r="132" spans="2:95" s="14" customFormat="1" ht="13.5" customHeight="1">
      <c r="B132" s="451"/>
      <c r="C132" s="566"/>
      <c r="D132" s="581"/>
      <c r="E132" s="569"/>
      <c r="F132" s="569"/>
      <c r="G132" s="116" t="s">
        <v>134</v>
      </c>
      <c r="H132" s="187">
        <v>6044097</v>
      </c>
      <c r="I132" s="160">
        <f>IFERROR(H132/E131,"-")</f>
        <v>2.537800400583097E-2</v>
      </c>
      <c r="J132" s="187">
        <v>98</v>
      </c>
      <c r="K132" s="160">
        <f>IFERROR(J132/F131,"-")</f>
        <v>0.2722222222222222</v>
      </c>
      <c r="L132" s="190">
        <f t="shared" si="60"/>
        <v>61674.459183673469</v>
      </c>
      <c r="M132" s="101">
        <f t="shared" ref="M132:M148" si="88">IFERROR(J132/$BL$12,0)</f>
        <v>1.1684750208656254E-2</v>
      </c>
      <c r="N132" s="569"/>
      <c r="O132" s="569"/>
      <c r="P132" s="116" t="s">
        <v>134</v>
      </c>
      <c r="Q132" s="187">
        <v>200462</v>
      </c>
      <c r="R132" s="160">
        <f>IFERROR(Q132/N131,"-")</f>
        <v>8.6115986930227241E-3</v>
      </c>
      <c r="S132" s="187">
        <v>9</v>
      </c>
      <c r="T132" s="160">
        <f>IFERROR(S132/O131,"-")</f>
        <v>0.21951219512195122</v>
      </c>
      <c r="U132" s="190">
        <f t="shared" si="61"/>
        <v>22273.555555555555</v>
      </c>
      <c r="V132" s="101">
        <f t="shared" ref="V132:V148" si="89">IFERROR(S132/$BL$12,0)</f>
        <v>1.0730893048765948E-3</v>
      </c>
      <c r="W132" s="569"/>
      <c r="X132" s="569"/>
      <c r="Y132" s="116" t="s">
        <v>134</v>
      </c>
      <c r="Z132" s="187">
        <v>90263</v>
      </c>
      <c r="AA132" s="160">
        <f>IFERROR(Z132/W131,"-")</f>
        <v>6.6821042376576543E-3</v>
      </c>
      <c r="AB132" s="187">
        <v>5</v>
      </c>
      <c r="AC132" s="160">
        <f>IFERROR(AB132/X131,"-")</f>
        <v>0.21739130434782608</v>
      </c>
      <c r="AD132" s="190">
        <f t="shared" si="62"/>
        <v>18052.599999999999</v>
      </c>
      <c r="AE132" s="101">
        <f t="shared" ref="AE132:AE148" si="90">IFERROR(AB132/$BL$12,0)</f>
        <v>5.9616072493144147E-4</v>
      </c>
      <c r="AF132" s="569"/>
      <c r="AG132" s="569"/>
      <c r="AH132" s="116" t="s">
        <v>134</v>
      </c>
      <c r="AI132" s="187">
        <v>397306</v>
      </c>
      <c r="AJ132" s="160">
        <f>IFERROR(AI132/AF131,"-")</f>
        <v>8.724791979549203E-3</v>
      </c>
      <c r="AK132" s="187">
        <v>18</v>
      </c>
      <c r="AL132" s="160">
        <f>IFERROR(AK132/AG131,"-")</f>
        <v>0.29508196721311475</v>
      </c>
      <c r="AM132" s="190">
        <f t="shared" si="63"/>
        <v>22072.555555555555</v>
      </c>
      <c r="AN132" s="101">
        <f t="shared" ref="AN132:AN148" si="91">IFERROR(AK132/$BL$12,0)</f>
        <v>2.1461786097531897E-3</v>
      </c>
      <c r="AO132" s="569"/>
      <c r="AP132" s="586"/>
      <c r="AQ132" s="116" t="s">
        <v>134</v>
      </c>
      <c r="AR132" s="187">
        <f t="shared" si="58"/>
        <v>6732128</v>
      </c>
      <c r="AS132" s="160">
        <f>IFERROR(AR132/AO131,"-")</f>
        <v>2.1005949950125859E-2</v>
      </c>
      <c r="AT132" s="187">
        <f t="shared" si="59"/>
        <v>130</v>
      </c>
      <c r="AU132" s="160">
        <f>IFERROR(AT132/AP131,"-")</f>
        <v>0.26804123711340205</v>
      </c>
      <c r="AV132" s="190">
        <f t="shared" si="64"/>
        <v>51785.599999999999</v>
      </c>
      <c r="AW132" s="101">
        <f t="shared" ref="AW132:AW148" si="92">IFERROR(AT132/$BL$12,0)</f>
        <v>1.5500178848217479E-2</v>
      </c>
      <c r="AX132" s="112"/>
      <c r="BN132" s="476"/>
      <c r="BO132" s="566"/>
      <c r="BP132" s="569"/>
      <c r="BQ132" s="569"/>
      <c r="BR132" s="388" t="s">
        <v>140</v>
      </c>
      <c r="BS132" s="374">
        <v>0</v>
      </c>
      <c r="BT132" s="329">
        <v>0</v>
      </c>
      <c r="BU132" s="374">
        <v>0</v>
      </c>
      <c r="BV132" s="329">
        <v>0</v>
      </c>
      <c r="BW132" s="374" t="s">
        <v>329</v>
      </c>
      <c r="BX132" s="389">
        <v>0</v>
      </c>
      <c r="CA132" s="9"/>
      <c r="CB132" s="138"/>
      <c r="CC132" s="138"/>
      <c r="CD132" s="138"/>
      <c r="CE132" s="138"/>
      <c r="CF132" s="138"/>
      <c r="CG132" s="138"/>
      <c r="CH132" s="1"/>
      <c r="CI132" s="9"/>
      <c r="CJ132" s="130"/>
      <c r="CK132" s="130"/>
      <c r="CL132" s="130"/>
      <c r="CM132" s="1"/>
      <c r="CN132" s="1"/>
      <c r="CO132" s="1"/>
      <c r="CP132" s="1"/>
      <c r="CQ132" s="1"/>
    </row>
    <row r="133" spans="2:95" s="14" customFormat="1" ht="13.5" customHeight="1">
      <c r="B133" s="451"/>
      <c r="C133" s="566"/>
      <c r="D133" s="581"/>
      <c r="E133" s="569"/>
      <c r="F133" s="569"/>
      <c r="G133" s="116" t="s">
        <v>474</v>
      </c>
      <c r="H133" s="187">
        <v>3392271</v>
      </c>
      <c r="I133" s="160">
        <f>IFERROR(H133/E131,"-")</f>
        <v>1.4243495269328773E-2</v>
      </c>
      <c r="J133" s="187">
        <v>34</v>
      </c>
      <c r="K133" s="160">
        <f>IFERROR(J133/F131,"-")</f>
        <v>9.4444444444444442E-2</v>
      </c>
      <c r="L133" s="190">
        <f t="shared" ref="L133" si="93">IFERROR(H133/J133,"-")</f>
        <v>99772.676470588238</v>
      </c>
      <c r="M133" s="101">
        <f t="shared" si="88"/>
        <v>4.0538929295338023E-3</v>
      </c>
      <c r="N133" s="569"/>
      <c r="O133" s="569"/>
      <c r="P133" s="116" t="s">
        <v>474</v>
      </c>
      <c r="Q133" s="187">
        <v>10446</v>
      </c>
      <c r="R133" s="160">
        <f>IFERROR(Q133/N131,"-")</f>
        <v>4.4874719371908579E-4</v>
      </c>
      <c r="S133" s="187">
        <v>3</v>
      </c>
      <c r="T133" s="160">
        <f>IFERROR(S133/O131,"-")</f>
        <v>7.3170731707317069E-2</v>
      </c>
      <c r="U133" s="190">
        <f t="shared" ref="U133" si="94">IFERROR(Q133/S133,"-")</f>
        <v>3482</v>
      </c>
      <c r="V133" s="101">
        <f t="shared" si="89"/>
        <v>3.5769643495886489E-4</v>
      </c>
      <c r="W133" s="569"/>
      <c r="X133" s="569"/>
      <c r="Y133" s="116" t="s">
        <v>474</v>
      </c>
      <c r="Z133" s="187">
        <v>899667</v>
      </c>
      <c r="AA133" s="160">
        <f>IFERROR(Z133/W131,"-")</f>
        <v>6.6601693641699794E-2</v>
      </c>
      <c r="AB133" s="187">
        <v>3</v>
      </c>
      <c r="AC133" s="160">
        <f>IFERROR(AB133/X131,"-")</f>
        <v>0.13043478260869565</v>
      </c>
      <c r="AD133" s="190">
        <f t="shared" ref="AD133" si="95">IFERROR(Z133/AB133,"-")</f>
        <v>299889</v>
      </c>
      <c r="AE133" s="101">
        <f t="shared" si="90"/>
        <v>3.5769643495886489E-4</v>
      </c>
      <c r="AF133" s="569"/>
      <c r="AG133" s="569"/>
      <c r="AH133" s="116" t="s">
        <v>474</v>
      </c>
      <c r="AI133" s="187">
        <v>204079</v>
      </c>
      <c r="AJ133" s="160">
        <f>IFERROR(AI133/AF131,"-")</f>
        <v>4.4815502972379521E-3</v>
      </c>
      <c r="AK133" s="187">
        <v>4</v>
      </c>
      <c r="AL133" s="160">
        <f>IFERROR(AK133/AG131,"-")</f>
        <v>6.5573770491803282E-2</v>
      </c>
      <c r="AM133" s="190">
        <f t="shared" ref="AM133" si="96">IFERROR(AI133/AK133,"-")</f>
        <v>51019.75</v>
      </c>
      <c r="AN133" s="101">
        <f t="shared" si="91"/>
        <v>4.7692857994515321E-4</v>
      </c>
      <c r="AO133" s="569"/>
      <c r="AP133" s="586"/>
      <c r="AQ133" s="116" t="s">
        <v>474</v>
      </c>
      <c r="AR133" s="187">
        <f t="shared" ref="AR133" si="97">SUM(H133,Q133,Z133,AI133)</f>
        <v>4506463</v>
      </c>
      <c r="AS133" s="160">
        <f>IFERROR(AR133/AO131,"-")</f>
        <v>1.4061309623063321E-2</v>
      </c>
      <c r="AT133" s="187">
        <f t="shared" ref="AT133" si="98">SUM(J133,S133,AB133,AK133)</f>
        <v>44</v>
      </c>
      <c r="AU133" s="160">
        <f>IFERROR(AT133/AP131,"-")</f>
        <v>9.0721649484536079E-2</v>
      </c>
      <c r="AV133" s="190">
        <f t="shared" ref="AV133" si="99">IFERROR(AR133/AT133,"-")</f>
        <v>102419.61363636363</v>
      </c>
      <c r="AW133" s="101">
        <f t="shared" si="92"/>
        <v>5.246214379396685E-3</v>
      </c>
      <c r="AX133" s="111"/>
      <c r="BJ133" s="12"/>
      <c r="BM133" s="12"/>
      <c r="BN133" s="476"/>
      <c r="BO133" s="566"/>
      <c r="BP133" s="569"/>
      <c r="BQ133" s="569"/>
      <c r="BR133" s="388" t="s">
        <v>141</v>
      </c>
      <c r="BS133" s="374">
        <v>76858</v>
      </c>
      <c r="BT133" s="329">
        <v>1.6867123505626361E-3</v>
      </c>
      <c r="BU133" s="374">
        <v>4</v>
      </c>
      <c r="BV133" s="329">
        <v>0.08</v>
      </c>
      <c r="BW133" s="374">
        <v>19214.5</v>
      </c>
      <c r="BX133" s="389">
        <v>5.1813471502590671E-4</v>
      </c>
      <c r="BY133" s="12"/>
      <c r="CA133" s="9"/>
      <c r="CB133" s="138"/>
      <c r="CC133" s="138"/>
      <c r="CD133" s="138"/>
      <c r="CE133" s="138"/>
      <c r="CF133" s="138"/>
      <c r="CG133" s="138"/>
      <c r="CH133" s="1"/>
      <c r="CI133" s="9"/>
      <c r="CJ133" s="130"/>
      <c r="CK133" s="130"/>
      <c r="CL133" s="130"/>
      <c r="CM133" s="1"/>
      <c r="CN133" s="1"/>
      <c r="CO133" s="1"/>
      <c r="CP133" s="1"/>
      <c r="CQ133" s="1"/>
    </row>
    <row r="134" spans="2:95" s="14" customFormat="1" ht="13.5" customHeight="1">
      <c r="B134" s="451"/>
      <c r="C134" s="566"/>
      <c r="D134" s="581"/>
      <c r="E134" s="569"/>
      <c r="F134" s="569"/>
      <c r="G134" s="117" t="s">
        <v>135</v>
      </c>
      <c r="H134" s="187">
        <v>10464884</v>
      </c>
      <c r="I134" s="160">
        <f>IFERROR(H134/E131,"-")</f>
        <v>4.3940040683092346E-2</v>
      </c>
      <c r="J134" s="187">
        <v>97</v>
      </c>
      <c r="K134" s="160">
        <f>IFERROR(J134/F131,"-")</f>
        <v>0.26944444444444443</v>
      </c>
      <c r="L134" s="190">
        <f t="shared" si="60"/>
        <v>107885.40206185567</v>
      </c>
      <c r="M134" s="101">
        <f t="shared" si="88"/>
        <v>1.1565518063669965E-2</v>
      </c>
      <c r="N134" s="569"/>
      <c r="O134" s="569"/>
      <c r="P134" s="117" t="s">
        <v>135</v>
      </c>
      <c r="Q134" s="187">
        <v>438492</v>
      </c>
      <c r="R134" s="160">
        <f>IFERROR(Q134/N131,"-")</f>
        <v>1.8837072034105819E-2</v>
      </c>
      <c r="S134" s="187">
        <v>16</v>
      </c>
      <c r="T134" s="160">
        <f>IFERROR(S134/O131,"-")</f>
        <v>0.3902439024390244</v>
      </c>
      <c r="U134" s="190">
        <f t="shared" si="61"/>
        <v>27405.75</v>
      </c>
      <c r="V134" s="101">
        <f t="shared" si="89"/>
        <v>1.9077143197806128E-3</v>
      </c>
      <c r="W134" s="569"/>
      <c r="X134" s="569"/>
      <c r="Y134" s="117" t="s">
        <v>135</v>
      </c>
      <c r="Z134" s="187">
        <v>300239</v>
      </c>
      <c r="AA134" s="160">
        <f>IFERROR(Z134/W131,"-")</f>
        <v>2.2226474792662515E-2</v>
      </c>
      <c r="AB134" s="187">
        <v>13</v>
      </c>
      <c r="AC134" s="160">
        <f>IFERROR(AB134/X131,"-")</f>
        <v>0.56521739130434778</v>
      </c>
      <c r="AD134" s="190">
        <f t="shared" si="62"/>
        <v>23095.307692307691</v>
      </c>
      <c r="AE134" s="101">
        <f t="shared" si="90"/>
        <v>1.5500178848217479E-3</v>
      </c>
      <c r="AF134" s="569"/>
      <c r="AG134" s="569"/>
      <c r="AH134" s="117" t="s">
        <v>135</v>
      </c>
      <c r="AI134" s="187">
        <v>505615</v>
      </c>
      <c r="AJ134" s="160">
        <f>IFERROR(AI134/AF131,"-")</f>
        <v>1.1103244594191304E-2</v>
      </c>
      <c r="AK134" s="187">
        <v>17</v>
      </c>
      <c r="AL134" s="160">
        <f>IFERROR(AK134/AG131,"-")</f>
        <v>0.27868852459016391</v>
      </c>
      <c r="AM134" s="190">
        <f t="shared" si="63"/>
        <v>29742.058823529413</v>
      </c>
      <c r="AN134" s="101">
        <f t="shared" si="91"/>
        <v>2.0269464647669011E-3</v>
      </c>
      <c r="AO134" s="569"/>
      <c r="AP134" s="586"/>
      <c r="AQ134" s="117" t="s">
        <v>135</v>
      </c>
      <c r="AR134" s="187">
        <f t="shared" si="58"/>
        <v>11709230</v>
      </c>
      <c r="AS134" s="160">
        <f>IFERROR(AR134/AO131,"-")</f>
        <v>3.6535772839511101E-2</v>
      </c>
      <c r="AT134" s="187">
        <f t="shared" si="59"/>
        <v>143</v>
      </c>
      <c r="AU134" s="160">
        <f>IFERROR(AT134/AP131,"-")</f>
        <v>0.29484536082474228</v>
      </c>
      <c r="AV134" s="190">
        <f t="shared" si="64"/>
        <v>81882.727272727279</v>
      </c>
      <c r="AW134" s="101">
        <f t="shared" si="92"/>
        <v>1.7050196733039227E-2</v>
      </c>
      <c r="AX134" s="112"/>
      <c r="BN134" s="476"/>
      <c r="BO134" s="566"/>
      <c r="BP134" s="569"/>
      <c r="BQ134" s="569"/>
      <c r="BR134" s="388" t="s">
        <v>142</v>
      </c>
      <c r="BS134" s="374">
        <v>0</v>
      </c>
      <c r="BT134" s="329">
        <v>0</v>
      </c>
      <c r="BU134" s="374">
        <v>0</v>
      </c>
      <c r="BV134" s="329">
        <v>0</v>
      </c>
      <c r="BW134" s="374" t="s">
        <v>329</v>
      </c>
      <c r="BX134" s="389">
        <v>0</v>
      </c>
      <c r="CA134" s="9"/>
      <c r="CB134" s="138"/>
      <c r="CC134" s="138"/>
      <c r="CD134" s="138"/>
      <c r="CE134" s="138"/>
      <c r="CF134" s="138"/>
      <c r="CG134" s="138"/>
      <c r="CH134" s="1"/>
      <c r="CI134" s="9"/>
      <c r="CJ134" s="130"/>
      <c r="CK134" s="130"/>
      <c r="CL134" s="130"/>
      <c r="CM134" s="1"/>
      <c r="CN134" s="1"/>
      <c r="CO134" s="1"/>
      <c r="CP134" s="1"/>
      <c r="CQ134" s="1"/>
    </row>
    <row r="135" spans="2:95" s="14" customFormat="1" ht="13.5" customHeight="1">
      <c r="B135" s="451"/>
      <c r="C135" s="566"/>
      <c r="D135" s="581"/>
      <c r="E135" s="569"/>
      <c r="F135" s="569"/>
      <c r="G135" s="117" t="s">
        <v>136</v>
      </c>
      <c r="H135" s="187">
        <v>11158</v>
      </c>
      <c r="I135" s="160">
        <f>IFERROR(H135/E131,"-")</f>
        <v>4.6850301822929375E-5</v>
      </c>
      <c r="J135" s="187">
        <v>5</v>
      </c>
      <c r="K135" s="160">
        <f>IFERROR(J135/F131,"-")</f>
        <v>1.3888888888888888E-2</v>
      </c>
      <c r="L135" s="190">
        <f t="shared" si="60"/>
        <v>2231.6</v>
      </c>
      <c r="M135" s="101">
        <f t="shared" si="88"/>
        <v>5.9616072493144147E-4</v>
      </c>
      <c r="N135" s="569"/>
      <c r="O135" s="569"/>
      <c r="P135" s="117" t="s">
        <v>136</v>
      </c>
      <c r="Q135" s="187">
        <v>2022616</v>
      </c>
      <c r="R135" s="160">
        <f>IFERROR(Q135/N131,"-")</f>
        <v>8.688907275237627E-2</v>
      </c>
      <c r="S135" s="187">
        <v>3</v>
      </c>
      <c r="T135" s="160">
        <f>IFERROR(S135/O131,"-")</f>
        <v>7.3170731707317069E-2</v>
      </c>
      <c r="U135" s="190">
        <f t="shared" si="61"/>
        <v>674205.33333333337</v>
      </c>
      <c r="V135" s="101">
        <f t="shared" si="89"/>
        <v>3.5769643495886489E-4</v>
      </c>
      <c r="W135" s="569"/>
      <c r="X135" s="569"/>
      <c r="Y135" s="117" t="s">
        <v>136</v>
      </c>
      <c r="Z135" s="187">
        <v>548</v>
      </c>
      <c r="AA135" s="160">
        <f>IFERROR(Z135/W131,"-")</f>
        <v>4.0568041414936295E-5</v>
      </c>
      <c r="AB135" s="187">
        <v>1</v>
      </c>
      <c r="AC135" s="160">
        <f>IFERROR(AB135/X131,"-")</f>
        <v>4.3478260869565216E-2</v>
      </c>
      <c r="AD135" s="190">
        <f t="shared" si="62"/>
        <v>548</v>
      </c>
      <c r="AE135" s="101">
        <f t="shared" si="90"/>
        <v>1.192321449862883E-4</v>
      </c>
      <c r="AF135" s="569"/>
      <c r="AG135" s="569"/>
      <c r="AH135" s="117" t="s">
        <v>136</v>
      </c>
      <c r="AI135" s="187">
        <v>24926</v>
      </c>
      <c r="AJ135" s="160">
        <f>IFERROR(AI135/AF131,"-")</f>
        <v>5.4737196237218525E-4</v>
      </c>
      <c r="AK135" s="187">
        <v>3</v>
      </c>
      <c r="AL135" s="160">
        <f>IFERROR(AK135/AG131,"-")</f>
        <v>4.9180327868852458E-2</v>
      </c>
      <c r="AM135" s="190">
        <f t="shared" si="63"/>
        <v>8308.6666666666661</v>
      </c>
      <c r="AN135" s="101">
        <f t="shared" si="91"/>
        <v>3.5769643495886489E-4</v>
      </c>
      <c r="AO135" s="569"/>
      <c r="AP135" s="586"/>
      <c r="AQ135" s="117" t="s">
        <v>136</v>
      </c>
      <c r="AR135" s="187">
        <f t="shared" si="58"/>
        <v>2059248</v>
      </c>
      <c r="AS135" s="160">
        <f>IFERROR(AR135/AO131,"-")</f>
        <v>6.4253770015805962E-3</v>
      </c>
      <c r="AT135" s="187">
        <f t="shared" si="59"/>
        <v>12</v>
      </c>
      <c r="AU135" s="160">
        <f>IFERROR(AT135/AP131,"-")</f>
        <v>2.4742268041237112E-2</v>
      </c>
      <c r="AV135" s="190">
        <f t="shared" si="64"/>
        <v>171604</v>
      </c>
      <c r="AW135" s="101">
        <f t="shared" si="92"/>
        <v>1.4307857398354596E-3</v>
      </c>
      <c r="AX135" s="112"/>
      <c r="BN135" s="476"/>
      <c r="BO135" s="566"/>
      <c r="BP135" s="569"/>
      <c r="BQ135" s="569"/>
      <c r="BR135" s="388" t="s">
        <v>143</v>
      </c>
      <c r="BS135" s="374">
        <v>0</v>
      </c>
      <c r="BT135" s="329">
        <v>0</v>
      </c>
      <c r="BU135" s="374">
        <v>0</v>
      </c>
      <c r="BV135" s="329">
        <v>0</v>
      </c>
      <c r="BW135" s="374" t="s">
        <v>329</v>
      </c>
      <c r="BX135" s="389">
        <v>0</v>
      </c>
      <c r="CA135" s="9"/>
      <c r="CB135" s="138"/>
      <c r="CC135" s="138"/>
      <c r="CD135" s="138"/>
      <c r="CE135" s="138"/>
      <c r="CF135" s="138"/>
      <c r="CG135" s="138"/>
      <c r="CH135" s="1"/>
      <c r="CI135" s="9"/>
      <c r="CJ135" s="130"/>
      <c r="CK135" s="130"/>
      <c r="CL135" s="130"/>
      <c r="CM135" s="1"/>
      <c r="CN135" s="1"/>
      <c r="CO135" s="1"/>
      <c r="CP135" s="1"/>
      <c r="CQ135" s="1"/>
    </row>
    <row r="136" spans="2:95" s="14" customFormat="1" ht="13.5" customHeight="1">
      <c r="B136" s="451"/>
      <c r="C136" s="566"/>
      <c r="D136" s="581"/>
      <c r="E136" s="569"/>
      <c r="F136" s="569"/>
      <c r="G136" s="117" t="s">
        <v>137</v>
      </c>
      <c r="H136" s="187">
        <v>7215942</v>
      </c>
      <c r="I136" s="160">
        <f>IFERROR(H136/E131,"-")</f>
        <v>3.0298356393327893E-2</v>
      </c>
      <c r="J136" s="187">
        <v>122</v>
      </c>
      <c r="K136" s="160">
        <f>IFERROR(J136/F131,"-")</f>
        <v>0.33888888888888891</v>
      </c>
      <c r="L136" s="190">
        <f t="shared" si="60"/>
        <v>59147.065573770495</v>
      </c>
      <c r="M136" s="101">
        <f t="shared" si="88"/>
        <v>1.4546321688327172E-2</v>
      </c>
      <c r="N136" s="569"/>
      <c r="O136" s="569"/>
      <c r="P136" s="117" t="s">
        <v>137</v>
      </c>
      <c r="Q136" s="187">
        <v>399324</v>
      </c>
      <c r="R136" s="160">
        <f>IFERROR(Q136/N131,"-")</f>
        <v>1.715446337207354E-2</v>
      </c>
      <c r="S136" s="187">
        <v>14</v>
      </c>
      <c r="T136" s="160">
        <f>IFERROR(S136/O131,"-")</f>
        <v>0.34146341463414637</v>
      </c>
      <c r="U136" s="190">
        <f t="shared" si="61"/>
        <v>28523.142857142859</v>
      </c>
      <c r="V136" s="101">
        <f t="shared" si="89"/>
        <v>1.6692500298080362E-3</v>
      </c>
      <c r="W136" s="569"/>
      <c r="X136" s="569"/>
      <c r="Y136" s="117" t="s">
        <v>137</v>
      </c>
      <c r="Z136" s="187">
        <v>297418</v>
      </c>
      <c r="AA136" s="160">
        <f>IFERROR(Z136/W131,"-")</f>
        <v>2.2017638214502779E-2</v>
      </c>
      <c r="AB136" s="187">
        <v>12</v>
      </c>
      <c r="AC136" s="160">
        <f>IFERROR(AB136/X131,"-")</f>
        <v>0.52173913043478259</v>
      </c>
      <c r="AD136" s="190">
        <f t="shared" si="62"/>
        <v>24784.833333333332</v>
      </c>
      <c r="AE136" s="101">
        <f t="shared" si="90"/>
        <v>1.4307857398354596E-3</v>
      </c>
      <c r="AF136" s="569"/>
      <c r="AG136" s="569"/>
      <c r="AH136" s="117" t="s">
        <v>137</v>
      </c>
      <c r="AI136" s="187">
        <v>1586252</v>
      </c>
      <c r="AJ136" s="160">
        <f>IFERROR(AI136/AF131,"-")</f>
        <v>3.4833903155612758E-2</v>
      </c>
      <c r="AK136" s="187">
        <v>27</v>
      </c>
      <c r="AL136" s="160">
        <f>IFERROR(AK136/AG131,"-")</f>
        <v>0.44262295081967212</v>
      </c>
      <c r="AM136" s="190">
        <f t="shared" si="63"/>
        <v>58750.074074074073</v>
      </c>
      <c r="AN136" s="101">
        <f t="shared" si="91"/>
        <v>3.2192679146297843E-3</v>
      </c>
      <c r="AO136" s="569"/>
      <c r="AP136" s="586"/>
      <c r="AQ136" s="117" t="s">
        <v>137</v>
      </c>
      <c r="AR136" s="187">
        <f t="shared" si="58"/>
        <v>9498936</v>
      </c>
      <c r="AS136" s="160">
        <f>IFERROR(AR136/AO131,"-")</f>
        <v>2.9639093938120118E-2</v>
      </c>
      <c r="AT136" s="187">
        <f t="shared" si="59"/>
        <v>175</v>
      </c>
      <c r="AU136" s="160">
        <f>IFERROR(AT136/AP131,"-")</f>
        <v>0.36082474226804123</v>
      </c>
      <c r="AV136" s="190">
        <f t="shared" si="64"/>
        <v>54279.634285714288</v>
      </c>
      <c r="AW136" s="101">
        <f t="shared" si="92"/>
        <v>2.0865625372600453E-2</v>
      </c>
      <c r="AX136" s="112"/>
      <c r="BN136" s="476"/>
      <c r="BO136" s="566"/>
      <c r="BP136" s="569"/>
      <c r="BQ136" s="569"/>
      <c r="BR136" s="388" t="s">
        <v>144</v>
      </c>
      <c r="BS136" s="374">
        <v>200541</v>
      </c>
      <c r="BT136" s="329">
        <v>4.4010380376041745E-3</v>
      </c>
      <c r="BU136" s="374">
        <v>8</v>
      </c>
      <c r="BV136" s="329">
        <v>0.16</v>
      </c>
      <c r="BW136" s="374">
        <v>25067.625</v>
      </c>
      <c r="BX136" s="389">
        <v>1.0362694300518134E-3</v>
      </c>
      <c r="CA136" s="9"/>
      <c r="CB136" s="138"/>
      <c r="CC136" s="138"/>
      <c r="CD136" s="138"/>
      <c r="CE136" s="138"/>
      <c r="CF136" s="138"/>
      <c r="CG136" s="138"/>
      <c r="CH136" s="1"/>
      <c r="CI136" s="9"/>
      <c r="CJ136" s="130"/>
      <c r="CK136" s="130"/>
      <c r="CL136" s="130"/>
      <c r="CM136" s="1"/>
      <c r="CN136" s="1"/>
      <c r="CO136" s="1"/>
      <c r="CP136" s="1"/>
      <c r="CQ136" s="1"/>
    </row>
    <row r="137" spans="2:95" s="14" customFormat="1" ht="13.5" customHeight="1">
      <c r="B137" s="451"/>
      <c r="C137" s="566"/>
      <c r="D137" s="581"/>
      <c r="E137" s="569"/>
      <c r="F137" s="569"/>
      <c r="G137" s="117" t="s">
        <v>138</v>
      </c>
      <c r="H137" s="187">
        <v>8653285</v>
      </c>
      <c r="I137" s="160">
        <f>IFERROR(H137/E131,"-")</f>
        <v>3.6333483958579264E-2</v>
      </c>
      <c r="J137" s="187">
        <v>138</v>
      </c>
      <c r="K137" s="160">
        <f>IFERROR(J137/F131,"-")</f>
        <v>0.38333333333333336</v>
      </c>
      <c r="L137" s="190">
        <f t="shared" si="60"/>
        <v>62704.963768115944</v>
      </c>
      <c r="M137" s="101">
        <f t="shared" si="88"/>
        <v>1.6454036008107787E-2</v>
      </c>
      <c r="N137" s="569"/>
      <c r="O137" s="569"/>
      <c r="P137" s="117" t="s">
        <v>138</v>
      </c>
      <c r="Q137" s="187">
        <v>1207281</v>
      </c>
      <c r="R137" s="160">
        <f>IFERROR(Q137/N131,"-")</f>
        <v>5.1863293201260922E-2</v>
      </c>
      <c r="S137" s="187">
        <v>23</v>
      </c>
      <c r="T137" s="160">
        <f>IFERROR(S137/O131,"-")</f>
        <v>0.56097560975609762</v>
      </c>
      <c r="U137" s="190">
        <f t="shared" si="61"/>
        <v>52490.478260869568</v>
      </c>
      <c r="V137" s="101">
        <f t="shared" si="89"/>
        <v>2.742339334684631E-3</v>
      </c>
      <c r="W137" s="569"/>
      <c r="X137" s="569"/>
      <c r="Y137" s="117" t="s">
        <v>138</v>
      </c>
      <c r="Z137" s="187">
        <v>606816</v>
      </c>
      <c r="AA137" s="160">
        <f>IFERROR(Z137/W131,"-")</f>
        <v>4.4922147115412377E-2</v>
      </c>
      <c r="AB137" s="187">
        <v>15</v>
      </c>
      <c r="AC137" s="160">
        <f>IFERROR(AB137/X131,"-")</f>
        <v>0.65217391304347827</v>
      </c>
      <c r="AD137" s="190">
        <f t="shared" si="62"/>
        <v>40454.400000000001</v>
      </c>
      <c r="AE137" s="101">
        <f t="shared" si="90"/>
        <v>1.7884821747943245E-3</v>
      </c>
      <c r="AF137" s="569"/>
      <c r="AG137" s="569"/>
      <c r="AH137" s="117" t="s">
        <v>138</v>
      </c>
      <c r="AI137" s="187">
        <v>2111678</v>
      </c>
      <c r="AJ137" s="160">
        <f>IFERROR(AI137/AF131,"-")</f>
        <v>4.6372194927311698E-2</v>
      </c>
      <c r="AK137" s="187">
        <v>29</v>
      </c>
      <c r="AL137" s="160">
        <f>IFERROR(AK137/AG131,"-")</f>
        <v>0.47540983606557374</v>
      </c>
      <c r="AM137" s="190">
        <f t="shared" si="63"/>
        <v>72816.482758620696</v>
      </c>
      <c r="AN137" s="101">
        <f t="shared" si="91"/>
        <v>3.4577322046023609E-3</v>
      </c>
      <c r="AO137" s="569"/>
      <c r="AP137" s="586"/>
      <c r="AQ137" s="117" t="s">
        <v>138</v>
      </c>
      <c r="AR137" s="187">
        <f t="shared" si="58"/>
        <v>12579060</v>
      </c>
      <c r="AS137" s="160">
        <f>IFERROR(AR137/AO131,"-")</f>
        <v>3.9249863457680868E-2</v>
      </c>
      <c r="AT137" s="187">
        <f t="shared" si="59"/>
        <v>205</v>
      </c>
      <c r="AU137" s="160">
        <f>IFERROR(AT137/AP131,"-")</f>
        <v>0.42268041237113402</v>
      </c>
      <c r="AV137" s="190">
        <f t="shared" si="64"/>
        <v>61361.268292682929</v>
      </c>
      <c r="AW137" s="101">
        <f t="shared" si="92"/>
        <v>2.4442589722189101E-2</v>
      </c>
      <c r="AX137" s="112"/>
      <c r="BN137" s="476"/>
      <c r="BO137" s="566"/>
      <c r="BP137" s="569"/>
      <c r="BQ137" s="569"/>
      <c r="BR137" s="388" t="s">
        <v>145</v>
      </c>
      <c r="BS137" s="374">
        <v>383358</v>
      </c>
      <c r="BT137" s="329">
        <v>8.4131082423038722E-3</v>
      </c>
      <c r="BU137" s="374">
        <v>6</v>
      </c>
      <c r="BV137" s="329">
        <v>0.12</v>
      </c>
      <c r="BW137" s="374">
        <v>63893</v>
      </c>
      <c r="BX137" s="389">
        <v>7.7720207253886007E-4</v>
      </c>
      <c r="CA137" s="9"/>
      <c r="CB137" s="138"/>
      <c r="CC137" s="138"/>
      <c r="CD137" s="138"/>
      <c r="CE137" s="138"/>
      <c r="CF137" s="138"/>
      <c r="CG137" s="138"/>
      <c r="CH137" s="1"/>
      <c r="CI137" s="9"/>
      <c r="CJ137" s="130"/>
      <c r="CK137" s="130"/>
      <c r="CL137" s="130"/>
      <c r="CM137" s="1"/>
      <c r="CN137" s="1"/>
      <c r="CO137" s="1"/>
      <c r="CP137" s="1"/>
      <c r="CQ137" s="1"/>
    </row>
    <row r="138" spans="2:95" s="14" customFormat="1" ht="13.5" customHeight="1">
      <c r="B138" s="451"/>
      <c r="C138" s="566"/>
      <c r="D138" s="581"/>
      <c r="E138" s="569"/>
      <c r="F138" s="569"/>
      <c r="G138" s="117" t="s">
        <v>139</v>
      </c>
      <c r="H138" s="187">
        <v>6011855</v>
      </c>
      <c r="I138" s="160">
        <f>IFERROR(H138/E131,"-")</f>
        <v>2.5242626032056556E-2</v>
      </c>
      <c r="J138" s="187">
        <v>41</v>
      </c>
      <c r="K138" s="160">
        <f>IFERROR(J138/F131,"-")</f>
        <v>0.11388888888888889</v>
      </c>
      <c r="L138" s="190">
        <f t="shared" si="60"/>
        <v>146630.60975609755</v>
      </c>
      <c r="M138" s="101">
        <f t="shared" si="88"/>
        <v>4.8885179444378207E-3</v>
      </c>
      <c r="N138" s="569"/>
      <c r="O138" s="569"/>
      <c r="P138" s="117" t="s">
        <v>139</v>
      </c>
      <c r="Q138" s="187">
        <v>78826</v>
      </c>
      <c r="R138" s="160">
        <f>IFERROR(Q138/N131,"-")</f>
        <v>3.3862671158434478E-3</v>
      </c>
      <c r="S138" s="187">
        <v>10</v>
      </c>
      <c r="T138" s="160">
        <f>IFERROR(S138/O131,"-")</f>
        <v>0.24390243902439024</v>
      </c>
      <c r="U138" s="190">
        <f t="shared" si="61"/>
        <v>7882.6</v>
      </c>
      <c r="V138" s="101">
        <f t="shared" si="89"/>
        <v>1.1923214498628829E-3</v>
      </c>
      <c r="W138" s="569"/>
      <c r="X138" s="569"/>
      <c r="Y138" s="117" t="s">
        <v>139</v>
      </c>
      <c r="Z138" s="187">
        <v>27279</v>
      </c>
      <c r="AA138" s="160">
        <f>IFERROR(Z138/W131,"-")</f>
        <v>2.0194445287555606E-3</v>
      </c>
      <c r="AB138" s="187">
        <v>5</v>
      </c>
      <c r="AC138" s="160">
        <f>IFERROR(AB138/X131,"-")</f>
        <v>0.21739130434782608</v>
      </c>
      <c r="AD138" s="190">
        <f t="shared" si="62"/>
        <v>5455.8</v>
      </c>
      <c r="AE138" s="101">
        <f t="shared" si="90"/>
        <v>5.9616072493144147E-4</v>
      </c>
      <c r="AF138" s="569"/>
      <c r="AG138" s="569"/>
      <c r="AH138" s="117" t="s">
        <v>139</v>
      </c>
      <c r="AI138" s="187">
        <v>198917</v>
      </c>
      <c r="AJ138" s="160">
        <f>IFERROR(AI138/AF131,"-")</f>
        <v>4.3681933980256752E-3</v>
      </c>
      <c r="AK138" s="187">
        <v>12</v>
      </c>
      <c r="AL138" s="160">
        <f>IFERROR(AK138/AG131,"-")</f>
        <v>0.19672131147540983</v>
      </c>
      <c r="AM138" s="190">
        <f t="shared" si="63"/>
        <v>16576.416666666668</v>
      </c>
      <c r="AN138" s="101">
        <f t="shared" si="91"/>
        <v>1.4307857398354596E-3</v>
      </c>
      <c r="AO138" s="569"/>
      <c r="AP138" s="586"/>
      <c r="AQ138" s="117" t="s">
        <v>139</v>
      </c>
      <c r="AR138" s="187">
        <f t="shared" si="58"/>
        <v>6316877</v>
      </c>
      <c r="AS138" s="160">
        <f>IFERROR(AR138/AO131,"-")</f>
        <v>1.9710261317536028E-2</v>
      </c>
      <c r="AT138" s="187">
        <f t="shared" si="59"/>
        <v>68</v>
      </c>
      <c r="AU138" s="160">
        <f>IFERROR(AT138/AP131,"-")</f>
        <v>0.14020618556701031</v>
      </c>
      <c r="AV138" s="190">
        <f t="shared" si="64"/>
        <v>92895.25</v>
      </c>
      <c r="AW138" s="101">
        <f t="shared" si="92"/>
        <v>8.1077858590676045E-3</v>
      </c>
      <c r="AX138" s="112"/>
      <c r="BN138" s="476"/>
      <c r="BO138" s="566"/>
      <c r="BP138" s="569"/>
      <c r="BQ138" s="569"/>
      <c r="BR138" s="388" t="s">
        <v>146</v>
      </c>
      <c r="BS138" s="374">
        <v>205172</v>
      </c>
      <c r="BT138" s="329">
        <v>4.5026691611756379E-3</v>
      </c>
      <c r="BU138" s="374">
        <v>4</v>
      </c>
      <c r="BV138" s="329">
        <v>0.08</v>
      </c>
      <c r="BW138" s="374">
        <v>51293</v>
      </c>
      <c r="BX138" s="389">
        <v>5.1813471502590671E-4</v>
      </c>
      <c r="CA138" s="9"/>
      <c r="CB138" s="138"/>
      <c r="CC138" s="138"/>
      <c r="CD138" s="138"/>
      <c r="CE138" s="138"/>
      <c r="CF138" s="138"/>
      <c r="CG138" s="138"/>
      <c r="CH138" s="1"/>
      <c r="CI138" s="9"/>
      <c r="CJ138" s="130"/>
      <c r="CK138" s="130"/>
      <c r="CL138" s="130"/>
      <c r="CM138" s="1"/>
      <c r="CN138" s="1"/>
      <c r="CO138" s="1"/>
      <c r="CP138" s="1"/>
      <c r="CQ138" s="1"/>
    </row>
    <row r="139" spans="2:95" s="14" customFormat="1" ht="13.5" customHeight="1">
      <c r="B139" s="451"/>
      <c r="C139" s="566"/>
      <c r="D139" s="581"/>
      <c r="E139" s="569"/>
      <c r="F139" s="569"/>
      <c r="G139" s="117" t="s">
        <v>149</v>
      </c>
      <c r="H139" s="187">
        <v>588</v>
      </c>
      <c r="I139" s="160">
        <f>IFERROR(H139/E131,"-")</f>
        <v>2.4688992177704313E-6</v>
      </c>
      <c r="J139" s="187">
        <v>1</v>
      </c>
      <c r="K139" s="160">
        <f>IFERROR(J139/F131,"-")</f>
        <v>2.7777777777777779E-3</v>
      </c>
      <c r="L139" s="190">
        <f t="shared" si="60"/>
        <v>588</v>
      </c>
      <c r="M139" s="101">
        <f t="shared" si="88"/>
        <v>1.192321449862883E-4</v>
      </c>
      <c r="N139" s="569"/>
      <c r="O139" s="569"/>
      <c r="P139" s="117" t="s">
        <v>149</v>
      </c>
      <c r="Q139" s="187">
        <v>0</v>
      </c>
      <c r="R139" s="160">
        <f>IFERROR(Q139/N131,"-")</f>
        <v>0</v>
      </c>
      <c r="S139" s="187">
        <v>0</v>
      </c>
      <c r="T139" s="160">
        <f>IFERROR(S139/O131,"-")</f>
        <v>0</v>
      </c>
      <c r="U139" s="190" t="str">
        <f t="shared" si="61"/>
        <v>-</v>
      </c>
      <c r="V139" s="101">
        <f t="shared" si="89"/>
        <v>0</v>
      </c>
      <c r="W139" s="569"/>
      <c r="X139" s="569"/>
      <c r="Y139" s="117" t="s">
        <v>149</v>
      </c>
      <c r="Z139" s="187">
        <v>0</v>
      </c>
      <c r="AA139" s="160">
        <f>IFERROR(Z139/W131,"-")</f>
        <v>0</v>
      </c>
      <c r="AB139" s="187">
        <v>0</v>
      </c>
      <c r="AC139" s="160">
        <f>IFERROR(AB139/X131,"-")</f>
        <v>0</v>
      </c>
      <c r="AD139" s="190" t="str">
        <f t="shared" si="62"/>
        <v>-</v>
      </c>
      <c r="AE139" s="101">
        <f t="shared" si="90"/>
        <v>0</v>
      </c>
      <c r="AF139" s="569"/>
      <c r="AG139" s="569"/>
      <c r="AH139" s="117" t="s">
        <v>149</v>
      </c>
      <c r="AI139" s="187">
        <v>0</v>
      </c>
      <c r="AJ139" s="160">
        <f>IFERROR(AI139/AF131,"-")</f>
        <v>0</v>
      </c>
      <c r="AK139" s="187">
        <v>0</v>
      </c>
      <c r="AL139" s="160">
        <f>IFERROR(AK139/AG131,"-")</f>
        <v>0</v>
      </c>
      <c r="AM139" s="190" t="str">
        <f t="shared" si="63"/>
        <v>-</v>
      </c>
      <c r="AN139" s="101">
        <f t="shared" si="91"/>
        <v>0</v>
      </c>
      <c r="AO139" s="569"/>
      <c r="AP139" s="586"/>
      <c r="AQ139" s="117" t="s">
        <v>149</v>
      </c>
      <c r="AR139" s="187">
        <f t="shared" si="58"/>
        <v>588</v>
      </c>
      <c r="AS139" s="160">
        <f>IFERROR(AR139/AO131,"-")</f>
        <v>1.8347094069919652E-6</v>
      </c>
      <c r="AT139" s="187">
        <f t="shared" si="59"/>
        <v>1</v>
      </c>
      <c r="AU139" s="160">
        <f>IFERROR(AT139/AP131,"-")</f>
        <v>2.0618556701030928E-3</v>
      </c>
      <c r="AV139" s="190">
        <f t="shared" si="64"/>
        <v>588</v>
      </c>
      <c r="AW139" s="101">
        <f t="shared" si="92"/>
        <v>1.192321449862883E-4</v>
      </c>
      <c r="AX139" s="112"/>
      <c r="BN139" s="476"/>
      <c r="BO139" s="566"/>
      <c r="BP139" s="569"/>
      <c r="BQ139" s="569"/>
      <c r="BR139" s="388" t="s">
        <v>147</v>
      </c>
      <c r="BS139" s="374">
        <v>16886</v>
      </c>
      <c r="BT139" s="329">
        <v>3.705772301074797E-4</v>
      </c>
      <c r="BU139" s="374">
        <v>3</v>
      </c>
      <c r="BV139" s="329">
        <v>0.06</v>
      </c>
      <c r="BW139" s="374">
        <v>5628.666666666667</v>
      </c>
      <c r="BX139" s="389">
        <v>3.8860103626943003E-4</v>
      </c>
      <c r="CA139" s="9"/>
      <c r="CB139" s="138"/>
      <c r="CC139" s="138"/>
      <c r="CD139" s="138"/>
      <c r="CE139" s="138"/>
      <c r="CF139" s="138"/>
      <c r="CG139" s="138"/>
      <c r="CH139" s="1"/>
      <c r="CI139" s="9"/>
      <c r="CJ139" s="130"/>
      <c r="CK139" s="130"/>
      <c r="CL139" s="130"/>
      <c r="CM139" s="1"/>
      <c r="CN139" s="1"/>
      <c r="CO139" s="1"/>
      <c r="CP139" s="1"/>
      <c r="CQ139" s="1"/>
    </row>
    <row r="140" spans="2:95" s="14" customFormat="1" ht="13.5" customHeight="1">
      <c r="B140" s="451"/>
      <c r="C140" s="566"/>
      <c r="D140" s="581"/>
      <c r="E140" s="569"/>
      <c r="F140" s="569"/>
      <c r="G140" s="117" t="s">
        <v>140</v>
      </c>
      <c r="H140" s="187">
        <v>27541</v>
      </c>
      <c r="I140" s="160">
        <f>IFERROR(H140/E131,"-")</f>
        <v>1.1563937645682899E-4</v>
      </c>
      <c r="J140" s="187">
        <v>1</v>
      </c>
      <c r="K140" s="160">
        <f>IFERROR(J140/F131,"-")</f>
        <v>2.7777777777777779E-3</v>
      </c>
      <c r="L140" s="190">
        <f t="shared" si="60"/>
        <v>27541</v>
      </c>
      <c r="M140" s="101">
        <f t="shared" si="88"/>
        <v>1.192321449862883E-4</v>
      </c>
      <c r="N140" s="569"/>
      <c r="O140" s="569"/>
      <c r="P140" s="117" t="s">
        <v>140</v>
      </c>
      <c r="Q140" s="187">
        <v>0</v>
      </c>
      <c r="R140" s="160">
        <f>IFERROR(Q140/N131,"-")</f>
        <v>0</v>
      </c>
      <c r="S140" s="187">
        <v>0</v>
      </c>
      <c r="T140" s="160">
        <f>IFERROR(S140/O131,"-")</f>
        <v>0</v>
      </c>
      <c r="U140" s="190" t="str">
        <f t="shared" si="61"/>
        <v>-</v>
      </c>
      <c r="V140" s="101">
        <f t="shared" si="89"/>
        <v>0</v>
      </c>
      <c r="W140" s="569"/>
      <c r="X140" s="569"/>
      <c r="Y140" s="117" t="s">
        <v>140</v>
      </c>
      <c r="Z140" s="187">
        <v>0</v>
      </c>
      <c r="AA140" s="160">
        <f>IFERROR(Z140/W131,"-")</f>
        <v>0</v>
      </c>
      <c r="AB140" s="187">
        <v>0</v>
      </c>
      <c r="AC140" s="160">
        <f>IFERROR(AB140/X131,"-")</f>
        <v>0</v>
      </c>
      <c r="AD140" s="190" t="str">
        <f t="shared" si="62"/>
        <v>-</v>
      </c>
      <c r="AE140" s="101">
        <f t="shared" si="90"/>
        <v>0</v>
      </c>
      <c r="AF140" s="569"/>
      <c r="AG140" s="569"/>
      <c r="AH140" s="117" t="s">
        <v>140</v>
      </c>
      <c r="AI140" s="187">
        <v>0</v>
      </c>
      <c r="AJ140" s="160">
        <f>IFERROR(AI140/AF131,"-")</f>
        <v>0</v>
      </c>
      <c r="AK140" s="187">
        <v>0</v>
      </c>
      <c r="AL140" s="160">
        <f>IFERROR(AK140/AG131,"-")</f>
        <v>0</v>
      </c>
      <c r="AM140" s="190" t="str">
        <f t="shared" si="63"/>
        <v>-</v>
      </c>
      <c r="AN140" s="101">
        <f t="shared" si="91"/>
        <v>0</v>
      </c>
      <c r="AO140" s="569"/>
      <c r="AP140" s="586"/>
      <c r="AQ140" s="117" t="s">
        <v>140</v>
      </c>
      <c r="AR140" s="187">
        <f t="shared" si="58"/>
        <v>27541</v>
      </c>
      <c r="AS140" s="160">
        <f>IFERROR(AR140/AO131,"-")</f>
        <v>8.5934917989737605E-5</v>
      </c>
      <c r="AT140" s="187">
        <f t="shared" si="59"/>
        <v>1</v>
      </c>
      <c r="AU140" s="160">
        <f>IFERROR(AT140/AP131,"-")</f>
        <v>2.0618556701030928E-3</v>
      </c>
      <c r="AV140" s="190">
        <f t="shared" si="64"/>
        <v>27541</v>
      </c>
      <c r="AW140" s="101">
        <f t="shared" si="92"/>
        <v>1.192321449862883E-4</v>
      </c>
      <c r="AX140" s="112"/>
      <c r="BN140" s="477"/>
      <c r="BO140" s="567"/>
      <c r="BP140" s="570"/>
      <c r="BQ140" s="570"/>
      <c r="BR140" s="119" t="s">
        <v>74</v>
      </c>
      <c r="BS140" s="374">
        <v>6853078</v>
      </c>
      <c r="BT140" s="329">
        <v>0.15039646233273166</v>
      </c>
      <c r="BU140" s="374">
        <v>46</v>
      </c>
      <c r="BV140" s="329">
        <v>0.92</v>
      </c>
      <c r="BW140" s="374">
        <v>148979.95652173914</v>
      </c>
      <c r="BX140" s="389">
        <v>5.9585492227979273E-3</v>
      </c>
      <c r="CA140" s="9"/>
      <c r="CB140" s="138"/>
      <c r="CC140" s="138"/>
      <c r="CD140" s="138"/>
      <c r="CE140" s="138"/>
      <c r="CF140" s="138"/>
      <c r="CG140" s="138"/>
      <c r="CH140" s="1"/>
      <c r="CI140" s="9"/>
      <c r="CJ140" s="130"/>
      <c r="CK140" s="130"/>
      <c r="CL140" s="130"/>
      <c r="CM140" s="1"/>
      <c r="CN140" s="1"/>
      <c r="CO140" s="1"/>
      <c r="CP140" s="1"/>
      <c r="CQ140" s="1"/>
    </row>
    <row r="141" spans="2:95" s="14" customFormat="1" ht="13.5" customHeight="1">
      <c r="B141" s="451"/>
      <c r="C141" s="566"/>
      <c r="D141" s="581"/>
      <c r="E141" s="569"/>
      <c r="F141" s="569"/>
      <c r="G141" s="117" t="s">
        <v>141</v>
      </c>
      <c r="H141" s="187">
        <v>217594</v>
      </c>
      <c r="I141" s="160">
        <f>IFERROR(H141/E131,"-")</f>
        <v>9.1363547005363815E-4</v>
      </c>
      <c r="J141" s="187">
        <v>10</v>
      </c>
      <c r="K141" s="160">
        <f>IFERROR(J141/F131,"-")</f>
        <v>2.7777777777777776E-2</v>
      </c>
      <c r="L141" s="190">
        <f t="shared" si="60"/>
        <v>21759.4</v>
      </c>
      <c r="M141" s="101">
        <f t="shared" si="88"/>
        <v>1.1923214498628829E-3</v>
      </c>
      <c r="N141" s="569"/>
      <c r="O141" s="569"/>
      <c r="P141" s="117" t="s">
        <v>141</v>
      </c>
      <c r="Q141" s="187">
        <v>30600</v>
      </c>
      <c r="R141" s="160">
        <f>IFERROR(Q141/N131,"-")</f>
        <v>1.3145380172127155E-3</v>
      </c>
      <c r="S141" s="187">
        <v>2</v>
      </c>
      <c r="T141" s="160">
        <f>IFERROR(S141/O131,"-")</f>
        <v>4.878048780487805E-2</v>
      </c>
      <c r="U141" s="190">
        <f t="shared" si="61"/>
        <v>15300</v>
      </c>
      <c r="V141" s="101">
        <f t="shared" si="89"/>
        <v>2.384642899725766E-4</v>
      </c>
      <c r="W141" s="569"/>
      <c r="X141" s="569"/>
      <c r="Y141" s="117" t="s">
        <v>141</v>
      </c>
      <c r="Z141" s="187">
        <v>0</v>
      </c>
      <c r="AA141" s="160">
        <f>IFERROR(Z141/W131,"-")</f>
        <v>0</v>
      </c>
      <c r="AB141" s="187">
        <v>0</v>
      </c>
      <c r="AC141" s="160">
        <f>IFERROR(AB141/X131,"-")</f>
        <v>0</v>
      </c>
      <c r="AD141" s="190" t="str">
        <f t="shared" si="62"/>
        <v>-</v>
      </c>
      <c r="AE141" s="101">
        <f t="shared" si="90"/>
        <v>0</v>
      </c>
      <c r="AF141" s="569"/>
      <c r="AG141" s="569"/>
      <c r="AH141" s="117" t="s">
        <v>141</v>
      </c>
      <c r="AI141" s="187">
        <v>129813</v>
      </c>
      <c r="AJ141" s="160">
        <f>IFERROR(AI141/AF131,"-")</f>
        <v>2.8506778685477205E-3</v>
      </c>
      <c r="AK141" s="187">
        <v>8</v>
      </c>
      <c r="AL141" s="160">
        <f>IFERROR(AK141/AG131,"-")</f>
        <v>0.13114754098360656</v>
      </c>
      <c r="AM141" s="190">
        <f t="shared" si="63"/>
        <v>16226.625</v>
      </c>
      <c r="AN141" s="101">
        <f t="shared" si="91"/>
        <v>9.5385715989030641E-4</v>
      </c>
      <c r="AO141" s="569"/>
      <c r="AP141" s="586"/>
      <c r="AQ141" s="117" t="s">
        <v>141</v>
      </c>
      <c r="AR141" s="187">
        <f t="shared" ref="AR141:AR208" si="100">SUM(H141,Q141,Z141,AI141)</f>
        <v>378007</v>
      </c>
      <c r="AS141" s="160">
        <f>IFERROR(AR141/AO131,"-")</f>
        <v>1.1794778891306324E-3</v>
      </c>
      <c r="AT141" s="187">
        <f t="shared" ref="AT141:AT208" si="101">SUM(J141,S141,AB141,AK141)</f>
        <v>20</v>
      </c>
      <c r="AU141" s="160">
        <f>IFERROR(AT141/AP131,"-")</f>
        <v>4.1237113402061855E-2</v>
      </c>
      <c r="AV141" s="190">
        <f t="shared" si="64"/>
        <v>18900.349999999999</v>
      </c>
      <c r="AW141" s="101">
        <f t="shared" si="92"/>
        <v>2.3846428997257659E-3</v>
      </c>
      <c r="AX141" s="112"/>
      <c r="BN141" s="555">
        <v>9</v>
      </c>
      <c r="BO141" s="565" t="s">
        <v>119</v>
      </c>
      <c r="BP141" s="568">
        <v>74364840</v>
      </c>
      <c r="BQ141" s="568">
        <v>70</v>
      </c>
      <c r="BR141" s="388" t="s">
        <v>133</v>
      </c>
      <c r="BS141" s="374">
        <v>376916</v>
      </c>
      <c r="BT141" s="329">
        <v>5.0684705298902006E-3</v>
      </c>
      <c r="BU141" s="374">
        <v>22</v>
      </c>
      <c r="BV141" s="329">
        <v>0.31428571428571428</v>
      </c>
      <c r="BW141" s="374">
        <v>17132.545454545456</v>
      </c>
      <c r="BX141" s="389">
        <v>4.489795918367347E-3</v>
      </c>
      <c r="CA141" s="9"/>
      <c r="CB141" s="138"/>
      <c r="CC141" s="138"/>
      <c r="CD141" s="138"/>
      <c r="CE141" s="138"/>
      <c r="CF141" s="138"/>
      <c r="CG141" s="138"/>
      <c r="CH141" s="1"/>
      <c r="CI141" s="9"/>
      <c r="CJ141" s="130"/>
      <c r="CK141" s="130"/>
      <c r="CL141" s="130"/>
      <c r="CM141" s="1"/>
      <c r="CN141" s="1"/>
      <c r="CO141" s="1"/>
      <c r="CP141" s="1"/>
      <c r="CQ141" s="1"/>
    </row>
    <row r="142" spans="2:95" s="14" customFormat="1" ht="13.5" customHeight="1">
      <c r="B142" s="451"/>
      <c r="C142" s="566"/>
      <c r="D142" s="581"/>
      <c r="E142" s="569"/>
      <c r="F142" s="569"/>
      <c r="G142" s="117" t="s">
        <v>142</v>
      </c>
      <c r="H142" s="187">
        <v>7230</v>
      </c>
      <c r="I142" s="160">
        <f>IFERROR(H142/E131,"-")</f>
        <v>3.0357383238911933E-5</v>
      </c>
      <c r="J142" s="187">
        <v>1</v>
      </c>
      <c r="K142" s="160">
        <f>IFERROR(J142/F131,"-")</f>
        <v>2.7777777777777779E-3</v>
      </c>
      <c r="L142" s="190">
        <f t="shared" ref="L142:L209" si="102">IFERROR(H142/J142,"-")</f>
        <v>7230</v>
      </c>
      <c r="M142" s="101">
        <f t="shared" si="88"/>
        <v>1.192321449862883E-4</v>
      </c>
      <c r="N142" s="569"/>
      <c r="O142" s="569"/>
      <c r="P142" s="117" t="s">
        <v>142</v>
      </c>
      <c r="Q142" s="187">
        <v>3577</v>
      </c>
      <c r="R142" s="160">
        <f>IFERROR(Q142/N131,"-")</f>
        <v>1.536634799859439E-4</v>
      </c>
      <c r="S142" s="187">
        <v>1</v>
      </c>
      <c r="T142" s="160">
        <f>IFERROR(S142/O131,"-")</f>
        <v>2.4390243902439025E-2</v>
      </c>
      <c r="U142" s="190">
        <f t="shared" ref="U142:U209" si="103">IFERROR(Q142/S142,"-")</f>
        <v>3577</v>
      </c>
      <c r="V142" s="101">
        <f t="shared" si="89"/>
        <v>1.192321449862883E-4</v>
      </c>
      <c r="W142" s="569"/>
      <c r="X142" s="569"/>
      <c r="Y142" s="117" t="s">
        <v>142</v>
      </c>
      <c r="Z142" s="187">
        <v>0</v>
      </c>
      <c r="AA142" s="160">
        <f>IFERROR(Z142/W131,"-")</f>
        <v>0</v>
      </c>
      <c r="AB142" s="187">
        <v>0</v>
      </c>
      <c r="AC142" s="160">
        <f>IFERROR(AB142/X131,"-")</f>
        <v>0</v>
      </c>
      <c r="AD142" s="190" t="str">
        <f t="shared" ref="AD142:AD209" si="104">IFERROR(Z142/AB142,"-")</f>
        <v>-</v>
      </c>
      <c r="AE142" s="101">
        <f t="shared" si="90"/>
        <v>0</v>
      </c>
      <c r="AF142" s="569"/>
      <c r="AG142" s="569"/>
      <c r="AH142" s="117" t="s">
        <v>142</v>
      </c>
      <c r="AI142" s="187">
        <v>10284</v>
      </c>
      <c r="AJ142" s="160">
        <f>IFERROR(AI142/AF131,"-")</f>
        <v>2.2583540323499771E-4</v>
      </c>
      <c r="AK142" s="187">
        <v>2</v>
      </c>
      <c r="AL142" s="160">
        <f>IFERROR(AK142/AG131,"-")</f>
        <v>3.2786885245901641E-2</v>
      </c>
      <c r="AM142" s="190">
        <f t="shared" ref="AM142:AM209" si="105">IFERROR(AI142/AK142,"-")</f>
        <v>5142</v>
      </c>
      <c r="AN142" s="101">
        <f t="shared" si="91"/>
        <v>2.384642899725766E-4</v>
      </c>
      <c r="AO142" s="569"/>
      <c r="AP142" s="586"/>
      <c r="AQ142" s="117" t="s">
        <v>142</v>
      </c>
      <c r="AR142" s="187">
        <f t="shared" si="100"/>
        <v>21091</v>
      </c>
      <c r="AS142" s="160">
        <f>IFERROR(AR142/AO131,"-")</f>
        <v>6.5809279086509416E-5</v>
      </c>
      <c r="AT142" s="187">
        <f t="shared" si="101"/>
        <v>4</v>
      </c>
      <c r="AU142" s="160">
        <f>IFERROR(AT142/AP131,"-")</f>
        <v>8.2474226804123713E-3</v>
      </c>
      <c r="AV142" s="190">
        <f t="shared" ref="AV142:AV209" si="106">IFERROR(AR142/AT142,"-")</f>
        <v>5272.75</v>
      </c>
      <c r="AW142" s="101">
        <f t="shared" si="92"/>
        <v>4.7692857994515321E-4</v>
      </c>
      <c r="AX142" s="112"/>
      <c r="BN142" s="476"/>
      <c r="BO142" s="566"/>
      <c r="BP142" s="569"/>
      <c r="BQ142" s="569"/>
      <c r="BR142" s="388" t="s">
        <v>134</v>
      </c>
      <c r="BS142" s="374">
        <v>558367</v>
      </c>
      <c r="BT142" s="329">
        <v>7.5084811585690225E-3</v>
      </c>
      <c r="BU142" s="374">
        <v>26</v>
      </c>
      <c r="BV142" s="329">
        <v>0.37142857142857144</v>
      </c>
      <c r="BW142" s="374">
        <v>21475.653846153848</v>
      </c>
      <c r="BX142" s="389">
        <v>5.3061224489795921E-3</v>
      </c>
      <c r="CA142" s="9"/>
      <c r="CB142" s="138"/>
      <c r="CC142" s="138"/>
      <c r="CD142" s="138"/>
      <c r="CE142" s="138"/>
      <c r="CF142" s="138"/>
      <c r="CG142" s="138"/>
      <c r="CH142" s="1"/>
      <c r="CI142" s="9"/>
      <c r="CJ142" s="130"/>
      <c r="CK142" s="130"/>
      <c r="CL142" s="130"/>
      <c r="CM142" s="1"/>
      <c r="CN142" s="1"/>
      <c r="CO142" s="1"/>
      <c r="CP142" s="1"/>
      <c r="CQ142" s="1"/>
    </row>
    <row r="143" spans="2:95" s="14" customFormat="1" ht="13.5" customHeight="1">
      <c r="B143" s="451"/>
      <c r="C143" s="566"/>
      <c r="D143" s="581"/>
      <c r="E143" s="569"/>
      <c r="F143" s="569"/>
      <c r="G143" s="117" t="s">
        <v>143</v>
      </c>
      <c r="H143" s="187">
        <v>121047</v>
      </c>
      <c r="I143" s="160">
        <f>IFERROR(H143/E131,"-")</f>
        <v>5.0825313539703632E-4</v>
      </c>
      <c r="J143" s="187">
        <v>2</v>
      </c>
      <c r="K143" s="160">
        <f>IFERROR(J143/F131,"-")</f>
        <v>5.5555555555555558E-3</v>
      </c>
      <c r="L143" s="190">
        <f t="shared" si="102"/>
        <v>60523.5</v>
      </c>
      <c r="M143" s="101">
        <f t="shared" si="88"/>
        <v>2.384642899725766E-4</v>
      </c>
      <c r="N143" s="569"/>
      <c r="O143" s="569"/>
      <c r="P143" s="117" t="s">
        <v>143</v>
      </c>
      <c r="Q143" s="187">
        <v>0</v>
      </c>
      <c r="R143" s="160">
        <f>IFERROR(Q143/N131,"-")</f>
        <v>0</v>
      </c>
      <c r="S143" s="187">
        <v>0</v>
      </c>
      <c r="T143" s="160">
        <f>IFERROR(S143/O131,"-")</f>
        <v>0</v>
      </c>
      <c r="U143" s="190" t="str">
        <f t="shared" si="103"/>
        <v>-</v>
      </c>
      <c r="V143" s="101">
        <f t="shared" si="89"/>
        <v>0</v>
      </c>
      <c r="W143" s="569"/>
      <c r="X143" s="569"/>
      <c r="Y143" s="117" t="s">
        <v>143</v>
      </c>
      <c r="Z143" s="187">
        <v>0</v>
      </c>
      <c r="AA143" s="160">
        <f>IFERROR(Z143/W131,"-")</f>
        <v>0</v>
      </c>
      <c r="AB143" s="187">
        <v>0</v>
      </c>
      <c r="AC143" s="160">
        <f>IFERROR(AB143/X131,"-")</f>
        <v>0</v>
      </c>
      <c r="AD143" s="190" t="str">
        <f t="shared" si="104"/>
        <v>-</v>
      </c>
      <c r="AE143" s="101">
        <f t="shared" si="90"/>
        <v>0</v>
      </c>
      <c r="AF143" s="569"/>
      <c r="AG143" s="569"/>
      <c r="AH143" s="117" t="s">
        <v>143</v>
      </c>
      <c r="AI143" s="187">
        <v>5532</v>
      </c>
      <c r="AJ143" s="160">
        <f>IFERROR(AI143/AF131,"-")</f>
        <v>1.2148205471567555E-4</v>
      </c>
      <c r="AK143" s="187">
        <v>1</v>
      </c>
      <c r="AL143" s="160">
        <f>IFERROR(AK143/AG131,"-")</f>
        <v>1.6393442622950821E-2</v>
      </c>
      <c r="AM143" s="190">
        <f t="shared" si="105"/>
        <v>5532</v>
      </c>
      <c r="AN143" s="101">
        <f t="shared" si="91"/>
        <v>1.192321449862883E-4</v>
      </c>
      <c r="AO143" s="569"/>
      <c r="AP143" s="586"/>
      <c r="AQ143" s="117" t="s">
        <v>143</v>
      </c>
      <c r="AR143" s="187">
        <f t="shared" si="100"/>
        <v>126579</v>
      </c>
      <c r="AS143" s="160">
        <f>IFERROR(AR143/AO131,"-")</f>
        <v>3.9495864290414279E-4</v>
      </c>
      <c r="AT143" s="187">
        <f t="shared" si="101"/>
        <v>3</v>
      </c>
      <c r="AU143" s="160">
        <f>IFERROR(AT143/AP131,"-")</f>
        <v>6.1855670103092781E-3</v>
      </c>
      <c r="AV143" s="190">
        <f t="shared" si="106"/>
        <v>42193</v>
      </c>
      <c r="AW143" s="101">
        <f t="shared" si="92"/>
        <v>3.5769643495886489E-4</v>
      </c>
      <c r="AX143" s="112"/>
      <c r="BN143" s="476"/>
      <c r="BO143" s="566"/>
      <c r="BP143" s="569"/>
      <c r="BQ143" s="569"/>
      <c r="BR143" s="388" t="s">
        <v>135</v>
      </c>
      <c r="BS143" s="374">
        <v>765412</v>
      </c>
      <c r="BT143" s="329">
        <v>1.0292659810738515E-2</v>
      </c>
      <c r="BU143" s="374">
        <v>29</v>
      </c>
      <c r="BV143" s="329">
        <v>0.41428571428571431</v>
      </c>
      <c r="BW143" s="374">
        <v>26393.517241379312</v>
      </c>
      <c r="BX143" s="389">
        <v>5.9183673469387754E-3</v>
      </c>
      <c r="CA143" s="9"/>
      <c r="CB143" s="138"/>
      <c r="CC143" s="138"/>
      <c r="CD143" s="138"/>
      <c r="CE143" s="138"/>
      <c r="CF143" s="138"/>
      <c r="CG143" s="138"/>
      <c r="CH143" s="1"/>
      <c r="CI143" s="9"/>
      <c r="CJ143" s="130"/>
      <c r="CK143" s="130"/>
      <c r="CL143" s="130"/>
      <c r="CM143" s="1"/>
      <c r="CN143" s="1"/>
      <c r="CO143" s="1"/>
      <c r="CP143" s="1"/>
      <c r="CQ143" s="1"/>
    </row>
    <row r="144" spans="2:95" s="14" customFormat="1" ht="13.5" customHeight="1">
      <c r="B144" s="451"/>
      <c r="C144" s="566"/>
      <c r="D144" s="581"/>
      <c r="E144" s="569"/>
      <c r="F144" s="569"/>
      <c r="G144" s="117" t="s">
        <v>144</v>
      </c>
      <c r="H144" s="187">
        <v>1173384</v>
      </c>
      <c r="I144" s="160">
        <f>IFERROR(H144/E131,"-")</f>
        <v>4.9268143533066997E-3</v>
      </c>
      <c r="J144" s="187">
        <v>42</v>
      </c>
      <c r="K144" s="160">
        <f>IFERROR(J144/F131,"-")</f>
        <v>0.11666666666666667</v>
      </c>
      <c r="L144" s="190">
        <f t="shared" si="102"/>
        <v>27937.714285714286</v>
      </c>
      <c r="M144" s="101">
        <f t="shared" si="88"/>
        <v>5.0077500894241088E-3</v>
      </c>
      <c r="N144" s="569"/>
      <c r="O144" s="569"/>
      <c r="P144" s="117" t="s">
        <v>144</v>
      </c>
      <c r="Q144" s="187">
        <v>8643</v>
      </c>
      <c r="R144" s="160">
        <f>IFERROR(Q144/N131,"-")</f>
        <v>3.7129255172449347E-4</v>
      </c>
      <c r="S144" s="187">
        <v>1</v>
      </c>
      <c r="T144" s="160">
        <f>IFERROR(S144/O131,"-")</f>
        <v>2.4390243902439025E-2</v>
      </c>
      <c r="U144" s="190">
        <f t="shared" si="103"/>
        <v>8643</v>
      </c>
      <c r="V144" s="101">
        <f t="shared" si="89"/>
        <v>1.192321449862883E-4</v>
      </c>
      <c r="W144" s="569"/>
      <c r="X144" s="569"/>
      <c r="Y144" s="117" t="s">
        <v>144</v>
      </c>
      <c r="Z144" s="187">
        <v>46582</v>
      </c>
      <c r="AA144" s="160">
        <f>IFERROR(Z144/W131,"-")</f>
        <v>3.448431578814895E-3</v>
      </c>
      <c r="AB144" s="187">
        <v>2</v>
      </c>
      <c r="AC144" s="160">
        <f>IFERROR(AB144/X131,"-")</f>
        <v>8.6956521739130432E-2</v>
      </c>
      <c r="AD144" s="190">
        <f t="shared" si="104"/>
        <v>23291</v>
      </c>
      <c r="AE144" s="101">
        <f t="shared" si="90"/>
        <v>2.384642899725766E-4</v>
      </c>
      <c r="AF144" s="569"/>
      <c r="AG144" s="569"/>
      <c r="AH144" s="117" t="s">
        <v>144</v>
      </c>
      <c r="AI144" s="187">
        <v>224391</v>
      </c>
      <c r="AJ144" s="160">
        <f>IFERROR(AI144/AF131,"-")</f>
        <v>4.9275993744947854E-3</v>
      </c>
      <c r="AK144" s="187">
        <v>12</v>
      </c>
      <c r="AL144" s="160">
        <f>IFERROR(AK144/AG131,"-")</f>
        <v>0.19672131147540983</v>
      </c>
      <c r="AM144" s="190">
        <f t="shared" si="105"/>
        <v>18699.25</v>
      </c>
      <c r="AN144" s="101">
        <f t="shared" si="91"/>
        <v>1.4307857398354596E-3</v>
      </c>
      <c r="AO144" s="569"/>
      <c r="AP144" s="586"/>
      <c r="AQ144" s="117" t="s">
        <v>144</v>
      </c>
      <c r="AR144" s="187">
        <f t="shared" si="100"/>
        <v>1453000</v>
      </c>
      <c r="AS144" s="160">
        <f>IFERROR(AR144/AO131,"-")</f>
        <v>4.5337291978900093E-3</v>
      </c>
      <c r="AT144" s="187">
        <f t="shared" si="101"/>
        <v>57</v>
      </c>
      <c r="AU144" s="160">
        <f>IFERROR(AT144/AP131,"-")</f>
        <v>0.11752577319587629</v>
      </c>
      <c r="AV144" s="190">
        <f t="shared" si="106"/>
        <v>25491.228070175439</v>
      </c>
      <c r="AW144" s="101">
        <f t="shared" si="92"/>
        <v>6.7962322642184329E-3</v>
      </c>
      <c r="AX144" s="112"/>
      <c r="BN144" s="476"/>
      <c r="BO144" s="566"/>
      <c r="BP144" s="569"/>
      <c r="BQ144" s="569"/>
      <c r="BR144" s="388" t="s">
        <v>136</v>
      </c>
      <c r="BS144" s="374">
        <v>115462</v>
      </c>
      <c r="BT144" s="329">
        <v>1.5526423508744186E-3</v>
      </c>
      <c r="BU144" s="374">
        <v>6</v>
      </c>
      <c r="BV144" s="329">
        <v>8.5714285714285715E-2</v>
      </c>
      <c r="BW144" s="374">
        <v>19243.666666666668</v>
      </c>
      <c r="BX144" s="389">
        <v>1.2244897959183673E-3</v>
      </c>
      <c r="CA144" s="9"/>
      <c r="CB144" s="138"/>
      <c r="CC144" s="138"/>
      <c r="CD144" s="138"/>
      <c r="CE144" s="138"/>
      <c r="CF144" s="138"/>
      <c r="CG144" s="138"/>
      <c r="CH144" s="1"/>
      <c r="CI144" s="9"/>
      <c r="CJ144" s="130"/>
      <c r="CK144" s="130"/>
      <c r="CL144" s="130"/>
      <c r="CM144" s="1"/>
      <c r="CN144" s="1"/>
      <c r="CO144" s="1"/>
      <c r="CP144" s="1"/>
      <c r="CQ144" s="1"/>
    </row>
    <row r="145" spans="2:95" s="14" customFormat="1" ht="13.5" customHeight="1">
      <c r="B145" s="451"/>
      <c r="C145" s="566"/>
      <c r="D145" s="581"/>
      <c r="E145" s="569"/>
      <c r="F145" s="569"/>
      <c r="G145" s="117" t="s">
        <v>145</v>
      </c>
      <c r="H145" s="187">
        <v>1293118</v>
      </c>
      <c r="I145" s="160">
        <f>IFERROR(H145/E131,"-")</f>
        <v>5.4295544535456876E-3</v>
      </c>
      <c r="J145" s="187">
        <v>34</v>
      </c>
      <c r="K145" s="160">
        <f>IFERROR(J145/F131,"-")</f>
        <v>9.4444444444444442E-2</v>
      </c>
      <c r="L145" s="190">
        <f t="shared" si="102"/>
        <v>38032.882352941175</v>
      </c>
      <c r="M145" s="101">
        <f t="shared" si="88"/>
        <v>4.0538929295338023E-3</v>
      </c>
      <c r="N145" s="569"/>
      <c r="O145" s="569"/>
      <c r="P145" s="117" t="s">
        <v>145</v>
      </c>
      <c r="Q145" s="187">
        <v>105505</v>
      </c>
      <c r="R145" s="160">
        <f>IFERROR(Q145/N131,"-")</f>
        <v>4.5323638400662598E-3</v>
      </c>
      <c r="S145" s="187">
        <v>3</v>
      </c>
      <c r="T145" s="160">
        <f>IFERROR(S145/O131,"-")</f>
        <v>7.3170731707317069E-2</v>
      </c>
      <c r="U145" s="190">
        <f t="shared" si="103"/>
        <v>35168.333333333336</v>
      </c>
      <c r="V145" s="101">
        <f t="shared" si="89"/>
        <v>3.5769643495886489E-4</v>
      </c>
      <c r="W145" s="569"/>
      <c r="X145" s="569"/>
      <c r="Y145" s="117" t="s">
        <v>145</v>
      </c>
      <c r="Z145" s="187">
        <v>73499</v>
      </c>
      <c r="AA145" s="160">
        <f>IFERROR(Z145/W131,"-")</f>
        <v>5.4410775108693476E-3</v>
      </c>
      <c r="AB145" s="187">
        <v>2</v>
      </c>
      <c r="AC145" s="160">
        <f>IFERROR(AB145/X131,"-")</f>
        <v>8.6956521739130432E-2</v>
      </c>
      <c r="AD145" s="190">
        <f t="shared" si="104"/>
        <v>36749.5</v>
      </c>
      <c r="AE145" s="101">
        <f t="shared" si="90"/>
        <v>2.384642899725766E-4</v>
      </c>
      <c r="AF145" s="569"/>
      <c r="AG145" s="569"/>
      <c r="AH145" s="117" t="s">
        <v>145</v>
      </c>
      <c r="AI145" s="187">
        <v>427457</v>
      </c>
      <c r="AJ145" s="160">
        <f>IFERROR(AI145/AF131,"-")</f>
        <v>9.3869043135572164E-3</v>
      </c>
      <c r="AK145" s="187">
        <v>8</v>
      </c>
      <c r="AL145" s="160">
        <f>IFERROR(AK145/AG131,"-")</f>
        <v>0.13114754098360656</v>
      </c>
      <c r="AM145" s="190">
        <f t="shared" si="105"/>
        <v>53432.125</v>
      </c>
      <c r="AN145" s="101">
        <f t="shared" si="91"/>
        <v>9.5385715989030641E-4</v>
      </c>
      <c r="AO145" s="569"/>
      <c r="AP145" s="586"/>
      <c r="AQ145" s="117" t="s">
        <v>145</v>
      </c>
      <c r="AR145" s="187">
        <f t="shared" si="100"/>
        <v>1899579</v>
      </c>
      <c r="AS145" s="160">
        <f>IFERROR(AR145/AO131,"-")</f>
        <v>5.9271691507217523E-3</v>
      </c>
      <c r="AT145" s="187">
        <f t="shared" si="101"/>
        <v>47</v>
      </c>
      <c r="AU145" s="160">
        <f>IFERROR(AT145/AP131,"-")</f>
        <v>9.6907216494845363E-2</v>
      </c>
      <c r="AV145" s="190">
        <f t="shared" si="106"/>
        <v>40416.574468085106</v>
      </c>
      <c r="AW145" s="101">
        <f t="shared" si="92"/>
        <v>5.6039108143555501E-3</v>
      </c>
      <c r="AX145" s="112"/>
      <c r="BN145" s="476"/>
      <c r="BO145" s="566"/>
      <c r="BP145" s="569"/>
      <c r="BQ145" s="569"/>
      <c r="BR145" s="388" t="s">
        <v>137</v>
      </c>
      <c r="BS145" s="374">
        <v>3386774</v>
      </c>
      <c r="BT145" s="329">
        <v>4.5542678502367519E-2</v>
      </c>
      <c r="BU145" s="374">
        <v>31</v>
      </c>
      <c r="BV145" s="329">
        <v>0.44285714285714284</v>
      </c>
      <c r="BW145" s="374">
        <v>109250.77419354839</v>
      </c>
      <c r="BX145" s="389">
        <v>6.3265306122448984E-3</v>
      </c>
      <c r="CA145" s="9"/>
      <c r="CB145" s="138"/>
      <c r="CC145" s="138"/>
      <c r="CD145" s="138"/>
      <c r="CE145" s="138"/>
      <c r="CF145" s="138"/>
      <c r="CG145" s="138"/>
      <c r="CH145" s="1"/>
      <c r="CI145" s="9"/>
      <c r="CJ145" s="130"/>
      <c r="CK145" s="130"/>
      <c r="CL145" s="130"/>
      <c r="CM145" s="1"/>
      <c r="CN145" s="1"/>
      <c r="CO145" s="1"/>
      <c r="CP145" s="1"/>
      <c r="CQ145" s="1"/>
    </row>
    <row r="146" spans="2:95" s="14" customFormat="1" ht="13.5" customHeight="1">
      <c r="B146" s="451"/>
      <c r="C146" s="566"/>
      <c r="D146" s="581"/>
      <c r="E146" s="569"/>
      <c r="F146" s="569"/>
      <c r="G146" s="117" t="s">
        <v>146</v>
      </c>
      <c r="H146" s="187">
        <v>787011</v>
      </c>
      <c r="I146" s="160">
        <f>IFERROR(H146/E131,"-")</f>
        <v>3.304508235164498E-3</v>
      </c>
      <c r="J146" s="187">
        <v>25</v>
      </c>
      <c r="K146" s="160">
        <f>IFERROR(J146/F131,"-")</f>
        <v>6.9444444444444448E-2</v>
      </c>
      <c r="L146" s="190">
        <f t="shared" si="102"/>
        <v>31480.44</v>
      </c>
      <c r="M146" s="101">
        <f t="shared" si="88"/>
        <v>2.9808036246572077E-3</v>
      </c>
      <c r="N146" s="569"/>
      <c r="O146" s="569"/>
      <c r="P146" s="117" t="s">
        <v>146</v>
      </c>
      <c r="Q146" s="187">
        <v>51258</v>
      </c>
      <c r="R146" s="160">
        <f>IFERROR(Q146/N131,"-")</f>
        <v>2.2019800551074959E-3</v>
      </c>
      <c r="S146" s="187">
        <v>1</v>
      </c>
      <c r="T146" s="160">
        <f>IFERROR(S146/O131,"-")</f>
        <v>2.4390243902439025E-2</v>
      </c>
      <c r="U146" s="190">
        <f t="shared" si="103"/>
        <v>51258</v>
      </c>
      <c r="V146" s="101">
        <f t="shared" si="89"/>
        <v>1.192321449862883E-4</v>
      </c>
      <c r="W146" s="569"/>
      <c r="X146" s="569"/>
      <c r="Y146" s="117" t="s">
        <v>146</v>
      </c>
      <c r="Z146" s="187">
        <v>128311</v>
      </c>
      <c r="AA146" s="160">
        <f>IFERROR(Z146/W131,"-")</f>
        <v>9.4987700036348374E-3</v>
      </c>
      <c r="AB146" s="187">
        <v>2</v>
      </c>
      <c r="AC146" s="160">
        <f>IFERROR(AB146/X131,"-")</f>
        <v>8.6956521739130432E-2</v>
      </c>
      <c r="AD146" s="190">
        <f t="shared" si="104"/>
        <v>64155.5</v>
      </c>
      <c r="AE146" s="101">
        <f t="shared" si="90"/>
        <v>2.384642899725766E-4</v>
      </c>
      <c r="AF146" s="569"/>
      <c r="AG146" s="569"/>
      <c r="AH146" s="117" t="s">
        <v>146</v>
      </c>
      <c r="AI146" s="187">
        <v>76198</v>
      </c>
      <c r="AJ146" s="160">
        <f>IFERROR(AI146/AF131,"-")</f>
        <v>1.6732989163458145E-3</v>
      </c>
      <c r="AK146" s="187">
        <v>5</v>
      </c>
      <c r="AL146" s="160">
        <f>IFERROR(AK146/AG131,"-")</f>
        <v>8.1967213114754092E-2</v>
      </c>
      <c r="AM146" s="190">
        <f t="shared" si="105"/>
        <v>15239.6</v>
      </c>
      <c r="AN146" s="101">
        <f t="shared" si="91"/>
        <v>5.9616072493144147E-4</v>
      </c>
      <c r="AO146" s="569"/>
      <c r="AP146" s="586"/>
      <c r="AQ146" s="117" t="s">
        <v>146</v>
      </c>
      <c r="AR146" s="187">
        <f t="shared" si="100"/>
        <v>1042778</v>
      </c>
      <c r="AS146" s="160">
        <f>IFERROR(AR146/AO131,"-")</f>
        <v>3.2537323231365094E-3</v>
      </c>
      <c r="AT146" s="187">
        <f t="shared" si="101"/>
        <v>33</v>
      </c>
      <c r="AU146" s="160">
        <f>IFERROR(AT146/AP131,"-")</f>
        <v>6.8041237113402056E-2</v>
      </c>
      <c r="AV146" s="190">
        <f t="shared" si="106"/>
        <v>31599.333333333332</v>
      </c>
      <c r="AW146" s="101">
        <f t="shared" si="92"/>
        <v>3.9346607845475142E-3</v>
      </c>
      <c r="AX146" s="112"/>
      <c r="BN146" s="476"/>
      <c r="BO146" s="566"/>
      <c r="BP146" s="569"/>
      <c r="BQ146" s="569"/>
      <c r="BR146" s="388" t="s">
        <v>138</v>
      </c>
      <c r="BS146" s="374">
        <v>2130708</v>
      </c>
      <c r="BT146" s="329">
        <v>2.8652088809711686E-2</v>
      </c>
      <c r="BU146" s="374">
        <v>31</v>
      </c>
      <c r="BV146" s="329">
        <v>0.44285714285714284</v>
      </c>
      <c r="BW146" s="374">
        <v>68732.516129032258</v>
      </c>
      <c r="BX146" s="389">
        <v>6.3265306122448984E-3</v>
      </c>
      <c r="BZ146" s="144"/>
      <c r="CA146" s="9"/>
      <c r="CB146" s="138"/>
      <c r="CC146" s="138"/>
      <c r="CD146" s="138"/>
      <c r="CE146" s="138"/>
      <c r="CF146" s="138"/>
      <c r="CG146" s="138"/>
      <c r="CH146" s="1"/>
      <c r="CI146" s="9"/>
      <c r="CJ146" s="130"/>
      <c r="CK146" s="130"/>
      <c r="CL146" s="130"/>
      <c r="CM146" s="1"/>
      <c r="CN146" s="1"/>
      <c r="CO146" s="1"/>
      <c r="CP146" s="1"/>
      <c r="CQ146" s="1"/>
    </row>
    <row r="147" spans="2:95" s="14" customFormat="1" ht="13.5" customHeight="1">
      <c r="B147" s="451"/>
      <c r="C147" s="566"/>
      <c r="D147" s="581"/>
      <c r="E147" s="569"/>
      <c r="F147" s="569"/>
      <c r="G147" s="118" t="s">
        <v>147</v>
      </c>
      <c r="H147" s="188">
        <v>189344</v>
      </c>
      <c r="I147" s="161">
        <f>IFERROR(H147/E131,"-")</f>
        <v>7.9501913858762673E-4</v>
      </c>
      <c r="J147" s="188">
        <v>27</v>
      </c>
      <c r="K147" s="161">
        <f>IFERROR(J147/F131,"-")</f>
        <v>7.4999999999999997E-2</v>
      </c>
      <c r="L147" s="191">
        <f t="shared" si="102"/>
        <v>7012.7407407407409</v>
      </c>
      <c r="M147" s="102">
        <f t="shared" si="88"/>
        <v>3.2192679146297843E-3</v>
      </c>
      <c r="N147" s="569"/>
      <c r="O147" s="569"/>
      <c r="P147" s="118" t="s">
        <v>147</v>
      </c>
      <c r="Q147" s="188">
        <v>34021</v>
      </c>
      <c r="R147" s="161">
        <f>IFERROR(Q147/N131,"-")</f>
        <v>1.4614999308363984E-3</v>
      </c>
      <c r="S147" s="188">
        <v>4</v>
      </c>
      <c r="T147" s="161">
        <f>IFERROR(S147/O131,"-")</f>
        <v>9.7560975609756101E-2</v>
      </c>
      <c r="U147" s="191">
        <f t="shared" si="103"/>
        <v>8505.25</v>
      </c>
      <c r="V147" s="102">
        <f t="shared" si="89"/>
        <v>4.7692857994515321E-4</v>
      </c>
      <c r="W147" s="569"/>
      <c r="X147" s="569"/>
      <c r="Y147" s="118" t="s">
        <v>147</v>
      </c>
      <c r="Z147" s="188">
        <v>0</v>
      </c>
      <c r="AA147" s="161">
        <f>IFERROR(Z147/W131,"-")</f>
        <v>0</v>
      </c>
      <c r="AB147" s="188">
        <v>0</v>
      </c>
      <c r="AC147" s="161">
        <f>IFERROR(AB147/X131,"-")</f>
        <v>0</v>
      </c>
      <c r="AD147" s="191" t="str">
        <f t="shared" si="104"/>
        <v>-</v>
      </c>
      <c r="AE147" s="102">
        <f t="shared" si="90"/>
        <v>0</v>
      </c>
      <c r="AF147" s="569"/>
      <c r="AG147" s="569"/>
      <c r="AH147" s="118" t="s">
        <v>147</v>
      </c>
      <c r="AI147" s="188">
        <v>93610</v>
      </c>
      <c r="AJ147" s="161">
        <f>IFERROR(AI147/AF131,"-")</f>
        <v>2.0556643423597955E-3</v>
      </c>
      <c r="AK147" s="188">
        <v>10</v>
      </c>
      <c r="AL147" s="161">
        <f>IFERROR(AK147/AG131,"-")</f>
        <v>0.16393442622950818</v>
      </c>
      <c r="AM147" s="191">
        <f t="shared" si="105"/>
        <v>9361</v>
      </c>
      <c r="AN147" s="102">
        <f t="shared" si="91"/>
        <v>1.1923214498628829E-3</v>
      </c>
      <c r="AO147" s="569"/>
      <c r="AP147" s="586"/>
      <c r="AQ147" s="118" t="s">
        <v>147</v>
      </c>
      <c r="AR147" s="188">
        <f t="shared" si="100"/>
        <v>316975</v>
      </c>
      <c r="AS147" s="161">
        <f>IFERROR(AR147/AO131,"-")</f>
        <v>9.890425412946908E-4</v>
      </c>
      <c r="AT147" s="188">
        <f t="shared" si="101"/>
        <v>41</v>
      </c>
      <c r="AU147" s="161">
        <f>IFERROR(AT147/AP131,"-")</f>
        <v>8.4536082474226809E-2</v>
      </c>
      <c r="AV147" s="191">
        <f t="shared" si="106"/>
        <v>7731.0975609756097</v>
      </c>
      <c r="AW147" s="102">
        <f t="shared" si="92"/>
        <v>4.8885179444378207E-3</v>
      </c>
      <c r="AX147" s="112"/>
      <c r="BN147" s="476"/>
      <c r="BO147" s="566"/>
      <c r="BP147" s="569"/>
      <c r="BQ147" s="569"/>
      <c r="BR147" s="388" t="s">
        <v>139</v>
      </c>
      <c r="BS147" s="374">
        <v>4219303</v>
      </c>
      <c r="BT147" s="329">
        <v>5.6737875049552987E-2</v>
      </c>
      <c r="BU147" s="374">
        <v>14</v>
      </c>
      <c r="BV147" s="329">
        <v>0.2</v>
      </c>
      <c r="BW147" s="374">
        <v>301378.78571428574</v>
      </c>
      <c r="BX147" s="389">
        <v>2.8571428571428571E-3</v>
      </c>
      <c r="CA147" s="9"/>
      <c r="CB147" s="138"/>
      <c r="CC147" s="138"/>
      <c r="CD147" s="138"/>
      <c r="CE147" s="138"/>
      <c r="CF147" s="138"/>
      <c r="CG147" s="138"/>
      <c r="CH147" s="1"/>
      <c r="CI147" s="9"/>
      <c r="CJ147" s="130"/>
      <c r="CK147" s="130"/>
      <c r="CL147" s="130"/>
      <c r="CM147" s="1"/>
      <c r="CN147" s="1"/>
      <c r="CO147" s="1"/>
      <c r="CP147" s="1"/>
      <c r="CQ147" s="1"/>
    </row>
    <row r="148" spans="2:95" s="14" customFormat="1" ht="13.5" customHeight="1">
      <c r="B148" s="451"/>
      <c r="C148" s="567"/>
      <c r="D148" s="582"/>
      <c r="E148" s="570"/>
      <c r="F148" s="570"/>
      <c r="G148" s="119" t="s">
        <v>74</v>
      </c>
      <c r="H148" s="181">
        <v>52212673</v>
      </c>
      <c r="I148" s="161">
        <f>IFERROR(H148/E131,"-")</f>
        <v>0.21923099919626413</v>
      </c>
      <c r="J148" s="188">
        <v>288</v>
      </c>
      <c r="K148" s="161">
        <f>IFERROR(J148/F131,"-")</f>
        <v>0.8</v>
      </c>
      <c r="L148" s="191">
        <f t="shared" si="102"/>
        <v>181294.00347222222</v>
      </c>
      <c r="M148" s="103">
        <f t="shared" si="88"/>
        <v>3.4338857756051035E-2</v>
      </c>
      <c r="N148" s="570"/>
      <c r="O148" s="570"/>
      <c r="P148" s="119" t="s">
        <v>74</v>
      </c>
      <c r="Q148" s="181">
        <v>4775677</v>
      </c>
      <c r="R148" s="161">
        <f>IFERROR(Q148/N131,"-")</f>
        <v>0.20515715602707088</v>
      </c>
      <c r="S148" s="188">
        <v>37</v>
      </c>
      <c r="T148" s="161">
        <f>IFERROR(S148/O131,"-")</f>
        <v>0.90243902439024393</v>
      </c>
      <c r="U148" s="191">
        <f t="shared" si="103"/>
        <v>129072.35135135135</v>
      </c>
      <c r="V148" s="103">
        <f t="shared" si="89"/>
        <v>4.4115893644926674E-3</v>
      </c>
      <c r="W148" s="570"/>
      <c r="X148" s="570"/>
      <c r="Y148" s="119" t="s">
        <v>74</v>
      </c>
      <c r="Z148" s="181">
        <v>2524213</v>
      </c>
      <c r="AA148" s="161">
        <f>IFERROR(Z148/W131,"-")</f>
        <v>0.18686565241627845</v>
      </c>
      <c r="AB148" s="188">
        <v>22</v>
      </c>
      <c r="AC148" s="161">
        <f>IFERROR(AB148/X131,"-")</f>
        <v>0.95652173913043481</v>
      </c>
      <c r="AD148" s="191">
        <f t="shared" si="104"/>
        <v>114736.95454545454</v>
      </c>
      <c r="AE148" s="103">
        <f t="shared" si="90"/>
        <v>2.6231071896983425E-3</v>
      </c>
      <c r="AF148" s="570"/>
      <c r="AG148" s="570"/>
      <c r="AH148" s="119" t="s">
        <v>74</v>
      </c>
      <c r="AI148" s="181">
        <v>9002859</v>
      </c>
      <c r="AJ148" s="161">
        <f>IFERROR(AI148/AF131,"-")</f>
        <v>0.19770170094640493</v>
      </c>
      <c r="AK148" s="188">
        <v>54</v>
      </c>
      <c r="AL148" s="161">
        <f>IFERROR(AK148/AG131,"-")</f>
        <v>0.88524590163934425</v>
      </c>
      <c r="AM148" s="191">
        <f t="shared" si="105"/>
        <v>166719.61111111112</v>
      </c>
      <c r="AN148" s="103">
        <f t="shared" si="91"/>
        <v>6.4385358292595686E-3</v>
      </c>
      <c r="AO148" s="570"/>
      <c r="AP148" s="587"/>
      <c r="AQ148" s="119" t="s">
        <v>74</v>
      </c>
      <c r="AR148" s="181">
        <f t="shared" si="100"/>
        <v>68515422</v>
      </c>
      <c r="AS148" s="161">
        <f>IFERROR(AR148/AO131,"-")</f>
        <v>0.21378552596500722</v>
      </c>
      <c r="AT148" s="188">
        <f t="shared" si="101"/>
        <v>401</v>
      </c>
      <c r="AU148" s="161">
        <f>IFERROR(AT148/AP131,"-")</f>
        <v>0.82680412371134016</v>
      </c>
      <c r="AV148" s="191">
        <f t="shared" si="106"/>
        <v>170861.40149625935</v>
      </c>
      <c r="AW148" s="103">
        <f t="shared" si="92"/>
        <v>4.7812090139501606E-2</v>
      </c>
      <c r="AX148" s="112"/>
      <c r="BN148" s="476"/>
      <c r="BO148" s="566"/>
      <c r="BP148" s="569"/>
      <c r="BQ148" s="569"/>
      <c r="BR148" s="388" t="s">
        <v>436</v>
      </c>
      <c r="BS148" s="374">
        <v>0</v>
      </c>
      <c r="BT148" s="329">
        <v>0</v>
      </c>
      <c r="BU148" s="374">
        <v>0</v>
      </c>
      <c r="BV148" s="329">
        <v>0</v>
      </c>
      <c r="BW148" s="374" t="s">
        <v>329</v>
      </c>
      <c r="BX148" s="389">
        <v>0</v>
      </c>
      <c r="CA148" s="9"/>
      <c r="CB148" s="138"/>
      <c r="CC148" s="138"/>
      <c r="CD148" s="138"/>
      <c r="CE148" s="138"/>
      <c r="CF148" s="138"/>
      <c r="CG148" s="138"/>
      <c r="CH148" s="1"/>
      <c r="CI148" s="9"/>
      <c r="CJ148" s="130"/>
      <c r="CK148" s="130"/>
      <c r="CL148" s="130"/>
      <c r="CM148" s="1"/>
      <c r="CN148" s="1"/>
      <c r="CO148" s="1"/>
      <c r="CP148" s="1"/>
      <c r="CQ148" s="1"/>
    </row>
    <row r="149" spans="2:95" s="14" customFormat="1" ht="13.5" customHeight="1">
      <c r="B149" s="451">
        <v>9</v>
      </c>
      <c r="C149" s="565" t="s">
        <v>119</v>
      </c>
      <c r="D149" s="580">
        <f>BL13</f>
        <v>5314</v>
      </c>
      <c r="E149" s="568">
        <f>VLOOKUP(C149,$AY$5:$BI$78,2,0)</f>
        <v>253250440</v>
      </c>
      <c r="F149" s="568">
        <f>VLOOKUP(C149,$AY$5:$BI$78,7,0)</f>
        <v>393</v>
      </c>
      <c r="G149" s="115" t="s">
        <v>133</v>
      </c>
      <c r="H149" s="186">
        <v>1897344</v>
      </c>
      <c r="I149" s="159">
        <f>IFERROR(H149/E149,"-")</f>
        <v>7.4919672400174308E-3</v>
      </c>
      <c r="J149" s="186">
        <v>66</v>
      </c>
      <c r="K149" s="159">
        <f>IFERROR(J149/F149,"-")</f>
        <v>0.16793893129770993</v>
      </c>
      <c r="L149" s="189">
        <f t="shared" si="102"/>
        <v>28747.636363636364</v>
      </c>
      <c r="M149" s="100">
        <f>IFERROR(J149/$BL$13,0)</f>
        <v>1.2420022581859239E-2</v>
      </c>
      <c r="N149" s="568">
        <f>VLOOKUP(C149,$AY$5:$BI$78,3,0)</f>
        <v>29267230</v>
      </c>
      <c r="O149" s="568">
        <f>VLOOKUP(C149,$AY$5:$BI$78,8,0)</f>
        <v>45</v>
      </c>
      <c r="P149" s="115" t="s">
        <v>133</v>
      </c>
      <c r="Q149" s="186">
        <v>160346</v>
      </c>
      <c r="R149" s="159">
        <f>IFERROR(Q149/N149,"-")</f>
        <v>5.4786872553364294E-3</v>
      </c>
      <c r="S149" s="186">
        <v>9</v>
      </c>
      <c r="T149" s="159">
        <f>IFERROR(S149/O149,"-")</f>
        <v>0.2</v>
      </c>
      <c r="U149" s="189">
        <f t="shared" si="103"/>
        <v>17816.222222222223</v>
      </c>
      <c r="V149" s="100">
        <f>IFERROR(S149/$BL$13,0)</f>
        <v>1.6936394429808055E-3</v>
      </c>
      <c r="W149" s="568">
        <f>VLOOKUP(C149,$AY$5:$BI$78,4,0)</f>
        <v>13214690</v>
      </c>
      <c r="X149" s="568">
        <f>VLOOKUP(C149,$AY$5:$BI$78,9,0)</f>
        <v>23</v>
      </c>
      <c r="Y149" s="115" t="s">
        <v>133</v>
      </c>
      <c r="Z149" s="186">
        <v>45926</v>
      </c>
      <c r="AA149" s="159">
        <f>IFERROR(Z149/W149,"-")</f>
        <v>3.4753747533994364E-3</v>
      </c>
      <c r="AB149" s="186">
        <v>3</v>
      </c>
      <c r="AC149" s="159">
        <f>IFERROR(AB149/X149,"-")</f>
        <v>0.13043478260869565</v>
      </c>
      <c r="AD149" s="189">
        <f t="shared" si="104"/>
        <v>15308.666666666666</v>
      </c>
      <c r="AE149" s="100">
        <f>IFERROR(AB149/$BL$13,0)</f>
        <v>5.645464809936018E-4</v>
      </c>
      <c r="AF149" s="568">
        <f>VLOOKUP(C149,$AY$5:$BI$78,5,0)</f>
        <v>71527210</v>
      </c>
      <c r="AG149" s="568">
        <f>VLOOKUP(C149,$AY$5:$BI$78,10,0)</f>
        <v>64</v>
      </c>
      <c r="AH149" s="115" t="s">
        <v>133</v>
      </c>
      <c r="AI149" s="186">
        <v>1706273</v>
      </c>
      <c r="AJ149" s="159">
        <f>IFERROR(AI149/AF149,"-")</f>
        <v>2.385487984223067E-2</v>
      </c>
      <c r="AK149" s="186">
        <v>15</v>
      </c>
      <c r="AL149" s="159">
        <f>IFERROR(AK149/AG149,"-")</f>
        <v>0.234375</v>
      </c>
      <c r="AM149" s="189">
        <f t="shared" si="105"/>
        <v>113751.53333333334</v>
      </c>
      <c r="AN149" s="100">
        <f>IFERROR(AK149/$BL$13,0)</f>
        <v>2.8227324049680089E-3</v>
      </c>
      <c r="AO149" s="568">
        <f>VLOOKUP(C149,$AY$5:$BI$78,6,0)</f>
        <v>367259570</v>
      </c>
      <c r="AP149" s="585">
        <f>VLOOKUP(C149,$AY$5:$BI$78,11,0)</f>
        <v>525</v>
      </c>
      <c r="AQ149" s="115" t="s">
        <v>133</v>
      </c>
      <c r="AR149" s="186">
        <f t="shared" si="100"/>
        <v>3809889</v>
      </c>
      <c r="AS149" s="159">
        <f>IFERROR(AR149/AO149,"-")</f>
        <v>1.0373831783335149E-2</v>
      </c>
      <c r="AT149" s="186">
        <f t="shared" si="101"/>
        <v>93</v>
      </c>
      <c r="AU149" s="159">
        <f>IFERROR(AT149/AP149,"-")</f>
        <v>0.17714285714285713</v>
      </c>
      <c r="AV149" s="189">
        <f t="shared" si="106"/>
        <v>40966.548387096773</v>
      </c>
      <c r="AW149" s="100">
        <f>IFERROR(AT149/$BL$13,0)</f>
        <v>1.7500940910801656E-2</v>
      </c>
      <c r="AX149" s="112"/>
      <c r="BN149" s="476"/>
      <c r="BO149" s="566"/>
      <c r="BP149" s="569"/>
      <c r="BQ149" s="569"/>
      <c r="BR149" s="388" t="s">
        <v>140</v>
      </c>
      <c r="BS149" s="374">
        <v>48873</v>
      </c>
      <c r="BT149" s="329">
        <v>6.5720574400482813E-4</v>
      </c>
      <c r="BU149" s="374">
        <v>2</v>
      </c>
      <c r="BV149" s="329">
        <v>2.8571428571428571E-2</v>
      </c>
      <c r="BW149" s="374">
        <v>24436.5</v>
      </c>
      <c r="BX149" s="389">
        <v>4.0816326530612246E-4</v>
      </c>
      <c r="CA149" s="9"/>
      <c r="CB149" s="138"/>
      <c r="CC149" s="138"/>
      <c r="CD149" s="138"/>
      <c r="CE149" s="138"/>
      <c r="CF149" s="138"/>
      <c r="CG149" s="138"/>
      <c r="CH149" s="1"/>
      <c r="CI149" s="9"/>
      <c r="CJ149" s="130"/>
      <c r="CK149" s="130"/>
      <c r="CL149" s="130"/>
      <c r="CM149" s="1"/>
      <c r="CN149" s="1"/>
      <c r="CO149" s="1"/>
      <c r="CP149" s="1"/>
      <c r="CQ149" s="1"/>
    </row>
    <row r="150" spans="2:95" s="14" customFormat="1" ht="13.5" customHeight="1">
      <c r="B150" s="451"/>
      <c r="C150" s="566"/>
      <c r="D150" s="581"/>
      <c r="E150" s="569"/>
      <c r="F150" s="569"/>
      <c r="G150" s="116" t="s">
        <v>134</v>
      </c>
      <c r="H150" s="187">
        <v>4891163</v>
      </c>
      <c r="I150" s="160">
        <f>IFERROR(H150/E149,"-")</f>
        <v>1.9313541962651674E-2</v>
      </c>
      <c r="J150" s="187">
        <v>80</v>
      </c>
      <c r="K150" s="160">
        <f>IFERROR(J150/F149,"-")</f>
        <v>0.20356234096692111</v>
      </c>
      <c r="L150" s="190">
        <f t="shared" si="102"/>
        <v>61139.537499999999</v>
      </c>
      <c r="M150" s="101">
        <f t="shared" ref="M150:M166" si="107">IFERROR(J150/$BL$13,0)</f>
        <v>1.5054572826496047E-2</v>
      </c>
      <c r="N150" s="569"/>
      <c r="O150" s="569"/>
      <c r="P150" s="116" t="s">
        <v>134</v>
      </c>
      <c r="Q150" s="187">
        <v>236213</v>
      </c>
      <c r="R150" s="160">
        <f>IFERROR(Q150/N149,"-")</f>
        <v>8.0709038744015069E-3</v>
      </c>
      <c r="S150" s="187">
        <v>11</v>
      </c>
      <c r="T150" s="160">
        <f>IFERROR(S150/O149,"-")</f>
        <v>0.24444444444444444</v>
      </c>
      <c r="U150" s="190">
        <f t="shared" si="103"/>
        <v>21473.909090909092</v>
      </c>
      <c r="V150" s="101">
        <f t="shared" ref="V150:V166" si="108">IFERROR(S150/$BL$13,0)</f>
        <v>2.0700037636432068E-3</v>
      </c>
      <c r="W150" s="569"/>
      <c r="X150" s="569"/>
      <c r="Y150" s="116" t="s">
        <v>134</v>
      </c>
      <c r="Z150" s="187">
        <v>62467</v>
      </c>
      <c r="AA150" s="160">
        <f>IFERROR(Z150/W149,"-")</f>
        <v>4.7270878090973001E-3</v>
      </c>
      <c r="AB150" s="187">
        <v>4</v>
      </c>
      <c r="AC150" s="160">
        <f>IFERROR(AB150/X149,"-")</f>
        <v>0.17391304347826086</v>
      </c>
      <c r="AD150" s="190">
        <f t="shared" si="104"/>
        <v>15616.75</v>
      </c>
      <c r="AE150" s="101">
        <f t="shared" ref="AE150:AE166" si="109">IFERROR(AB150/$BL$13,0)</f>
        <v>7.5272864132480243E-4</v>
      </c>
      <c r="AF150" s="569"/>
      <c r="AG150" s="569"/>
      <c r="AH150" s="116" t="s">
        <v>134</v>
      </c>
      <c r="AI150" s="187">
        <v>2500440</v>
      </c>
      <c r="AJ150" s="160">
        <f>IFERROR(AI150/AF149,"-")</f>
        <v>3.4957885257931913E-2</v>
      </c>
      <c r="AK150" s="187">
        <v>24</v>
      </c>
      <c r="AL150" s="160">
        <f>IFERROR(AK150/AG149,"-")</f>
        <v>0.375</v>
      </c>
      <c r="AM150" s="190">
        <f t="shared" si="105"/>
        <v>104185</v>
      </c>
      <c r="AN150" s="101">
        <f t="shared" ref="AN150:AN166" si="110">IFERROR(AK150/$BL$13,0)</f>
        <v>4.5163718479488144E-3</v>
      </c>
      <c r="AO150" s="569"/>
      <c r="AP150" s="586"/>
      <c r="AQ150" s="116" t="s">
        <v>134</v>
      </c>
      <c r="AR150" s="187">
        <f t="shared" si="100"/>
        <v>7690283</v>
      </c>
      <c r="AS150" s="160">
        <f>IFERROR(AR150/AO149,"-")</f>
        <v>2.0939639503471618E-2</v>
      </c>
      <c r="AT150" s="187">
        <f t="shared" si="101"/>
        <v>119</v>
      </c>
      <c r="AU150" s="160">
        <f>IFERROR(AT150/AP149,"-")</f>
        <v>0.22666666666666666</v>
      </c>
      <c r="AV150" s="190">
        <f t="shared" si="106"/>
        <v>64624.226890756305</v>
      </c>
      <c r="AW150" s="101">
        <f t="shared" ref="AW150:AW166" si="111">IFERROR(AT150/$BL$13,0)</f>
        <v>2.2393677079412873E-2</v>
      </c>
      <c r="AX150" s="112"/>
      <c r="BN150" s="476"/>
      <c r="BO150" s="566"/>
      <c r="BP150" s="569"/>
      <c r="BQ150" s="569"/>
      <c r="BR150" s="388" t="s">
        <v>141</v>
      </c>
      <c r="BS150" s="374">
        <v>681298</v>
      </c>
      <c r="BT150" s="329">
        <v>9.1615607590899133E-3</v>
      </c>
      <c r="BU150" s="374">
        <v>11</v>
      </c>
      <c r="BV150" s="329">
        <v>0.15714285714285714</v>
      </c>
      <c r="BW150" s="374">
        <v>61936.181818181816</v>
      </c>
      <c r="BX150" s="389">
        <v>2.2448979591836735E-3</v>
      </c>
      <c r="CA150" s="9"/>
      <c r="CB150" s="138"/>
      <c r="CC150" s="138"/>
      <c r="CD150" s="138"/>
      <c r="CE150" s="138"/>
      <c r="CF150" s="138"/>
      <c r="CG150" s="138"/>
      <c r="CH150" s="1"/>
      <c r="CI150" s="9"/>
      <c r="CJ150" s="130"/>
      <c r="CK150" s="130"/>
      <c r="CL150" s="130"/>
      <c r="CM150" s="1"/>
      <c r="CN150" s="1"/>
      <c r="CO150" s="1"/>
      <c r="CP150" s="1"/>
      <c r="CQ150" s="1"/>
    </row>
    <row r="151" spans="2:95" s="14" customFormat="1" ht="13.5" customHeight="1">
      <c r="B151" s="451"/>
      <c r="C151" s="566"/>
      <c r="D151" s="581"/>
      <c r="E151" s="569"/>
      <c r="F151" s="569"/>
      <c r="G151" s="116" t="s">
        <v>474</v>
      </c>
      <c r="H151" s="187">
        <v>731420</v>
      </c>
      <c r="I151" s="160">
        <f>IFERROR(H151/E149,"-")</f>
        <v>2.8881292368139618E-3</v>
      </c>
      <c r="J151" s="187">
        <v>27</v>
      </c>
      <c r="K151" s="160">
        <f>IFERROR(J151/F149,"-")</f>
        <v>6.8702290076335881E-2</v>
      </c>
      <c r="L151" s="190">
        <f t="shared" si="102"/>
        <v>27089.629629629631</v>
      </c>
      <c r="M151" s="101">
        <f t="shared" si="107"/>
        <v>5.0809183289424161E-3</v>
      </c>
      <c r="N151" s="569"/>
      <c r="O151" s="569"/>
      <c r="P151" s="116" t="s">
        <v>474</v>
      </c>
      <c r="Q151" s="187">
        <v>163816</v>
      </c>
      <c r="R151" s="160">
        <f>IFERROR(Q151/N149,"-")</f>
        <v>5.5972498934815495E-3</v>
      </c>
      <c r="S151" s="187">
        <v>5</v>
      </c>
      <c r="T151" s="160">
        <f>IFERROR(S151/O149,"-")</f>
        <v>0.1111111111111111</v>
      </c>
      <c r="U151" s="190">
        <f t="shared" si="103"/>
        <v>32763.200000000001</v>
      </c>
      <c r="V151" s="101">
        <f t="shared" si="108"/>
        <v>9.4091080165600296E-4</v>
      </c>
      <c r="W151" s="569"/>
      <c r="X151" s="569"/>
      <c r="Y151" s="116" t="s">
        <v>474</v>
      </c>
      <c r="Z151" s="187">
        <v>1426</v>
      </c>
      <c r="AA151" s="160">
        <f>IFERROR(Z151/W149,"-")</f>
        <v>1.079102120443234E-4</v>
      </c>
      <c r="AB151" s="187">
        <v>2</v>
      </c>
      <c r="AC151" s="160">
        <f>IFERROR(AB151/X149,"-")</f>
        <v>8.6956521739130432E-2</v>
      </c>
      <c r="AD151" s="190">
        <f t="shared" si="104"/>
        <v>713</v>
      </c>
      <c r="AE151" s="101">
        <f t="shared" si="109"/>
        <v>3.7636432066240122E-4</v>
      </c>
      <c r="AF151" s="569"/>
      <c r="AG151" s="569"/>
      <c r="AH151" s="116" t="s">
        <v>474</v>
      </c>
      <c r="AI151" s="187">
        <v>109079</v>
      </c>
      <c r="AJ151" s="160">
        <f>IFERROR(AI151/AF149,"-")</f>
        <v>1.5250000664082941E-3</v>
      </c>
      <c r="AK151" s="187">
        <v>8</v>
      </c>
      <c r="AL151" s="160">
        <f>IFERROR(AK151/AG149,"-")</f>
        <v>0.125</v>
      </c>
      <c r="AM151" s="190">
        <f t="shared" si="105"/>
        <v>13634.875</v>
      </c>
      <c r="AN151" s="101">
        <f t="shared" si="110"/>
        <v>1.5054572826496049E-3</v>
      </c>
      <c r="AO151" s="569"/>
      <c r="AP151" s="586"/>
      <c r="AQ151" s="116" t="s">
        <v>474</v>
      </c>
      <c r="AR151" s="187">
        <f t="shared" si="100"/>
        <v>1005741</v>
      </c>
      <c r="AS151" s="160">
        <f>IFERROR(AR151/AO149,"-")</f>
        <v>2.7385018176653642E-3</v>
      </c>
      <c r="AT151" s="187">
        <f t="shared" si="101"/>
        <v>42</v>
      </c>
      <c r="AU151" s="160">
        <f>IFERROR(AT151/AP149,"-")</f>
        <v>0.08</v>
      </c>
      <c r="AV151" s="190">
        <f t="shared" si="106"/>
        <v>23946.214285714286</v>
      </c>
      <c r="AW151" s="101">
        <f t="shared" si="111"/>
        <v>7.9036507339104254E-3</v>
      </c>
      <c r="AX151" s="111"/>
      <c r="BJ151" s="12"/>
      <c r="BM151" s="12"/>
      <c r="BN151" s="476"/>
      <c r="BO151" s="566"/>
      <c r="BP151" s="569"/>
      <c r="BQ151" s="569"/>
      <c r="BR151" s="388" t="s">
        <v>142</v>
      </c>
      <c r="BS151" s="374">
        <v>37288</v>
      </c>
      <c r="BT151" s="329">
        <v>5.0141975697117077E-4</v>
      </c>
      <c r="BU151" s="374">
        <v>2</v>
      </c>
      <c r="BV151" s="329">
        <v>2.8571428571428571E-2</v>
      </c>
      <c r="BW151" s="374">
        <v>18644</v>
      </c>
      <c r="BX151" s="389">
        <v>4.0816326530612246E-4</v>
      </c>
      <c r="BY151" s="12"/>
      <c r="CA151" s="9"/>
      <c r="CB151" s="138"/>
      <c r="CC151" s="138"/>
      <c r="CD151" s="138"/>
      <c r="CE151" s="138"/>
      <c r="CF151" s="138"/>
      <c r="CG151" s="138"/>
      <c r="CH151" s="1"/>
      <c r="CI151" s="9"/>
      <c r="CJ151" s="130"/>
      <c r="CK151" s="130"/>
      <c r="CL151" s="130"/>
      <c r="CM151" s="1"/>
      <c r="CN151" s="1"/>
      <c r="CO151" s="1"/>
      <c r="CP151" s="1"/>
      <c r="CQ151" s="1"/>
    </row>
    <row r="152" spans="2:95" s="14" customFormat="1" ht="13.5" customHeight="1">
      <c r="B152" s="451"/>
      <c r="C152" s="566"/>
      <c r="D152" s="581"/>
      <c r="E152" s="569"/>
      <c r="F152" s="569"/>
      <c r="G152" s="117" t="s">
        <v>135</v>
      </c>
      <c r="H152" s="187">
        <v>2892614</v>
      </c>
      <c r="I152" s="160">
        <f>IFERROR(H152/E149,"-")</f>
        <v>1.1421950540342595E-2</v>
      </c>
      <c r="J152" s="187">
        <v>113</v>
      </c>
      <c r="K152" s="160">
        <f>IFERROR(J152/F149,"-")</f>
        <v>0.2875318066157761</v>
      </c>
      <c r="L152" s="190">
        <f t="shared" si="102"/>
        <v>25598.353982300883</v>
      </c>
      <c r="M152" s="101">
        <f t="shared" si="107"/>
        <v>2.1264584117425669E-2</v>
      </c>
      <c r="N152" s="569"/>
      <c r="O152" s="569"/>
      <c r="P152" s="117" t="s">
        <v>135</v>
      </c>
      <c r="Q152" s="187">
        <v>474787</v>
      </c>
      <c r="R152" s="160">
        <f>IFERROR(Q152/N149,"-")</f>
        <v>1.622247817781184E-2</v>
      </c>
      <c r="S152" s="187">
        <v>15</v>
      </c>
      <c r="T152" s="160">
        <f>IFERROR(S152/O149,"-")</f>
        <v>0.33333333333333331</v>
      </c>
      <c r="U152" s="190">
        <f t="shared" si="103"/>
        <v>31652.466666666667</v>
      </c>
      <c r="V152" s="101">
        <f t="shared" si="108"/>
        <v>2.8227324049680089E-3</v>
      </c>
      <c r="W152" s="569"/>
      <c r="X152" s="569"/>
      <c r="Y152" s="117" t="s">
        <v>135</v>
      </c>
      <c r="Z152" s="187">
        <v>334375</v>
      </c>
      <c r="AA152" s="160">
        <f>IFERROR(Z152/W149,"-")</f>
        <v>2.5303279910463279E-2</v>
      </c>
      <c r="AB152" s="187">
        <v>7</v>
      </c>
      <c r="AC152" s="160">
        <f>IFERROR(AB152/X149,"-")</f>
        <v>0.30434782608695654</v>
      </c>
      <c r="AD152" s="190">
        <f t="shared" si="104"/>
        <v>47767.857142857145</v>
      </c>
      <c r="AE152" s="101">
        <f t="shared" si="109"/>
        <v>1.3172751223184042E-3</v>
      </c>
      <c r="AF152" s="569"/>
      <c r="AG152" s="569"/>
      <c r="AH152" s="117" t="s">
        <v>135</v>
      </c>
      <c r="AI152" s="187">
        <v>387730</v>
      </c>
      <c r="AJ152" s="160">
        <f>IFERROR(AI152/AF149,"-")</f>
        <v>5.420734291187927E-3</v>
      </c>
      <c r="AK152" s="187">
        <v>24</v>
      </c>
      <c r="AL152" s="160">
        <f>IFERROR(AK152/AG149,"-")</f>
        <v>0.375</v>
      </c>
      <c r="AM152" s="190">
        <f t="shared" si="105"/>
        <v>16155.416666666666</v>
      </c>
      <c r="AN152" s="101">
        <f t="shared" si="110"/>
        <v>4.5163718479488144E-3</v>
      </c>
      <c r="AO152" s="569"/>
      <c r="AP152" s="586"/>
      <c r="AQ152" s="117" t="s">
        <v>135</v>
      </c>
      <c r="AR152" s="187">
        <f t="shared" si="100"/>
        <v>4089506</v>
      </c>
      <c r="AS152" s="160">
        <f>IFERROR(AR152/AO149,"-")</f>
        <v>1.1135192474358123E-2</v>
      </c>
      <c r="AT152" s="187">
        <f t="shared" si="101"/>
        <v>159</v>
      </c>
      <c r="AU152" s="160">
        <f>IFERROR(AT152/AP149,"-")</f>
        <v>0.30285714285714288</v>
      </c>
      <c r="AV152" s="190">
        <f t="shared" si="106"/>
        <v>25720.163522012579</v>
      </c>
      <c r="AW152" s="101">
        <f t="shared" si="111"/>
        <v>2.9920963492660897E-2</v>
      </c>
      <c r="AX152" s="112"/>
      <c r="BN152" s="476"/>
      <c r="BO152" s="566"/>
      <c r="BP152" s="569"/>
      <c r="BQ152" s="569"/>
      <c r="BR152" s="388" t="s">
        <v>143</v>
      </c>
      <c r="BS152" s="374">
        <v>3621200</v>
      </c>
      <c r="BT152" s="329">
        <v>4.8695055351426833E-2</v>
      </c>
      <c r="BU152" s="374">
        <v>5</v>
      </c>
      <c r="BV152" s="329">
        <v>7.1428571428571425E-2</v>
      </c>
      <c r="BW152" s="374">
        <v>724240</v>
      </c>
      <c r="BX152" s="389">
        <v>1.0204081632653062E-3</v>
      </c>
      <c r="CA152" s="9"/>
      <c r="CB152" s="138"/>
      <c r="CC152" s="138"/>
      <c r="CD152" s="138"/>
      <c r="CE152" s="138"/>
      <c r="CF152" s="138"/>
      <c r="CG152" s="138"/>
      <c r="CH152" s="1"/>
      <c r="CI152" s="9"/>
      <c r="CJ152" s="130"/>
      <c r="CK152" s="130"/>
      <c r="CL152" s="130"/>
      <c r="CM152" s="1"/>
      <c r="CN152" s="1"/>
      <c r="CO152" s="1"/>
      <c r="CP152" s="1"/>
      <c r="CQ152" s="1"/>
    </row>
    <row r="153" spans="2:95" s="14" customFormat="1" ht="13.5" customHeight="1">
      <c r="B153" s="451"/>
      <c r="C153" s="566"/>
      <c r="D153" s="581"/>
      <c r="E153" s="569"/>
      <c r="F153" s="569"/>
      <c r="G153" s="117" t="s">
        <v>136</v>
      </c>
      <c r="H153" s="187">
        <v>122622</v>
      </c>
      <c r="I153" s="160">
        <f>IFERROR(H153/E149,"-")</f>
        <v>4.8419264345601925E-4</v>
      </c>
      <c r="J153" s="187">
        <v>20</v>
      </c>
      <c r="K153" s="160">
        <f>IFERROR(J153/F149,"-")</f>
        <v>5.0890585241730277E-2</v>
      </c>
      <c r="L153" s="190">
        <f t="shared" si="102"/>
        <v>6131.1</v>
      </c>
      <c r="M153" s="101">
        <f t="shared" si="107"/>
        <v>3.7636432066240118E-3</v>
      </c>
      <c r="N153" s="569"/>
      <c r="O153" s="569"/>
      <c r="P153" s="117" t="s">
        <v>136</v>
      </c>
      <c r="Q153" s="187">
        <v>45934</v>
      </c>
      <c r="R153" s="160">
        <f>IFERROR(Q153/N149,"-")</f>
        <v>1.5694686514576199E-3</v>
      </c>
      <c r="S153" s="187">
        <v>3</v>
      </c>
      <c r="T153" s="160">
        <f>IFERROR(S153/O149,"-")</f>
        <v>6.6666666666666666E-2</v>
      </c>
      <c r="U153" s="190">
        <f t="shared" si="103"/>
        <v>15311.333333333334</v>
      </c>
      <c r="V153" s="101">
        <f t="shared" si="108"/>
        <v>5.645464809936018E-4</v>
      </c>
      <c r="W153" s="569"/>
      <c r="X153" s="569"/>
      <c r="Y153" s="117" t="s">
        <v>136</v>
      </c>
      <c r="Z153" s="187">
        <v>35405</v>
      </c>
      <c r="AA153" s="160">
        <f>IFERROR(Z153/W149,"-")</f>
        <v>2.6792153277905117E-3</v>
      </c>
      <c r="AB153" s="187">
        <v>3</v>
      </c>
      <c r="AC153" s="160">
        <f>IFERROR(AB153/X149,"-")</f>
        <v>0.13043478260869565</v>
      </c>
      <c r="AD153" s="190">
        <f t="shared" si="104"/>
        <v>11801.666666666666</v>
      </c>
      <c r="AE153" s="101">
        <f t="shared" si="109"/>
        <v>5.645464809936018E-4</v>
      </c>
      <c r="AF153" s="569"/>
      <c r="AG153" s="569"/>
      <c r="AH153" s="117" t="s">
        <v>136</v>
      </c>
      <c r="AI153" s="187">
        <v>98999</v>
      </c>
      <c r="AJ153" s="160">
        <f>IFERROR(AI153/AF149,"-")</f>
        <v>1.384074675917039E-3</v>
      </c>
      <c r="AK153" s="187">
        <v>6</v>
      </c>
      <c r="AL153" s="160">
        <f>IFERROR(AK153/AG149,"-")</f>
        <v>9.375E-2</v>
      </c>
      <c r="AM153" s="190">
        <f t="shared" si="105"/>
        <v>16499.833333333332</v>
      </c>
      <c r="AN153" s="101">
        <f t="shared" si="110"/>
        <v>1.1290929619872036E-3</v>
      </c>
      <c r="AO153" s="569"/>
      <c r="AP153" s="586"/>
      <c r="AQ153" s="117" t="s">
        <v>136</v>
      </c>
      <c r="AR153" s="187">
        <f t="shared" si="100"/>
        <v>302960</v>
      </c>
      <c r="AS153" s="160">
        <f>IFERROR(AR153/AO149,"-")</f>
        <v>8.2492064127831987E-4</v>
      </c>
      <c r="AT153" s="187">
        <f t="shared" si="101"/>
        <v>32</v>
      </c>
      <c r="AU153" s="160">
        <f>IFERROR(AT153/AP149,"-")</f>
        <v>6.0952380952380952E-2</v>
      </c>
      <c r="AV153" s="190">
        <f t="shared" si="106"/>
        <v>9467.5</v>
      </c>
      <c r="AW153" s="101">
        <f t="shared" si="111"/>
        <v>6.0218291305984195E-3</v>
      </c>
      <c r="AX153" s="112"/>
      <c r="BN153" s="476"/>
      <c r="BO153" s="566"/>
      <c r="BP153" s="569"/>
      <c r="BQ153" s="569"/>
      <c r="BR153" s="388" t="s">
        <v>144</v>
      </c>
      <c r="BS153" s="374">
        <v>206488</v>
      </c>
      <c r="BT153" s="329">
        <v>2.7766885533539775E-3</v>
      </c>
      <c r="BU153" s="374">
        <v>12</v>
      </c>
      <c r="BV153" s="329">
        <v>0.17142857142857143</v>
      </c>
      <c r="BW153" s="374">
        <v>17207.333333333332</v>
      </c>
      <c r="BX153" s="389">
        <v>2.4489795918367346E-3</v>
      </c>
      <c r="CA153" s="9"/>
      <c r="CB153" s="138"/>
      <c r="CC153" s="138"/>
      <c r="CD153" s="138"/>
      <c r="CE153" s="138"/>
      <c r="CF153" s="138"/>
      <c r="CG153" s="138"/>
      <c r="CH153" s="1"/>
      <c r="CI153" s="9"/>
      <c r="CJ153" s="130"/>
      <c r="CK153" s="130"/>
      <c r="CL153" s="130"/>
      <c r="CM153" s="1"/>
      <c r="CN153" s="1"/>
      <c r="CO153" s="1"/>
      <c r="CP153" s="1"/>
      <c r="CQ153" s="1"/>
    </row>
    <row r="154" spans="2:95" s="14" customFormat="1" ht="13.5" customHeight="1">
      <c r="B154" s="451"/>
      <c r="C154" s="566"/>
      <c r="D154" s="581"/>
      <c r="E154" s="569"/>
      <c r="F154" s="569"/>
      <c r="G154" s="117" t="s">
        <v>137</v>
      </c>
      <c r="H154" s="187">
        <v>3175481</v>
      </c>
      <c r="I154" s="160">
        <f>IFERROR(H154/E149,"-")</f>
        <v>1.2538896279903799E-2</v>
      </c>
      <c r="J154" s="187">
        <v>136</v>
      </c>
      <c r="K154" s="160">
        <f>IFERROR(J154/F149,"-")</f>
        <v>0.34605597964376589</v>
      </c>
      <c r="L154" s="190">
        <f t="shared" si="102"/>
        <v>23349.125</v>
      </c>
      <c r="M154" s="101">
        <f t="shared" si="107"/>
        <v>2.5592773805043281E-2</v>
      </c>
      <c r="N154" s="569"/>
      <c r="O154" s="569"/>
      <c r="P154" s="117" t="s">
        <v>137</v>
      </c>
      <c r="Q154" s="187">
        <v>386421</v>
      </c>
      <c r="R154" s="160">
        <f>IFERROR(Q154/N149,"-")</f>
        <v>1.3203196886073605E-2</v>
      </c>
      <c r="S154" s="187">
        <v>19</v>
      </c>
      <c r="T154" s="160">
        <f>IFERROR(S154/O149,"-")</f>
        <v>0.42222222222222222</v>
      </c>
      <c r="U154" s="190">
        <f t="shared" si="103"/>
        <v>20337.947368421053</v>
      </c>
      <c r="V154" s="101">
        <f t="shared" si="108"/>
        <v>3.5754610462928114E-3</v>
      </c>
      <c r="W154" s="569"/>
      <c r="X154" s="569"/>
      <c r="Y154" s="117" t="s">
        <v>137</v>
      </c>
      <c r="Z154" s="187">
        <v>100284</v>
      </c>
      <c r="AA154" s="160">
        <f>IFERROR(Z154/W149,"-")</f>
        <v>7.5888272823653067E-3</v>
      </c>
      <c r="AB154" s="187">
        <v>7</v>
      </c>
      <c r="AC154" s="160">
        <f>IFERROR(AB154/X149,"-")</f>
        <v>0.30434782608695654</v>
      </c>
      <c r="AD154" s="190">
        <f t="shared" si="104"/>
        <v>14326.285714285714</v>
      </c>
      <c r="AE154" s="101">
        <f t="shared" si="109"/>
        <v>1.3172751223184042E-3</v>
      </c>
      <c r="AF154" s="569"/>
      <c r="AG154" s="569"/>
      <c r="AH154" s="117" t="s">
        <v>137</v>
      </c>
      <c r="AI154" s="187">
        <v>1703830</v>
      </c>
      <c r="AJ154" s="160">
        <f>IFERROR(AI154/AF149,"-")</f>
        <v>2.3820725008007443E-2</v>
      </c>
      <c r="AK154" s="187">
        <v>26</v>
      </c>
      <c r="AL154" s="160">
        <f>IFERROR(AK154/AG149,"-")</f>
        <v>0.40625</v>
      </c>
      <c r="AM154" s="190">
        <f t="shared" si="105"/>
        <v>65531.923076923078</v>
      </c>
      <c r="AN154" s="101">
        <f t="shared" si="110"/>
        <v>4.8927361686112152E-3</v>
      </c>
      <c r="AO154" s="569"/>
      <c r="AP154" s="586"/>
      <c r="AQ154" s="117" t="s">
        <v>137</v>
      </c>
      <c r="AR154" s="187">
        <f t="shared" si="100"/>
        <v>5366016</v>
      </c>
      <c r="AS154" s="160">
        <f>IFERROR(AR154/AO149,"-")</f>
        <v>1.4610963030861252E-2</v>
      </c>
      <c r="AT154" s="187">
        <f t="shared" si="101"/>
        <v>188</v>
      </c>
      <c r="AU154" s="160">
        <f>IFERROR(AT154/AP149,"-")</f>
        <v>0.35809523809523808</v>
      </c>
      <c r="AV154" s="190">
        <f t="shared" si="106"/>
        <v>28542.638297872341</v>
      </c>
      <c r="AW154" s="101">
        <f t="shared" si="111"/>
        <v>3.5378246142265715E-2</v>
      </c>
      <c r="AX154" s="112"/>
      <c r="BN154" s="476"/>
      <c r="BO154" s="566"/>
      <c r="BP154" s="569"/>
      <c r="BQ154" s="569"/>
      <c r="BR154" s="388" t="s">
        <v>145</v>
      </c>
      <c r="BS154" s="374">
        <v>796373</v>
      </c>
      <c r="BT154" s="329">
        <v>1.0708999037717286E-2</v>
      </c>
      <c r="BU154" s="374">
        <v>14</v>
      </c>
      <c r="BV154" s="329">
        <v>0.2</v>
      </c>
      <c r="BW154" s="374">
        <v>56883.785714285717</v>
      </c>
      <c r="BX154" s="389">
        <v>2.8571428571428571E-3</v>
      </c>
      <c r="CA154" s="9"/>
      <c r="CB154" s="138"/>
      <c r="CC154" s="138"/>
      <c r="CD154" s="138"/>
      <c r="CE154" s="138"/>
      <c r="CF154" s="138"/>
      <c r="CG154" s="138"/>
      <c r="CH154" s="1"/>
      <c r="CI154" s="9"/>
      <c r="CJ154" s="130"/>
      <c r="CK154" s="130"/>
      <c r="CL154" s="130"/>
      <c r="CM154" s="1"/>
      <c r="CN154" s="1"/>
      <c r="CO154" s="1"/>
      <c r="CP154" s="1"/>
      <c r="CQ154" s="1"/>
    </row>
    <row r="155" spans="2:95" s="14" customFormat="1" ht="13.5" customHeight="1">
      <c r="B155" s="451"/>
      <c r="C155" s="566"/>
      <c r="D155" s="581"/>
      <c r="E155" s="569"/>
      <c r="F155" s="569"/>
      <c r="G155" s="117" t="s">
        <v>138</v>
      </c>
      <c r="H155" s="187">
        <v>10812501</v>
      </c>
      <c r="I155" s="160">
        <f>IFERROR(H155/E149,"-")</f>
        <v>4.2694895219135651E-2</v>
      </c>
      <c r="J155" s="187">
        <v>151</v>
      </c>
      <c r="K155" s="160">
        <f>IFERROR(J155/F149,"-")</f>
        <v>0.38422391857506361</v>
      </c>
      <c r="L155" s="190">
        <f t="shared" si="102"/>
        <v>71605.96688741722</v>
      </c>
      <c r="M155" s="101">
        <f t="shared" si="107"/>
        <v>2.841550621001129E-2</v>
      </c>
      <c r="N155" s="569"/>
      <c r="O155" s="569"/>
      <c r="P155" s="117" t="s">
        <v>138</v>
      </c>
      <c r="Q155" s="187">
        <v>702437</v>
      </c>
      <c r="R155" s="160">
        <f>IFERROR(Q155/N149,"-")</f>
        <v>2.4000802262462147E-2</v>
      </c>
      <c r="S155" s="187">
        <v>15</v>
      </c>
      <c r="T155" s="160">
        <f>IFERROR(S155/O149,"-")</f>
        <v>0.33333333333333331</v>
      </c>
      <c r="U155" s="190">
        <f t="shared" si="103"/>
        <v>46829.133333333331</v>
      </c>
      <c r="V155" s="101">
        <f t="shared" si="108"/>
        <v>2.8227324049680089E-3</v>
      </c>
      <c r="W155" s="569"/>
      <c r="X155" s="569"/>
      <c r="Y155" s="117" t="s">
        <v>138</v>
      </c>
      <c r="Z155" s="187">
        <v>619989</v>
      </c>
      <c r="AA155" s="160">
        <f>IFERROR(Z155/W149,"-")</f>
        <v>4.6916651090566634E-2</v>
      </c>
      <c r="AB155" s="187">
        <v>11</v>
      </c>
      <c r="AC155" s="160">
        <f>IFERROR(AB155/X149,"-")</f>
        <v>0.47826086956521741</v>
      </c>
      <c r="AD155" s="190">
        <f t="shared" si="104"/>
        <v>56362.63636363636</v>
      </c>
      <c r="AE155" s="101">
        <f t="shared" si="109"/>
        <v>2.0700037636432068E-3</v>
      </c>
      <c r="AF155" s="569"/>
      <c r="AG155" s="569"/>
      <c r="AH155" s="117" t="s">
        <v>138</v>
      </c>
      <c r="AI155" s="187">
        <v>3386110</v>
      </c>
      <c r="AJ155" s="160">
        <f>IFERROR(AI155/AF149,"-")</f>
        <v>4.7340166071065823E-2</v>
      </c>
      <c r="AK155" s="187">
        <v>27</v>
      </c>
      <c r="AL155" s="160">
        <f>IFERROR(AK155/AG149,"-")</f>
        <v>0.421875</v>
      </c>
      <c r="AM155" s="190">
        <f t="shared" si="105"/>
        <v>125411.48148148147</v>
      </c>
      <c r="AN155" s="101">
        <f t="shared" si="110"/>
        <v>5.0809183289424161E-3</v>
      </c>
      <c r="AO155" s="569"/>
      <c r="AP155" s="586"/>
      <c r="AQ155" s="117" t="s">
        <v>138</v>
      </c>
      <c r="AR155" s="187">
        <f t="shared" si="100"/>
        <v>15521037</v>
      </c>
      <c r="AS155" s="160">
        <f>IFERROR(AR155/AO149,"-")</f>
        <v>4.2261763253711809E-2</v>
      </c>
      <c r="AT155" s="187">
        <f t="shared" si="101"/>
        <v>204</v>
      </c>
      <c r="AU155" s="160">
        <f>IFERROR(AT155/AP149,"-")</f>
        <v>0.38857142857142857</v>
      </c>
      <c r="AV155" s="190">
        <f t="shared" si="106"/>
        <v>76083.51470588235</v>
      </c>
      <c r="AW155" s="101">
        <f t="shared" si="111"/>
        <v>3.8389160707564922E-2</v>
      </c>
      <c r="AX155" s="112"/>
      <c r="BN155" s="476"/>
      <c r="BO155" s="566"/>
      <c r="BP155" s="569"/>
      <c r="BQ155" s="569"/>
      <c r="BR155" s="388" t="s">
        <v>146</v>
      </c>
      <c r="BS155" s="374">
        <v>315244</v>
      </c>
      <c r="BT155" s="329">
        <v>4.2391538797098196E-3</v>
      </c>
      <c r="BU155" s="374">
        <v>9</v>
      </c>
      <c r="BV155" s="329">
        <v>0.12857142857142856</v>
      </c>
      <c r="BW155" s="374">
        <v>35027.111111111109</v>
      </c>
      <c r="BX155" s="389">
        <v>1.8367346938775509E-3</v>
      </c>
      <c r="CA155" s="9"/>
      <c r="CB155" s="138"/>
      <c r="CC155" s="138"/>
      <c r="CD155" s="138"/>
      <c r="CE155" s="138"/>
      <c r="CF155" s="138"/>
      <c r="CG155" s="138"/>
      <c r="CH155" s="1"/>
      <c r="CI155" s="9"/>
      <c r="CJ155" s="130"/>
      <c r="CK155" s="130"/>
      <c r="CL155" s="130"/>
      <c r="CM155" s="1"/>
      <c r="CN155" s="1"/>
      <c r="CO155" s="1"/>
      <c r="CP155" s="1"/>
      <c r="CQ155" s="1"/>
    </row>
    <row r="156" spans="2:95" s="14" customFormat="1" ht="13.5" customHeight="1">
      <c r="B156" s="451"/>
      <c r="C156" s="566"/>
      <c r="D156" s="581"/>
      <c r="E156" s="569"/>
      <c r="F156" s="569"/>
      <c r="G156" s="117" t="s">
        <v>139</v>
      </c>
      <c r="H156" s="187">
        <v>2497384</v>
      </c>
      <c r="I156" s="160">
        <f>IFERROR(H156/E149,"-")</f>
        <v>9.8613214650288463E-3</v>
      </c>
      <c r="J156" s="187">
        <v>31</v>
      </c>
      <c r="K156" s="160">
        <f>IFERROR(J156/F149,"-")</f>
        <v>7.8880407124681931E-2</v>
      </c>
      <c r="L156" s="190">
        <f t="shared" si="102"/>
        <v>80560.774193548394</v>
      </c>
      <c r="M156" s="101">
        <f t="shared" si="107"/>
        <v>5.8336469702672186E-3</v>
      </c>
      <c r="N156" s="569"/>
      <c r="O156" s="569"/>
      <c r="P156" s="117" t="s">
        <v>139</v>
      </c>
      <c r="Q156" s="187">
        <v>1548769</v>
      </c>
      <c r="R156" s="160">
        <f>IFERROR(Q156/N149,"-")</f>
        <v>5.2918195538149665E-2</v>
      </c>
      <c r="S156" s="187">
        <v>9</v>
      </c>
      <c r="T156" s="160">
        <f>IFERROR(S156/O149,"-")</f>
        <v>0.2</v>
      </c>
      <c r="U156" s="190">
        <f t="shared" si="103"/>
        <v>172085.44444444444</v>
      </c>
      <c r="V156" s="101">
        <f t="shared" si="108"/>
        <v>1.6936394429808055E-3</v>
      </c>
      <c r="W156" s="569"/>
      <c r="X156" s="569"/>
      <c r="Y156" s="117" t="s">
        <v>139</v>
      </c>
      <c r="Z156" s="187">
        <v>63576</v>
      </c>
      <c r="AA156" s="160">
        <f>IFERROR(Z156/W149,"-")</f>
        <v>4.8110095658694986E-3</v>
      </c>
      <c r="AB156" s="187">
        <v>3</v>
      </c>
      <c r="AC156" s="160">
        <f>IFERROR(AB156/X149,"-")</f>
        <v>0.13043478260869565</v>
      </c>
      <c r="AD156" s="190">
        <f t="shared" si="104"/>
        <v>21192</v>
      </c>
      <c r="AE156" s="101">
        <f t="shared" si="109"/>
        <v>5.645464809936018E-4</v>
      </c>
      <c r="AF156" s="569"/>
      <c r="AG156" s="569"/>
      <c r="AH156" s="117" t="s">
        <v>139</v>
      </c>
      <c r="AI156" s="187">
        <v>627282</v>
      </c>
      <c r="AJ156" s="160">
        <f>IFERROR(AI156/AF149,"-")</f>
        <v>8.7698373807674028E-3</v>
      </c>
      <c r="AK156" s="187">
        <v>11</v>
      </c>
      <c r="AL156" s="160">
        <f>IFERROR(AK156/AG149,"-")</f>
        <v>0.171875</v>
      </c>
      <c r="AM156" s="190">
        <f t="shared" si="105"/>
        <v>57025.63636363636</v>
      </c>
      <c r="AN156" s="101">
        <f t="shared" si="110"/>
        <v>2.0700037636432068E-3</v>
      </c>
      <c r="AO156" s="569"/>
      <c r="AP156" s="586"/>
      <c r="AQ156" s="117" t="s">
        <v>139</v>
      </c>
      <c r="AR156" s="187">
        <f t="shared" si="100"/>
        <v>4737011</v>
      </c>
      <c r="AS156" s="160">
        <f>IFERROR(AR156/AO149,"-")</f>
        <v>1.2898264298463346E-2</v>
      </c>
      <c r="AT156" s="187">
        <f t="shared" si="101"/>
        <v>54</v>
      </c>
      <c r="AU156" s="160">
        <f>IFERROR(AT156/AP149,"-")</f>
        <v>0.10285714285714286</v>
      </c>
      <c r="AV156" s="190">
        <f t="shared" si="106"/>
        <v>87722.425925925927</v>
      </c>
      <c r="AW156" s="101">
        <f t="shared" si="111"/>
        <v>1.0161836657884832E-2</v>
      </c>
      <c r="AX156" s="112"/>
      <c r="BN156" s="476"/>
      <c r="BO156" s="566"/>
      <c r="BP156" s="569"/>
      <c r="BQ156" s="569"/>
      <c r="BR156" s="388" t="s">
        <v>147</v>
      </c>
      <c r="BS156" s="374">
        <v>83462</v>
      </c>
      <c r="BT156" s="329">
        <v>1.1223314673977649E-3</v>
      </c>
      <c r="BU156" s="374">
        <v>10</v>
      </c>
      <c r="BV156" s="329">
        <v>0.14285714285714285</v>
      </c>
      <c r="BW156" s="374">
        <v>8346.2000000000007</v>
      </c>
      <c r="BX156" s="389">
        <v>2.0408163265306124E-3</v>
      </c>
      <c r="CA156" s="9"/>
      <c r="CB156" s="138"/>
      <c r="CC156" s="138"/>
      <c r="CD156" s="138"/>
      <c r="CE156" s="138"/>
      <c r="CF156" s="138"/>
      <c r="CG156" s="138"/>
      <c r="CH156" s="1"/>
      <c r="CI156" s="9"/>
      <c r="CJ156" s="130"/>
      <c r="CK156" s="130"/>
      <c r="CL156" s="130"/>
      <c r="CM156" s="1"/>
      <c r="CN156" s="1"/>
      <c r="CO156" s="1"/>
      <c r="CP156" s="1"/>
      <c r="CQ156" s="1"/>
    </row>
    <row r="157" spans="2:95" s="14" customFormat="1" ht="13.5" customHeight="1">
      <c r="B157" s="451"/>
      <c r="C157" s="566"/>
      <c r="D157" s="581"/>
      <c r="E157" s="569"/>
      <c r="F157" s="569"/>
      <c r="G157" s="117" t="s">
        <v>149</v>
      </c>
      <c r="H157" s="187">
        <v>698</v>
      </c>
      <c r="I157" s="160">
        <f>IFERROR(H157/E149,"-")</f>
        <v>2.7561650040963403E-6</v>
      </c>
      <c r="J157" s="187">
        <v>1</v>
      </c>
      <c r="K157" s="160">
        <f>IFERROR(J157/F149,"-")</f>
        <v>2.5445292620865142E-3</v>
      </c>
      <c r="L157" s="190">
        <f t="shared" si="102"/>
        <v>698</v>
      </c>
      <c r="M157" s="101">
        <f t="shared" si="107"/>
        <v>1.8818216033120061E-4</v>
      </c>
      <c r="N157" s="569"/>
      <c r="O157" s="569"/>
      <c r="P157" s="117" t="s">
        <v>149</v>
      </c>
      <c r="Q157" s="187">
        <v>0</v>
      </c>
      <c r="R157" s="160">
        <f>IFERROR(Q157/N149,"-")</f>
        <v>0</v>
      </c>
      <c r="S157" s="187">
        <v>0</v>
      </c>
      <c r="T157" s="160">
        <f>IFERROR(S157/O149,"-")</f>
        <v>0</v>
      </c>
      <c r="U157" s="190" t="str">
        <f t="shared" si="103"/>
        <v>-</v>
      </c>
      <c r="V157" s="101">
        <f t="shared" si="108"/>
        <v>0</v>
      </c>
      <c r="W157" s="569"/>
      <c r="X157" s="569"/>
      <c r="Y157" s="117" t="s">
        <v>149</v>
      </c>
      <c r="Z157" s="187">
        <v>0</v>
      </c>
      <c r="AA157" s="160">
        <f>IFERROR(Z157/W149,"-")</f>
        <v>0</v>
      </c>
      <c r="AB157" s="187">
        <v>0</v>
      </c>
      <c r="AC157" s="160">
        <f>IFERROR(AB157/X149,"-")</f>
        <v>0</v>
      </c>
      <c r="AD157" s="190" t="str">
        <f t="shared" si="104"/>
        <v>-</v>
      </c>
      <c r="AE157" s="101">
        <f t="shared" si="109"/>
        <v>0</v>
      </c>
      <c r="AF157" s="569"/>
      <c r="AG157" s="569"/>
      <c r="AH157" s="117" t="s">
        <v>149</v>
      </c>
      <c r="AI157" s="187">
        <v>0</v>
      </c>
      <c r="AJ157" s="160">
        <f>IFERROR(AI157/AF149,"-")</f>
        <v>0</v>
      </c>
      <c r="AK157" s="187">
        <v>0</v>
      </c>
      <c r="AL157" s="160">
        <f>IFERROR(AK157/AG149,"-")</f>
        <v>0</v>
      </c>
      <c r="AM157" s="190" t="str">
        <f t="shared" si="105"/>
        <v>-</v>
      </c>
      <c r="AN157" s="101">
        <f t="shared" si="110"/>
        <v>0</v>
      </c>
      <c r="AO157" s="569"/>
      <c r="AP157" s="586"/>
      <c r="AQ157" s="117" t="s">
        <v>149</v>
      </c>
      <c r="AR157" s="187">
        <f t="shared" si="100"/>
        <v>698</v>
      </c>
      <c r="AS157" s="160">
        <f>IFERROR(AR157/AO149,"-")</f>
        <v>1.9005631357679801E-6</v>
      </c>
      <c r="AT157" s="187">
        <f t="shared" si="101"/>
        <v>1</v>
      </c>
      <c r="AU157" s="160">
        <f>IFERROR(AT157/AP149,"-")</f>
        <v>1.9047619047619048E-3</v>
      </c>
      <c r="AV157" s="190">
        <f t="shared" si="106"/>
        <v>698</v>
      </c>
      <c r="AW157" s="101">
        <f t="shared" si="111"/>
        <v>1.8818216033120061E-4</v>
      </c>
      <c r="AX157" s="112"/>
      <c r="BN157" s="477"/>
      <c r="BO157" s="567"/>
      <c r="BP157" s="570"/>
      <c r="BQ157" s="570"/>
      <c r="BR157" s="119" t="s">
        <v>74</v>
      </c>
      <c r="BS157" s="374">
        <v>17343168</v>
      </c>
      <c r="BT157" s="329">
        <v>0.23321731076137595</v>
      </c>
      <c r="BU157" s="374">
        <v>64</v>
      </c>
      <c r="BV157" s="329">
        <v>0.91428571428571426</v>
      </c>
      <c r="BW157" s="374">
        <v>270987</v>
      </c>
      <c r="BX157" s="389">
        <v>1.3061224489795919E-2</v>
      </c>
      <c r="CA157" s="9"/>
      <c r="CB157" s="138"/>
      <c r="CC157" s="138"/>
      <c r="CD157" s="138"/>
      <c r="CE157" s="138"/>
      <c r="CF157" s="138"/>
      <c r="CG157" s="138"/>
      <c r="CH157" s="1"/>
      <c r="CI157" s="9"/>
      <c r="CJ157" s="130"/>
      <c r="CK157" s="130"/>
      <c r="CL157" s="130"/>
      <c r="CM157" s="1"/>
      <c r="CN157" s="1"/>
      <c r="CO157" s="1"/>
      <c r="CP157" s="1"/>
      <c r="CQ157" s="1"/>
    </row>
    <row r="158" spans="2:95" s="14" customFormat="1" ht="13.5" customHeight="1">
      <c r="B158" s="451"/>
      <c r="C158" s="566"/>
      <c r="D158" s="581"/>
      <c r="E158" s="569"/>
      <c r="F158" s="569"/>
      <c r="G158" s="117" t="s">
        <v>140</v>
      </c>
      <c r="H158" s="187">
        <v>45558</v>
      </c>
      <c r="I158" s="160">
        <f>IFERROR(H158/E149,"-")</f>
        <v>1.7989307343355455E-4</v>
      </c>
      <c r="J158" s="187">
        <v>2</v>
      </c>
      <c r="K158" s="160">
        <f>IFERROR(J158/F149,"-")</f>
        <v>5.0890585241730284E-3</v>
      </c>
      <c r="L158" s="190">
        <f t="shared" si="102"/>
        <v>22779</v>
      </c>
      <c r="M158" s="101">
        <f t="shared" si="107"/>
        <v>3.7636432066240122E-4</v>
      </c>
      <c r="N158" s="569"/>
      <c r="O158" s="569"/>
      <c r="P158" s="117" t="s">
        <v>140</v>
      </c>
      <c r="Q158" s="187">
        <v>0</v>
      </c>
      <c r="R158" s="160">
        <f>IFERROR(Q158/N149,"-")</f>
        <v>0</v>
      </c>
      <c r="S158" s="187">
        <v>0</v>
      </c>
      <c r="T158" s="160">
        <f>IFERROR(S158/O149,"-")</f>
        <v>0</v>
      </c>
      <c r="U158" s="190" t="str">
        <f t="shared" si="103"/>
        <v>-</v>
      </c>
      <c r="V158" s="101">
        <f t="shared" si="108"/>
        <v>0</v>
      </c>
      <c r="W158" s="569"/>
      <c r="X158" s="569"/>
      <c r="Y158" s="117" t="s">
        <v>140</v>
      </c>
      <c r="Z158" s="187">
        <v>0</v>
      </c>
      <c r="AA158" s="160">
        <f>IFERROR(Z158/W149,"-")</f>
        <v>0</v>
      </c>
      <c r="AB158" s="187">
        <v>0</v>
      </c>
      <c r="AC158" s="160">
        <f>IFERROR(AB158/X149,"-")</f>
        <v>0</v>
      </c>
      <c r="AD158" s="190" t="str">
        <f t="shared" si="104"/>
        <v>-</v>
      </c>
      <c r="AE158" s="101">
        <f t="shared" si="109"/>
        <v>0</v>
      </c>
      <c r="AF158" s="569"/>
      <c r="AG158" s="569"/>
      <c r="AH158" s="117" t="s">
        <v>140</v>
      </c>
      <c r="AI158" s="187">
        <v>38585</v>
      </c>
      <c r="AJ158" s="160">
        <f>IFERROR(AI158/AF149,"-")</f>
        <v>5.3944505874058276E-4</v>
      </c>
      <c r="AK158" s="187">
        <v>4</v>
      </c>
      <c r="AL158" s="160">
        <f>IFERROR(AK158/AG149,"-")</f>
        <v>6.25E-2</v>
      </c>
      <c r="AM158" s="190">
        <f t="shared" si="105"/>
        <v>9646.25</v>
      </c>
      <c r="AN158" s="101">
        <f t="shared" si="110"/>
        <v>7.5272864132480243E-4</v>
      </c>
      <c r="AO158" s="569"/>
      <c r="AP158" s="586"/>
      <c r="AQ158" s="117" t="s">
        <v>140</v>
      </c>
      <c r="AR158" s="187">
        <f t="shared" si="100"/>
        <v>84143</v>
      </c>
      <c r="AS158" s="160">
        <f>IFERROR(AR158/AO149,"-")</f>
        <v>2.291104354339902E-4</v>
      </c>
      <c r="AT158" s="187">
        <f t="shared" si="101"/>
        <v>6</v>
      </c>
      <c r="AU158" s="160">
        <f>IFERROR(AT158/AP149,"-")</f>
        <v>1.1428571428571429E-2</v>
      </c>
      <c r="AV158" s="190">
        <f t="shared" si="106"/>
        <v>14023.833333333334</v>
      </c>
      <c r="AW158" s="101">
        <f t="shared" si="111"/>
        <v>1.1290929619872036E-3</v>
      </c>
      <c r="AX158" s="112"/>
      <c r="BN158" s="555">
        <v>10</v>
      </c>
      <c r="BO158" s="565" t="s">
        <v>52</v>
      </c>
      <c r="BP158" s="568">
        <v>107201480</v>
      </c>
      <c r="BQ158" s="568">
        <v>135</v>
      </c>
      <c r="BR158" s="388" t="s">
        <v>133</v>
      </c>
      <c r="BS158" s="374">
        <v>519273</v>
      </c>
      <c r="BT158" s="329">
        <v>4.8438976775320641E-3</v>
      </c>
      <c r="BU158" s="374">
        <v>29</v>
      </c>
      <c r="BV158" s="329">
        <v>0.21481481481481482</v>
      </c>
      <c r="BW158" s="374">
        <v>17905.96551724138</v>
      </c>
      <c r="BX158" s="389">
        <v>2.37354722540514E-3</v>
      </c>
      <c r="CA158" s="9"/>
      <c r="CB158" s="138"/>
      <c r="CC158" s="138"/>
      <c r="CD158" s="138"/>
      <c r="CE158" s="138"/>
      <c r="CF158" s="138"/>
      <c r="CG158" s="138"/>
      <c r="CH158" s="1"/>
      <c r="CI158" s="9"/>
      <c r="CJ158" s="130"/>
      <c r="CK158" s="130"/>
      <c r="CL158" s="130"/>
      <c r="CM158" s="1"/>
      <c r="CN158" s="1"/>
      <c r="CO158" s="1"/>
      <c r="CP158" s="1"/>
      <c r="CQ158" s="1"/>
    </row>
    <row r="159" spans="2:95" s="14" customFormat="1" ht="13.5" customHeight="1">
      <c r="B159" s="451"/>
      <c r="C159" s="566"/>
      <c r="D159" s="581"/>
      <c r="E159" s="569"/>
      <c r="F159" s="569"/>
      <c r="G159" s="117" t="s">
        <v>141</v>
      </c>
      <c r="H159" s="187">
        <v>157979</v>
      </c>
      <c r="I159" s="160">
        <f>IFERROR(H159/E149,"-")</f>
        <v>6.2380543149303115E-4</v>
      </c>
      <c r="J159" s="187">
        <v>13</v>
      </c>
      <c r="K159" s="160">
        <f>IFERROR(J159/F149,"-")</f>
        <v>3.3078880407124679E-2</v>
      </c>
      <c r="L159" s="190">
        <f t="shared" si="102"/>
        <v>12152.23076923077</v>
      </c>
      <c r="M159" s="101">
        <f t="shared" si="107"/>
        <v>2.4463680843056076E-3</v>
      </c>
      <c r="N159" s="569"/>
      <c r="O159" s="569"/>
      <c r="P159" s="117" t="s">
        <v>141</v>
      </c>
      <c r="Q159" s="187">
        <v>122163</v>
      </c>
      <c r="R159" s="160">
        <f>IFERROR(Q159/N149,"-")</f>
        <v>4.1740540529459054E-3</v>
      </c>
      <c r="S159" s="187">
        <v>3</v>
      </c>
      <c r="T159" s="160">
        <f>IFERROR(S159/O149,"-")</f>
        <v>6.6666666666666666E-2</v>
      </c>
      <c r="U159" s="190">
        <f t="shared" si="103"/>
        <v>40721</v>
      </c>
      <c r="V159" s="101">
        <f t="shared" si="108"/>
        <v>5.645464809936018E-4</v>
      </c>
      <c r="W159" s="569"/>
      <c r="X159" s="569"/>
      <c r="Y159" s="117" t="s">
        <v>141</v>
      </c>
      <c r="Z159" s="187">
        <v>13952</v>
      </c>
      <c r="AA159" s="160">
        <f>IFERROR(Z159/W149,"-")</f>
        <v>1.0557947254154279E-3</v>
      </c>
      <c r="AB159" s="187">
        <v>1</v>
      </c>
      <c r="AC159" s="160">
        <f>IFERROR(AB159/X149,"-")</f>
        <v>4.3478260869565216E-2</v>
      </c>
      <c r="AD159" s="190">
        <f t="shared" si="104"/>
        <v>13952</v>
      </c>
      <c r="AE159" s="101">
        <f t="shared" si="109"/>
        <v>1.8818216033120061E-4</v>
      </c>
      <c r="AF159" s="569"/>
      <c r="AG159" s="569"/>
      <c r="AH159" s="117" t="s">
        <v>141</v>
      </c>
      <c r="AI159" s="187">
        <v>79263</v>
      </c>
      <c r="AJ159" s="160">
        <f>IFERROR(AI159/AF149,"-")</f>
        <v>1.1081517089790026E-3</v>
      </c>
      <c r="AK159" s="187">
        <v>7</v>
      </c>
      <c r="AL159" s="160">
        <f>IFERROR(AK159/AG149,"-")</f>
        <v>0.109375</v>
      </c>
      <c r="AM159" s="190">
        <f t="shared" si="105"/>
        <v>11323.285714285714</v>
      </c>
      <c r="AN159" s="101">
        <f t="shared" si="110"/>
        <v>1.3172751223184042E-3</v>
      </c>
      <c r="AO159" s="569"/>
      <c r="AP159" s="586"/>
      <c r="AQ159" s="117" t="s">
        <v>141</v>
      </c>
      <c r="AR159" s="187">
        <f t="shared" si="100"/>
        <v>373357</v>
      </c>
      <c r="AS159" s="160">
        <f>IFERROR(AR159/AO149,"-")</f>
        <v>1.0166025081388621E-3</v>
      </c>
      <c r="AT159" s="187">
        <f t="shared" si="101"/>
        <v>24</v>
      </c>
      <c r="AU159" s="160">
        <f>IFERROR(AT159/AP149,"-")</f>
        <v>4.5714285714285714E-2</v>
      </c>
      <c r="AV159" s="190">
        <f t="shared" si="106"/>
        <v>15556.541666666666</v>
      </c>
      <c r="AW159" s="101">
        <f t="shared" si="111"/>
        <v>4.5163718479488144E-3</v>
      </c>
      <c r="AX159" s="112"/>
      <c r="BN159" s="476"/>
      <c r="BO159" s="566"/>
      <c r="BP159" s="569"/>
      <c r="BQ159" s="569"/>
      <c r="BR159" s="388" t="s">
        <v>134</v>
      </c>
      <c r="BS159" s="374">
        <v>2008955</v>
      </c>
      <c r="BT159" s="329">
        <v>1.8739993141885729E-2</v>
      </c>
      <c r="BU159" s="374">
        <v>47</v>
      </c>
      <c r="BV159" s="329">
        <v>0.34814814814814815</v>
      </c>
      <c r="BW159" s="374">
        <v>42743.723404255317</v>
      </c>
      <c r="BX159" s="389">
        <v>3.8467834342772959E-3</v>
      </c>
      <c r="CA159" s="9"/>
      <c r="CB159" s="138"/>
      <c r="CC159" s="138"/>
      <c r="CD159" s="138"/>
      <c r="CE159" s="138"/>
      <c r="CF159" s="138"/>
      <c r="CG159" s="138"/>
      <c r="CH159" s="1"/>
      <c r="CI159" s="9"/>
      <c r="CJ159" s="130"/>
      <c r="CK159" s="130"/>
      <c r="CL159" s="130"/>
      <c r="CM159" s="1"/>
      <c r="CN159" s="1"/>
      <c r="CO159" s="1"/>
      <c r="CP159" s="1"/>
      <c r="CQ159" s="1"/>
    </row>
    <row r="160" spans="2:95" s="14" customFormat="1" ht="13.5" customHeight="1">
      <c r="B160" s="451"/>
      <c r="C160" s="566"/>
      <c r="D160" s="581"/>
      <c r="E160" s="569"/>
      <c r="F160" s="569"/>
      <c r="G160" s="117" t="s">
        <v>142</v>
      </c>
      <c r="H160" s="187">
        <v>0</v>
      </c>
      <c r="I160" s="160">
        <f>IFERROR(H160/E149,"-")</f>
        <v>0</v>
      </c>
      <c r="J160" s="187">
        <v>0</v>
      </c>
      <c r="K160" s="160">
        <f>IFERROR(J160/F149,"-")</f>
        <v>0</v>
      </c>
      <c r="L160" s="190" t="str">
        <f t="shared" si="102"/>
        <v>-</v>
      </c>
      <c r="M160" s="101">
        <f t="shared" si="107"/>
        <v>0</v>
      </c>
      <c r="N160" s="569"/>
      <c r="O160" s="569"/>
      <c r="P160" s="117" t="s">
        <v>142</v>
      </c>
      <c r="Q160" s="187">
        <v>5828</v>
      </c>
      <c r="R160" s="160">
        <f>IFERROR(Q160/N149,"-")</f>
        <v>1.9913056343220727E-4</v>
      </c>
      <c r="S160" s="187">
        <v>1</v>
      </c>
      <c r="T160" s="160">
        <f>IFERROR(S160/O149,"-")</f>
        <v>2.2222222222222223E-2</v>
      </c>
      <c r="U160" s="190">
        <f t="shared" si="103"/>
        <v>5828</v>
      </c>
      <c r="V160" s="101">
        <f t="shared" si="108"/>
        <v>1.8818216033120061E-4</v>
      </c>
      <c r="W160" s="569"/>
      <c r="X160" s="569"/>
      <c r="Y160" s="117" t="s">
        <v>142</v>
      </c>
      <c r="Z160" s="187">
        <v>0</v>
      </c>
      <c r="AA160" s="160">
        <f>IFERROR(Z160/W149,"-")</f>
        <v>0</v>
      </c>
      <c r="AB160" s="187">
        <v>0</v>
      </c>
      <c r="AC160" s="160">
        <f>IFERROR(AB160/X149,"-")</f>
        <v>0</v>
      </c>
      <c r="AD160" s="190" t="str">
        <f t="shared" si="104"/>
        <v>-</v>
      </c>
      <c r="AE160" s="101">
        <f t="shared" si="109"/>
        <v>0</v>
      </c>
      <c r="AF160" s="569"/>
      <c r="AG160" s="569"/>
      <c r="AH160" s="117" t="s">
        <v>142</v>
      </c>
      <c r="AI160" s="187">
        <v>0</v>
      </c>
      <c r="AJ160" s="160">
        <f>IFERROR(AI160/AF149,"-")</f>
        <v>0</v>
      </c>
      <c r="AK160" s="187">
        <v>0</v>
      </c>
      <c r="AL160" s="160">
        <f>IFERROR(AK160/AG149,"-")</f>
        <v>0</v>
      </c>
      <c r="AM160" s="190" t="str">
        <f t="shared" si="105"/>
        <v>-</v>
      </c>
      <c r="AN160" s="101">
        <f t="shared" si="110"/>
        <v>0</v>
      </c>
      <c r="AO160" s="569"/>
      <c r="AP160" s="586"/>
      <c r="AQ160" s="117" t="s">
        <v>142</v>
      </c>
      <c r="AR160" s="187">
        <f t="shared" si="100"/>
        <v>5828</v>
      </c>
      <c r="AS160" s="160">
        <f>IFERROR(AR160/AO149,"-")</f>
        <v>1.5868885322716028E-5</v>
      </c>
      <c r="AT160" s="187">
        <f t="shared" si="101"/>
        <v>1</v>
      </c>
      <c r="AU160" s="160">
        <f>IFERROR(AT160/AP149,"-")</f>
        <v>1.9047619047619048E-3</v>
      </c>
      <c r="AV160" s="190">
        <f t="shared" si="106"/>
        <v>5828</v>
      </c>
      <c r="AW160" s="101">
        <f t="shared" si="111"/>
        <v>1.8818216033120061E-4</v>
      </c>
      <c r="AX160" s="112"/>
      <c r="BN160" s="476"/>
      <c r="BO160" s="566"/>
      <c r="BP160" s="569"/>
      <c r="BQ160" s="569"/>
      <c r="BR160" s="388" t="s">
        <v>135</v>
      </c>
      <c r="BS160" s="374">
        <v>1219519</v>
      </c>
      <c r="BT160" s="329">
        <v>1.1375953018559072E-2</v>
      </c>
      <c r="BU160" s="374">
        <v>40</v>
      </c>
      <c r="BV160" s="329">
        <v>0.29629629629629628</v>
      </c>
      <c r="BW160" s="374">
        <v>30487.974999999999</v>
      </c>
      <c r="BX160" s="389">
        <v>3.2738582419381242E-3</v>
      </c>
      <c r="CA160" s="9"/>
      <c r="CB160" s="138"/>
      <c r="CC160" s="138"/>
      <c r="CD160" s="138"/>
      <c r="CE160" s="138"/>
      <c r="CF160" s="138"/>
      <c r="CG160" s="138"/>
      <c r="CH160" s="1"/>
      <c r="CI160" s="9"/>
      <c r="CJ160" s="130"/>
      <c r="CK160" s="130"/>
      <c r="CL160" s="130"/>
      <c r="CM160" s="1"/>
      <c r="CN160" s="1"/>
      <c r="CO160" s="1"/>
      <c r="CP160" s="1"/>
      <c r="CQ160" s="1"/>
    </row>
    <row r="161" spans="2:95" s="14" customFormat="1" ht="13.5" customHeight="1">
      <c r="B161" s="451"/>
      <c r="C161" s="566"/>
      <c r="D161" s="581"/>
      <c r="E161" s="569"/>
      <c r="F161" s="569"/>
      <c r="G161" s="117" t="s">
        <v>143</v>
      </c>
      <c r="H161" s="187">
        <v>0</v>
      </c>
      <c r="I161" s="160">
        <f>IFERROR(H161/E149,"-")</f>
        <v>0</v>
      </c>
      <c r="J161" s="187">
        <v>0</v>
      </c>
      <c r="K161" s="160">
        <f>IFERROR(J161/F149,"-")</f>
        <v>0</v>
      </c>
      <c r="L161" s="190" t="str">
        <f t="shared" si="102"/>
        <v>-</v>
      </c>
      <c r="M161" s="101">
        <f t="shared" si="107"/>
        <v>0</v>
      </c>
      <c r="N161" s="569"/>
      <c r="O161" s="569"/>
      <c r="P161" s="117" t="s">
        <v>143</v>
      </c>
      <c r="Q161" s="187">
        <v>0</v>
      </c>
      <c r="R161" s="160">
        <f>IFERROR(Q161/N149,"-")</f>
        <v>0</v>
      </c>
      <c r="S161" s="187">
        <v>0</v>
      </c>
      <c r="T161" s="160">
        <f>IFERROR(S161/O149,"-")</f>
        <v>0</v>
      </c>
      <c r="U161" s="190" t="str">
        <f t="shared" si="103"/>
        <v>-</v>
      </c>
      <c r="V161" s="101">
        <f t="shared" si="108"/>
        <v>0</v>
      </c>
      <c r="W161" s="569"/>
      <c r="X161" s="569"/>
      <c r="Y161" s="117" t="s">
        <v>143</v>
      </c>
      <c r="Z161" s="187">
        <v>0</v>
      </c>
      <c r="AA161" s="160">
        <f>IFERROR(Z161/W149,"-")</f>
        <v>0</v>
      </c>
      <c r="AB161" s="187">
        <v>0</v>
      </c>
      <c r="AC161" s="160">
        <f>IFERROR(AB161/X149,"-")</f>
        <v>0</v>
      </c>
      <c r="AD161" s="190" t="str">
        <f t="shared" si="104"/>
        <v>-</v>
      </c>
      <c r="AE161" s="101">
        <f t="shared" si="109"/>
        <v>0</v>
      </c>
      <c r="AF161" s="569"/>
      <c r="AG161" s="569"/>
      <c r="AH161" s="117" t="s">
        <v>143</v>
      </c>
      <c r="AI161" s="187">
        <v>18546</v>
      </c>
      <c r="AJ161" s="160">
        <f>IFERROR(AI161/AF149,"-")</f>
        <v>2.5928594167170789E-4</v>
      </c>
      <c r="AK161" s="187">
        <v>1</v>
      </c>
      <c r="AL161" s="160">
        <f>IFERROR(AK161/AG149,"-")</f>
        <v>1.5625E-2</v>
      </c>
      <c r="AM161" s="190">
        <f t="shared" si="105"/>
        <v>18546</v>
      </c>
      <c r="AN161" s="101">
        <f t="shared" si="110"/>
        <v>1.8818216033120061E-4</v>
      </c>
      <c r="AO161" s="569"/>
      <c r="AP161" s="586"/>
      <c r="AQ161" s="117" t="s">
        <v>143</v>
      </c>
      <c r="AR161" s="187">
        <f t="shared" si="100"/>
        <v>18546</v>
      </c>
      <c r="AS161" s="160">
        <f>IFERROR(AR161/AO149,"-")</f>
        <v>5.0498343719130317E-5</v>
      </c>
      <c r="AT161" s="187">
        <f t="shared" si="101"/>
        <v>1</v>
      </c>
      <c r="AU161" s="160">
        <f>IFERROR(AT161/AP149,"-")</f>
        <v>1.9047619047619048E-3</v>
      </c>
      <c r="AV161" s="190">
        <f t="shared" si="106"/>
        <v>18546</v>
      </c>
      <c r="AW161" s="101">
        <f t="shared" si="111"/>
        <v>1.8818216033120061E-4</v>
      </c>
      <c r="AX161" s="112"/>
      <c r="BN161" s="476"/>
      <c r="BO161" s="566"/>
      <c r="BP161" s="569"/>
      <c r="BQ161" s="569"/>
      <c r="BR161" s="388" t="s">
        <v>136</v>
      </c>
      <c r="BS161" s="374">
        <v>60951</v>
      </c>
      <c r="BT161" s="329">
        <v>5.6856491160383238E-4</v>
      </c>
      <c r="BU161" s="374">
        <v>2</v>
      </c>
      <c r="BV161" s="329">
        <v>1.4814814814814815E-2</v>
      </c>
      <c r="BW161" s="374">
        <v>30475.5</v>
      </c>
      <c r="BX161" s="389">
        <v>1.636929120969062E-4</v>
      </c>
      <c r="CA161" s="9"/>
      <c r="CB161" s="138"/>
      <c r="CC161" s="138"/>
      <c r="CD161" s="138"/>
      <c r="CE161" s="138"/>
      <c r="CF161" s="138"/>
      <c r="CG161" s="138"/>
      <c r="CH161" s="1"/>
      <c r="CI161" s="9"/>
      <c r="CJ161" s="130"/>
      <c r="CK161" s="130"/>
      <c r="CL161" s="130"/>
      <c r="CM161" s="1"/>
      <c r="CN161" s="1"/>
      <c r="CO161" s="1"/>
      <c r="CP161" s="1"/>
      <c r="CQ161" s="1"/>
    </row>
    <row r="162" spans="2:95" s="14" customFormat="1" ht="13.5" customHeight="1">
      <c r="B162" s="451"/>
      <c r="C162" s="566"/>
      <c r="D162" s="581"/>
      <c r="E162" s="569"/>
      <c r="F162" s="569"/>
      <c r="G162" s="117" t="s">
        <v>144</v>
      </c>
      <c r="H162" s="187">
        <v>1780153</v>
      </c>
      <c r="I162" s="160">
        <f>IFERROR(H162/E149,"-")</f>
        <v>7.0292197715431416E-3</v>
      </c>
      <c r="J162" s="187">
        <v>63</v>
      </c>
      <c r="K162" s="160">
        <f>IFERROR(J162/F149,"-")</f>
        <v>0.16030534351145037</v>
      </c>
      <c r="L162" s="190">
        <f t="shared" si="102"/>
        <v>28256.396825396827</v>
      </c>
      <c r="M162" s="101">
        <f t="shared" si="107"/>
        <v>1.1855476100865637E-2</v>
      </c>
      <c r="N162" s="569"/>
      <c r="O162" s="569"/>
      <c r="P162" s="117" t="s">
        <v>144</v>
      </c>
      <c r="Q162" s="187">
        <v>226550</v>
      </c>
      <c r="R162" s="160">
        <f>IFERROR(Q162/N149,"-")</f>
        <v>7.7407393866792311E-3</v>
      </c>
      <c r="S162" s="187">
        <v>7</v>
      </c>
      <c r="T162" s="160">
        <f>IFERROR(S162/O149,"-")</f>
        <v>0.15555555555555556</v>
      </c>
      <c r="U162" s="190">
        <f t="shared" si="103"/>
        <v>32364.285714285714</v>
      </c>
      <c r="V162" s="101">
        <f t="shared" si="108"/>
        <v>1.3172751223184042E-3</v>
      </c>
      <c r="W162" s="569"/>
      <c r="X162" s="569"/>
      <c r="Y162" s="117" t="s">
        <v>144</v>
      </c>
      <c r="Z162" s="187">
        <v>102707</v>
      </c>
      <c r="AA162" s="160">
        <f>IFERROR(Z162/W149,"-")</f>
        <v>7.7721838348080814E-3</v>
      </c>
      <c r="AB162" s="187">
        <v>6</v>
      </c>
      <c r="AC162" s="160">
        <f>IFERROR(AB162/X149,"-")</f>
        <v>0.2608695652173913</v>
      </c>
      <c r="AD162" s="190">
        <f t="shared" si="104"/>
        <v>17117.833333333332</v>
      </c>
      <c r="AE162" s="101">
        <f t="shared" si="109"/>
        <v>1.1290929619872036E-3</v>
      </c>
      <c r="AF162" s="569"/>
      <c r="AG162" s="569"/>
      <c r="AH162" s="117" t="s">
        <v>144</v>
      </c>
      <c r="AI162" s="187">
        <v>397910</v>
      </c>
      <c r="AJ162" s="160">
        <f>IFERROR(AI162/AF149,"-")</f>
        <v>5.563057751029294E-3</v>
      </c>
      <c r="AK162" s="187">
        <v>16</v>
      </c>
      <c r="AL162" s="160">
        <f>IFERROR(AK162/AG149,"-")</f>
        <v>0.25</v>
      </c>
      <c r="AM162" s="190">
        <f t="shared" si="105"/>
        <v>24869.375</v>
      </c>
      <c r="AN162" s="101">
        <f t="shared" si="110"/>
        <v>3.0109145652992097E-3</v>
      </c>
      <c r="AO162" s="569"/>
      <c r="AP162" s="586"/>
      <c r="AQ162" s="117" t="s">
        <v>144</v>
      </c>
      <c r="AR162" s="187">
        <f t="shared" si="100"/>
        <v>2507320</v>
      </c>
      <c r="AS162" s="160">
        <f>IFERROR(AR162/AO149,"-")</f>
        <v>6.8271059621400742E-3</v>
      </c>
      <c r="AT162" s="187">
        <f t="shared" si="101"/>
        <v>92</v>
      </c>
      <c r="AU162" s="160">
        <f>IFERROR(AT162/AP149,"-")</f>
        <v>0.17523809523809525</v>
      </c>
      <c r="AV162" s="190">
        <f t="shared" si="106"/>
        <v>27253.478260869564</v>
      </c>
      <c r="AW162" s="101">
        <f t="shared" si="111"/>
        <v>1.7312758750470454E-2</v>
      </c>
      <c r="AX162" s="112"/>
      <c r="BN162" s="476"/>
      <c r="BO162" s="566"/>
      <c r="BP162" s="569"/>
      <c r="BQ162" s="569"/>
      <c r="BR162" s="388" t="s">
        <v>137</v>
      </c>
      <c r="BS162" s="374">
        <v>1434319</v>
      </c>
      <c r="BT162" s="329">
        <v>1.3379656698769457E-2</v>
      </c>
      <c r="BU162" s="374">
        <v>58</v>
      </c>
      <c r="BV162" s="329">
        <v>0.42962962962962964</v>
      </c>
      <c r="BW162" s="374">
        <v>24729.637931034482</v>
      </c>
      <c r="BX162" s="389">
        <v>4.74709445081028E-3</v>
      </c>
      <c r="CA162" s="9"/>
      <c r="CB162" s="138"/>
      <c r="CC162" s="138"/>
      <c r="CD162" s="138"/>
      <c r="CE162" s="138"/>
      <c r="CF162" s="138"/>
      <c r="CG162" s="138"/>
      <c r="CH162" s="1"/>
      <c r="CI162" s="9"/>
      <c r="CJ162" s="130"/>
      <c r="CK162" s="130"/>
      <c r="CL162" s="130"/>
      <c r="CM162" s="1"/>
      <c r="CN162" s="1"/>
      <c r="CO162" s="1"/>
      <c r="CP162" s="1"/>
      <c r="CQ162" s="1"/>
    </row>
    <row r="163" spans="2:95" s="14" customFormat="1" ht="13.5" customHeight="1">
      <c r="B163" s="451"/>
      <c r="C163" s="566"/>
      <c r="D163" s="581"/>
      <c r="E163" s="569"/>
      <c r="F163" s="569"/>
      <c r="G163" s="117" t="s">
        <v>145</v>
      </c>
      <c r="H163" s="187">
        <v>1519914</v>
      </c>
      <c r="I163" s="160">
        <f>IFERROR(H163/E149,"-")</f>
        <v>6.0016243209686029E-3</v>
      </c>
      <c r="J163" s="187">
        <v>31</v>
      </c>
      <c r="K163" s="160">
        <f>IFERROR(J163/F149,"-")</f>
        <v>7.8880407124681931E-2</v>
      </c>
      <c r="L163" s="190">
        <f t="shared" si="102"/>
        <v>49029.483870967742</v>
      </c>
      <c r="M163" s="101">
        <f t="shared" si="107"/>
        <v>5.8336469702672186E-3</v>
      </c>
      <c r="N163" s="569"/>
      <c r="O163" s="569"/>
      <c r="P163" s="117" t="s">
        <v>145</v>
      </c>
      <c r="Q163" s="187">
        <v>162131</v>
      </c>
      <c r="R163" s="160">
        <f>IFERROR(Q163/N149,"-")</f>
        <v>5.5396769697713105E-3</v>
      </c>
      <c r="S163" s="187">
        <v>4</v>
      </c>
      <c r="T163" s="160">
        <f>IFERROR(S163/O149,"-")</f>
        <v>8.8888888888888892E-2</v>
      </c>
      <c r="U163" s="190">
        <f t="shared" si="103"/>
        <v>40532.75</v>
      </c>
      <c r="V163" s="101">
        <f t="shared" si="108"/>
        <v>7.5272864132480243E-4</v>
      </c>
      <c r="W163" s="569"/>
      <c r="X163" s="569"/>
      <c r="Y163" s="117" t="s">
        <v>145</v>
      </c>
      <c r="Z163" s="187">
        <v>115054</v>
      </c>
      <c r="AA163" s="160">
        <f>IFERROR(Z163/W149,"-")</f>
        <v>8.7065228166532845E-3</v>
      </c>
      <c r="AB163" s="187">
        <v>5</v>
      </c>
      <c r="AC163" s="160">
        <f>IFERROR(AB163/X149,"-")</f>
        <v>0.21739130434782608</v>
      </c>
      <c r="AD163" s="190">
        <f t="shared" si="104"/>
        <v>23010.799999999999</v>
      </c>
      <c r="AE163" s="101">
        <f t="shared" si="109"/>
        <v>9.4091080165600296E-4</v>
      </c>
      <c r="AF163" s="569"/>
      <c r="AG163" s="569"/>
      <c r="AH163" s="117" t="s">
        <v>145</v>
      </c>
      <c r="AI163" s="187">
        <v>809391</v>
      </c>
      <c r="AJ163" s="160">
        <f>IFERROR(AI163/AF149,"-")</f>
        <v>1.131584749356224E-2</v>
      </c>
      <c r="AK163" s="187">
        <v>9</v>
      </c>
      <c r="AL163" s="160">
        <f>IFERROR(AK163/AG149,"-")</f>
        <v>0.140625</v>
      </c>
      <c r="AM163" s="190">
        <f t="shared" si="105"/>
        <v>89932.333333333328</v>
      </c>
      <c r="AN163" s="101">
        <f t="shared" si="110"/>
        <v>1.6936394429808055E-3</v>
      </c>
      <c r="AO163" s="569"/>
      <c r="AP163" s="586"/>
      <c r="AQ163" s="117" t="s">
        <v>145</v>
      </c>
      <c r="AR163" s="187">
        <f t="shared" si="100"/>
        <v>2606490</v>
      </c>
      <c r="AS163" s="160">
        <f>IFERROR(AR163/AO149,"-")</f>
        <v>7.0971329623895161E-3</v>
      </c>
      <c r="AT163" s="187">
        <f t="shared" si="101"/>
        <v>49</v>
      </c>
      <c r="AU163" s="160">
        <f>IFERROR(AT163/AP149,"-")</f>
        <v>9.3333333333333338E-2</v>
      </c>
      <c r="AV163" s="190">
        <f t="shared" si="106"/>
        <v>53193.673469387752</v>
      </c>
      <c r="AW163" s="101">
        <f t="shared" si="111"/>
        <v>9.2209258562288288E-3</v>
      </c>
      <c r="AX163" s="112"/>
      <c r="BN163" s="476"/>
      <c r="BO163" s="566"/>
      <c r="BP163" s="569"/>
      <c r="BQ163" s="569"/>
      <c r="BR163" s="388" t="s">
        <v>138</v>
      </c>
      <c r="BS163" s="374">
        <v>2328406</v>
      </c>
      <c r="BT163" s="329">
        <v>2.1719905359515557E-2</v>
      </c>
      <c r="BU163" s="374">
        <v>58</v>
      </c>
      <c r="BV163" s="329">
        <v>0.42962962962962964</v>
      </c>
      <c r="BW163" s="374">
        <v>40144.931034482761</v>
      </c>
      <c r="BX163" s="389">
        <v>4.74709445081028E-3</v>
      </c>
      <c r="CA163" s="9"/>
      <c r="CB163" s="138"/>
      <c r="CC163" s="138"/>
      <c r="CD163" s="138"/>
      <c r="CE163" s="138"/>
      <c r="CF163" s="138"/>
      <c r="CG163" s="138"/>
      <c r="CH163" s="1"/>
      <c r="CI163" s="9"/>
      <c r="CJ163" s="130"/>
      <c r="CK163" s="130"/>
      <c r="CL163" s="130"/>
      <c r="CM163" s="1"/>
      <c r="CN163" s="1"/>
      <c r="CO163" s="1"/>
      <c r="CP163" s="1"/>
      <c r="CQ163" s="1"/>
    </row>
    <row r="164" spans="2:95" s="14" customFormat="1" ht="13.5" customHeight="1">
      <c r="B164" s="451"/>
      <c r="C164" s="566"/>
      <c r="D164" s="581"/>
      <c r="E164" s="569"/>
      <c r="F164" s="569"/>
      <c r="G164" s="117" t="s">
        <v>146</v>
      </c>
      <c r="H164" s="187">
        <v>340682</v>
      </c>
      <c r="I164" s="160">
        <f>IFERROR(H164/E149,"-")</f>
        <v>1.3452375443059447E-3</v>
      </c>
      <c r="J164" s="187">
        <v>16</v>
      </c>
      <c r="K164" s="160">
        <f>IFERROR(J164/F149,"-")</f>
        <v>4.0712468193384227E-2</v>
      </c>
      <c r="L164" s="190">
        <f t="shared" si="102"/>
        <v>21292.625</v>
      </c>
      <c r="M164" s="101">
        <f t="shared" si="107"/>
        <v>3.0109145652992097E-3</v>
      </c>
      <c r="N164" s="569"/>
      <c r="O164" s="569"/>
      <c r="P164" s="117" t="s">
        <v>146</v>
      </c>
      <c r="Q164" s="187">
        <v>26535</v>
      </c>
      <c r="R164" s="160">
        <f>IFERROR(Q164/N149,"-")</f>
        <v>9.0664541878408031E-4</v>
      </c>
      <c r="S164" s="187">
        <v>3</v>
      </c>
      <c r="T164" s="160">
        <f>IFERROR(S164/O149,"-")</f>
        <v>6.6666666666666666E-2</v>
      </c>
      <c r="U164" s="190">
        <f t="shared" si="103"/>
        <v>8845</v>
      </c>
      <c r="V164" s="101">
        <f t="shared" si="108"/>
        <v>5.645464809936018E-4</v>
      </c>
      <c r="W164" s="569"/>
      <c r="X164" s="569"/>
      <c r="Y164" s="117" t="s">
        <v>146</v>
      </c>
      <c r="Z164" s="187">
        <v>0</v>
      </c>
      <c r="AA164" s="160">
        <f>IFERROR(Z164/W149,"-")</f>
        <v>0</v>
      </c>
      <c r="AB164" s="187">
        <v>0</v>
      </c>
      <c r="AC164" s="160">
        <f>IFERROR(AB164/X149,"-")</f>
        <v>0</v>
      </c>
      <c r="AD164" s="190" t="str">
        <f t="shared" si="104"/>
        <v>-</v>
      </c>
      <c r="AE164" s="101">
        <f t="shared" si="109"/>
        <v>0</v>
      </c>
      <c r="AF164" s="569"/>
      <c r="AG164" s="569"/>
      <c r="AH164" s="117" t="s">
        <v>146</v>
      </c>
      <c r="AI164" s="187">
        <v>208768</v>
      </c>
      <c r="AJ164" s="160">
        <f>IFERROR(AI164/AF149,"-")</f>
        <v>2.9187214208411037E-3</v>
      </c>
      <c r="AK164" s="187">
        <v>7</v>
      </c>
      <c r="AL164" s="160">
        <f>IFERROR(AK164/AG149,"-")</f>
        <v>0.109375</v>
      </c>
      <c r="AM164" s="190">
        <f t="shared" si="105"/>
        <v>29824</v>
      </c>
      <c r="AN164" s="101">
        <f t="shared" si="110"/>
        <v>1.3172751223184042E-3</v>
      </c>
      <c r="AO164" s="569"/>
      <c r="AP164" s="586"/>
      <c r="AQ164" s="117" t="s">
        <v>146</v>
      </c>
      <c r="AR164" s="187">
        <f t="shared" si="100"/>
        <v>575985</v>
      </c>
      <c r="AS164" s="160">
        <f>IFERROR(AR164/AO149,"-")</f>
        <v>1.568332174434556E-3</v>
      </c>
      <c r="AT164" s="187">
        <f t="shared" si="101"/>
        <v>26</v>
      </c>
      <c r="AU164" s="160">
        <f>IFERROR(AT164/AP149,"-")</f>
        <v>4.9523809523809526E-2</v>
      </c>
      <c r="AV164" s="190">
        <f t="shared" si="106"/>
        <v>22153.26923076923</v>
      </c>
      <c r="AW164" s="101">
        <f t="shared" si="111"/>
        <v>4.8927361686112152E-3</v>
      </c>
      <c r="AX164" s="112"/>
      <c r="BN164" s="476"/>
      <c r="BO164" s="566"/>
      <c r="BP164" s="569"/>
      <c r="BQ164" s="569"/>
      <c r="BR164" s="388" t="s">
        <v>139</v>
      </c>
      <c r="BS164" s="374">
        <v>806510</v>
      </c>
      <c r="BT164" s="329">
        <v>7.5233103125068798E-3</v>
      </c>
      <c r="BU164" s="374">
        <v>20</v>
      </c>
      <c r="BV164" s="329">
        <v>0.14814814814814814</v>
      </c>
      <c r="BW164" s="374">
        <v>40325.5</v>
      </c>
      <c r="BX164" s="389">
        <v>1.6369291209690621E-3</v>
      </c>
      <c r="BZ164" s="144"/>
      <c r="CA164" s="9"/>
      <c r="CB164" s="138"/>
      <c r="CC164" s="138"/>
      <c r="CD164" s="138"/>
      <c r="CE164" s="138"/>
      <c r="CF164" s="138"/>
      <c r="CG164" s="138"/>
      <c r="CH164" s="1"/>
      <c r="CI164" s="9"/>
      <c r="CJ164" s="130"/>
      <c r="CK164" s="130"/>
      <c r="CL164" s="130"/>
      <c r="CM164" s="1"/>
      <c r="CN164" s="1"/>
      <c r="CO164" s="1"/>
      <c r="CP164" s="1"/>
      <c r="CQ164" s="1"/>
    </row>
    <row r="165" spans="2:95" s="14" customFormat="1" ht="13.5" customHeight="1">
      <c r="B165" s="451"/>
      <c r="C165" s="566"/>
      <c r="D165" s="581"/>
      <c r="E165" s="569"/>
      <c r="F165" s="569"/>
      <c r="G165" s="118" t="s">
        <v>147</v>
      </c>
      <c r="H165" s="188">
        <v>1227036</v>
      </c>
      <c r="I165" s="161">
        <f>IFERROR(H165/E149,"-")</f>
        <v>4.8451485414990787E-3</v>
      </c>
      <c r="J165" s="188">
        <v>57</v>
      </c>
      <c r="K165" s="161">
        <f>IFERROR(J165/F149,"-")</f>
        <v>0.14503816793893129</v>
      </c>
      <c r="L165" s="191">
        <f t="shared" si="102"/>
        <v>21526.947368421053</v>
      </c>
      <c r="M165" s="102">
        <f t="shared" si="107"/>
        <v>1.0726383138878434E-2</v>
      </c>
      <c r="N165" s="569"/>
      <c r="O165" s="569"/>
      <c r="P165" s="118" t="s">
        <v>147</v>
      </c>
      <c r="Q165" s="188">
        <v>19544</v>
      </c>
      <c r="R165" s="161">
        <f>IFERROR(Q165/N149,"-")</f>
        <v>6.6777757922427232E-4</v>
      </c>
      <c r="S165" s="188">
        <v>2</v>
      </c>
      <c r="T165" s="161">
        <f>IFERROR(S165/O149,"-")</f>
        <v>4.4444444444444446E-2</v>
      </c>
      <c r="U165" s="191">
        <f t="shared" si="103"/>
        <v>9772</v>
      </c>
      <c r="V165" s="102">
        <f t="shared" si="108"/>
        <v>3.7636432066240122E-4</v>
      </c>
      <c r="W165" s="569"/>
      <c r="X165" s="569"/>
      <c r="Y165" s="118" t="s">
        <v>147</v>
      </c>
      <c r="Z165" s="188">
        <v>8403</v>
      </c>
      <c r="AA165" s="161">
        <f>IFERROR(Z165/W149,"-")</f>
        <v>6.3588324811251725E-4</v>
      </c>
      <c r="AB165" s="188">
        <v>1</v>
      </c>
      <c r="AC165" s="161">
        <f>IFERROR(AB165/X149,"-")</f>
        <v>4.3478260869565216E-2</v>
      </c>
      <c r="AD165" s="191">
        <f t="shared" si="104"/>
        <v>8403</v>
      </c>
      <c r="AE165" s="102">
        <f t="shared" si="109"/>
        <v>1.8818216033120061E-4</v>
      </c>
      <c r="AF165" s="569"/>
      <c r="AG165" s="569"/>
      <c r="AH165" s="118" t="s">
        <v>147</v>
      </c>
      <c r="AI165" s="188">
        <v>13806</v>
      </c>
      <c r="AJ165" s="161">
        <f>IFERROR(AI165/AF149,"-")</f>
        <v>1.9301745447641535E-4</v>
      </c>
      <c r="AK165" s="188">
        <v>6</v>
      </c>
      <c r="AL165" s="161">
        <f>IFERROR(AK165/AG149,"-")</f>
        <v>9.375E-2</v>
      </c>
      <c r="AM165" s="191">
        <f t="shared" si="105"/>
        <v>2301</v>
      </c>
      <c r="AN165" s="102">
        <f t="shared" si="110"/>
        <v>1.1290929619872036E-3</v>
      </c>
      <c r="AO165" s="569"/>
      <c r="AP165" s="586"/>
      <c r="AQ165" s="118" t="s">
        <v>147</v>
      </c>
      <c r="AR165" s="188">
        <f t="shared" si="100"/>
        <v>1268789</v>
      </c>
      <c r="AS165" s="161">
        <f>IFERROR(AR165/AO149,"-")</f>
        <v>3.4547472786073349E-3</v>
      </c>
      <c r="AT165" s="188">
        <f t="shared" si="101"/>
        <v>66</v>
      </c>
      <c r="AU165" s="161">
        <f>IFERROR(AT165/AP149,"-")</f>
        <v>0.12571428571428572</v>
      </c>
      <c r="AV165" s="191">
        <f t="shared" si="106"/>
        <v>19224.075757575756</v>
      </c>
      <c r="AW165" s="102">
        <f t="shared" si="111"/>
        <v>1.2420022581859239E-2</v>
      </c>
      <c r="AX165" s="112"/>
      <c r="BN165" s="476"/>
      <c r="BO165" s="566"/>
      <c r="BP165" s="569"/>
      <c r="BQ165" s="569"/>
      <c r="BR165" s="388" t="s">
        <v>436</v>
      </c>
      <c r="BS165" s="374">
        <v>17380</v>
      </c>
      <c r="BT165" s="329">
        <v>1.6212462738387568E-4</v>
      </c>
      <c r="BU165" s="374">
        <v>1</v>
      </c>
      <c r="BV165" s="329">
        <v>7.4074074074074077E-3</v>
      </c>
      <c r="BW165" s="374">
        <v>17380</v>
      </c>
      <c r="BX165" s="389">
        <v>8.18464560484531E-5</v>
      </c>
      <c r="CA165" s="9"/>
      <c r="CB165" s="138"/>
      <c r="CC165" s="138"/>
      <c r="CD165" s="138"/>
      <c r="CE165" s="138"/>
      <c r="CF165" s="138"/>
      <c r="CG165" s="138"/>
      <c r="CH165" s="1"/>
      <c r="CI165" s="9"/>
      <c r="CJ165" s="130"/>
      <c r="CK165" s="130"/>
      <c r="CL165" s="130"/>
      <c r="CM165" s="1"/>
      <c r="CN165" s="1"/>
      <c r="CO165" s="1"/>
      <c r="CP165" s="1"/>
      <c r="CQ165" s="1"/>
    </row>
    <row r="166" spans="2:95" s="14" customFormat="1" ht="13.5" customHeight="1">
      <c r="B166" s="451"/>
      <c r="C166" s="567"/>
      <c r="D166" s="582"/>
      <c r="E166" s="570"/>
      <c r="F166" s="570"/>
      <c r="G166" s="119" t="s">
        <v>74</v>
      </c>
      <c r="H166" s="181">
        <v>32092549</v>
      </c>
      <c r="I166" s="161">
        <f>IFERROR(H166/E149,"-")</f>
        <v>0.12672257943559742</v>
      </c>
      <c r="J166" s="188">
        <v>309</v>
      </c>
      <c r="K166" s="161">
        <f>IFERROR(J166/F149,"-")</f>
        <v>0.7862595419847328</v>
      </c>
      <c r="L166" s="191">
        <f t="shared" si="102"/>
        <v>103859.38187702265</v>
      </c>
      <c r="M166" s="103">
        <f t="shared" si="107"/>
        <v>5.8148287542340985E-2</v>
      </c>
      <c r="N166" s="570"/>
      <c r="O166" s="570"/>
      <c r="P166" s="119" t="s">
        <v>74</v>
      </c>
      <c r="Q166" s="181">
        <v>4281474</v>
      </c>
      <c r="R166" s="161">
        <f>IFERROR(Q166/N149,"-")</f>
        <v>0.14628900651001137</v>
      </c>
      <c r="S166" s="188">
        <v>35</v>
      </c>
      <c r="T166" s="161">
        <f>IFERROR(S166/O149,"-")</f>
        <v>0.77777777777777779</v>
      </c>
      <c r="U166" s="191">
        <f t="shared" si="103"/>
        <v>122327.82857142857</v>
      </c>
      <c r="V166" s="103">
        <f t="shared" si="108"/>
        <v>6.5863756115920212E-3</v>
      </c>
      <c r="W166" s="570"/>
      <c r="X166" s="570"/>
      <c r="Y166" s="119" t="s">
        <v>74</v>
      </c>
      <c r="Z166" s="181">
        <v>1503564</v>
      </c>
      <c r="AA166" s="161">
        <f>IFERROR(Z166/W149,"-")</f>
        <v>0.1137797405765856</v>
      </c>
      <c r="AB166" s="188">
        <v>19</v>
      </c>
      <c r="AC166" s="161">
        <f>IFERROR(AB166/X149,"-")</f>
        <v>0.82608695652173914</v>
      </c>
      <c r="AD166" s="191">
        <f t="shared" si="104"/>
        <v>79134.947368421053</v>
      </c>
      <c r="AE166" s="103">
        <f t="shared" si="109"/>
        <v>3.5754610462928114E-3</v>
      </c>
      <c r="AF166" s="570"/>
      <c r="AG166" s="570"/>
      <c r="AH166" s="119" t="s">
        <v>74</v>
      </c>
      <c r="AI166" s="181">
        <v>12086012</v>
      </c>
      <c r="AJ166" s="161">
        <f>IFERROR(AI166/AF149,"-")</f>
        <v>0.16897082942281685</v>
      </c>
      <c r="AK166" s="188">
        <v>60</v>
      </c>
      <c r="AL166" s="161">
        <f>IFERROR(AK166/AG149,"-")</f>
        <v>0.9375</v>
      </c>
      <c r="AM166" s="191">
        <f t="shared" si="105"/>
        <v>201433.53333333333</v>
      </c>
      <c r="AN166" s="103">
        <f t="shared" si="110"/>
        <v>1.1290929619872036E-2</v>
      </c>
      <c r="AO166" s="570"/>
      <c r="AP166" s="587"/>
      <c r="AQ166" s="119" t="s">
        <v>74</v>
      </c>
      <c r="AR166" s="181">
        <f t="shared" si="100"/>
        <v>49963599</v>
      </c>
      <c r="AS166" s="161">
        <f>IFERROR(AR166/AO149,"-")</f>
        <v>0.13604437591646693</v>
      </c>
      <c r="AT166" s="188">
        <f t="shared" si="101"/>
        <v>423</v>
      </c>
      <c r="AU166" s="161">
        <f>IFERROR(AT166/AP149,"-")</f>
        <v>0.80571428571428572</v>
      </c>
      <c r="AV166" s="191">
        <f t="shared" si="106"/>
        <v>118117.25531914894</v>
      </c>
      <c r="AW166" s="103">
        <f t="shared" si="111"/>
        <v>7.9601053820097856E-2</v>
      </c>
      <c r="AX166" s="112"/>
      <c r="BN166" s="476"/>
      <c r="BO166" s="566"/>
      <c r="BP166" s="569"/>
      <c r="BQ166" s="569"/>
      <c r="BR166" s="388" t="s">
        <v>140</v>
      </c>
      <c r="BS166" s="374">
        <v>76669</v>
      </c>
      <c r="BT166" s="329">
        <v>7.1518602168552147E-4</v>
      </c>
      <c r="BU166" s="374">
        <v>2</v>
      </c>
      <c r="BV166" s="329">
        <v>1.4814814814814815E-2</v>
      </c>
      <c r="BW166" s="374">
        <v>38334.5</v>
      </c>
      <c r="BX166" s="389">
        <v>1.636929120969062E-4</v>
      </c>
      <c r="CA166" s="9"/>
      <c r="CB166" s="138"/>
      <c r="CC166" s="138"/>
      <c r="CD166" s="138"/>
      <c r="CE166" s="138"/>
      <c r="CF166" s="138"/>
      <c r="CG166" s="138"/>
      <c r="CH166" s="1"/>
      <c r="CI166" s="9"/>
      <c r="CJ166" s="130"/>
      <c r="CK166" s="130"/>
      <c r="CL166" s="130"/>
      <c r="CM166" s="1"/>
      <c r="CN166" s="1"/>
      <c r="CO166" s="1"/>
      <c r="CP166" s="1"/>
      <c r="CQ166" s="1"/>
    </row>
    <row r="167" spans="2:95" s="14" customFormat="1" ht="13.5" customHeight="1">
      <c r="B167" s="451">
        <v>10</v>
      </c>
      <c r="C167" s="565" t="s">
        <v>52</v>
      </c>
      <c r="D167" s="580">
        <f>BL14</f>
        <v>12976</v>
      </c>
      <c r="E167" s="568">
        <f>VLOOKUP(C167,$AY$5:$BI$78,2,0)</f>
        <v>881605210</v>
      </c>
      <c r="F167" s="568">
        <f>VLOOKUP(C167,$AY$5:$BI$78,7,0)</f>
        <v>1320</v>
      </c>
      <c r="G167" s="115" t="s">
        <v>133</v>
      </c>
      <c r="H167" s="186">
        <v>4273882</v>
      </c>
      <c r="I167" s="159">
        <f>IFERROR(H167/E167,"-")</f>
        <v>4.8478411328807822E-3</v>
      </c>
      <c r="J167" s="186">
        <v>195</v>
      </c>
      <c r="K167" s="159">
        <f>IFERROR(J167/F167,"-")</f>
        <v>0.14772727272727273</v>
      </c>
      <c r="L167" s="189">
        <f t="shared" si="102"/>
        <v>21917.343589743588</v>
      </c>
      <c r="M167" s="100">
        <f>IFERROR(J167/$BL$14,0)</f>
        <v>1.5027743526510481E-2</v>
      </c>
      <c r="N167" s="568">
        <f>VLOOKUP(C167,$AY$5:$BI$78,3,0)</f>
        <v>111240780</v>
      </c>
      <c r="O167" s="568">
        <f>VLOOKUP(C167,$AY$5:$BI$78,8,0)</f>
        <v>151</v>
      </c>
      <c r="P167" s="115" t="s">
        <v>133</v>
      </c>
      <c r="Q167" s="186">
        <v>802120</v>
      </c>
      <c r="R167" s="159">
        <f>IFERROR(Q167/N167,"-")</f>
        <v>7.2106650097203562E-3</v>
      </c>
      <c r="S167" s="186">
        <v>29</v>
      </c>
      <c r="T167" s="159">
        <f>IFERROR(S167/O167,"-")</f>
        <v>0.19205298013245034</v>
      </c>
      <c r="U167" s="189">
        <f t="shared" si="103"/>
        <v>27659.310344827587</v>
      </c>
      <c r="V167" s="100">
        <f>IFERROR(S167/$BL$14,0)</f>
        <v>2.2348951911220715E-3</v>
      </c>
      <c r="W167" s="568">
        <f>VLOOKUP(C167,$AY$5:$BI$78,4,0)</f>
        <v>78040910</v>
      </c>
      <c r="X167" s="568">
        <f>VLOOKUP(C167,$AY$5:$BI$78,9,0)</f>
        <v>92</v>
      </c>
      <c r="Y167" s="115" t="s">
        <v>133</v>
      </c>
      <c r="Z167" s="186">
        <v>315088</v>
      </c>
      <c r="AA167" s="159">
        <f>IFERROR(Z167/W167,"-")</f>
        <v>4.0374721412141405E-3</v>
      </c>
      <c r="AB167" s="186">
        <v>20</v>
      </c>
      <c r="AC167" s="159">
        <f>IFERROR(AB167/X167,"-")</f>
        <v>0.21739130434782608</v>
      </c>
      <c r="AD167" s="189">
        <f t="shared" si="104"/>
        <v>15754.4</v>
      </c>
      <c r="AE167" s="100">
        <f>IFERROR(AB167/$BL$14,0)</f>
        <v>1.5413070283600493E-3</v>
      </c>
      <c r="AF167" s="568">
        <f>VLOOKUP(C167,$AY$5:$BI$78,5,0)</f>
        <v>132121530</v>
      </c>
      <c r="AG167" s="568">
        <f>VLOOKUP(C167,$AY$5:$BI$78,10,0)</f>
        <v>137</v>
      </c>
      <c r="AH167" s="115" t="s">
        <v>133</v>
      </c>
      <c r="AI167" s="186">
        <v>827677</v>
      </c>
      <c r="AJ167" s="159">
        <f>IFERROR(AI167/AF167,"-")</f>
        <v>6.2645126801059601E-3</v>
      </c>
      <c r="AK167" s="186">
        <v>38</v>
      </c>
      <c r="AL167" s="159">
        <f>IFERROR(AK167/AG167,"-")</f>
        <v>0.27737226277372262</v>
      </c>
      <c r="AM167" s="189">
        <f t="shared" si="105"/>
        <v>21780.973684210527</v>
      </c>
      <c r="AN167" s="100">
        <f>IFERROR(AK167/$BL$14,0)</f>
        <v>2.9284833538840939E-3</v>
      </c>
      <c r="AO167" s="568">
        <f>VLOOKUP(C167,$AY$5:$BI$78,6,0)</f>
        <v>1203008430</v>
      </c>
      <c r="AP167" s="585">
        <f>VLOOKUP(C167,$AY$5:$BI$78,11,0)</f>
        <v>1700</v>
      </c>
      <c r="AQ167" s="115" t="s">
        <v>133</v>
      </c>
      <c r="AR167" s="186">
        <f t="shared" si="100"/>
        <v>6218767</v>
      </c>
      <c r="AS167" s="159">
        <f>IFERROR(AR167/AO167,"-")</f>
        <v>5.1693461532933728E-3</v>
      </c>
      <c r="AT167" s="186">
        <f t="shared" si="101"/>
        <v>282</v>
      </c>
      <c r="AU167" s="159">
        <f>IFERROR(AT167/AP167,"-")</f>
        <v>0.16588235294117648</v>
      </c>
      <c r="AV167" s="189">
        <f t="shared" si="106"/>
        <v>22052.36524822695</v>
      </c>
      <c r="AW167" s="100">
        <f>IFERROR(AT167/$BL$14,0)</f>
        <v>2.1732429099876695E-2</v>
      </c>
      <c r="AX167" s="112"/>
      <c r="BN167" s="476"/>
      <c r="BO167" s="566"/>
      <c r="BP167" s="569"/>
      <c r="BQ167" s="569"/>
      <c r="BR167" s="388" t="s">
        <v>141</v>
      </c>
      <c r="BS167" s="374">
        <v>220513</v>
      </c>
      <c r="BT167" s="329">
        <v>2.0569958549079732E-3</v>
      </c>
      <c r="BU167" s="374">
        <v>6</v>
      </c>
      <c r="BV167" s="329">
        <v>4.4444444444444446E-2</v>
      </c>
      <c r="BW167" s="374">
        <v>36752.166666666664</v>
      </c>
      <c r="BX167" s="389">
        <v>4.9107873629071865E-4</v>
      </c>
      <c r="CA167" s="9"/>
      <c r="CB167" s="138"/>
      <c r="CC167" s="138"/>
      <c r="CD167" s="138"/>
      <c r="CE167" s="138"/>
      <c r="CF167" s="138"/>
      <c r="CG167" s="138"/>
      <c r="CH167" s="1"/>
      <c r="CI167" s="9"/>
      <c r="CJ167" s="130"/>
      <c r="CK167" s="130"/>
      <c r="CL167" s="130"/>
      <c r="CM167" s="1"/>
      <c r="CN167" s="1"/>
      <c r="CO167" s="1"/>
      <c r="CP167" s="1"/>
      <c r="CQ167" s="1"/>
    </row>
    <row r="168" spans="2:95" s="14" customFormat="1" ht="13.5" customHeight="1">
      <c r="B168" s="451"/>
      <c r="C168" s="566"/>
      <c r="D168" s="581"/>
      <c r="E168" s="569"/>
      <c r="F168" s="569"/>
      <c r="G168" s="116" t="s">
        <v>134</v>
      </c>
      <c r="H168" s="187">
        <v>17479352</v>
      </c>
      <c r="I168" s="160">
        <f>IFERROR(H168/E167,"-")</f>
        <v>1.9826734009432634E-2</v>
      </c>
      <c r="J168" s="187">
        <v>380</v>
      </c>
      <c r="K168" s="160">
        <f>IFERROR(J168/F167,"-")</f>
        <v>0.2878787878787879</v>
      </c>
      <c r="L168" s="190">
        <f t="shared" si="102"/>
        <v>45998.294736842108</v>
      </c>
      <c r="M168" s="101">
        <f t="shared" ref="M168:M184" si="112">IFERROR(J168/$BL$14,0)</f>
        <v>2.9284833538840937E-2</v>
      </c>
      <c r="N168" s="569"/>
      <c r="O168" s="569"/>
      <c r="P168" s="116" t="s">
        <v>134</v>
      </c>
      <c r="Q168" s="187">
        <v>9296784</v>
      </c>
      <c r="R168" s="160">
        <f>IFERROR(Q168/N167,"-")</f>
        <v>8.3573524025991192E-2</v>
      </c>
      <c r="S168" s="187">
        <v>47</v>
      </c>
      <c r="T168" s="160">
        <f>IFERROR(S168/O167,"-")</f>
        <v>0.31125827814569534</v>
      </c>
      <c r="U168" s="190">
        <f t="shared" si="103"/>
        <v>197803.91489361701</v>
      </c>
      <c r="V168" s="101">
        <f t="shared" ref="V168:V184" si="113">IFERROR(S168/$BL$14,0)</f>
        <v>3.6220715166461158E-3</v>
      </c>
      <c r="W168" s="569"/>
      <c r="X168" s="569"/>
      <c r="Y168" s="116" t="s">
        <v>134</v>
      </c>
      <c r="Z168" s="187">
        <v>864857</v>
      </c>
      <c r="AA168" s="160">
        <f>IFERROR(Z168/W167,"-")</f>
        <v>1.1082097838172312E-2</v>
      </c>
      <c r="AB168" s="187">
        <v>27</v>
      </c>
      <c r="AC168" s="160">
        <f>IFERROR(AB168/X167,"-")</f>
        <v>0.29347826086956524</v>
      </c>
      <c r="AD168" s="190">
        <f t="shared" si="104"/>
        <v>32031.740740740741</v>
      </c>
      <c r="AE168" s="101">
        <f t="shared" ref="AE168:AE184" si="114">IFERROR(AB168/$BL$14,0)</f>
        <v>2.0807644882860667E-3</v>
      </c>
      <c r="AF168" s="569"/>
      <c r="AG168" s="569"/>
      <c r="AH168" s="116" t="s">
        <v>134</v>
      </c>
      <c r="AI168" s="187">
        <v>1952036</v>
      </c>
      <c r="AJ168" s="160">
        <f>IFERROR(AI168/AF167,"-")</f>
        <v>1.4774548856647361E-2</v>
      </c>
      <c r="AK168" s="187">
        <v>43</v>
      </c>
      <c r="AL168" s="160">
        <f>IFERROR(AK168/AG167,"-")</f>
        <v>0.31386861313868614</v>
      </c>
      <c r="AM168" s="190">
        <f t="shared" si="105"/>
        <v>45396.186046511626</v>
      </c>
      <c r="AN168" s="101">
        <f t="shared" ref="AN168:AN184" si="115">IFERROR(AK168/$BL$14,0)</f>
        <v>3.3138101109741061E-3</v>
      </c>
      <c r="AO168" s="569"/>
      <c r="AP168" s="586"/>
      <c r="AQ168" s="116" t="s">
        <v>134</v>
      </c>
      <c r="AR168" s="187">
        <f t="shared" si="100"/>
        <v>29593029</v>
      </c>
      <c r="AS168" s="160">
        <f>IFERROR(AR168/AO167,"-")</f>
        <v>2.4599186723903505E-2</v>
      </c>
      <c r="AT168" s="187">
        <f t="shared" si="101"/>
        <v>497</v>
      </c>
      <c r="AU168" s="160">
        <f>IFERROR(AT168/AP167,"-")</f>
        <v>0.29235294117647059</v>
      </c>
      <c r="AV168" s="190">
        <f t="shared" si="106"/>
        <v>59543.317907444667</v>
      </c>
      <c r="AW168" s="101">
        <f t="shared" ref="AW168:AW184" si="116">IFERROR(AT168/$BL$14,0)</f>
        <v>3.8301479654747228E-2</v>
      </c>
      <c r="AX168" s="112"/>
      <c r="BN168" s="476"/>
      <c r="BO168" s="566"/>
      <c r="BP168" s="569"/>
      <c r="BQ168" s="569"/>
      <c r="BR168" s="388" t="s">
        <v>142</v>
      </c>
      <c r="BS168" s="374">
        <v>241392</v>
      </c>
      <c r="BT168" s="329">
        <v>2.251759957045369E-3</v>
      </c>
      <c r="BU168" s="374">
        <v>3</v>
      </c>
      <c r="BV168" s="329">
        <v>2.2222222222222223E-2</v>
      </c>
      <c r="BW168" s="374">
        <v>80464</v>
      </c>
      <c r="BX168" s="389">
        <v>2.4553936814535933E-4</v>
      </c>
      <c r="CA168" s="9"/>
      <c r="CB168" s="138"/>
      <c r="CC168" s="138"/>
      <c r="CD168" s="138"/>
      <c r="CE168" s="138"/>
      <c r="CF168" s="138"/>
      <c r="CG168" s="138"/>
      <c r="CH168" s="1"/>
      <c r="CI168" s="9"/>
      <c r="CJ168" s="130"/>
      <c r="CK168" s="130"/>
      <c r="CL168" s="130"/>
      <c r="CM168" s="1"/>
      <c r="CN168" s="1"/>
      <c r="CO168" s="1"/>
      <c r="CP168" s="1"/>
      <c r="CQ168" s="1"/>
    </row>
    <row r="169" spans="2:95" s="14" customFormat="1" ht="13.5" customHeight="1">
      <c r="B169" s="451"/>
      <c r="C169" s="566"/>
      <c r="D169" s="581"/>
      <c r="E169" s="569"/>
      <c r="F169" s="569"/>
      <c r="G169" s="116" t="s">
        <v>474</v>
      </c>
      <c r="H169" s="187">
        <v>14195610</v>
      </c>
      <c r="I169" s="160">
        <f>IFERROR(H169/E167,"-")</f>
        <v>1.6102003299186492E-2</v>
      </c>
      <c r="J169" s="187">
        <v>85</v>
      </c>
      <c r="K169" s="160">
        <f>IFERROR(J169/F167,"-")</f>
        <v>6.4393939393939392E-2</v>
      </c>
      <c r="L169" s="190">
        <f t="shared" ref="L169" si="117">IFERROR(H169/J169,"-")</f>
        <v>167007.17647058822</v>
      </c>
      <c r="M169" s="101">
        <f t="shared" si="112"/>
        <v>6.5505548705302096E-3</v>
      </c>
      <c r="N169" s="569"/>
      <c r="O169" s="569"/>
      <c r="P169" s="116" t="s">
        <v>474</v>
      </c>
      <c r="Q169" s="187">
        <v>332546</v>
      </c>
      <c r="R169" s="160">
        <f>IFERROR(Q169/N167,"-")</f>
        <v>2.9894252809086739E-3</v>
      </c>
      <c r="S169" s="187">
        <v>11</v>
      </c>
      <c r="T169" s="160">
        <f>IFERROR(S169/O167,"-")</f>
        <v>7.2847682119205295E-2</v>
      </c>
      <c r="U169" s="190">
        <f t="shared" ref="U169" si="118">IFERROR(Q169/S169,"-")</f>
        <v>30231.454545454544</v>
      </c>
      <c r="V169" s="101">
        <f t="shared" si="113"/>
        <v>8.4771886559802708E-4</v>
      </c>
      <c r="W169" s="569"/>
      <c r="X169" s="569"/>
      <c r="Y169" s="116" t="s">
        <v>474</v>
      </c>
      <c r="Z169" s="187">
        <v>3528456</v>
      </c>
      <c r="AA169" s="160">
        <f>IFERROR(Z169/W167,"-")</f>
        <v>4.5212901797275301E-2</v>
      </c>
      <c r="AB169" s="187">
        <v>6</v>
      </c>
      <c r="AC169" s="160">
        <f>IFERROR(AB169/X167,"-")</f>
        <v>6.5217391304347824E-2</v>
      </c>
      <c r="AD169" s="190">
        <f t="shared" ref="AD169" si="119">IFERROR(Z169/AB169,"-")</f>
        <v>588076</v>
      </c>
      <c r="AE169" s="101">
        <f t="shared" si="114"/>
        <v>4.623921085080148E-4</v>
      </c>
      <c r="AF169" s="569"/>
      <c r="AG169" s="569"/>
      <c r="AH169" s="116" t="s">
        <v>474</v>
      </c>
      <c r="AI169" s="187">
        <v>5076193</v>
      </c>
      <c r="AJ169" s="160">
        <f>IFERROR(AI169/AF167,"-")</f>
        <v>3.8420634396225957E-2</v>
      </c>
      <c r="AK169" s="187">
        <v>11</v>
      </c>
      <c r="AL169" s="160">
        <f>IFERROR(AK169/AG167,"-")</f>
        <v>8.0291970802919707E-2</v>
      </c>
      <c r="AM169" s="190">
        <f t="shared" ref="AM169" si="120">IFERROR(AI169/AK169,"-")</f>
        <v>461472.09090909088</v>
      </c>
      <c r="AN169" s="101">
        <f t="shared" si="115"/>
        <v>8.4771886559802708E-4</v>
      </c>
      <c r="AO169" s="569"/>
      <c r="AP169" s="586"/>
      <c r="AQ169" s="116" t="s">
        <v>474</v>
      </c>
      <c r="AR169" s="187">
        <f t="shared" ref="AR169" si="121">SUM(H169,Q169,Z169,AI169)</f>
        <v>23132805</v>
      </c>
      <c r="AS169" s="160">
        <f>IFERROR(AR169/AO167,"-")</f>
        <v>1.9229129591386156E-2</v>
      </c>
      <c r="AT169" s="187">
        <f t="shared" ref="AT169" si="122">SUM(J169,S169,AB169,AK169)</f>
        <v>113</v>
      </c>
      <c r="AU169" s="160">
        <f>IFERROR(AT169/AP167,"-")</f>
        <v>6.6470588235294115E-2</v>
      </c>
      <c r="AV169" s="190">
        <f t="shared" ref="AV169" si="123">IFERROR(AR169/AT169,"-")</f>
        <v>204715.08849557521</v>
      </c>
      <c r="AW169" s="101">
        <f t="shared" si="116"/>
        <v>8.7083847102342789E-3</v>
      </c>
      <c r="AX169" s="111"/>
      <c r="BJ169" s="12"/>
      <c r="BM169" s="12"/>
      <c r="BN169" s="476"/>
      <c r="BO169" s="566"/>
      <c r="BP169" s="569"/>
      <c r="BQ169" s="569"/>
      <c r="BR169" s="388" t="s">
        <v>143</v>
      </c>
      <c r="BS169" s="374">
        <v>110913</v>
      </c>
      <c r="BT169" s="329">
        <v>1.0346219100706446E-3</v>
      </c>
      <c r="BU169" s="374">
        <v>2</v>
      </c>
      <c r="BV169" s="329">
        <v>1.4814814814814815E-2</v>
      </c>
      <c r="BW169" s="374">
        <v>55456.5</v>
      </c>
      <c r="BX169" s="389">
        <v>1.636929120969062E-4</v>
      </c>
      <c r="BY169" s="12"/>
      <c r="CA169" s="9"/>
      <c r="CB169" s="138"/>
      <c r="CC169" s="138"/>
      <c r="CD169" s="138"/>
      <c r="CE169" s="138"/>
      <c r="CF169" s="138"/>
      <c r="CG169" s="138"/>
      <c r="CH169" s="1"/>
      <c r="CI169" s="9"/>
      <c r="CJ169" s="130"/>
      <c r="CK169" s="130"/>
      <c r="CL169" s="130"/>
      <c r="CM169" s="1"/>
      <c r="CN169" s="1"/>
      <c r="CO169" s="1"/>
      <c r="CP169" s="1"/>
      <c r="CQ169" s="1"/>
    </row>
    <row r="170" spans="2:95" s="14" customFormat="1" ht="13.5" customHeight="1">
      <c r="B170" s="451"/>
      <c r="C170" s="566"/>
      <c r="D170" s="581"/>
      <c r="E170" s="569"/>
      <c r="F170" s="569"/>
      <c r="G170" s="117" t="s">
        <v>135</v>
      </c>
      <c r="H170" s="187">
        <v>19432239</v>
      </c>
      <c r="I170" s="160">
        <f>IFERROR(H170/E167,"-")</f>
        <v>2.2041883123626278E-2</v>
      </c>
      <c r="J170" s="187">
        <v>381</v>
      </c>
      <c r="K170" s="160">
        <f>IFERROR(J170/F167,"-")</f>
        <v>0.28863636363636364</v>
      </c>
      <c r="L170" s="190">
        <f t="shared" si="102"/>
        <v>51003.251968503937</v>
      </c>
      <c r="M170" s="101">
        <f t="shared" si="112"/>
        <v>2.936189889025894E-2</v>
      </c>
      <c r="N170" s="569"/>
      <c r="O170" s="569"/>
      <c r="P170" s="117" t="s">
        <v>135</v>
      </c>
      <c r="Q170" s="187">
        <v>6548198</v>
      </c>
      <c r="R170" s="160">
        <f>IFERROR(Q170/N167,"-")</f>
        <v>5.8865085268190315E-2</v>
      </c>
      <c r="S170" s="187">
        <v>35</v>
      </c>
      <c r="T170" s="160">
        <f>IFERROR(S170/O167,"-")</f>
        <v>0.23178807947019867</v>
      </c>
      <c r="U170" s="190">
        <f t="shared" si="103"/>
        <v>187091.37142857144</v>
      </c>
      <c r="V170" s="101">
        <f t="shared" si="113"/>
        <v>2.6972872996300864E-3</v>
      </c>
      <c r="W170" s="569"/>
      <c r="X170" s="569"/>
      <c r="Y170" s="117" t="s">
        <v>135</v>
      </c>
      <c r="Z170" s="187">
        <v>1182857</v>
      </c>
      <c r="AA170" s="160">
        <f>IFERROR(Z170/W167,"-")</f>
        <v>1.5156883742129609E-2</v>
      </c>
      <c r="AB170" s="187">
        <v>28</v>
      </c>
      <c r="AC170" s="160">
        <f>IFERROR(AB170/X167,"-")</f>
        <v>0.30434782608695654</v>
      </c>
      <c r="AD170" s="190">
        <f t="shared" si="104"/>
        <v>42244.892857142855</v>
      </c>
      <c r="AE170" s="101">
        <f t="shared" si="114"/>
        <v>2.1578298397040689E-3</v>
      </c>
      <c r="AF170" s="569"/>
      <c r="AG170" s="569"/>
      <c r="AH170" s="117" t="s">
        <v>135</v>
      </c>
      <c r="AI170" s="187">
        <v>3232063</v>
      </c>
      <c r="AJ170" s="160">
        <f>IFERROR(AI170/AF167,"-")</f>
        <v>2.4462803299356281E-2</v>
      </c>
      <c r="AK170" s="187">
        <v>51</v>
      </c>
      <c r="AL170" s="160">
        <f>IFERROR(AK170/AG167,"-")</f>
        <v>0.37226277372262773</v>
      </c>
      <c r="AM170" s="190">
        <f t="shared" si="105"/>
        <v>63373.784313725489</v>
      </c>
      <c r="AN170" s="101">
        <f t="shared" si="115"/>
        <v>3.9303329223181254E-3</v>
      </c>
      <c r="AO170" s="569"/>
      <c r="AP170" s="586"/>
      <c r="AQ170" s="117" t="s">
        <v>135</v>
      </c>
      <c r="AR170" s="187">
        <f t="shared" si="100"/>
        <v>30395357</v>
      </c>
      <c r="AS170" s="160">
        <f>IFERROR(AR170/AO167,"-")</f>
        <v>2.5266121368742196E-2</v>
      </c>
      <c r="AT170" s="187">
        <f t="shared" si="101"/>
        <v>495</v>
      </c>
      <c r="AU170" s="160">
        <f>IFERROR(AT170/AP167,"-")</f>
        <v>0.29117647058823531</v>
      </c>
      <c r="AV170" s="190">
        <f t="shared" si="106"/>
        <v>61404.761616161617</v>
      </c>
      <c r="AW170" s="101">
        <f t="shared" si="116"/>
        <v>3.8147348951911221E-2</v>
      </c>
      <c r="AX170" s="112"/>
      <c r="BN170" s="476"/>
      <c r="BO170" s="566"/>
      <c r="BP170" s="569"/>
      <c r="BQ170" s="569"/>
      <c r="BR170" s="388" t="s">
        <v>144</v>
      </c>
      <c r="BS170" s="374">
        <v>1595856</v>
      </c>
      <c r="BT170" s="329">
        <v>1.4886510895185402E-2</v>
      </c>
      <c r="BU170" s="374">
        <v>26</v>
      </c>
      <c r="BV170" s="329">
        <v>0.19259259259259259</v>
      </c>
      <c r="BW170" s="374">
        <v>61379.076923076922</v>
      </c>
      <c r="BX170" s="389">
        <v>2.1280078572597809E-3</v>
      </c>
      <c r="CA170" s="9"/>
      <c r="CB170" s="138"/>
      <c r="CC170" s="138"/>
      <c r="CD170" s="138"/>
      <c r="CE170" s="138"/>
      <c r="CF170" s="138"/>
      <c r="CG170" s="138"/>
      <c r="CH170" s="1"/>
      <c r="CI170" s="9"/>
      <c r="CJ170" s="130"/>
      <c r="CK170" s="130"/>
      <c r="CL170" s="130"/>
      <c r="CM170" s="1"/>
      <c r="CN170" s="1"/>
      <c r="CO170" s="1"/>
      <c r="CP170" s="1"/>
      <c r="CQ170" s="1"/>
    </row>
    <row r="171" spans="2:95" s="14" customFormat="1" ht="13.5" customHeight="1">
      <c r="B171" s="451"/>
      <c r="C171" s="566"/>
      <c r="D171" s="581"/>
      <c r="E171" s="569"/>
      <c r="F171" s="569"/>
      <c r="G171" s="117" t="s">
        <v>136</v>
      </c>
      <c r="H171" s="187">
        <v>704706</v>
      </c>
      <c r="I171" s="160">
        <f>IFERROR(H171/E167,"-")</f>
        <v>7.9934418717874864E-4</v>
      </c>
      <c r="J171" s="187">
        <v>54</v>
      </c>
      <c r="K171" s="160">
        <f>IFERROR(J171/F167,"-")</f>
        <v>4.0909090909090909E-2</v>
      </c>
      <c r="L171" s="190">
        <f t="shared" si="102"/>
        <v>13050.111111111111</v>
      </c>
      <c r="M171" s="101">
        <f t="shared" si="112"/>
        <v>4.1615289765721333E-3</v>
      </c>
      <c r="N171" s="569"/>
      <c r="O171" s="569"/>
      <c r="P171" s="117" t="s">
        <v>136</v>
      </c>
      <c r="Q171" s="187">
        <v>4265149</v>
      </c>
      <c r="R171" s="160">
        <f>IFERROR(Q171/N167,"-")</f>
        <v>3.8341595591113262E-2</v>
      </c>
      <c r="S171" s="187">
        <v>5</v>
      </c>
      <c r="T171" s="160">
        <f>IFERROR(S171/O167,"-")</f>
        <v>3.3112582781456956E-2</v>
      </c>
      <c r="U171" s="190">
        <f t="shared" si="103"/>
        <v>853029.8</v>
      </c>
      <c r="V171" s="101">
        <f t="shared" si="113"/>
        <v>3.8532675709001234E-4</v>
      </c>
      <c r="W171" s="569"/>
      <c r="X171" s="569"/>
      <c r="Y171" s="117" t="s">
        <v>136</v>
      </c>
      <c r="Z171" s="187">
        <v>117935</v>
      </c>
      <c r="AA171" s="160">
        <f>IFERROR(Z171/W167,"-")</f>
        <v>1.511194577305672E-3</v>
      </c>
      <c r="AB171" s="187">
        <v>5</v>
      </c>
      <c r="AC171" s="160">
        <f>IFERROR(AB171/X167,"-")</f>
        <v>5.434782608695652E-2</v>
      </c>
      <c r="AD171" s="190">
        <f t="shared" si="104"/>
        <v>23587</v>
      </c>
      <c r="AE171" s="101">
        <f t="shared" si="114"/>
        <v>3.8532675709001234E-4</v>
      </c>
      <c r="AF171" s="569"/>
      <c r="AG171" s="569"/>
      <c r="AH171" s="117" t="s">
        <v>136</v>
      </c>
      <c r="AI171" s="187">
        <v>63748</v>
      </c>
      <c r="AJ171" s="160">
        <f>IFERROR(AI171/AF167,"-")</f>
        <v>4.8249516940955799E-4</v>
      </c>
      <c r="AK171" s="187">
        <v>9</v>
      </c>
      <c r="AL171" s="160">
        <f>IFERROR(AK171/AG167,"-")</f>
        <v>6.569343065693431E-2</v>
      </c>
      <c r="AM171" s="190">
        <f t="shared" si="105"/>
        <v>7083.1111111111113</v>
      </c>
      <c r="AN171" s="101">
        <f t="shared" si="115"/>
        <v>6.9358816276202215E-4</v>
      </c>
      <c r="AO171" s="569"/>
      <c r="AP171" s="586"/>
      <c r="AQ171" s="117" t="s">
        <v>136</v>
      </c>
      <c r="AR171" s="187">
        <f t="shared" si="100"/>
        <v>5151538</v>
      </c>
      <c r="AS171" s="160">
        <f>IFERROR(AR171/AO167,"-")</f>
        <v>4.282212718991504E-3</v>
      </c>
      <c r="AT171" s="187">
        <f t="shared" si="101"/>
        <v>73</v>
      </c>
      <c r="AU171" s="160">
        <f>IFERROR(AT171/AP167,"-")</f>
        <v>4.2941176470588233E-2</v>
      </c>
      <c r="AV171" s="190">
        <f t="shared" si="106"/>
        <v>70569.013698630137</v>
      </c>
      <c r="AW171" s="101">
        <f t="shared" si="116"/>
        <v>5.6257706535141798E-3</v>
      </c>
      <c r="AX171" s="112"/>
      <c r="BN171" s="476"/>
      <c r="BO171" s="566"/>
      <c r="BP171" s="569"/>
      <c r="BQ171" s="569"/>
      <c r="BR171" s="388" t="s">
        <v>145</v>
      </c>
      <c r="BS171" s="374">
        <v>439430</v>
      </c>
      <c r="BT171" s="329">
        <v>4.099103855655724E-3</v>
      </c>
      <c r="BU171" s="374">
        <v>17</v>
      </c>
      <c r="BV171" s="329">
        <v>0.12592592592592591</v>
      </c>
      <c r="BW171" s="374">
        <v>25848.823529411766</v>
      </c>
      <c r="BX171" s="389">
        <v>1.3913897528237027E-3</v>
      </c>
      <c r="CA171" s="9"/>
      <c r="CB171" s="138"/>
      <c r="CC171" s="138"/>
      <c r="CD171" s="138"/>
      <c r="CE171" s="138"/>
      <c r="CF171" s="138"/>
      <c r="CG171" s="138"/>
      <c r="CH171" s="1"/>
      <c r="CI171" s="9"/>
      <c r="CJ171" s="130"/>
      <c r="CK171" s="130"/>
      <c r="CL171" s="130"/>
      <c r="CM171" s="1"/>
      <c r="CN171" s="1"/>
      <c r="CO171" s="1"/>
      <c r="CP171" s="1"/>
      <c r="CQ171" s="1"/>
    </row>
    <row r="172" spans="2:95" s="14" customFormat="1" ht="13.5" customHeight="1">
      <c r="B172" s="451"/>
      <c r="C172" s="566"/>
      <c r="D172" s="581"/>
      <c r="E172" s="569"/>
      <c r="F172" s="569"/>
      <c r="G172" s="117" t="s">
        <v>137</v>
      </c>
      <c r="H172" s="187">
        <v>18285209</v>
      </c>
      <c r="I172" s="160">
        <f>IFERROR(H172/E167,"-")</f>
        <v>2.0740813226364667E-2</v>
      </c>
      <c r="J172" s="187">
        <v>405</v>
      </c>
      <c r="K172" s="160">
        <f>IFERROR(J172/F167,"-")</f>
        <v>0.30681818181818182</v>
      </c>
      <c r="L172" s="190">
        <f t="shared" si="102"/>
        <v>45148.664197530867</v>
      </c>
      <c r="M172" s="101">
        <f t="shared" si="112"/>
        <v>3.1211467324291E-2</v>
      </c>
      <c r="N172" s="569"/>
      <c r="O172" s="569"/>
      <c r="P172" s="117" t="s">
        <v>137</v>
      </c>
      <c r="Q172" s="187">
        <v>4257089</v>
      </c>
      <c r="R172" s="160">
        <f>IFERROR(Q172/N167,"-")</f>
        <v>3.8269140148064408E-2</v>
      </c>
      <c r="S172" s="187">
        <v>46</v>
      </c>
      <c r="T172" s="160">
        <f>IFERROR(S172/O167,"-")</f>
        <v>0.30463576158940397</v>
      </c>
      <c r="U172" s="190">
        <f t="shared" si="103"/>
        <v>92545.413043478256</v>
      </c>
      <c r="V172" s="101">
        <f t="shared" si="113"/>
        <v>3.5450061652281136E-3</v>
      </c>
      <c r="W172" s="569"/>
      <c r="X172" s="569"/>
      <c r="Y172" s="117" t="s">
        <v>137</v>
      </c>
      <c r="Z172" s="187">
        <v>1186153</v>
      </c>
      <c r="AA172" s="160">
        <f>IFERROR(Z172/W167,"-")</f>
        <v>1.5199118001058675E-2</v>
      </c>
      <c r="AB172" s="187">
        <v>26</v>
      </c>
      <c r="AC172" s="160">
        <f>IFERROR(AB172/X167,"-")</f>
        <v>0.28260869565217389</v>
      </c>
      <c r="AD172" s="190">
        <f t="shared" si="104"/>
        <v>45621.269230769234</v>
      </c>
      <c r="AE172" s="101">
        <f t="shared" si="114"/>
        <v>2.003699136868064E-3</v>
      </c>
      <c r="AF172" s="569"/>
      <c r="AG172" s="569"/>
      <c r="AH172" s="117" t="s">
        <v>137</v>
      </c>
      <c r="AI172" s="187">
        <v>2053760</v>
      </c>
      <c r="AJ172" s="160">
        <f>IFERROR(AI172/AF167,"-")</f>
        <v>1.5544476362028202E-2</v>
      </c>
      <c r="AK172" s="187">
        <v>63</v>
      </c>
      <c r="AL172" s="160">
        <f>IFERROR(AK172/AG167,"-")</f>
        <v>0.45985401459854014</v>
      </c>
      <c r="AM172" s="190">
        <f t="shared" si="105"/>
        <v>32599.365079365078</v>
      </c>
      <c r="AN172" s="101">
        <f t="shared" si="115"/>
        <v>4.8551171393341553E-3</v>
      </c>
      <c r="AO172" s="569"/>
      <c r="AP172" s="586"/>
      <c r="AQ172" s="117" t="s">
        <v>137</v>
      </c>
      <c r="AR172" s="187">
        <f t="shared" si="100"/>
        <v>25782211</v>
      </c>
      <c r="AS172" s="160">
        <f>IFERROR(AR172/AO167,"-")</f>
        <v>2.143144666076862E-2</v>
      </c>
      <c r="AT172" s="187">
        <f t="shared" si="101"/>
        <v>540</v>
      </c>
      <c r="AU172" s="160">
        <f>IFERROR(AT172/AP167,"-")</f>
        <v>0.31764705882352939</v>
      </c>
      <c r="AV172" s="190">
        <f t="shared" si="106"/>
        <v>47744.835185185184</v>
      </c>
      <c r="AW172" s="101">
        <f t="shared" si="116"/>
        <v>4.1615289765721333E-2</v>
      </c>
      <c r="AX172" s="112"/>
      <c r="BN172" s="476"/>
      <c r="BO172" s="566"/>
      <c r="BP172" s="569"/>
      <c r="BQ172" s="569"/>
      <c r="BR172" s="388" t="s">
        <v>146</v>
      </c>
      <c r="BS172" s="374">
        <v>330070</v>
      </c>
      <c r="BT172" s="329">
        <v>3.0789686858800828E-3</v>
      </c>
      <c r="BU172" s="374">
        <v>8</v>
      </c>
      <c r="BV172" s="329">
        <v>5.9259259259259262E-2</v>
      </c>
      <c r="BW172" s="374">
        <v>41258.75</v>
      </c>
      <c r="BX172" s="389">
        <v>6.547716483876248E-4</v>
      </c>
      <c r="CA172" s="9"/>
      <c r="CB172" s="138"/>
      <c r="CC172" s="138"/>
      <c r="CD172" s="138"/>
      <c r="CE172" s="138"/>
      <c r="CF172" s="138"/>
      <c r="CG172" s="138"/>
      <c r="CH172" s="1"/>
      <c r="CI172" s="9"/>
      <c r="CJ172" s="130"/>
      <c r="CK172" s="130"/>
      <c r="CL172" s="130"/>
      <c r="CM172" s="1"/>
      <c r="CN172" s="1"/>
      <c r="CO172" s="1"/>
      <c r="CP172" s="1"/>
      <c r="CQ172" s="1"/>
    </row>
    <row r="173" spans="2:95" s="14" customFormat="1" ht="13.5" customHeight="1">
      <c r="B173" s="451"/>
      <c r="C173" s="566"/>
      <c r="D173" s="581"/>
      <c r="E173" s="569"/>
      <c r="F173" s="569"/>
      <c r="G173" s="117" t="s">
        <v>138</v>
      </c>
      <c r="H173" s="187">
        <v>32811180</v>
      </c>
      <c r="I173" s="160">
        <f>IFERROR(H173/E167,"-")</f>
        <v>3.721754321302162E-2</v>
      </c>
      <c r="J173" s="187">
        <v>508</v>
      </c>
      <c r="K173" s="160">
        <f>IFERROR(J173/F167,"-")</f>
        <v>0.38484848484848483</v>
      </c>
      <c r="L173" s="190">
        <f t="shared" si="102"/>
        <v>64588.937007874018</v>
      </c>
      <c r="M173" s="101">
        <f t="shared" si="112"/>
        <v>3.9149198520345256E-2</v>
      </c>
      <c r="N173" s="569"/>
      <c r="O173" s="569"/>
      <c r="P173" s="117" t="s">
        <v>138</v>
      </c>
      <c r="Q173" s="187">
        <v>3207595</v>
      </c>
      <c r="R173" s="160">
        <f>IFERROR(Q173/N167,"-")</f>
        <v>2.8834704323360553E-2</v>
      </c>
      <c r="S173" s="187">
        <v>60</v>
      </c>
      <c r="T173" s="160">
        <f>IFERROR(S173/O167,"-")</f>
        <v>0.39735099337748342</v>
      </c>
      <c r="U173" s="190">
        <f t="shared" si="103"/>
        <v>53459.916666666664</v>
      </c>
      <c r="V173" s="101">
        <f t="shared" si="113"/>
        <v>4.6239210850801482E-3</v>
      </c>
      <c r="W173" s="569"/>
      <c r="X173" s="569"/>
      <c r="Y173" s="117" t="s">
        <v>138</v>
      </c>
      <c r="Z173" s="187">
        <v>2847464</v>
      </c>
      <c r="AA173" s="160">
        <f>IFERROR(Z173/W167,"-")</f>
        <v>3.6486811852911506E-2</v>
      </c>
      <c r="AB173" s="187">
        <v>38</v>
      </c>
      <c r="AC173" s="160">
        <f>IFERROR(AB173/X167,"-")</f>
        <v>0.41304347826086957</v>
      </c>
      <c r="AD173" s="190">
        <f t="shared" si="104"/>
        <v>74933.263157894733</v>
      </c>
      <c r="AE173" s="101">
        <f t="shared" si="114"/>
        <v>2.9284833538840939E-3</v>
      </c>
      <c r="AF173" s="569"/>
      <c r="AG173" s="569"/>
      <c r="AH173" s="117" t="s">
        <v>138</v>
      </c>
      <c r="AI173" s="187">
        <v>4643537</v>
      </c>
      <c r="AJ173" s="160">
        <f>IFERROR(AI173/AF167,"-")</f>
        <v>3.5145952366733867E-2</v>
      </c>
      <c r="AK173" s="187">
        <v>56</v>
      </c>
      <c r="AL173" s="160">
        <f>IFERROR(AK173/AG167,"-")</f>
        <v>0.40875912408759124</v>
      </c>
      <c r="AM173" s="190">
        <f t="shared" si="105"/>
        <v>82920.303571428565</v>
      </c>
      <c r="AN173" s="101">
        <f t="shared" si="115"/>
        <v>4.3156596794081377E-3</v>
      </c>
      <c r="AO173" s="569"/>
      <c r="AP173" s="586"/>
      <c r="AQ173" s="117" t="s">
        <v>138</v>
      </c>
      <c r="AR173" s="187">
        <f t="shared" si="100"/>
        <v>43509776</v>
      </c>
      <c r="AS173" s="160">
        <f>IFERROR(AR173/AO167,"-")</f>
        <v>3.6167473905398984E-2</v>
      </c>
      <c r="AT173" s="187">
        <f t="shared" si="101"/>
        <v>662</v>
      </c>
      <c r="AU173" s="160">
        <f>IFERROR(AT173/AP167,"-")</f>
        <v>0.38941176470588235</v>
      </c>
      <c r="AV173" s="190">
        <f t="shared" si="106"/>
        <v>65724.737160120843</v>
      </c>
      <c r="AW173" s="101">
        <f t="shared" si="116"/>
        <v>5.1017262638717635E-2</v>
      </c>
      <c r="AX173" s="112"/>
      <c r="BN173" s="476"/>
      <c r="BO173" s="566"/>
      <c r="BP173" s="569"/>
      <c r="BQ173" s="569"/>
      <c r="BR173" s="388" t="s">
        <v>147</v>
      </c>
      <c r="BS173" s="374">
        <v>86779</v>
      </c>
      <c r="BT173" s="329">
        <v>8.0949442115911085E-4</v>
      </c>
      <c r="BU173" s="374">
        <v>12</v>
      </c>
      <c r="BV173" s="329">
        <v>8.8888888888888892E-2</v>
      </c>
      <c r="BW173" s="374">
        <v>7231.583333333333</v>
      </c>
      <c r="BX173" s="389">
        <v>9.821574725814373E-4</v>
      </c>
      <c r="CA173" s="9"/>
      <c r="CB173" s="138"/>
      <c r="CC173" s="138"/>
      <c r="CD173" s="138"/>
      <c r="CE173" s="138"/>
      <c r="CF173" s="138"/>
      <c r="CG173" s="138"/>
      <c r="CH173" s="1"/>
      <c r="CI173" s="9"/>
      <c r="CJ173" s="130"/>
      <c r="CK173" s="130"/>
      <c r="CL173" s="130"/>
      <c r="CM173" s="1"/>
      <c r="CN173" s="1"/>
      <c r="CO173" s="1"/>
      <c r="CP173" s="1"/>
      <c r="CQ173" s="1"/>
    </row>
    <row r="174" spans="2:95" s="14" customFormat="1" ht="13.5" customHeight="1">
      <c r="B174" s="451"/>
      <c r="C174" s="566"/>
      <c r="D174" s="581"/>
      <c r="E174" s="569"/>
      <c r="F174" s="569"/>
      <c r="G174" s="117" t="s">
        <v>139</v>
      </c>
      <c r="H174" s="187">
        <v>33527230</v>
      </c>
      <c r="I174" s="160">
        <f>IFERROR(H174/E167,"-")</f>
        <v>3.8029754837769165E-2</v>
      </c>
      <c r="J174" s="187">
        <v>162</v>
      </c>
      <c r="K174" s="160">
        <f>IFERROR(J174/F167,"-")</f>
        <v>0.12272727272727273</v>
      </c>
      <c r="L174" s="190">
        <f t="shared" si="102"/>
        <v>206958.2098765432</v>
      </c>
      <c r="M174" s="101">
        <f t="shared" si="112"/>
        <v>1.24845869297164E-2</v>
      </c>
      <c r="N174" s="569"/>
      <c r="O174" s="569"/>
      <c r="P174" s="117" t="s">
        <v>139</v>
      </c>
      <c r="Q174" s="187">
        <v>808189</v>
      </c>
      <c r="R174" s="160">
        <f>IFERROR(Q174/N167,"-")</f>
        <v>7.2652223402245109E-3</v>
      </c>
      <c r="S174" s="187">
        <v>20</v>
      </c>
      <c r="T174" s="160">
        <f>IFERROR(S174/O167,"-")</f>
        <v>0.13245033112582782</v>
      </c>
      <c r="U174" s="190">
        <f t="shared" si="103"/>
        <v>40409.449999999997</v>
      </c>
      <c r="V174" s="101">
        <f t="shared" si="113"/>
        <v>1.5413070283600493E-3</v>
      </c>
      <c r="W174" s="569"/>
      <c r="X174" s="569"/>
      <c r="Y174" s="117" t="s">
        <v>139</v>
      </c>
      <c r="Z174" s="187">
        <v>370221</v>
      </c>
      <c r="AA174" s="160">
        <f>IFERROR(Z174/W167,"-")</f>
        <v>4.7439349438646991E-3</v>
      </c>
      <c r="AB174" s="187">
        <v>6</v>
      </c>
      <c r="AC174" s="160">
        <f>IFERROR(AB174/X167,"-")</f>
        <v>6.5217391304347824E-2</v>
      </c>
      <c r="AD174" s="190">
        <f t="shared" si="104"/>
        <v>61703.5</v>
      </c>
      <c r="AE174" s="101">
        <f t="shared" si="114"/>
        <v>4.623921085080148E-4</v>
      </c>
      <c r="AF174" s="569"/>
      <c r="AG174" s="569"/>
      <c r="AH174" s="117" t="s">
        <v>139</v>
      </c>
      <c r="AI174" s="187">
        <v>4396630</v>
      </c>
      <c r="AJ174" s="160">
        <f>IFERROR(AI174/AF167,"-")</f>
        <v>3.3277165349205384E-2</v>
      </c>
      <c r="AK174" s="187">
        <v>24</v>
      </c>
      <c r="AL174" s="160">
        <f>IFERROR(AK174/AG167,"-")</f>
        <v>0.17518248175182483</v>
      </c>
      <c r="AM174" s="190">
        <f t="shared" si="105"/>
        <v>183192.91666666666</v>
      </c>
      <c r="AN174" s="101">
        <f t="shared" si="115"/>
        <v>1.8495684340320592E-3</v>
      </c>
      <c r="AO174" s="569"/>
      <c r="AP174" s="586"/>
      <c r="AQ174" s="117" t="s">
        <v>139</v>
      </c>
      <c r="AR174" s="187">
        <f t="shared" si="100"/>
        <v>39102270</v>
      </c>
      <c r="AS174" s="160">
        <f>IFERROR(AR174/AO167,"-")</f>
        <v>3.2503737317950462E-2</v>
      </c>
      <c r="AT174" s="187">
        <f t="shared" si="101"/>
        <v>212</v>
      </c>
      <c r="AU174" s="160">
        <f>IFERROR(AT174/AP167,"-")</f>
        <v>0.12470588235294118</v>
      </c>
      <c r="AV174" s="190">
        <f t="shared" si="106"/>
        <v>184444.66981132075</v>
      </c>
      <c r="AW174" s="101">
        <f t="shared" si="116"/>
        <v>1.6337854500616523E-2</v>
      </c>
      <c r="AX174" s="112"/>
      <c r="BN174" s="477"/>
      <c r="BO174" s="567"/>
      <c r="BP174" s="570"/>
      <c r="BQ174" s="570"/>
      <c r="BR174" s="119" t="s">
        <v>74</v>
      </c>
      <c r="BS174" s="374">
        <v>11496935</v>
      </c>
      <c r="BT174" s="329">
        <v>0.1072460473493463</v>
      </c>
      <c r="BU174" s="374">
        <v>118</v>
      </c>
      <c r="BV174" s="329">
        <v>0.87407407407407411</v>
      </c>
      <c r="BW174" s="374">
        <v>97431.652542372874</v>
      </c>
      <c r="BX174" s="389">
        <v>9.6578818137174668E-3</v>
      </c>
      <c r="CA174" s="9"/>
      <c r="CB174" s="138"/>
      <c r="CC174" s="138"/>
      <c r="CD174" s="138"/>
      <c r="CE174" s="138"/>
      <c r="CF174" s="138"/>
      <c r="CG174" s="138"/>
      <c r="CH174" s="1"/>
      <c r="CI174" s="9"/>
      <c r="CJ174" s="130"/>
      <c r="CK174" s="130"/>
      <c r="CL174" s="130"/>
      <c r="CM174" s="1"/>
      <c r="CN174" s="1"/>
      <c r="CO174" s="1"/>
      <c r="CP174" s="1"/>
      <c r="CQ174" s="1"/>
    </row>
    <row r="175" spans="2:95" s="14" customFormat="1" ht="13.5" customHeight="1">
      <c r="B175" s="451"/>
      <c r="C175" s="566"/>
      <c r="D175" s="581"/>
      <c r="E175" s="569"/>
      <c r="F175" s="569"/>
      <c r="G175" s="117" t="s">
        <v>149</v>
      </c>
      <c r="H175" s="187">
        <v>0</v>
      </c>
      <c r="I175" s="160">
        <f>IFERROR(H175/E167,"-")</f>
        <v>0</v>
      </c>
      <c r="J175" s="187">
        <v>0</v>
      </c>
      <c r="K175" s="160">
        <f>IFERROR(J175/F167,"-")</f>
        <v>0</v>
      </c>
      <c r="L175" s="190" t="str">
        <f t="shared" si="102"/>
        <v>-</v>
      </c>
      <c r="M175" s="101">
        <f t="shared" si="112"/>
        <v>0</v>
      </c>
      <c r="N175" s="569"/>
      <c r="O175" s="569"/>
      <c r="P175" s="117" t="s">
        <v>149</v>
      </c>
      <c r="Q175" s="187">
        <v>1329</v>
      </c>
      <c r="R175" s="160">
        <f>IFERROR(Q175/N167,"-")</f>
        <v>1.1947057544903946E-5</v>
      </c>
      <c r="S175" s="187">
        <v>2</v>
      </c>
      <c r="T175" s="160">
        <f>IFERROR(S175/O167,"-")</f>
        <v>1.3245033112582781E-2</v>
      </c>
      <c r="U175" s="190">
        <f t="shared" si="103"/>
        <v>664.5</v>
      </c>
      <c r="V175" s="101">
        <f t="shared" si="113"/>
        <v>1.5413070283600493E-4</v>
      </c>
      <c r="W175" s="569"/>
      <c r="X175" s="569"/>
      <c r="Y175" s="117" t="s">
        <v>149</v>
      </c>
      <c r="Z175" s="187">
        <v>7340</v>
      </c>
      <c r="AA175" s="160">
        <f>IFERROR(Z175/W167,"-")</f>
        <v>9.4053234386938856E-5</v>
      </c>
      <c r="AB175" s="187">
        <v>1</v>
      </c>
      <c r="AC175" s="160">
        <f>IFERROR(AB175/X167,"-")</f>
        <v>1.0869565217391304E-2</v>
      </c>
      <c r="AD175" s="190">
        <f t="shared" si="104"/>
        <v>7340</v>
      </c>
      <c r="AE175" s="101">
        <f t="shared" si="114"/>
        <v>7.7065351418002467E-5</v>
      </c>
      <c r="AF175" s="569"/>
      <c r="AG175" s="569"/>
      <c r="AH175" s="117" t="s">
        <v>149</v>
      </c>
      <c r="AI175" s="187">
        <v>724</v>
      </c>
      <c r="AJ175" s="160">
        <f>IFERROR(AI175/AF167,"-")</f>
        <v>5.4798033295557503E-6</v>
      </c>
      <c r="AK175" s="187">
        <v>1</v>
      </c>
      <c r="AL175" s="160">
        <f>IFERROR(AK175/AG167,"-")</f>
        <v>7.2992700729927005E-3</v>
      </c>
      <c r="AM175" s="190">
        <f t="shared" si="105"/>
        <v>724</v>
      </c>
      <c r="AN175" s="101">
        <f t="shared" si="115"/>
        <v>7.7065351418002467E-5</v>
      </c>
      <c r="AO175" s="569"/>
      <c r="AP175" s="586"/>
      <c r="AQ175" s="117" t="s">
        <v>149</v>
      </c>
      <c r="AR175" s="187">
        <f t="shared" si="100"/>
        <v>9393</v>
      </c>
      <c r="AS175" s="160">
        <f>IFERROR(AR175/AO167,"-")</f>
        <v>7.8079253359845533E-6</v>
      </c>
      <c r="AT175" s="187">
        <f t="shared" si="101"/>
        <v>4</v>
      </c>
      <c r="AU175" s="160">
        <f>IFERROR(AT175/AP167,"-")</f>
        <v>2.352941176470588E-3</v>
      </c>
      <c r="AV175" s="190">
        <f t="shared" si="106"/>
        <v>2348.25</v>
      </c>
      <c r="AW175" s="101">
        <f t="shared" si="116"/>
        <v>3.0826140567200987E-4</v>
      </c>
      <c r="AX175" s="112"/>
      <c r="BN175" s="555">
        <v>11</v>
      </c>
      <c r="BO175" s="565" t="s">
        <v>53</v>
      </c>
      <c r="BP175" s="568">
        <v>237963320</v>
      </c>
      <c r="BQ175" s="568">
        <v>249</v>
      </c>
      <c r="BR175" s="388" t="s">
        <v>133</v>
      </c>
      <c r="BS175" s="374">
        <v>7816303</v>
      </c>
      <c r="BT175" s="329">
        <v>3.2846671495422065E-2</v>
      </c>
      <c r="BU175" s="374">
        <v>66</v>
      </c>
      <c r="BV175" s="329">
        <v>0.26506024096385544</v>
      </c>
      <c r="BW175" s="374">
        <v>118428.83333333333</v>
      </c>
      <c r="BX175" s="389">
        <v>3.1967451322290033E-3</v>
      </c>
      <c r="CA175" s="9"/>
      <c r="CB175" s="138"/>
      <c r="CC175" s="138"/>
      <c r="CD175" s="138"/>
      <c r="CE175" s="138"/>
      <c r="CF175" s="138"/>
      <c r="CG175" s="138"/>
      <c r="CH175" s="1"/>
      <c r="CI175" s="9"/>
      <c r="CJ175" s="130"/>
      <c r="CK175" s="130"/>
      <c r="CL175" s="130"/>
      <c r="CM175" s="1"/>
      <c r="CN175" s="1"/>
      <c r="CO175" s="1"/>
      <c r="CP175" s="1"/>
      <c r="CQ175" s="1"/>
    </row>
    <row r="176" spans="2:95" s="14" customFormat="1" ht="13.5" customHeight="1">
      <c r="B176" s="451"/>
      <c r="C176" s="566"/>
      <c r="D176" s="581"/>
      <c r="E176" s="569"/>
      <c r="F176" s="569"/>
      <c r="G176" s="117" t="s">
        <v>140</v>
      </c>
      <c r="H176" s="187">
        <v>114864</v>
      </c>
      <c r="I176" s="160">
        <f>IFERROR(H176/E167,"-")</f>
        <v>1.3028961115145861E-4</v>
      </c>
      <c r="J176" s="187">
        <v>12</v>
      </c>
      <c r="K176" s="160">
        <f>IFERROR(J176/F167,"-")</f>
        <v>9.0909090909090905E-3</v>
      </c>
      <c r="L176" s="190">
        <f t="shared" si="102"/>
        <v>9572</v>
      </c>
      <c r="M176" s="101">
        <f t="shared" si="112"/>
        <v>9.2478421701602961E-4</v>
      </c>
      <c r="N176" s="569"/>
      <c r="O176" s="569"/>
      <c r="P176" s="117" t="s">
        <v>140</v>
      </c>
      <c r="Q176" s="187">
        <v>20467</v>
      </c>
      <c r="R176" s="160">
        <f>IFERROR(Q176/N167,"-")</f>
        <v>1.8398828199514601E-4</v>
      </c>
      <c r="S176" s="187">
        <v>1</v>
      </c>
      <c r="T176" s="160">
        <f>IFERROR(S176/O167,"-")</f>
        <v>6.6225165562913907E-3</v>
      </c>
      <c r="U176" s="190">
        <f t="shared" si="103"/>
        <v>20467</v>
      </c>
      <c r="V176" s="101">
        <f t="shared" si="113"/>
        <v>7.7065351418002467E-5</v>
      </c>
      <c r="W176" s="569"/>
      <c r="X176" s="569"/>
      <c r="Y176" s="117" t="s">
        <v>140</v>
      </c>
      <c r="Z176" s="187">
        <v>6057</v>
      </c>
      <c r="AA176" s="160">
        <f>IFERROR(Z176/W167,"-")</f>
        <v>7.7613139057450766E-5</v>
      </c>
      <c r="AB176" s="187">
        <v>1</v>
      </c>
      <c r="AC176" s="160">
        <f>IFERROR(AB176/X167,"-")</f>
        <v>1.0869565217391304E-2</v>
      </c>
      <c r="AD176" s="190">
        <f t="shared" si="104"/>
        <v>6057</v>
      </c>
      <c r="AE176" s="101">
        <f t="shared" si="114"/>
        <v>7.7065351418002467E-5</v>
      </c>
      <c r="AF176" s="569"/>
      <c r="AG176" s="569"/>
      <c r="AH176" s="117" t="s">
        <v>140</v>
      </c>
      <c r="AI176" s="187">
        <v>101682</v>
      </c>
      <c r="AJ176" s="160">
        <f>IFERROR(AI176/AF167,"-")</f>
        <v>7.6960961623741416E-4</v>
      </c>
      <c r="AK176" s="187">
        <v>3</v>
      </c>
      <c r="AL176" s="160">
        <f>IFERROR(AK176/AG167,"-")</f>
        <v>2.1897810218978103E-2</v>
      </c>
      <c r="AM176" s="190">
        <f t="shared" si="105"/>
        <v>33894</v>
      </c>
      <c r="AN176" s="101">
        <f t="shared" si="115"/>
        <v>2.311960542540074E-4</v>
      </c>
      <c r="AO176" s="569"/>
      <c r="AP176" s="586"/>
      <c r="AQ176" s="117" t="s">
        <v>140</v>
      </c>
      <c r="AR176" s="187">
        <f t="shared" si="100"/>
        <v>243070</v>
      </c>
      <c r="AS176" s="160">
        <f>IFERROR(AR176/AO167,"-")</f>
        <v>2.020517844584015E-4</v>
      </c>
      <c r="AT176" s="187">
        <f t="shared" si="101"/>
        <v>17</v>
      </c>
      <c r="AU176" s="160">
        <f>IFERROR(AT176/AP167,"-")</f>
        <v>0.01</v>
      </c>
      <c r="AV176" s="190">
        <f t="shared" si="106"/>
        <v>14298.235294117647</v>
      </c>
      <c r="AW176" s="101">
        <f t="shared" si="116"/>
        <v>1.3101109741060419E-3</v>
      </c>
      <c r="AX176" s="112"/>
      <c r="BN176" s="476"/>
      <c r="BO176" s="566"/>
      <c r="BP176" s="569"/>
      <c r="BQ176" s="569"/>
      <c r="BR176" s="388" t="s">
        <v>134</v>
      </c>
      <c r="BS176" s="374">
        <v>5082773</v>
      </c>
      <c r="BT176" s="329">
        <v>2.1359480948576443E-2</v>
      </c>
      <c r="BU176" s="374">
        <v>91</v>
      </c>
      <c r="BV176" s="329">
        <v>0.36546184738955823</v>
      </c>
      <c r="BW176" s="374">
        <v>55854.648351648349</v>
      </c>
      <c r="BX176" s="389">
        <v>4.4076334398915045E-3</v>
      </c>
      <c r="CA176" s="9"/>
      <c r="CB176" s="138"/>
      <c r="CC176" s="138"/>
      <c r="CD176" s="138"/>
      <c r="CE176" s="138"/>
      <c r="CF176" s="138"/>
      <c r="CG176" s="138"/>
      <c r="CH176" s="1"/>
      <c r="CI176" s="9"/>
      <c r="CJ176" s="130"/>
      <c r="CK176" s="130"/>
      <c r="CL176" s="130"/>
      <c r="CM176" s="1"/>
      <c r="CN176" s="1"/>
      <c r="CO176" s="1"/>
      <c r="CP176" s="1"/>
      <c r="CQ176" s="1"/>
    </row>
    <row r="177" spans="2:95" s="14" customFormat="1" ht="13.5" customHeight="1">
      <c r="B177" s="451"/>
      <c r="C177" s="566"/>
      <c r="D177" s="581"/>
      <c r="E177" s="569"/>
      <c r="F177" s="569"/>
      <c r="G177" s="117" t="s">
        <v>141</v>
      </c>
      <c r="H177" s="187">
        <v>941153</v>
      </c>
      <c r="I177" s="160">
        <f>IFERROR(H177/E167,"-")</f>
        <v>1.0675447346777816E-3</v>
      </c>
      <c r="J177" s="187">
        <v>58</v>
      </c>
      <c r="K177" s="160">
        <f>IFERROR(J177/F167,"-")</f>
        <v>4.3939393939393938E-2</v>
      </c>
      <c r="L177" s="190">
        <f t="shared" si="102"/>
        <v>16226.775862068966</v>
      </c>
      <c r="M177" s="101">
        <f t="shared" si="112"/>
        <v>4.469790382244143E-3</v>
      </c>
      <c r="N177" s="569"/>
      <c r="O177" s="569"/>
      <c r="P177" s="117" t="s">
        <v>141</v>
      </c>
      <c r="Q177" s="187">
        <v>49701</v>
      </c>
      <c r="R177" s="160">
        <f>IFERROR(Q177/N167,"-")</f>
        <v>4.4678758994678031E-4</v>
      </c>
      <c r="S177" s="187">
        <v>6</v>
      </c>
      <c r="T177" s="160">
        <f>IFERROR(S177/O167,"-")</f>
        <v>3.9735099337748346E-2</v>
      </c>
      <c r="U177" s="190">
        <f t="shared" si="103"/>
        <v>8283.5</v>
      </c>
      <c r="V177" s="101">
        <f t="shared" si="113"/>
        <v>4.623921085080148E-4</v>
      </c>
      <c r="W177" s="569"/>
      <c r="X177" s="569"/>
      <c r="Y177" s="117" t="s">
        <v>141</v>
      </c>
      <c r="Z177" s="187">
        <v>31506</v>
      </c>
      <c r="AA177" s="160">
        <f>IFERROR(Z177/W167,"-")</f>
        <v>4.0371133550339174E-4</v>
      </c>
      <c r="AB177" s="187">
        <v>5</v>
      </c>
      <c r="AC177" s="160">
        <f>IFERROR(AB177/X167,"-")</f>
        <v>5.434782608695652E-2</v>
      </c>
      <c r="AD177" s="190">
        <f t="shared" si="104"/>
        <v>6301.2</v>
      </c>
      <c r="AE177" s="101">
        <f t="shared" si="114"/>
        <v>3.8532675709001234E-4</v>
      </c>
      <c r="AF177" s="569"/>
      <c r="AG177" s="569"/>
      <c r="AH177" s="117" t="s">
        <v>141</v>
      </c>
      <c r="AI177" s="187">
        <v>72832</v>
      </c>
      <c r="AJ177" s="160">
        <f>IFERROR(AI177/AF167,"-")</f>
        <v>5.5125004985939838E-4</v>
      </c>
      <c r="AK177" s="187">
        <v>9</v>
      </c>
      <c r="AL177" s="160">
        <f>IFERROR(AK177/AG167,"-")</f>
        <v>6.569343065693431E-2</v>
      </c>
      <c r="AM177" s="190">
        <f t="shared" si="105"/>
        <v>8092.4444444444443</v>
      </c>
      <c r="AN177" s="101">
        <f t="shared" si="115"/>
        <v>6.9358816276202215E-4</v>
      </c>
      <c r="AO177" s="569"/>
      <c r="AP177" s="586"/>
      <c r="AQ177" s="117" t="s">
        <v>141</v>
      </c>
      <c r="AR177" s="187">
        <f t="shared" si="100"/>
        <v>1095192</v>
      </c>
      <c r="AS177" s="160">
        <f>IFERROR(AR177/AO167,"-")</f>
        <v>9.1037766044582084E-4</v>
      </c>
      <c r="AT177" s="187">
        <f t="shared" si="101"/>
        <v>78</v>
      </c>
      <c r="AU177" s="160">
        <f>IFERROR(AT177/AP167,"-")</f>
        <v>4.5882352941176471E-2</v>
      </c>
      <c r="AV177" s="190">
        <f t="shared" si="106"/>
        <v>14040.923076923076</v>
      </c>
      <c r="AW177" s="101">
        <f t="shared" si="116"/>
        <v>6.0110974106041921E-3</v>
      </c>
      <c r="AX177" s="112"/>
      <c r="BN177" s="476"/>
      <c r="BO177" s="566"/>
      <c r="BP177" s="569"/>
      <c r="BQ177" s="569"/>
      <c r="BR177" s="388" t="s">
        <v>135</v>
      </c>
      <c r="BS177" s="374">
        <v>2160140</v>
      </c>
      <c r="BT177" s="329">
        <v>9.0776175084462604E-3</v>
      </c>
      <c r="BU177" s="374">
        <v>96</v>
      </c>
      <c r="BV177" s="329">
        <v>0.38554216867469882</v>
      </c>
      <c r="BW177" s="374">
        <v>22501.458333333332</v>
      </c>
      <c r="BX177" s="389">
        <v>4.6498111014240048E-3</v>
      </c>
      <c r="CA177" s="9"/>
      <c r="CB177" s="138"/>
      <c r="CC177" s="138"/>
      <c r="CD177" s="138"/>
      <c r="CE177" s="138"/>
      <c r="CF177" s="138"/>
      <c r="CG177" s="138"/>
      <c r="CH177" s="1"/>
      <c r="CI177" s="9"/>
      <c r="CJ177" s="130"/>
      <c r="CK177" s="130"/>
      <c r="CL177" s="130"/>
      <c r="CM177" s="1"/>
      <c r="CN177" s="1"/>
      <c r="CO177" s="1"/>
      <c r="CP177" s="1"/>
      <c r="CQ177" s="1"/>
    </row>
    <row r="178" spans="2:95" s="14" customFormat="1" ht="13.5" customHeight="1">
      <c r="B178" s="451"/>
      <c r="C178" s="566"/>
      <c r="D178" s="581"/>
      <c r="E178" s="569"/>
      <c r="F178" s="569"/>
      <c r="G178" s="117" t="s">
        <v>142</v>
      </c>
      <c r="H178" s="187">
        <v>17628</v>
      </c>
      <c r="I178" s="160">
        <f>IFERROR(H178/E167,"-")</f>
        <v>1.9995344628237847E-5</v>
      </c>
      <c r="J178" s="187">
        <v>3</v>
      </c>
      <c r="K178" s="160">
        <f>IFERROR(J178/F167,"-")</f>
        <v>2.2727272727272726E-3</v>
      </c>
      <c r="L178" s="190">
        <f t="shared" si="102"/>
        <v>5876</v>
      </c>
      <c r="M178" s="101">
        <f t="shared" si="112"/>
        <v>2.311960542540074E-4</v>
      </c>
      <c r="N178" s="569"/>
      <c r="O178" s="569"/>
      <c r="P178" s="117" t="s">
        <v>142</v>
      </c>
      <c r="Q178" s="187">
        <v>0</v>
      </c>
      <c r="R178" s="160">
        <f>IFERROR(Q178/N167,"-")</f>
        <v>0</v>
      </c>
      <c r="S178" s="187">
        <v>0</v>
      </c>
      <c r="T178" s="160">
        <f>IFERROR(S178/O167,"-")</f>
        <v>0</v>
      </c>
      <c r="U178" s="190" t="str">
        <f t="shared" si="103"/>
        <v>-</v>
      </c>
      <c r="V178" s="101">
        <f t="shared" si="113"/>
        <v>0</v>
      </c>
      <c r="W178" s="569"/>
      <c r="X178" s="569"/>
      <c r="Y178" s="117" t="s">
        <v>142</v>
      </c>
      <c r="Z178" s="187">
        <v>0</v>
      </c>
      <c r="AA178" s="160">
        <f>IFERROR(Z178/W167,"-")</f>
        <v>0</v>
      </c>
      <c r="AB178" s="187">
        <v>0</v>
      </c>
      <c r="AC178" s="160">
        <f>IFERROR(AB178/X167,"-")</f>
        <v>0</v>
      </c>
      <c r="AD178" s="190" t="str">
        <f t="shared" si="104"/>
        <v>-</v>
      </c>
      <c r="AE178" s="101">
        <f t="shared" si="114"/>
        <v>0</v>
      </c>
      <c r="AF178" s="569"/>
      <c r="AG178" s="569"/>
      <c r="AH178" s="117" t="s">
        <v>142</v>
      </c>
      <c r="AI178" s="187">
        <v>0</v>
      </c>
      <c r="AJ178" s="160">
        <f>IFERROR(AI178/AF167,"-")</f>
        <v>0</v>
      </c>
      <c r="AK178" s="187">
        <v>0</v>
      </c>
      <c r="AL178" s="160">
        <f>IFERROR(AK178/AG167,"-")</f>
        <v>0</v>
      </c>
      <c r="AM178" s="190" t="str">
        <f t="shared" si="105"/>
        <v>-</v>
      </c>
      <c r="AN178" s="101">
        <f t="shared" si="115"/>
        <v>0</v>
      </c>
      <c r="AO178" s="569"/>
      <c r="AP178" s="586"/>
      <c r="AQ178" s="117" t="s">
        <v>142</v>
      </c>
      <c r="AR178" s="187">
        <f t="shared" si="100"/>
        <v>17628</v>
      </c>
      <c r="AS178" s="160">
        <f>IFERROR(AR178/AO167,"-")</f>
        <v>1.4653263901068424E-5</v>
      </c>
      <c r="AT178" s="187">
        <f t="shared" si="101"/>
        <v>3</v>
      </c>
      <c r="AU178" s="160">
        <f>IFERROR(AT178/AP167,"-")</f>
        <v>1.7647058823529412E-3</v>
      </c>
      <c r="AV178" s="190">
        <f t="shared" si="106"/>
        <v>5876</v>
      </c>
      <c r="AW178" s="101">
        <f t="shared" si="116"/>
        <v>2.311960542540074E-4</v>
      </c>
      <c r="AX178" s="112"/>
      <c r="BN178" s="476"/>
      <c r="BO178" s="566"/>
      <c r="BP178" s="569"/>
      <c r="BQ178" s="569"/>
      <c r="BR178" s="388" t="s">
        <v>136</v>
      </c>
      <c r="BS178" s="374">
        <v>112726</v>
      </c>
      <c r="BT178" s="329">
        <v>4.7371166278903826E-4</v>
      </c>
      <c r="BU178" s="374">
        <v>10</v>
      </c>
      <c r="BV178" s="329">
        <v>4.0160642570281124E-2</v>
      </c>
      <c r="BW178" s="374">
        <v>11272.6</v>
      </c>
      <c r="BX178" s="389">
        <v>4.8435532306500049E-4</v>
      </c>
      <c r="CA178" s="9"/>
      <c r="CB178" s="138"/>
      <c r="CC178" s="138"/>
      <c r="CD178" s="138"/>
      <c r="CE178" s="138"/>
      <c r="CF178" s="138"/>
      <c r="CG178" s="138"/>
      <c r="CH178" s="1"/>
      <c r="CI178" s="9"/>
      <c r="CJ178" s="130"/>
      <c r="CK178" s="130"/>
      <c r="CL178" s="130"/>
      <c r="CM178" s="1"/>
      <c r="CN178" s="1"/>
      <c r="CO178" s="1"/>
      <c r="CP178" s="1"/>
      <c r="CQ178" s="1"/>
    </row>
    <row r="179" spans="2:95" s="14" customFormat="1" ht="13.5" customHeight="1">
      <c r="B179" s="451"/>
      <c r="C179" s="566"/>
      <c r="D179" s="581"/>
      <c r="E179" s="569"/>
      <c r="F179" s="569"/>
      <c r="G179" s="117" t="s">
        <v>143</v>
      </c>
      <c r="H179" s="187">
        <v>789717</v>
      </c>
      <c r="I179" s="160">
        <f>IFERROR(H179/E167,"-")</f>
        <v>8.9577170261958866E-4</v>
      </c>
      <c r="J179" s="187">
        <v>4</v>
      </c>
      <c r="K179" s="160">
        <f>IFERROR(J179/F167,"-")</f>
        <v>3.0303030303030303E-3</v>
      </c>
      <c r="L179" s="190">
        <f t="shared" si="102"/>
        <v>197429.25</v>
      </c>
      <c r="M179" s="101">
        <f t="shared" si="112"/>
        <v>3.0826140567200987E-4</v>
      </c>
      <c r="N179" s="569"/>
      <c r="O179" s="569"/>
      <c r="P179" s="117" t="s">
        <v>143</v>
      </c>
      <c r="Q179" s="187">
        <v>1879312</v>
      </c>
      <c r="R179" s="160">
        <f>IFERROR(Q179/N167,"-")</f>
        <v>1.6894092256454871E-2</v>
      </c>
      <c r="S179" s="187">
        <v>3</v>
      </c>
      <c r="T179" s="160">
        <f>IFERROR(S179/O167,"-")</f>
        <v>1.9867549668874173E-2</v>
      </c>
      <c r="U179" s="190">
        <f t="shared" si="103"/>
        <v>626437.33333333337</v>
      </c>
      <c r="V179" s="101">
        <f t="shared" si="113"/>
        <v>2.311960542540074E-4</v>
      </c>
      <c r="W179" s="569"/>
      <c r="X179" s="569"/>
      <c r="Y179" s="117" t="s">
        <v>143</v>
      </c>
      <c r="Z179" s="187">
        <v>641915</v>
      </c>
      <c r="AA179" s="160">
        <f>IFERROR(Z179/W167,"-")</f>
        <v>8.2253653884866284E-3</v>
      </c>
      <c r="AB179" s="187">
        <v>2</v>
      </c>
      <c r="AC179" s="160">
        <f>IFERROR(AB179/X167,"-")</f>
        <v>2.1739130434782608E-2</v>
      </c>
      <c r="AD179" s="190">
        <f t="shared" si="104"/>
        <v>320957.5</v>
      </c>
      <c r="AE179" s="101">
        <f t="shared" si="114"/>
        <v>1.5413070283600493E-4</v>
      </c>
      <c r="AF179" s="569"/>
      <c r="AG179" s="569"/>
      <c r="AH179" s="117" t="s">
        <v>143</v>
      </c>
      <c r="AI179" s="187">
        <v>504606</v>
      </c>
      <c r="AJ179" s="160">
        <f>IFERROR(AI179/AF167,"-")</f>
        <v>3.8192564073395155E-3</v>
      </c>
      <c r="AK179" s="187">
        <v>3</v>
      </c>
      <c r="AL179" s="160">
        <f>IFERROR(AK179/AG167,"-")</f>
        <v>2.1897810218978103E-2</v>
      </c>
      <c r="AM179" s="190">
        <f t="shared" si="105"/>
        <v>168202</v>
      </c>
      <c r="AN179" s="101">
        <f t="shared" si="115"/>
        <v>2.311960542540074E-4</v>
      </c>
      <c r="AO179" s="569"/>
      <c r="AP179" s="586"/>
      <c r="AQ179" s="117" t="s">
        <v>143</v>
      </c>
      <c r="AR179" s="187">
        <f t="shared" si="100"/>
        <v>3815550</v>
      </c>
      <c r="AS179" s="160">
        <f>IFERROR(AR179/AO167,"-")</f>
        <v>3.1716735351555265E-3</v>
      </c>
      <c r="AT179" s="187">
        <f t="shared" si="101"/>
        <v>12</v>
      </c>
      <c r="AU179" s="160">
        <f>IFERROR(AT179/AP167,"-")</f>
        <v>7.058823529411765E-3</v>
      </c>
      <c r="AV179" s="190">
        <f t="shared" si="106"/>
        <v>317962.5</v>
      </c>
      <c r="AW179" s="101">
        <f t="shared" si="116"/>
        <v>9.2478421701602961E-4</v>
      </c>
      <c r="AX179" s="112"/>
      <c r="BN179" s="476"/>
      <c r="BO179" s="566"/>
      <c r="BP179" s="569"/>
      <c r="BQ179" s="569"/>
      <c r="BR179" s="388" t="s">
        <v>137</v>
      </c>
      <c r="BS179" s="374">
        <v>5907630</v>
      </c>
      <c r="BT179" s="329">
        <v>2.4825800883934549E-2</v>
      </c>
      <c r="BU179" s="374">
        <v>94</v>
      </c>
      <c r="BV179" s="329">
        <v>0.37751004016064255</v>
      </c>
      <c r="BW179" s="374">
        <v>62847.127659574471</v>
      </c>
      <c r="BX179" s="389">
        <v>4.5529400368110049E-3</v>
      </c>
      <c r="CA179" s="9"/>
      <c r="CB179" s="138"/>
      <c r="CC179" s="138"/>
      <c r="CD179" s="138"/>
      <c r="CE179" s="138"/>
      <c r="CF179" s="138"/>
      <c r="CG179" s="138"/>
      <c r="CH179" s="1"/>
      <c r="CI179" s="9"/>
      <c r="CJ179" s="130"/>
      <c r="CK179" s="130"/>
      <c r="CL179" s="130"/>
      <c r="CM179" s="1"/>
      <c r="CN179" s="1"/>
      <c r="CO179" s="1"/>
      <c r="CP179" s="1"/>
      <c r="CQ179" s="1"/>
    </row>
    <row r="180" spans="2:95" s="14" customFormat="1" ht="13.5" customHeight="1">
      <c r="B180" s="451"/>
      <c r="C180" s="566"/>
      <c r="D180" s="581"/>
      <c r="E180" s="569"/>
      <c r="F180" s="569"/>
      <c r="G180" s="117" t="s">
        <v>144</v>
      </c>
      <c r="H180" s="187">
        <v>5915369</v>
      </c>
      <c r="I180" s="160">
        <f>IFERROR(H180/E167,"-")</f>
        <v>6.7097709188901006E-3</v>
      </c>
      <c r="J180" s="187">
        <v>142</v>
      </c>
      <c r="K180" s="160">
        <f>IFERROR(J180/F167,"-")</f>
        <v>0.10757575757575757</v>
      </c>
      <c r="L180" s="190">
        <f t="shared" si="102"/>
        <v>41657.528169014084</v>
      </c>
      <c r="M180" s="101">
        <f t="shared" si="112"/>
        <v>1.0943279901356351E-2</v>
      </c>
      <c r="N180" s="569"/>
      <c r="O180" s="569"/>
      <c r="P180" s="117" t="s">
        <v>144</v>
      </c>
      <c r="Q180" s="187">
        <v>1050492</v>
      </c>
      <c r="R180" s="160">
        <f>IFERROR(Q180/N167,"-")</f>
        <v>9.4434073547488614E-3</v>
      </c>
      <c r="S180" s="187">
        <v>22</v>
      </c>
      <c r="T180" s="160">
        <f>IFERROR(S180/O167,"-")</f>
        <v>0.14569536423841059</v>
      </c>
      <c r="U180" s="190">
        <f t="shared" si="103"/>
        <v>47749.63636363636</v>
      </c>
      <c r="V180" s="101">
        <f t="shared" si="113"/>
        <v>1.6954377311960542E-3</v>
      </c>
      <c r="W180" s="569"/>
      <c r="X180" s="569"/>
      <c r="Y180" s="117" t="s">
        <v>144</v>
      </c>
      <c r="Z180" s="187">
        <v>626951</v>
      </c>
      <c r="AA180" s="160">
        <f>IFERROR(Z180/W167,"-")</f>
        <v>8.0336198027419203E-3</v>
      </c>
      <c r="AB180" s="187">
        <v>16</v>
      </c>
      <c r="AC180" s="160">
        <f>IFERROR(AB180/X167,"-")</f>
        <v>0.17391304347826086</v>
      </c>
      <c r="AD180" s="190">
        <f t="shared" si="104"/>
        <v>39184.4375</v>
      </c>
      <c r="AE180" s="101">
        <f t="shared" si="114"/>
        <v>1.2330456226880395E-3</v>
      </c>
      <c r="AF180" s="569"/>
      <c r="AG180" s="569"/>
      <c r="AH180" s="117" t="s">
        <v>144</v>
      </c>
      <c r="AI180" s="187">
        <v>965160</v>
      </c>
      <c r="AJ180" s="160">
        <f>IFERROR(AI180/AF167,"-")</f>
        <v>7.3050925159586022E-3</v>
      </c>
      <c r="AK180" s="187">
        <v>29</v>
      </c>
      <c r="AL180" s="160">
        <f>IFERROR(AK180/AG167,"-")</f>
        <v>0.21167883211678831</v>
      </c>
      <c r="AM180" s="190">
        <f t="shared" si="105"/>
        <v>33281.379310344826</v>
      </c>
      <c r="AN180" s="101">
        <f t="shared" si="115"/>
        <v>2.2348951911220715E-3</v>
      </c>
      <c r="AO180" s="569"/>
      <c r="AP180" s="586"/>
      <c r="AQ180" s="117" t="s">
        <v>144</v>
      </c>
      <c r="AR180" s="187">
        <f t="shared" si="100"/>
        <v>8557972</v>
      </c>
      <c r="AS180" s="160">
        <f>IFERROR(AR180/AO167,"-")</f>
        <v>7.1138088367344188E-3</v>
      </c>
      <c r="AT180" s="187">
        <f t="shared" si="101"/>
        <v>209</v>
      </c>
      <c r="AU180" s="160">
        <f>IFERROR(AT180/AP167,"-")</f>
        <v>0.12294117647058823</v>
      </c>
      <c r="AV180" s="190">
        <f t="shared" si="106"/>
        <v>40947.234449760763</v>
      </c>
      <c r="AW180" s="101">
        <f t="shared" si="116"/>
        <v>1.6106658446362516E-2</v>
      </c>
      <c r="AX180" s="112"/>
      <c r="BN180" s="476"/>
      <c r="BO180" s="566"/>
      <c r="BP180" s="569"/>
      <c r="BQ180" s="569"/>
      <c r="BR180" s="388" t="s">
        <v>138</v>
      </c>
      <c r="BS180" s="374">
        <v>5754892</v>
      </c>
      <c r="BT180" s="329">
        <v>2.4183945660196705E-2</v>
      </c>
      <c r="BU180" s="374">
        <v>112</v>
      </c>
      <c r="BV180" s="329">
        <v>0.44979919678714858</v>
      </c>
      <c r="BW180" s="374">
        <v>51382.964285714283</v>
      </c>
      <c r="BX180" s="389">
        <v>5.4247796183280053E-3</v>
      </c>
      <c r="CA180" s="9"/>
      <c r="CB180" s="138"/>
      <c r="CC180" s="138"/>
      <c r="CD180" s="138"/>
      <c r="CE180" s="138"/>
      <c r="CF180" s="138"/>
      <c r="CG180" s="138"/>
      <c r="CH180" s="1"/>
      <c r="CI180" s="9"/>
      <c r="CJ180" s="130"/>
      <c r="CK180" s="130"/>
      <c r="CL180" s="130"/>
      <c r="CM180" s="1"/>
      <c r="CN180" s="1"/>
      <c r="CO180" s="1"/>
      <c r="CP180" s="1"/>
      <c r="CQ180" s="1"/>
    </row>
    <row r="181" spans="2:95" s="14" customFormat="1" ht="13.5" customHeight="1">
      <c r="B181" s="451"/>
      <c r="C181" s="566"/>
      <c r="D181" s="581"/>
      <c r="E181" s="569"/>
      <c r="F181" s="569"/>
      <c r="G181" s="117" t="s">
        <v>145</v>
      </c>
      <c r="H181" s="187">
        <v>4543364</v>
      </c>
      <c r="I181" s="160">
        <f>IFERROR(H181/E167,"-")</f>
        <v>5.1535131014028377E-3</v>
      </c>
      <c r="J181" s="187">
        <v>96</v>
      </c>
      <c r="K181" s="160">
        <f>IFERROR(J181/F167,"-")</f>
        <v>7.2727272727272724E-2</v>
      </c>
      <c r="L181" s="190">
        <f t="shared" si="102"/>
        <v>47326.708333333336</v>
      </c>
      <c r="M181" s="101">
        <f t="shared" si="112"/>
        <v>7.3982737361282368E-3</v>
      </c>
      <c r="N181" s="569"/>
      <c r="O181" s="569"/>
      <c r="P181" s="117" t="s">
        <v>145</v>
      </c>
      <c r="Q181" s="187">
        <v>433783</v>
      </c>
      <c r="R181" s="160">
        <f>IFERROR(Q181/N167,"-")</f>
        <v>3.8994962099330841E-3</v>
      </c>
      <c r="S181" s="187">
        <v>12</v>
      </c>
      <c r="T181" s="160">
        <f>IFERROR(S181/O167,"-")</f>
        <v>7.9470198675496692E-2</v>
      </c>
      <c r="U181" s="190">
        <f t="shared" si="103"/>
        <v>36148.583333333336</v>
      </c>
      <c r="V181" s="101">
        <f t="shared" si="113"/>
        <v>9.2478421701602961E-4</v>
      </c>
      <c r="W181" s="569"/>
      <c r="X181" s="569"/>
      <c r="Y181" s="117" t="s">
        <v>145</v>
      </c>
      <c r="Z181" s="187">
        <v>830961</v>
      </c>
      <c r="AA181" s="160">
        <f>IFERROR(Z181/W167,"-")</f>
        <v>1.0647761539428487E-2</v>
      </c>
      <c r="AB181" s="187">
        <v>11</v>
      </c>
      <c r="AC181" s="160">
        <f>IFERROR(AB181/X167,"-")</f>
        <v>0.11956521739130435</v>
      </c>
      <c r="AD181" s="190">
        <f t="shared" si="104"/>
        <v>75541.909090909088</v>
      </c>
      <c r="AE181" s="101">
        <f t="shared" si="114"/>
        <v>8.4771886559802708E-4</v>
      </c>
      <c r="AF181" s="569"/>
      <c r="AG181" s="569"/>
      <c r="AH181" s="117" t="s">
        <v>145</v>
      </c>
      <c r="AI181" s="187">
        <v>574621</v>
      </c>
      <c r="AJ181" s="160">
        <f>IFERROR(AI181/AF167,"-")</f>
        <v>4.3491851782218992E-3</v>
      </c>
      <c r="AK181" s="187">
        <v>19</v>
      </c>
      <c r="AL181" s="160">
        <f>IFERROR(AK181/AG167,"-")</f>
        <v>0.13868613138686131</v>
      </c>
      <c r="AM181" s="190">
        <f t="shared" si="105"/>
        <v>30243.21052631579</v>
      </c>
      <c r="AN181" s="101">
        <f t="shared" si="115"/>
        <v>1.4642416769420469E-3</v>
      </c>
      <c r="AO181" s="569"/>
      <c r="AP181" s="586"/>
      <c r="AQ181" s="117" t="s">
        <v>145</v>
      </c>
      <c r="AR181" s="187">
        <f t="shared" si="100"/>
        <v>6382729</v>
      </c>
      <c r="AS181" s="160">
        <f>IFERROR(AR181/AO167,"-")</f>
        <v>5.3056394625597093E-3</v>
      </c>
      <c r="AT181" s="187">
        <f t="shared" si="101"/>
        <v>138</v>
      </c>
      <c r="AU181" s="160">
        <f>IFERROR(AT181/AP167,"-")</f>
        <v>8.1176470588235294E-2</v>
      </c>
      <c r="AV181" s="190">
        <f t="shared" si="106"/>
        <v>46251.659420289856</v>
      </c>
      <c r="AW181" s="101">
        <f t="shared" si="116"/>
        <v>1.063501849568434E-2</v>
      </c>
      <c r="AX181" s="112"/>
      <c r="BN181" s="476"/>
      <c r="BO181" s="566"/>
      <c r="BP181" s="569"/>
      <c r="BQ181" s="569"/>
      <c r="BR181" s="388" t="s">
        <v>139</v>
      </c>
      <c r="BS181" s="374">
        <v>6627194</v>
      </c>
      <c r="BT181" s="329">
        <v>2.7849645062944996E-2</v>
      </c>
      <c r="BU181" s="374">
        <v>50</v>
      </c>
      <c r="BV181" s="329">
        <v>0.20080321285140562</v>
      </c>
      <c r="BW181" s="374">
        <v>132543.88</v>
      </c>
      <c r="BX181" s="389">
        <v>2.4217766153250024E-3</v>
      </c>
      <c r="CA181" s="9"/>
      <c r="CB181" s="138"/>
      <c r="CC181" s="138"/>
      <c r="CD181" s="138"/>
      <c r="CE181" s="138"/>
      <c r="CF181" s="138"/>
      <c r="CG181" s="138"/>
      <c r="CH181" s="1"/>
      <c r="CI181" s="9"/>
      <c r="CJ181" s="130"/>
      <c r="CK181" s="130"/>
      <c r="CL181" s="130"/>
      <c r="CM181" s="1"/>
      <c r="CN181" s="1"/>
      <c r="CO181" s="1"/>
      <c r="CP181" s="1"/>
      <c r="CQ181" s="1"/>
    </row>
    <row r="182" spans="2:95" s="14" customFormat="1" ht="13.5" customHeight="1">
      <c r="B182" s="451"/>
      <c r="C182" s="566"/>
      <c r="D182" s="581"/>
      <c r="E182" s="569"/>
      <c r="F182" s="569"/>
      <c r="G182" s="117" t="s">
        <v>146</v>
      </c>
      <c r="H182" s="187">
        <v>2581422</v>
      </c>
      <c r="I182" s="160">
        <f>IFERROR(H182/E167,"-")</f>
        <v>2.9280929499044136E-3</v>
      </c>
      <c r="J182" s="187">
        <v>80</v>
      </c>
      <c r="K182" s="160">
        <f>IFERROR(J182/F167,"-")</f>
        <v>6.0606060606060608E-2</v>
      </c>
      <c r="L182" s="190">
        <f t="shared" si="102"/>
        <v>32267.775000000001</v>
      </c>
      <c r="M182" s="101">
        <f t="shared" si="112"/>
        <v>6.1652281134401974E-3</v>
      </c>
      <c r="N182" s="569"/>
      <c r="O182" s="569"/>
      <c r="P182" s="117" t="s">
        <v>146</v>
      </c>
      <c r="Q182" s="187">
        <v>346754</v>
      </c>
      <c r="R182" s="160">
        <f>IFERROR(Q182/N167,"-")</f>
        <v>3.1171482256776698E-3</v>
      </c>
      <c r="S182" s="187">
        <v>12</v>
      </c>
      <c r="T182" s="160">
        <f>IFERROR(S182/O167,"-")</f>
        <v>7.9470198675496692E-2</v>
      </c>
      <c r="U182" s="190">
        <f t="shared" si="103"/>
        <v>28896.166666666668</v>
      </c>
      <c r="V182" s="101">
        <f t="shared" si="113"/>
        <v>9.2478421701602961E-4</v>
      </c>
      <c r="W182" s="569"/>
      <c r="X182" s="569"/>
      <c r="Y182" s="117" t="s">
        <v>146</v>
      </c>
      <c r="Z182" s="187">
        <v>651534</v>
      </c>
      <c r="AA182" s="160">
        <f>IFERROR(Z182/W167,"-")</f>
        <v>8.3486212551852606E-3</v>
      </c>
      <c r="AB182" s="187">
        <v>8</v>
      </c>
      <c r="AC182" s="160">
        <f>IFERROR(AB182/X167,"-")</f>
        <v>8.6956521739130432E-2</v>
      </c>
      <c r="AD182" s="190">
        <f t="shared" si="104"/>
        <v>81441.75</v>
      </c>
      <c r="AE182" s="101">
        <f t="shared" si="114"/>
        <v>6.1652281134401974E-4</v>
      </c>
      <c r="AF182" s="569"/>
      <c r="AG182" s="569"/>
      <c r="AH182" s="117" t="s">
        <v>146</v>
      </c>
      <c r="AI182" s="187">
        <v>366313</v>
      </c>
      <c r="AJ182" s="160">
        <f>IFERROR(AI182/AF167,"-")</f>
        <v>2.7725458522922042E-3</v>
      </c>
      <c r="AK182" s="187">
        <v>9</v>
      </c>
      <c r="AL182" s="160">
        <f>IFERROR(AK182/AG167,"-")</f>
        <v>6.569343065693431E-2</v>
      </c>
      <c r="AM182" s="190">
        <f t="shared" si="105"/>
        <v>40701.444444444445</v>
      </c>
      <c r="AN182" s="101">
        <f t="shared" si="115"/>
        <v>6.9358816276202215E-4</v>
      </c>
      <c r="AO182" s="569"/>
      <c r="AP182" s="586"/>
      <c r="AQ182" s="117" t="s">
        <v>146</v>
      </c>
      <c r="AR182" s="187">
        <f t="shared" si="100"/>
        <v>3946023</v>
      </c>
      <c r="AS182" s="160">
        <f>IFERROR(AR182/AO167,"-")</f>
        <v>3.2801291342571888E-3</v>
      </c>
      <c r="AT182" s="187">
        <f t="shared" si="101"/>
        <v>109</v>
      </c>
      <c r="AU182" s="160">
        <f>IFERROR(AT182/AP167,"-")</f>
        <v>6.4117647058823529E-2</v>
      </c>
      <c r="AV182" s="190">
        <f t="shared" si="106"/>
        <v>36202.045871559632</v>
      </c>
      <c r="AW182" s="101">
        <f t="shared" si="116"/>
        <v>8.4001233045622684E-3</v>
      </c>
      <c r="AX182" s="112"/>
      <c r="BN182" s="476"/>
      <c r="BO182" s="566"/>
      <c r="BP182" s="569"/>
      <c r="BQ182" s="569"/>
      <c r="BR182" s="388" t="s">
        <v>436</v>
      </c>
      <c r="BS182" s="374">
        <v>0</v>
      </c>
      <c r="BT182" s="329">
        <v>0</v>
      </c>
      <c r="BU182" s="374">
        <v>0</v>
      </c>
      <c r="BV182" s="329">
        <v>0</v>
      </c>
      <c r="BW182" s="374" t="s">
        <v>329</v>
      </c>
      <c r="BX182" s="389">
        <v>0</v>
      </c>
      <c r="BZ182" s="144"/>
      <c r="CA182" s="9"/>
      <c r="CB182" s="138"/>
      <c r="CC182" s="138"/>
      <c r="CD182" s="138"/>
      <c r="CE182" s="138"/>
      <c r="CF182" s="138"/>
      <c r="CG182" s="138"/>
      <c r="CH182" s="1"/>
      <c r="CI182" s="9"/>
      <c r="CJ182" s="130"/>
      <c r="CK182" s="130"/>
      <c r="CL182" s="130"/>
      <c r="CM182" s="1"/>
      <c r="CN182" s="1"/>
      <c r="CO182" s="1"/>
      <c r="CP182" s="1"/>
      <c r="CQ182" s="1"/>
    </row>
    <row r="183" spans="2:95" s="14" customFormat="1" ht="13.5" customHeight="1">
      <c r="B183" s="451"/>
      <c r="C183" s="566"/>
      <c r="D183" s="581"/>
      <c r="E183" s="569"/>
      <c r="F183" s="569"/>
      <c r="G183" s="118" t="s">
        <v>147</v>
      </c>
      <c r="H183" s="188">
        <v>2216553</v>
      </c>
      <c r="I183" s="161">
        <f>IFERROR(H183/E167,"-")</f>
        <v>2.5142240255136422E-3</v>
      </c>
      <c r="J183" s="188">
        <v>143</v>
      </c>
      <c r="K183" s="161">
        <f>IFERROR(J183/F167,"-")</f>
        <v>0.10833333333333334</v>
      </c>
      <c r="L183" s="191">
        <f t="shared" si="102"/>
        <v>15500.370629370629</v>
      </c>
      <c r="M183" s="102">
        <f t="shared" si="112"/>
        <v>1.1020345252774353E-2</v>
      </c>
      <c r="N183" s="569"/>
      <c r="O183" s="569"/>
      <c r="P183" s="118" t="s">
        <v>147</v>
      </c>
      <c r="Q183" s="188">
        <v>209806</v>
      </c>
      <c r="R183" s="161">
        <f>IFERROR(Q183/N167,"-")</f>
        <v>1.886052938499712E-3</v>
      </c>
      <c r="S183" s="188">
        <v>19</v>
      </c>
      <c r="T183" s="161">
        <f>IFERROR(S183/O167,"-")</f>
        <v>0.12582781456953643</v>
      </c>
      <c r="U183" s="191">
        <f t="shared" si="103"/>
        <v>11042.421052631578</v>
      </c>
      <c r="V183" s="102">
        <f t="shared" si="113"/>
        <v>1.4642416769420469E-3</v>
      </c>
      <c r="W183" s="569"/>
      <c r="X183" s="569"/>
      <c r="Y183" s="118" t="s">
        <v>147</v>
      </c>
      <c r="Z183" s="188">
        <v>162465</v>
      </c>
      <c r="AA183" s="161">
        <f>IFERROR(Z183/W167,"-")</f>
        <v>2.0817927417812018E-3</v>
      </c>
      <c r="AB183" s="188">
        <v>10</v>
      </c>
      <c r="AC183" s="161">
        <f>IFERROR(AB183/X167,"-")</f>
        <v>0.10869565217391304</v>
      </c>
      <c r="AD183" s="191">
        <f t="shared" si="104"/>
        <v>16246.5</v>
      </c>
      <c r="AE183" s="102">
        <f t="shared" si="114"/>
        <v>7.7065351418002467E-4</v>
      </c>
      <c r="AF183" s="569"/>
      <c r="AG183" s="569"/>
      <c r="AH183" s="118" t="s">
        <v>147</v>
      </c>
      <c r="AI183" s="188">
        <v>842519</v>
      </c>
      <c r="AJ183" s="161">
        <f>IFERROR(AI183/AF167,"-")</f>
        <v>6.376848648361853E-3</v>
      </c>
      <c r="AK183" s="188">
        <v>16</v>
      </c>
      <c r="AL183" s="161">
        <f>IFERROR(AK183/AG167,"-")</f>
        <v>0.11678832116788321</v>
      </c>
      <c r="AM183" s="191">
        <f t="shared" si="105"/>
        <v>52657.4375</v>
      </c>
      <c r="AN183" s="102">
        <f t="shared" si="115"/>
        <v>1.2330456226880395E-3</v>
      </c>
      <c r="AO183" s="569"/>
      <c r="AP183" s="586"/>
      <c r="AQ183" s="118" t="s">
        <v>147</v>
      </c>
      <c r="AR183" s="188">
        <f t="shared" si="100"/>
        <v>3431343</v>
      </c>
      <c r="AS183" s="161">
        <f>IFERROR(AR183/AO167,"-")</f>
        <v>2.8523017083097249E-3</v>
      </c>
      <c r="AT183" s="188">
        <f t="shared" si="101"/>
        <v>188</v>
      </c>
      <c r="AU183" s="161">
        <f>IFERROR(AT183/AP167,"-")</f>
        <v>0.11058823529411765</v>
      </c>
      <c r="AV183" s="191">
        <f t="shared" si="106"/>
        <v>18251.824468085106</v>
      </c>
      <c r="AW183" s="102">
        <f t="shared" si="116"/>
        <v>1.4488286066584463E-2</v>
      </c>
      <c r="AX183" s="112"/>
      <c r="BN183" s="476"/>
      <c r="BO183" s="566"/>
      <c r="BP183" s="569"/>
      <c r="BQ183" s="569"/>
      <c r="BR183" s="388" t="s">
        <v>140</v>
      </c>
      <c r="BS183" s="374">
        <v>93010</v>
      </c>
      <c r="BT183" s="329">
        <v>3.9085855752895026E-4</v>
      </c>
      <c r="BU183" s="374">
        <v>1</v>
      </c>
      <c r="BV183" s="329">
        <v>4.0160642570281121E-3</v>
      </c>
      <c r="BW183" s="374">
        <v>93010</v>
      </c>
      <c r="BX183" s="389">
        <v>4.8435532306500046E-5</v>
      </c>
      <c r="CA183" s="9"/>
      <c r="CB183" s="138"/>
      <c r="CC183" s="138"/>
      <c r="CD183" s="138"/>
      <c r="CE183" s="138"/>
      <c r="CF183" s="138"/>
      <c r="CG183" s="138"/>
      <c r="CH183" s="1"/>
      <c r="CI183" s="9"/>
      <c r="CJ183" s="130"/>
      <c r="CK183" s="130"/>
      <c r="CL183" s="130"/>
      <c r="CM183" s="1"/>
      <c r="CN183" s="1"/>
      <c r="CO183" s="1"/>
      <c r="CP183" s="1"/>
      <c r="CQ183" s="1"/>
    </row>
    <row r="184" spans="2:95" s="14" customFormat="1" ht="13.5" customHeight="1">
      <c r="B184" s="451"/>
      <c r="C184" s="567"/>
      <c r="D184" s="582"/>
      <c r="E184" s="570"/>
      <c r="F184" s="570"/>
      <c r="G184" s="119" t="s">
        <v>74</v>
      </c>
      <c r="H184" s="181">
        <v>157829478</v>
      </c>
      <c r="I184" s="161">
        <f>IFERROR(H184/E167,"-")</f>
        <v>0.17902511941824845</v>
      </c>
      <c r="J184" s="188">
        <v>1030</v>
      </c>
      <c r="K184" s="161">
        <f>IFERROR(J184/F167,"-")</f>
        <v>0.78030303030303028</v>
      </c>
      <c r="L184" s="191">
        <f t="shared" si="102"/>
        <v>153232.50291262136</v>
      </c>
      <c r="M184" s="103">
        <f t="shared" si="112"/>
        <v>7.937731196054254E-2</v>
      </c>
      <c r="N184" s="570"/>
      <c r="O184" s="570"/>
      <c r="P184" s="119" t="s">
        <v>74</v>
      </c>
      <c r="Q184" s="181">
        <v>33509314</v>
      </c>
      <c r="R184" s="161">
        <f>IFERROR(Q184/N167,"-")</f>
        <v>0.30123228190237428</v>
      </c>
      <c r="S184" s="188">
        <v>120</v>
      </c>
      <c r="T184" s="161">
        <f>IFERROR(S184/O167,"-")</f>
        <v>0.79470198675496684</v>
      </c>
      <c r="U184" s="191">
        <f t="shared" si="103"/>
        <v>279244.28333333333</v>
      </c>
      <c r="V184" s="103">
        <f t="shared" si="113"/>
        <v>9.2478421701602965E-3</v>
      </c>
      <c r="W184" s="570"/>
      <c r="X184" s="570"/>
      <c r="Y184" s="119" t="s">
        <v>74</v>
      </c>
      <c r="Z184" s="181">
        <v>13371760</v>
      </c>
      <c r="AA184" s="161">
        <f>IFERROR(Z184/W167,"-")</f>
        <v>0.1713429533305032</v>
      </c>
      <c r="AB184" s="188">
        <v>76</v>
      </c>
      <c r="AC184" s="161">
        <f>IFERROR(AB184/X167,"-")</f>
        <v>0.82608695652173914</v>
      </c>
      <c r="AD184" s="191">
        <f t="shared" si="104"/>
        <v>175944.21052631579</v>
      </c>
      <c r="AE184" s="103">
        <f t="shared" si="114"/>
        <v>5.8569667077681877E-3</v>
      </c>
      <c r="AF184" s="570"/>
      <c r="AG184" s="570"/>
      <c r="AH184" s="119" t="s">
        <v>74</v>
      </c>
      <c r="AI184" s="181">
        <v>25674101</v>
      </c>
      <c r="AJ184" s="161">
        <f>IFERROR(AI184/AF167,"-")</f>
        <v>0.19432185655131301</v>
      </c>
      <c r="AK184" s="188">
        <v>118</v>
      </c>
      <c r="AL184" s="161">
        <f>IFERROR(AK184/AG167,"-")</f>
        <v>0.86131386861313863</v>
      </c>
      <c r="AM184" s="191">
        <f t="shared" si="105"/>
        <v>217577.12711864407</v>
      </c>
      <c r="AN184" s="103">
        <f t="shared" si="115"/>
        <v>9.0937114673242912E-3</v>
      </c>
      <c r="AO184" s="570"/>
      <c r="AP184" s="587"/>
      <c r="AQ184" s="119" t="s">
        <v>74</v>
      </c>
      <c r="AR184" s="181">
        <f t="shared" si="100"/>
        <v>230384653</v>
      </c>
      <c r="AS184" s="161">
        <f>IFERROR(AR184/AO167,"-")</f>
        <v>0.19150709775159264</v>
      </c>
      <c r="AT184" s="188">
        <f t="shared" si="101"/>
        <v>1344</v>
      </c>
      <c r="AU184" s="161">
        <f>IFERROR(AT184/AP167,"-")</f>
        <v>0.79058823529411759</v>
      </c>
      <c r="AV184" s="191">
        <f t="shared" si="106"/>
        <v>171417.15252976189</v>
      </c>
      <c r="AW184" s="103">
        <f t="shared" si="116"/>
        <v>0.10357583230579531</v>
      </c>
      <c r="AX184" s="112"/>
      <c r="BN184" s="476"/>
      <c r="BO184" s="566"/>
      <c r="BP184" s="569"/>
      <c r="BQ184" s="569"/>
      <c r="BR184" s="388" t="s">
        <v>141</v>
      </c>
      <c r="BS184" s="374">
        <v>165472</v>
      </c>
      <c r="BT184" s="329">
        <v>6.9536767263122742E-4</v>
      </c>
      <c r="BU184" s="374">
        <v>15</v>
      </c>
      <c r="BV184" s="329">
        <v>6.0240963855421686E-2</v>
      </c>
      <c r="BW184" s="374">
        <v>11031.466666666667</v>
      </c>
      <c r="BX184" s="389">
        <v>7.2653298459750076E-4</v>
      </c>
      <c r="CA184" s="9"/>
      <c r="CB184" s="138"/>
      <c r="CC184" s="138"/>
      <c r="CD184" s="138"/>
      <c r="CE184" s="138"/>
      <c r="CF184" s="138"/>
      <c r="CG184" s="138"/>
      <c r="CH184" s="1"/>
      <c r="CI184" s="9"/>
      <c r="CJ184" s="130"/>
      <c r="CK184" s="130"/>
      <c r="CL184" s="130"/>
      <c r="CM184" s="1"/>
      <c r="CN184" s="1"/>
      <c r="CO184" s="1"/>
      <c r="CP184" s="1"/>
      <c r="CQ184" s="1"/>
    </row>
    <row r="185" spans="2:95" s="14" customFormat="1" ht="13.5" customHeight="1">
      <c r="B185" s="451">
        <v>11</v>
      </c>
      <c r="C185" s="565" t="s">
        <v>53</v>
      </c>
      <c r="D185" s="580">
        <f>BL15</f>
        <v>21833</v>
      </c>
      <c r="E185" s="568">
        <f>VLOOKUP(C185,$AY$5:$BI$78,2,0)</f>
        <v>1076431740</v>
      </c>
      <c r="F185" s="568">
        <f>VLOOKUP(C185,$AY$5:$BI$78,7,0)</f>
        <v>1631</v>
      </c>
      <c r="G185" s="115" t="s">
        <v>133</v>
      </c>
      <c r="H185" s="186">
        <v>24581862</v>
      </c>
      <c r="I185" s="159">
        <f>IFERROR(H185/E185,"-")</f>
        <v>2.283643364139374E-2</v>
      </c>
      <c r="J185" s="186">
        <v>261</v>
      </c>
      <c r="K185" s="159">
        <f>IFERROR(J185/F185,"-")</f>
        <v>0.16002452483139179</v>
      </c>
      <c r="L185" s="189">
        <f t="shared" si="102"/>
        <v>94183.379310344826</v>
      </c>
      <c r="M185" s="100">
        <f>IFERROR(J185/$BL$15,0)</f>
        <v>1.195438098291577E-2</v>
      </c>
      <c r="N185" s="568">
        <f>VLOOKUP(C185,$AY$5:$BI$78,3,0)</f>
        <v>151826000</v>
      </c>
      <c r="O185" s="568">
        <f>VLOOKUP(C185,$AY$5:$BI$78,8,0)</f>
        <v>257</v>
      </c>
      <c r="P185" s="115" t="s">
        <v>133</v>
      </c>
      <c r="Q185" s="186">
        <v>904635</v>
      </c>
      <c r="R185" s="159">
        <f>IFERROR(Q185/N185,"-")</f>
        <v>5.9583668146430784E-3</v>
      </c>
      <c r="S185" s="186">
        <v>41</v>
      </c>
      <c r="T185" s="159">
        <f>IFERROR(S185/O185,"-")</f>
        <v>0.15953307392996108</v>
      </c>
      <c r="U185" s="189">
        <f t="shared" si="103"/>
        <v>22064.268292682926</v>
      </c>
      <c r="V185" s="100">
        <f>IFERROR(S185/$BL$15,0)</f>
        <v>1.8778912655155041E-3</v>
      </c>
      <c r="W185" s="568">
        <f>VLOOKUP(C185,$AY$5:$BI$78,4,0)</f>
        <v>113476580</v>
      </c>
      <c r="X185" s="568">
        <f>VLOOKUP(C185,$AY$5:$BI$78,9,0)</f>
        <v>148</v>
      </c>
      <c r="Y185" s="115" t="s">
        <v>133</v>
      </c>
      <c r="Z185" s="186">
        <v>4216545</v>
      </c>
      <c r="AA185" s="159">
        <f>IFERROR(Z185/W185,"-")</f>
        <v>3.7157843495107097E-2</v>
      </c>
      <c r="AB185" s="186">
        <v>37</v>
      </c>
      <c r="AC185" s="159">
        <f>IFERROR(AB185/X185,"-")</f>
        <v>0.25</v>
      </c>
      <c r="AD185" s="189">
        <f t="shared" si="104"/>
        <v>113960.67567567568</v>
      </c>
      <c r="AE185" s="100">
        <f>IFERROR(AB185/$BL$15,0)</f>
        <v>1.694682361562772E-3</v>
      </c>
      <c r="AF185" s="568">
        <f>VLOOKUP(C185,$AY$5:$BI$78,5,0)</f>
        <v>196627550</v>
      </c>
      <c r="AG185" s="568">
        <f>VLOOKUP(C185,$AY$5:$BI$78,10,0)</f>
        <v>245</v>
      </c>
      <c r="AH185" s="115" t="s">
        <v>133</v>
      </c>
      <c r="AI185" s="186">
        <v>6419453</v>
      </c>
      <c r="AJ185" s="159">
        <f>IFERROR(AI185/AF185,"-")</f>
        <v>3.2647780028790471E-2</v>
      </c>
      <c r="AK185" s="186">
        <v>60</v>
      </c>
      <c r="AL185" s="159">
        <f>IFERROR(AK185/AG185,"-")</f>
        <v>0.24489795918367346</v>
      </c>
      <c r="AM185" s="189">
        <f t="shared" si="105"/>
        <v>106990.88333333333</v>
      </c>
      <c r="AN185" s="100">
        <f>IFERROR(AK185/$BL$15,0)</f>
        <v>2.7481335592909814E-3</v>
      </c>
      <c r="AO185" s="568">
        <f>VLOOKUP(C185,$AY$5:$BI$78,6,0)</f>
        <v>1538361870</v>
      </c>
      <c r="AP185" s="585">
        <f>VLOOKUP(C185,$AY$5:$BI$78,11,0)</f>
        <v>2281</v>
      </c>
      <c r="AQ185" s="115" t="s">
        <v>133</v>
      </c>
      <c r="AR185" s="186">
        <f t="shared" si="100"/>
        <v>36122495</v>
      </c>
      <c r="AS185" s="159">
        <f>IFERROR(AR185/AO185,"-")</f>
        <v>2.3481142964106357E-2</v>
      </c>
      <c r="AT185" s="186">
        <f t="shared" si="101"/>
        <v>399</v>
      </c>
      <c r="AU185" s="159">
        <f>IFERROR(AT185/AP185,"-")</f>
        <v>0.17492327926348092</v>
      </c>
      <c r="AV185" s="189">
        <f t="shared" si="106"/>
        <v>90532.568922305771</v>
      </c>
      <c r="AW185" s="100">
        <f>IFERROR(AT185/$BL$15,0)</f>
        <v>1.8275088169285029E-2</v>
      </c>
      <c r="AX185" s="112"/>
      <c r="BN185" s="476"/>
      <c r="BO185" s="566"/>
      <c r="BP185" s="569"/>
      <c r="BQ185" s="569"/>
      <c r="BR185" s="388" t="s">
        <v>142</v>
      </c>
      <c r="BS185" s="374">
        <v>24475</v>
      </c>
      <c r="BT185" s="329">
        <v>1.0285198575982214E-4</v>
      </c>
      <c r="BU185" s="374">
        <v>3</v>
      </c>
      <c r="BV185" s="329">
        <v>1.2048192771084338E-2</v>
      </c>
      <c r="BW185" s="374">
        <v>8158.333333333333</v>
      </c>
      <c r="BX185" s="389">
        <v>1.4530659691950015E-4</v>
      </c>
      <c r="CA185" s="9"/>
      <c r="CB185" s="138"/>
      <c r="CC185" s="138"/>
      <c r="CD185" s="138"/>
      <c r="CE185" s="138"/>
      <c r="CF185" s="138"/>
      <c r="CG185" s="138"/>
      <c r="CH185" s="1"/>
      <c r="CI185" s="9"/>
      <c r="CJ185" s="130"/>
      <c r="CK185" s="130"/>
      <c r="CL185" s="130"/>
      <c r="CM185" s="1"/>
      <c r="CN185" s="1"/>
      <c r="CO185" s="1"/>
      <c r="CP185" s="1"/>
      <c r="CQ185" s="1"/>
    </row>
    <row r="186" spans="2:95" s="14" customFormat="1" ht="13.5" customHeight="1">
      <c r="B186" s="451"/>
      <c r="C186" s="566"/>
      <c r="D186" s="581"/>
      <c r="E186" s="569"/>
      <c r="F186" s="569"/>
      <c r="G186" s="116" t="s">
        <v>134</v>
      </c>
      <c r="H186" s="187">
        <v>25594919</v>
      </c>
      <c r="I186" s="160">
        <f>IFERROR(H186/E185,"-")</f>
        <v>2.3777558807398229E-2</v>
      </c>
      <c r="J186" s="187">
        <v>405</v>
      </c>
      <c r="K186" s="160">
        <f>IFERROR(J186/F185,"-")</f>
        <v>0.24831391784181484</v>
      </c>
      <c r="L186" s="190">
        <f t="shared" si="102"/>
        <v>63197.330864197531</v>
      </c>
      <c r="M186" s="101">
        <f t="shared" ref="M186:M202" si="124">IFERROR(J186/$BL$15,0)</f>
        <v>1.8549901525214126E-2</v>
      </c>
      <c r="N186" s="569"/>
      <c r="O186" s="569"/>
      <c r="P186" s="116" t="s">
        <v>134</v>
      </c>
      <c r="Q186" s="187">
        <v>6514188</v>
      </c>
      <c r="R186" s="160">
        <f>IFERROR(Q186/N185,"-")</f>
        <v>4.2905615638955119E-2</v>
      </c>
      <c r="S186" s="187">
        <v>68</v>
      </c>
      <c r="T186" s="160">
        <f>IFERROR(S186/O185,"-")</f>
        <v>0.26459143968871596</v>
      </c>
      <c r="U186" s="190">
        <f t="shared" si="103"/>
        <v>95796.882352941175</v>
      </c>
      <c r="V186" s="101">
        <f t="shared" ref="V186:V202" si="125">IFERROR(S186/$BL$15,0)</f>
        <v>3.1145513671964457E-3</v>
      </c>
      <c r="W186" s="569"/>
      <c r="X186" s="569"/>
      <c r="Y186" s="116" t="s">
        <v>134</v>
      </c>
      <c r="Z186" s="187">
        <v>1771509</v>
      </c>
      <c r="AA186" s="160">
        <f>IFERROR(Z186/W185,"-")</f>
        <v>1.5611230088182073E-2</v>
      </c>
      <c r="AB186" s="187">
        <v>45</v>
      </c>
      <c r="AC186" s="160">
        <f>IFERROR(AB186/X185,"-")</f>
        <v>0.30405405405405406</v>
      </c>
      <c r="AD186" s="190">
        <f t="shared" si="104"/>
        <v>39366.866666666669</v>
      </c>
      <c r="AE186" s="101">
        <f t="shared" ref="AE186:AE202" si="126">IFERROR(AB186/$BL$15,0)</f>
        <v>2.0611001694682361E-3</v>
      </c>
      <c r="AF186" s="569"/>
      <c r="AG186" s="569"/>
      <c r="AH186" s="116" t="s">
        <v>134</v>
      </c>
      <c r="AI186" s="187">
        <v>5104623</v>
      </c>
      <c r="AJ186" s="160">
        <f>IFERROR(AI186/AF185,"-")</f>
        <v>2.5960873743277581E-2</v>
      </c>
      <c r="AK186" s="187">
        <v>88</v>
      </c>
      <c r="AL186" s="160">
        <f>IFERROR(AK186/AG185,"-")</f>
        <v>0.35918367346938773</v>
      </c>
      <c r="AM186" s="190">
        <f t="shared" si="105"/>
        <v>58007.079545454544</v>
      </c>
      <c r="AN186" s="101">
        <f t="shared" ref="AN186:AN202" si="127">IFERROR(AK186/$BL$15,0)</f>
        <v>4.0305958869601066E-3</v>
      </c>
      <c r="AO186" s="569"/>
      <c r="AP186" s="586"/>
      <c r="AQ186" s="116" t="s">
        <v>134</v>
      </c>
      <c r="AR186" s="187">
        <f t="shared" si="100"/>
        <v>38985239</v>
      </c>
      <c r="AS186" s="160">
        <f>IFERROR(AR186/AO185,"-")</f>
        <v>2.5342047121851764E-2</v>
      </c>
      <c r="AT186" s="187">
        <f t="shared" si="101"/>
        <v>606</v>
      </c>
      <c r="AU186" s="160">
        <f>IFERROR(AT186/AP185,"-")</f>
        <v>0.26567295046032441</v>
      </c>
      <c r="AV186" s="190">
        <f t="shared" si="106"/>
        <v>64332.077557755772</v>
      </c>
      <c r="AW186" s="101">
        <f t="shared" ref="AW186:AW202" si="128">IFERROR(AT186/$BL$15,0)</f>
        <v>2.7756148948838915E-2</v>
      </c>
      <c r="AX186" s="112"/>
      <c r="BN186" s="476"/>
      <c r="BO186" s="566"/>
      <c r="BP186" s="569"/>
      <c r="BQ186" s="569"/>
      <c r="BR186" s="388" t="s">
        <v>143</v>
      </c>
      <c r="BS186" s="374">
        <v>823981</v>
      </c>
      <c r="BT186" s="329">
        <v>3.4626386957452098E-3</v>
      </c>
      <c r="BU186" s="374">
        <v>5</v>
      </c>
      <c r="BV186" s="329">
        <v>2.0080321285140562E-2</v>
      </c>
      <c r="BW186" s="374">
        <v>164796.20000000001</v>
      </c>
      <c r="BX186" s="389">
        <v>2.4217766153250024E-4</v>
      </c>
      <c r="CA186" s="9"/>
      <c r="CB186" s="138"/>
      <c r="CC186" s="138"/>
      <c r="CD186" s="138"/>
      <c r="CE186" s="138"/>
      <c r="CF186" s="138"/>
      <c r="CG186" s="138"/>
      <c r="CH186" s="1"/>
      <c r="CI186" s="9"/>
      <c r="CJ186" s="130"/>
      <c r="CK186" s="130"/>
      <c r="CL186" s="130"/>
      <c r="CM186" s="1"/>
      <c r="CN186" s="1"/>
      <c r="CO186" s="1"/>
      <c r="CP186" s="1"/>
      <c r="CQ186" s="1"/>
    </row>
    <row r="187" spans="2:95" s="14" customFormat="1" ht="13.5" customHeight="1">
      <c r="B187" s="451"/>
      <c r="C187" s="566"/>
      <c r="D187" s="581"/>
      <c r="E187" s="569"/>
      <c r="F187" s="569"/>
      <c r="G187" s="116" t="s">
        <v>474</v>
      </c>
      <c r="H187" s="187">
        <v>24634001</v>
      </c>
      <c r="I187" s="160">
        <f>IFERROR(H187/E185,"-")</f>
        <v>2.2884870526021464E-2</v>
      </c>
      <c r="J187" s="187">
        <v>121</v>
      </c>
      <c r="K187" s="160">
        <f>IFERROR(J187/F185,"-")</f>
        <v>7.4187614960147155E-2</v>
      </c>
      <c r="L187" s="190">
        <f t="shared" si="102"/>
        <v>203586.78512396695</v>
      </c>
      <c r="M187" s="101">
        <f t="shared" si="124"/>
        <v>5.542069344570146E-3</v>
      </c>
      <c r="N187" s="569"/>
      <c r="O187" s="569"/>
      <c r="P187" s="116" t="s">
        <v>474</v>
      </c>
      <c r="Q187" s="187">
        <v>3650313</v>
      </c>
      <c r="R187" s="160">
        <f>IFERROR(Q187/N185,"-")</f>
        <v>2.4042739715200295E-2</v>
      </c>
      <c r="S187" s="187">
        <v>19</v>
      </c>
      <c r="T187" s="160">
        <f>IFERROR(S187/O185,"-")</f>
        <v>7.3929961089494164E-2</v>
      </c>
      <c r="U187" s="190">
        <f t="shared" si="103"/>
        <v>192121.73684210525</v>
      </c>
      <c r="V187" s="101">
        <f t="shared" si="125"/>
        <v>8.7024229377547749E-4</v>
      </c>
      <c r="W187" s="569"/>
      <c r="X187" s="569"/>
      <c r="Y187" s="116" t="s">
        <v>474</v>
      </c>
      <c r="Z187" s="187">
        <v>3976048</v>
      </c>
      <c r="AA187" s="160">
        <f>IFERROR(Z187/W185,"-")</f>
        <v>3.5038489880466962E-2</v>
      </c>
      <c r="AB187" s="187">
        <v>11</v>
      </c>
      <c r="AC187" s="160">
        <f>IFERROR(AB187/X185,"-")</f>
        <v>7.4324324324324328E-2</v>
      </c>
      <c r="AD187" s="190">
        <f t="shared" si="104"/>
        <v>361458.90909090912</v>
      </c>
      <c r="AE187" s="101">
        <f t="shared" si="126"/>
        <v>5.0382448587001332E-4</v>
      </c>
      <c r="AF187" s="569"/>
      <c r="AG187" s="569"/>
      <c r="AH187" s="116" t="s">
        <v>474</v>
      </c>
      <c r="AI187" s="187">
        <v>988787</v>
      </c>
      <c r="AJ187" s="160">
        <f>IFERROR(AI187/AF185,"-")</f>
        <v>5.028730714490416E-3</v>
      </c>
      <c r="AK187" s="187">
        <v>21</v>
      </c>
      <c r="AL187" s="160">
        <f>IFERROR(AK187/AG185,"-")</f>
        <v>8.5714285714285715E-2</v>
      </c>
      <c r="AM187" s="190">
        <f t="shared" si="105"/>
        <v>47085.095238095237</v>
      </c>
      <c r="AN187" s="101">
        <f t="shared" si="127"/>
        <v>9.6184674575184356E-4</v>
      </c>
      <c r="AO187" s="569"/>
      <c r="AP187" s="586"/>
      <c r="AQ187" s="116" t="s">
        <v>474</v>
      </c>
      <c r="AR187" s="187">
        <f t="shared" si="100"/>
        <v>33249149</v>
      </c>
      <c r="AS187" s="160">
        <f>IFERROR(AR187/AO185,"-")</f>
        <v>2.16133470598826E-2</v>
      </c>
      <c r="AT187" s="187">
        <f t="shared" si="101"/>
        <v>172</v>
      </c>
      <c r="AU187" s="160">
        <f>IFERROR(AT187/AP185,"-")</f>
        <v>7.5405523893029375E-2</v>
      </c>
      <c r="AV187" s="190">
        <f t="shared" si="106"/>
        <v>193309.0058139535</v>
      </c>
      <c r="AW187" s="101">
        <f t="shared" si="128"/>
        <v>7.8779828699674804E-3</v>
      </c>
      <c r="AX187" s="111"/>
      <c r="BJ187" s="12"/>
      <c r="BM187" s="12"/>
      <c r="BN187" s="476"/>
      <c r="BO187" s="566"/>
      <c r="BP187" s="569"/>
      <c r="BQ187" s="569"/>
      <c r="BR187" s="388" t="s">
        <v>144</v>
      </c>
      <c r="BS187" s="374">
        <v>4340920</v>
      </c>
      <c r="BT187" s="329">
        <v>1.8241971073525112E-2</v>
      </c>
      <c r="BU187" s="374">
        <v>47</v>
      </c>
      <c r="BV187" s="329">
        <v>0.18875502008032127</v>
      </c>
      <c r="BW187" s="374">
        <v>92360</v>
      </c>
      <c r="BX187" s="389">
        <v>2.2764700184055024E-3</v>
      </c>
      <c r="BY187" s="12"/>
      <c r="CA187" s="9"/>
      <c r="CB187" s="138"/>
      <c r="CC187" s="138"/>
      <c r="CD187" s="138"/>
      <c r="CE187" s="138"/>
      <c r="CF187" s="138"/>
      <c r="CG187" s="138"/>
      <c r="CH187" s="1"/>
      <c r="CI187" s="9"/>
      <c r="CJ187" s="130"/>
      <c r="CK187" s="130"/>
      <c r="CL187" s="130"/>
      <c r="CM187" s="1"/>
      <c r="CN187" s="1"/>
      <c r="CO187" s="1"/>
      <c r="CP187" s="1"/>
      <c r="CQ187" s="1"/>
    </row>
    <row r="188" spans="2:95" s="14" customFormat="1" ht="13.5" customHeight="1">
      <c r="B188" s="451"/>
      <c r="C188" s="566"/>
      <c r="D188" s="581"/>
      <c r="E188" s="569"/>
      <c r="F188" s="569"/>
      <c r="G188" s="117" t="s">
        <v>135</v>
      </c>
      <c r="H188" s="187">
        <v>18928634</v>
      </c>
      <c r="I188" s="160">
        <f>IFERROR(H188/E185,"-")</f>
        <v>1.7584611542576772E-2</v>
      </c>
      <c r="J188" s="187">
        <v>496</v>
      </c>
      <c r="K188" s="160">
        <f>IFERROR(J188/F185,"-")</f>
        <v>0.30410790925812387</v>
      </c>
      <c r="L188" s="190">
        <f t="shared" si="102"/>
        <v>38162.568548387098</v>
      </c>
      <c r="M188" s="101">
        <f t="shared" si="124"/>
        <v>2.2717904090138782E-2</v>
      </c>
      <c r="N188" s="569"/>
      <c r="O188" s="569"/>
      <c r="P188" s="117" t="s">
        <v>135</v>
      </c>
      <c r="Q188" s="187">
        <v>2387666</v>
      </c>
      <c r="R188" s="160">
        <f>IFERROR(Q188/N185,"-")</f>
        <v>1.5726331458379986E-2</v>
      </c>
      <c r="S188" s="187">
        <v>78</v>
      </c>
      <c r="T188" s="160">
        <f>IFERROR(S188/O185,"-")</f>
        <v>0.30350194552529181</v>
      </c>
      <c r="U188" s="190">
        <f t="shared" si="103"/>
        <v>30611.102564102563</v>
      </c>
      <c r="V188" s="101">
        <f t="shared" si="125"/>
        <v>3.5725736270782759E-3</v>
      </c>
      <c r="W188" s="569"/>
      <c r="X188" s="569"/>
      <c r="Y188" s="117" t="s">
        <v>135</v>
      </c>
      <c r="Z188" s="187">
        <v>1248404</v>
      </c>
      <c r="AA188" s="160">
        <f>IFERROR(Z188/W185,"-")</f>
        <v>1.1001424258644383E-2</v>
      </c>
      <c r="AB188" s="187">
        <v>48</v>
      </c>
      <c r="AC188" s="160">
        <f>IFERROR(AB188/X185,"-")</f>
        <v>0.32432432432432434</v>
      </c>
      <c r="AD188" s="190">
        <f t="shared" si="104"/>
        <v>26008.416666666668</v>
      </c>
      <c r="AE188" s="101">
        <f t="shared" si="126"/>
        <v>2.1985068474327852E-3</v>
      </c>
      <c r="AF188" s="569"/>
      <c r="AG188" s="569"/>
      <c r="AH188" s="117" t="s">
        <v>135</v>
      </c>
      <c r="AI188" s="187">
        <v>3285824</v>
      </c>
      <c r="AJ188" s="160">
        <f>IFERROR(AI188/AF185,"-")</f>
        <v>1.6710903431385888E-2</v>
      </c>
      <c r="AK188" s="187">
        <v>88</v>
      </c>
      <c r="AL188" s="160">
        <f>IFERROR(AK188/AG185,"-")</f>
        <v>0.35918367346938773</v>
      </c>
      <c r="AM188" s="190">
        <f t="shared" si="105"/>
        <v>37338.909090909088</v>
      </c>
      <c r="AN188" s="101">
        <f t="shared" si="127"/>
        <v>4.0305958869601066E-3</v>
      </c>
      <c r="AO188" s="569"/>
      <c r="AP188" s="586"/>
      <c r="AQ188" s="117" t="s">
        <v>135</v>
      </c>
      <c r="AR188" s="187">
        <f t="shared" si="100"/>
        <v>25850528</v>
      </c>
      <c r="AS188" s="160">
        <f>IFERROR(AR188/AO185,"-")</f>
        <v>1.6803931834321922E-2</v>
      </c>
      <c r="AT188" s="187">
        <f t="shared" si="101"/>
        <v>710</v>
      </c>
      <c r="AU188" s="160">
        <f>IFERROR(AT188/AP185,"-")</f>
        <v>0.31126698816308634</v>
      </c>
      <c r="AV188" s="190">
        <f t="shared" si="106"/>
        <v>36409.194366197182</v>
      </c>
      <c r="AW188" s="101">
        <f t="shared" si="128"/>
        <v>3.251958045160995E-2</v>
      </c>
      <c r="AX188" s="112"/>
      <c r="BN188" s="476"/>
      <c r="BO188" s="566"/>
      <c r="BP188" s="569"/>
      <c r="BQ188" s="569"/>
      <c r="BR188" s="388" t="s">
        <v>145</v>
      </c>
      <c r="BS188" s="374">
        <v>4283478</v>
      </c>
      <c r="BT188" s="329">
        <v>1.8000580929867678E-2</v>
      </c>
      <c r="BU188" s="374">
        <v>37</v>
      </c>
      <c r="BV188" s="329">
        <v>0.14859437751004015</v>
      </c>
      <c r="BW188" s="374">
        <v>115769.67567567568</v>
      </c>
      <c r="BX188" s="389">
        <v>1.7921146953405018E-3</v>
      </c>
      <c r="CA188" s="9"/>
      <c r="CB188" s="138"/>
      <c r="CC188" s="138"/>
      <c r="CD188" s="138"/>
      <c r="CE188" s="138"/>
      <c r="CF188" s="138"/>
      <c r="CG188" s="138"/>
      <c r="CH188" s="1"/>
      <c r="CI188" s="9"/>
      <c r="CJ188" s="130"/>
      <c r="CK188" s="130"/>
      <c r="CL188" s="130"/>
      <c r="CM188" s="1"/>
      <c r="CN188" s="1"/>
      <c r="CO188" s="1"/>
      <c r="CP188" s="1"/>
      <c r="CQ188" s="1"/>
    </row>
    <row r="189" spans="2:95" s="14" customFormat="1" ht="13.5" customHeight="1">
      <c r="B189" s="451"/>
      <c r="C189" s="566"/>
      <c r="D189" s="581"/>
      <c r="E189" s="569"/>
      <c r="F189" s="569"/>
      <c r="G189" s="117" t="s">
        <v>136</v>
      </c>
      <c r="H189" s="187">
        <v>4667847</v>
      </c>
      <c r="I189" s="160">
        <f>IFERROR(H189/E185,"-")</f>
        <v>4.3364078060351505E-3</v>
      </c>
      <c r="J189" s="187">
        <v>64</v>
      </c>
      <c r="K189" s="160">
        <f>IFERROR(J189/F185,"-")</f>
        <v>3.9239730226854688E-2</v>
      </c>
      <c r="L189" s="190">
        <f t="shared" si="102"/>
        <v>72935.109375</v>
      </c>
      <c r="M189" s="101">
        <f t="shared" si="124"/>
        <v>2.9313424632437138E-3</v>
      </c>
      <c r="N189" s="569"/>
      <c r="O189" s="569"/>
      <c r="P189" s="117" t="s">
        <v>136</v>
      </c>
      <c r="Q189" s="187">
        <v>189878</v>
      </c>
      <c r="R189" s="160">
        <f>IFERROR(Q189/N185,"-")</f>
        <v>1.2506290095240604E-3</v>
      </c>
      <c r="S189" s="187">
        <v>14</v>
      </c>
      <c r="T189" s="160">
        <f>IFERROR(S189/O185,"-")</f>
        <v>5.4474708171206226E-2</v>
      </c>
      <c r="U189" s="190">
        <f t="shared" si="103"/>
        <v>13562.714285714286</v>
      </c>
      <c r="V189" s="101">
        <f t="shared" si="125"/>
        <v>6.4123116383456237E-4</v>
      </c>
      <c r="W189" s="569"/>
      <c r="X189" s="569"/>
      <c r="Y189" s="117" t="s">
        <v>136</v>
      </c>
      <c r="Z189" s="187">
        <v>170946</v>
      </c>
      <c r="AA189" s="160">
        <f>IFERROR(Z189/W185,"-")</f>
        <v>1.5064430034814232E-3</v>
      </c>
      <c r="AB189" s="187">
        <v>9</v>
      </c>
      <c r="AC189" s="160">
        <f>IFERROR(AB189/X185,"-")</f>
        <v>6.0810810810810814E-2</v>
      </c>
      <c r="AD189" s="190">
        <f t="shared" si="104"/>
        <v>18994</v>
      </c>
      <c r="AE189" s="101">
        <f t="shared" si="126"/>
        <v>4.1222003389364725E-4</v>
      </c>
      <c r="AF189" s="569"/>
      <c r="AG189" s="569"/>
      <c r="AH189" s="117" t="s">
        <v>136</v>
      </c>
      <c r="AI189" s="187">
        <v>2476434</v>
      </c>
      <c r="AJ189" s="160">
        <f>IFERROR(AI189/AF185,"-")</f>
        <v>1.259454232125661E-2</v>
      </c>
      <c r="AK189" s="187">
        <v>14</v>
      </c>
      <c r="AL189" s="160">
        <f>IFERROR(AK189/AG185,"-")</f>
        <v>5.7142857142857141E-2</v>
      </c>
      <c r="AM189" s="190">
        <f t="shared" si="105"/>
        <v>176888.14285714287</v>
      </c>
      <c r="AN189" s="101">
        <f t="shared" si="127"/>
        <v>6.4123116383456237E-4</v>
      </c>
      <c r="AO189" s="569"/>
      <c r="AP189" s="586"/>
      <c r="AQ189" s="117" t="s">
        <v>136</v>
      </c>
      <c r="AR189" s="187">
        <f t="shared" si="100"/>
        <v>7505105</v>
      </c>
      <c r="AS189" s="160">
        <f>IFERROR(AR189/AO185,"-")</f>
        <v>4.8786343098844486E-3</v>
      </c>
      <c r="AT189" s="187">
        <f t="shared" si="101"/>
        <v>101</v>
      </c>
      <c r="AU189" s="160">
        <f>IFERROR(AT189/AP185,"-")</f>
        <v>4.4278825076720735E-2</v>
      </c>
      <c r="AV189" s="190">
        <f t="shared" si="106"/>
        <v>74307.970297029708</v>
      </c>
      <c r="AW189" s="101">
        <f t="shared" si="128"/>
        <v>4.6260248248064855E-3</v>
      </c>
      <c r="AX189" s="112"/>
      <c r="BN189" s="476"/>
      <c r="BO189" s="566"/>
      <c r="BP189" s="569"/>
      <c r="BQ189" s="569"/>
      <c r="BR189" s="388" t="s">
        <v>146</v>
      </c>
      <c r="BS189" s="374">
        <v>506602</v>
      </c>
      <c r="BT189" s="329">
        <v>2.1289079342143992E-3</v>
      </c>
      <c r="BU189" s="374">
        <v>21</v>
      </c>
      <c r="BV189" s="329">
        <v>8.4337349397590355E-2</v>
      </c>
      <c r="BW189" s="374">
        <v>24123.904761904763</v>
      </c>
      <c r="BX189" s="389">
        <v>1.0171461784365011E-3</v>
      </c>
      <c r="CA189" s="9"/>
      <c r="CB189" s="138"/>
      <c r="CC189" s="138"/>
      <c r="CD189" s="138"/>
      <c r="CE189" s="138"/>
      <c r="CF189" s="138"/>
      <c r="CG189" s="138"/>
      <c r="CH189" s="1"/>
      <c r="CI189" s="9"/>
      <c r="CJ189" s="130"/>
      <c r="CK189" s="130"/>
      <c r="CL189" s="130"/>
      <c r="CM189" s="1"/>
      <c r="CN189" s="1"/>
      <c r="CO189" s="1"/>
      <c r="CP189" s="1"/>
      <c r="CQ189" s="1"/>
    </row>
    <row r="190" spans="2:95" s="14" customFormat="1" ht="13.5" customHeight="1">
      <c r="B190" s="451"/>
      <c r="C190" s="566"/>
      <c r="D190" s="581"/>
      <c r="E190" s="569"/>
      <c r="F190" s="569"/>
      <c r="G190" s="117" t="s">
        <v>137</v>
      </c>
      <c r="H190" s="187">
        <v>18220406</v>
      </c>
      <c r="I190" s="160">
        <f>IFERROR(H190/E185,"-")</f>
        <v>1.6926671077164633E-2</v>
      </c>
      <c r="J190" s="187">
        <v>541</v>
      </c>
      <c r="K190" s="160">
        <f>IFERROR(J190/F185,"-")</f>
        <v>0.33169834457388103</v>
      </c>
      <c r="L190" s="190">
        <f t="shared" si="102"/>
        <v>33679.123844731977</v>
      </c>
      <c r="M190" s="101">
        <f t="shared" si="124"/>
        <v>2.4779004259607017E-2</v>
      </c>
      <c r="N190" s="569"/>
      <c r="O190" s="569"/>
      <c r="P190" s="117" t="s">
        <v>137</v>
      </c>
      <c r="Q190" s="187">
        <v>3572985</v>
      </c>
      <c r="R190" s="160">
        <f>IFERROR(Q190/N185,"-")</f>
        <v>2.3533419835864738E-2</v>
      </c>
      <c r="S190" s="187">
        <v>92</v>
      </c>
      <c r="T190" s="160">
        <f>IFERROR(S190/O185,"-")</f>
        <v>0.35797665369649806</v>
      </c>
      <c r="U190" s="190">
        <f t="shared" si="103"/>
        <v>38836.793478260872</v>
      </c>
      <c r="V190" s="101">
        <f t="shared" si="125"/>
        <v>4.2138047909128385E-3</v>
      </c>
      <c r="W190" s="569"/>
      <c r="X190" s="569"/>
      <c r="Y190" s="117" t="s">
        <v>137</v>
      </c>
      <c r="Z190" s="187">
        <v>1853330</v>
      </c>
      <c r="AA190" s="160">
        <f>IFERROR(Z190/W185,"-")</f>
        <v>1.6332268737743065E-2</v>
      </c>
      <c r="AB190" s="187">
        <v>63</v>
      </c>
      <c r="AC190" s="160">
        <f>IFERROR(AB190/X185,"-")</f>
        <v>0.42567567567567566</v>
      </c>
      <c r="AD190" s="190">
        <f t="shared" si="104"/>
        <v>29417.936507936509</v>
      </c>
      <c r="AE190" s="101">
        <f t="shared" si="126"/>
        <v>2.8855402372555306E-3</v>
      </c>
      <c r="AF190" s="569"/>
      <c r="AG190" s="569"/>
      <c r="AH190" s="117" t="s">
        <v>137</v>
      </c>
      <c r="AI190" s="187">
        <v>2919712</v>
      </c>
      <c r="AJ190" s="160">
        <f>IFERROR(AI190/AF185,"-")</f>
        <v>1.4848946650660094E-2</v>
      </c>
      <c r="AK190" s="187">
        <v>97</v>
      </c>
      <c r="AL190" s="160">
        <f>IFERROR(AK190/AG185,"-")</f>
        <v>0.39591836734693875</v>
      </c>
      <c r="AM190" s="190">
        <f t="shared" si="105"/>
        <v>30100.123711340206</v>
      </c>
      <c r="AN190" s="101">
        <f t="shared" si="127"/>
        <v>4.4428159208537536E-3</v>
      </c>
      <c r="AO190" s="569"/>
      <c r="AP190" s="586"/>
      <c r="AQ190" s="117" t="s">
        <v>137</v>
      </c>
      <c r="AR190" s="187">
        <f t="shared" si="100"/>
        <v>26566433</v>
      </c>
      <c r="AS190" s="160">
        <f>IFERROR(AR190/AO185,"-")</f>
        <v>1.7269300232980945E-2</v>
      </c>
      <c r="AT190" s="187">
        <f t="shared" si="101"/>
        <v>793</v>
      </c>
      <c r="AU190" s="160">
        <f>IFERROR(AT190/AP185,"-")</f>
        <v>0.34765453748355984</v>
      </c>
      <c r="AV190" s="190">
        <f t="shared" si="106"/>
        <v>33501.176544766706</v>
      </c>
      <c r="AW190" s="101">
        <f t="shared" si="128"/>
        <v>3.6321165208629137E-2</v>
      </c>
      <c r="AX190" s="112"/>
      <c r="BN190" s="476"/>
      <c r="BO190" s="566"/>
      <c r="BP190" s="569"/>
      <c r="BQ190" s="569"/>
      <c r="BR190" s="388" t="s">
        <v>147</v>
      </c>
      <c r="BS190" s="374">
        <v>135106</v>
      </c>
      <c r="BT190" s="329">
        <v>5.6775977070751911E-4</v>
      </c>
      <c r="BU190" s="374">
        <v>20</v>
      </c>
      <c r="BV190" s="329">
        <v>8.0321285140562249E-2</v>
      </c>
      <c r="BW190" s="374">
        <v>6755.3</v>
      </c>
      <c r="BX190" s="389">
        <v>9.6871064613000097E-4</v>
      </c>
      <c r="CA190" s="9"/>
      <c r="CB190" s="138"/>
      <c r="CC190" s="138"/>
      <c r="CD190" s="138"/>
      <c r="CE190" s="138"/>
      <c r="CF190" s="138"/>
      <c r="CG190" s="138"/>
      <c r="CH190" s="1"/>
      <c r="CI190" s="9"/>
      <c r="CJ190" s="130"/>
      <c r="CK190" s="130"/>
      <c r="CL190" s="130"/>
      <c r="CM190" s="1"/>
      <c r="CN190" s="1"/>
      <c r="CO190" s="1"/>
      <c r="CP190" s="1"/>
      <c r="CQ190" s="1"/>
    </row>
    <row r="191" spans="2:95" s="14" customFormat="1" ht="13.5" customHeight="1">
      <c r="B191" s="451"/>
      <c r="C191" s="566"/>
      <c r="D191" s="581"/>
      <c r="E191" s="569"/>
      <c r="F191" s="569"/>
      <c r="G191" s="117" t="s">
        <v>138</v>
      </c>
      <c r="H191" s="187">
        <v>36160014</v>
      </c>
      <c r="I191" s="160">
        <f>IFERROR(H191/E185,"-")</f>
        <v>3.3592482139183297E-2</v>
      </c>
      <c r="J191" s="187">
        <v>665</v>
      </c>
      <c r="K191" s="160">
        <f>IFERROR(J191/F185,"-")</f>
        <v>0.40772532188841204</v>
      </c>
      <c r="L191" s="190">
        <f t="shared" si="102"/>
        <v>54375.96090225564</v>
      </c>
      <c r="M191" s="101">
        <f t="shared" si="124"/>
        <v>3.0458480282141712E-2</v>
      </c>
      <c r="N191" s="569"/>
      <c r="O191" s="569"/>
      <c r="P191" s="117" t="s">
        <v>138</v>
      </c>
      <c r="Q191" s="187">
        <v>5877786</v>
      </c>
      <c r="R191" s="160">
        <f>IFERROR(Q191/N185,"-")</f>
        <v>3.8713962035487992E-2</v>
      </c>
      <c r="S191" s="187">
        <v>106</v>
      </c>
      <c r="T191" s="160">
        <f>IFERROR(S191/O185,"-")</f>
        <v>0.41245136186770426</v>
      </c>
      <c r="U191" s="190">
        <f t="shared" si="103"/>
        <v>55450.811320754714</v>
      </c>
      <c r="V191" s="101">
        <f t="shared" si="125"/>
        <v>4.8550359547474007E-3</v>
      </c>
      <c r="W191" s="569"/>
      <c r="X191" s="569"/>
      <c r="Y191" s="117" t="s">
        <v>138</v>
      </c>
      <c r="Z191" s="187">
        <v>4076626</v>
      </c>
      <c r="AA191" s="160">
        <f>IFERROR(Z191/W185,"-")</f>
        <v>3.5924822549287264E-2</v>
      </c>
      <c r="AB191" s="187">
        <v>72</v>
      </c>
      <c r="AC191" s="160">
        <f>IFERROR(AB191/X185,"-")</f>
        <v>0.48648648648648651</v>
      </c>
      <c r="AD191" s="190">
        <f t="shared" si="104"/>
        <v>56619.805555555555</v>
      </c>
      <c r="AE191" s="101">
        <f t="shared" si="126"/>
        <v>3.297760271149178E-3</v>
      </c>
      <c r="AF191" s="569"/>
      <c r="AG191" s="569"/>
      <c r="AH191" s="117" t="s">
        <v>138</v>
      </c>
      <c r="AI191" s="187">
        <v>7411608</v>
      </c>
      <c r="AJ191" s="160">
        <f>IFERROR(AI191/AF185,"-")</f>
        <v>3.7693639573905084E-2</v>
      </c>
      <c r="AK191" s="187">
        <v>117</v>
      </c>
      <c r="AL191" s="160">
        <f>IFERROR(AK191/AG185,"-")</f>
        <v>0.47755102040816327</v>
      </c>
      <c r="AM191" s="190">
        <f t="shared" si="105"/>
        <v>63347.076923076922</v>
      </c>
      <c r="AN191" s="101">
        <f t="shared" si="127"/>
        <v>5.3588604406174141E-3</v>
      </c>
      <c r="AO191" s="569"/>
      <c r="AP191" s="586"/>
      <c r="AQ191" s="117" t="s">
        <v>138</v>
      </c>
      <c r="AR191" s="187">
        <f t="shared" si="100"/>
        <v>53526034</v>
      </c>
      <c r="AS191" s="160">
        <f>IFERROR(AR191/AO185,"-")</f>
        <v>3.4794176223309541E-2</v>
      </c>
      <c r="AT191" s="187">
        <f t="shared" si="101"/>
        <v>960</v>
      </c>
      <c r="AU191" s="160">
        <f>IFERROR(AT191/AP185,"-")</f>
        <v>0.4208680403331872</v>
      </c>
      <c r="AV191" s="190">
        <f t="shared" si="106"/>
        <v>55756.285416666666</v>
      </c>
      <c r="AW191" s="101">
        <f t="shared" si="128"/>
        <v>4.3970136948655703E-2</v>
      </c>
      <c r="AX191" s="112"/>
      <c r="BN191" s="477"/>
      <c r="BO191" s="567"/>
      <c r="BP191" s="570"/>
      <c r="BQ191" s="570"/>
      <c r="BR191" s="119" t="s">
        <v>74</v>
      </c>
      <c r="BS191" s="374">
        <v>43834702</v>
      </c>
      <c r="BT191" s="329">
        <v>0.18420780984228999</v>
      </c>
      <c r="BU191" s="374">
        <v>212</v>
      </c>
      <c r="BV191" s="329">
        <v>0.85140562248995988</v>
      </c>
      <c r="BW191" s="374">
        <v>206767.46226415093</v>
      </c>
      <c r="BX191" s="389">
        <v>1.0268332848978011E-2</v>
      </c>
      <c r="CA191" s="9"/>
      <c r="CB191" s="138"/>
      <c r="CC191" s="138"/>
      <c r="CD191" s="138"/>
      <c r="CE191" s="138"/>
      <c r="CF191" s="138"/>
      <c r="CG191" s="138"/>
      <c r="CH191" s="1"/>
      <c r="CI191" s="9"/>
      <c r="CJ191" s="130"/>
      <c r="CK191" s="130"/>
      <c r="CL191" s="130"/>
      <c r="CM191" s="1"/>
      <c r="CN191" s="1"/>
      <c r="CO191" s="1"/>
      <c r="CP191" s="1"/>
      <c r="CQ191" s="1"/>
    </row>
    <row r="192" spans="2:95" s="14" customFormat="1" ht="13.5" customHeight="1">
      <c r="B192" s="451"/>
      <c r="C192" s="566"/>
      <c r="D192" s="581"/>
      <c r="E192" s="569"/>
      <c r="F192" s="569"/>
      <c r="G192" s="117" t="s">
        <v>139</v>
      </c>
      <c r="H192" s="187">
        <v>21555445</v>
      </c>
      <c r="I192" s="160">
        <f>IFERROR(H192/E185,"-")</f>
        <v>2.0024906549113833E-2</v>
      </c>
      <c r="J192" s="187">
        <v>214</v>
      </c>
      <c r="K192" s="160">
        <f>IFERROR(J192/F185,"-")</f>
        <v>0.13120784794604537</v>
      </c>
      <c r="L192" s="190">
        <f t="shared" si="102"/>
        <v>100726.3785046729</v>
      </c>
      <c r="M192" s="101">
        <f t="shared" si="124"/>
        <v>9.8016763614711677E-3</v>
      </c>
      <c r="N192" s="569"/>
      <c r="O192" s="569"/>
      <c r="P192" s="117" t="s">
        <v>139</v>
      </c>
      <c r="Q192" s="187">
        <v>3755527</v>
      </c>
      <c r="R192" s="160">
        <f>IFERROR(Q192/N185,"-")</f>
        <v>2.4735730375561499E-2</v>
      </c>
      <c r="S192" s="187">
        <v>34</v>
      </c>
      <c r="T192" s="160">
        <f>IFERROR(S192/O185,"-")</f>
        <v>0.13229571984435798</v>
      </c>
      <c r="U192" s="190">
        <f t="shared" si="103"/>
        <v>110456.67647058824</v>
      </c>
      <c r="V192" s="101">
        <f t="shared" si="125"/>
        <v>1.5572756835982228E-3</v>
      </c>
      <c r="W192" s="569"/>
      <c r="X192" s="569"/>
      <c r="Y192" s="117" t="s">
        <v>139</v>
      </c>
      <c r="Z192" s="187">
        <v>817341</v>
      </c>
      <c r="AA192" s="160">
        <f>IFERROR(Z192/W185,"-")</f>
        <v>7.2027285277719861E-3</v>
      </c>
      <c r="AB192" s="187">
        <v>26</v>
      </c>
      <c r="AC192" s="160">
        <f>IFERROR(AB192/X185,"-")</f>
        <v>0.17567567567567569</v>
      </c>
      <c r="AD192" s="190">
        <f t="shared" si="104"/>
        <v>31436.192307692309</v>
      </c>
      <c r="AE192" s="101">
        <f t="shared" si="126"/>
        <v>1.1908578756927586E-3</v>
      </c>
      <c r="AF192" s="569"/>
      <c r="AG192" s="569"/>
      <c r="AH192" s="117" t="s">
        <v>139</v>
      </c>
      <c r="AI192" s="187">
        <v>4205794</v>
      </c>
      <c r="AJ192" s="160">
        <f>IFERROR(AI192/AF185,"-")</f>
        <v>2.1389647584989999E-2</v>
      </c>
      <c r="AK192" s="187">
        <v>40</v>
      </c>
      <c r="AL192" s="160">
        <f>IFERROR(AK192/AG185,"-")</f>
        <v>0.16326530612244897</v>
      </c>
      <c r="AM192" s="190">
        <f t="shared" si="105"/>
        <v>105144.85</v>
      </c>
      <c r="AN192" s="101">
        <f t="shared" si="127"/>
        <v>1.8320890395273209E-3</v>
      </c>
      <c r="AO192" s="569"/>
      <c r="AP192" s="586"/>
      <c r="AQ192" s="117" t="s">
        <v>139</v>
      </c>
      <c r="AR192" s="187">
        <f t="shared" si="100"/>
        <v>30334107</v>
      </c>
      <c r="AS192" s="160">
        <f>IFERROR(AR192/AO185,"-")</f>
        <v>1.9718446999729654E-2</v>
      </c>
      <c r="AT192" s="187">
        <f t="shared" si="101"/>
        <v>314</v>
      </c>
      <c r="AU192" s="160">
        <f>IFERROR(AT192/AP185,"-")</f>
        <v>0.13765892152564665</v>
      </c>
      <c r="AV192" s="190">
        <f t="shared" si="106"/>
        <v>96605.436305732481</v>
      </c>
      <c r="AW192" s="101">
        <f t="shared" si="128"/>
        <v>1.438189896028947E-2</v>
      </c>
      <c r="AX192" s="112"/>
      <c r="BN192" s="555">
        <v>12</v>
      </c>
      <c r="BO192" s="565" t="s">
        <v>120</v>
      </c>
      <c r="BP192" s="568">
        <v>143074500</v>
      </c>
      <c r="BQ192" s="568">
        <v>136</v>
      </c>
      <c r="BR192" s="388" t="s">
        <v>133</v>
      </c>
      <c r="BS192" s="374">
        <v>3178526</v>
      </c>
      <c r="BT192" s="329">
        <v>2.2215880537761794E-2</v>
      </c>
      <c r="BU192" s="374">
        <v>47</v>
      </c>
      <c r="BV192" s="329">
        <v>0.34558823529411764</v>
      </c>
      <c r="BW192" s="374">
        <v>67628.212765957447</v>
      </c>
      <c r="BX192" s="389">
        <v>4.4813119755911521E-3</v>
      </c>
      <c r="CA192" s="9"/>
      <c r="CB192" s="138"/>
      <c r="CC192" s="138"/>
      <c r="CD192" s="138"/>
      <c r="CE192" s="138"/>
      <c r="CF192" s="138"/>
      <c r="CG192" s="138"/>
      <c r="CH192" s="1"/>
      <c r="CI192" s="9"/>
      <c r="CJ192" s="130"/>
      <c r="CK192" s="130"/>
      <c r="CL192" s="130"/>
      <c r="CM192" s="1"/>
      <c r="CN192" s="1"/>
      <c r="CO192" s="1"/>
      <c r="CP192" s="1"/>
      <c r="CQ192" s="1"/>
    </row>
    <row r="193" spans="2:95" s="14" customFormat="1" ht="13.5" customHeight="1">
      <c r="B193" s="451"/>
      <c r="C193" s="566"/>
      <c r="D193" s="581"/>
      <c r="E193" s="569"/>
      <c r="F193" s="569"/>
      <c r="G193" s="117" t="s">
        <v>149</v>
      </c>
      <c r="H193" s="187">
        <v>974</v>
      </c>
      <c r="I193" s="160">
        <f>IFERROR(H193/E185,"-")</f>
        <v>9.0484139756042498E-7</v>
      </c>
      <c r="J193" s="187">
        <v>1</v>
      </c>
      <c r="K193" s="160">
        <f>IFERROR(J193/F185,"-")</f>
        <v>6.131207847946045E-4</v>
      </c>
      <c r="L193" s="190">
        <f t="shared" si="102"/>
        <v>974</v>
      </c>
      <c r="M193" s="101">
        <f t="shared" si="124"/>
        <v>4.5802225988183028E-5</v>
      </c>
      <c r="N193" s="569"/>
      <c r="O193" s="569"/>
      <c r="P193" s="117" t="s">
        <v>149</v>
      </c>
      <c r="Q193" s="187">
        <v>0</v>
      </c>
      <c r="R193" s="160">
        <f>IFERROR(Q193/N185,"-")</f>
        <v>0</v>
      </c>
      <c r="S193" s="187">
        <v>0</v>
      </c>
      <c r="T193" s="160">
        <f>IFERROR(S193/O185,"-")</f>
        <v>0</v>
      </c>
      <c r="U193" s="190" t="str">
        <f t="shared" si="103"/>
        <v>-</v>
      </c>
      <c r="V193" s="101">
        <f t="shared" si="125"/>
        <v>0</v>
      </c>
      <c r="W193" s="569"/>
      <c r="X193" s="569"/>
      <c r="Y193" s="117" t="s">
        <v>149</v>
      </c>
      <c r="Z193" s="187">
        <v>0</v>
      </c>
      <c r="AA193" s="160">
        <f>IFERROR(Z193/W185,"-")</f>
        <v>0</v>
      </c>
      <c r="AB193" s="187">
        <v>0</v>
      </c>
      <c r="AC193" s="160">
        <f>IFERROR(AB193/X185,"-")</f>
        <v>0</v>
      </c>
      <c r="AD193" s="190" t="str">
        <f t="shared" si="104"/>
        <v>-</v>
      </c>
      <c r="AE193" s="101">
        <f t="shared" si="126"/>
        <v>0</v>
      </c>
      <c r="AF193" s="569"/>
      <c r="AG193" s="569"/>
      <c r="AH193" s="117" t="s">
        <v>149</v>
      </c>
      <c r="AI193" s="187">
        <v>0</v>
      </c>
      <c r="AJ193" s="160">
        <f>IFERROR(AI193/AF185,"-")</f>
        <v>0</v>
      </c>
      <c r="AK193" s="187">
        <v>0</v>
      </c>
      <c r="AL193" s="160">
        <f>IFERROR(AK193/AG185,"-")</f>
        <v>0</v>
      </c>
      <c r="AM193" s="190" t="str">
        <f t="shared" si="105"/>
        <v>-</v>
      </c>
      <c r="AN193" s="101">
        <f t="shared" si="127"/>
        <v>0</v>
      </c>
      <c r="AO193" s="569"/>
      <c r="AP193" s="586"/>
      <c r="AQ193" s="117" t="s">
        <v>149</v>
      </c>
      <c r="AR193" s="187">
        <f t="shared" si="100"/>
        <v>974</v>
      </c>
      <c r="AS193" s="160">
        <f>IFERROR(AR193/AO185,"-")</f>
        <v>6.3314101772426277E-7</v>
      </c>
      <c r="AT193" s="187">
        <f t="shared" si="101"/>
        <v>1</v>
      </c>
      <c r="AU193" s="160">
        <f>IFERROR(AT193/AP185,"-")</f>
        <v>4.3840420868040335E-4</v>
      </c>
      <c r="AV193" s="190">
        <f t="shared" si="106"/>
        <v>974</v>
      </c>
      <c r="AW193" s="101">
        <f t="shared" si="128"/>
        <v>4.5802225988183028E-5</v>
      </c>
      <c r="AX193" s="112"/>
      <c r="BN193" s="476"/>
      <c r="BO193" s="566"/>
      <c r="BP193" s="569"/>
      <c r="BQ193" s="569"/>
      <c r="BR193" s="388" t="s">
        <v>134</v>
      </c>
      <c r="BS193" s="374">
        <v>3440141</v>
      </c>
      <c r="BT193" s="329">
        <v>2.4044403440165788E-2</v>
      </c>
      <c r="BU193" s="374">
        <v>41</v>
      </c>
      <c r="BV193" s="329">
        <v>0.3014705882352941</v>
      </c>
      <c r="BW193" s="374">
        <v>83905.878048780491</v>
      </c>
      <c r="BX193" s="389">
        <v>3.909229595728452E-3</v>
      </c>
      <c r="CA193" s="9"/>
      <c r="CB193" s="138"/>
      <c r="CC193" s="138"/>
      <c r="CD193" s="138"/>
      <c r="CE193" s="138"/>
      <c r="CF193" s="138"/>
      <c r="CG193" s="138"/>
      <c r="CH193" s="1"/>
      <c r="CI193" s="9"/>
      <c r="CJ193" s="130"/>
      <c r="CK193" s="130"/>
      <c r="CL193" s="130"/>
      <c r="CM193" s="1"/>
      <c r="CN193" s="1"/>
      <c r="CO193" s="1"/>
      <c r="CP193" s="1"/>
      <c r="CQ193" s="1"/>
    </row>
    <row r="194" spans="2:95" s="14" customFormat="1" ht="13.5" customHeight="1">
      <c r="B194" s="451"/>
      <c r="C194" s="566"/>
      <c r="D194" s="581"/>
      <c r="E194" s="569"/>
      <c r="F194" s="569"/>
      <c r="G194" s="117" t="s">
        <v>140</v>
      </c>
      <c r="H194" s="187">
        <v>1046627</v>
      </c>
      <c r="I194" s="160">
        <f>IFERROR(H194/E185,"-")</f>
        <v>9.7231153737625765E-4</v>
      </c>
      <c r="J194" s="187">
        <v>21</v>
      </c>
      <c r="K194" s="160">
        <f>IFERROR(J194/F185,"-")</f>
        <v>1.2875536480686695E-2</v>
      </c>
      <c r="L194" s="190">
        <f t="shared" si="102"/>
        <v>49839.380952380954</v>
      </c>
      <c r="M194" s="101">
        <f t="shared" si="124"/>
        <v>9.6184674575184356E-4</v>
      </c>
      <c r="N194" s="569"/>
      <c r="O194" s="569"/>
      <c r="P194" s="117" t="s">
        <v>140</v>
      </c>
      <c r="Q194" s="187">
        <v>71319</v>
      </c>
      <c r="R194" s="160">
        <f>IFERROR(Q194/N185,"-")</f>
        <v>4.6974167797346966E-4</v>
      </c>
      <c r="S194" s="187">
        <v>2</v>
      </c>
      <c r="T194" s="160">
        <f>IFERROR(S194/O185,"-")</f>
        <v>7.7821011673151752E-3</v>
      </c>
      <c r="U194" s="190">
        <f t="shared" si="103"/>
        <v>35659.5</v>
      </c>
      <c r="V194" s="101">
        <f t="shared" si="125"/>
        <v>9.1604451976366055E-5</v>
      </c>
      <c r="W194" s="569"/>
      <c r="X194" s="569"/>
      <c r="Y194" s="117" t="s">
        <v>140</v>
      </c>
      <c r="Z194" s="187">
        <v>41074</v>
      </c>
      <c r="AA194" s="160">
        <f>IFERROR(Z194/W185,"-")</f>
        <v>3.6196015072008689E-4</v>
      </c>
      <c r="AB194" s="187">
        <v>2</v>
      </c>
      <c r="AC194" s="160">
        <f>IFERROR(AB194/X185,"-")</f>
        <v>1.3513513513513514E-2</v>
      </c>
      <c r="AD194" s="190">
        <f t="shared" si="104"/>
        <v>20537</v>
      </c>
      <c r="AE194" s="101">
        <f t="shared" si="126"/>
        <v>9.1604451976366055E-5</v>
      </c>
      <c r="AF194" s="569"/>
      <c r="AG194" s="569"/>
      <c r="AH194" s="117" t="s">
        <v>140</v>
      </c>
      <c r="AI194" s="187">
        <v>23477</v>
      </c>
      <c r="AJ194" s="160">
        <f>IFERROR(AI194/AF185,"-")</f>
        <v>1.1939832439553867E-4</v>
      </c>
      <c r="AK194" s="187">
        <v>1</v>
      </c>
      <c r="AL194" s="160">
        <f>IFERROR(AK194/AG185,"-")</f>
        <v>4.0816326530612249E-3</v>
      </c>
      <c r="AM194" s="190">
        <f t="shared" si="105"/>
        <v>23477</v>
      </c>
      <c r="AN194" s="101">
        <f t="shared" si="127"/>
        <v>4.5802225988183028E-5</v>
      </c>
      <c r="AO194" s="569"/>
      <c r="AP194" s="586"/>
      <c r="AQ194" s="117" t="s">
        <v>140</v>
      </c>
      <c r="AR194" s="187">
        <f t="shared" si="100"/>
        <v>1182497</v>
      </c>
      <c r="AS194" s="160">
        <f>IFERROR(AR194/AO185,"-")</f>
        <v>7.686728480861268E-4</v>
      </c>
      <c r="AT194" s="187">
        <f t="shared" si="101"/>
        <v>26</v>
      </c>
      <c r="AU194" s="160">
        <f>IFERROR(AT194/AP185,"-")</f>
        <v>1.1398509425690487E-2</v>
      </c>
      <c r="AV194" s="190">
        <f t="shared" si="106"/>
        <v>45480.653846153844</v>
      </c>
      <c r="AW194" s="101">
        <f t="shared" si="128"/>
        <v>1.1908578756927586E-3</v>
      </c>
      <c r="AX194" s="112"/>
      <c r="BN194" s="476"/>
      <c r="BO194" s="566"/>
      <c r="BP194" s="569"/>
      <c r="BQ194" s="569"/>
      <c r="BR194" s="388" t="s">
        <v>135</v>
      </c>
      <c r="BS194" s="374">
        <v>1263758</v>
      </c>
      <c r="BT194" s="329">
        <v>8.832866793174186E-3</v>
      </c>
      <c r="BU194" s="374">
        <v>49</v>
      </c>
      <c r="BV194" s="329">
        <v>0.36029411764705882</v>
      </c>
      <c r="BW194" s="374">
        <v>25790.979591836734</v>
      </c>
      <c r="BX194" s="389">
        <v>4.6720061022120516E-3</v>
      </c>
      <c r="CA194" s="9"/>
      <c r="CB194" s="138"/>
      <c r="CC194" s="138"/>
      <c r="CD194" s="138"/>
      <c r="CE194" s="138"/>
      <c r="CF194" s="138"/>
      <c r="CG194" s="138"/>
      <c r="CH194" s="1"/>
      <c r="CI194" s="9"/>
      <c r="CJ194" s="130"/>
      <c r="CK194" s="130"/>
      <c r="CL194" s="130"/>
      <c r="CM194" s="1"/>
      <c r="CN194" s="1"/>
      <c r="CO194" s="1"/>
      <c r="CP194" s="1"/>
      <c r="CQ194" s="1"/>
    </row>
    <row r="195" spans="2:95" s="14" customFormat="1" ht="13.5" customHeight="1">
      <c r="B195" s="451"/>
      <c r="C195" s="566"/>
      <c r="D195" s="581"/>
      <c r="E195" s="569"/>
      <c r="F195" s="569"/>
      <c r="G195" s="117" t="s">
        <v>141</v>
      </c>
      <c r="H195" s="187">
        <v>663217</v>
      </c>
      <c r="I195" s="160">
        <f>IFERROR(H195/E185,"-")</f>
        <v>6.1612545910249726E-4</v>
      </c>
      <c r="J195" s="187">
        <v>76</v>
      </c>
      <c r="K195" s="160">
        <f>IFERROR(J195/F185,"-")</f>
        <v>4.6597179644389947E-2</v>
      </c>
      <c r="L195" s="190">
        <f t="shared" si="102"/>
        <v>8726.53947368421</v>
      </c>
      <c r="M195" s="101">
        <f t="shared" si="124"/>
        <v>3.48096917510191E-3</v>
      </c>
      <c r="N195" s="569"/>
      <c r="O195" s="569"/>
      <c r="P195" s="117" t="s">
        <v>141</v>
      </c>
      <c r="Q195" s="187">
        <v>231495</v>
      </c>
      <c r="R195" s="160">
        <f>IFERROR(Q195/N185,"-")</f>
        <v>1.5247388457839896E-3</v>
      </c>
      <c r="S195" s="187">
        <v>13</v>
      </c>
      <c r="T195" s="160">
        <f>IFERROR(S195/O185,"-")</f>
        <v>5.0583657587548639E-2</v>
      </c>
      <c r="U195" s="190">
        <f t="shared" si="103"/>
        <v>17807.307692307691</v>
      </c>
      <c r="V195" s="101">
        <f t="shared" si="125"/>
        <v>5.9542893784637928E-4</v>
      </c>
      <c r="W195" s="569"/>
      <c r="X195" s="569"/>
      <c r="Y195" s="117" t="s">
        <v>141</v>
      </c>
      <c r="Z195" s="187">
        <v>58780</v>
      </c>
      <c r="AA195" s="160">
        <f>IFERROR(Z195/W185,"-")</f>
        <v>5.179923469671011E-4</v>
      </c>
      <c r="AB195" s="187">
        <v>7</v>
      </c>
      <c r="AC195" s="160">
        <f>IFERROR(AB195/X185,"-")</f>
        <v>4.72972972972973E-2</v>
      </c>
      <c r="AD195" s="190">
        <f t="shared" si="104"/>
        <v>8397.1428571428569</v>
      </c>
      <c r="AE195" s="101">
        <f t="shared" si="126"/>
        <v>3.2061558191728119E-4</v>
      </c>
      <c r="AF195" s="569"/>
      <c r="AG195" s="569"/>
      <c r="AH195" s="117" t="s">
        <v>141</v>
      </c>
      <c r="AI195" s="187">
        <v>293155</v>
      </c>
      <c r="AJ195" s="160">
        <f>IFERROR(AI195/AF185,"-")</f>
        <v>1.4909151845710329E-3</v>
      </c>
      <c r="AK195" s="187">
        <v>19</v>
      </c>
      <c r="AL195" s="160">
        <f>IFERROR(AK195/AG185,"-")</f>
        <v>7.7551020408163265E-2</v>
      </c>
      <c r="AM195" s="190">
        <f t="shared" si="105"/>
        <v>15429.21052631579</v>
      </c>
      <c r="AN195" s="101">
        <f t="shared" si="127"/>
        <v>8.7024229377547749E-4</v>
      </c>
      <c r="AO195" s="569"/>
      <c r="AP195" s="586"/>
      <c r="AQ195" s="117" t="s">
        <v>141</v>
      </c>
      <c r="AR195" s="187">
        <f t="shared" si="100"/>
        <v>1246647</v>
      </c>
      <c r="AS195" s="160">
        <f>IFERROR(AR195/AO185,"-")</f>
        <v>8.103730496128327E-4</v>
      </c>
      <c r="AT195" s="187">
        <f t="shared" si="101"/>
        <v>115</v>
      </c>
      <c r="AU195" s="160">
        <f>IFERROR(AT195/AP185,"-")</f>
        <v>5.0416483998246386E-2</v>
      </c>
      <c r="AV195" s="190">
        <f t="shared" si="106"/>
        <v>10840.408695652173</v>
      </c>
      <c r="AW195" s="101">
        <f t="shared" si="128"/>
        <v>5.2672559886410477E-3</v>
      </c>
      <c r="AX195" s="112"/>
      <c r="BN195" s="476"/>
      <c r="BO195" s="566"/>
      <c r="BP195" s="569"/>
      <c r="BQ195" s="569"/>
      <c r="BR195" s="388" t="s">
        <v>136</v>
      </c>
      <c r="BS195" s="374">
        <v>92718</v>
      </c>
      <c r="BT195" s="329">
        <v>6.4804000712915296E-4</v>
      </c>
      <c r="BU195" s="374">
        <v>7</v>
      </c>
      <c r="BV195" s="329">
        <v>5.1470588235294115E-2</v>
      </c>
      <c r="BW195" s="374">
        <v>13245.428571428571</v>
      </c>
      <c r="BX195" s="389">
        <v>6.6742944317315029E-4</v>
      </c>
      <c r="CA195" s="9"/>
      <c r="CB195" s="138"/>
      <c r="CC195" s="138"/>
      <c r="CD195" s="138"/>
      <c r="CE195" s="138"/>
      <c r="CF195" s="138"/>
      <c r="CG195" s="138"/>
      <c r="CH195" s="1"/>
      <c r="CI195" s="9"/>
      <c r="CJ195" s="130"/>
      <c r="CK195" s="130"/>
      <c r="CL195" s="130"/>
      <c r="CM195" s="1"/>
      <c r="CN195" s="1"/>
      <c r="CO195" s="1"/>
      <c r="CP195" s="1"/>
      <c r="CQ195" s="1"/>
    </row>
    <row r="196" spans="2:95" s="14" customFormat="1" ht="13.5" customHeight="1">
      <c r="B196" s="451"/>
      <c r="C196" s="566"/>
      <c r="D196" s="581"/>
      <c r="E196" s="569"/>
      <c r="F196" s="569"/>
      <c r="G196" s="117" t="s">
        <v>142</v>
      </c>
      <c r="H196" s="187">
        <v>402214</v>
      </c>
      <c r="I196" s="160">
        <f>IFERROR(H196/E185,"-")</f>
        <v>3.7365490541926979E-4</v>
      </c>
      <c r="J196" s="187">
        <v>6</v>
      </c>
      <c r="K196" s="160">
        <f>IFERROR(J196/F185,"-")</f>
        <v>3.678724708767627E-3</v>
      </c>
      <c r="L196" s="190">
        <f t="shared" si="102"/>
        <v>67035.666666666672</v>
      </c>
      <c r="M196" s="101">
        <f t="shared" si="124"/>
        <v>2.7481335592909815E-4</v>
      </c>
      <c r="N196" s="569"/>
      <c r="O196" s="569"/>
      <c r="P196" s="117" t="s">
        <v>142</v>
      </c>
      <c r="Q196" s="187">
        <v>0</v>
      </c>
      <c r="R196" s="160">
        <f>IFERROR(Q196/N185,"-")</f>
        <v>0</v>
      </c>
      <c r="S196" s="187">
        <v>0</v>
      </c>
      <c r="T196" s="160">
        <f>IFERROR(S196/O185,"-")</f>
        <v>0</v>
      </c>
      <c r="U196" s="190" t="str">
        <f t="shared" si="103"/>
        <v>-</v>
      </c>
      <c r="V196" s="101">
        <f t="shared" si="125"/>
        <v>0</v>
      </c>
      <c r="W196" s="569"/>
      <c r="X196" s="569"/>
      <c r="Y196" s="117" t="s">
        <v>142</v>
      </c>
      <c r="Z196" s="187">
        <v>10440</v>
      </c>
      <c r="AA196" s="160">
        <f>IFERROR(Z196/W185,"-")</f>
        <v>9.2001362748154731E-5</v>
      </c>
      <c r="AB196" s="187">
        <v>1</v>
      </c>
      <c r="AC196" s="160">
        <f>IFERROR(AB196/X185,"-")</f>
        <v>6.7567567567567571E-3</v>
      </c>
      <c r="AD196" s="190">
        <f t="shared" si="104"/>
        <v>10440</v>
      </c>
      <c r="AE196" s="101">
        <f t="shared" si="126"/>
        <v>4.5802225988183028E-5</v>
      </c>
      <c r="AF196" s="569"/>
      <c r="AG196" s="569"/>
      <c r="AH196" s="117" t="s">
        <v>142</v>
      </c>
      <c r="AI196" s="187">
        <v>11407</v>
      </c>
      <c r="AJ196" s="160">
        <f>IFERROR(AI196/AF185,"-")</f>
        <v>5.8013233649099527E-5</v>
      </c>
      <c r="AK196" s="187">
        <v>1</v>
      </c>
      <c r="AL196" s="160">
        <f>IFERROR(AK196/AG185,"-")</f>
        <v>4.0816326530612249E-3</v>
      </c>
      <c r="AM196" s="190">
        <f t="shared" si="105"/>
        <v>11407</v>
      </c>
      <c r="AN196" s="101">
        <f t="shared" si="127"/>
        <v>4.5802225988183028E-5</v>
      </c>
      <c r="AO196" s="569"/>
      <c r="AP196" s="586"/>
      <c r="AQ196" s="117" t="s">
        <v>142</v>
      </c>
      <c r="AR196" s="187">
        <f t="shared" si="100"/>
        <v>424061</v>
      </c>
      <c r="AS196" s="160">
        <f>IFERROR(AR196/AO185,"-")</f>
        <v>2.7565750833384865E-4</v>
      </c>
      <c r="AT196" s="187">
        <f t="shared" si="101"/>
        <v>8</v>
      </c>
      <c r="AU196" s="160">
        <f>IFERROR(AT196/AP185,"-")</f>
        <v>3.5072336694432268E-3</v>
      </c>
      <c r="AV196" s="190">
        <f t="shared" si="106"/>
        <v>53007.625</v>
      </c>
      <c r="AW196" s="101">
        <f t="shared" si="128"/>
        <v>3.6641780790546422E-4</v>
      </c>
      <c r="AX196" s="112"/>
      <c r="BN196" s="476"/>
      <c r="BO196" s="566"/>
      <c r="BP196" s="569"/>
      <c r="BQ196" s="569"/>
      <c r="BR196" s="388" t="s">
        <v>137</v>
      </c>
      <c r="BS196" s="374">
        <v>5232503</v>
      </c>
      <c r="BT196" s="329">
        <v>3.6571876889312911E-2</v>
      </c>
      <c r="BU196" s="374">
        <v>65</v>
      </c>
      <c r="BV196" s="329">
        <v>0.47794117647058826</v>
      </c>
      <c r="BW196" s="374">
        <v>80500.046153846153</v>
      </c>
      <c r="BX196" s="389">
        <v>6.1975591151792525E-3</v>
      </c>
      <c r="CA196" s="9"/>
      <c r="CB196" s="138"/>
      <c r="CC196" s="138"/>
      <c r="CD196" s="138"/>
      <c r="CE196" s="138"/>
      <c r="CF196" s="138"/>
      <c r="CG196" s="138"/>
      <c r="CH196" s="1"/>
      <c r="CI196" s="9"/>
      <c r="CJ196" s="130"/>
      <c r="CK196" s="130"/>
      <c r="CL196" s="130"/>
      <c r="CM196" s="1"/>
      <c r="CN196" s="1"/>
      <c r="CO196" s="1"/>
      <c r="CP196" s="1"/>
      <c r="CQ196" s="1"/>
    </row>
    <row r="197" spans="2:95" s="14" customFormat="1" ht="13.5" customHeight="1">
      <c r="B197" s="451"/>
      <c r="C197" s="566"/>
      <c r="D197" s="581"/>
      <c r="E197" s="569"/>
      <c r="F197" s="569"/>
      <c r="G197" s="117" t="s">
        <v>143</v>
      </c>
      <c r="H197" s="187">
        <v>1570884</v>
      </c>
      <c r="I197" s="160">
        <f>IFERROR(H197/E185,"-")</f>
        <v>1.4593438131060685E-3</v>
      </c>
      <c r="J197" s="187">
        <v>15</v>
      </c>
      <c r="K197" s="160">
        <f>IFERROR(J197/F185,"-")</f>
        <v>9.1968117719190678E-3</v>
      </c>
      <c r="L197" s="190">
        <f t="shared" si="102"/>
        <v>104725.6</v>
      </c>
      <c r="M197" s="101">
        <f t="shared" si="124"/>
        <v>6.8703338982274535E-4</v>
      </c>
      <c r="N197" s="569"/>
      <c r="O197" s="569"/>
      <c r="P197" s="117" t="s">
        <v>143</v>
      </c>
      <c r="Q197" s="187">
        <v>1191796</v>
      </c>
      <c r="R197" s="160">
        <f>IFERROR(Q197/N185,"-")</f>
        <v>7.849749054839093E-3</v>
      </c>
      <c r="S197" s="187">
        <v>1</v>
      </c>
      <c r="T197" s="160">
        <f>IFERROR(S197/O185,"-")</f>
        <v>3.8910505836575876E-3</v>
      </c>
      <c r="U197" s="190">
        <f t="shared" si="103"/>
        <v>1191796</v>
      </c>
      <c r="V197" s="101">
        <f t="shared" si="125"/>
        <v>4.5802225988183028E-5</v>
      </c>
      <c r="W197" s="569"/>
      <c r="X197" s="569"/>
      <c r="Y197" s="117" t="s">
        <v>143</v>
      </c>
      <c r="Z197" s="187">
        <v>898040</v>
      </c>
      <c r="AA197" s="160">
        <f>IFERROR(Z197/W185,"-")</f>
        <v>7.9138796745548724E-3</v>
      </c>
      <c r="AB197" s="187">
        <v>2</v>
      </c>
      <c r="AC197" s="160">
        <f>IFERROR(AB197/X185,"-")</f>
        <v>1.3513513513513514E-2</v>
      </c>
      <c r="AD197" s="190">
        <f t="shared" si="104"/>
        <v>449020</v>
      </c>
      <c r="AE197" s="101">
        <f t="shared" si="126"/>
        <v>9.1604451976366055E-5</v>
      </c>
      <c r="AF197" s="569"/>
      <c r="AG197" s="569"/>
      <c r="AH197" s="117" t="s">
        <v>143</v>
      </c>
      <c r="AI197" s="187">
        <v>2695407</v>
      </c>
      <c r="AJ197" s="160">
        <f>IFERROR(AI197/AF185,"-")</f>
        <v>1.3708185856966636E-2</v>
      </c>
      <c r="AK197" s="187">
        <v>5</v>
      </c>
      <c r="AL197" s="160">
        <f>IFERROR(AK197/AG185,"-")</f>
        <v>2.0408163265306121E-2</v>
      </c>
      <c r="AM197" s="190">
        <f t="shared" si="105"/>
        <v>539081.4</v>
      </c>
      <c r="AN197" s="101">
        <f t="shared" si="127"/>
        <v>2.2901112994091512E-4</v>
      </c>
      <c r="AO197" s="569"/>
      <c r="AP197" s="586"/>
      <c r="AQ197" s="117" t="s">
        <v>143</v>
      </c>
      <c r="AR197" s="187">
        <f t="shared" si="100"/>
        <v>6356127</v>
      </c>
      <c r="AS197" s="160">
        <f>IFERROR(AR197/AO185,"-")</f>
        <v>4.1317502233723458E-3</v>
      </c>
      <c r="AT197" s="187">
        <f t="shared" si="101"/>
        <v>23</v>
      </c>
      <c r="AU197" s="160">
        <f>IFERROR(AT197/AP185,"-")</f>
        <v>1.0083296799649276E-2</v>
      </c>
      <c r="AV197" s="190">
        <f t="shared" si="106"/>
        <v>276353.34782608697</v>
      </c>
      <c r="AW197" s="101">
        <f t="shared" si="128"/>
        <v>1.0534511977282096E-3</v>
      </c>
      <c r="AX197" s="112"/>
      <c r="BN197" s="476"/>
      <c r="BO197" s="566"/>
      <c r="BP197" s="569"/>
      <c r="BQ197" s="569"/>
      <c r="BR197" s="388" t="s">
        <v>138</v>
      </c>
      <c r="BS197" s="374">
        <v>5239283</v>
      </c>
      <c r="BT197" s="329">
        <v>3.6619264788624109E-2</v>
      </c>
      <c r="BU197" s="374">
        <v>57</v>
      </c>
      <c r="BV197" s="329">
        <v>0.41911764705882354</v>
      </c>
      <c r="BW197" s="374">
        <v>91917.245614035084</v>
      </c>
      <c r="BX197" s="389">
        <v>5.434782608695652E-3</v>
      </c>
      <c r="CA197" s="9"/>
      <c r="CB197" s="138"/>
      <c r="CC197" s="138"/>
      <c r="CD197" s="138"/>
      <c r="CE197" s="138"/>
      <c r="CF197" s="138"/>
      <c r="CG197" s="138"/>
      <c r="CH197" s="1"/>
      <c r="CI197" s="9"/>
      <c r="CJ197" s="130"/>
      <c r="CK197" s="130"/>
      <c r="CL197" s="130"/>
      <c r="CM197" s="1"/>
      <c r="CN197" s="1"/>
      <c r="CO197" s="1"/>
      <c r="CP197" s="1"/>
      <c r="CQ197" s="1"/>
    </row>
    <row r="198" spans="2:95" s="14" customFormat="1" ht="13.5" customHeight="1">
      <c r="B198" s="451"/>
      <c r="C198" s="566"/>
      <c r="D198" s="581"/>
      <c r="E198" s="569"/>
      <c r="F198" s="569"/>
      <c r="G198" s="117" t="s">
        <v>144</v>
      </c>
      <c r="H198" s="187">
        <v>6608794</v>
      </c>
      <c r="I198" s="160">
        <f>IFERROR(H198/E185,"-")</f>
        <v>6.1395383974835226E-3</v>
      </c>
      <c r="J198" s="187">
        <v>166</v>
      </c>
      <c r="K198" s="160">
        <f>IFERROR(J198/F185,"-")</f>
        <v>0.10177805027590435</v>
      </c>
      <c r="L198" s="190">
        <f t="shared" si="102"/>
        <v>39812.012048192773</v>
      </c>
      <c r="M198" s="101">
        <f t="shared" si="124"/>
        <v>7.6031695140383821E-3</v>
      </c>
      <c r="N198" s="569"/>
      <c r="O198" s="569"/>
      <c r="P198" s="117" t="s">
        <v>144</v>
      </c>
      <c r="Q198" s="187">
        <v>1420825</v>
      </c>
      <c r="R198" s="160">
        <f>IFERROR(Q198/N185,"-")</f>
        <v>9.35824562327928E-3</v>
      </c>
      <c r="S198" s="187">
        <v>54</v>
      </c>
      <c r="T198" s="160">
        <f>IFERROR(S198/O185,"-")</f>
        <v>0.21011673151750973</v>
      </c>
      <c r="U198" s="190">
        <f t="shared" si="103"/>
        <v>26311.574074074073</v>
      </c>
      <c r="V198" s="101">
        <f t="shared" si="125"/>
        <v>2.4733202033618835E-3</v>
      </c>
      <c r="W198" s="569"/>
      <c r="X198" s="569"/>
      <c r="Y198" s="117" t="s">
        <v>144</v>
      </c>
      <c r="Z198" s="187">
        <v>300116</v>
      </c>
      <c r="AA198" s="160">
        <f>IFERROR(Z198/W185,"-")</f>
        <v>2.6447395577131423E-3</v>
      </c>
      <c r="AB198" s="187">
        <v>19</v>
      </c>
      <c r="AC198" s="160">
        <f>IFERROR(AB198/X185,"-")</f>
        <v>0.12837837837837837</v>
      </c>
      <c r="AD198" s="190">
        <f t="shared" si="104"/>
        <v>15795.578947368422</v>
      </c>
      <c r="AE198" s="101">
        <f t="shared" si="126"/>
        <v>8.7024229377547749E-4</v>
      </c>
      <c r="AF198" s="569"/>
      <c r="AG198" s="569"/>
      <c r="AH198" s="117" t="s">
        <v>144</v>
      </c>
      <c r="AI198" s="187">
        <v>2803737</v>
      </c>
      <c r="AJ198" s="160">
        <f>IFERROR(AI198/AF185,"-")</f>
        <v>1.4259125946491221E-2</v>
      </c>
      <c r="AK198" s="187">
        <v>55</v>
      </c>
      <c r="AL198" s="160">
        <f>IFERROR(AK198/AG185,"-")</f>
        <v>0.22448979591836735</v>
      </c>
      <c r="AM198" s="190">
        <f t="shared" si="105"/>
        <v>50977.036363636362</v>
      </c>
      <c r="AN198" s="101">
        <f t="shared" si="127"/>
        <v>2.5191224293500663E-3</v>
      </c>
      <c r="AO198" s="569"/>
      <c r="AP198" s="586"/>
      <c r="AQ198" s="117" t="s">
        <v>144</v>
      </c>
      <c r="AR198" s="187">
        <f t="shared" si="100"/>
        <v>11133472</v>
      </c>
      <c r="AS198" s="160">
        <f>IFERROR(AR198/AO185,"-")</f>
        <v>7.2372256600457732E-3</v>
      </c>
      <c r="AT198" s="187">
        <f t="shared" si="101"/>
        <v>294</v>
      </c>
      <c r="AU198" s="160">
        <f>IFERROR(AT198/AP185,"-")</f>
        <v>0.12889083735203857</v>
      </c>
      <c r="AV198" s="190">
        <f t="shared" si="106"/>
        <v>37868.952380952382</v>
      </c>
      <c r="AW198" s="101">
        <f t="shared" si="128"/>
        <v>1.346585444052581E-2</v>
      </c>
      <c r="AX198" s="112"/>
      <c r="BN198" s="476"/>
      <c r="BO198" s="566"/>
      <c r="BP198" s="569"/>
      <c r="BQ198" s="569"/>
      <c r="BR198" s="388" t="s">
        <v>139</v>
      </c>
      <c r="BS198" s="374">
        <v>6626604</v>
      </c>
      <c r="BT198" s="329">
        <v>4.631575857333068E-2</v>
      </c>
      <c r="BU198" s="374">
        <v>23</v>
      </c>
      <c r="BV198" s="329">
        <v>0.16911764705882354</v>
      </c>
      <c r="BW198" s="374">
        <v>288113.21739130432</v>
      </c>
      <c r="BX198" s="389">
        <v>2.1929824561403508E-3</v>
      </c>
      <c r="CA198" s="9"/>
      <c r="CB198" s="138"/>
      <c r="CC198" s="138"/>
      <c r="CD198" s="138"/>
      <c r="CE198" s="138"/>
      <c r="CF198" s="138"/>
      <c r="CG198" s="138"/>
      <c r="CH198" s="1"/>
      <c r="CI198" s="9"/>
      <c r="CJ198" s="130"/>
      <c r="CK198" s="130"/>
      <c r="CL198" s="130"/>
      <c r="CM198" s="1"/>
      <c r="CN198" s="1"/>
      <c r="CO198" s="1"/>
      <c r="CP198" s="1"/>
      <c r="CQ198" s="1"/>
    </row>
    <row r="199" spans="2:95" s="14" customFormat="1" ht="13.5" customHeight="1">
      <c r="B199" s="451"/>
      <c r="C199" s="566"/>
      <c r="D199" s="581"/>
      <c r="E199" s="569"/>
      <c r="F199" s="569"/>
      <c r="G199" s="117" t="s">
        <v>145</v>
      </c>
      <c r="H199" s="187">
        <v>6261304</v>
      </c>
      <c r="I199" s="160">
        <f>IFERROR(H199/E185,"-")</f>
        <v>5.8167218294770829E-3</v>
      </c>
      <c r="J199" s="187">
        <v>165</v>
      </c>
      <c r="K199" s="160">
        <f>IFERROR(J199/F185,"-")</f>
        <v>0.10116492949110975</v>
      </c>
      <c r="L199" s="190">
        <f t="shared" si="102"/>
        <v>37947.296969696967</v>
      </c>
      <c r="M199" s="101">
        <f t="shared" si="124"/>
        <v>7.5573672880501989E-3</v>
      </c>
      <c r="N199" s="569"/>
      <c r="O199" s="569"/>
      <c r="P199" s="117" t="s">
        <v>145</v>
      </c>
      <c r="Q199" s="187">
        <v>1581763</v>
      </c>
      <c r="R199" s="160">
        <f>IFERROR(Q199/N185,"-")</f>
        <v>1.0418261694307958E-2</v>
      </c>
      <c r="S199" s="187">
        <v>25</v>
      </c>
      <c r="T199" s="160">
        <f>IFERROR(S199/O185,"-")</f>
        <v>9.727626459143969E-2</v>
      </c>
      <c r="U199" s="190">
        <f t="shared" si="103"/>
        <v>63270.52</v>
      </c>
      <c r="V199" s="101">
        <f t="shared" si="125"/>
        <v>1.1450556497045756E-3</v>
      </c>
      <c r="W199" s="569"/>
      <c r="X199" s="569"/>
      <c r="Y199" s="117" t="s">
        <v>145</v>
      </c>
      <c r="Z199" s="187">
        <v>2761126</v>
      </c>
      <c r="AA199" s="160">
        <f>IFERROR(Z199/W185,"-")</f>
        <v>2.4332122099555698E-2</v>
      </c>
      <c r="AB199" s="187">
        <v>29</v>
      </c>
      <c r="AC199" s="160">
        <f>IFERROR(AB199/X185,"-")</f>
        <v>0.19594594594594594</v>
      </c>
      <c r="AD199" s="190">
        <f t="shared" si="104"/>
        <v>95211.241379310348</v>
      </c>
      <c r="AE199" s="101">
        <f t="shared" si="126"/>
        <v>1.3282645536573077E-3</v>
      </c>
      <c r="AF199" s="569"/>
      <c r="AG199" s="569"/>
      <c r="AH199" s="117" t="s">
        <v>145</v>
      </c>
      <c r="AI199" s="187">
        <v>1734901</v>
      </c>
      <c r="AJ199" s="160">
        <f>IFERROR(AI199/AF185,"-")</f>
        <v>8.823285444994864E-3</v>
      </c>
      <c r="AK199" s="187">
        <v>35</v>
      </c>
      <c r="AL199" s="160">
        <f>IFERROR(AK199/AG185,"-")</f>
        <v>0.14285714285714285</v>
      </c>
      <c r="AM199" s="190">
        <f t="shared" si="105"/>
        <v>49568.6</v>
      </c>
      <c r="AN199" s="101">
        <f t="shared" si="127"/>
        <v>1.6030779095864058E-3</v>
      </c>
      <c r="AO199" s="569"/>
      <c r="AP199" s="586"/>
      <c r="AQ199" s="117" t="s">
        <v>145</v>
      </c>
      <c r="AR199" s="187">
        <f t="shared" si="100"/>
        <v>12339094</v>
      </c>
      <c r="AS199" s="160">
        <f>IFERROR(AR199/AO185,"-")</f>
        <v>8.0209307319870065E-3</v>
      </c>
      <c r="AT199" s="187">
        <f t="shared" si="101"/>
        <v>254</v>
      </c>
      <c r="AU199" s="160">
        <f>IFERROR(AT199/AP185,"-")</f>
        <v>0.11135466900482245</v>
      </c>
      <c r="AV199" s="190">
        <f t="shared" si="106"/>
        <v>48579.110236220469</v>
      </c>
      <c r="AW199" s="101">
        <f t="shared" si="128"/>
        <v>1.1633765400998489E-2</v>
      </c>
      <c r="AX199" s="112"/>
      <c r="BN199" s="476"/>
      <c r="BO199" s="566"/>
      <c r="BP199" s="569"/>
      <c r="BQ199" s="569"/>
      <c r="BR199" s="388" t="s">
        <v>436</v>
      </c>
      <c r="BS199" s="374">
        <v>3067</v>
      </c>
      <c r="BT199" s="329">
        <v>2.143638454092099E-5</v>
      </c>
      <c r="BU199" s="374">
        <v>2</v>
      </c>
      <c r="BV199" s="329">
        <v>1.4705882352941176E-2</v>
      </c>
      <c r="BW199" s="374">
        <v>1533.5</v>
      </c>
      <c r="BX199" s="389">
        <v>1.9069412662090009E-4</v>
      </c>
      <c r="CA199" s="9"/>
      <c r="CB199" s="138"/>
      <c r="CC199" s="138"/>
      <c r="CD199" s="138"/>
      <c r="CE199" s="138"/>
      <c r="CF199" s="138"/>
      <c r="CG199" s="138"/>
      <c r="CH199" s="1"/>
      <c r="CI199" s="9"/>
      <c r="CJ199" s="130"/>
      <c r="CK199" s="130"/>
      <c r="CL199" s="130"/>
      <c r="CM199" s="1"/>
      <c r="CN199" s="1"/>
      <c r="CO199" s="1"/>
      <c r="CP199" s="1"/>
      <c r="CQ199" s="1"/>
    </row>
    <row r="200" spans="2:95" s="14" customFormat="1" ht="13.5" customHeight="1">
      <c r="B200" s="451"/>
      <c r="C200" s="566"/>
      <c r="D200" s="581"/>
      <c r="E200" s="569"/>
      <c r="F200" s="569"/>
      <c r="G200" s="117" t="s">
        <v>146</v>
      </c>
      <c r="H200" s="187">
        <v>2812182</v>
      </c>
      <c r="I200" s="160">
        <f>IFERROR(H200/E185,"-")</f>
        <v>2.6125037896039742E-3</v>
      </c>
      <c r="J200" s="187">
        <v>84</v>
      </c>
      <c r="K200" s="160">
        <f>IFERROR(J200/F185,"-")</f>
        <v>5.1502145922746781E-2</v>
      </c>
      <c r="L200" s="190">
        <f t="shared" si="102"/>
        <v>33478.357142857145</v>
      </c>
      <c r="M200" s="101">
        <f t="shared" si="124"/>
        <v>3.8473869830073742E-3</v>
      </c>
      <c r="N200" s="569"/>
      <c r="O200" s="569"/>
      <c r="P200" s="117" t="s">
        <v>146</v>
      </c>
      <c r="Q200" s="187">
        <v>329287</v>
      </c>
      <c r="R200" s="160">
        <f>IFERROR(Q200/N185,"-")</f>
        <v>2.1688445984218777E-3</v>
      </c>
      <c r="S200" s="187">
        <v>14</v>
      </c>
      <c r="T200" s="160">
        <f>IFERROR(S200/O185,"-")</f>
        <v>5.4474708171206226E-2</v>
      </c>
      <c r="U200" s="190">
        <f t="shared" si="103"/>
        <v>23520.5</v>
      </c>
      <c r="V200" s="101">
        <f t="shared" si="125"/>
        <v>6.4123116383456237E-4</v>
      </c>
      <c r="W200" s="569"/>
      <c r="X200" s="569"/>
      <c r="Y200" s="117" t="s">
        <v>146</v>
      </c>
      <c r="Z200" s="187">
        <v>350007</v>
      </c>
      <c r="AA200" s="160">
        <f>IFERROR(Z200/W185,"-")</f>
        <v>3.0843985604782943E-3</v>
      </c>
      <c r="AB200" s="187">
        <v>11</v>
      </c>
      <c r="AC200" s="160">
        <f>IFERROR(AB200/X185,"-")</f>
        <v>7.4324324324324328E-2</v>
      </c>
      <c r="AD200" s="190">
        <f t="shared" si="104"/>
        <v>31818.81818181818</v>
      </c>
      <c r="AE200" s="101">
        <f t="shared" si="126"/>
        <v>5.0382448587001332E-4</v>
      </c>
      <c r="AF200" s="569"/>
      <c r="AG200" s="569"/>
      <c r="AH200" s="117" t="s">
        <v>146</v>
      </c>
      <c r="AI200" s="187">
        <v>514911</v>
      </c>
      <c r="AJ200" s="160">
        <f>IFERROR(AI200/AF185,"-")</f>
        <v>2.6187123828781875E-3</v>
      </c>
      <c r="AK200" s="187">
        <v>24</v>
      </c>
      <c r="AL200" s="160">
        <f>IFERROR(AK200/AG185,"-")</f>
        <v>9.7959183673469383E-2</v>
      </c>
      <c r="AM200" s="190">
        <f t="shared" si="105"/>
        <v>21454.625</v>
      </c>
      <c r="AN200" s="101">
        <f t="shared" si="127"/>
        <v>1.0992534237163926E-3</v>
      </c>
      <c r="AO200" s="569"/>
      <c r="AP200" s="586"/>
      <c r="AQ200" s="117" t="s">
        <v>146</v>
      </c>
      <c r="AR200" s="187">
        <f t="shared" si="100"/>
        <v>4006387</v>
      </c>
      <c r="AS200" s="160">
        <f>IFERROR(AR200/AO185,"-")</f>
        <v>2.6043202695865048E-3</v>
      </c>
      <c r="AT200" s="187">
        <f t="shared" si="101"/>
        <v>133</v>
      </c>
      <c r="AU200" s="160">
        <f>IFERROR(AT200/AP185,"-")</f>
        <v>5.8307759754493642E-2</v>
      </c>
      <c r="AV200" s="190">
        <f t="shared" si="106"/>
        <v>30123.21052631579</v>
      </c>
      <c r="AW200" s="101">
        <f t="shared" si="128"/>
        <v>6.0916960564283426E-3</v>
      </c>
      <c r="AX200" s="112"/>
      <c r="BN200" s="476"/>
      <c r="BO200" s="566"/>
      <c r="BP200" s="569"/>
      <c r="BQ200" s="569"/>
      <c r="BR200" s="388" t="s">
        <v>140</v>
      </c>
      <c r="BS200" s="374">
        <v>12102</v>
      </c>
      <c r="BT200" s="329">
        <v>8.4585303460784419E-5</v>
      </c>
      <c r="BU200" s="374">
        <v>2</v>
      </c>
      <c r="BV200" s="329">
        <v>1.4705882352941176E-2</v>
      </c>
      <c r="BW200" s="374">
        <v>6051</v>
      </c>
      <c r="BX200" s="389">
        <v>1.9069412662090009E-4</v>
      </c>
      <c r="BZ200" s="144"/>
      <c r="CA200" s="9"/>
      <c r="CB200" s="138"/>
      <c r="CC200" s="138"/>
      <c r="CD200" s="138"/>
      <c r="CE200" s="138"/>
      <c r="CF200" s="138"/>
      <c r="CG200" s="138"/>
      <c r="CH200" s="1"/>
      <c r="CI200" s="9"/>
      <c r="CJ200" s="130"/>
      <c r="CK200" s="130"/>
      <c r="CL200" s="130"/>
      <c r="CM200" s="1"/>
      <c r="CN200" s="1"/>
      <c r="CO200" s="1"/>
      <c r="CP200" s="1"/>
      <c r="CQ200" s="1"/>
    </row>
    <row r="201" spans="2:95" s="14" customFormat="1" ht="13.5" customHeight="1">
      <c r="B201" s="451"/>
      <c r="C201" s="566"/>
      <c r="D201" s="581"/>
      <c r="E201" s="569"/>
      <c r="F201" s="569"/>
      <c r="G201" s="118" t="s">
        <v>147</v>
      </c>
      <c r="H201" s="188">
        <v>2400554</v>
      </c>
      <c r="I201" s="161">
        <f>IFERROR(H201/E185,"-")</f>
        <v>2.2301033226686533E-3</v>
      </c>
      <c r="J201" s="188">
        <v>123</v>
      </c>
      <c r="K201" s="161">
        <f>IFERROR(J201/F185,"-")</f>
        <v>7.5413856529736353E-2</v>
      </c>
      <c r="L201" s="191">
        <f t="shared" si="102"/>
        <v>19516.699186991871</v>
      </c>
      <c r="M201" s="102">
        <f t="shared" si="124"/>
        <v>5.6336737965465124E-3</v>
      </c>
      <c r="N201" s="569"/>
      <c r="O201" s="569"/>
      <c r="P201" s="118" t="s">
        <v>147</v>
      </c>
      <c r="Q201" s="188">
        <v>88359</v>
      </c>
      <c r="R201" s="161">
        <f>IFERROR(Q201/N185,"-")</f>
        <v>5.8197541922990793E-4</v>
      </c>
      <c r="S201" s="188">
        <v>17</v>
      </c>
      <c r="T201" s="161">
        <f>IFERROR(S201/O185,"-")</f>
        <v>6.6147859922178989E-2</v>
      </c>
      <c r="U201" s="191">
        <f t="shared" si="103"/>
        <v>5197.588235294118</v>
      </c>
      <c r="V201" s="102">
        <f t="shared" si="125"/>
        <v>7.7863784179911142E-4</v>
      </c>
      <c r="W201" s="569"/>
      <c r="X201" s="569"/>
      <c r="Y201" s="118" t="s">
        <v>147</v>
      </c>
      <c r="Z201" s="188">
        <v>234038</v>
      </c>
      <c r="AA201" s="161">
        <f>IFERROR(Z201/W185,"-")</f>
        <v>2.0624343807330112E-3</v>
      </c>
      <c r="AB201" s="188">
        <v>14</v>
      </c>
      <c r="AC201" s="161">
        <f>IFERROR(AB201/X185,"-")</f>
        <v>9.45945945945946E-2</v>
      </c>
      <c r="AD201" s="191">
        <f t="shared" si="104"/>
        <v>16717</v>
      </c>
      <c r="AE201" s="102">
        <f t="shared" si="126"/>
        <v>6.4123116383456237E-4</v>
      </c>
      <c r="AF201" s="569"/>
      <c r="AG201" s="569"/>
      <c r="AH201" s="118" t="s">
        <v>147</v>
      </c>
      <c r="AI201" s="188">
        <v>974530</v>
      </c>
      <c r="AJ201" s="161">
        <f>IFERROR(AI201/AF185,"-")</f>
        <v>4.9562230725043359E-3</v>
      </c>
      <c r="AK201" s="188">
        <v>26</v>
      </c>
      <c r="AL201" s="161">
        <f>IFERROR(AK201/AG185,"-")</f>
        <v>0.10612244897959183</v>
      </c>
      <c r="AM201" s="191">
        <f t="shared" si="105"/>
        <v>37481.923076923078</v>
      </c>
      <c r="AN201" s="102">
        <f t="shared" si="127"/>
        <v>1.1908578756927586E-3</v>
      </c>
      <c r="AO201" s="569"/>
      <c r="AP201" s="586"/>
      <c r="AQ201" s="118" t="s">
        <v>147</v>
      </c>
      <c r="AR201" s="188">
        <f t="shared" si="100"/>
        <v>3697481</v>
      </c>
      <c r="AS201" s="161">
        <f>IFERROR(AR201/AO185,"-")</f>
        <v>2.403518360735241E-3</v>
      </c>
      <c r="AT201" s="188">
        <f t="shared" si="101"/>
        <v>180</v>
      </c>
      <c r="AU201" s="161">
        <f>IFERROR(AT201/AP185,"-")</f>
        <v>7.8912757562472596E-2</v>
      </c>
      <c r="AV201" s="191">
        <f t="shared" si="106"/>
        <v>20541.56111111111</v>
      </c>
      <c r="AW201" s="102">
        <f t="shared" si="128"/>
        <v>8.2444006778729442E-3</v>
      </c>
      <c r="AX201" s="112"/>
      <c r="BN201" s="476"/>
      <c r="BO201" s="566"/>
      <c r="BP201" s="569"/>
      <c r="BQ201" s="569"/>
      <c r="BR201" s="388" t="s">
        <v>141</v>
      </c>
      <c r="BS201" s="374">
        <v>50078</v>
      </c>
      <c r="BT201" s="329">
        <v>3.5001345452893422E-4</v>
      </c>
      <c r="BU201" s="374">
        <v>9</v>
      </c>
      <c r="BV201" s="329">
        <v>6.6176470588235295E-2</v>
      </c>
      <c r="BW201" s="374">
        <v>5564.2222222222226</v>
      </c>
      <c r="BX201" s="389">
        <v>8.5812356979405029E-4</v>
      </c>
      <c r="CA201" s="9"/>
      <c r="CB201" s="138"/>
      <c r="CC201" s="138"/>
      <c r="CD201" s="138"/>
      <c r="CE201" s="138"/>
      <c r="CF201" s="138"/>
      <c r="CG201" s="138"/>
      <c r="CH201" s="1"/>
      <c r="CI201" s="9"/>
      <c r="CJ201" s="130"/>
      <c r="CK201" s="130"/>
      <c r="CL201" s="130"/>
      <c r="CM201" s="1"/>
      <c r="CN201" s="1"/>
      <c r="CO201" s="1"/>
      <c r="CP201" s="1"/>
      <c r="CQ201" s="1"/>
    </row>
    <row r="202" spans="2:95" s="14" customFormat="1" ht="13.5" customHeight="1">
      <c r="B202" s="451"/>
      <c r="C202" s="567"/>
      <c r="D202" s="582"/>
      <c r="E202" s="570"/>
      <c r="F202" s="570"/>
      <c r="G202" s="119" t="s">
        <v>74</v>
      </c>
      <c r="H202" s="181">
        <v>196109878</v>
      </c>
      <c r="I202" s="161">
        <f>IFERROR(H202/E185,"-")</f>
        <v>0.18218514998452201</v>
      </c>
      <c r="J202" s="188">
        <v>1280</v>
      </c>
      <c r="K202" s="161">
        <f>IFERROR(J202/F185,"-")</f>
        <v>0.78479460453709382</v>
      </c>
      <c r="L202" s="191">
        <f t="shared" si="102"/>
        <v>153210.84218750001</v>
      </c>
      <c r="M202" s="103">
        <f t="shared" si="124"/>
        <v>5.862684926487427E-2</v>
      </c>
      <c r="N202" s="570"/>
      <c r="O202" s="570"/>
      <c r="P202" s="119" t="s">
        <v>74</v>
      </c>
      <c r="Q202" s="181">
        <v>31767822</v>
      </c>
      <c r="R202" s="161">
        <f>IFERROR(Q202/N185,"-")</f>
        <v>0.20923835179745234</v>
      </c>
      <c r="S202" s="188">
        <v>217</v>
      </c>
      <c r="T202" s="161">
        <f>IFERROR(S202/O185,"-")</f>
        <v>0.8443579766536965</v>
      </c>
      <c r="U202" s="191">
        <f t="shared" si="103"/>
        <v>146395.49308755761</v>
      </c>
      <c r="V202" s="103">
        <f t="shared" si="125"/>
        <v>9.9390830394357164E-3</v>
      </c>
      <c r="W202" s="570"/>
      <c r="X202" s="570"/>
      <c r="Y202" s="119" t="s">
        <v>74</v>
      </c>
      <c r="Z202" s="181">
        <v>22784370</v>
      </c>
      <c r="AA202" s="161">
        <f>IFERROR(Z202/W185,"-")</f>
        <v>0.20078477867415462</v>
      </c>
      <c r="AB202" s="188">
        <v>125</v>
      </c>
      <c r="AC202" s="161">
        <f>IFERROR(AB202/X185,"-")</f>
        <v>0.84459459459459463</v>
      </c>
      <c r="AD202" s="191">
        <f t="shared" si="104"/>
        <v>182274.96</v>
      </c>
      <c r="AE202" s="103">
        <f t="shared" si="126"/>
        <v>5.7252782485228779E-3</v>
      </c>
      <c r="AF202" s="570"/>
      <c r="AG202" s="570"/>
      <c r="AH202" s="119" t="s">
        <v>74</v>
      </c>
      <c r="AI202" s="181">
        <v>41863760</v>
      </c>
      <c r="AJ202" s="161">
        <f>IFERROR(AI202/AF185,"-")</f>
        <v>0.21290892349520704</v>
      </c>
      <c r="AK202" s="188">
        <v>209</v>
      </c>
      <c r="AL202" s="161">
        <f>IFERROR(AK202/AG185,"-")</f>
        <v>0.85306122448979593</v>
      </c>
      <c r="AM202" s="191">
        <f t="shared" si="105"/>
        <v>200305.07177033494</v>
      </c>
      <c r="AN202" s="103">
        <f t="shared" si="127"/>
        <v>9.5726652315302526E-3</v>
      </c>
      <c r="AO202" s="570"/>
      <c r="AP202" s="587"/>
      <c r="AQ202" s="119" t="s">
        <v>74</v>
      </c>
      <c r="AR202" s="181">
        <f t="shared" si="100"/>
        <v>292525830</v>
      </c>
      <c r="AS202" s="161">
        <f>IFERROR(AR202/AO185,"-")</f>
        <v>0.19015410853884462</v>
      </c>
      <c r="AT202" s="188">
        <f t="shared" si="101"/>
        <v>1831</v>
      </c>
      <c r="AU202" s="161">
        <f>IFERROR(AT202/AP185,"-")</f>
        <v>0.80271810609381855</v>
      </c>
      <c r="AV202" s="191">
        <f t="shared" si="106"/>
        <v>159762.87820862918</v>
      </c>
      <c r="AW202" s="103">
        <f t="shared" si="128"/>
        <v>8.3863875784363121E-2</v>
      </c>
      <c r="AX202" s="112"/>
      <c r="BN202" s="476"/>
      <c r="BO202" s="566"/>
      <c r="BP202" s="569"/>
      <c r="BQ202" s="569"/>
      <c r="BR202" s="388" t="s">
        <v>142</v>
      </c>
      <c r="BS202" s="374">
        <v>6521</v>
      </c>
      <c r="BT202" s="329">
        <v>4.5577653600047525E-5</v>
      </c>
      <c r="BU202" s="374">
        <v>2</v>
      </c>
      <c r="BV202" s="329">
        <v>1.4705882352941176E-2</v>
      </c>
      <c r="BW202" s="374">
        <v>3260.5</v>
      </c>
      <c r="BX202" s="389">
        <v>1.9069412662090009E-4</v>
      </c>
      <c r="CA202" s="9"/>
      <c r="CB202" s="138"/>
      <c r="CC202" s="138"/>
      <c r="CD202" s="138"/>
      <c r="CE202" s="138"/>
      <c r="CF202" s="138"/>
      <c r="CG202" s="138"/>
      <c r="CH202" s="1"/>
      <c r="CI202" s="9"/>
      <c r="CJ202" s="130"/>
      <c r="CK202" s="130"/>
      <c r="CL202" s="130"/>
      <c r="CM202" s="1"/>
      <c r="CN202" s="1"/>
      <c r="CO202" s="1"/>
      <c r="CP202" s="1"/>
      <c r="CQ202" s="1"/>
    </row>
    <row r="203" spans="2:95" s="14" customFormat="1" ht="13.5" customHeight="1">
      <c r="B203" s="451">
        <v>12</v>
      </c>
      <c r="C203" s="565" t="s">
        <v>120</v>
      </c>
      <c r="D203" s="580">
        <f>BL16</f>
        <v>11140</v>
      </c>
      <c r="E203" s="568">
        <f>VLOOKUP(C203,$AY$5:$BI$78,2,0)</f>
        <v>951172220</v>
      </c>
      <c r="F203" s="568">
        <f>VLOOKUP(C203,$AY$5:$BI$78,7,0)</f>
        <v>1337</v>
      </c>
      <c r="G203" s="115" t="s">
        <v>133</v>
      </c>
      <c r="H203" s="186">
        <v>25779150</v>
      </c>
      <c r="I203" s="159">
        <f>IFERROR(H203/E203,"-")</f>
        <v>2.7102505159370613E-2</v>
      </c>
      <c r="J203" s="186">
        <v>296</v>
      </c>
      <c r="K203" s="159">
        <f>IFERROR(J203/F203,"-")</f>
        <v>0.22139117427075541</v>
      </c>
      <c r="L203" s="189">
        <f t="shared" si="102"/>
        <v>87091.722972972973</v>
      </c>
      <c r="M203" s="100">
        <f t="shared" ref="M203:M220" si="129">IFERROR(J203/$BL$16,0)</f>
        <v>2.6570915619389589E-2</v>
      </c>
      <c r="N203" s="568">
        <f>VLOOKUP(C203,$AY$5:$BI$78,3,0)</f>
        <v>164754690</v>
      </c>
      <c r="O203" s="568">
        <f>VLOOKUP(C203,$AY$5:$BI$78,8,0)</f>
        <v>169</v>
      </c>
      <c r="P203" s="115" t="s">
        <v>133</v>
      </c>
      <c r="Q203" s="186">
        <v>2558531</v>
      </c>
      <c r="R203" s="159">
        <f>IFERROR(Q203/N203,"-")</f>
        <v>1.5529336372761224E-2</v>
      </c>
      <c r="S203" s="186">
        <v>47</v>
      </c>
      <c r="T203" s="159">
        <f>IFERROR(S203/O203,"-")</f>
        <v>0.27810650887573962</v>
      </c>
      <c r="U203" s="189">
        <f t="shared" si="103"/>
        <v>54436.829787234041</v>
      </c>
      <c r="V203" s="100">
        <f>IFERROR(S203/$BL$16,0)</f>
        <v>4.2190305206463198E-3</v>
      </c>
      <c r="W203" s="568">
        <f>VLOOKUP(C203,$AY$5:$BI$78,4,0)</f>
        <v>44677840</v>
      </c>
      <c r="X203" s="568">
        <f>VLOOKUP(C203,$AY$5:$BI$78,9,0)</f>
        <v>73</v>
      </c>
      <c r="Y203" s="115" t="s">
        <v>133</v>
      </c>
      <c r="Z203" s="186">
        <v>329737</v>
      </c>
      <c r="AA203" s="159">
        <f>IFERROR(Z203/W203,"-")</f>
        <v>7.3803254588852103E-3</v>
      </c>
      <c r="AB203" s="186">
        <v>19</v>
      </c>
      <c r="AC203" s="159">
        <f>IFERROR(AB203/X203,"-")</f>
        <v>0.26027397260273971</v>
      </c>
      <c r="AD203" s="189">
        <f t="shared" si="104"/>
        <v>17354.57894736842</v>
      </c>
      <c r="AE203" s="100">
        <f>IFERROR(AB203/$BL$16,0)</f>
        <v>1.7055655296229803E-3</v>
      </c>
      <c r="AF203" s="568">
        <f>VLOOKUP(C203,$AY$5:$BI$78,5,0)</f>
        <v>137986330</v>
      </c>
      <c r="AG203" s="568">
        <f>VLOOKUP(C203,$AY$5:$BI$78,10,0)</f>
        <v>151</v>
      </c>
      <c r="AH203" s="115" t="s">
        <v>133</v>
      </c>
      <c r="AI203" s="186">
        <v>1061177</v>
      </c>
      <c r="AJ203" s="159">
        <f>IFERROR(AI203/AF203,"-")</f>
        <v>7.6904502061907144E-3</v>
      </c>
      <c r="AK203" s="186">
        <v>41</v>
      </c>
      <c r="AL203" s="159">
        <f>IFERROR(AK203/AG203,"-")</f>
        <v>0.27152317880794702</v>
      </c>
      <c r="AM203" s="189">
        <f t="shared" si="105"/>
        <v>25882.365853658535</v>
      </c>
      <c r="AN203" s="100">
        <f>IFERROR(AK203/$BL$16,0)</f>
        <v>3.6804308797127468E-3</v>
      </c>
      <c r="AO203" s="568">
        <f>VLOOKUP(C203,$AY$5:$BI$78,6,0)</f>
        <v>1298591080</v>
      </c>
      <c r="AP203" s="585">
        <f>VLOOKUP(C203,$AY$5:$BI$78,11,0)</f>
        <v>1730</v>
      </c>
      <c r="AQ203" s="115" t="s">
        <v>133</v>
      </c>
      <c r="AR203" s="186">
        <f t="shared" si="100"/>
        <v>29728595</v>
      </c>
      <c r="AS203" s="159">
        <f>IFERROR(AR203/AO203,"-")</f>
        <v>2.2892961038974639E-2</v>
      </c>
      <c r="AT203" s="186">
        <f t="shared" si="101"/>
        <v>403</v>
      </c>
      <c r="AU203" s="159">
        <f>IFERROR(AT203/AP203,"-")</f>
        <v>0.23294797687861271</v>
      </c>
      <c r="AV203" s="189">
        <f t="shared" si="106"/>
        <v>73768.225806451606</v>
      </c>
      <c r="AW203" s="100">
        <f>IFERROR(AT203/$BL$16,0)</f>
        <v>3.6175942549371634E-2</v>
      </c>
      <c r="AX203" s="112"/>
      <c r="BN203" s="476"/>
      <c r="BO203" s="566"/>
      <c r="BP203" s="569"/>
      <c r="BQ203" s="569"/>
      <c r="BR203" s="388" t="s">
        <v>143</v>
      </c>
      <c r="BS203" s="374">
        <v>5107</v>
      </c>
      <c r="BT203" s="329">
        <v>3.5694690528361095E-5</v>
      </c>
      <c r="BU203" s="374">
        <v>1</v>
      </c>
      <c r="BV203" s="329">
        <v>7.3529411764705881E-3</v>
      </c>
      <c r="BW203" s="374">
        <v>5107</v>
      </c>
      <c r="BX203" s="389">
        <v>9.5347063310450043E-5</v>
      </c>
      <c r="CA203" s="9"/>
      <c r="CB203" s="138"/>
      <c r="CC203" s="138"/>
      <c r="CD203" s="138"/>
      <c r="CE203" s="138"/>
      <c r="CF203" s="138"/>
      <c r="CG203" s="138"/>
      <c r="CH203" s="1"/>
      <c r="CI203" s="9"/>
      <c r="CJ203" s="130"/>
      <c r="CK203" s="130"/>
      <c r="CL203" s="130"/>
      <c r="CM203" s="1"/>
      <c r="CN203" s="1"/>
      <c r="CO203" s="1"/>
      <c r="CP203" s="1"/>
      <c r="CQ203" s="1"/>
    </row>
    <row r="204" spans="2:95" s="14" customFormat="1" ht="13.5" customHeight="1">
      <c r="B204" s="451"/>
      <c r="C204" s="566"/>
      <c r="D204" s="581"/>
      <c r="E204" s="569"/>
      <c r="F204" s="569"/>
      <c r="G204" s="116" t="s">
        <v>134</v>
      </c>
      <c r="H204" s="187">
        <v>17394013</v>
      </c>
      <c r="I204" s="160">
        <f>IFERROR(H204/E203,"-")</f>
        <v>1.8286922845581002E-2</v>
      </c>
      <c r="J204" s="187">
        <v>354</v>
      </c>
      <c r="K204" s="160">
        <f>IFERROR(J204/F203,"-")</f>
        <v>0.26477187733732238</v>
      </c>
      <c r="L204" s="190">
        <f t="shared" si="102"/>
        <v>49135.629943502827</v>
      </c>
      <c r="M204" s="101">
        <f t="shared" si="129"/>
        <v>3.177737881508079E-2</v>
      </c>
      <c r="N204" s="569"/>
      <c r="O204" s="569"/>
      <c r="P204" s="116" t="s">
        <v>134</v>
      </c>
      <c r="Q204" s="187">
        <v>2051204</v>
      </c>
      <c r="R204" s="160">
        <f>IFERROR(Q204/N203,"-")</f>
        <v>1.2450049221664039E-2</v>
      </c>
      <c r="S204" s="187">
        <v>49</v>
      </c>
      <c r="T204" s="160">
        <f>IFERROR(S204/O203,"-")</f>
        <v>0.28994082840236685</v>
      </c>
      <c r="U204" s="190">
        <f t="shared" si="103"/>
        <v>41861.306122448979</v>
      </c>
      <c r="V204" s="101">
        <f t="shared" ref="V204:V220" si="130">IFERROR(S204/$BL$16,0)</f>
        <v>4.3985637342908437E-3</v>
      </c>
      <c r="W204" s="569"/>
      <c r="X204" s="569"/>
      <c r="Y204" s="116" t="s">
        <v>134</v>
      </c>
      <c r="Z204" s="187">
        <v>308102</v>
      </c>
      <c r="AA204" s="160">
        <f>IFERROR(Z204/W203,"-")</f>
        <v>6.8960809206532817E-3</v>
      </c>
      <c r="AB204" s="187">
        <v>20</v>
      </c>
      <c r="AC204" s="160">
        <f>IFERROR(AB204/X203,"-")</f>
        <v>0.27397260273972601</v>
      </c>
      <c r="AD204" s="190">
        <f t="shared" si="104"/>
        <v>15405.1</v>
      </c>
      <c r="AE204" s="101">
        <f t="shared" ref="AE204:AE220" si="131">IFERROR(AB204/$BL$16,0)</f>
        <v>1.7953321364452424E-3</v>
      </c>
      <c r="AF204" s="569"/>
      <c r="AG204" s="569"/>
      <c r="AH204" s="116" t="s">
        <v>134</v>
      </c>
      <c r="AI204" s="187">
        <v>3094094</v>
      </c>
      <c r="AJ204" s="160">
        <f>IFERROR(AI204/AF203,"-")</f>
        <v>2.2423192210416786E-2</v>
      </c>
      <c r="AK204" s="187">
        <v>51</v>
      </c>
      <c r="AL204" s="160">
        <f>IFERROR(AK204/AG203,"-")</f>
        <v>0.33774834437086093</v>
      </c>
      <c r="AM204" s="190">
        <f t="shared" si="105"/>
        <v>60668.509803921566</v>
      </c>
      <c r="AN204" s="101">
        <f t="shared" ref="AN204:AN220" si="132">IFERROR(AK204/$BL$16,0)</f>
        <v>4.5780969479353685E-3</v>
      </c>
      <c r="AO204" s="569"/>
      <c r="AP204" s="586"/>
      <c r="AQ204" s="116" t="s">
        <v>134</v>
      </c>
      <c r="AR204" s="187">
        <f t="shared" si="100"/>
        <v>22847413</v>
      </c>
      <c r="AS204" s="160">
        <f>IFERROR(AR204/AO203,"-")</f>
        <v>1.7594001184730146E-2</v>
      </c>
      <c r="AT204" s="187">
        <f t="shared" si="101"/>
        <v>474</v>
      </c>
      <c r="AU204" s="160">
        <f>IFERROR(AT204/AP203,"-")</f>
        <v>0.27398843930635836</v>
      </c>
      <c r="AV204" s="190">
        <f t="shared" si="106"/>
        <v>48201.293248945149</v>
      </c>
      <c r="AW204" s="101">
        <f t="shared" ref="AW204:AW220" si="133">IFERROR(AT204/$BL$16,0)</f>
        <v>4.2549371633752248E-2</v>
      </c>
      <c r="AX204" s="112"/>
      <c r="BN204" s="476"/>
      <c r="BO204" s="566"/>
      <c r="BP204" s="569"/>
      <c r="BQ204" s="569"/>
      <c r="BR204" s="388" t="s">
        <v>144</v>
      </c>
      <c r="BS204" s="374">
        <v>879004</v>
      </c>
      <c r="BT204" s="329">
        <v>6.1436803902861796E-3</v>
      </c>
      <c r="BU204" s="374">
        <v>29</v>
      </c>
      <c r="BV204" s="329">
        <v>0.21323529411764705</v>
      </c>
      <c r="BW204" s="374">
        <v>30310.482758620688</v>
      </c>
      <c r="BX204" s="389">
        <v>2.7650648360030513E-3</v>
      </c>
      <c r="CA204" s="9"/>
      <c r="CB204" s="138"/>
      <c r="CC204" s="138"/>
      <c r="CD204" s="138"/>
      <c r="CE204" s="138"/>
      <c r="CF204" s="138"/>
      <c r="CG204" s="138"/>
      <c r="CH204" s="1"/>
      <c r="CI204" s="9"/>
      <c r="CJ204" s="130"/>
      <c r="CK204" s="130"/>
      <c r="CL204" s="130"/>
      <c r="CM204" s="1"/>
      <c r="CN204" s="1"/>
      <c r="CO204" s="1"/>
      <c r="CP204" s="1"/>
      <c r="CQ204" s="1"/>
    </row>
    <row r="205" spans="2:95" s="14" customFormat="1" ht="13.5" customHeight="1">
      <c r="B205" s="451"/>
      <c r="C205" s="566"/>
      <c r="D205" s="581"/>
      <c r="E205" s="569"/>
      <c r="F205" s="569"/>
      <c r="G205" s="116" t="s">
        <v>474</v>
      </c>
      <c r="H205" s="187">
        <v>15627314</v>
      </c>
      <c r="I205" s="160">
        <f>IFERROR(H205/E203,"-")</f>
        <v>1.6429531552130484E-2</v>
      </c>
      <c r="J205" s="187">
        <v>111</v>
      </c>
      <c r="K205" s="160">
        <f>IFERROR(J205/F203,"-")</f>
        <v>8.3021690351533284E-2</v>
      </c>
      <c r="L205" s="190">
        <f t="shared" ref="L205" si="134">IFERROR(H205/J205,"-")</f>
        <v>140786.6126126126</v>
      </c>
      <c r="M205" s="101">
        <f t="shared" si="129"/>
        <v>9.9640933572710949E-3</v>
      </c>
      <c r="N205" s="569"/>
      <c r="O205" s="569"/>
      <c r="P205" s="116" t="s">
        <v>474</v>
      </c>
      <c r="Q205" s="187">
        <v>177956</v>
      </c>
      <c r="R205" s="160">
        <f>IFERROR(Q205/N203,"-")</f>
        <v>1.0801270664889723E-3</v>
      </c>
      <c r="S205" s="187">
        <v>16</v>
      </c>
      <c r="T205" s="160">
        <f>IFERROR(S205/O203,"-")</f>
        <v>9.4674556213017749E-2</v>
      </c>
      <c r="U205" s="190">
        <f t="shared" ref="U205" si="135">IFERROR(Q205/S205,"-")</f>
        <v>11122.25</v>
      </c>
      <c r="V205" s="101">
        <f>IFERROR(S205/$BL$16,0)</f>
        <v>1.436265709156194E-3</v>
      </c>
      <c r="W205" s="569"/>
      <c r="X205" s="569"/>
      <c r="Y205" s="116" t="s">
        <v>474</v>
      </c>
      <c r="Z205" s="187">
        <v>85921</v>
      </c>
      <c r="AA205" s="160">
        <f>IFERROR(Z205/W203,"-")</f>
        <v>1.9231234097261641E-3</v>
      </c>
      <c r="AB205" s="187">
        <v>8</v>
      </c>
      <c r="AC205" s="160">
        <f>IFERROR(AB205/X203,"-")</f>
        <v>0.1095890410958904</v>
      </c>
      <c r="AD205" s="190">
        <f t="shared" ref="AD205" si="136">IFERROR(Z205/AB205,"-")</f>
        <v>10740.125</v>
      </c>
      <c r="AE205" s="101">
        <f>IFERROR(AB205/$BL$16,0)</f>
        <v>7.18132854578097E-4</v>
      </c>
      <c r="AF205" s="569"/>
      <c r="AG205" s="569"/>
      <c r="AH205" s="116" t="s">
        <v>474</v>
      </c>
      <c r="AI205" s="187">
        <v>937208</v>
      </c>
      <c r="AJ205" s="160">
        <f>IFERROR(AI205/AF203,"-")</f>
        <v>6.7920351240590279E-3</v>
      </c>
      <c r="AK205" s="187">
        <v>17</v>
      </c>
      <c r="AL205" s="160">
        <f>IFERROR(AK205/AG203,"-")</f>
        <v>0.11258278145695365</v>
      </c>
      <c r="AM205" s="190">
        <f t="shared" ref="AM205" si="137">IFERROR(AI205/AK205,"-")</f>
        <v>55129.882352941175</v>
      </c>
      <c r="AN205" s="101">
        <f>IFERROR(AK205/$BL$16,0)</f>
        <v>1.5260323159784559E-3</v>
      </c>
      <c r="AO205" s="569"/>
      <c r="AP205" s="586"/>
      <c r="AQ205" s="116" t="s">
        <v>474</v>
      </c>
      <c r="AR205" s="187">
        <f t="shared" ref="AR205" si="138">SUM(H205,Q205,Z205,AI205)</f>
        <v>16828399</v>
      </c>
      <c r="AS205" s="160">
        <f>IFERROR(AR205/AO203,"-")</f>
        <v>1.2958967036798066E-2</v>
      </c>
      <c r="AT205" s="187">
        <f t="shared" ref="AT205" si="139">SUM(J205,S205,AB205,AK205)</f>
        <v>152</v>
      </c>
      <c r="AU205" s="160">
        <f>IFERROR(AT205/AP203,"-")</f>
        <v>8.7861271676300576E-2</v>
      </c>
      <c r="AV205" s="190">
        <f t="shared" ref="AV205" si="140">IFERROR(AR205/AT205,"-")</f>
        <v>110713.15131578948</v>
      </c>
      <c r="AW205" s="101">
        <f>IFERROR(AT205/$BL$16,0)</f>
        <v>1.3644524236983842E-2</v>
      </c>
      <c r="AX205" s="111"/>
      <c r="BJ205" s="12"/>
      <c r="BM205" s="12"/>
      <c r="BN205" s="476"/>
      <c r="BO205" s="566"/>
      <c r="BP205" s="569"/>
      <c r="BQ205" s="569"/>
      <c r="BR205" s="388" t="s">
        <v>145</v>
      </c>
      <c r="BS205" s="374">
        <v>781056</v>
      </c>
      <c r="BT205" s="329">
        <v>5.4590860006500114E-3</v>
      </c>
      <c r="BU205" s="374">
        <v>20</v>
      </c>
      <c r="BV205" s="329">
        <v>0.14705882352941177</v>
      </c>
      <c r="BW205" s="374">
        <v>39052.800000000003</v>
      </c>
      <c r="BX205" s="389">
        <v>1.9069412662090007E-3</v>
      </c>
      <c r="BY205" s="12"/>
      <c r="CA205" s="9"/>
      <c r="CB205" s="138"/>
      <c r="CC205" s="138"/>
      <c r="CD205" s="138"/>
      <c r="CE205" s="138"/>
      <c r="CF205" s="138"/>
      <c r="CG205" s="138"/>
      <c r="CH205" s="1"/>
      <c r="CI205" s="9"/>
      <c r="CJ205" s="130"/>
      <c r="CK205" s="130"/>
      <c r="CL205" s="130"/>
      <c r="CM205" s="1"/>
      <c r="CN205" s="1"/>
      <c r="CO205" s="1"/>
      <c r="CP205" s="1"/>
      <c r="CQ205" s="1"/>
    </row>
    <row r="206" spans="2:95" s="14" customFormat="1" ht="13.5" customHeight="1">
      <c r="B206" s="451"/>
      <c r="C206" s="566"/>
      <c r="D206" s="581"/>
      <c r="E206" s="569"/>
      <c r="F206" s="569"/>
      <c r="G206" s="117" t="s">
        <v>135</v>
      </c>
      <c r="H206" s="187">
        <v>30822896</v>
      </c>
      <c r="I206" s="160">
        <f>IFERROR(H206/E203,"-")</f>
        <v>3.2405168435217756E-2</v>
      </c>
      <c r="J206" s="187">
        <v>466</v>
      </c>
      <c r="K206" s="160">
        <f>IFERROR(J206/F203,"-")</f>
        <v>0.34854151084517576</v>
      </c>
      <c r="L206" s="190">
        <f t="shared" si="102"/>
        <v>66143.553648068671</v>
      </c>
      <c r="M206" s="101">
        <f t="shared" si="129"/>
        <v>4.1831238779174149E-2</v>
      </c>
      <c r="N206" s="569"/>
      <c r="O206" s="569"/>
      <c r="P206" s="117" t="s">
        <v>135</v>
      </c>
      <c r="Q206" s="187">
        <v>3068842</v>
      </c>
      <c r="R206" s="160">
        <f>IFERROR(Q206/N203,"-")</f>
        <v>1.8626735299614231E-2</v>
      </c>
      <c r="S206" s="187">
        <v>54</v>
      </c>
      <c r="T206" s="160">
        <f>IFERROR(S206/O203,"-")</f>
        <v>0.31952662721893493</v>
      </c>
      <c r="U206" s="190">
        <f t="shared" si="103"/>
        <v>56830.407407407409</v>
      </c>
      <c r="V206" s="101">
        <f t="shared" si="130"/>
        <v>4.8473967684021547E-3</v>
      </c>
      <c r="W206" s="569"/>
      <c r="X206" s="569"/>
      <c r="Y206" s="117" t="s">
        <v>135</v>
      </c>
      <c r="Z206" s="187">
        <v>2745283</v>
      </c>
      <c r="AA206" s="160">
        <f>IFERROR(Z206/W203,"-")</f>
        <v>6.1446188983173763E-2</v>
      </c>
      <c r="AB206" s="187">
        <v>28</v>
      </c>
      <c r="AC206" s="160">
        <f>IFERROR(AB206/X203,"-")</f>
        <v>0.38356164383561642</v>
      </c>
      <c r="AD206" s="190">
        <f t="shared" si="104"/>
        <v>98045.821428571435</v>
      </c>
      <c r="AE206" s="101">
        <f t="shared" si="131"/>
        <v>2.5134649910233393E-3</v>
      </c>
      <c r="AF206" s="569"/>
      <c r="AG206" s="569"/>
      <c r="AH206" s="117" t="s">
        <v>135</v>
      </c>
      <c r="AI206" s="187">
        <v>4373031</v>
      </c>
      <c r="AJ206" s="160">
        <f>IFERROR(AI206/AF203,"-")</f>
        <v>3.1691769757192616E-2</v>
      </c>
      <c r="AK206" s="187">
        <v>55</v>
      </c>
      <c r="AL206" s="160">
        <f>IFERROR(AK206/AG203,"-")</f>
        <v>0.36423841059602646</v>
      </c>
      <c r="AM206" s="190">
        <f t="shared" si="105"/>
        <v>79509.654545454541</v>
      </c>
      <c r="AN206" s="101">
        <f t="shared" si="132"/>
        <v>4.9371633752244163E-3</v>
      </c>
      <c r="AO206" s="569"/>
      <c r="AP206" s="586"/>
      <c r="AQ206" s="117" t="s">
        <v>135</v>
      </c>
      <c r="AR206" s="187">
        <f t="shared" si="100"/>
        <v>41010052</v>
      </c>
      <c r="AS206" s="160">
        <f>IFERROR(AR206/AO203,"-")</f>
        <v>3.1580420219735374E-2</v>
      </c>
      <c r="AT206" s="187">
        <f t="shared" si="101"/>
        <v>603</v>
      </c>
      <c r="AU206" s="160">
        <f>IFERROR(AT206/AP203,"-")</f>
        <v>0.34855491329479771</v>
      </c>
      <c r="AV206" s="190">
        <f t="shared" si="106"/>
        <v>68010.036484245444</v>
      </c>
      <c r="AW206" s="101">
        <f t="shared" si="133"/>
        <v>5.4129263913824055E-2</v>
      </c>
      <c r="AX206" s="112"/>
      <c r="BN206" s="476"/>
      <c r="BO206" s="566"/>
      <c r="BP206" s="569"/>
      <c r="BQ206" s="569"/>
      <c r="BR206" s="388" t="s">
        <v>146</v>
      </c>
      <c r="BS206" s="374">
        <v>387772</v>
      </c>
      <c r="BT206" s="329">
        <v>2.710280308510601E-3</v>
      </c>
      <c r="BU206" s="374">
        <v>14</v>
      </c>
      <c r="BV206" s="329">
        <v>0.10294117647058823</v>
      </c>
      <c r="BW206" s="374">
        <v>27698</v>
      </c>
      <c r="BX206" s="389">
        <v>1.3348588863463006E-3</v>
      </c>
      <c r="CA206" s="9"/>
      <c r="CB206" s="138"/>
      <c r="CC206" s="138"/>
      <c r="CD206" s="138"/>
      <c r="CE206" s="138"/>
      <c r="CF206" s="138"/>
      <c r="CG206" s="138"/>
      <c r="CH206" s="1"/>
      <c r="CI206" s="9"/>
      <c r="CJ206" s="130"/>
      <c r="CK206" s="130"/>
      <c r="CL206" s="130"/>
      <c r="CM206" s="1"/>
      <c r="CN206" s="1"/>
      <c r="CO206" s="1"/>
      <c r="CP206" s="1"/>
      <c r="CQ206" s="1"/>
    </row>
    <row r="207" spans="2:95" s="14" customFormat="1" ht="13.5" customHeight="1">
      <c r="B207" s="451"/>
      <c r="C207" s="566"/>
      <c r="D207" s="581"/>
      <c r="E207" s="569"/>
      <c r="F207" s="569"/>
      <c r="G207" s="117" t="s">
        <v>136</v>
      </c>
      <c r="H207" s="187">
        <v>3990625</v>
      </c>
      <c r="I207" s="160">
        <f>IFERROR(H207/E203,"-")</f>
        <v>4.1954810244563285E-3</v>
      </c>
      <c r="J207" s="187">
        <v>42</v>
      </c>
      <c r="K207" s="160">
        <f>IFERROR(J207/F203,"-")</f>
        <v>3.1413612565445025E-2</v>
      </c>
      <c r="L207" s="190">
        <f t="shared" si="102"/>
        <v>95014.880952380947</v>
      </c>
      <c r="M207" s="101">
        <f t="shared" si="129"/>
        <v>3.7701974865350088E-3</v>
      </c>
      <c r="N207" s="569"/>
      <c r="O207" s="569"/>
      <c r="P207" s="117" t="s">
        <v>136</v>
      </c>
      <c r="Q207" s="187">
        <v>47499</v>
      </c>
      <c r="R207" s="160">
        <f>IFERROR(Q207/N203,"-")</f>
        <v>2.8830135275663475E-4</v>
      </c>
      <c r="S207" s="187">
        <v>9</v>
      </c>
      <c r="T207" s="160">
        <f>IFERROR(S207/O203,"-")</f>
        <v>5.3254437869822487E-2</v>
      </c>
      <c r="U207" s="190">
        <f t="shared" si="103"/>
        <v>5277.666666666667</v>
      </c>
      <c r="V207" s="101">
        <f t="shared" si="130"/>
        <v>8.0789946140035905E-4</v>
      </c>
      <c r="W207" s="569"/>
      <c r="X207" s="569"/>
      <c r="Y207" s="117" t="s">
        <v>136</v>
      </c>
      <c r="Z207" s="187">
        <v>74249</v>
      </c>
      <c r="AA207" s="160">
        <f>IFERROR(Z207/W203,"-")</f>
        <v>1.6618753279030499E-3</v>
      </c>
      <c r="AB207" s="187">
        <v>6</v>
      </c>
      <c r="AC207" s="160">
        <f>IFERROR(AB207/X203,"-")</f>
        <v>8.2191780821917804E-2</v>
      </c>
      <c r="AD207" s="190">
        <f t="shared" si="104"/>
        <v>12374.833333333334</v>
      </c>
      <c r="AE207" s="101">
        <f t="shared" si="131"/>
        <v>5.3859964093357267E-4</v>
      </c>
      <c r="AF207" s="569"/>
      <c r="AG207" s="569"/>
      <c r="AH207" s="117" t="s">
        <v>136</v>
      </c>
      <c r="AI207" s="187">
        <v>1585231</v>
      </c>
      <c r="AJ207" s="160">
        <f>IFERROR(AI207/AF203,"-")</f>
        <v>1.1488319169007539E-2</v>
      </c>
      <c r="AK207" s="187">
        <v>12</v>
      </c>
      <c r="AL207" s="160">
        <f>IFERROR(AK207/AG203,"-")</f>
        <v>7.9470198675496692E-2</v>
      </c>
      <c r="AM207" s="190">
        <f t="shared" si="105"/>
        <v>132102.58333333334</v>
      </c>
      <c r="AN207" s="101">
        <f t="shared" si="132"/>
        <v>1.0771992818671453E-3</v>
      </c>
      <c r="AO207" s="569"/>
      <c r="AP207" s="586"/>
      <c r="AQ207" s="117" t="s">
        <v>136</v>
      </c>
      <c r="AR207" s="187">
        <f t="shared" si="100"/>
        <v>5697604</v>
      </c>
      <c r="AS207" s="160">
        <f>IFERROR(AR207/AO203,"-")</f>
        <v>4.3875274424339953E-3</v>
      </c>
      <c r="AT207" s="187">
        <f t="shared" si="101"/>
        <v>69</v>
      </c>
      <c r="AU207" s="160">
        <f>IFERROR(AT207/AP203,"-")</f>
        <v>3.9884393063583816E-2</v>
      </c>
      <c r="AV207" s="190">
        <f t="shared" si="106"/>
        <v>82573.971014492752</v>
      </c>
      <c r="AW207" s="101">
        <f t="shared" si="133"/>
        <v>6.1938958707360861E-3</v>
      </c>
      <c r="AX207" s="112"/>
      <c r="BN207" s="476"/>
      <c r="BO207" s="566"/>
      <c r="BP207" s="569"/>
      <c r="BQ207" s="569"/>
      <c r="BR207" s="388" t="s">
        <v>147</v>
      </c>
      <c r="BS207" s="374">
        <v>201965</v>
      </c>
      <c r="BT207" s="329">
        <v>1.4116072395849715E-3</v>
      </c>
      <c r="BU207" s="374">
        <v>27</v>
      </c>
      <c r="BV207" s="329">
        <v>0.19852941176470587</v>
      </c>
      <c r="BW207" s="374">
        <v>7480.1851851851852</v>
      </c>
      <c r="BX207" s="389">
        <v>2.574370709382151E-3</v>
      </c>
      <c r="CA207" s="9"/>
      <c r="CB207" s="138"/>
      <c r="CC207" s="138"/>
      <c r="CD207" s="138"/>
      <c r="CE207" s="138"/>
      <c r="CF207" s="138"/>
      <c r="CG207" s="138"/>
      <c r="CH207" s="1"/>
      <c r="CI207" s="9"/>
      <c r="CJ207" s="130"/>
      <c r="CK207" s="130"/>
      <c r="CL207" s="130"/>
      <c r="CM207" s="1"/>
      <c r="CN207" s="1"/>
      <c r="CO207" s="1"/>
      <c r="CP207" s="1"/>
      <c r="CQ207" s="1"/>
    </row>
    <row r="208" spans="2:95" s="14" customFormat="1" ht="13.5" customHeight="1">
      <c r="B208" s="451"/>
      <c r="C208" s="566"/>
      <c r="D208" s="581"/>
      <c r="E208" s="569"/>
      <c r="F208" s="569"/>
      <c r="G208" s="117" t="s">
        <v>137</v>
      </c>
      <c r="H208" s="187">
        <v>19951285</v>
      </c>
      <c r="I208" s="160">
        <f>IFERROR(H208/E203,"-")</f>
        <v>2.0975470667131131E-2</v>
      </c>
      <c r="J208" s="187">
        <v>505</v>
      </c>
      <c r="K208" s="160">
        <f>IFERROR(J208/F203,"-")</f>
        <v>0.37771129394166042</v>
      </c>
      <c r="L208" s="190">
        <f t="shared" si="102"/>
        <v>39507.495049504949</v>
      </c>
      <c r="M208" s="101">
        <f t="shared" si="129"/>
        <v>4.5332136445242373E-2</v>
      </c>
      <c r="N208" s="569"/>
      <c r="O208" s="569"/>
      <c r="P208" s="117" t="s">
        <v>137</v>
      </c>
      <c r="Q208" s="187">
        <v>6046804</v>
      </c>
      <c r="R208" s="160">
        <f>IFERROR(Q208/N203,"-")</f>
        <v>3.6701862629828629E-2</v>
      </c>
      <c r="S208" s="187">
        <v>83</v>
      </c>
      <c r="T208" s="160">
        <f>IFERROR(S208/O203,"-")</f>
        <v>0.4911242603550296</v>
      </c>
      <c r="U208" s="190">
        <f t="shared" si="103"/>
        <v>72853.060240963852</v>
      </c>
      <c r="V208" s="101">
        <f t="shared" si="130"/>
        <v>7.450628366247756E-3</v>
      </c>
      <c r="W208" s="569"/>
      <c r="X208" s="569"/>
      <c r="Y208" s="117" t="s">
        <v>137</v>
      </c>
      <c r="Z208" s="187">
        <v>914090</v>
      </c>
      <c r="AA208" s="160">
        <f>IFERROR(Z208/W203,"-")</f>
        <v>2.0459583542982381E-2</v>
      </c>
      <c r="AB208" s="187">
        <v>31</v>
      </c>
      <c r="AC208" s="160">
        <f>IFERROR(AB208/X203,"-")</f>
        <v>0.42465753424657532</v>
      </c>
      <c r="AD208" s="190">
        <f t="shared" si="104"/>
        <v>29486.774193548386</v>
      </c>
      <c r="AE208" s="101">
        <f t="shared" si="131"/>
        <v>2.7827648114901256E-3</v>
      </c>
      <c r="AF208" s="569"/>
      <c r="AG208" s="569"/>
      <c r="AH208" s="117" t="s">
        <v>137</v>
      </c>
      <c r="AI208" s="187">
        <v>3159581</v>
      </c>
      <c r="AJ208" s="160">
        <f>IFERROR(AI208/AF203,"-")</f>
        <v>2.289778270064868E-2</v>
      </c>
      <c r="AK208" s="187">
        <v>76</v>
      </c>
      <c r="AL208" s="160">
        <f>IFERROR(AK208/AG203,"-")</f>
        <v>0.50331125827814571</v>
      </c>
      <c r="AM208" s="190">
        <f t="shared" si="105"/>
        <v>41573.434210526313</v>
      </c>
      <c r="AN208" s="101">
        <f t="shared" si="132"/>
        <v>6.8222621184919211E-3</v>
      </c>
      <c r="AO208" s="569"/>
      <c r="AP208" s="586"/>
      <c r="AQ208" s="117" t="s">
        <v>137</v>
      </c>
      <c r="AR208" s="187">
        <f t="shared" si="100"/>
        <v>30071760</v>
      </c>
      <c r="AS208" s="160">
        <f>IFERROR(AR208/AO203,"-")</f>
        <v>2.3157220516253661E-2</v>
      </c>
      <c r="AT208" s="187">
        <f t="shared" si="101"/>
        <v>695</v>
      </c>
      <c r="AU208" s="160">
        <f>IFERROR(AT208/AP203,"-")</f>
        <v>0.40173410404624277</v>
      </c>
      <c r="AV208" s="190">
        <f t="shared" si="106"/>
        <v>43268.719424460432</v>
      </c>
      <c r="AW208" s="101">
        <f t="shared" si="133"/>
        <v>6.2387791741472173E-2</v>
      </c>
      <c r="AX208" s="112"/>
      <c r="BN208" s="477"/>
      <c r="BO208" s="567"/>
      <c r="BP208" s="570"/>
      <c r="BQ208" s="570"/>
      <c r="BR208" s="119" t="s">
        <v>74</v>
      </c>
      <c r="BS208" s="374">
        <v>27400205</v>
      </c>
      <c r="BT208" s="329">
        <v>0.19151005245518943</v>
      </c>
      <c r="BU208" s="374">
        <v>117</v>
      </c>
      <c r="BV208" s="329">
        <v>0.86029411764705888</v>
      </c>
      <c r="BW208" s="374">
        <v>234189.78632478631</v>
      </c>
      <c r="BX208" s="389">
        <v>1.1155606407322655E-2</v>
      </c>
      <c r="CA208" s="9"/>
      <c r="CB208" s="138"/>
      <c r="CC208" s="138"/>
      <c r="CD208" s="138"/>
      <c r="CE208" s="138"/>
      <c r="CF208" s="138"/>
      <c r="CG208" s="138"/>
      <c r="CH208" s="1"/>
      <c r="CI208" s="9"/>
      <c r="CJ208" s="130"/>
      <c r="CK208" s="130"/>
      <c r="CL208" s="130"/>
      <c r="CM208" s="1"/>
      <c r="CN208" s="1"/>
      <c r="CO208" s="1"/>
      <c r="CP208" s="1"/>
      <c r="CQ208" s="1"/>
    </row>
    <row r="209" spans="2:95" s="14" customFormat="1" ht="13.5" customHeight="1">
      <c r="B209" s="451"/>
      <c r="C209" s="566"/>
      <c r="D209" s="581"/>
      <c r="E209" s="569"/>
      <c r="F209" s="569"/>
      <c r="G209" s="117" t="s">
        <v>138</v>
      </c>
      <c r="H209" s="187">
        <v>41286347</v>
      </c>
      <c r="I209" s="160">
        <f>IFERROR(H209/E203,"-")</f>
        <v>4.3405753586874096E-2</v>
      </c>
      <c r="J209" s="187">
        <v>628</v>
      </c>
      <c r="K209" s="160">
        <f>IFERROR(J209/F203,"-")</f>
        <v>0.46970830216903514</v>
      </c>
      <c r="L209" s="190">
        <f t="shared" si="102"/>
        <v>65742.590764331209</v>
      </c>
      <c r="M209" s="101">
        <f t="shared" si="129"/>
        <v>5.6373429084380609E-2</v>
      </c>
      <c r="N209" s="569"/>
      <c r="O209" s="569"/>
      <c r="P209" s="117" t="s">
        <v>138</v>
      </c>
      <c r="Q209" s="187">
        <v>6451377</v>
      </c>
      <c r="R209" s="160">
        <f>IFERROR(Q209/N203,"-")</f>
        <v>3.9157471025559269E-2</v>
      </c>
      <c r="S209" s="187">
        <v>86</v>
      </c>
      <c r="T209" s="160">
        <f>IFERROR(S209/O203,"-")</f>
        <v>0.50887573964497046</v>
      </c>
      <c r="U209" s="190">
        <f t="shared" si="103"/>
        <v>75016.011627906977</v>
      </c>
      <c r="V209" s="101">
        <f t="shared" si="130"/>
        <v>7.7199281867145423E-3</v>
      </c>
      <c r="W209" s="569"/>
      <c r="X209" s="569"/>
      <c r="Y209" s="117" t="s">
        <v>138</v>
      </c>
      <c r="Z209" s="187">
        <v>3371247</v>
      </c>
      <c r="AA209" s="160">
        <f>IFERROR(Z209/W203,"-")</f>
        <v>7.5456803641357775E-2</v>
      </c>
      <c r="AB209" s="187">
        <v>40</v>
      </c>
      <c r="AC209" s="160">
        <f>IFERROR(AB209/X203,"-")</f>
        <v>0.54794520547945202</v>
      </c>
      <c r="AD209" s="190">
        <f t="shared" si="104"/>
        <v>84281.175000000003</v>
      </c>
      <c r="AE209" s="101">
        <f t="shared" si="131"/>
        <v>3.5906642728904849E-3</v>
      </c>
      <c r="AF209" s="569"/>
      <c r="AG209" s="569"/>
      <c r="AH209" s="117" t="s">
        <v>138</v>
      </c>
      <c r="AI209" s="187">
        <v>7443114</v>
      </c>
      <c r="AJ209" s="160">
        <f>IFERROR(AI209/AF203,"-")</f>
        <v>5.3940951976909596E-2</v>
      </c>
      <c r="AK209" s="187">
        <v>77</v>
      </c>
      <c r="AL209" s="160">
        <f>IFERROR(AK209/AG203,"-")</f>
        <v>0.50993377483443714</v>
      </c>
      <c r="AM209" s="190">
        <f t="shared" si="105"/>
        <v>96663.818181818177</v>
      </c>
      <c r="AN209" s="101">
        <f t="shared" si="132"/>
        <v>6.9120287253141835E-3</v>
      </c>
      <c r="AO209" s="569"/>
      <c r="AP209" s="586"/>
      <c r="AQ209" s="117" t="s">
        <v>138</v>
      </c>
      <c r="AR209" s="187">
        <f t="shared" ref="AR209:AR275" si="141">SUM(H209,Q209,Z209,AI209)</f>
        <v>58552085</v>
      </c>
      <c r="AS209" s="160">
        <f>IFERROR(AR209/AO203,"-")</f>
        <v>4.5088932075522961E-2</v>
      </c>
      <c r="AT209" s="187">
        <f t="shared" ref="AT209:AT275" si="142">SUM(J209,S209,AB209,AK209)</f>
        <v>831</v>
      </c>
      <c r="AU209" s="160">
        <f>IFERROR(AT209/AP203,"-")</f>
        <v>0.48034682080924856</v>
      </c>
      <c r="AV209" s="190">
        <f t="shared" si="106"/>
        <v>70459.789410348982</v>
      </c>
      <c r="AW209" s="101">
        <f t="shared" si="133"/>
        <v>7.4596050269299816E-2</v>
      </c>
      <c r="AX209" s="112"/>
      <c r="BN209" s="555">
        <v>13</v>
      </c>
      <c r="BO209" s="565" t="s">
        <v>121</v>
      </c>
      <c r="BP209" s="568">
        <v>213156600</v>
      </c>
      <c r="BQ209" s="568">
        <v>254</v>
      </c>
      <c r="BR209" s="388" t="s">
        <v>133</v>
      </c>
      <c r="BS209" s="374">
        <v>9727227</v>
      </c>
      <c r="BT209" s="329">
        <v>4.5634181629843971E-2</v>
      </c>
      <c r="BU209" s="374">
        <v>67</v>
      </c>
      <c r="BV209" s="329">
        <v>0.26377952755905509</v>
      </c>
      <c r="BW209" s="374">
        <v>145182.49253731343</v>
      </c>
      <c r="BX209" s="389">
        <v>3.7400915485095456E-3</v>
      </c>
      <c r="CA209" s="9"/>
      <c r="CB209" s="138"/>
      <c r="CC209" s="138"/>
      <c r="CD209" s="138"/>
      <c r="CE209" s="138"/>
      <c r="CF209" s="138"/>
      <c r="CG209" s="138"/>
      <c r="CH209" s="1"/>
      <c r="CI209" s="9"/>
      <c r="CJ209" s="130"/>
      <c r="CK209" s="130"/>
      <c r="CL209" s="130"/>
      <c r="CM209" s="1"/>
      <c r="CN209" s="1"/>
      <c r="CO209" s="1"/>
      <c r="CP209" s="1"/>
      <c r="CQ209" s="1"/>
    </row>
    <row r="210" spans="2:95" s="14" customFormat="1" ht="13.5" customHeight="1">
      <c r="B210" s="451"/>
      <c r="C210" s="566"/>
      <c r="D210" s="581"/>
      <c r="E210" s="569"/>
      <c r="F210" s="569"/>
      <c r="G210" s="117" t="s">
        <v>139</v>
      </c>
      <c r="H210" s="187">
        <v>32214981</v>
      </c>
      <c r="I210" s="160">
        <f>IFERROR(H210/E203,"-")</f>
        <v>3.3868715173367869E-2</v>
      </c>
      <c r="J210" s="187">
        <v>183</v>
      </c>
      <c r="K210" s="160">
        <f>IFERROR(J210/F203,"-")</f>
        <v>0.13687359760658191</v>
      </c>
      <c r="L210" s="190">
        <f t="shared" ref="L210:L276" si="143">IFERROR(H210/J210,"-")</f>
        <v>176038.1475409836</v>
      </c>
      <c r="M210" s="101">
        <f t="shared" si="129"/>
        <v>1.6427289048473969E-2</v>
      </c>
      <c r="N210" s="569"/>
      <c r="O210" s="569"/>
      <c r="P210" s="117" t="s">
        <v>139</v>
      </c>
      <c r="Q210" s="187">
        <v>5584785</v>
      </c>
      <c r="R210" s="160">
        <f>IFERROR(Q210/N203,"-")</f>
        <v>3.3897578272278621E-2</v>
      </c>
      <c r="S210" s="187">
        <v>24</v>
      </c>
      <c r="T210" s="160">
        <f>IFERROR(S210/O203,"-")</f>
        <v>0.14201183431952663</v>
      </c>
      <c r="U210" s="190">
        <f t="shared" ref="U210:U276" si="144">IFERROR(Q210/S210,"-")</f>
        <v>232699.375</v>
      </c>
      <c r="V210" s="101">
        <f t="shared" si="130"/>
        <v>2.1543985637342907E-3</v>
      </c>
      <c r="W210" s="569"/>
      <c r="X210" s="569"/>
      <c r="Y210" s="117" t="s">
        <v>139</v>
      </c>
      <c r="Z210" s="187">
        <v>232326</v>
      </c>
      <c r="AA210" s="160">
        <f>IFERROR(Z210/W203,"-")</f>
        <v>5.2000275751916385E-3</v>
      </c>
      <c r="AB210" s="187">
        <v>21</v>
      </c>
      <c r="AC210" s="160">
        <f>IFERROR(AB210/X203,"-")</f>
        <v>0.28767123287671231</v>
      </c>
      <c r="AD210" s="190">
        <f t="shared" ref="AD210:AD276" si="145">IFERROR(Z210/AB210,"-")</f>
        <v>11063.142857142857</v>
      </c>
      <c r="AE210" s="101">
        <f t="shared" si="131"/>
        <v>1.8850987432675044E-3</v>
      </c>
      <c r="AF210" s="569"/>
      <c r="AG210" s="569"/>
      <c r="AH210" s="117" t="s">
        <v>139</v>
      </c>
      <c r="AI210" s="187">
        <v>1857981</v>
      </c>
      <c r="AJ210" s="160">
        <f>IFERROR(AI210/AF203,"-")</f>
        <v>1.3464964246820681E-2</v>
      </c>
      <c r="AK210" s="187">
        <v>22</v>
      </c>
      <c r="AL210" s="160">
        <f>IFERROR(AK210/AG203,"-")</f>
        <v>0.14569536423841059</v>
      </c>
      <c r="AM210" s="190">
        <f t="shared" ref="AM210:AM276" si="146">IFERROR(AI210/AK210,"-")</f>
        <v>84453.681818181823</v>
      </c>
      <c r="AN210" s="101">
        <f t="shared" si="132"/>
        <v>1.9748653500897668E-3</v>
      </c>
      <c r="AO210" s="569"/>
      <c r="AP210" s="586"/>
      <c r="AQ210" s="117" t="s">
        <v>139</v>
      </c>
      <c r="AR210" s="187">
        <f t="shared" si="141"/>
        <v>39890073</v>
      </c>
      <c r="AS210" s="160">
        <f>IFERROR(AR210/AO203,"-")</f>
        <v>3.0717963194387566E-2</v>
      </c>
      <c r="AT210" s="187">
        <f t="shared" si="142"/>
        <v>250</v>
      </c>
      <c r="AU210" s="160">
        <f>IFERROR(AT210/AP203,"-")</f>
        <v>0.14450867052023122</v>
      </c>
      <c r="AV210" s="190">
        <f t="shared" ref="AV210:AV276" si="147">IFERROR(AR210/AT210,"-")</f>
        <v>159560.29199999999</v>
      </c>
      <c r="AW210" s="101">
        <f t="shared" si="133"/>
        <v>2.244165170556553E-2</v>
      </c>
      <c r="AX210" s="112"/>
      <c r="BN210" s="476"/>
      <c r="BO210" s="566"/>
      <c r="BP210" s="569"/>
      <c r="BQ210" s="569"/>
      <c r="BR210" s="388" t="s">
        <v>134</v>
      </c>
      <c r="BS210" s="374">
        <v>1762706</v>
      </c>
      <c r="BT210" s="329">
        <v>8.2695351680407737E-3</v>
      </c>
      <c r="BU210" s="374">
        <v>97</v>
      </c>
      <c r="BV210" s="329">
        <v>0.38188976377952755</v>
      </c>
      <c r="BW210" s="374">
        <v>18172.226804123711</v>
      </c>
      <c r="BX210" s="389">
        <v>5.4147594060511336E-3</v>
      </c>
      <c r="CA210" s="9"/>
      <c r="CB210" s="138"/>
      <c r="CC210" s="138"/>
      <c r="CD210" s="138"/>
      <c r="CE210" s="138"/>
      <c r="CF210" s="138"/>
      <c r="CG210" s="138"/>
      <c r="CH210" s="1"/>
      <c r="CI210" s="9"/>
      <c r="CJ210" s="130"/>
      <c r="CK210" s="130"/>
      <c r="CL210" s="130"/>
      <c r="CM210" s="1"/>
      <c r="CN210" s="1"/>
      <c r="CO210" s="1"/>
      <c r="CP210" s="1"/>
      <c r="CQ210" s="1"/>
    </row>
    <row r="211" spans="2:95" s="14" customFormat="1" ht="13.5" customHeight="1">
      <c r="B211" s="451"/>
      <c r="C211" s="566"/>
      <c r="D211" s="581"/>
      <c r="E211" s="569"/>
      <c r="F211" s="569"/>
      <c r="G211" s="117" t="s">
        <v>149</v>
      </c>
      <c r="H211" s="187">
        <v>3740</v>
      </c>
      <c r="I211" s="160">
        <f>IFERROR(H211/E203,"-")</f>
        <v>3.9319903602735582E-6</v>
      </c>
      <c r="J211" s="187">
        <v>1</v>
      </c>
      <c r="K211" s="160">
        <f>IFERROR(J211/F203,"-")</f>
        <v>7.4794315632011965E-4</v>
      </c>
      <c r="L211" s="190">
        <f t="shared" si="143"/>
        <v>3740</v>
      </c>
      <c r="M211" s="101">
        <f t="shared" si="129"/>
        <v>8.9766606822262124E-5</v>
      </c>
      <c r="N211" s="569"/>
      <c r="O211" s="569"/>
      <c r="P211" s="117" t="s">
        <v>149</v>
      </c>
      <c r="Q211" s="187">
        <v>0</v>
      </c>
      <c r="R211" s="160">
        <f>IFERROR(Q211/N203,"-")</f>
        <v>0</v>
      </c>
      <c r="S211" s="187">
        <v>0</v>
      </c>
      <c r="T211" s="160">
        <f>IFERROR(S211/O203,"-")</f>
        <v>0</v>
      </c>
      <c r="U211" s="190" t="str">
        <f t="shared" si="144"/>
        <v>-</v>
      </c>
      <c r="V211" s="101">
        <f t="shared" si="130"/>
        <v>0</v>
      </c>
      <c r="W211" s="569"/>
      <c r="X211" s="569"/>
      <c r="Y211" s="117" t="s">
        <v>149</v>
      </c>
      <c r="Z211" s="187">
        <v>0</v>
      </c>
      <c r="AA211" s="160">
        <f>IFERROR(Z211/W203,"-")</f>
        <v>0</v>
      </c>
      <c r="AB211" s="187">
        <v>0</v>
      </c>
      <c r="AC211" s="160">
        <f>IFERROR(AB211/X203,"-")</f>
        <v>0</v>
      </c>
      <c r="AD211" s="190" t="str">
        <f t="shared" si="145"/>
        <v>-</v>
      </c>
      <c r="AE211" s="101">
        <f t="shared" si="131"/>
        <v>0</v>
      </c>
      <c r="AF211" s="569"/>
      <c r="AG211" s="569"/>
      <c r="AH211" s="117" t="s">
        <v>149</v>
      </c>
      <c r="AI211" s="187">
        <v>0</v>
      </c>
      <c r="AJ211" s="160">
        <f>IFERROR(AI211/AF203,"-")</f>
        <v>0</v>
      </c>
      <c r="AK211" s="187">
        <v>0</v>
      </c>
      <c r="AL211" s="160">
        <f>IFERROR(AK211/AG203,"-")</f>
        <v>0</v>
      </c>
      <c r="AM211" s="190" t="str">
        <f t="shared" si="146"/>
        <v>-</v>
      </c>
      <c r="AN211" s="101">
        <f t="shared" si="132"/>
        <v>0</v>
      </c>
      <c r="AO211" s="569"/>
      <c r="AP211" s="586"/>
      <c r="AQ211" s="117" t="s">
        <v>149</v>
      </c>
      <c r="AR211" s="187">
        <f t="shared" si="141"/>
        <v>3740</v>
      </c>
      <c r="AS211" s="160">
        <f>IFERROR(AR211/AO203,"-")</f>
        <v>2.8800444247622587E-6</v>
      </c>
      <c r="AT211" s="187">
        <f t="shared" si="142"/>
        <v>1</v>
      </c>
      <c r="AU211" s="160">
        <f>IFERROR(AT211/AP203,"-")</f>
        <v>5.7803468208092489E-4</v>
      </c>
      <c r="AV211" s="190">
        <f t="shared" si="147"/>
        <v>3740</v>
      </c>
      <c r="AW211" s="101">
        <f t="shared" si="133"/>
        <v>8.9766606822262124E-5</v>
      </c>
      <c r="AX211" s="112"/>
      <c r="BN211" s="476"/>
      <c r="BO211" s="566"/>
      <c r="BP211" s="569"/>
      <c r="BQ211" s="569"/>
      <c r="BR211" s="388" t="s">
        <v>135</v>
      </c>
      <c r="BS211" s="374">
        <v>3527390</v>
      </c>
      <c r="BT211" s="329">
        <v>1.6548349898619138E-2</v>
      </c>
      <c r="BU211" s="374">
        <v>106</v>
      </c>
      <c r="BV211" s="329">
        <v>0.41732283464566927</v>
      </c>
      <c r="BW211" s="374">
        <v>33277.264150943396</v>
      </c>
      <c r="BX211" s="389">
        <v>5.9171597633136093E-3</v>
      </c>
      <c r="CA211" s="9"/>
      <c r="CB211" s="138"/>
      <c r="CC211" s="138"/>
      <c r="CD211" s="138"/>
      <c r="CE211" s="138"/>
      <c r="CF211" s="138"/>
      <c r="CG211" s="138"/>
      <c r="CH211" s="1"/>
      <c r="CI211" s="9"/>
      <c r="CJ211" s="130"/>
      <c r="CK211" s="130"/>
      <c r="CL211" s="130"/>
      <c r="CM211" s="1"/>
      <c r="CN211" s="1"/>
      <c r="CO211" s="1"/>
      <c r="CP211" s="1"/>
      <c r="CQ211" s="1"/>
    </row>
    <row r="212" spans="2:95" s="14" customFormat="1" ht="13.5" customHeight="1">
      <c r="B212" s="451"/>
      <c r="C212" s="566"/>
      <c r="D212" s="581"/>
      <c r="E212" s="569"/>
      <c r="F212" s="569"/>
      <c r="G212" s="117" t="s">
        <v>140</v>
      </c>
      <c r="H212" s="187">
        <v>241053</v>
      </c>
      <c r="I212" s="160">
        <f>IFERROR(H212/E203,"-")</f>
        <v>2.5342729206284008E-4</v>
      </c>
      <c r="J212" s="187">
        <v>14</v>
      </c>
      <c r="K212" s="160">
        <f>IFERROR(J212/F203,"-")</f>
        <v>1.0471204188481676E-2</v>
      </c>
      <c r="L212" s="190">
        <f t="shared" si="143"/>
        <v>17218.071428571428</v>
      </c>
      <c r="M212" s="101">
        <f t="shared" si="129"/>
        <v>1.2567324955116697E-3</v>
      </c>
      <c r="N212" s="569"/>
      <c r="O212" s="569"/>
      <c r="P212" s="117" t="s">
        <v>140</v>
      </c>
      <c r="Q212" s="187">
        <v>16410</v>
      </c>
      <c r="R212" s="160">
        <f>IFERROR(Q212/N203,"-")</f>
        <v>9.9602627397132063E-5</v>
      </c>
      <c r="S212" s="187">
        <v>1</v>
      </c>
      <c r="T212" s="160">
        <f>IFERROR(S212/O203,"-")</f>
        <v>5.9171597633136093E-3</v>
      </c>
      <c r="U212" s="190">
        <f t="shared" si="144"/>
        <v>16410</v>
      </c>
      <c r="V212" s="101">
        <f t="shared" si="130"/>
        <v>8.9766606822262124E-5</v>
      </c>
      <c r="W212" s="569"/>
      <c r="X212" s="569"/>
      <c r="Y212" s="117" t="s">
        <v>140</v>
      </c>
      <c r="Z212" s="187">
        <v>0</v>
      </c>
      <c r="AA212" s="160">
        <f>IFERROR(Z212/W203,"-")</f>
        <v>0</v>
      </c>
      <c r="AB212" s="187">
        <v>0</v>
      </c>
      <c r="AC212" s="160">
        <f>IFERROR(AB212/X203,"-")</f>
        <v>0</v>
      </c>
      <c r="AD212" s="190" t="str">
        <f t="shared" si="145"/>
        <v>-</v>
      </c>
      <c r="AE212" s="101">
        <f t="shared" si="131"/>
        <v>0</v>
      </c>
      <c r="AF212" s="569"/>
      <c r="AG212" s="569"/>
      <c r="AH212" s="117" t="s">
        <v>140</v>
      </c>
      <c r="AI212" s="187">
        <v>4745</v>
      </c>
      <c r="AJ212" s="160">
        <f>IFERROR(AI212/AF203,"-")</f>
        <v>3.4387464323458705E-5</v>
      </c>
      <c r="AK212" s="187">
        <v>2</v>
      </c>
      <c r="AL212" s="160">
        <f>IFERROR(AK212/AG203,"-")</f>
        <v>1.3245033112582781E-2</v>
      </c>
      <c r="AM212" s="190">
        <f t="shared" si="146"/>
        <v>2372.5</v>
      </c>
      <c r="AN212" s="101">
        <f t="shared" si="132"/>
        <v>1.7953321364452425E-4</v>
      </c>
      <c r="AO212" s="569"/>
      <c r="AP212" s="586"/>
      <c r="AQ212" s="117" t="s">
        <v>140</v>
      </c>
      <c r="AR212" s="187">
        <f t="shared" si="141"/>
        <v>262208</v>
      </c>
      <c r="AS212" s="160">
        <f>IFERROR(AR212/AO203,"-")</f>
        <v>2.0191729639787762E-4</v>
      </c>
      <c r="AT212" s="187">
        <f t="shared" si="142"/>
        <v>17</v>
      </c>
      <c r="AU212" s="160">
        <f>IFERROR(AT212/AP203,"-")</f>
        <v>9.8265895953757228E-3</v>
      </c>
      <c r="AV212" s="190">
        <f t="shared" si="147"/>
        <v>15424</v>
      </c>
      <c r="AW212" s="101">
        <f t="shared" si="133"/>
        <v>1.5260323159784559E-3</v>
      </c>
      <c r="AX212" s="112"/>
      <c r="BN212" s="476"/>
      <c r="BO212" s="566"/>
      <c r="BP212" s="569"/>
      <c r="BQ212" s="569"/>
      <c r="BR212" s="388" t="s">
        <v>136</v>
      </c>
      <c r="BS212" s="374">
        <v>62663</v>
      </c>
      <c r="BT212" s="329">
        <v>2.9397635353538195E-4</v>
      </c>
      <c r="BU212" s="374">
        <v>9</v>
      </c>
      <c r="BV212" s="329">
        <v>3.5433070866141732E-2</v>
      </c>
      <c r="BW212" s="374">
        <v>6962.5555555555557</v>
      </c>
      <c r="BX212" s="389">
        <v>5.0240035726247629E-4</v>
      </c>
      <c r="CA212" s="9"/>
      <c r="CB212" s="138"/>
      <c r="CC212" s="138"/>
      <c r="CD212" s="138"/>
      <c r="CE212" s="138"/>
      <c r="CF212" s="138"/>
      <c r="CG212" s="138"/>
      <c r="CH212" s="1"/>
      <c r="CI212" s="9"/>
      <c r="CJ212" s="130"/>
      <c r="CK212" s="130"/>
      <c r="CL212" s="130"/>
      <c r="CM212" s="1"/>
      <c r="CN212" s="1"/>
      <c r="CO212" s="1"/>
      <c r="CP212" s="1"/>
      <c r="CQ212" s="1"/>
    </row>
    <row r="213" spans="2:95" s="14" customFormat="1" ht="13.5" customHeight="1">
      <c r="B213" s="451"/>
      <c r="C213" s="566"/>
      <c r="D213" s="581"/>
      <c r="E213" s="569"/>
      <c r="F213" s="569"/>
      <c r="G213" s="117" t="s">
        <v>141</v>
      </c>
      <c r="H213" s="187">
        <v>550935</v>
      </c>
      <c r="I213" s="160">
        <f>IFERROR(H213/E203,"-")</f>
        <v>5.7921687410088577E-4</v>
      </c>
      <c r="J213" s="187">
        <v>44</v>
      </c>
      <c r="K213" s="160">
        <f>IFERROR(J213/F203,"-")</f>
        <v>3.2909498878085267E-2</v>
      </c>
      <c r="L213" s="190">
        <f t="shared" si="143"/>
        <v>12521.25</v>
      </c>
      <c r="M213" s="101">
        <f t="shared" si="129"/>
        <v>3.9497307001795335E-3</v>
      </c>
      <c r="N213" s="569"/>
      <c r="O213" s="569"/>
      <c r="P213" s="117" t="s">
        <v>141</v>
      </c>
      <c r="Q213" s="187">
        <v>38842</v>
      </c>
      <c r="R213" s="160">
        <f>IFERROR(Q213/N203,"-")</f>
        <v>2.3575656632293746E-4</v>
      </c>
      <c r="S213" s="187">
        <v>4</v>
      </c>
      <c r="T213" s="160">
        <f>IFERROR(S213/O203,"-")</f>
        <v>2.3668639053254437E-2</v>
      </c>
      <c r="U213" s="190">
        <f t="shared" si="144"/>
        <v>9710.5</v>
      </c>
      <c r="V213" s="101">
        <f t="shared" si="130"/>
        <v>3.590664272890485E-4</v>
      </c>
      <c r="W213" s="569"/>
      <c r="X213" s="569"/>
      <c r="Y213" s="117" t="s">
        <v>141</v>
      </c>
      <c r="Z213" s="187">
        <v>33272</v>
      </c>
      <c r="AA213" s="160">
        <f>IFERROR(Z213/W203,"-")</f>
        <v>7.4470923392894552E-4</v>
      </c>
      <c r="AB213" s="187">
        <v>1</v>
      </c>
      <c r="AC213" s="160">
        <f>IFERROR(AB213/X203,"-")</f>
        <v>1.3698630136986301E-2</v>
      </c>
      <c r="AD213" s="190">
        <f t="shared" si="145"/>
        <v>33272</v>
      </c>
      <c r="AE213" s="101">
        <f t="shared" si="131"/>
        <v>8.9766606822262124E-5</v>
      </c>
      <c r="AF213" s="569"/>
      <c r="AG213" s="569"/>
      <c r="AH213" s="117" t="s">
        <v>141</v>
      </c>
      <c r="AI213" s="187">
        <v>172559</v>
      </c>
      <c r="AJ213" s="160">
        <f>IFERROR(AI213/AF203,"-")</f>
        <v>1.2505514133175366E-3</v>
      </c>
      <c r="AK213" s="187">
        <v>18</v>
      </c>
      <c r="AL213" s="160">
        <f>IFERROR(AK213/AG203,"-")</f>
        <v>0.11920529801324503</v>
      </c>
      <c r="AM213" s="190">
        <f t="shared" si="146"/>
        <v>9586.6111111111113</v>
      </c>
      <c r="AN213" s="101">
        <f t="shared" si="132"/>
        <v>1.6157989228007181E-3</v>
      </c>
      <c r="AO213" s="569"/>
      <c r="AP213" s="586"/>
      <c r="AQ213" s="117" t="s">
        <v>141</v>
      </c>
      <c r="AR213" s="187">
        <f t="shared" si="141"/>
        <v>795608</v>
      </c>
      <c r="AS213" s="160">
        <f>IFERROR(AR213/AO203,"-")</f>
        <v>6.12670156335896E-4</v>
      </c>
      <c r="AT213" s="187">
        <f t="shared" si="142"/>
        <v>67</v>
      </c>
      <c r="AU213" s="160">
        <f>IFERROR(AT213/AP203,"-")</f>
        <v>3.8728323699421967E-2</v>
      </c>
      <c r="AV213" s="190">
        <f t="shared" si="147"/>
        <v>11874.746268656716</v>
      </c>
      <c r="AW213" s="101">
        <f t="shared" si="133"/>
        <v>6.0143626570915622E-3</v>
      </c>
      <c r="AX213" s="112"/>
      <c r="BN213" s="476"/>
      <c r="BO213" s="566"/>
      <c r="BP213" s="569"/>
      <c r="BQ213" s="569"/>
      <c r="BR213" s="388" t="s">
        <v>137</v>
      </c>
      <c r="BS213" s="374">
        <v>4049122</v>
      </c>
      <c r="BT213" s="329">
        <v>1.8995996370743388E-2</v>
      </c>
      <c r="BU213" s="374">
        <v>112</v>
      </c>
      <c r="BV213" s="329">
        <v>0.44094488188976377</v>
      </c>
      <c r="BW213" s="374">
        <v>36152.875</v>
      </c>
      <c r="BX213" s="389">
        <v>6.2520933348219274E-3</v>
      </c>
      <c r="CA213" s="9"/>
      <c r="CB213" s="138"/>
      <c r="CC213" s="138"/>
      <c r="CD213" s="138"/>
      <c r="CE213" s="138"/>
      <c r="CF213" s="138"/>
      <c r="CG213" s="138"/>
      <c r="CH213" s="1"/>
      <c r="CI213" s="9"/>
      <c r="CJ213" s="130"/>
      <c r="CK213" s="130"/>
      <c r="CL213" s="130"/>
      <c r="CM213" s="1"/>
      <c r="CN213" s="1"/>
      <c r="CO213" s="1"/>
      <c r="CP213" s="1"/>
      <c r="CQ213" s="1"/>
    </row>
    <row r="214" spans="2:95" s="14" customFormat="1" ht="13.5" customHeight="1">
      <c r="B214" s="451"/>
      <c r="C214" s="566"/>
      <c r="D214" s="581"/>
      <c r="E214" s="569"/>
      <c r="F214" s="569"/>
      <c r="G214" s="117" t="s">
        <v>142</v>
      </c>
      <c r="H214" s="187">
        <v>271570</v>
      </c>
      <c r="I214" s="160">
        <f>IFERROR(H214/E203,"-")</f>
        <v>2.8551086153462304E-4</v>
      </c>
      <c r="J214" s="187">
        <v>6</v>
      </c>
      <c r="K214" s="160">
        <f>IFERROR(J214/F203,"-")</f>
        <v>4.4876589379207179E-3</v>
      </c>
      <c r="L214" s="190">
        <f t="shared" si="143"/>
        <v>45261.666666666664</v>
      </c>
      <c r="M214" s="101">
        <f t="shared" si="129"/>
        <v>5.3859964093357267E-4</v>
      </c>
      <c r="N214" s="569"/>
      <c r="O214" s="569"/>
      <c r="P214" s="117" t="s">
        <v>142</v>
      </c>
      <c r="Q214" s="187">
        <v>0</v>
      </c>
      <c r="R214" s="160">
        <f>IFERROR(Q214/N203,"-")</f>
        <v>0</v>
      </c>
      <c r="S214" s="187">
        <v>0</v>
      </c>
      <c r="T214" s="160">
        <f>IFERROR(S214/O203,"-")</f>
        <v>0</v>
      </c>
      <c r="U214" s="190" t="str">
        <f t="shared" si="144"/>
        <v>-</v>
      </c>
      <c r="V214" s="101">
        <f t="shared" si="130"/>
        <v>0</v>
      </c>
      <c r="W214" s="569"/>
      <c r="X214" s="569"/>
      <c r="Y214" s="117" t="s">
        <v>142</v>
      </c>
      <c r="Z214" s="187">
        <v>37817</v>
      </c>
      <c r="AA214" s="160">
        <f>IFERROR(Z214/W203,"-")</f>
        <v>8.4643751801788088E-4</v>
      </c>
      <c r="AB214" s="187">
        <v>1</v>
      </c>
      <c r="AC214" s="160">
        <f>IFERROR(AB214/X203,"-")</f>
        <v>1.3698630136986301E-2</v>
      </c>
      <c r="AD214" s="190">
        <f t="shared" si="145"/>
        <v>37817</v>
      </c>
      <c r="AE214" s="101">
        <f t="shared" si="131"/>
        <v>8.9766606822262124E-5</v>
      </c>
      <c r="AF214" s="569"/>
      <c r="AG214" s="569"/>
      <c r="AH214" s="117" t="s">
        <v>142</v>
      </c>
      <c r="AI214" s="187">
        <v>14502</v>
      </c>
      <c r="AJ214" s="160">
        <f>IFERROR(AI214/AF203,"-")</f>
        <v>1.0509736725369825E-4</v>
      </c>
      <c r="AK214" s="187">
        <v>1</v>
      </c>
      <c r="AL214" s="160">
        <f>IFERROR(AK214/AG203,"-")</f>
        <v>6.6225165562913907E-3</v>
      </c>
      <c r="AM214" s="190">
        <f t="shared" si="146"/>
        <v>14502</v>
      </c>
      <c r="AN214" s="101">
        <f t="shared" si="132"/>
        <v>8.9766606822262124E-5</v>
      </c>
      <c r="AO214" s="569"/>
      <c r="AP214" s="586"/>
      <c r="AQ214" s="117" t="s">
        <v>142</v>
      </c>
      <c r="AR214" s="187">
        <f t="shared" si="141"/>
        <v>323889</v>
      </c>
      <c r="AS214" s="160">
        <f>IFERROR(AR214/AO203,"-")</f>
        <v>2.4941569751118267E-4</v>
      </c>
      <c r="AT214" s="187">
        <f t="shared" si="142"/>
        <v>8</v>
      </c>
      <c r="AU214" s="160">
        <f>IFERROR(AT214/AP203,"-")</f>
        <v>4.6242774566473991E-3</v>
      </c>
      <c r="AV214" s="190">
        <f t="shared" si="147"/>
        <v>40486.125</v>
      </c>
      <c r="AW214" s="101">
        <f t="shared" si="133"/>
        <v>7.18132854578097E-4</v>
      </c>
      <c r="AX214" s="112"/>
      <c r="BN214" s="476"/>
      <c r="BO214" s="566"/>
      <c r="BP214" s="569"/>
      <c r="BQ214" s="569"/>
      <c r="BR214" s="388" t="s">
        <v>138</v>
      </c>
      <c r="BS214" s="374">
        <v>7868807</v>
      </c>
      <c r="BT214" s="329">
        <v>3.691561509237809E-2</v>
      </c>
      <c r="BU214" s="374">
        <v>117</v>
      </c>
      <c r="BV214" s="329">
        <v>0.46062992125984253</v>
      </c>
      <c r="BW214" s="374">
        <v>67254.760683760687</v>
      </c>
      <c r="BX214" s="389">
        <v>6.5312046444121917E-3</v>
      </c>
      <c r="CA214" s="9"/>
      <c r="CB214" s="138"/>
      <c r="CC214" s="138"/>
      <c r="CD214" s="138"/>
      <c r="CE214" s="138"/>
      <c r="CF214" s="138"/>
      <c r="CG214" s="138"/>
      <c r="CH214" s="1"/>
      <c r="CI214" s="9"/>
      <c r="CJ214" s="130"/>
      <c r="CK214" s="130"/>
      <c r="CL214" s="130"/>
      <c r="CM214" s="1"/>
      <c r="CN214" s="1"/>
      <c r="CO214" s="1"/>
      <c r="CP214" s="1"/>
      <c r="CQ214" s="1"/>
    </row>
    <row r="215" spans="2:95" s="14" customFormat="1" ht="13.5" customHeight="1">
      <c r="B215" s="451"/>
      <c r="C215" s="566"/>
      <c r="D215" s="581"/>
      <c r="E215" s="569"/>
      <c r="F215" s="569"/>
      <c r="G215" s="117" t="s">
        <v>143</v>
      </c>
      <c r="H215" s="187">
        <v>1312240</v>
      </c>
      <c r="I215" s="160">
        <f>IFERROR(H215/E203,"-")</f>
        <v>1.3796029492955544E-3</v>
      </c>
      <c r="J215" s="187">
        <v>9</v>
      </c>
      <c r="K215" s="160">
        <f>IFERROR(J215/F203,"-")</f>
        <v>6.7314884068810773E-3</v>
      </c>
      <c r="L215" s="190">
        <f t="shared" si="143"/>
        <v>145804.44444444444</v>
      </c>
      <c r="M215" s="101">
        <f t="shared" si="129"/>
        <v>8.0789946140035905E-4</v>
      </c>
      <c r="N215" s="569"/>
      <c r="O215" s="569"/>
      <c r="P215" s="117" t="s">
        <v>143</v>
      </c>
      <c r="Q215" s="187">
        <v>1138272</v>
      </c>
      <c r="R215" s="160">
        <f>IFERROR(Q215/N203,"-")</f>
        <v>6.9088898167329865E-3</v>
      </c>
      <c r="S215" s="187">
        <v>2</v>
      </c>
      <c r="T215" s="160">
        <f>IFERROR(S215/O203,"-")</f>
        <v>1.1834319526627219E-2</v>
      </c>
      <c r="U215" s="190">
        <f t="shared" si="144"/>
        <v>569136</v>
      </c>
      <c r="V215" s="101">
        <f t="shared" si="130"/>
        <v>1.7953321364452425E-4</v>
      </c>
      <c r="W215" s="569"/>
      <c r="X215" s="569"/>
      <c r="Y215" s="117" t="s">
        <v>143</v>
      </c>
      <c r="Z215" s="187">
        <v>2228</v>
      </c>
      <c r="AA215" s="160">
        <f>IFERROR(Z215/W203,"-")</f>
        <v>4.9868122541286686E-5</v>
      </c>
      <c r="AB215" s="187">
        <v>1</v>
      </c>
      <c r="AC215" s="160">
        <f>IFERROR(AB215/X203,"-")</f>
        <v>1.3698630136986301E-2</v>
      </c>
      <c r="AD215" s="190">
        <f t="shared" si="145"/>
        <v>2228</v>
      </c>
      <c r="AE215" s="101">
        <f t="shared" si="131"/>
        <v>8.9766606822262124E-5</v>
      </c>
      <c r="AF215" s="569"/>
      <c r="AG215" s="569"/>
      <c r="AH215" s="117" t="s">
        <v>143</v>
      </c>
      <c r="AI215" s="187">
        <v>437164</v>
      </c>
      <c r="AJ215" s="160">
        <f>IFERROR(AI215/AF203,"-")</f>
        <v>3.1681689048473137E-3</v>
      </c>
      <c r="AK215" s="187">
        <v>2</v>
      </c>
      <c r="AL215" s="160">
        <f>IFERROR(AK215/AG203,"-")</f>
        <v>1.3245033112582781E-2</v>
      </c>
      <c r="AM215" s="190">
        <f t="shared" si="146"/>
        <v>218582</v>
      </c>
      <c r="AN215" s="101">
        <f t="shared" si="132"/>
        <v>1.7953321364452425E-4</v>
      </c>
      <c r="AO215" s="569"/>
      <c r="AP215" s="586"/>
      <c r="AQ215" s="117" t="s">
        <v>143</v>
      </c>
      <c r="AR215" s="187">
        <f t="shared" si="141"/>
        <v>2889904</v>
      </c>
      <c r="AS215" s="160">
        <f>IFERROR(AR215/AO203,"-")</f>
        <v>2.2254149474059226E-3</v>
      </c>
      <c r="AT215" s="187">
        <f t="shared" si="142"/>
        <v>14</v>
      </c>
      <c r="AU215" s="160">
        <f>IFERROR(AT215/AP203,"-")</f>
        <v>8.0924855491329474E-3</v>
      </c>
      <c r="AV215" s="190">
        <f t="shared" si="147"/>
        <v>206421.71428571429</v>
      </c>
      <c r="AW215" s="101">
        <f t="shared" si="133"/>
        <v>1.2567324955116697E-3</v>
      </c>
      <c r="AX215" s="112"/>
      <c r="BN215" s="476"/>
      <c r="BO215" s="566"/>
      <c r="BP215" s="569"/>
      <c r="BQ215" s="569"/>
      <c r="BR215" s="388" t="s">
        <v>139</v>
      </c>
      <c r="BS215" s="374">
        <v>2585115</v>
      </c>
      <c r="BT215" s="329">
        <v>1.2127773664995595E-2</v>
      </c>
      <c r="BU215" s="374">
        <v>35</v>
      </c>
      <c r="BV215" s="329">
        <v>0.13779527559055119</v>
      </c>
      <c r="BW215" s="374">
        <v>73860.428571428565</v>
      </c>
      <c r="BX215" s="389">
        <v>1.9537791671318523E-3</v>
      </c>
      <c r="CA215" s="9"/>
      <c r="CB215" s="138"/>
      <c r="CC215" s="138"/>
      <c r="CD215" s="138"/>
      <c r="CE215" s="138"/>
      <c r="CF215" s="138"/>
      <c r="CG215" s="138"/>
      <c r="CH215" s="1"/>
      <c r="CI215" s="9"/>
      <c r="CJ215" s="130"/>
      <c r="CK215" s="130"/>
      <c r="CL215" s="130"/>
      <c r="CM215" s="1"/>
      <c r="CN215" s="1"/>
      <c r="CO215" s="1"/>
      <c r="CP215" s="1"/>
      <c r="CQ215" s="1"/>
    </row>
    <row r="216" spans="2:95" s="14" customFormat="1" ht="13.5" customHeight="1">
      <c r="B216" s="451"/>
      <c r="C216" s="566"/>
      <c r="D216" s="581"/>
      <c r="E216" s="569"/>
      <c r="F216" s="569"/>
      <c r="G216" s="117" t="s">
        <v>144</v>
      </c>
      <c r="H216" s="187">
        <v>8580375</v>
      </c>
      <c r="I216" s="160">
        <f>IFERROR(H216/E203,"-")</f>
        <v>9.020842723939099E-3</v>
      </c>
      <c r="J216" s="187">
        <v>152</v>
      </c>
      <c r="K216" s="160">
        <f>IFERROR(J216/F203,"-")</f>
        <v>0.11368735976065819</v>
      </c>
      <c r="L216" s="190">
        <f t="shared" si="143"/>
        <v>56449.835526315786</v>
      </c>
      <c r="M216" s="101">
        <f t="shared" si="129"/>
        <v>1.3644524236983842E-2</v>
      </c>
      <c r="N216" s="569"/>
      <c r="O216" s="569"/>
      <c r="P216" s="117" t="s">
        <v>144</v>
      </c>
      <c r="Q216" s="187">
        <v>2843090</v>
      </c>
      <c r="R216" s="160">
        <f>IFERROR(Q216/N203,"-")</f>
        <v>1.7256504200274966E-2</v>
      </c>
      <c r="S216" s="187">
        <v>29</v>
      </c>
      <c r="T216" s="160">
        <f>IFERROR(S216/O203,"-")</f>
        <v>0.17159763313609466</v>
      </c>
      <c r="U216" s="190">
        <f t="shared" si="144"/>
        <v>98037.586206896551</v>
      </c>
      <c r="V216" s="101">
        <f t="shared" si="130"/>
        <v>2.6032315978456013E-3</v>
      </c>
      <c r="W216" s="569"/>
      <c r="X216" s="569"/>
      <c r="Y216" s="117" t="s">
        <v>144</v>
      </c>
      <c r="Z216" s="187">
        <v>312565</v>
      </c>
      <c r="AA216" s="160">
        <f>IFERROR(Z216/W203,"-")</f>
        <v>6.9959738429610742E-3</v>
      </c>
      <c r="AB216" s="187">
        <v>10</v>
      </c>
      <c r="AC216" s="160">
        <f>IFERROR(AB216/X203,"-")</f>
        <v>0.13698630136986301</v>
      </c>
      <c r="AD216" s="190">
        <f t="shared" si="145"/>
        <v>31256.5</v>
      </c>
      <c r="AE216" s="101">
        <f t="shared" si="131"/>
        <v>8.9766606822262122E-4</v>
      </c>
      <c r="AF216" s="569"/>
      <c r="AG216" s="569"/>
      <c r="AH216" s="117" t="s">
        <v>144</v>
      </c>
      <c r="AI216" s="187">
        <v>1040066</v>
      </c>
      <c r="AJ216" s="160">
        <f>IFERROR(AI216/AF203,"-")</f>
        <v>7.5374567901037737E-3</v>
      </c>
      <c r="AK216" s="187">
        <v>26</v>
      </c>
      <c r="AL216" s="160">
        <f>IFERROR(AK216/AG203,"-")</f>
        <v>0.17218543046357615</v>
      </c>
      <c r="AM216" s="190">
        <f t="shared" si="146"/>
        <v>40002.538461538461</v>
      </c>
      <c r="AN216" s="101">
        <f t="shared" si="132"/>
        <v>2.333931777378815E-3</v>
      </c>
      <c r="AO216" s="569"/>
      <c r="AP216" s="586"/>
      <c r="AQ216" s="117" t="s">
        <v>144</v>
      </c>
      <c r="AR216" s="187">
        <f t="shared" si="141"/>
        <v>12776096</v>
      </c>
      <c r="AS216" s="160">
        <f>IFERROR(AR216/AO203,"-")</f>
        <v>9.8384288917185547E-3</v>
      </c>
      <c r="AT216" s="187">
        <f t="shared" si="142"/>
        <v>217</v>
      </c>
      <c r="AU216" s="160">
        <f>IFERROR(AT216/AP203,"-")</f>
        <v>0.12543352601156069</v>
      </c>
      <c r="AV216" s="190">
        <f t="shared" si="147"/>
        <v>58876.018433179721</v>
      </c>
      <c r="AW216" s="101">
        <f t="shared" si="133"/>
        <v>1.947935368043088E-2</v>
      </c>
      <c r="AX216" s="112"/>
      <c r="BN216" s="476"/>
      <c r="BO216" s="566"/>
      <c r="BP216" s="569"/>
      <c r="BQ216" s="569"/>
      <c r="BR216" s="388" t="s">
        <v>436</v>
      </c>
      <c r="BS216" s="374">
        <v>0</v>
      </c>
      <c r="BT216" s="329">
        <v>0</v>
      </c>
      <c r="BU216" s="374">
        <v>0</v>
      </c>
      <c r="BV216" s="329">
        <v>0</v>
      </c>
      <c r="BW216" s="374" t="s">
        <v>329</v>
      </c>
      <c r="BX216" s="389">
        <v>0</v>
      </c>
      <c r="CA216" s="9"/>
      <c r="CB216" s="138"/>
      <c r="CC216" s="138"/>
      <c r="CD216" s="138"/>
      <c r="CE216" s="138"/>
      <c r="CF216" s="138"/>
      <c r="CG216" s="138"/>
      <c r="CH216" s="1"/>
      <c r="CI216" s="9"/>
      <c r="CJ216" s="130"/>
      <c r="CK216" s="130"/>
      <c r="CL216" s="130"/>
      <c r="CM216" s="1"/>
      <c r="CN216" s="1"/>
      <c r="CO216" s="1"/>
      <c r="CP216" s="1"/>
      <c r="CQ216" s="1"/>
    </row>
    <row r="217" spans="2:95" s="14" customFormat="1" ht="13.5" customHeight="1">
      <c r="B217" s="451"/>
      <c r="C217" s="566"/>
      <c r="D217" s="581"/>
      <c r="E217" s="569"/>
      <c r="F217" s="569"/>
      <c r="G217" s="117" t="s">
        <v>145</v>
      </c>
      <c r="H217" s="187">
        <v>9721506</v>
      </c>
      <c r="I217" s="160">
        <f>IFERROR(H217/E203,"-")</f>
        <v>1.0220552908914854E-2</v>
      </c>
      <c r="J217" s="187">
        <v>150</v>
      </c>
      <c r="K217" s="160">
        <f>IFERROR(J217/F203,"-")</f>
        <v>0.11219147344801796</v>
      </c>
      <c r="L217" s="190">
        <f t="shared" si="143"/>
        <v>64810.04</v>
      </c>
      <c r="M217" s="101">
        <f t="shared" si="129"/>
        <v>1.3464991023339317E-2</v>
      </c>
      <c r="N217" s="569"/>
      <c r="O217" s="569"/>
      <c r="P217" s="117" t="s">
        <v>145</v>
      </c>
      <c r="Q217" s="187">
        <v>693584</v>
      </c>
      <c r="R217" s="160">
        <f>IFERROR(Q217/N203,"-")</f>
        <v>4.2097982157594423E-3</v>
      </c>
      <c r="S217" s="187">
        <v>22</v>
      </c>
      <c r="T217" s="160">
        <f>IFERROR(S217/O203,"-")</f>
        <v>0.13017751479289941</v>
      </c>
      <c r="U217" s="190">
        <f t="shared" si="144"/>
        <v>31526.545454545456</v>
      </c>
      <c r="V217" s="101">
        <f t="shared" si="130"/>
        <v>1.9748653500897668E-3</v>
      </c>
      <c r="W217" s="569"/>
      <c r="X217" s="569"/>
      <c r="Y217" s="117" t="s">
        <v>145</v>
      </c>
      <c r="Z217" s="187">
        <v>267412</v>
      </c>
      <c r="AA217" s="160">
        <f>IFERROR(Z217/W203,"-")</f>
        <v>5.9853385929131758E-3</v>
      </c>
      <c r="AB217" s="187">
        <v>12</v>
      </c>
      <c r="AC217" s="160">
        <f>IFERROR(AB217/X203,"-")</f>
        <v>0.16438356164383561</v>
      </c>
      <c r="AD217" s="190">
        <f t="shared" si="145"/>
        <v>22284.333333333332</v>
      </c>
      <c r="AE217" s="101">
        <f t="shared" si="131"/>
        <v>1.0771992818671453E-3</v>
      </c>
      <c r="AF217" s="569"/>
      <c r="AG217" s="569"/>
      <c r="AH217" s="117" t="s">
        <v>145</v>
      </c>
      <c r="AI217" s="187">
        <v>1251830</v>
      </c>
      <c r="AJ217" s="160">
        <f>IFERROR(AI217/AF203,"-")</f>
        <v>9.0721305509031229E-3</v>
      </c>
      <c r="AK217" s="187">
        <v>27</v>
      </c>
      <c r="AL217" s="160">
        <f>IFERROR(AK217/AG203,"-")</f>
        <v>0.17880794701986755</v>
      </c>
      <c r="AM217" s="190">
        <f t="shared" si="146"/>
        <v>46364.074074074073</v>
      </c>
      <c r="AN217" s="101">
        <f t="shared" si="132"/>
        <v>2.4236983842010774E-3</v>
      </c>
      <c r="AO217" s="569"/>
      <c r="AP217" s="586"/>
      <c r="AQ217" s="117" t="s">
        <v>145</v>
      </c>
      <c r="AR217" s="187">
        <f t="shared" si="141"/>
        <v>11934332</v>
      </c>
      <c r="AS217" s="160">
        <f>IFERROR(AR217/AO203,"-")</f>
        <v>9.1902155988935336E-3</v>
      </c>
      <c r="AT217" s="187">
        <f t="shared" si="142"/>
        <v>211</v>
      </c>
      <c r="AU217" s="160">
        <f>IFERROR(AT217/AP203,"-")</f>
        <v>0.12196531791907514</v>
      </c>
      <c r="AV217" s="190">
        <f t="shared" si="147"/>
        <v>56560.815165876775</v>
      </c>
      <c r="AW217" s="101">
        <f t="shared" si="133"/>
        <v>1.8940754039497305E-2</v>
      </c>
      <c r="AX217" s="112"/>
      <c r="BN217" s="476"/>
      <c r="BO217" s="566"/>
      <c r="BP217" s="569"/>
      <c r="BQ217" s="569"/>
      <c r="BR217" s="388" t="s">
        <v>140</v>
      </c>
      <c r="BS217" s="374">
        <v>121657</v>
      </c>
      <c r="BT217" s="329">
        <v>5.7074000992697388E-4</v>
      </c>
      <c r="BU217" s="374">
        <v>4</v>
      </c>
      <c r="BV217" s="329">
        <v>1.5748031496062992E-2</v>
      </c>
      <c r="BW217" s="374">
        <v>30414.25</v>
      </c>
      <c r="BX217" s="389">
        <v>2.2328904767221169E-4</v>
      </c>
      <c r="CA217" s="9"/>
      <c r="CB217" s="138"/>
      <c r="CC217" s="138"/>
      <c r="CD217" s="138"/>
      <c r="CE217" s="138"/>
      <c r="CF217" s="138"/>
      <c r="CG217" s="138"/>
      <c r="CH217" s="1"/>
      <c r="CI217" s="9"/>
      <c r="CJ217" s="130"/>
      <c r="CK217" s="130"/>
      <c r="CL217" s="130"/>
      <c r="CM217" s="1"/>
      <c r="CN217" s="1"/>
      <c r="CO217" s="1"/>
      <c r="CP217" s="1"/>
      <c r="CQ217" s="1"/>
    </row>
    <row r="218" spans="2:95" s="14" customFormat="1" ht="13.5" customHeight="1">
      <c r="B218" s="451"/>
      <c r="C218" s="566"/>
      <c r="D218" s="581"/>
      <c r="E218" s="569"/>
      <c r="F218" s="569"/>
      <c r="G218" s="117" t="s">
        <v>146</v>
      </c>
      <c r="H218" s="187">
        <v>3165691</v>
      </c>
      <c r="I218" s="160">
        <f>IFERROR(H218/E203,"-")</f>
        <v>3.3281995977552836E-3</v>
      </c>
      <c r="J218" s="187">
        <v>79</v>
      </c>
      <c r="K218" s="160">
        <f>IFERROR(J218/F203,"-")</f>
        <v>5.9087509349289455E-2</v>
      </c>
      <c r="L218" s="190">
        <f t="shared" si="143"/>
        <v>40072.037974683546</v>
      </c>
      <c r="M218" s="101">
        <f t="shared" si="129"/>
        <v>7.0915619389587074E-3</v>
      </c>
      <c r="N218" s="569"/>
      <c r="O218" s="569"/>
      <c r="P218" s="117" t="s">
        <v>146</v>
      </c>
      <c r="Q218" s="187">
        <v>460751</v>
      </c>
      <c r="R218" s="160">
        <f>IFERROR(Q218/N203,"-")</f>
        <v>2.7965880667797679E-3</v>
      </c>
      <c r="S218" s="187">
        <v>13</v>
      </c>
      <c r="T218" s="160">
        <f>IFERROR(S218/O203,"-")</f>
        <v>7.6923076923076927E-2</v>
      </c>
      <c r="U218" s="190">
        <f t="shared" si="144"/>
        <v>35442.384615384617</v>
      </c>
      <c r="V218" s="101">
        <f t="shared" si="130"/>
        <v>1.1669658886894075E-3</v>
      </c>
      <c r="W218" s="569"/>
      <c r="X218" s="569"/>
      <c r="Y218" s="117" t="s">
        <v>146</v>
      </c>
      <c r="Z218" s="187">
        <v>122228</v>
      </c>
      <c r="AA218" s="160">
        <f>IFERROR(Z218/W203,"-")</f>
        <v>2.7357634120181279E-3</v>
      </c>
      <c r="AB218" s="187">
        <v>6</v>
      </c>
      <c r="AC218" s="160">
        <f>IFERROR(AB218/X203,"-")</f>
        <v>8.2191780821917804E-2</v>
      </c>
      <c r="AD218" s="190">
        <f t="shared" si="145"/>
        <v>20371.333333333332</v>
      </c>
      <c r="AE218" s="101">
        <f t="shared" si="131"/>
        <v>5.3859964093357267E-4</v>
      </c>
      <c r="AF218" s="569"/>
      <c r="AG218" s="569"/>
      <c r="AH218" s="117" t="s">
        <v>146</v>
      </c>
      <c r="AI218" s="187">
        <v>288240</v>
      </c>
      <c r="AJ218" s="160">
        <f>IFERROR(AI218/AF203,"-")</f>
        <v>2.0889025746246024E-3</v>
      </c>
      <c r="AK218" s="187">
        <v>11</v>
      </c>
      <c r="AL218" s="160">
        <f>IFERROR(AK218/AG203,"-")</f>
        <v>7.2847682119205295E-2</v>
      </c>
      <c r="AM218" s="190">
        <f t="shared" si="146"/>
        <v>26203.636363636364</v>
      </c>
      <c r="AN218" s="101">
        <f t="shared" si="132"/>
        <v>9.8743267504488338E-4</v>
      </c>
      <c r="AO218" s="569"/>
      <c r="AP218" s="586"/>
      <c r="AQ218" s="117" t="s">
        <v>146</v>
      </c>
      <c r="AR218" s="187">
        <f t="shared" si="141"/>
        <v>4036910</v>
      </c>
      <c r="AS218" s="160">
        <f>IFERROR(AR218/AO203,"-")</f>
        <v>3.1086845290820881E-3</v>
      </c>
      <c r="AT218" s="187">
        <f t="shared" si="142"/>
        <v>109</v>
      </c>
      <c r="AU218" s="160">
        <f>IFERROR(AT218/AP203,"-")</f>
        <v>6.3005780346820806E-2</v>
      </c>
      <c r="AV218" s="190">
        <f t="shared" si="147"/>
        <v>37035.871559633029</v>
      </c>
      <c r="AW218" s="101">
        <f t="shared" si="133"/>
        <v>9.7845601436265701E-3</v>
      </c>
      <c r="AX218" s="112"/>
      <c r="BN218" s="476"/>
      <c r="BO218" s="566"/>
      <c r="BP218" s="569"/>
      <c r="BQ218" s="569"/>
      <c r="BR218" s="388" t="s">
        <v>141</v>
      </c>
      <c r="BS218" s="374">
        <v>54309</v>
      </c>
      <c r="BT218" s="329">
        <v>2.5478451054295294E-4</v>
      </c>
      <c r="BU218" s="374">
        <v>7</v>
      </c>
      <c r="BV218" s="329">
        <v>2.7559055118110236E-2</v>
      </c>
      <c r="BW218" s="374">
        <v>7758.4285714285716</v>
      </c>
      <c r="BX218" s="389">
        <v>3.9075583342637046E-4</v>
      </c>
      <c r="BZ218" s="144"/>
      <c r="CA218" s="9"/>
      <c r="CB218" s="138"/>
      <c r="CC218" s="138"/>
      <c r="CD218" s="138"/>
      <c r="CE218" s="138"/>
      <c r="CF218" s="138"/>
      <c r="CG218" s="138"/>
      <c r="CH218" s="1"/>
      <c r="CI218" s="9"/>
      <c r="CJ218" s="130"/>
      <c r="CK218" s="130"/>
      <c r="CL218" s="130"/>
      <c r="CM218" s="1"/>
      <c r="CN218" s="1"/>
      <c r="CO218" s="1"/>
      <c r="CP218" s="1"/>
      <c r="CQ218" s="1"/>
    </row>
    <row r="219" spans="2:95" s="14" customFormat="1" ht="13.5" customHeight="1">
      <c r="B219" s="451"/>
      <c r="C219" s="566"/>
      <c r="D219" s="581"/>
      <c r="E219" s="569"/>
      <c r="F219" s="569"/>
      <c r="G219" s="118" t="s">
        <v>147</v>
      </c>
      <c r="H219" s="188">
        <v>1050523</v>
      </c>
      <c r="I219" s="161">
        <f>IFERROR(H219/E203,"-")</f>
        <v>1.1044508848250425E-3</v>
      </c>
      <c r="J219" s="188">
        <v>128</v>
      </c>
      <c r="K219" s="161">
        <f>IFERROR(J219/F203,"-")</f>
        <v>9.5736724008975316E-2</v>
      </c>
      <c r="L219" s="191">
        <f t="shared" si="143"/>
        <v>8207.2109375</v>
      </c>
      <c r="M219" s="102">
        <f t="shared" si="129"/>
        <v>1.1490125673249552E-2</v>
      </c>
      <c r="N219" s="569"/>
      <c r="O219" s="569"/>
      <c r="P219" s="118" t="s">
        <v>147</v>
      </c>
      <c r="Q219" s="188">
        <v>238676</v>
      </c>
      <c r="R219" s="161">
        <f>IFERROR(Q219/N203,"-")</f>
        <v>1.4486749967481958E-3</v>
      </c>
      <c r="S219" s="188">
        <v>19</v>
      </c>
      <c r="T219" s="161">
        <f>IFERROR(S219/O203,"-")</f>
        <v>0.11242603550295859</v>
      </c>
      <c r="U219" s="191">
        <f t="shared" si="144"/>
        <v>12561.894736842105</v>
      </c>
      <c r="V219" s="102">
        <f t="shared" si="130"/>
        <v>1.7055655296229803E-3</v>
      </c>
      <c r="W219" s="569"/>
      <c r="X219" s="569"/>
      <c r="Y219" s="118" t="s">
        <v>147</v>
      </c>
      <c r="Z219" s="188">
        <v>55976</v>
      </c>
      <c r="AA219" s="161">
        <f>IFERROR(Z219/W203,"-")</f>
        <v>1.252880622697964E-3</v>
      </c>
      <c r="AB219" s="188">
        <v>7</v>
      </c>
      <c r="AC219" s="161">
        <f>IFERROR(AB219/X203,"-")</f>
        <v>9.5890410958904104E-2</v>
      </c>
      <c r="AD219" s="191">
        <f t="shared" si="145"/>
        <v>7996.5714285714284</v>
      </c>
      <c r="AE219" s="102">
        <f t="shared" si="131"/>
        <v>6.2836624775583483E-4</v>
      </c>
      <c r="AF219" s="569"/>
      <c r="AG219" s="569"/>
      <c r="AH219" s="118" t="s">
        <v>147</v>
      </c>
      <c r="AI219" s="188">
        <v>201256</v>
      </c>
      <c r="AJ219" s="161">
        <f>IFERROR(AI219/AF203,"-")</f>
        <v>1.4585212897538474E-3</v>
      </c>
      <c r="AK219" s="188">
        <v>27</v>
      </c>
      <c r="AL219" s="161">
        <f>IFERROR(AK219/AG203,"-")</f>
        <v>0.17880794701986755</v>
      </c>
      <c r="AM219" s="191">
        <f t="shared" si="146"/>
        <v>7453.9259259259261</v>
      </c>
      <c r="AN219" s="102">
        <f t="shared" si="132"/>
        <v>2.4236983842010774E-3</v>
      </c>
      <c r="AO219" s="569"/>
      <c r="AP219" s="586"/>
      <c r="AQ219" s="118" t="s">
        <v>147</v>
      </c>
      <c r="AR219" s="188">
        <f t="shared" si="141"/>
        <v>1546431</v>
      </c>
      <c r="AS219" s="161">
        <f>IFERROR(AR219/AO203,"-")</f>
        <v>1.1908529357832953E-3</v>
      </c>
      <c r="AT219" s="188">
        <f t="shared" si="142"/>
        <v>181</v>
      </c>
      <c r="AU219" s="161">
        <f>IFERROR(AT219/AP203,"-")</f>
        <v>0.1046242774566474</v>
      </c>
      <c r="AV219" s="191">
        <f t="shared" si="147"/>
        <v>8543.8176795580112</v>
      </c>
      <c r="AW219" s="102">
        <f t="shared" si="133"/>
        <v>1.6247755834829444E-2</v>
      </c>
      <c r="AX219" s="112"/>
      <c r="BN219" s="476"/>
      <c r="BO219" s="566"/>
      <c r="BP219" s="569"/>
      <c r="BQ219" s="569"/>
      <c r="BR219" s="388" t="s">
        <v>142</v>
      </c>
      <c r="BS219" s="374">
        <v>3820</v>
      </c>
      <c r="BT219" s="329">
        <v>1.7921096508388669E-5</v>
      </c>
      <c r="BU219" s="374">
        <v>1</v>
      </c>
      <c r="BV219" s="329">
        <v>3.937007874015748E-3</v>
      </c>
      <c r="BW219" s="374">
        <v>3820</v>
      </c>
      <c r="BX219" s="389">
        <v>5.5822261918052922E-5</v>
      </c>
      <c r="CA219" s="9"/>
      <c r="CB219" s="138"/>
      <c r="CC219" s="138"/>
      <c r="CD219" s="138"/>
      <c r="CE219" s="138"/>
      <c r="CF219" s="138"/>
      <c r="CG219" s="138"/>
      <c r="CH219" s="1"/>
      <c r="CI219" s="9"/>
      <c r="CJ219" s="130"/>
      <c r="CK219" s="130"/>
      <c r="CL219" s="130"/>
      <c r="CM219" s="1"/>
      <c r="CN219" s="1"/>
      <c r="CO219" s="1"/>
      <c r="CP219" s="1"/>
      <c r="CQ219" s="1"/>
    </row>
    <row r="220" spans="2:95" s="14" customFormat="1" ht="13.5" customHeight="1">
      <c r="B220" s="451"/>
      <c r="C220" s="567"/>
      <c r="D220" s="582"/>
      <c r="E220" s="570"/>
      <c r="F220" s="570"/>
      <c r="G220" s="119" t="s">
        <v>74</v>
      </c>
      <c r="H220" s="181">
        <v>211964244</v>
      </c>
      <c r="I220" s="161">
        <f>IFERROR(H220/E203,"-")</f>
        <v>0.22284528452691774</v>
      </c>
      <c r="J220" s="188">
        <v>1113</v>
      </c>
      <c r="K220" s="161">
        <f>IFERROR(J220/F203,"-")</f>
        <v>0.83246073298429324</v>
      </c>
      <c r="L220" s="191">
        <f t="shared" si="143"/>
        <v>190444.06469002695</v>
      </c>
      <c r="M220" s="103">
        <f t="shared" si="129"/>
        <v>9.9910233393177741E-2</v>
      </c>
      <c r="N220" s="570"/>
      <c r="O220" s="570"/>
      <c r="P220" s="119" t="s">
        <v>74</v>
      </c>
      <c r="Q220" s="181">
        <v>31416623</v>
      </c>
      <c r="R220" s="161">
        <f>IFERROR(Q220/N203,"-")</f>
        <v>0.19068727573096705</v>
      </c>
      <c r="S220" s="188">
        <v>150</v>
      </c>
      <c r="T220" s="161">
        <f>IFERROR(S220/O203,"-")</f>
        <v>0.8875739644970414</v>
      </c>
      <c r="U220" s="191">
        <f t="shared" si="144"/>
        <v>209444.15333333332</v>
      </c>
      <c r="V220" s="103">
        <f t="shared" si="130"/>
        <v>1.3464991023339317E-2</v>
      </c>
      <c r="W220" s="570"/>
      <c r="X220" s="570"/>
      <c r="Y220" s="119" t="s">
        <v>74</v>
      </c>
      <c r="Z220" s="181">
        <v>8892453</v>
      </c>
      <c r="AA220" s="161">
        <f>IFERROR(Z220/W203,"-")</f>
        <v>0.19903498020495172</v>
      </c>
      <c r="AB220" s="188">
        <v>65</v>
      </c>
      <c r="AC220" s="161">
        <f>IFERROR(AB220/X203,"-")</f>
        <v>0.8904109589041096</v>
      </c>
      <c r="AD220" s="191">
        <f t="shared" si="145"/>
        <v>136806.96923076923</v>
      </c>
      <c r="AE220" s="103">
        <f t="shared" si="131"/>
        <v>5.8348294434470375E-3</v>
      </c>
      <c r="AF220" s="570"/>
      <c r="AG220" s="570"/>
      <c r="AH220" s="119" t="s">
        <v>74</v>
      </c>
      <c r="AI220" s="181">
        <v>26921779</v>
      </c>
      <c r="AJ220" s="161">
        <f>IFERROR(AI220/AF203,"-")</f>
        <v>0.19510468174637299</v>
      </c>
      <c r="AK220" s="188">
        <v>135</v>
      </c>
      <c r="AL220" s="161">
        <f>IFERROR(AK220/AG203,"-")</f>
        <v>0.89403973509933776</v>
      </c>
      <c r="AM220" s="191">
        <f t="shared" si="146"/>
        <v>199420.58518518519</v>
      </c>
      <c r="AN220" s="103">
        <f t="shared" si="132"/>
        <v>1.2118491921005385E-2</v>
      </c>
      <c r="AO220" s="570"/>
      <c r="AP220" s="587"/>
      <c r="AQ220" s="119" t="s">
        <v>74</v>
      </c>
      <c r="AR220" s="181">
        <f t="shared" si="141"/>
        <v>279195099</v>
      </c>
      <c r="AS220" s="161">
        <f>IFERROR(AR220/AO203,"-")</f>
        <v>0.21499847280638953</v>
      </c>
      <c r="AT220" s="188">
        <f t="shared" si="142"/>
        <v>1463</v>
      </c>
      <c r="AU220" s="161">
        <f>IFERROR(AT220/AP203,"-")</f>
        <v>0.84566473988439306</v>
      </c>
      <c r="AV220" s="191">
        <f t="shared" si="147"/>
        <v>190837.38824333562</v>
      </c>
      <c r="AW220" s="103">
        <f t="shared" si="133"/>
        <v>0.13132854578096947</v>
      </c>
      <c r="AX220" s="112"/>
      <c r="BN220" s="476"/>
      <c r="BO220" s="566"/>
      <c r="BP220" s="569"/>
      <c r="BQ220" s="569"/>
      <c r="BR220" s="388" t="s">
        <v>143</v>
      </c>
      <c r="BS220" s="374">
        <v>2454</v>
      </c>
      <c r="BT220" s="329">
        <v>1.1512662521357537E-5</v>
      </c>
      <c r="BU220" s="374">
        <v>1</v>
      </c>
      <c r="BV220" s="329">
        <v>3.937007874015748E-3</v>
      </c>
      <c r="BW220" s="374">
        <v>2454</v>
      </c>
      <c r="BX220" s="389">
        <v>5.5822261918052922E-5</v>
      </c>
      <c r="CA220" s="9"/>
      <c r="CB220" s="138"/>
      <c r="CC220" s="138"/>
      <c r="CD220" s="138"/>
      <c r="CE220" s="138"/>
      <c r="CF220" s="138"/>
      <c r="CG220" s="138"/>
      <c r="CH220" s="1"/>
      <c r="CI220" s="9"/>
      <c r="CJ220" s="130"/>
      <c r="CK220" s="130"/>
      <c r="CL220" s="130"/>
      <c r="CM220" s="1"/>
      <c r="CN220" s="1"/>
      <c r="CO220" s="1"/>
      <c r="CP220" s="1"/>
      <c r="CQ220" s="1"/>
    </row>
    <row r="221" spans="2:95" s="14" customFormat="1" ht="13.5" customHeight="1">
      <c r="B221" s="451">
        <v>13</v>
      </c>
      <c r="C221" s="565" t="s">
        <v>121</v>
      </c>
      <c r="D221" s="580">
        <f>BL17</f>
        <v>18796</v>
      </c>
      <c r="E221" s="568">
        <f>VLOOKUP(C221,$AY$5:$BI$78,2,0)</f>
        <v>849815230</v>
      </c>
      <c r="F221" s="568">
        <f>VLOOKUP(C221,$AY$5:$BI$78,7,0)</f>
        <v>1237</v>
      </c>
      <c r="G221" s="115" t="s">
        <v>133</v>
      </c>
      <c r="H221" s="186">
        <v>15457401</v>
      </c>
      <c r="I221" s="159">
        <f>IFERROR(H221/E221,"-")</f>
        <v>1.8189131536275244E-2</v>
      </c>
      <c r="J221" s="186">
        <v>226</v>
      </c>
      <c r="K221" s="159">
        <f>IFERROR(J221/F221,"-")</f>
        <v>0.18270008084074374</v>
      </c>
      <c r="L221" s="189">
        <f t="shared" si="143"/>
        <v>68395.579646017693</v>
      </c>
      <c r="M221" s="100">
        <f>IFERROR(J221/$BL$17,0)</f>
        <v>1.2023834858480529E-2</v>
      </c>
      <c r="N221" s="568">
        <f>VLOOKUP(C221,$AY$5:$BI$78,3,0)</f>
        <v>102702200</v>
      </c>
      <c r="O221" s="568">
        <f>VLOOKUP(C221,$AY$5:$BI$78,8,0)</f>
        <v>128</v>
      </c>
      <c r="P221" s="115" t="s">
        <v>133</v>
      </c>
      <c r="Q221" s="186">
        <v>581039</v>
      </c>
      <c r="R221" s="159">
        <f>IFERROR(Q221/N221,"-")</f>
        <v>5.657512692035808E-3</v>
      </c>
      <c r="S221" s="186">
        <v>30</v>
      </c>
      <c r="T221" s="159">
        <f>IFERROR(S221/O221,"-")</f>
        <v>0.234375</v>
      </c>
      <c r="U221" s="189">
        <f t="shared" si="144"/>
        <v>19367.966666666667</v>
      </c>
      <c r="V221" s="100">
        <f>IFERROR(S221/$BL$17,0)</f>
        <v>1.5960842732496276E-3</v>
      </c>
      <c r="W221" s="568">
        <f>VLOOKUP(C221,$AY$5:$BI$78,4,0)</f>
        <v>48822070</v>
      </c>
      <c r="X221" s="568">
        <f>VLOOKUP(C221,$AY$5:$BI$78,9,0)</f>
        <v>74</v>
      </c>
      <c r="Y221" s="115" t="s">
        <v>133</v>
      </c>
      <c r="Z221" s="186">
        <v>446406</v>
      </c>
      <c r="AA221" s="159">
        <f>IFERROR(Z221/W221,"-")</f>
        <v>9.1435287360818584E-3</v>
      </c>
      <c r="AB221" s="186">
        <v>19</v>
      </c>
      <c r="AC221" s="159">
        <f>IFERROR(AB221/X221,"-")</f>
        <v>0.25675675675675674</v>
      </c>
      <c r="AD221" s="189">
        <f t="shared" si="145"/>
        <v>23495.052631578947</v>
      </c>
      <c r="AE221" s="100">
        <f>IFERROR(AB221/$BL$17,0)</f>
        <v>1.0108533730580974E-3</v>
      </c>
      <c r="AF221" s="568">
        <f>VLOOKUP(C221,$AY$5:$BI$78,5,0)</f>
        <v>214958500</v>
      </c>
      <c r="AG221" s="568">
        <f>VLOOKUP(C221,$AY$5:$BI$78,10,0)</f>
        <v>255</v>
      </c>
      <c r="AH221" s="115" t="s">
        <v>133</v>
      </c>
      <c r="AI221" s="186">
        <v>1660301</v>
      </c>
      <c r="AJ221" s="159">
        <f>IFERROR(AI221/AF221,"-")</f>
        <v>7.7238211096560495E-3</v>
      </c>
      <c r="AK221" s="186">
        <v>63</v>
      </c>
      <c r="AL221" s="159">
        <f>IFERROR(AK221/AG221,"-")</f>
        <v>0.24705882352941178</v>
      </c>
      <c r="AM221" s="189">
        <f t="shared" si="146"/>
        <v>26353.984126984127</v>
      </c>
      <c r="AN221" s="100">
        <f>IFERROR(AK221/$BL$17,0)</f>
        <v>3.3517769738242178E-3</v>
      </c>
      <c r="AO221" s="568">
        <f>VLOOKUP(C221,$AY$5:$BI$78,6,0)</f>
        <v>1216298000</v>
      </c>
      <c r="AP221" s="585">
        <f>VLOOKUP(C221,$AY$5:$BI$78,11,0)</f>
        <v>1694</v>
      </c>
      <c r="AQ221" s="115" t="s">
        <v>133</v>
      </c>
      <c r="AR221" s="186">
        <f t="shared" si="141"/>
        <v>18145147</v>
      </c>
      <c r="AS221" s="159">
        <f>IFERROR(AR221/AO221,"-")</f>
        <v>1.4918339913409379E-2</v>
      </c>
      <c r="AT221" s="186">
        <f t="shared" si="142"/>
        <v>338</v>
      </c>
      <c r="AU221" s="159">
        <f>IFERROR(AT221/AP221,"-")</f>
        <v>0.19952774498229045</v>
      </c>
      <c r="AV221" s="189">
        <f t="shared" si="147"/>
        <v>53683.866863905329</v>
      </c>
      <c r="AW221" s="100">
        <f>IFERROR(AT221/$BL$17,0)</f>
        <v>1.798254947861247E-2</v>
      </c>
      <c r="AX221" s="112"/>
      <c r="BN221" s="476"/>
      <c r="BO221" s="566"/>
      <c r="BP221" s="569"/>
      <c r="BQ221" s="569"/>
      <c r="BR221" s="388" t="s">
        <v>144</v>
      </c>
      <c r="BS221" s="374">
        <v>2734553</v>
      </c>
      <c r="BT221" s="329">
        <v>1.2828845083849152E-2</v>
      </c>
      <c r="BU221" s="374">
        <v>48</v>
      </c>
      <c r="BV221" s="329">
        <v>0.1889763779527559</v>
      </c>
      <c r="BW221" s="374">
        <v>56969.854166666664</v>
      </c>
      <c r="BX221" s="389">
        <v>2.6794685720665399E-3</v>
      </c>
      <c r="CA221" s="9"/>
      <c r="CB221" s="138"/>
      <c r="CC221" s="138"/>
      <c r="CD221" s="138"/>
      <c r="CE221" s="138"/>
      <c r="CF221" s="138"/>
      <c r="CG221" s="138"/>
      <c r="CH221" s="1"/>
      <c r="CI221" s="9"/>
      <c r="CJ221" s="130"/>
      <c r="CK221" s="130"/>
      <c r="CL221" s="130"/>
      <c r="CM221" s="1"/>
      <c r="CN221" s="1"/>
      <c r="CO221" s="1"/>
      <c r="CP221" s="1"/>
      <c r="CQ221" s="1"/>
    </row>
    <row r="222" spans="2:95" s="14" customFormat="1" ht="13.5" customHeight="1">
      <c r="B222" s="451"/>
      <c r="C222" s="566"/>
      <c r="D222" s="581"/>
      <c r="E222" s="569"/>
      <c r="F222" s="569"/>
      <c r="G222" s="116" t="s">
        <v>134</v>
      </c>
      <c r="H222" s="187">
        <v>18050920</v>
      </c>
      <c r="I222" s="160">
        <f>IFERROR(H222/E221,"-")</f>
        <v>2.124099376284419E-2</v>
      </c>
      <c r="J222" s="187">
        <v>304</v>
      </c>
      <c r="K222" s="160">
        <f>IFERROR(J222/F221,"-")</f>
        <v>0.24575586095392077</v>
      </c>
      <c r="L222" s="190">
        <f t="shared" si="143"/>
        <v>59378.026315789473</v>
      </c>
      <c r="M222" s="101">
        <f t="shared" ref="M222:M238" si="148">IFERROR(J222/$BL$17,0)</f>
        <v>1.6173653968929558E-2</v>
      </c>
      <c r="N222" s="569"/>
      <c r="O222" s="569"/>
      <c r="P222" s="116" t="s">
        <v>134</v>
      </c>
      <c r="Q222" s="187">
        <v>3594717</v>
      </c>
      <c r="R222" s="160">
        <f>IFERROR(Q222/N221,"-")</f>
        <v>3.5001363164567069E-2</v>
      </c>
      <c r="S222" s="187">
        <v>36</v>
      </c>
      <c r="T222" s="160">
        <f>IFERROR(S222/O221,"-")</f>
        <v>0.28125</v>
      </c>
      <c r="U222" s="190">
        <f t="shared" si="144"/>
        <v>99853.25</v>
      </c>
      <c r="V222" s="101">
        <f t="shared" ref="V222:V238" si="149">IFERROR(S222/$BL$17,0)</f>
        <v>1.915301127899553E-3</v>
      </c>
      <c r="W222" s="569"/>
      <c r="X222" s="569"/>
      <c r="Y222" s="116" t="s">
        <v>134</v>
      </c>
      <c r="Z222" s="187">
        <v>1062831</v>
      </c>
      <c r="AA222" s="160">
        <f>IFERROR(Z222/W221,"-")</f>
        <v>2.1769478434650557E-2</v>
      </c>
      <c r="AB222" s="187">
        <v>23</v>
      </c>
      <c r="AC222" s="160">
        <f>IFERROR(AB222/X221,"-")</f>
        <v>0.3108108108108108</v>
      </c>
      <c r="AD222" s="190">
        <f t="shared" si="145"/>
        <v>46210.043478260872</v>
      </c>
      <c r="AE222" s="101">
        <f t="shared" ref="AE222:AE238" si="150">IFERROR(AB222/$BL$17,0)</f>
        <v>1.2236646094913812E-3</v>
      </c>
      <c r="AF222" s="569"/>
      <c r="AG222" s="569"/>
      <c r="AH222" s="116" t="s">
        <v>134</v>
      </c>
      <c r="AI222" s="187">
        <v>7669277</v>
      </c>
      <c r="AJ222" s="160">
        <f>IFERROR(AI222/AF221,"-")</f>
        <v>3.5677942486572987E-2</v>
      </c>
      <c r="AK222" s="187">
        <v>84</v>
      </c>
      <c r="AL222" s="160">
        <f>IFERROR(AK222/AG221,"-")</f>
        <v>0.32941176470588235</v>
      </c>
      <c r="AM222" s="190">
        <f t="shared" si="146"/>
        <v>91300.916666666672</v>
      </c>
      <c r="AN222" s="101">
        <f t="shared" ref="AN222:AN238" si="151">IFERROR(AK222/$BL$17,0)</f>
        <v>4.469035965098957E-3</v>
      </c>
      <c r="AO222" s="569"/>
      <c r="AP222" s="586"/>
      <c r="AQ222" s="116" t="s">
        <v>134</v>
      </c>
      <c r="AR222" s="187">
        <f t="shared" si="141"/>
        <v>30377745</v>
      </c>
      <c r="AS222" s="160">
        <f>IFERROR(AR222/AO221,"-")</f>
        <v>2.4975577531164236E-2</v>
      </c>
      <c r="AT222" s="187">
        <f t="shared" si="142"/>
        <v>447</v>
      </c>
      <c r="AU222" s="160">
        <f>IFERROR(AT222/AP221,"-")</f>
        <v>0.26387249114521844</v>
      </c>
      <c r="AV222" s="190">
        <f t="shared" si="147"/>
        <v>67959.161073825497</v>
      </c>
      <c r="AW222" s="101">
        <f t="shared" ref="AW222:AW238" si="152">IFERROR(AT222/$BL$17,0)</f>
        <v>2.378165567141945E-2</v>
      </c>
      <c r="AX222" s="112"/>
      <c r="BN222" s="476"/>
      <c r="BO222" s="566"/>
      <c r="BP222" s="569"/>
      <c r="BQ222" s="569"/>
      <c r="BR222" s="388" t="s">
        <v>145</v>
      </c>
      <c r="BS222" s="374">
        <v>1704338</v>
      </c>
      <c r="BT222" s="329">
        <v>7.9957083196110276E-3</v>
      </c>
      <c r="BU222" s="374">
        <v>37</v>
      </c>
      <c r="BV222" s="329">
        <v>0.14566929133858267</v>
      </c>
      <c r="BW222" s="374">
        <v>46063.189189189186</v>
      </c>
      <c r="BX222" s="389">
        <v>2.065423690967958E-3</v>
      </c>
      <c r="CA222" s="9"/>
      <c r="CB222" s="138"/>
      <c r="CC222" s="138"/>
      <c r="CD222" s="138"/>
      <c r="CE222" s="138"/>
      <c r="CF222" s="138"/>
      <c r="CG222" s="138"/>
      <c r="CH222" s="1"/>
      <c r="CI222" s="9"/>
      <c r="CJ222" s="130"/>
      <c r="CK222" s="130"/>
      <c r="CL222" s="130"/>
      <c r="CM222" s="1"/>
      <c r="CN222" s="1"/>
      <c r="CO222" s="1"/>
      <c r="CP222" s="1"/>
      <c r="CQ222" s="1"/>
    </row>
    <row r="223" spans="2:95" s="14" customFormat="1" ht="13.5" customHeight="1">
      <c r="B223" s="451"/>
      <c r="C223" s="566"/>
      <c r="D223" s="581"/>
      <c r="E223" s="569"/>
      <c r="F223" s="569"/>
      <c r="G223" s="116" t="s">
        <v>474</v>
      </c>
      <c r="H223" s="187">
        <v>13242053</v>
      </c>
      <c r="I223" s="160">
        <f>IFERROR(H223/E221,"-")</f>
        <v>1.558227310188357E-2</v>
      </c>
      <c r="J223" s="187">
        <v>85</v>
      </c>
      <c r="K223" s="160">
        <f>IFERROR(J223/F221,"-")</f>
        <v>6.8714632174616E-2</v>
      </c>
      <c r="L223" s="190">
        <f t="shared" si="143"/>
        <v>155788.85882352942</v>
      </c>
      <c r="M223" s="101">
        <f t="shared" si="148"/>
        <v>4.5222387742072778E-3</v>
      </c>
      <c r="N223" s="569"/>
      <c r="O223" s="569"/>
      <c r="P223" s="116" t="s">
        <v>474</v>
      </c>
      <c r="Q223" s="187">
        <v>79154</v>
      </c>
      <c r="R223" s="160">
        <f>IFERROR(Q223/N221,"-")</f>
        <v>7.7071377244109667E-4</v>
      </c>
      <c r="S223" s="187">
        <v>10</v>
      </c>
      <c r="T223" s="160">
        <f>IFERROR(S223/O221,"-")</f>
        <v>7.8125E-2</v>
      </c>
      <c r="U223" s="190">
        <f t="shared" si="144"/>
        <v>7915.4</v>
      </c>
      <c r="V223" s="101">
        <f t="shared" si="149"/>
        <v>5.3202809108320915E-4</v>
      </c>
      <c r="W223" s="569"/>
      <c r="X223" s="569"/>
      <c r="Y223" s="116" t="s">
        <v>474</v>
      </c>
      <c r="Z223" s="187">
        <v>1417000</v>
      </c>
      <c r="AA223" s="160">
        <f>IFERROR(Z223/W221,"-")</f>
        <v>2.9023759131884413E-2</v>
      </c>
      <c r="AB223" s="187">
        <v>9</v>
      </c>
      <c r="AC223" s="160">
        <f>IFERROR(AB223/X221,"-")</f>
        <v>0.12162162162162163</v>
      </c>
      <c r="AD223" s="190">
        <f t="shared" si="145"/>
        <v>157444.44444444444</v>
      </c>
      <c r="AE223" s="101">
        <f t="shared" si="150"/>
        <v>4.7882528197488826E-4</v>
      </c>
      <c r="AF223" s="569"/>
      <c r="AG223" s="569"/>
      <c r="AH223" s="116" t="s">
        <v>474</v>
      </c>
      <c r="AI223" s="187">
        <v>3430305</v>
      </c>
      <c r="AJ223" s="160">
        <f>IFERROR(AI223/AF221,"-")</f>
        <v>1.5957987239397373E-2</v>
      </c>
      <c r="AK223" s="187">
        <v>12</v>
      </c>
      <c r="AL223" s="160">
        <f>IFERROR(AK223/AG221,"-")</f>
        <v>4.7058823529411764E-2</v>
      </c>
      <c r="AM223" s="190">
        <f t="shared" si="146"/>
        <v>285858.75</v>
      </c>
      <c r="AN223" s="101">
        <f t="shared" si="151"/>
        <v>6.3843370929985105E-4</v>
      </c>
      <c r="AO223" s="569"/>
      <c r="AP223" s="586"/>
      <c r="AQ223" s="116" t="s">
        <v>474</v>
      </c>
      <c r="AR223" s="187">
        <f t="shared" si="141"/>
        <v>18168512</v>
      </c>
      <c r="AS223" s="160">
        <f>IFERROR(AR223/AO221,"-")</f>
        <v>1.4937549843870499E-2</v>
      </c>
      <c r="AT223" s="187">
        <f t="shared" si="142"/>
        <v>116</v>
      </c>
      <c r="AU223" s="160">
        <f>IFERROR(AT223/AP221,"-")</f>
        <v>6.8476977567886663E-2</v>
      </c>
      <c r="AV223" s="190">
        <f t="shared" si="147"/>
        <v>156625.10344827586</v>
      </c>
      <c r="AW223" s="101">
        <f t="shared" si="152"/>
        <v>6.1715258565652265E-3</v>
      </c>
      <c r="AX223" s="111"/>
      <c r="BJ223" s="12"/>
      <c r="BM223" s="12"/>
      <c r="BN223" s="476"/>
      <c r="BO223" s="566"/>
      <c r="BP223" s="569"/>
      <c r="BQ223" s="569"/>
      <c r="BR223" s="388" t="s">
        <v>146</v>
      </c>
      <c r="BS223" s="374">
        <v>559008</v>
      </c>
      <c r="BT223" s="329">
        <v>2.6225225960631762E-3</v>
      </c>
      <c r="BU223" s="374">
        <v>19</v>
      </c>
      <c r="BV223" s="329">
        <v>7.4803149606299218E-2</v>
      </c>
      <c r="BW223" s="374">
        <v>29421.473684210527</v>
      </c>
      <c r="BX223" s="389">
        <v>1.0606229764430054E-3</v>
      </c>
      <c r="BY223" s="12"/>
      <c r="CA223" s="9"/>
      <c r="CB223" s="138"/>
      <c r="CC223" s="138"/>
      <c r="CD223" s="138"/>
      <c r="CE223" s="138"/>
      <c r="CF223" s="138"/>
      <c r="CG223" s="138"/>
      <c r="CH223" s="1"/>
      <c r="CI223" s="9"/>
      <c r="CJ223" s="130"/>
      <c r="CK223" s="130"/>
      <c r="CL223" s="130"/>
      <c r="CM223" s="1"/>
      <c r="CN223" s="1"/>
      <c r="CO223" s="1"/>
      <c r="CP223" s="1"/>
      <c r="CQ223" s="1"/>
    </row>
    <row r="224" spans="2:95" s="14" customFormat="1" ht="13.5" customHeight="1">
      <c r="B224" s="451"/>
      <c r="C224" s="566"/>
      <c r="D224" s="581"/>
      <c r="E224" s="569"/>
      <c r="F224" s="569"/>
      <c r="G224" s="117" t="s">
        <v>135</v>
      </c>
      <c r="H224" s="187">
        <v>25358508</v>
      </c>
      <c r="I224" s="160">
        <f>IFERROR(H224/E221,"-")</f>
        <v>2.9840025342920719E-2</v>
      </c>
      <c r="J224" s="187">
        <v>453</v>
      </c>
      <c r="K224" s="160">
        <f>IFERROR(J224/F221,"-")</f>
        <v>0.36620856911883587</v>
      </c>
      <c r="L224" s="190">
        <f t="shared" si="143"/>
        <v>55979.046357615895</v>
      </c>
      <c r="M224" s="101">
        <f t="shared" si="148"/>
        <v>2.4100872526069378E-2</v>
      </c>
      <c r="N224" s="569"/>
      <c r="O224" s="569"/>
      <c r="P224" s="117" t="s">
        <v>135</v>
      </c>
      <c r="Q224" s="187">
        <v>1526808</v>
      </c>
      <c r="R224" s="160">
        <f>IFERROR(Q224/N221,"-")</f>
        <v>1.4866361187978447E-2</v>
      </c>
      <c r="S224" s="187">
        <v>56</v>
      </c>
      <c r="T224" s="160">
        <f>IFERROR(S224/O221,"-")</f>
        <v>0.4375</v>
      </c>
      <c r="U224" s="190">
        <f t="shared" si="144"/>
        <v>27264.428571428572</v>
      </c>
      <c r="V224" s="101">
        <f t="shared" si="149"/>
        <v>2.9793573100659713E-3</v>
      </c>
      <c r="W224" s="569"/>
      <c r="X224" s="569"/>
      <c r="Y224" s="117" t="s">
        <v>135</v>
      </c>
      <c r="Z224" s="187">
        <v>568416</v>
      </c>
      <c r="AA224" s="160">
        <f>IFERROR(Z224/W221,"-")</f>
        <v>1.1642603437338892E-2</v>
      </c>
      <c r="AB224" s="187">
        <v>26</v>
      </c>
      <c r="AC224" s="160">
        <f>IFERROR(AB224/X221,"-")</f>
        <v>0.35135135135135137</v>
      </c>
      <c r="AD224" s="190">
        <f t="shared" si="145"/>
        <v>21862.153846153848</v>
      </c>
      <c r="AE224" s="101">
        <f t="shared" si="150"/>
        <v>1.383273036816344E-3</v>
      </c>
      <c r="AF224" s="569"/>
      <c r="AG224" s="569"/>
      <c r="AH224" s="117" t="s">
        <v>135</v>
      </c>
      <c r="AI224" s="187">
        <v>8086895</v>
      </c>
      <c r="AJ224" s="160">
        <f>IFERROR(AI224/AF221,"-")</f>
        <v>3.762072679145044E-2</v>
      </c>
      <c r="AK224" s="187">
        <v>105</v>
      </c>
      <c r="AL224" s="160">
        <f>IFERROR(AK224/AG221,"-")</f>
        <v>0.41176470588235292</v>
      </c>
      <c r="AM224" s="190">
        <f t="shared" si="146"/>
        <v>77018.047619047618</v>
      </c>
      <c r="AN224" s="101">
        <f t="shared" si="151"/>
        <v>5.5862949563736967E-3</v>
      </c>
      <c r="AO224" s="569"/>
      <c r="AP224" s="586"/>
      <c r="AQ224" s="117" t="s">
        <v>135</v>
      </c>
      <c r="AR224" s="187">
        <f t="shared" si="141"/>
        <v>35540627</v>
      </c>
      <c r="AS224" s="160">
        <f>IFERROR(AR224/AO221,"-")</f>
        <v>2.9220328406360942E-2</v>
      </c>
      <c r="AT224" s="187">
        <f t="shared" si="142"/>
        <v>640</v>
      </c>
      <c r="AU224" s="160">
        <f>IFERROR(AT224/AP221,"-")</f>
        <v>0.37780401416765053</v>
      </c>
      <c r="AV224" s="190">
        <f t="shared" si="147"/>
        <v>55532.229687500003</v>
      </c>
      <c r="AW224" s="101">
        <f t="shared" si="152"/>
        <v>3.4049797829325386E-2</v>
      </c>
      <c r="AX224" s="112"/>
      <c r="BN224" s="476"/>
      <c r="BO224" s="566"/>
      <c r="BP224" s="569"/>
      <c r="BQ224" s="569"/>
      <c r="BR224" s="388" t="s">
        <v>147</v>
      </c>
      <c r="BS224" s="374">
        <v>242358</v>
      </c>
      <c r="BT224" s="329">
        <v>1.13699505434033E-3</v>
      </c>
      <c r="BU224" s="374">
        <v>28</v>
      </c>
      <c r="BV224" s="329">
        <v>0.11023622047244094</v>
      </c>
      <c r="BW224" s="374">
        <v>8655.6428571428569</v>
      </c>
      <c r="BX224" s="389">
        <v>1.5630233337054818E-3</v>
      </c>
      <c r="CA224" s="9"/>
      <c r="CB224" s="138"/>
      <c r="CC224" s="138"/>
      <c r="CD224" s="138"/>
      <c r="CE224" s="138"/>
      <c r="CF224" s="138"/>
      <c r="CG224" s="138"/>
      <c r="CH224" s="1"/>
      <c r="CI224" s="9"/>
      <c r="CJ224" s="130"/>
      <c r="CK224" s="130"/>
      <c r="CL224" s="130"/>
      <c r="CM224" s="1"/>
      <c r="CN224" s="1"/>
      <c r="CO224" s="1"/>
      <c r="CP224" s="1"/>
      <c r="CQ224" s="1"/>
    </row>
    <row r="225" spans="2:95" s="14" customFormat="1" ht="13.5" customHeight="1">
      <c r="B225" s="451"/>
      <c r="C225" s="566"/>
      <c r="D225" s="581"/>
      <c r="E225" s="569"/>
      <c r="F225" s="569"/>
      <c r="G225" s="117" t="s">
        <v>136</v>
      </c>
      <c r="H225" s="187">
        <v>4515006</v>
      </c>
      <c r="I225" s="160">
        <f>IFERROR(H225/E221,"-")</f>
        <v>5.3129266699538909E-3</v>
      </c>
      <c r="J225" s="187">
        <v>48</v>
      </c>
      <c r="K225" s="160">
        <f>IFERROR(J225/F221,"-")</f>
        <v>3.8803556992724336E-2</v>
      </c>
      <c r="L225" s="190">
        <f t="shared" si="143"/>
        <v>94062.625</v>
      </c>
      <c r="M225" s="101">
        <f t="shared" si="148"/>
        <v>2.5537348371994042E-3</v>
      </c>
      <c r="N225" s="569"/>
      <c r="O225" s="569"/>
      <c r="P225" s="117" t="s">
        <v>136</v>
      </c>
      <c r="Q225" s="187">
        <v>62313</v>
      </c>
      <c r="R225" s="160">
        <f>IFERROR(Q225/N221,"-")</f>
        <v>6.0673481191250039E-4</v>
      </c>
      <c r="S225" s="187">
        <v>4</v>
      </c>
      <c r="T225" s="160">
        <f>IFERROR(S225/O221,"-")</f>
        <v>3.125E-2</v>
      </c>
      <c r="U225" s="190">
        <f t="shared" si="144"/>
        <v>15578.25</v>
      </c>
      <c r="V225" s="101">
        <f t="shared" si="149"/>
        <v>2.1281123643328368E-4</v>
      </c>
      <c r="W225" s="569"/>
      <c r="X225" s="569"/>
      <c r="Y225" s="117" t="s">
        <v>136</v>
      </c>
      <c r="Z225" s="187">
        <v>12997</v>
      </c>
      <c r="AA225" s="160">
        <f>IFERROR(Z225/W221,"-")</f>
        <v>2.6621157193867446E-4</v>
      </c>
      <c r="AB225" s="187">
        <v>1</v>
      </c>
      <c r="AC225" s="160">
        <f>IFERROR(AB225/X221,"-")</f>
        <v>1.3513513513513514E-2</v>
      </c>
      <c r="AD225" s="190">
        <f t="shared" si="145"/>
        <v>12997</v>
      </c>
      <c r="AE225" s="101">
        <f t="shared" si="150"/>
        <v>5.3202809108320921E-5</v>
      </c>
      <c r="AF225" s="569"/>
      <c r="AG225" s="569"/>
      <c r="AH225" s="117" t="s">
        <v>136</v>
      </c>
      <c r="AI225" s="187">
        <v>65920</v>
      </c>
      <c r="AJ225" s="160">
        <f>IFERROR(AI225/AF221,"-")</f>
        <v>3.0666384441648041E-4</v>
      </c>
      <c r="AK225" s="187">
        <v>8</v>
      </c>
      <c r="AL225" s="160">
        <f>IFERROR(AK225/AG221,"-")</f>
        <v>3.1372549019607843E-2</v>
      </c>
      <c r="AM225" s="190">
        <f t="shared" si="146"/>
        <v>8240</v>
      </c>
      <c r="AN225" s="101">
        <f t="shared" si="151"/>
        <v>4.2562247286656737E-4</v>
      </c>
      <c r="AO225" s="569"/>
      <c r="AP225" s="586"/>
      <c r="AQ225" s="117" t="s">
        <v>136</v>
      </c>
      <c r="AR225" s="187">
        <f t="shared" si="141"/>
        <v>4656236</v>
      </c>
      <c r="AS225" s="160">
        <f>IFERROR(AR225/AO221,"-")</f>
        <v>3.8282032857079435E-3</v>
      </c>
      <c r="AT225" s="187">
        <f t="shared" si="142"/>
        <v>61</v>
      </c>
      <c r="AU225" s="160">
        <f>IFERROR(AT225/AP221,"-")</f>
        <v>3.6009445100354191E-2</v>
      </c>
      <c r="AV225" s="190">
        <f t="shared" si="147"/>
        <v>76331.737704918036</v>
      </c>
      <c r="AW225" s="101">
        <f t="shared" si="152"/>
        <v>3.2453713556075759E-3</v>
      </c>
      <c r="AX225" s="112"/>
      <c r="BN225" s="477"/>
      <c r="BO225" s="567"/>
      <c r="BP225" s="570"/>
      <c r="BQ225" s="570"/>
      <c r="BR225" s="119" t="s">
        <v>74</v>
      </c>
      <c r="BS225" s="374">
        <v>35005527</v>
      </c>
      <c r="BT225" s="329">
        <v>0.16422445751151971</v>
      </c>
      <c r="BU225" s="374">
        <v>232</v>
      </c>
      <c r="BV225" s="329">
        <v>0.91338582677165359</v>
      </c>
      <c r="BW225" s="374">
        <v>150885.8922413793</v>
      </c>
      <c r="BX225" s="389">
        <v>1.2950764764988278E-2</v>
      </c>
      <c r="CA225" s="9"/>
      <c r="CB225" s="138"/>
      <c r="CC225" s="138"/>
      <c r="CD225" s="138"/>
      <c r="CE225" s="138"/>
      <c r="CF225" s="138"/>
      <c r="CG225" s="138"/>
      <c r="CH225" s="1"/>
      <c r="CI225" s="9"/>
      <c r="CJ225" s="130"/>
      <c r="CK225" s="130"/>
      <c r="CL225" s="130"/>
      <c r="CM225" s="1"/>
      <c r="CN225" s="1"/>
      <c r="CO225" s="1"/>
      <c r="CP225" s="1"/>
      <c r="CQ225" s="1"/>
    </row>
    <row r="226" spans="2:95" s="14" customFormat="1" ht="13.5" customHeight="1">
      <c r="B226" s="451"/>
      <c r="C226" s="566"/>
      <c r="D226" s="581"/>
      <c r="E226" s="569"/>
      <c r="F226" s="569"/>
      <c r="G226" s="117" t="s">
        <v>137</v>
      </c>
      <c r="H226" s="187">
        <v>19758353</v>
      </c>
      <c r="I226" s="160">
        <f>IFERROR(H226/E221,"-")</f>
        <v>2.3250175217499926E-2</v>
      </c>
      <c r="J226" s="187">
        <v>471</v>
      </c>
      <c r="K226" s="160">
        <f>IFERROR(J226/F221,"-")</f>
        <v>0.38075990299110751</v>
      </c>
      <c r="L226" s="190">
        <f t="shared" si="143"/>
        <v>41949.794055201695</v>
      </c>
      <c r="M226" s="101">
        <f t="shared" si="148"/>
        <v>2.5058523090019155E-2</v>
      </c>
      <c r="N226" s="569"/>
      <c r="O226" s="569"/>
      <c r="P226" s="117" t="s">
        <v>137</v>
      </c>
      <c r="Q226" s="187">
        <v>3911649</v>
      </c>
      <c r="R226" s="160">
        <f>IFERROR(Q226/N221,"-")</f>
        <v>3.8087295111497124E-2</v>
      </c>
      <c r="S226" s="187">
        <v>67</v>
      </c>
      <c r="T226" s="160">
        <f>IFERROR(S226/O221,"-")</f>
        <v>0.5234375</v>
      </c>
      <c r="U226" s="190">
        <f t="shared" si="144"/>
        <v>58382.820895522389</v>
      </c>
      <c r="V226" s="101">
        <f t="shared" si="149"/>
        <v>3.5645882102575016E-3</v>
      </c>
      <c r="W226" s="569"/>
      <c r="X226" s="569"/>
      <c r="Y226" s="117" t="s">
        <v>137</v>
      </c>
      <c r="Z226" s="187">
        <v>657976</v>
      </c>
      <c r="AA226" s="160">
        <f>IFERROR(Z226/W221,"-")</f>
        <v>1.3477019716697796E-2</v>
      </c>
      <c r="AB226" s="187">
        <v>33</v>
      </c>
      <c r="AC226" s="160">
        <f>IFERROR(AB226/X221,"-")</f>
        <v>0.44594594594594594</v>
      </c>
      <c r="AD226" s="190">
        <f t="shared" si="145"/>
        <v>19938.666666666668</v>
      </c>
      <c r="AE226" s="101">
        <f t="shared" si="150"/>
        <v>1.7556927005745904E-3</v>
      </c>
      <c r="AF226" s="569"/>
      <c r="AG226" s="569"/>
      <c r="AH226" s="117" t="s">
        <v>137</v>
      </c>
      <c r="AI226" s="187">
        <v>12777075</v>
      </c>
      <c r="AJ226" s="160">
        <f>IFERROR(AI226/AF221,"-")</f>
        <v>5.9439729063982115E-2</v>
      </c>
      <c r="AK226" s="187">
        <v>126</v>
      </c>
      <c r="AL226" s="160">
        <f>IFERROR(AK226/AG221,"-")</f>
        <v>0.49411764705882355</v>
      </c>
      <c r="AM226" s="190">
        <f t="shared" si="146"/>
        <v>101405.35714285714</v>
      </c>
      <c r="AN226" s="101">
        <f t="shared" si="151"/>
        <v>6.7035539476484355E-3</v>
      </c>
      <c r="AO226" s="569"/>
      <c r="AP226" s="586"/>
      <c r="AQ226" s="117" t="s">
        <v>137</v>
      </c>
      <c r="AR226" s="187">
        <f t="shared" si="141"/>
        <v>37105053</v>
      </c>
      <c r="AS226" s="160">
        <f>IFERROR(AR226/AO221,"-")</f>
        <v>3.0506547737478809E-2</v>
      </c>
      <c r="AT226" s="187">
        <f t="shared" si="142"/>
        <v>697</v>
      </c>
      <c r="AU226" s="160">
        <f>IFERROR(AT226/AP221,"-")</f>
        <v>0.41145218417945689</v>
      </c>
      <c r="AV226" s="190">
        <f t="shared" si="147"/>
        <v>53235.370157819227</v>
      </c>
      <c r="AW226" s="101">
        <f t="shared" si="152"/>
        <v>3.7082357948499678E-2</v>
      </c>
      <c r="AX226" s="112"/>
      <c r="BN226" s="555">
        <v>14</v>
      </c>
      <c r="BO226" s="565" t="s">
        <v>122</v>
      </c>
      <c r="BP226" s="568">
        <v>104613630</v>
      </c>
      <c r="BQ226" s="568">
        <v>134</v>
      </c>
      <c r="BR226" s="388" t="s">
        <v>133</v>
      </c>
      <c r="BS226" s="374">
        <v>769139</v>
      </c>
      <c r="BT226" s="329">
        <v>7.3521872819058091E-3</v>
      </c>
      <c r="BU226" s="374">
        <v>33</v>
      </c>
      <c r="BV226" s="329">
        <v>0.2462686567164179</v>
      </c>
      <c r="BW226" s="374">
        <v>23307.242424242424</v>
      </c>
      <c r="BX226" s="389">
        <v>2.3790642347343376E-3</v>
      </c>
      <c r="CA226" s="9"/>
      <c r="CB226" s="138"/>
      <c r="CC226" s="138"/>
      <c r="CD226" s="138"/>
      <c r="CE226" s="138"/>
      <c r="CF226" s="138"/>
      <c r="CG226" s="138"/>
      <c r="CH226" s="1"/>
      <c r="CI226" s="9"/>
      <c r="CJ226" s="130"/>
      <c r="CK226" s="130"/>
      <c r="CL226" s="130"/>
      <c r="CM226" s="1"/>
      <c r="CN226" s="1"/>
      <c r="CO226" s="1"/>
      <c r="CP226" s="1"/>
      <c r="CQ226" s="1"/>
    </row>
    <row r="227" spans="2:95" s="14" customFormat="1" ht="13.5" customHeight="1">
      <c r="B227" s="451"/>
      <c r="C227" s="566"/>
      <c r="D227" s="581"/>
      <c r="E227" s="569"/>
      <c r="F227" s="569"/>
      <c r="G227" s="117" t="s">
        <v>138</v>
      </c>
      <c r="H227" s="187">
        <v>40435161</v>
      </c>
      <c r="I227" s="160">
        <f>IFERROR(H227/E221,"-")</f>
        <v>4.7581120663135211E-2</v>
      </c>
      <c r="J227" s="187">
        <v>538</v>
      </c>
      <c r="K227" s="160">
        <f>IFERROR(J227/F221,"-")</f>
        <v>0.43492320129345191</v>
      </c>
      <c r="L227" s="190">
        <f t="shared" si="143"/>
        <v>75158.291821561332</v>
      </c>
      <c r="M227" s="101">
        <f t="shared" si="148"/>
        <v>2.8623111300276654E-2</v>
      </c>
      <c r="N227" s="569"/>
      <c r="O227" s="569"/>
      <c r="P227" s="117" t="s">
        <v>138</v>
      </c>
      <c r="Q227" s="187">
        <v>6007891</v>
      </c>
      <c r="R227" s="160">
        <f>IFERROR(Q227/N221,"-")</f>
        <v>5.849817238579115E-2</v>
      </c>
      <c r="S227" s="187">
        <v>72</v>
      </c>
      <c r="T227" s="160">
        <f>IFERROR(S227/O221,"-")</f>
        <v>0.5625</v>
      </c>
      <c r="U227" s="190">
        <f t="shared" si="144"/>
        <v>83442.930555555562</v>
      </c>
      <c r="V227" s="101">
        <f t="shared" si="149"/>
        <v>3.8306022557991061E-3</v>
      </c>
      <c r="W227" s="569"/>
      <c r="X227" s="569"/>
      <c r="Y227" s="117" t="s">
        <v>138</v>
      </c>
      <c r="Z227" s="187">
        <v>1674743</v>
      </c>
      <c r="AA227" s="160">
        <f>IFERROR(Z227/W221,"-")</f>
        <v>3.4302990430352502E-2</v>
      </c>
      <c r="AB227" s="187">
        <v>27</v>
      </c>
      <c r="AC227" s="160">
        <f>IFERROR(AB227/X221,"-")</f>
        <v>0.36486486486486486</v>
      </c>
      <c r="AD227" s="190">
        <f t="shared" si="145"/>
        <v>62027.518518518518</v>
      </c>
      <c r="AE227" s="101">
        <f t="shared" si="150"/>
        <v>1.4364758459246647E-3</v>
      </c>
      <c r="AF227" s="569"/>
      <c r="AG227" s="569"/>
      <c r="AH227" s="117" t="s">
        <v>138</v>
      </c>
      <c r="AI227" s="187">
        <v>7650937</v>
      </c>
      <c r="AJ227" s="160">
        <f>IFERROR(AI227/AF221,"-")</f>
        <v>3.5592623692480174E-2</v>
      </c>
      <c r="AK227" s="187">
        <v>130</v>
      </c>
      <c r="AL227" s="160">
        <f>IFERROR(AK227/AG221,"-")</f>
        <v>0.50980392156862742</v>
      </c>
      <c r="AM227" s="190">
        <f t="shared" si="146"/>
        <v>58853.36153846154</v>
      </c>
      <c r="AN227" s="101">
        <f t="shared" si="151"/>
        <v>6.9163651840817193E-3</v>
      </c>
      <c r="AO227" s="569"/>
      <c r="AP227" s="586"/>
      <c r="AQ227" s="117" t="s">
        <v>138</v>
      </c>
      <c r="AR227" s="187">
        <f t="shared" si="141"/>
        <v>55768732</v>
      </c>
      <c r="AS227" s="160">
        <f>IFERROR(AR227/AO221,"-")</f>
        <v>4.5851207516578993E-2</v>
      </c>
      <c r="AT227" s="187">
        <f t="shared" si="142"/>
        <v>767</v>
      </c>
      <c r="AU227" s="160">
        <f>IFERROR(AT227/AP221,"-")</f>
        <v>0.4527744982290437</v>
      </c>
      <c r="AV227" s="190">
        <f t="shared" si="147"/>
        <v>72710.211212516297</v>
      </c>
      <c r="AW227" s="101">
        <f t="shared" si="152"/>
        <v>4.0806554586082143E-2</v>
      </c>
      <c r="AX227" s="112"/>
      <c r="BN227" s="476"/>
      <c r="BO227" s="566"/>
      <c r="BP227" s="569"/>
      <c r="BQ227" s="569"/>
      <c r="BR227" s="388" t="s">
        <v>134</v>
      </c>
      <c r="BS227" s="374">
        <v>1398921</v>
      </c>
      <c r="BT227" s="329">
        <v>1.3372263250974084E-2</v>
      </c>
      <c r="BU227" s="374">
        <v>47</v>
      </c>
      <c r="BV227" s="329">
        <v>0.35074626865671643</v>
      </c>
      <c r="BW227" s="374">
        <v>29764.276595744679</v>
      </c>
      <c r="BX227" s="389">
        <v>3.3883642131064813E-3</v>
      </c>
      <c r="CA227" s="9"/>
      <c r="CB227" s="138"/>
      <c r="CC227" s="138"/>
      <c r="CD227" s="138"/>
      <c r="CE227" s="138"/>
      <c r="CF227" s="138"/>
      <c r="CG227" s="138"/>
      <c r="CH227" s="1"/>
      <c r="CI227" s="9"/>
      <c r="CJ227" s="130"/>
      <c r="CK227" s="130"/>
      <c r="CL227" s="130"/>
      <c r="CM227" s="1"/>
      <c r="CN227" s="1"/>
      <c r="CO227" s="1"/>
      <c r="CP227" s="1"/>
      <c r="CQ227" s="1"/>
    </row>
    <row r="228" spans="2:95" s="14" customFormat="1" ht="13.5" customHeight="1">
      <c r="B228" s="451"/>
      <c r="C228" s="566"/>
      <c r="D228" s="581"/>
      <c r="E228" s="569"/>
      <c r="F228" s="569"/>
      <c r="G228" s="117" t="s">
        <v>139</v>
      </c>
      <c r="H228" s="187">
        <v>18490246</v>
      </c>
      <c r="I228" s="160">
        <f>IFERROR(H228/E221,"-")</f>
        <v>2.1757960256843126E-2</v>
      </c>
      <c r="J228" s="187">
        <v>150</v>
      </c>
      <c r="K228" s="160">
        <f>IFERROR(J228/F221,"-")</f>
        <v>0.12126111560226355</v>
      </c>
      <c r="L228" s="190">
        <f t="shared" si="143"/>
        <v>123268.30666666667</v>
      </c>
      <c r="M228" s="101">
        <f t="shared" si="148"/>
        <v>7.9804213662481374E-3</v>
      </c>
      <c r="N228" s="569"/>
      <c r="O228" s="569"/>
      <c r="P228" s="117" t="s">
        <v>139</v>
      </c>
      <c r="Q228" s="187">
        <v>301838</v>
      </c>
      <c r="R228" s="160">
        <f>IFERROR(Q228/N221,"-")</f>
        <v>2.9389633328205239E-3</v>
      </c>
      <c r="S228" s="187">
        <v>15</v>
      </c>
      <c r="T228" s="160">
        <f>IFERROR(S228/O221,"-")</f>
        <v>0.1171875</v>
      </c>
      <c r="U228" s="190">
        <f t="shared" si="144"/>
        <v>20122.533333333333</v>
      </c>
      <c r="V228" s="101">
        <f t="shared" si="149"/>
        <v>7.9804213662481378E-4</v>
      </c>
      <c r="W228" s="569"/>
      <c r="X228" s="569"/>
      <c r="Y228" s="117" t="s">
        <v>139</v>
      </c>
      <c r="Z228" s="187">
        <v>61410</v>
      </c>
      <c r="AA228" s="160">
        <f>IFERROR(Z228/W221,"-")</f>
        <v>1.2578327793147648E-3</v>
      </c>
      <c r="AB228" s="187">
        <v>7</v>
      </c>
      <c r="AC228" s="160">
        <f>IFERROR(AB228/X221,"-")</f>
        <v>9.45945945945946E-2</v>
      </c>
      <c r="AD228" s="190">
        <f t="shared" si="145"/>
        <v>8772.8571428571431</v>
      </c>
      <c r="AE228" s="101">
        <f t="shared" si="150"/>
        <v>3.7241966375824642E-4</v>
      </c>
      <c r="AF228" s="569"/>
      <c r="AG228" s="569"/>
      <c r="AH228" s="117" t="s">
        <v>139</v>
      </c>
      <c r="AI228" s="187">
        <v>7634315</v>
      </c>
      <c r="AJ228" s="160">
        <f>IFERROR(AI228/AF221,"-")</f>
        <v>3.551529713875004E-2</v>
      </c>
      <c r="AK228" s="187">
        <v>42</v>
      </c>
      <c r="AL228" s="160">
        <f>IFERROR(AK228/AG221,"-")</f>
        <v>0.16470588235294117</v>
      </c>
      <c r="AM228" s="190">
        <f t="shared" si="146"/>
        <v>181769.40476190476</v>
      </c>
      <c r="AN228" s="101">
        <f t="shared" si="151"/>
        <v>2.2345179825494785E-3</v>
      </c>
      <c r="AO228" s="569"/>
      <c r="AP228" s="586"/>
      <c r="AQ228" s="117" t="s">
        <v>139</v>
      </c>
      <c r="AR228" s="187">
        <f t="shared" si="141"/>
        <v>26487809</v>
      </c>
      <c r="AS228" s="160">
        <f>IFERROR(AR228/AO221,"-")</f>
        <v>2.1777400768561651E-2</v>
      </c>
      <c r="AT228" s="187">
        <f t="shared" si="142"/>
        <v>214</v>
      </c>
      <c r="AU228" s="160">
        <f>IFERROR(AT228/AP221,"-")</f>
        <v>0.12632821723730814</v>
      </c>
      <c r="AV228" s="190">
        <f t="shared" si="147"/>
        <v>123774.80841121495</v>
      </c>
      <c r="AW228" s="101">
        <f t="shared" si="152"/>
        <v>1.1385401149180676E-2</v>
      </c>
      <c r="AX228" s="112"/>
      <c r="BN228" s="476"/>
      <c r="BO228" s="566"/>
      <c r="BP228" s="569"/>
      <c r="BQ228" s="569"/>
      <c r="BR228" s="388" t="s">
        <v>135</v>
      </c>
      <c r="BS228" s="374">
        <v>2839409</v>
      </c>
      <c r="BT228" s="329">
        <v>2.7141864783776264E-2</v>
      </c>
      <c r="BU228" s="374">
        <v>49</v>
      </c>
      <c r="BV228" s="329">
        <v>0.36567164179104478</v>
      </c>
      <c r="BW228" s="374">
        <v>57947.122448979593</v>
      </c>
      <c r="BX228" s="389">
        <v>3.5325499243025016E-3</v>
      </c>
      <c r="CA228" s="9"/>
      <c r="CB228" s="138"/>
      <c r="CC228" s="138"/>
      <c r="CD228" s="138"/>
      <c r="CE228" s="138"/>
      <c r="CF228" s="138"/>
      <c r="CG228" s="138"/>
      <c r="CH228" s="1"/>
      <c r="CI228" s="9"/>
      <c r="CJ228" s="130"/>
      <c r="CK228" s="130"/>
      <c r="CL228" s="130"/>
      <c r="CM228" s="1"/>
      <c r="CN228" s="1"/>
      <c r="CO228" s="1"/>
      <c r="CP228" s="1"/>
      <c r="CQ228" s="1"/>
    </row>
    <row r="229" spans="2:95" s="14" customFormat="1" ht="13.5" customHeight="1">
      <c r="B229" s="451"/>
      <c r="C229" s="566"/>
      <c r="D229" s="581"/>
      <c r="E229" s="569"/>
      <c r="F229" s="569"/>
      <c r="G229" s="117" t="s">
        <v>149</v>
      </c>
      <c r="H229" s="187">
        <v>0</v>
      </c>
      <c r="I229" s="160">
        <f>IFERROR(H229/E221,"-")</f>
        <v>0</v>
      </c>
      <c r="J229" s="187">
        <v>0</v>
      </c>
      <c r="K229" s="160">
        <f>IFERROR(J229/F221,"-")</f>
        <v>0</v>
      </c>
      <c r="L229" s="190" t="str">
        <f t="shared" si="143"/>
        <v>-</v>
      </c>
      <c r="M229" s="101">
        <f t="shared" si="148"/>
        <v>0</v>
      </c>
      <c r="N229" s="569"/>
      <c r="O229" s="569"/>
      <c r="P229" s="117" t="s">
        <v>149</v>
      </c>
      <c r="Q229" s="187">
        <v>0</v>
      </c>
      <c r="R229" s="160">
        <f>IFERROR(Q229/N221,"-")</f>
        <v>0</v>
      </c>
      <c r="S229" s="187">
        <v>0</v>
      </c>
      <c r="T229" s="160">
        <f>IFERROR(S229/O221,"-")</f>
        <v>0</v>
      </c>
      <c r="U229" s="190" t="str">
        <f t="shared" si="144"/>
        <v>-</v>
      </c>
      <c r="V229" s="101">
        <f t="shared" si="149"/>
        <v>0</v>
      </c>
      <c r="W229" s="569"/>
      <c r="X229" s="569"/>
      <c r="Y229" s="117" t="s">
        <v>149</v>
      </c>
      <c r="Z229" s="187">
        <v>0</v>
      </c>
      <c r="AA229" s="160">
        <f>IFERROR(Z229/W221,"-")</f>
        <v>0</v>
      </c>
      <c r="AB229" s="187">
        <v>0</v>
      </c>
      <c r="AC229" s="160">
        <f>IFERROR(AB229/X221,"-")</f>
        <v>0</v>
      </c>
      <c r="AD229" s="190" t="str">
        <f t="shared" si="145"/>
        <v>-</v>
      </c>
      <c r="AE229" s="101">
        <f t="shared" si="150"/>
        <v>0</v>
      </c>
      <c r="AF229" s="569"/>
      <c r="AG229" s="569"/>
      <c r="AH229" s="117" t="s">
        <v>149</v>
      </c>
      <c r="AI229" s="187">
        <v>1991</v>
      </c>
      <c r="AJ229" s="160">
        <f>IFERROR(AI229/AF221,"-")</f>
        <v>9.2622529464989757E-6</v>
      </c>
      <c r="AK229" s="187">
        <v>1</v>
      </c>
      <c r="AL229" s="160">
        <f>IFERROR(AK229/AG221,"-")</f>
        <v>3.9215686274509803E-3</v>
      </c>
      <c r="AM229" s="190">
        <f t="shared" si="146"/>
        <v>1991</v>
      </c>
      <c r="AN229" s="101">
        <f t="shared" si="151"/>
        <v>5.3202809108320921E-5</v>
      </c>
      <c r="AO229" s="569"/>
      <c r="AP229" s="586"/>
      <c r="AQ229" s="117" t="s">
        <v>149</v>
      </c>
      <c r="AR229" s="187">
        <f t="shared" si="141"/>
        <v>1991</v>
      </c>
      <c r="AS229" s="160">
        <f>IFERROR(AR229/AO221,"-")</f>
        <v>1.6369343697021617E-6</v>
      </c>
      <c r="AT229" s="187">
        <f t="shared" si="142"/>
        <v>1</v>
      </c>
      <c r="AU229" s="160">
        <f>IFERROR(AT229/AP221,"-")</f>
        <v>5.9031877213695393E-4</v>
      </c>
      <c r="AV229" s="190">
        <f t="shared" si="147"/>
        <v>1991</v>
      </c>
      <c r="AW229" s="101">
        <f t="shared" si="152"/>
        <v>5.3202809108320921E-5</v>
      </c>
      <c r="AX229" s="112"/>
      <c r="BN229" s="476"/>
      <c r="BO229" s="566"/>
      <c r="BP229" s="569"/>
      <c r="BQ229" s="569"/>
      <c r="BR229" s="388" t="s">
        <v>136</v>
      </c>
      <c r="BS229" s="374">
        <v>134917</v>
      </c>
      <c r="BT229" s="329">
        <v>1.2896694245290981E-3</v>
      </c>
      <c r="BU229" s="374">
        <v>8</v>
      </c>
      <c r="BV229" s="329">
        <v>5.9701492537313432E-2</v>
      </c>
      <c r="BW229" s="374">
        <v>16864.625</v>
      </c>
      <c r="BX229" s="389">
        <v>5.7674284478408187E-4</v>
      </c>
      <c r="CA229" s="9"/>
      <c r="CB229" s="138"/>
      <c r="CC229" s="138"/>
      <c r="CD229" s="138"/>
      <c r="CE229" s="138"/>
      <c r="CF229" s="138"/>
      <c r="CG229" s="138"/>
      <c r="CH229" s="1"/>
      <c r="CI229" s="9"/>
      <c r="CJ229" s="130"/>
      <c r="CK229" s="130"/>
      <c r="CL229" s="130"/>
      <c r="CM229" s="1"/>
      <c r="CN229" s="1"/>
      <c r="CO229" s="1"/>
      <c r="CP229" s="1"/>
      <c r="CQ229" s="1"/>
    </row>
    <row r="230" spans="2:95" s="14" customFormat="1" ht="13.5" customHeight="1">
      <c r="B230" s="451"/>
      <c r="C230" s="566"/>
      <c r="D230" s="581"/>
      <c r="E230" s="569"/>
      <c r="F230" s="569"/>
      <c r="G230" s="117" t="s">
        <v>140</v>
      </c>
      <c r="H230" s="187">
        <v>193205</v>
      </c>
      <c r="I230" s="160">
        <f>IFERROR(H230/E221,"-")</f>
        <v>2.2734942041460001E-4</v>
      </c>
      <c r="J230" s="187">
        <v>13</v>
      </c>
      <c r="K230" s="160">
        <f>IFERROR(J230/F221,"-")</f>
        <v>1.0509296685529508E-2</v>
      </c>
      <c r="L230" s="190">
        <f t="shared" si="143"/>
        <v>14861.923076923076</v>
      </c>
      <c r="M230" s="101">
        <f t="shared" si="148"/>
        <v>6.91636518408172E-4</v>
      </c>
      <c r="N230" s="569"/>
      <c r="O230" s="569"/>
      <c r="P230" s="117" t="s">
        <v>140</v>
      </c>
      <c r="Q230" s="187">
        <v>58755</v>
      </c>
      <c r="R230" s="160">
        <f>IFERROR(Q230/N221,"-")</f>
        <v>5.7209095812942663E-4</v>
      </c>
      <c r="S230" s="187">
        <v>3</v>
      </c>
      <c r="T230" s="160">
        <f>IFERROR(S230/O221,"-")</f>
        <v>2.34375E-2</v>
      </c>
      <c r="U230" s="190">
        <f t="shared" si="144"/>
        <v>19585</v>
      </c>
      <c r="V230" s="101">
        <f t="shared" si="149"/>
        <v>1.5960842732496276E-4</v>
      </c>
      <c r="W230" s="569"/>
      <c r="X230" s="569"/>
      <c r="Y230" s="117" t="s">
        <v>140</v>
      </c>
      <c r="Z230" s="187">
        <v>35650</v>
      </c>
      <c r="AA230" s="160">
        <f>IFERROR(Z230/W221,"-")</f>
        <v>7.3020254978947024E-4</v>
      </c>
      <c r="AB230" s="187">
        <v>2</v>
      </c>
      <c r="AC230" s="160">
        <f>IFERROR(AB230/X221,"-")</f>
        <v>2.7027027027027029E-2</v>
      </c>
      <c r="AD230" s="190">
        <f t="shared" si="145"/>
        <v>17825</v>
      </c>
      <c r="AE230" s="101">
        <f t="shared" si="150"/>
        <v>1.0640561821664184E-4</v>
      </c>
      <c r="AF230" s="569"/>
      <c r="AG230" s="569"/>
      <c r="AH230" s="117" t="s">
        <v>140</v>
      </c>
      <c r="AI230" s="187">
        <v>15888</v>
      </c>
      <c r="AJ230" s="160">
        <f>IFERROR(AI230/AF221,"-")</f>
        <v>7.3911941142127438E-5</v>
      </c>
      <c r="AK230" s="187">
        <v>2</v>
      </c>
      <c r="AL230" s="160">
        <f>IFERROR(AK230/AG221,"-")</f>
        <v>7.8431372549019607E-3</v>
      </c>
      <c r="AM230" s="190">
        <f t="shared" si="146"/>
        <v>7944</v>
      </c>
      <c r="AN230" s="101">
        <f t="shared" si="151"/>
        <v>1.0640561821664184E-4</v>
      </c>
      <c r="AO230" s="569"/>
      <c r="AP230" s="586"/>
      <c r="AQ230" s="117" t="s">
        <v>140</v>
      </c>
      <c r="AR230" s="187">
        <f t="shared" si="141"/>
        <v>303498</v>
      </c>
      <c r="AS230" s="160">
        <f>IFERROR(AR230/AO221,"-")</f>
        <v>2.4952602076135945E-4</v>
      </c>
      <c r="AT230" s="187">
        <f t="shared" si="142"/>
        <v>20</v>
      </c>
      <c r="AU230" s="160">
        <f>IFERROR(AT230/AP221,"-")</f>
        <v>1.1806375442739079E-2</v>
      </c>
      <c r="AV230" s="190">
        <f t="shared" si="147"/>
        <v>15174.9</v>
      </c>
      <c r="AW230" s="101">
        <f t="shared" si="152"/>
        <v>1.0640561821664183E-3</v>
      </c>
      <c r="AX230" s="112"/>
      <c r="BN230" s="476"/>
      <c r="BO230" s="566"/>
      <c r="BP230" s="569"/>
      <c r="BQ230" s="569"/>
      <c r="BR230" s="388" t="s">
        <v>137</v>
      </c>
      <c r="BS230" s="374">
        <v>2250116</v>
      </c>
      <c r="BT230" s="329">
        <v>2.1508822511942277E-2</v>
      </c>
      <c r="BU230" s="374">
        <v>67</v>
      </c>
      <c r="BV230" s="329">
        <v>0.5</v>
      </c>
      <c r="BW230" s="374">
        <v>33583.820895522389</v>
      </c>
      <c r="BX230" s="389">
        <v>4.8302213250666862E-3</v>
      </c>
      <c r="CA230" s="9"/>
      <c r="CB230" s="138"/>
      <c r="CC230" s="138"/>
      <c r="CD230" s="138"/>
      <c r="CE230" s="138"/>
      <c r="CF230" s="138"/>
      <c r="CG230" s="138"/>
      <c r="CH230" s="1"/>
      <c r="CI230" s="9"/>
      <c r="CJ230" s="130"/>
      <c r="CK230" s="130"/>
      <c r="CL230" s="130"/>
      <c r="CM230" s="1"/>
      <c r="CN230" s="1"/>
      <c r="CO230" s="1"/>
      <c r="CP230" s="1"/>
      <c r="CQ230" s="1"/>
    </row>
    <row r="231" spans="2:95" s="14" customFormat="1" ht="13.5" customHeight="1">
      <c r="B231" s="451"/>
      <c r="C231" s="566"/>
      <c r="D231" s="581"/>
      <c r="E231" s="569"/>
      <c r="F231" s="569"/>
      <c r="G231" s="117" t="s">
        <v>141</v>
      </c>
      <c r="H231" s="187">
        <v>990234</v>
      </c>
      <c r="I231" s="160">
        <f>IFERROR(H231/E221,"-")</f>
        <v>1.1652344710273079E-3</v>
      </c>
      <c r="J231" s="187">
        <v>59</v>
      </c>
      <c r="K231" s="160">
        <f>IFERROR(J231/F221,"-")</f>
        <v>4.7696038803556995E-2</v>
      </c>
      <c r="L231" s="190">
        <f t="shared" si="143"/>
        <v>16783.627118644068</v>
      </c>
      <c r="M231" s="101">
        <f t="shared" si="148"/>
        <v>3.1389657373909344E-3</v>
      </c>
      <c r="N231" s="569"/>
      <c r="O231" s="569"/>
      <c r="P231" s="117" t="s">
        <v>141</v>
      </c>
      <c r="Q231" s="187">
        <v>104125</v>
      </c>
      <c r="R231" s="160">
        <f>IFERROR(Q231/N221,"-")</f>
        <v>1.0138536467573236E-3</v>
      </c>
      <c r="S231" s="187">
        <v>6</v>
      </c>
      <c r="T231" s="160">
        <f>IFERROR(S231/O221,"-")</f>
        <v>4.6875E-2</v>
      </c>
      <c r="U231" s="190">
        <f t="shared" si="144"/>
        <v>17354.166666666668</v>
      </c>
      <c r="V231" s="101">
        <f t="shared" si="149"/>
        <v>3.1921685464992552E-4</v>
      </c>
      <c r="W231" s="569"/>
      <c r="X231" s="569"/>
      <c r="Y231" s="117" t="s">
        <v>141</v>
      </c>
      <c r="Z231" s="187">
        <v>18790</v>
      </c>
      <c r="AA231" s="160">
        <f>IFERROR(Z231/W221,"-")</f>
        <v>3.8486692596196762E-4</v>
      </c>
      <c r="AB231" s="187">
        <v>4</v>
      </c>
      <c r="AC231" s="160">
        <f>IFERROR(AB231/X221,"-")</f>
        <v>5.4054054054054057E-2</v>
      </c>
      <c r="AD231" s="190">
        <f t="shared" si="145"/>
        <v>4697.5</v>
      </c>
      <c r="AE231" s="101">
        <f t="shared" si="150"/>
        <v>2.1281123643328368E-4</v>
      </c>
      <c r="AF231" s="569"/>
      <c r="AG231" s="569"/>
      <c r="AH231" s="117" t="s">
        <v>141</v>
      </c>
      <c r="AI231" s="187">
        <v>163160</v>
      </c>
      <c r="AJ231" s="160">
        <f>IFERROR(AI231/AF221,"-")</f>
        <v>7.5903023141676179E-4</v>
      </c>
      <c r="AK231" s="187">
        <v>13</v>
      </c>
      <c r="AL231" s="160">
        <f>IFERROR(AK231/AG221,"-")</f>
        <v>5.0980392156862744E-2</v>
      </c>
      <c r="AM231" s="190">
        <f t="shared" si="146"/>
        <v>12550.76923076923</v>
      </c>
      <c r="AN231" s="101">
        <f t="shared" si="151"/>
        <v>6.91636518408172E-4</v>
      </c>
      <c r="AO231" s="569"/>
      <c r="AP231" s="586"/>
      <c r="AQ231" s="117" t="s">
        <v>141</v>
      </c>
      <c r="AR231" s="187">
        <f t="shared" si="141"/>
        <v>1276309</v>
      </c>
      <c r="AS231" s="160">
        <f>IFERROR(AR231/AO221,"-")</f>
        <v>1.0493390600000987E-3</v>
      </c>
      <c r="AT231" s="187">
        <f t="shared" si="142"/>
        <v>82</v>
      </c>
      <c r="AU231" s="160">
        <f>IFERROR(AT231/AP221,"-")</f>
        <v>4.8406139315230225E-2</v>
      </c>
      <c r="AV231" s="190">
        <f t="shared" si="147"/>
        <v>15564.743902439024</v>
      </c>
      <c r="AW231" s="101">
        <f t="shared" si="152"/>
        <v>4.3626303468823156E-3</v>
      </c>
      <c r="AX231" s="112"/>
      <c r="BN231" s="476"/>
      <c r="BO231" s="566"/>
      <c r="BP231" s="569"/>
      <c r="BQ231" s="569"/>
      <c r="BR231" s="388" t="s">
        <v>138</v>
      </c>
      <c r="BS231" s="374">
        <v>4958339</v>
      </c>
      <c r="BT231" s="329">
        <v>4.7396682439945922E-2</v>
      </c>
      <c r="BU231" s="374">
        <v>58</v>
      </c>
      <c r="BV231" s="329">
        <v>0.43283582089552236</v>
      </c>
      <c r="BW231" s="374">
        <v>85488.603448275855</v>
      </c>
      <c r="BX231" s="389">
        <v>4.1813856246845941E-3</v>
      </c>
      <c r="CA231" s="9"/>
      <c r="CB231" s="138"/>
      <c r="CC231" s="138"/>
      <c r="CD231" s="138"/>
      <c r="CE231" s="138"/>
      <c r="CF231" s="138"/>
      <c r="CG231" s="138"/>
      <c r="CH231" s="1"/>
      <c r="CI231" s="9"/>
      <c r="CJ231" s="130"/>
      <c r="CK231" s="130"/>
      <c r="CL231" s="130"/>
      <c r="CM231" s="1"/>
      <c r="CN231" s="1"/>
      <c r="CO231" s="1"/>
      <c r="CP231" s="1"/>
      <c r="CQ231" s="1"/>
    </row>
    <row r="232" spans="2:95" s="14" customFormat="1" ht="13.5" customHeight="1">
      <c r="B232" s="451"/>
      <c r="C232" s="566"/>
      <c r="D232" s="581"/>
      <c r="E232" s="569"/>
      <c r="F232" s="569"/>
      <c r="G232" s="117" t="s">
        <v>142</v>
      </c>
      <c r="H232" s="187">
        <v>16313</v>
      </c>
      <c r="I232" s="160">
        <f>IFERROR(H232/E221,"-")</f>
        <v>1.9195937451015088E-5</v>
      </c>
      <c r="J232" s="187">
        <v>2</v>
      </c>
      <c r="K232" s="160">
        <f>IFERROR(J232/F221,"-")</f>
        <v>1.6168148746968471E-3</v>
      </c>
      <c r="L232" s="190">
        <f t="shared" si="143"/>
        <v>8156.5</v>
      </c>
      <c r="M232" s="101">
        <f t="shared" si="148"/>
        <v>1.0640561821664184E-4</v>
      </c>
      <c r="N232" s="569"/>
      <c r="O232" s="569"/>
      <c r="P232" s="117" t="s">
        <v>142</v>
      </c>
      <c r="Q232" s="187">
        <v>16189</v>
      </c>
      <c r="R232" s="160">
        <f>IFERROR(Q232/N221,"-")</f>
        <v>1.5763050840196218E-4</v>
      </c>
      <c r="S232" s="187">
        <v>2</v>
      </c>
      <c r="T232" s="160">
        <f>IFERROR(S232/O221,"-")</f>
        <v>1.5625E-2</v>
      </c>
      <c r="U232" s="190">
        <f t="shared" si="144"/>
        <v>8094.5</v>
      </c>
      <c r="V232" s="101">
        <f t="shared" si="149"/>
        <v>1.0640561821664184E-4</v>
      </c>
      <c r="W232" s="569"/>
      <c r="X232" s="569"/>
      <c r="Y232" s="117" t="s">
        <v>142</v>
      </c>
      <c r="Z232" s="187">
        <v>4499</v>
      </c>
      <c r="AA232" s="160">
        <f>IFERROR(Z232/W221,"-")</f>
        <v>9.2150947307232159E-5</v>
      </c>
      <c r="AB232" s="187">
        <v>1</v>
      </c>
      <c r="AC232" s="160">
        <f>IFERROR(AB232/X221,"-")</f>
        <v>1.3513513513513514E-2</v>
      </c>
      <c r="AD232" s="190">
        <f t="shared" si="145"/>
        <v>4499</v>
      </c>
      <c r="AE232" s="101">
        <f t="shared" si="150"/>
        <v>5.3202809108320921E-5</v>
      </c>
      <c r="AF232" s="569"/>
      <c r="AG232" s="569"/>
      <c r="AH232" s="117" t="s">
        <v>142</v>
      </c>
      <c r="AI232" s="187">
        <v>27507</v>
      </c>
      <c r="AJ232" s="160">
        <f>IFERROR(AI232/AF221,"-")</f>
        <v>1.2796423495698006E-4</v>
      </c>
      <c r="AK232" s="187">
        <v>1</v>
      </c>
      <c r="AL232" s="160">
        <f>IFERROR(AK232/AG221,"-")</f>
        <v>3.9215686274509803E-3</v>
      </c>
      <c r="AM232" s="190">
        <f t="shared" si="146"/>
        <v>27507</v>
      </c>
      <c r="AN232" s="101">
        <f t="shared" si="151"/>
        <v>5.3202809108320921E-5</v>
      </c>
      <c r="AO232" s="569"/>
      <c r="AP232" s="586"/>
      <c r="AQ232" s="117" t="s">
        <v>142</v>
      </c>
      <c r="AR232" s="187">
        <f t="shared" si="141"/>
        <v>64508</v>
      </c>
      <c r="AS232" s="160">
        <f>IFERROR(AR232/AO221,"-")</f>
        <v>5.3036344711575614E-5</v>
      </c>
      <c r="AT232" s="187">
        <f t="shared" si="142"/>
        <v>6</v>
      </c>
      <c r="AU232" s="160">
        <f>IFERROR(AT232/AP221,"-")</f>
        <v>3.5419126328217238E-3</v>
      </c>
      <c r="AV232" s="190">
        <f t="shared" si="147"/>
        <v>10751.333333333334</v>
      </c>
      <c r="AW232" s="101">
        <f t="shared" si="152"/>
        <v>3.1921685464992552E-4</v>
      </c>
      <c r="AX232" s="112"/>
      <c r="BN232" s="476"/>
      <c r="BO232" s="566"/>
      <c r="BP232" s="569"/>
      <c r="BQ232" s="569"/>
      <c r="BR232" s="388" t="s">
        <v>139</v>
      </c>
      <c r="BS232" s="374">
        <v>3220463</v>
      </c>
      <c r="BT232" s="329">
        <v>3.0784353816993064E-2</v>
      </c>
      <c r="BU232" s="374">
        <v>29</v>
      </c>
      <c r="BV232" s="329">
        <v>0.21641791044776118</v>
      </c>
      <c r="BW232" s="374">
        <v>111050.44827586207</v>
      </c>
      <c r="BX232" s="389">
        <v>2.0906928123422971E-3</v>
      </c>
      <c r="CA232" s="9"/>
      <c r="CB232" s="138"/>
      <c r="CC232" s="138"/>
      <c r="CD232" s="138"/>
      <c r="CE232" s="138"/>
      <c r="CF232" s="138"/>
      <c r="CG232" s="138"/>
      <c r="CH232" s="1"/>
      <c r="CI232" s="9"/>
      <c r="CJ232" s="130"/>
      <c r="CK232" s="130"/>
      <c r="CL232" s="130"/>
      <c r="CM232" s="1"/>
      <c r="CN232" s="1"/>
      <c r="CO232" s="1"/>
      <c r="CP232" s="1"/>
      <c r="CQ232" s="1"/>
    </row>
    <row r="233" spans="2:95" s="14" customFormat="1" ht="13.5" customHeight="1">
      <c r="B233" s="451"/>
      <c r="C233" s="566"/>
      <c r="D233" s="581"/>
      <c r="E233" s="569"/>
      <c r="F233" s="569"/>
      <c r="G233" s="117" t="s">
        <v>143</v>
      </c>
      <c r="H233" s="187">
        <v>3228478</v>
      </c>
      <c r="I233" s="160">
        <f>IFERROR(H233/E221,"-")</f>
        <v>3.7990352326352163E-3</v>
      </c>
      <c r="J233" s="187">
        <v>9</v>
      </c>
      <c r="K233" s="160">
        <f>IFERROR(J233/F221,"-")</f>
        <v>7.2756669361358122E-3</v>
      </c>
      <c r="L233" s="190">
        <f t="shared" si="143"/>
        <v>358719.77777777775</v>
      </c>
      <c r="M233" s="101">
        <f t="shared" si="148"/>
        <v>4.7882528197488826E-4</v>
      </c>
      <c r="N233" s="569"/>
      <c r="O233" s="569"/>
      <c r="P233" s="117" t="s">
        <v>143</v>
      </c>
      <c r="Q233" s="187">
        <v>0</v>
      </c>
      <c r="R233" s="160">
        <f>IFERROR(Q233/N221,"-")</f>
        <v>0</v>
      </c>
      <c r="S233" s="187">
        <v>0</v>
      </c>
      <c r="T233" s="160">
        <f>IFERROR(S233/O221,"-")</f>
        <v>0</v>
      </c>
      <c r="U233" s="190" t="str">
        <f t="shared" si="144"/>
        <v>-</v>
      </c>
      <c r="V233" s="101">
        <f t="shared" si="149"/>
        <v>0</v>
      </c>
      <c r="W233" s="569"/>
      <c r="X233" s="569"/>
      <c r="Y233" s="117" t="s">
        <v>143</v>
      </c>
      <c r="Z233" s="187">
        <v>9566</v>
      </c>
      <c r="AA233" s="160">
        <f>IFERROR(Z233/W221,"-")</f>
        <v>1.9593597731517733E-4</v>
      </c>
      <c r="AB233" s="187">
        <v>1</v>
      </c>
      <c r="AC233" s="160">
        <f>IFERROR(AB233/X221,"-")</f>
        <v>1.3513513513513514E-2</v>
      </c>
      <c r="AD233" s="190">
        <f t="shared" si="145"/>
        <v>9566</v>
      </c>
      <c r="AE233" s="101">
        <f t="shared" si="150"/>
        <v>5.3202809108320921E-5</v>
      </c>
      <c r="AF233" s="569"/>
      <c r="AG233" s="569"/>
      <c r="AH233" s="117" t="s">
        <v>143</v>
      </c>
      <c r="AI233" s="187">
        <v>1975669</v>
      </c>
      <c r="AJ233" s="160">
        <f>IFERROR(AI233/AF221,"-")</f>
        <v>9.1909322031927098E-3</v>
      </c>
      <c r="AK233" s="187">
        <v>4</v>
      </c>
      <c r="AL233" s="160">
        <f>IFERROR(AK233/AG221,"-")</f>
        <v>1.5686274509803921E-2</v>
      </c>
      <c r="AM233" s="190">
        <f t="shared" si="146"/>
        <v>493917.25</v>
      </c>
      <c r="AN233" s="101">
        <f t="shared" si="151"/>
        <v>2.1281123643328368E-4</v>
      </c>
      <c r="AO233" s="569"/>
      <c r="AP233" s="586"/>
      <c r="AQ233" s="117" t="s">
        <v>143</v>
      </c>
      <c r="AR233" s="187">
        <f t="shared" si="141"/>
        <v>5213713</v>
      </c>
      <c r="AS233" s="160">
        <f>IFERROR(AR233/AO221,"-")</f>
        <v>4.2865424427237404E-3</v>
      </c>
      <c r="AT233" s="187">
        <f t="shared" si="142"/>
        <v>14</v>
      </c>
      <c r="AU233" s="160">
        <f>IFERROR(AT233/AP221,"-")</f>
        <v>8.2644628099173556E-3</v>
      </c>
      <c r="AV233" s="190">
        <f t="shared" si="147"/>
        <v>372408.07142857142</v>
      </c>
      <c r="AW233" s="101">
        <f t="shared" si="152"/>
        <v>7.4483932751649284E-4</v>
      </c>
      <c r="AX233" s="112"/>
      <c r="BN233" s="476"/>
      <c r="BO233" s="566"/>
      <c r="BP233" s="569"/>
      <c r="BQ233" s="569"/>
      <c r="BR233" s="388" t="s">
        <v>436</v>
      </c>
      <c r="BS233" s="374">
        <v>0</v>
      </c>
      <c r="BT233" s="329">
        <v>0</v>
      </c>
      <c r="BU233" s="374">
        <v>0</v>
      </c>
      <c r="BV233" s="329">
        <v>0</v>
      </c>
      <c r="BW233" s="374" t="s">
        <v>329</v>
      </c>
      <c r="BX233" s="389">
        <v>0</v>
      </c>
      <c r="CA233" s="9"/>
      <c r="CB233" s="138"/>
      <c r="CC233" s="138"/>
      <c r="CD233" s="138"/>
      <c r="CE233" s="138"/>
      <c r="CF233" s="138"/>
      <c r="CG233" s="138"/>
      <c r="CH233" s="1"/>
      <c r="CI233" s="9"/>
      <c r="CJ233" s="130"/>
      <c r="CK233" s="130"/>
      <c r="CL233" s="130"/>
      <c r="CM233" s="1"/>
      <c r="CN233" s="1"/>
      <c r="CO233" s="1"/>
      <c r="CP233" s="1"/>
      <c r="CQ233" s="1"/>
    </row>
    <row r="234" spans="2:95" s="14" customFormat="1" ht="13.5" customHeight="1">
      <c r="B234" s="451"/>
      <c r="C234" s="566"/>
      <c r="D234" s="581"/>
      <c r="E234" s="569"/>
      <c r="F234" s="569"/>
      <c r="G234" s="117" t="s">
        <v>144</v>
      </c>
      <c r="H234" s="187">
        <v>4232108</v>
      </c>
      <c r="I234" s="160">
        <f>IFERROR(H234/E221,"-")</f>
        <v>4.9800331302605628E-3</v>
      </c>
      <c r="J234" s="187">
        <v>156</v>
      </c>
      <c r="K234" s="160">
        <f>IFERROR(J234/F221,"-")</f>
        <v>0.12611156022635409</v>
      </c>
      <c r="L234" s="190">
        <f t="shared" si="143"/>
        <v>27128.897435897437</v>
      </c>
      <c r="M234" s="101">
        <f t="shared" si="148"/>
        <v>8.2996382208980635E-3</v>
      </c>
      <c r="N234" s="569"/>
      <c r="O234" s="569"/>
      <c r="P234" s="117" t="s">
        <v>144</v>
      </c>
      <c r="Q234" s="187">
        <v>939375</v>
      </c>
      <c r="R234" s="160">
        <f>IFERROR(Q234/N221,"-")</f>
        <v>9.1465908227866596E-3</v>
      </c>
      <c r="S234" s="187">
        <v>21</v>
      </c>
      <c r="T234" s="160">
        <f>IFERROR(S234/O221,"-")</f>
        <v>0.1640625</v>
      </c>
      <c r="U234" s="190">
        <f t="shared" si="144"/>
        <v>44732.142857142855</v>
      </c>
      <c r="V234" s="101">
        <f t="shared" si="149"/>
        <v>1.1172589912747393E-3</v>
      </c>
      <c r="W234" s="569"/>
      <c r="X234" s="569"/>
      <c r="Y234" s="117" t="s">
        <v>144</v>
      </c>
      <c r="Z234" s="187">
        <v>378815</v>
      </c>
      <c r="AA234" s="160">
        <f>IFERROR(Z234/W221,"-")</f>
        <v>7.7590933772369751E-3</v>
      </c>
      <c r="AB234" s="187">
        <v>13</v>
      </c>
      <c r="AC234" s="160">
        <f>IFERROR(AB234/X221,"-")</f>
        <v>0.17567567567567569</v>
      </c>
      <c r="AD234" s="190">
        <f t="shared" si="145"/>
        <v>29139.615384615383</v>
      </c>
      <c r="AE234" s="101">
        <f t="shared" si="150"/>
        <v>6.91636518408172E-4</v>
      </c>
      <c r="AF234" s="569"/>
      <c r="AG234" s="569"/>
      <c r="AH234" s="117" t="s">
        <v>144</v>
      </c>
      <c r="AI234" s="187">
        <v>1627621</v>
      </c>
      <c r="AJ234" s="160">
        <f>IFERROR(AI234/AF221,"-")</f>
        <v>7.5717917644568603E-3</v>
      </c>
      <c r="AK234" s="187">
        <v>39</v>
      </c>
      <c r="AL234" s="160">
        <f>IFERROR(AK234/AG221,"-")</f>
        <v>0.15294117647058825</v>
      </c>
      <c r="AM234" s="190">
        <f t="shared" si="146"/>
        <v>41733.871794871797</v>
      </c>
      <c r="AN234" s="101">
        <f t="shared" si="151"/>
        <v>2.0749095552245159E-3</v>
      </c>
      <c r="AO234" s="569"/>
      <c r="AP234" s="586"/>
      <c r="AQ234" s="117" t="s">
        <v>144</v>
      </c>
      <c r="AR234" s="187">
        <f t="shared" si="141"/>
        <v>7177919</v>
      </c>
      <c r="AS234" s="160">
        <f>IFERROR(AR234/AO221,"-")</f>
        <v>5.9014476715410205E-3</v>
      </c>
      <c r="AT234" s="187">
        <f t="shared" si="142"/>
        <v>229</v>
      </c>
      <c r="AU234" s="160">
        <f>IFERROR(AT234/AP221,"-")</f>
        <v>0.13518299881936247</v>
      </c>
      <c r="AV234" s="190">
        <f t="shared" si="147"/>
        <v>31344.62445414847</v>
      </c>
      <c r="AW234" s="101">
        <f t="shared" si="152"/>
        <v>1.2183443285805491E-2</v>
      </c>
      <c r="AX234" s="112"/>
      <c r="BN234" s="476"/>
      <c r="BO234" s="566"/>
      <c r="BP234" s="569"/>
      <c r="BQ234" s="569"/>
      <c r="BR234" s="388" t="s">
        <v>140</v>
      </c>
      <c r="BS234" s="374">
        <v>28700</v>
      </c>
      <c r="BT234" s="329">
        <v>2.7434283658831074E-4</v>
      </c>
      <c r="BU234" s="374">
        <v>1</v>
      </c>
      <c r="BV234" s="329">
        <v>7.462686567164179E-3</v>
      </c>
      <c r="BW234" s="374">
        <v>28700</v>
      </c>
      <c r="BX234" s="389">
        <v>7.2092855598010234E-5</v>
      </c>
      <c r="CA234" s="9"/>
      <c r="CB234" s="138"/>
      <c r="CC234" s="138"/>
      <c r="CD234" s="138"/>
      <c r="CE234" s="138"/>
      <c r="CF234" s="138"/>
      <c r="CG234" s="138"/>
      <c r="CH234" s="1"/>
      <c r="CI234" s="9"/>
      <c r="CJ234" s="130"/>
      <c r="CK234" s="130"/>
      <c r="CL234" s="130"/>
      <c r="CM234" s="1"/>
      <c r="CN234" s="1"/>
      <c r="CO234" s="1"/>
      <c r="CP234" s="1"/>
      <c r="CQ234" s="1"/>
    </row>
    <row r="235" spans="2:95" s="14" customFormat="1" ht="13.5" customHeight="1">
      <c r="B235" s="451"/>
      <c r="C235" s="566"/>
      <c r="D235" s="581"/>
      <c r="E235" s="569"/>
      <c r="F235" s="569"/>
      <c r="G235" s="117" t="s">
        <v>145</v>
      </c>
      <c r="H235" s="187">
        <v>3815283</v>
      </c>
      <c r="I235" s="160">
        <f>IFERROR(H235/E221,"-")</f>
        <v>4.4895441565574205E-3</v>
      </c>
      <c r="J235" s="187">
        <v>106</v>
      </c>
      <c r="K235" s="160">
        <f>IFERROR(J235/F221,"-")</f>
        <v>8.5691188358932899E-2</v>
      </c>
      <c r="L235" s="190">
        <f t="shared" si="143"/>
        <v>35993.235849056604</v>
      </c>
      <c r="M235" s="101">
        <f t="shared" si="148"/>
        <v>5.6394977654820174E-3</v>
      </c>
      <c r="N235" s="569"/>
      <c r="O235" s="569"/>
      <c r="P235" s="117" t="s">
        <v>145</v>
      </c>
      <c r="Q235" s="187">
        <v>246347</v>
      </c>
      <c r="R235" s="160">
        <f>IFERROR(Q235/N221,"-")</f>
        <v>2.3986535828833268E-3</v>
      </c>
      <c r="S235" s="187">
        <v>11</v>
      </c>
      <c r="T235" s="160">
        <f>IFERROR(S235/O221,"-")</f>
        <v>8.59375E-2</v>
      </c>
      <c r="U235" s="190">
        <f t="shared" si="144"/>
        <v>22395.18181818182</v>
      </c>
      <c r="V235" s="101">
        <f t="shared" si="149"/>
        <v>5.852309001915301E-4</v>
      </c>
      <c r="W235" s="569"/>
      <c r="X235" s="569"/>
      <c r="Y235" s="117" t="s">
        <v>145</v>
      </c>
      <c r="Z235" s="187">
        <v>439368</v>
      </c>
      <c r="AA235" s="160">
        <f>IFERROR(Z235/W221,"-")</f>
        <v>8.9993726198008394E-3</v>
      </c>
      <c r="AB235" s="187">
        <v>9</v>
      </c>
      <c r="AC235" s="160">
        <f>IFERROR(AB235/X221,"-")</f>
        <v>0.12162162162162163</v>
      </c>
      <c r="AD235" s="190">
        <f t="shared" si="145"/>
        <v>48818.666666666664</v>
      </c>
      <c r="AE235" s="101">
        <f t="shared" si="150"/>
        <v>4.7882528197488826E-4</v>
      </c>
      <c r="AF235" s="569"/>
      <c r="AG235" s="569"/>
      <c r="AH235" s="117" t="s">
        <v>145</v>
      </c>
      <c r="AI235" s="187">
        <v>1817049</v>
      </c>
      <c r="AJ235" s="160">
        <f>IFERROR(AI235/AF221,"-")</f>
        <v>8.4530223275655538E-3</v>
      </c>
      <c r="AK235" s="187">
        <v>33</v>
      </c>
      <c r="AL235" s="160">
        <f>IFERROR(AK235/AG221,"-")</f>
        <v>0.12941176470588237</v>
      </c>
      <c r="AM235" s="190">
        <f t="shared" si="146"/>
        <v>55062.090909090912</v>
      </c>
      <c r="AN235" s="101">
        <f t="shared" si="151"/>
        <v>1.7556927005745904E-3</v>
      </c>
      <c r="AO235" s="569"/>
      <c r="AP235" s="586"/>
      <c r="AQ235" s="117" t="s">
        <v>145</v>
      </c>
      <c r="AR235" s="187">
        <f t="shared" si="141"/>
        <v>6318047</v>
      </c>
      <c r="AS235" s="160">
        <f>IFERROR(AR235/AO221,"-")</f>
        <v>5.1944893438943419E-3</v>
      </c>
      <c r="AT235" s="187">
        <f t="shared" si="142"/>
        <v>159</v>
      </c>
      <c r="AU235" s="160">
        <f>IFERROR(AT235/AP221,"-")</f>
        <v>9.3860684769775674E-2</v>
      </c>
      <c r="AV235" s="190">
        <f t="shared" si="147"/>
        <v>39736.14465408805</v>
      </c>
      <c r="AW235" s="101">
        <f t="shared" si="152"/>
        <v>8.4592466482230257E-3</v>
      </c>
      <c r="AX235" s="112"/>
      <c r="BN235" s="476"/>
      <c r="BO235" s="566"/>
      <c r="BP235" s="569"/>
      <c r="BQ235" s="569"/>
      <c r="BR235" s="388" t="s">
        <v>141</v>
      </c>
      <c r="BS235" s="374">
        <v>650865</v>
      </c>
      <c r="BT235" s="329">
        <v>6.2216080256463713E-3</v>
      </c>
      <c r="BU235" s="374">
        <v>10</v>
      </c>
      <c r="BV235" s="329">
        <v>7.4626865671641784E-2</v>
      </c>
      <c r="BW235" s="374">
        <v>65086.5</v>
      </c>
      <c r="BX235" s="389">
        <v>7.2092855598010236E-4</v>
      </c>
      <c r="CA235" s="9"/>
      <c r="CB235" s="138"/>
      <c r="CC235" s="138"/>
      <c r="CD235" s="138"/>
      <c r="CE235" s="138"/>
      <c r="CF235" s="138"/>
      <c r="CG235" s="138"/>
      <c r="CH235" s="1"/>
      <c r="CI235" s="9"/>
      <c r="CJ235" s="130"/>
      <c r="CK235" s="130"/>
      <c r="CL235" s="130"/>
      <c r="CM235" s="1"/>
      <c r="CN235" s="1"/>
      <c r="CO235" s="1"/>
      <c r="CP235" s="1"/>
      <c r="CQ235" s="1"/>
    </row>
    <row r="236" spans="2:95" s="14" customFormat="1" ht="13.5" customHeight="1">
      <c r="B236" s="451"/>
      <c r="C236" s="566"/>
      <c r="D236" s="581"/>
      <c r="E236" s="569"/>
      <c r="F236" s="569"/>
      <c r="G236" s="117" t="s">
        <v>146</v>
      </c>
      <c r="H236" s="187">
        <v>1934787</v>
      </c>
      <c r="I236" s="160">
        <f>IFERROR(H236/E221,"-")</f>
        <v>2.2767149042504215E-3</v>
      </c>
      <c r="J236" s="187">
        <v>68</v>
      </c>
      <c r="K236" s="160">
        <f>IFERROR(J236/F221,"-")</f>
        <v>5.4971705739692803E-2</v>
      </c>
      <c r="L236" s="190">
        <f t="shared" si="143"/>
        <v>28452.75</v>
      </c>
      <c r="M236" s="101">
        <f t="shared" si="148"/>
        <v>3.6177910193658227E-3</v>
      </c>
      <c r="N236" s="569"/>
      <c r="O236" s="569"/>
      <c r="P236" s="117" t="s">
        <v>146</v>
      </c>
      <c r="Q236" s="187">
        <v>163890</v>
      </c>
      <c r="R236" s="160">
        <f>IFERROR(Q236/N221,"-")</f>
        <v>1.5957788635491742E-3</v>
      </c>
      <c r="S236" s="187">
        <v>6</v>
      </c>
      <c r="T236" s="160">
        <f>IFERROR(S236/O221,"-")</f>
        <v>4.6875E-2</v>
      </c>
      <c r="U236" s="190">
        <f t="shared" si="144"/>
        <v>27315</v>
      </c>
      <c r="V236" s="101">
        <f t="shared" si="149"/>
        <v>3.1921685464992552E-4</v>
      </c>
      <c r="W236" s="569"/>
      <c r="X236" s="569"/>
      <c r="Y236" s="117" t="s">
        <v>146</v>
      </c>
      <c r="Z236" s="187">
        <v>469148</v>
      </c>
      <c r="AA236" s="160">
        <f>IFERROR(Z236/W221,"-")</f>
        <v>9.6093426599896323E-3</v>
      </c>
      <c r="AB236" s="187">
        <v>6</v>
      </c>
      <c r="AC236" s="160">
        <f>IFERROR(AB236/X221,"-")</f>
        <v>8.1081081081081086E-2</v>
      </c>
      <c r="AD236" s="190">
        <f t="shared" si="145"/>
        <v>78191.333333333328</v>
      </c>
      <c r="AE236" s="101">
        <f t="shared" si="150"/>
        <v>3.1921685464992552E-4</v>
      </c>
      <c r="AF236" s="569"/>
      <c r="AG236" s="569"/>
      <c r="AH236" s="117" t="s">
        <v>146</v>
      </c>
      <c r="AI236" s="187">
        <v>1700347</v>
      </c>
      <c r="AJ236" s="160">
        <f>IFERROR(AI236/AF221,"-")</f>
        <v>7.9101175343147638E-3</v>
      </c>
      <c r="AK236" s="187">
        <v>19</v>
      </c>
      <c r="AL236" s="160">
        <f>IFERROR(AK236/AG221,"-")</f>
        <v>7.4509803921568626E-2</v>
      </c>
      <c r="AM236" s="190">
        <f t="shared" si="146"/>
        <v>89491.947368421053</v>
      </c>
      <c r="AN236" s="101">
        <f t="shared" si="151"/>
        <v>1.0108533730580974E-3</v>
      </c>
      <c r="AO236" s="569"/>
      <c r="AP236" s="586"/>
      <c r="AQ236" s="117" t="s">
        <v>146</v>
      </c>
      <c r="AR236" s="187">
        <f t="shared" si="141"/>
        <v>4268172</v>
      </c>
      <c r="AS236" s="160">
        <f>IFERROR(AR236/AO221,"-")</f>
        <v>3.509149895831449E-3</v>
      </c>
      <c r="AT236" s="187">
        <f t="shared" si="142"/>
        <v>99</v>
      </c>
      <c r="AU236" s="160">
        <f>IFERROR(AT236/AP221,"-")</f>
        <v>5.844155844155844E-2</v>
      </c>
      <c r="AV236" s="190">
        <f t="shared" si="147"/>
        <v>43112.848484848488</v>
      </c>
      <c r="AW236" s="101">
        <f t="shared" si="152"/>
        <v>5.2670781017237706E-3</v>
      </c>
      <c r="AX236" s="112"/>
      <c r="BN236" s="476"/>
      <c r="BO236" s="566"/>
      <c r="BP236" s="569"/>
      <c r="BQ236" s="569"/>
      <c r="BR236" s="388" t="s">
        <v>142</v>
      </c>
      <c r="BS236" s="374">
        <v>20195</v>
      </c>
      <c r="BT236" s="329">
        <v>1.9304367891640888E-4</v>
      </c>
      <c r="BU236" s="374">
        <v>3</v>
      </c>
      <c r="BV236" s="329">
        <v>2.2388059701492536E-2</v>
      </c>
      <c r="BW236" s="374">
        <v>6731.666666666667</v>
      </c>
      <c r="BX236" s="389">
        <v>2.1627856679403071E-4</v>
      </c>
      <c r="BZ236" s="144"/>
      <c r="CA236" s="9"/>
      <c r="CB236" s="138"/>
      <c r="CC236" s="138"/>
      <c r="CD236" s="138"/>
      <c r="CE236" s="138"/>
      <c r="CF236" s="138"/>
      <c r="CG236" s="138"/>
      <c r="CH236" s="1"/>
      <c r="CI236" s="9"/>
      <c r="CJ236" s="130"/>
      <c r="CK236" s="130"/>
      <c r="CL236" s="130"/>
      <c r="CM236" s="1"/>
      <c r="CN236" s="1"/>
      <c r="CO236" s="1"/>
      <c r="CP236" s="1"/>
      <c r="CQ236" s="1"/>
    </row>
    <row r="237" spans="2:95" s="14" customFormat="1" ht="13.5" customHeight="1">
      <c r="B237" s="451"/>
      <c r="C237" s="566"/>
      <c r="D237" s="581"/>
      <c r="E237" s="569"/>
      <c r="F237" s="569"/>
      <c r="G237" s="118" t="s">
        <v>147</v>
      </c>
      <c r="H237" s="188">
        <v>1875711</v>
      </c>
      <c r="I237" s="161">
        <f>IFERROR(H237/E221,"-")</f>
        <v>2.2071986165745701E-3</v>
      </c>
      <c r="J237" s="188">
        <v>127</v>
      </c>
      <c r="K237" s="161">
        <f>IFERROR(J237/F221,"-")</f>
        <v>0.1026677445432498</v>
      </c>
      <c r="L237" s="191">
        <f t="shared" si="143"/>
        <v>14769.377952755905</v>
      </c>
      <c r="M237" s="102">
        <f t="shared" si="148"/>
        <v>6.7567567567567571E-3</v>
      </c>
      <c r="N237" s="569"/>
      <c r="O237" s="569"/>
      <c r="P237" s="118" t="s">
        <v>147</v>
      </c>
      <c r="Q237" s="188">
        <v>96085</v>
      </c>
      <c r="R237" s="161">
        <f>IFERROR(Q237/N221,"-")</f>
        <v>9.3556905304852285E-4</v>
      </c>
      <c r="S237" s="188">
        <v>12</v>
      </c>
      <c r="T237" s="161">
        <f>IFERROR(S237/O221,"-")</f>
        <v>9.375E-2</v>
      </c>
      <c r="U237" s="191">
        <f t="shared" si="144"/>
        <v>8007.083333333333</v>
      </c>
      <c r="V237" s="102">
        <f t="shared" si="149"/>
        <v>6.3843370929985105E-4</v>
      </c>
      <c r="W237" s="569"/>
      <c r="X237" s="569"/>
      <c r="Y237" s="118" t="s">
        <v>147</v>
      </c>
      <c r="Z237" s="188">
        <v>111641</v>
      </c>
      <c r="AA237" s="161">
        <f>IFERROR(Z237/W221,"-")</f>
        <v>2.2866912443491234E-3</v>
      </c>
      <c r="AB237" s="188">
        <v>11</v>
      </c>
      <c r="AC237" s="161">
        <f>IFERROR(AB237/X221,"-")</f>
        <v>0.14864864864864866</v>
      </c>
      <c r="AD237" s="191">
        <f t="shared" si="145"/>
        <v>10149.181818181818</v>
      </c>
      <c r="AE237" s="102">
        <f t="shared" si="150"/>
        <v>5.852309001915301E-4</v>
      </c>
      <c r="AF237" s="569"/>
      <c r="AG237" s="569"/>
      <c r="AH237" s="118" t="s">
        <v>147</v>
      </c>
      <c r="AI237" s="188">
        <v>206076</v>
      </c>
      <c r="AJ237" s="161">
        <f>IFERROR(AI237/AF221,"-")</f>
        <v>9.5867807041824353E-4</v>
      </c>
      <c r="AK237" s="188">
        <v>20</v>
      </c>
      <c r="AL237" s="161">
        <f>IFERROR(AK237/AG221,"-")</f>
        <v>7.8431372549019607E-2</v>
      </c>
      <c r="AM237" s="191">
        <f t="shared" si="146"/>
        <v>10303.799999999999</v>
      </c>
      <c r="AN237" s="102">
        <f t="shared" si="151"/>
        <v>1.0640561821664183E-3</v>
      </c>
      <c r="AO237" s="569"/>
      <c r="AP237" s="586"/>
      <c r="AQ237" s="118" t="s">
        <v>147</v>
      </c>
      <c r="AR237" s="188">
        <f t="shared" si="141"/>
        <v>2289513</v>
      </c>
      <c r="AS237" s="161">
        <f>IFERROR(AR237/AO221,"-")</f>
        <v>1.8823618882872453E-3</v>
      </c>
      <c r="AT237" s="188">
        <f t="shared" si="142"/>
        <v>170</v>
      </c>
      <c r="AU237" s="161">
        <f>IFERROR(AT237/AP221,"-")</f>
        <v>0.10035419126328217</v>
      </c>
      <c r="AV237" s="191">
        <f t="shared" si="147"/>
        <v>13467.723529411765</v>
      </c>
      <c r="AW237" s="102">
        <f t="shared" si="152"/>
        <v>9.0444775484145555E-3</v>
      </c>
      <c r="AX237" s="112"/>
      <c r="BN237" s="476"/>
      <c r="BO237" s="566"/>
      <c r="BP237" s="569"/>
      <c r="BQ237" s="569"/>
      <c r="BR237" s="388" t="s">
        <v>143</v>
      </c>
      <c r="BS237" s="374">
        <v>0</v>
      </c>
      <c r="BT237" s="329">
        <v>0</v>
      </c>
      <c r="BU237" s="374">
        <v>0</v>
      </c>
      <c r="BV237" s="329">
        <v>0</v>
      </c>
      <c r="BW237" s="374" t="s">
        <v>329</v>
      </c>
      <c r="BX237" s="389">
        <v>0</v>
      </c>
      <c r="CA237" s="9"/>
      <c r="CB237" s="138"/>
      <c r="CC237" s="138"/>
      <c r="CD237" s="138"/>
      <c r="CE237" s="138"/>
      <c r="CF237" s="138"/>
      <c r="CG237" s="138"/>
      <c r="CH237" s="1"/>
      <c r="CI237" s="9"/>
      <c r="CJ237" s="130"/>
      <c r="CK237" s="130"/>
      <c r="CL237" s="130"/>
      <c r="CM237" s="1"/>
      <c r="CN237" s="1"/>
      <c r="CO237" s="1"/>
      <c r="CP237" s="1"/>
      <c r="CQ237" s="1"/>
    </row>
    <row r="238" spans="2:95" s="14" customFormat="1" ht="13.5" customHeight="1">
      <c r="B238" s="451"/>
      <c r="C238" s="567"/>
      <c r="D238" s="582"/>
      <c r="E238" s="570"/>
      <c r="F238" s="570"/>
      <c r="G238" s="119" t="s">
        <v>74</v>
      </c>
      <c r="H238" s="181">
        <v>171593767</v>
      </c>
      <c r="I238" s="161">
        <f>IFERROR(H238/E221,"-")</f>
        <v>0.20191891242052698</v>
      </c>
      <c r="J238" s="188">
        <v>1025</v>
      </c>
      <c r="K238" s="161">
        <f>IFERROR(J238/F221,"-")</f>
        <v>0.82861762328213417</v>
      </c>
      <c r="L238" s="191">
        <f t="shared" si="143"/>
        <v>167408.5531707317</v>
      </c>
      <c r="M238" s="103">
        <f t="shared" si="148"/>
        <v>5.453287933602894E-2</v>
      </c>
      <c r="N238" s="570"/>
      <c r="O238" s="570"/>
      <c r="P238" s="119" t="s">
        <v>74</v>
      </c>
      <c r="Q238" s="181">
        <v>17690175</v>
      </c>
      <c r="R238" s="161">
        <f>IFERROR(Q238/N221,"-")</f>
        <v>0.17224728389460012</v>
      </c>
      <c r="S238" s="188">
        <v>117</v>
      </c>
      <c r="T238" s="161">
        <f>IFERROR(S238/O221,"-")</f>
        <v>0.9140625</v>
      </c>
      <c r="U238" s="191">
        <f t="shared" si="144"/>
        <v>151198.07692307694</v>
      </c>
      <c r="V238" s="103">
        <f t="shared" si="149"/>
        <v>6.2247286656735472E-3</v>
      </c>
      <c r="W238" s="570"/>
      <c r="X238" s="570"/>
      <c r="Y238" s="119" t="s">
        <v>74</v>
      </c>
      <c r="Z238" s="181">
        <v>7369256</v>
      </c>
      <c r="AA238" s="161">
        <f>IFERROR(Z238/W221,"-")</f>
        <v>0.15094108054000988</v>
      </c>
      <c r="AB238" s="188">
        <v>63</v>
      </c>
      <c r="AC238" s="161">
        <f>IFERROR(AB238/X221,"-")</f>
        <v>0.85135135135135132</v>
      </c>
      <c r="AD238" s="191">
        <f t="shared" si="145"/>
        <v>116972.31746031746</v>
      </c>
      <c r="AE238" s="103">
        <f t="shared" si="150"/>
        <v>3.3517769738242178E-3</v>
      </c>
      <c r="AF238" s="570"/>
      <c r="AG238" s="570"/>
      <c r="AH238" s="119" t="s">
        <v>74</v>
      </c>
      <c r="AI238" s="181">
        <v>56510333</v>
      </c>
      <c r="AJ238" s="161">
        <f>IFERROR(AI238/AF221,"-")</f>
        <v>0.26288950192711619</v>
      </c>
      <c r="AK238" s="188">
        <v>229</v>
      </c>
      <c r="AL238" s="161">
        <f>IFERROR(AK238/AG221,"-")</f>
        <v>0.89803921568627454</v>
      </c>
      <c r="AM238" s="191">
        <f t="shared" si="146"/>
        <v>246770.01310043668</v>
      </c>
      <c r="AN238" s="103">
        <f t="shared" si="151"/>
        <v>1.2183443285805491E-2</v>
      </c>
      <c r="AO238" s="570"/>
      <c r="AP238" s="587"/>
      <c r="AQ238" s="119" t="s">
        <v>74</v>
      </c>
      <c r="AR238" s="181">
        <f t="shared" si="141"/>
        <v>253163531</v>
      </c>
      <c r="AS238" s="161">
        <f>IFERROR(AR238/AO221,"-")</f>
        <v>0.20814268460525298</v>
      </c>
      <c r="AT238" s="188">
        <f t="shared" si="142"/>
        <v>1434</v>
      </c>
      <c r="AU238" s="161">
        <f>IFERROR(AT238/AP221,"-")</f>
        <v>0.84651711924439199</v>
      </c>
      <c r="AV238" s="191">
        <f t="shared" si="147"/>
        <v>176543.6059972106</v>
      </c>
      <c r="AW238" s="103">
        <f t="shared" si="152"/>
        <v>7.6292828261332199E-2</v>
      </c>
      <c r="AX238" s="112"/>
      <c r="BN238" s="476"/>
      <c r="BO238" s="566"/>
      <c r="BP238" s="569"/>
      <c r="BQ238" s="569"/>
      <c r="BR238" s="388" t="s">
        <v>144</v>
      </c>
      <c r="BS238" s="374">
        <v>889426</v>
      </c>
      <c r="BT238" s="329">
        <v>8.5020087726618409E-3</v>
      </c>
      <c r="BU238" s="374">
        <v>19</v>
      </c>
      <c r="BV238" s="329">
        <v>0.1417910447761194</v>
      </c>
      <c r="BW238" s="374">
        <v>46811.894736842107</v>
      </c>
      <c r="BX238" s="389">
        <v>1.3697642563621946E-3</v>
      </c>
      <c r="CA238" s="9"/>
      <c r="CB238" s="138"/>
      <c r="CC238" s="138"/>
      <c r="CD238" s="138"/>
      <c r="CE238" s="138"/>
      <c r="CF238" s="138"/>
      <c r="CG238" s="138"/>
      <c r="CH238" s="1"/>
      <c r="CI238" s="9"/>
      <c r="CJ238" s="130"/>
      <c r="CK238" s="130"/>
      <c r="CL238" s="130"/>
      <c r="CM238" s="1"/>
      <c r="CN238" s="1"/>
      <c r="CO238" s="1"/>
      <c r="CP238" s="1"/>
      <c r="CQ238" s="1"/>
    </row>
    <row r="239" spans="2:95" s="14" customFormat="1" ht="13.5" customHeight="1">
      <c r="B239" s="451">
        <v>14</v>
      </c>
      <c r="C239" s="565" t="s">
        <v>122</v>
      </c>
      <c r="D239" s="580">
        <f>BL18</f>
        <v>14799</v>
      </c>
      <c r="E239" s="568">
        <f>VLOOKUP(C239,$AY$5:$BI$78,2,0)</f>
        <v>830221610</v>
      </c>
      <c r="F239" s="568">
        <f>VLOOKUP(C239,$AY$5:$BI$78,7,0)</f>
        <v>1248</v>
      </c>
      <c r="G239" s="115" t="s">
        <v>133</v>
      </c>
      <c r="H239" s="186">
        <v>13744073</v>
      </c>
      <c r="I239" s="159">
        <f>IFERROR(H239/E239,"-")</f>
        <v>1.6554703990420101E-2</v>
      </c>
      <c r="J239" s="186">
        <v>206</v>
      </c>
      <c r="K239" s="159">
        <f>IFERROR(J239/F239,"-")</f>
        <v>0.16506410256410256</v>
      </c>
      <c r="L239" s="189">
        <f t="shared" si="143"/>
        <v>66718.800970873781</v>
      </c>
      <c r="M239" s="100">
        <f>IFERROR(J239/$BL$18,0)</f>
        <v>1.3919859449962836E-2</v>
      </c>
      <c r="N239" s="568">
        <f>VLOOKUP(C239,$AY$5:$BI$78,3,0)</f>
        <v>126668260</v>
      </c>
      <c r="O239" s="568">
        <f>VLOOKUP(C239,$AY$5:$BI$78,8,0)</f>
        <v>177</v>
      </c>
      <c r="P239" s="115" t="s">
        <v>133</v>
      </c>
      <c r="Q239" s="186">
        <v>1372765</v>
      </c>
      <c r="R239" s="159">
        <f>IFERROR(Q239/N239,"-")</f>
        <v>1.0837482096935728E-2</v>
      </c>
      <c r="S239" s="186">
        <v>33</v>
      </c>
      <c r="T239" s="159">
        <f>IFERROR(S239/O239,"-")</f>
        <v>0.1864406779661017</v>
      </c>
      <c r="U239" s="189">
        <f t="shared" si="144"/>
        <v>41598.939393939392</v>
      </c>
      <c r="V239" s="100">
        <f>IFERROR(S239/$BL$18,0)</f>
        <v>2.2298803973241437E-3</v>
      </c>
      <c r="W239" s="568">
        <f>VLOOKUP(C239,$AY$5:$BI$78,4,0)</f>
        <v>48014270</v>
      </c>
      <c r="X239" s="568">
        <f>VLOOKUP(C239,$AY$5:$BI$78,9,0)</f>
        <v>74</v>
      </c>
      <c r="Y239" s="115" t="s">
        <v>133</v>
      </c>
      <c r="Z239" s="186">
        <v>358427</v>
      </c>
      <c r="AA239" s="159">
        <f>IFERROR(Z239/W239,"-")</f>
        <v>7.465009881437331E-3</v>
      </c>
      <c r="AB239" s="186">
        <v>16</v>
      </c>
      <c r="AC239" s="159">
        <f>IFERROR(AB239/X239,"-")</f>
        <v>0.21621621621621623</v>
      </c>
      <c r="AD239" s="189">
        <f t="shared" si="145"/>
        <v>22401.6875</v>
      </c>
      <c r="AE239" s="100">
        <f>IFERROR(AB239/$BL$18,0)</f>
        <v>1.0811541320359483E-3</v>
      </c>
      <c r="AF239" s="568">
        <f>VLOOKUP(C239,$AY$5:$BI$78,5,0)</f>
        <v>141773720</v>
      </c>
      <c r="AG239" s="568">
        <f>VLOOKUP(C239,$AY$5:$BI$78,10,0)</f>
        <v>154</v>
      </c>
      <c r="AH239" s="115" t="s">
        <v>133</v>
      </c>
      <c r="AI239" s="186">
        <v>635853</v>
      </c>
      <c r="AJ239" s="159">
        <f>IFERROR(AI239/AF239,"-")</f>
        <v>4.4849849464343606E-3</v>
      </c>
      <c r="AK239" s="186">
        <v>37</v>
      </c>
      <c r="AL239" s="159">
        <f>IFERROR(AK239/AG239,"-")</f>
        <v>0.24025974025974026</v>
      </c>
      <c r="AM239" s="189">
        <f t="shared" si="146"/>
        <v>17185.216216216217</v>
      </c>
      <c r="AN239" s="100">
        <f>IFERROR(AK239/$BL$18,0)</f>
        <v>2.5001689303331305E-3</v>
      </c>
      <c r="AO239" s="568">
        <f>VLOOKUP(C239,$AY$5:$BI$78,6,0)</f>
        <v>1146677860</v>
      </c>
      <c r="AP239" s="585">
        <f>VLOOKUP(C239,$AY$5:$BI$78,11,0)</f>
        <v>1653</v>
      </c>
      <c r="AQ239" s="115" t="s">
        <v>133</v>
      </c>
      <c r="AR239" s="186">
        <f t="shared" si="141"/>
        <v>16111118</v>
      </c>
      <c r="AS239" s="159">
        <f>IFERROR(AR239/AO239,"-")</f>
        <v>1.4050256451275688E-2</v>
      </c>
      <c r="AT239" s="186">
        <f t="shared" si="142"/>
        <v>292</v>
      </c>
      <c r="AU239" s="159">
        <f>IFERROR(AT239/AP239,"-")</f>
        <v>0.17664851784633998</v>
      </c>
      <c r="AV239" s="189">
        <f t="shared" si="147"/>
        <v>55175.061643835616</v>
      </c>
      <c r="AW239" s="100">
        <f>IFERROR(AT239/$BL$18,0)</f>
        <v>1.9731062909656059E-2</v>
      </c>
      <c r="AX239" s="112"/>
      <c r="BN239" s="476"/>
      <c r="BO239" s="566"/>
      <c r="BP239" s="569"/>
      <c r="BQ239" s="569"/>
      <c r="BR239" s="388" t="s">
        <v>145</v>
      </c>
      <c r="BS239" s="374">
        <v>1414904</v>
      </c>
      <c r="BT239" s="329">
        <v>1.3525044489900599E-2</v>
      </c>
      <c r="BU239" s="374">
        <v>26</v>
      </c>
      <c r="BV239" s="329">
        <v>0.19402985074626866</v>
      </c>
      <c r="BW239" s="374">
        <v>54419.384615384617</v>
      </c>
      <c r="BX239" s="389">
        <v>1.8744142455482662E-3</v>
      </c>
      <c r="CA239" s="9"/>
      <c r="CB239" s="138"/>
      <c r="CC239" s="138"/>
      <c r="CD239" s="138"/>
      <c r="CE239" s="138"/>
      <c r="CF239" s="138"/>
      <c r="CG239" s="138"/>
      <c r="CH239" s="1"/>
      <c r="CI239" s="9"/>
      <c r="CJ239" s="130"/>
      <c r="CK239" s="130"/>
      <c r="CL239" s="130"/>
      <c r="CM239" s="1"/>
      <c r="CN239" s="1"/>
      <c r="CO239" s="1"/>
      <c r="CP239" s="1"/>
      <c r="CQ239" s="1"/>
    </row>
    <row r="240" spans="2:95" s="14" customFormat="1" ht="13.5" customHeight="1">
      <c r="B240" s="451"/>
      <c r="C240" s="566"/>
      <c r="D240" s="581"/>
      <c r="E240" s="569"/>
      <c r="F240" s="569"/>
      <c r="G240" s="116" t="s">
        <v>134</v>
      </c>
      <c r="H240" s="187">
        <v>16354620</v>
      </c>
      <c r="I240" s="160">
        <f>IFERROR(H240/E239,"-")</f>
        <v>1.9699101785606375E-2</v>
      </c>
      <c r="J240" s="187">
        <v>302</v>
      </c>
      <c r="K240" s="160">
        <f>IFERROR(J240/F239,"-")</f>
        <v>0.24198717948717949</v>
      </c>
      <c r="L240" s="190">
        <f t="shared" si="143"/>
        <v>54154.370860927149</v>
      </c>
      <c r="M240" s="101">
        <f t="shared" ref="M240:M256" si="153">IFERROR(J240/$BL$18,0)</f>
        <v>2.0406784242178524E-2</v>
      </c>
      <c r="N240" s="569"/>
      <c r="O240" s="569"/>
      <c r="P240" s="116" t="s">
        <v>134</v>
      </c>
      <c r="Q240" s="187">
        <v>3416871</v>
      </c>
      <c r="R240" s="160">
        <f>IFERROR(Q240/N239,"-")</f>
        <v>2.6974958051843453E-2</v>
      </c>
      <c r="S240" s="187">
        <v>58</v>
      </c>
      <c r="T240" s="160">
        <f>IFERROR(S240/O239,"-")</f>
        <v>0.32768361581920902</v>
      </c>
      <c r="U240" s="190">
        <f t="shared" si="144"/>
        <v>58911.568965517239</v>
      </c>
      <c r="V240" s="101">
        <f t="shared" ref="V240:V256" si="154">IFERROR(S240/$BL$18,0)</f>
        <v>3.9191837286303129E-3</v>
      </c>
      <c r="W240" s="569"/>
      <c r="X240" s="569"/>
      <c r="Y240" s="116" t="s">
        <v>134</v>
      </c>
      <c r="Z240" s="187">
        <v>490285</v>
      </c>
      <c r="AA240" s="160">
        <f>IFERROR(Z240/W239,"-")</f>
        <v>1.0211235118226311E-2</v>
      </c>
      <c r="AB240" s="187">
        <v>20</v>
      </c>
      <c r="AC240" s="160">
        <f>IFERROR(AB240/X239,"-")</f>
        <v>0.27027027027027029</v>
      </c>
      <c r="AD240" s="190">
        <f t="shared" si="145"/>
        <v>24514.25</v>
      </c>
      <c r="AE240" s="101">
        <f t="shared" ref="AE240:AE256" si="155">IFERROR(AB240/$BL$18,0)</f>
        <v>1.3514426650449354E-3</v>
      </c>
      <c r="AF240" s="569"/>
      <c r="AG240" s="569"/>
      <c r="AH240" s="116" t="s">
        <v>134</v>
      </c>
      <c r="AI240" s="187">
        <v>1674268</v>
      </c>
      <c r="AJ240" s="160">
        <f>IFERROR(AI240/AF239,"-")</f>
        <v>1.1809438307748431E-2</v>
      </c>
      <c r="AK240" s="187">
        <v>50</v>
      </c>
      <c r="AL240" s="160">
        <f>IFERROR(AK240/AG239,"-")</f>
        <v>0.32467532467532467</v>
      </c>
      <c r="AM240" s="190">
        <f t="shared" si="146"/>
        <v>33485.360000000001</v>
      </c>
      <c r="AN240" s="101">
        <f t="shared" ref="AN240:AN256" si="156">IFERROR(AK240/$BL$18,0)</f>
        <v>3.3786066626123388E-3</v>
      </c>
      <c r="AO240" s="569"/>
      <c r="AP240" s="586"/>
      <c r="AQ240" s="116" t="s">
        <v>134</v>
      </c>
      <c r="AR240" s="187">
        <f t="shared" si="141"/>
        <v>21936044</v>
      </c>
      <c r="AS240" s="160">
        <f>IFERROR(AR240/AO239,"-")</f>
        <v>1.913008418946887E-2</v>
      </c>
      <c r="AT240" s="187">
        <f t="shared" si="142"/>
        <v>430</v>
      </c>
      <c r="AU240" s="160">
        <f>IFERROR(AT240/AP239,"-")</f>
        <v>0.26013309134906232</v>
      </c>
      <c r="AV240" s="190">
        <f t="shared" si="147"/>
        <v>51014.055813953491</v>
      </c>
      <c r="AW240" s="101">
        <f t="shared" ref="AW240:AW256" si="157">IFERROR(AT240/$BL$18,0)</f>
        <v>2.9056017298466113E-2</v>
      </c>
      <c r="AX240" s="112"/>
      <c r="BN240" s="476"/>
      <c r="BO240" s="566"/>
      <c r="BP240" s="569"/>
      <c r="BQ240" s="569"/>
      <c r="BR240" s="388" t="s">
        <v>146</v>
      </c>
      <c r="BS240" s="374">
        <v>138134</v>
      </c>
      <c r="BT240" s="329">
        <v>1.3204206755850075E-3</v>
      </c>
      <c r="BU240" s="374">
        <v>8</v>
      </c>
      <c r="BV240" s="329">
        <v>5.9701492537313432E-2</v>
      </c>
      <c r="BW240" s="374">
        <v>17266.75</v>
      </c>
      <c r="BX240" s="389">
        <v>5.7674284478408187E-4</v>
      </c>
      <c r="CA240" s="9"/>
      <c r="CB240" s="138"/>
      <c r="CC240" s="138"/>
      <c r="CD240" s="138"/>
      <c r="CE240" s="138"/>
      <c r="CF240" s="138"/>
      <c r="CG240" s="138"/>
      <c r="CH240" s="1"/>
      <c r="CI240" s="9"/>
      <c r="CJ240" s="130"/>
      <c r="CK240" s="130"/>
      <c r="CL240" s="130"/>
      <c r="CM240" s="1"/>
      <c r="CN240" s="1"/>
      <c r="CO240" s="1"/>
      <c r="CP240" s="1"/>
      <c r="CQ240" s="1"/>
    </row>
    <row r="241" spans="2:95" s="14" customFormat="1" ht="13.5" customHeight="1">
      <c r="B241" s="451"/>
      <c r="C241" s="566"/>
      <c r="D241" s="581"/>
      <c r="E241" s="569"/>
      <c r="F241" s="569"/>
      <c r="G241" s="116" t="s">
        <v>474</v>
      </c>
      <c r="H241" s="187">
        <v>11528965</v>
      </c>
      <c r="I241" s="160">
        <f>IFERROR(H241/E239,"-")</f>
        <v>1.3886611551824097E-2</v>
      </c>
      <c r="J241" s="187">
        <v>95</v>
      </c>
      <c r="K241" s="160">
        <f>IFERROR(J241/F239,"-")</f>
        <v>7.6121794871794865E-2</v>
      </c>
      <c r="L241" s="190">
        <f t="shared" ref="L241" si="158">IFERROR(H241/J241,"-")</f>
        <v>121357.52631578948</v>
      </c>
      <c r="M241" s="101">
        <f t="shared" si="153"/>
        <v>6.4193526589634434E-3</v>
      </c>
      <c r="N241" s="569"/>
      <c r="O241" s="569"/>
      <c r="P241" s="116" t="s">
        <v>474</v>
      </c>
      <c r="Q241" s="187">
        <v>1385480</v>
      </c>
      <c r="R241" s="160">
        <f>IFERROR(Q241/N239,"-")</f>
        <v>1.0937862413204382E-2</v>
      </c>
      <c r="S241" s="187">
        <v>15</v>
      </c>
      <c r="T241" s="160">
        <f>IFERROR(S241/O239,"-")</f>
        <v>8.4745762711864403E-2</v>
      </c>
      <c r="U241" s="190">
        <f t="shared" ref="U241" si="159">IFERROR(Q241/S241,"-")</f>
        <v>92365.333333333328</v>
      </c>
      <c r="V241" s="101">
        <f t="shared" si="154"/>
        <v>1.0135819987837015E-3</v>
      </c>
      <c r="W241" s="569"/>
      <c r="X241" s="569"/>
      <c r="Y241" s="116" t="s">
        <v>474</v>
      </c>
      <c r="Z241" s="187">
        <v>1025437</v>
      </c>
      <c r="AA241" s="160">
        <f>IFERROR(Z241/W239,"-")</f>
        <v>2.1356921598516442E-2</v>
      </c>
      <c r="AB241" s="187">
        <v>13</v>
      </c>
      <c r="AC241" s="160">
        <f>IFERROR(AB241/X239,"-")</f>
        <v>0.17567567567567569</v>
      </c>
      <c r="AD241" s="190">
        <f t="shared" ref="AD241" si="160">IFERROR(Z241/AB241,"-")</f>
        <v>78879.769230769234</v>
      </c>
      <c r="AE241" s="101">
        <f t="shared" si="155"/>
        <v>8.7843773227920801E-4</v>
      </c>
      <c r="AF241" s="569"/>
      <c r="AG241" s="569"/>
      <c r="AH241" s="116" t="s">
        <v>474</v>
      </c>
      <c r="AI241" s="187">
        <v>154354</v>
      </c>
      <c r="AJ241" s="160">
        <f>IFERROR(AI241/AF239,"-")</f>
        <v>1.088734922099808E-3</v>
      </c>
      <c r="AK241" s="187">
        <v>8</v>
      </c>
      <c r="AL241" s="160">
        <f>IFERROR(AK241/AG239,"-")</f>
        <v>5.1948051948051951E-2</v>
      </c>
      <c r="AM241" s="190">
        <f t="shared" ref="AM241" si="161">IFERROR(AI241/AK241,"-")</f>
        <v>19294.25</v>
      </c>
      <c r="AN241" s="101">
        <f t="shared" si="156"/>
        <v>5.4057706601797417E-4</v>
      </c>
      <c r="AO241" s="569"/>
      <c r="AP241" s="586"/>
      <c r="AQ241" s="116" t="s">
        <v>474</v>
      </c>
      <c r="AR241" s="187">
        <f t="shared" ref="AR241" si="162">SUM(H241,Q241,Z241,AI241)</f>
        <v>14094236</v>
      </c>
      <c r="AS241" s="160">
        <f>IFERROR(AR241/AO239,"-")</f>
        <v>1.2291364899990307E-2</v>
      </c>
      <c r="AT241" s="187">
        <f t="shared" ref="AT241" si="163">SUM(J241,S241,AB241,AK241)</f>
        <v>131</v>
      </c>
      <c r="AU241" s="160">
        <f>IFERROR(AT241/AP239,"-")</f>
        <v>7.9249848759830613E-2</v>
      </c>
      <c r="AV241" s="190">
        <f t="shared" ref="AV241" si="164">IFERROR(AR241/AT241,"-")</f>
        <v>107589.58778625954</v>
      </c>
      <c r="AW241" s="101">
        <f t="shared" si="157"/>
        <v>8.8519494560443269E-3</v>
      </c>
      <c r="AX241" s="111"/>
      <c r="BJ241" s="12"/>
      <c r="BM241" s="12"/>
      <c r="BN241" s="476"/>
      <c r="BO241" s="566"/>
      <c r="BP241" s="569"/>
      <c r="BQ241" s="569"/>
      <c r="BR241" s="388" t="s">
        <v>147</v>
      </c>
      <c r="BS241" s="374">
        <v>482981</v>
      </c>
      <c r="BT241" s="329">
        <v>4.6168075804271392E-3</v>
      </c>
      <c r="BU241" s="374">
        <v>23</v>
      </c>
      <c r="BV241" s="329">
        <v>0.17164179104477612</v>
      </c>
      <c r="BW241" s="374">
        <v>20999.17391304348</v>
      </c>
      <c r="BX241" s="389">
        <v>1.6581356787542354E-3</v>
      </c>
      <c r="BY241" s="12"/>
      <c r="CA241" s="9"/>
      <c r="CB241" s="138"/>
      <c r="CC241" s="138"/>
      <c r="CD241" s="138"/>
      <c r="CE241" s="138"/>
      <c r="CF241" s="138"/>
      <c r="CG241" s="138"/>
      <c r="CH241" s="1"/>
      <c r="CI241" s="9"/>
      <c r="CJ241" s="130"/>
      <c r="CK241" s="130"/>
      <c r="CL241" s="130"/>
      <c r="CM241" s="1"/>
      <c r="CN241" s="1"/>
      <c r="CO241" s="1"/>
      <c r="CP241" s="1"/>
      <c r="CQ241" s="1"/>
    </row>
    <row r="242" spans="2:95" s="14" customFormat="1" ht="13.5" customHeight="1">
      <c r="B242" s="451"/>
      <c r="C242" s="566"/>
      <c r="D242" s="581"/>
      <c r="E242" s="569"/>
      <c r="F242" s="569"/>
      <c r="G242" s="117" t="s">
        <v>135</v>
      </c>
      <c r="H242" s="187">
        <v>20032125</v>
      </c>
      <c r="I242" s="160">
        <f>IFERROR(H242/E239,"-")</f>
        <v>2.4128648012426465E-2</v>
      </c>
      <c r="J242" s="187">
        <v>340</v>
      </c>
      <c r="K242" s="160">
        <f>IFERROR(J242/F239,"-")</f>
        <v>0.27243589743589741</v>
      </c>
      <c r="L242" s="190">
        <f t="shared" si="143"/>
        <v>58918.01470588235</v>
      </c>
      <c r="M242" s="101">
        <f t="shared" si="153"/>
        <v>2.2974525305763903E-2</v>
      </c>
      <c r="N242" s="569"/>
      <c r="O242" s="569"/>
      <c r="P242" s="117" t="s">
        <v>135</v>
      </c>
      <c r="Q242" s="187">
        <v>7179962</v>
      </c>
      <c r="R242" s="160">
        <f>IFERROR(Q242/N239,"-")</f>
        <v>5.6683197511357621E-2</v>
      </c>
      <c r="S242" s="187">
        <v>48</v>
      </c>
      <c r="T242" s="160">
        <f>IFERROR(S242/O239,"-")</f>
        <v>0.2711864406779661</v>
      </c>
      <c r="U242" s="190">
        <f t="shared" si="144"/>
        <v>149582.54166666666</v>
      </c>
      <c r="V242" s="101">
        <f t="shared" si="154"/>
        <v>3.2434623961078452E-3</v>
      </c>
      <c r="W242" s="569"/>
      <c r="X242" s="569"/>
      <c r="Y242" s="117" t="s">
        <v>135</v>
      </c>
      <c r="Z242" s="187">
        <v>903804</v>
      </c>
      <c r="AA242" s="160">
        <f>IFERROR(Z242/W239,"-")</f>
        <v>1.8823653884563901E-2</v>
      </c>
      <c r="AB242" s="187">
        <v>27</v>
      </c>
      <c r="AC242" s="160">
        <f>IFERROR(AB242/X239,"-")</f>
        <v>0.36486486486486486</v>
      </c>
      <c r="AD242" s="190">
        <f t="shared" si="145"/>
        <v>33474.222222222219</v>
      </c>
      <c r="AE242" s="101">
        <f t="shared" si="155"/>
        <v>1.8244475978106628E-3</v>
      </c>
      <c r="AF242" s="569"/>
      <c r="AG242" s="569"/>
      <c r="AH242" s="117" t="s">
        <v>135</v>
      </c>
      <c r="AI242" s="187">
        <v>1653075</v>
      </c>
      <c r="AJ242" s="160">
        <f>IFERROR(AI242/AF239,"-")</f>
        <v>1.1659953621870119E-2</v>
      </c>
      <c r="AK242" s="187">
        <v>54</v>
      </c>
      <c r="AL242" s="160">
        <f>IFERROR(AK242/AG239,"-")</f>
        <v>0.35064935064935066</v>
      </c>
      <c r="AM242" s="190">
        <f t="shared" si="146"/>
        <v>30612.5</v>
      </c>
      <c r="AN242" s="101">
        <f t="shared" si="156"/>
        <v>3.6488951956213257E-3</v>
      </c>
      <c r="AO242" s="569"/>
      <c r="AP242" s="586"/>
      <c r="AQ242" s="117" t="s">
        <v>135</v>
      </c>
      <c r="AR242" s="187">
        <f t="shared" si="141"/>
        <v>29768966</v>
      </c>
      <c r="AS242" s="160">
        <f>IFERROR(AR242/AO239,"-")</f>
        <v>2.5961054135988988E-2</v>
      </c>
      <c r="AT242" s="187">
        <f t="shared" si="142"/>
        <v>469</v>
      </c>
      <c r="AU242" s="160">
        <f>IFERROR(AT242/AP239,"-")</f>
        <v>0.28372655777374473</v>
      </c>
      <c r="AV242" s="190">
        <f t="shared" si="147"/>
        <v>63473.275053304904</v>
      </c>
      <c r="AW242" s="101">
        <f t="shared" si="157"/>
        <v>3.1691330495303739E-2</v>
      </c>
      <c r="AX242" s="112"/>
      <c r="BN242" s="477"/>
      <c r="BO242" s="567"/>
      <c r="BP242" s="570"/>
      <c r="BQ242" s="570"/>
      <c r="BR242" s="119" t="s">
        <v>74</v>
      </c>
      <c r="BS242" s="374">
        <v>19196509</v>
      </c>
      <c r="BT242" s="329">
        <v>0.1834991195697922</v>
      </c>
      <c r="BU242" s="374">
        <v>122</v>
      </c>
      <c r="BV242" s="329">
        <v>0.91044776119402981</v>
      </c>
      <c r="BW242" s="374">
        <v>157348.43442622951</v>
      </c>
      <c r="BX242" s="389">
        <v>8.7953283829572491E-3</v>
      </c>
      <c r="CA242" s="9"/>
      <c r="CB242" s="138"/>
      <c r="CC242" s="138"/>
      <c r="CD242" s="138"/>
      <c r="CE242" s="138"/>
      <c r="CF242" s="138"/>
      <c r="CG242" s="138"/>
      <c r="CH242" s="1"/>
      <c r="CI242" s="9"/>
      <c r="CJ242" s="130"/>
      <c r="CK242" s="130"/>
      <c r="CL242" s="130"/>
      <c r="CM242" s="1"/>
      <c r="CN242" s="1"/>
      <c r="CO242" s="1"/>
      <c r="CP242" s="1"/>
      <c r="CQ242" s="1"/>
    </row>
    <row r="243" spans="2:95" s="14" customFormat="1" ht="13.5" customHeight="1">
      <c r="B243" s="451"/>
      <c r="C243" s="566"/>
      <c r="D243" s="581"/>
      <c r="E243" s="569"/>
      <c r="F243" s="569"/>
      <c r="G243" s="117" t="s">
        <v>136</v>
      </c>
      <c r="H243" s="187">
        <v>2434404</v>
      </c>
      <c r="I243" s="160">
        <f>IFERROR(H243/E239,"-")</f>
        <v>2.9322339610022919E-3</v>
      </c>
      <c r="J243" s="187">
        <v>78</v>
      </c>
      <c r="K243" s="160">
        <f>IFERROR(J243/F239,"-")</f>
        <v>6.25E-2</v>
      </c>
      <c r="L243" s="190">
        <f t="shared" si="143"/>
        <v>31210.307692307691</v>
      </c>
      <c r="M243" s="101">
        <f t="shared" si="153"/>
        <v>5.2706263936752483E-3</v>
      </c>
      <c r="N243" s="569"/>
      <c r="O243" s="569"/>
      <c r="P243" s="117" t="s">
        <v>136</v>
      </c>
      <c r="Q243" s="187">
        <v>140096</v>
      </c>
      <c r="R243" s="160">
        <f>IFERROR(Q243/N239,"-")</f>
        <v>1.106007140225973E-3</v>
      </c>
      <c r="S243" s="187">
        <v>10</v>
      </c>
      <c r="T243" s="160">
        <f>IFERROR(S243/O239,"-")</f>
        <v>5.6497175141242938E-2</v>
      </c>
      <c r="U243" s="190">
        <f t="shared" si="144"/>
        <v>14009.6</v>
      </c>
      <c r="V243" s="101">
        <f t="shared" si="154"/>
        <v>6.7572133252246768E-4</v>
      </c>
      <c r="W243" s="569"/>
      <c r="X243" s="569"/>
      <c r="Y243" s="117" t="s">
        <v>136</v>
      </c>
      <c r="Z243" s="187">
        <v>104150</v>
      </c>
      <c r="AA243" s="160">
        <f>IFERROR(Z243/W239,"-")</f>
        <v>2.169146797400023E-3</v>
      </c>
      <c r="AB243" s="187">
        <v>7</v>
      </c>
      <c r="AC243" s="160">
        <f>IFERROR(AB243/X239,"-")</f>
        <v>9.45945945945946E-2</v>
      </c>
      <c r="AD243" s="190">
        <f t="shared" si="145"/>
        <v>14878.571428571429</v>
      </c>
      <c r="AE243" s="101">
        <f t="shared" si="155"/>
        <v>4.7300493276572741E-4</v>
      </c>
      <c r="AF243" s="569"/>
      <c r="AG243" s="569"/>
      <c r="AH243" s="117" t="s">
        <v>136</v>
      </c>
      <c r="AI243" s="187">
        <v>217040</v>
      </c>
      <c r="AJ243" s="160">
        <f>IFERROR(AI243/AF239,"-")</f>
        <v>1.5308902101179259E-3</v>
      </c>
      <c r="AK243" s="187">
        <v>14</v>
      </c>
      <c r="AL243" s="160">
        <f>IFERROR(AK243/AG239,"-")</f>
        <v>9.0909090909090912E-2</v>
      </c>
      <c r="AM243" s="190">
        <f t="shared" si="146"/>
        <v>15502.857142857143</v>
      </c>
      <c r="AN243" s="101">
        <f t="shared" si="156"/>
        <v>9.4600986553145482E-4</v>
      </c>
      <c r="AO243" s="569"/>
      <c r="AP243" s="586"/>
      <c r="AQ243" s="117" t="s">
        <v>136</v>
      </c>
      <c r="AR243" s="187">
        <f t="shared" si="141"/>
        <v>2895690</v>
      </c>
      <c r="AS243" s="160">
        <f>IFERROR(AR243/AO239,"-")</f>
        <v>2.5252863956054753E-3</v>
      </c>
      <c r="AT243" s="187">
        <f t="shared" si="142"/>
        <v>109</v>
      </c>
      <c r="AU243" s="160">
        <f>IFERROR(AT243/AP239,"-")</f>
        <v>6.5940713853599522E-2</v>
      </c>
      <c r="AV243" s="190">
        <f t="shared" si="147"/>
        <v>26565.963302752294</v>
      </c>
      <c r="AW243" s="101">
        <f t="shared" si="157"/>
        <v>7.3653625244948983E-3</v>
      </c>
      <c r="AX243" s="112"/>
      <c r="BN243" s="555">
        <v>15</v>
      </c>
      <c r="BO243" s="565" t="s">
        <v>123</v>
      </c>
      <c r="BP243" s="568">
        <v>156650690</v>
      </c>
      <c r="BQ243" s="568">
        <v>200</v>
      </c>
      <c r="BR243" s="388" t="s">
        <v>133</v>
      </c>
      <c r="BS243" s="374">
        <v>11056372</v>
      </c>
      <c r="BT243" s="329">
        <v>7.0579784870401785E-2</v>
      </c>
      <c r="BU243" s="374">
        <v>52</v>
      </c>
      <c r="BV243" s="329">
        <v>0.26</v>
      </c>
      <c r="BW243" s="374">
        <v>212622.53846153847</v>
      </c>
      <c r="BX243" s="389">
        <v>2.2882288228822881E-3</v>
      </c>
      <c r="CA243" s="9"/>
      <c r="CB243" s="138"/>
      <c r="CC243" s="138"/>
      <c r="CD243" s="138"/>
      <c r="CE243" s="138"/>
      <c r="CF243" s="138"/>
      <c r="CG243" s="138"/>
      <c r="CH243" s="1"/>
      <c r="CI243" s="9"/>
      <c r="CJ243" s="130"/>
      <c r="CK243" s="130"/>
      <c r="CL243" s="130"/>
      <c r="CM243" s="1"/>
      <c r="CN243" s="1"/>
      <c r="CO243" s="1"/>
      <c r="CP243" s="1"/>
      <c r="CQ243" s="1"/>
    </row>
    <row r="244" spans="2:95" s="14" customFormat="1" ht="13.5" customHeight="1">
      <c r="B244" s="451"/>
      <c r="C244" s="566"/>
      <c r="D244" s="581"/>
      <c r="E244" s="569"/>
      <c r="F244" s="569"/>
      <c r="G244" s="117" t="s">
        <v>137</v>
      </c>
      <c r="H244" s="187">
        <v>26256594</v>
      </c>
      <c r="I244" s="160">
        <f>IFERROR(H244/E239,"-")</f>
        <v>3.1626006458685171E-2</v>
      </c>
      <c r="J244" s="187">
        <v>432</v>
      </c>
      <c r="K244" s="160">
        <f>IFERROR(J244/F239,"-")</f>
        <v>0.34615384615384615</v>
      </c>
      <c r="L244" s="190">
        <f t="shared" si="143"/>
        <v>60779.152777777781</v>
      </c>
      <c r="M244" s="101">
        <f t="shared" si="153"/>
        <v>2.9191161564970605E-2</v>
      </c>
      <c r="N244" s="569"/>
      <c r="O244" s="569"/>
      <c r="P244" s="117" t="s">
        <v>137</v>
      </c>
      <c r="Q244" s="187">
        <v>3210613</v>
      </c>
      <c r="R244" s="160">
        <f>IFERROR(Q244/N239,"-")</f>
        <v>2.5346625902968906E-2</v>
      </c>
      <c r="S244" s="187">
        <v>66</v>
      </c>
      <c r="T244" s="160">
        <f>IFERROR(S244/O239,"-")</f>
        <v>0.3728813559322034</v>
      </c>
      <c r="U244" s="190">
        <f t="shared" si="144"/>
        <v>48645.651515151512</v>
      </c>
      <c r="V244" s="101">
        <f t="shared" si="154"/>
        <v>4.4597607946482874E-3</v>
      </c>
      <c r="W244" s="569"/>
      <c r="X244" s="569"/>
      <c r="Y244" s="117" t="s">
        <v>137</v>
      </c>
      <c r="Z244" s="187">
        <v>4922816</v>
      </c>
      <c r="AA244" s="160">
        <f>IFERROR(Z244/W239,"-")</f>
        <v>0.1025281858914027</v>
      </c>
      <c r="AB244" s="187">
        <v>32</v>
      </c>
      <c r="AC244" s="160">
        <f>IFERROR(AB244/X239,"-")</f>
        <v>0.43243243243243246</v>
      </c>
      <c r="AD244" s="190">
        <f t="shared" si="145"/>
        <v>153838</v>
      </c>
      <c r="AE244" s="101">
        <f t="shared" si="155"/>
        <v>2.1623082640718967E-3</v>
      </c>
      <c r="AF244" s="569"/>
      <c r="AG244" s="569"/>
      <c r="AH244" s="117" t="s">
        <v>137</v>
      </c>
      <c r="AI244" s="187">
        <v>2134978</v>
      </c>
      <c r="AJ244" s="160">
        <f>IFERROR(AI244/AF239,"-")</f>
        <v>1.5059053257543076E-2</v>
      </c>
      <c r="AK244" s="187">
        <v>77</v>
      </c>
      <c r="AL244" s="160">
        <f>IFERROR(AK244/AG239,"-")</f>
        <v>0.5</v>
      </c>
      <c r="AM244" s="190">
        <f t="shared" si="146"/>
        <v>27726.987012987014</v>
      </c>
      <c r="AN244" s="101">
        <f t="shared" si="156"/>
        <v>5.2030542604230012E-3</v>
      </c>
      <c r="AO244" s="569"/>
      <c r="AP244" s="586"/>
      <c r="AQ244" s="117" t="s">
        <v>137</v>
      </c>
      <c r="AR244" s="187">
        <f t="shared" si="141"/>
        <v>36525001</v>
      </c>
      <c r="AS244" s="160">
        <f>IFERROR(AR244/AO239,"-")</f>
        <v>3.1852887610475014E-2</v>
      </c>
      <c r="AT244" s="187">
        <f t="shared" si="142"/>
        <v>607</v>
      </c>
      <c r="AU244" s="160">
        <f>IFERROR(AT244/AP239,"-")</f>
        <v>0.36721113127646704</v>
      </c>
      <c r="AV244" s="190">
        <f t="shared" si="147"/>
        <v>60172.983525535419</v>
      </c>
      <c r="AW244" s="101">
        <f t="shared" si="157"/>
        <v>4.1016284884113789E-2</v>
      </c>
      <c r="AX244" s="112"/>
      <c r="BN244" s="476"/>
      <c r="BO244" s="566"/>
      <c r="BP244" s="569"/>
      <c r="BQ244" s="569"/>
      <c r="BR244" s="388" t="s">
        <v>134</v>
      </c>
      <c r="BS244" s="374">
        <v>2084894</v>
      </c>
      <c r="BT244" s="329">
        <v>1.3309191296891192E-2</v>
      </c>
      <c r="BU244" s="374">
        <v>51</v>
      </c>
      <c r="BV244" s="329">
        <v>0.255</v>
      </c>
      <c r="BW244" s="374">
        <v>40880.274509803923</v>
      </c>
      <c r="BX244" s="389">
        <v>2.2442244224422443E-3</v>
      </c>
      <c r="CA244" s="9"/>
      <c r="CB244" s="138"/>
      <c r="CC244" s="138"/>
      <c r="CD244" s="138"/>
      <c r="CE244" s="138"/>
      <c r="CF244" s="138"/>
      <c r="CG244" s="138"/>
      <c r="CH244" s="1"/>
      <c r="CI244" s="9"/>
      <c r="CJ244" s="130"/>
      <c r="CK244" s="130"/>
      <c r="CL244" s="130"/>
      <c r="CM244" s="1"/>
      <c r="CN244" s="1"/>
      <c r="CO244" s="1"/>
      <c r="CP244" s="1"/>
      <c r="CQ244" s="1"/>
    </row>
    <row r="245" spans="2:95" s="14" customFormat="1" ht="13.5" customHeight="1">
      <c r="B245" s="451"/>
      <c r="C245" s="566"/>
      <c r="D245" s="581"/>
      <c r="E245" s="569"/>
      <c r="F245" s="569"/>
      <c r="G245" s="117" t="s">
        <v>138</v>
      </c>
      <c r="H245" s="187">
        <v>31601012</v>
      </c>
      <c r="I245" s="160">
        <f>IFERROR(H245/E239,"-")</f>
        <v>3.8063345520480969E-2</v>
      </c>
      <c r="J245" s="187">
        <v>509</v>
      </c>
      <c r="K245" s="160">
        <f>IFERROR(J245/F239,"-")</f>
        <v>0.4078525641025641</v>
      </c>
      <c r="L245" s="190">
        <f t="shared" si="143"/>
        <v>62084.50294695481</v>
      </c>
      <c r="M245" s="101">
        <f t="shared" si="153"/>
        <v>3.4394215825393606E-2</v>
      </c>
      <c r="N245" s="569"/>
      <c r="O245" s="569"/>
      <c r="P245" s="117" t="s">
        <v>138</v>
      </c>
      <c r="Q245" s="187">
        <v>5356962</v>
      </c>
      <c r="R245" s="160">
        <f>IFERROR(Q245/N239,"-")</f>
        <v>4.2291273283457116E-2</v>
      </c>
      <c r="S245" s="187">
        <v>75</v>
      </c>
      <c r="T245" s="160">
        <f>IFERROR(S245/O239,"-")</f>
        <v>0.42372881355932202</v>
      </c>
      <c r="U245" s="190">
        <f t="shared" si="144"/>
        <v>71426.16</v>
      </c>
      <c r="V245" s="101">
        <f t="shared" si="154"/>
        <v>5.067909993918508E-3</v>
      </c>
      <c r="W245" s="569"/>
      <c r="X245" s="569"/>
      <c r="Y245" s="117" t="s">
        <v>138</v>
      </c>
      <c r="Z245" s="187">
        <v>2313453</v>
      </c>
      <c r="AA245" s="160">
        <f>IFERROR(Z245/W239,"-")</f>
        <v>4.8182613210614261E-2</v>
      </c>
      <c r="AB245" s="187">
        <v>26</v>
      </c>
      <c r="AC245" s="160">
        <f>IFERROR(AB245/X239,"-")</f>
        <v>0.35135135135135137</v>
      </c>
      <c r="AD245" s="190">
        <f t="shared" si="145"/>
        <v>88978.961538461532</v>
      </c>
      <c r="AE245" s="101">
        <f t="shared" si="155"/>
        <v>1.756875464558416E-3</v>
      </c>
      <c r="AF245" s="569"/>
      <c r="AG245" s="569"/>
      <c r="AH245" s="117" t="s">
        <v>138</v>
      </c>
      <c r="AI245" s="187">
        <v>5051102</v>
      </c>
      <c r="AJ245" s="160">
        <f>IFERROR(AI245/AF239,"-")</f>
        <v>3.5627914679815131E-2</v>
      </c>
      <c r="AK245" s="187">
        <v>76</v>
      </c>
      <c r="AL245" s="160">
        <f>IFERROR(AK245/AG239,"-")</f>
        <v>0.4935064935064935</v>
      </c>
      <c r="AM245" s="190">
        <f t="shared" si="146"/>
        <v>66461.868421052626</v>
      </c>
      <c r="AN245" s="101">
        <f t="shared" si="156"/>
        <v>5.1354821271707551E-3</v>
      </c>
      <c r="AO245" s="569"/>
      <c r="AP245" s="586"/>
      <c r="AQ245" s="117" t="s">
        <v>138</v>
      </c>
      <c r="AR245" s="187">
        <f t="shared" si="141"/>
        <v>44322529</v>
      </c>
      <c r="AS245" s="160">
        <f>IFERROR(AR245/AO239,"-")</f>
        <v>3.8652990997837873E-2</v>
      </c>
      <c r="AT245" s="187">
        <f t="shared" si="142"/>
        <v>686</v>
      </c>
      <c r="AU245" s="160">
        <f>IFERROR(AT245/AP239,"-")</f>
        <v>0.4150030248033878</v>
      </c>
      <c r="AV245" s="190">
        <f t="shared" si="147"/>
        <v>64610.100583090381</v>
      </c>
      <c r="AW245" s="101">
        <f t="shared" si="157"/>
        <v>4.6354483411041286E-2</v>
      </c>
      <c r="AX245" s="112"/>
      <c r="BN245" s="476"/>
      <c r="BO245" s="566"/>
      <c r="BP245" s="569"/>
      <c r="BQ245" s="569"/>
      <c r="BR245" s="388" t="s">
        <v>135</v>
      </c>
      <c r="BS245" s="374">
        <v>4527210</v>
      </c>
      <c r="BT245" s="329">
        <v>2.8900032294782742E-2</v>
      </c>
      <c r="BU245" s="374">
        <v>68</v>
      </c>
      <c r="BV245" s="329">
        <v>0.34</v>
      </c>
      <c r="BW245" s="374">
        <v>66576.617647058825</v>
      </c>
      <c r="BX245" s="389">
        <v>2.9922992299229925E-3</v>
      </c>
      <c r="CA245" s="9"/>
      <c r="CB245" s="138"/>
      <c r="CC245" s="138"/>
      <c r="CD245" s="138"/>
      <c r="CE245" s="138"/>
      <c r="CF245" s="138"/>
      <c r="CG245" s="138"/>
      <c r="CH245" s="1"/>
      <c r="CI245" s="9"/>
      <c r="CJ245" s="130"/>
      <c r="CK245" s="130"/>
      <c r="CL245" s="130"/>
      <c r="CM245" s="1"/>
      <c r="CN245" s="1"/>
      <c r="CO245" s="1"/>
      <c r="CP245" s="1"/>
      <c r="CQ245" s="1"/>
    </row>
    <row r="246" spans="2:95" s="14" customFormat="1" ht="13.5" customHeight="1">
      <c r="B246" s="451"/>
      <c r="C246" s="566"/>
      <c r="D246" s="581"/>
      <c r="E246" s="569"/>
      <c r="F246" s="569"/>
      <c r="G246" s="117" t="s">
        <v>139</v>
      </c>
      <c r="H246" s="187">
        <v>17834492</v>
      </c>
      <c r="I246" s="160">
        <f>IFERROR(H246/E239,"-")</f>
        <v>2.1481604170722562E-2</v>
      </c>
      <c r="J246" s="187">
        <v>157</v>
      </c>
      <c r="K246" s="160">
        <f>IFERROR(J246/F239,"-")</f>
        <v>0.12580128205128205</v>
      </c>
      <c r="L246" s="190">
        <f t="shared" si="143"/>
        <v>113595.49044585988</v>
      </c>
      <c r="M246" s="101">
        <f t="shared" si="153"/>
        <v>1.0608824920602743E-2</v>
      </c>
      <c r="N246" s="569"/>
      <c r="O246" s="569"/>
      <c r="P246" s="117" t="s">
        <v>139</v>
      </c>
      <c r="Q246" s="187">
        <v>7541858</v>
      </c>
      <c r="R246" s="160">
        <f>IFERROR(Q246/N239,"-")</f>
        <v>5.9540235257040712E-2</v>
      </c>
      <c r="S246" s="187">
        <v>22</v>
      </c>
      <c r="T246" s="160">
        <f>IFERROR(S246/O239,"-")</f>
        <v>0.12429378531073447</v>
      </c>
      <c r="U246" s="190">
        <f t="shared" si="144"/>
        <v>342811.72727272729</v>
      </c>
      <c r="V246" s="101">
        <f t="shared" si="154"/>
        <v>1.486586931549429E-3</v>
      </c>
      <c r="W246" s="569"/>
      <c r="X246" s="569"/>
      <c r="Y246" s="117" t="s">
        <v>139</v>
      </c>
      <c r="Z246" s="187">
        <v>549723</v>
      </c>
      <c r="AA246" s="160">
        <f>IFERROR(Z246/W239,"-")</f>
        <v>1.1449158760510158E-2</v>
      </c>
      <c r="AB246" s="187">
        <v>14</v>
      </c>
      <c r="AC246" s="160">
        <f>IFERROR(AB246/X239,"-")</f>
        <v>0.1891891891891892</v>
      </c>
      <c r="AD246" s="190">
        <f t="shared" si="145"/>
        <v>39265.928571428572</v>
      </c>
      <c r="AE246" s="101">
        <f t="shared" si="155"/>
        <v>9.4600986553145482E-4</v>
      </c>
      <c r="AF246" s="569"/>
      <c r="AG246" s="569"/>
      <c r="AH246" s="117" t="s">
        <v>139</v>
      </c>
      <c r="AI246" s="187">
        <v>2091380</v>
      </c>
      <c r="AJ246" s="160">
        <f>IFERROR(AI246/AF239,"-")</f>
        <v>1.4751535051771231E-2</v>
      </c>
      <c r="AK246" s="187">
        <v>33</v>
      </c>
      <c r="AL246" s="160">
        <f>IFERROR(AK246/AG239,"-")</f>
        <v>0.21428571428571427</v>
      </c>
      <c r="AM246" s="190">
        <f t="shared" si="146"/>
        <v>63375.151515151512</v>
      </c>
      <c r="AN246" s="101">
        <f t="shared" si="156"/>
        <v>2.2298803973241437E-3</v>
      </c>
      <c r="AO246" s="569"/>
      <c r="AP246" s="586"/>
      <c r="AQ246" s="117" t="s">
        <v>139</v>
      </c>
      <c r="AR246" s="187">
        <f t="shared" si="141"/>
        <v>28017453</v>
      </c>
      <c r="AS246" s="160">
        <f>IFERROR(AR246/AO239,"-")</f>
        <v>2.4433586779115102E-2</v>
      </c>
      <c r="AT246" s="187">
        <f t="shared" si="142"/>
        <v>226</v>
      </c>
      <c r="AU246" s="160">
        <f>IFERROR(AT246/AP239,"-")</f>
        <v>0.1367211131276467</v>
      </c>
      <c r="AV246" s="190">
        <f t="shared" si="147"/>
        <v>123971.03097345133</v>
      </c>
      <c r="AW246" s="101">
        <f t="shared" si="157"/>
        <v>1.5271302115007771E-2</v>
      </c>
      <c r="AX246" s="112"/>
      <c r="BN246" s="476"/>
      <c r="BO246" s="566"/>
      <c r="BP246" s="569"/>
      <c r="BQ246" s="569"/>
      <c r="BR246" s="388" t="s">
        <v>136</v>
      </c>
      <c r="BS246" s="374">
        <v>89173</v>
      </c>
      <c r="BT246" s="329">
        <v>5.6924741282658893E-4</v>
      </c>
      <c r="BU246" s="374">
        <v>8</v>
      </c>
      <c r="BV246" s="329">
        <v>0.04</v>
      </c>
      <c r="BW246" s="374">
        <v>11146.625</v>
      </c>
      <c r="BX246" s="389">
        <v>3.5203520352035205E-4</v>
      </c>
      <c r="CA246" s="9"/>
      <c r="CB246" s="138"/>
      <c r="CC246" s="138"/>
      <c r="CD246" s="138"/>
      <c r="CE246" s="138"/>
      <c r="CF246" s="138"/>
      <c r="CG246" s="138"/>
      <c r="CH246" s="1"/>
      <c r="CI246" s="9"/>
      <c r="CJ246" s="130"/>
      <c r="CK246" s="130"/>
      <c r="CL246" s="130"/>
      <c r="CM246" s="1"/>
      <c r="CN246" s="1"/>
      <c r="CO246" s="1"/>
      <c r="CP246" s="1"/>
      <c r="CQ246" s="1"/>
    </row>
    <row r="247" spans="2:95" s="14" customFormat="1" ht="13.5" customHeight="1">
      <c r="B247" s="451"/>
      <c r="C247" s="566"/>
      <c r="D247" s="581"/>
      <c r="E247" s="569"/>
      <c r="F247" s="569"/>
      <c r="G247" s="117" t="s">
        <v>149</v>
      </c>
      <c r="H247" s="187">
        <v>1100</v>
      </c>
      <c r="I247" s="160">
        <f>IFERROR(H247/E239,"-")</f>
        <v>1.3249474438517688E-6</v>
      </c>
      <c r="J247" s="187">
        <v>1</v>
      </c>
      <c r="K247" s="160">
        <f>IFERROR(J247/F239,"-")</f>
        <v>8.0128205128205125E-4</v>
      </c>
      <c r="L247" s="190">
        <f t="shared" si="143"/>
        <v>1100</v>
      </c>
      <c r="M247" s="101">
        <f t="shared" si="153"/>
        <v>6.7572133252246771E-5</v>
      </c>
      <c r="N247" s="569"/>
      <c r="O247" s="569"/>
      <c r="P247" s="117" t="s">
        <v>149</v>
      </c>
      <c r="Q247" s="187">
        <v>0</v>
      </c>
      <c r="R247" s="160">
        <f>IFERROR(Q247/N239,"-")</f>
        <v>0</v>
      </c>
      <c r="S247" s="187">
        <v>0</v>
      </c>
      <c r="T247" s="160">
        <f>IFERROR(S247/O239,"-")</f>
        <v>0</v>
      </c>
      <c r="U247" s="190" t="str">
        <f t="shared" si="144"/>
        <v>-</v>
      </c>
      <c r="V247" s="101">
        <f t="shared" si="154"/>
        <v>0</v>
      </c>
      <c r="W247" s="569"/>
      <c r="X247" s="569"/>
      <c r="Y247" s="117" t="s">
        <v>149</v>
      </c>
      <c r="Z247" s="187">
        <v>0</v>
      </c>
      <c r="AA247" s="160">
        <f>IFERROR(Z247/W239,"-")</f>
        <v>0</v>
      </c>
      <c r="AB247" s="187">
        <v>0</v>
      </c>
      <c r="AC247" s="160">
        <f>IFERROR(AB247/X239,"-")</f>
        <v>0</v>
      </c>
      <c r="AD247" s="190" t="str">
        <f t="shared" si="145"/>
        <v>-</v>
      </c>
      <c r="AE247" s="101">
        <f t="shared" si="155"/>
        <v>0</v>
      </c>
      <c r="AF247" s="569"/>
      <c r="AG247" s="569"/>
      <c r="AH247" s="117" t="s">
        <v>149</v>
      </c>
      <c r="AI247" s="187">
        <v>0</v>
      </c>
      <c r="AJ247" s="160">
        <f>IFERROR(AI247/AF239,"-")</f>
        <v>0</v>
      </c>
      <c r="AK247" s="187">
        <v>0</v>
      </c>
      <c r="AL247" s="160">
        <f>IFERROR(AK247/AG239,"-")</f>
        <v>0</v>
      </c>
      <c r="AM247" s="190" t="str">
        <f t="shared" si="146"/>
        <v>-</v>
      </c>
      <c r="AN247" s="101">
        <f t="shared" si="156"/>
        <v>0</v>
      </c>
      <c r="AO247" s="569"/>
      <c r="AP247" s="586"/>
      <c r="AQ247" s="117" t="s">
        <v>149</v>
      </c>
      <c r="AR247" s="187">
        <f t="shared" si="141"/>
        <v>1100</v>
      </c>
      <c r="AS247" s="160">
        <f>IFERROR(AR247/AO239,"-")</f>
        <v>9.5929296132045316E-7</v>
      </c>
      <c r="AT247" s="187">
        <f t="shared" si="142"/>
        <v>1</v>
      </c>
      <c r="AU247" s="160">
        <f>IFERROR(AT247/AP239,"-")</f>
        <v>6.0496067755595891E-4</v>
      </c>
      <c r="AV247" s="190">
        <f t="shared" si="147"/>
        <v>1100</v>
      </c>
      <c r="AW247" s="101">
        <f t="shared" si="157"/>
        <v>6.7572133252246771E-5</v>
      </c>
      <c r="AX247" s="112"/>
      <c r="BN247" s="476"/>
      <c r="BO247" s="566"/>
      <c r="BP247" s="569"/>
      <c r="BQ247" s="569"/>
      <c r="BR247" s="388" t="s">
        <v>137</v>
      </c>
      <c r="BS247" s="374">
        <v>3845809</v>
      </c>
      <c r="BT247" s="329">
        <v>2.4550220621434863E-2</v>
      </c>
      <c r="BU247" s="374">
        <v>97</v>
      </c>
      <c r="BV247" s="329">
        <v>0.48499999999999999</v>
      </c>
      <c r="BW247" s="374">
        <v>39647.515463917523</v>
      </c>
      <c r="BX247" s="389">
        <v>4.2684268426842684E-3</v>
      </c>
      <c r="CA247" s="9"/>
      <c r="CB247" s="138"/>
      <c r="CC247" s="138"/>
      <c r="CD247" s="138"/>
      <c r="CE247" s="138"/>
      <c r="CF247" s="138"/>
      <c r="CG247" s="138"/>
      <c r="CH247" s="1"/>
      <c r="CI247" s="9"/>
      <c r="CJ247" s="130"/>
      <c r="CK247" s="130"/>
      <c r="CL247" s="130"/>
      <c r="CM247" s="1"/>
      <c r="CN247" s="1"/>
      <c r="CO247" s="1"/>
      <c r="CP247" s="1"/>
      <c r="CQ247" s="1"/>
    </row>
    <row r="248" spans="2:95" s="14" customFormat="1" ht="13.5" customHeight="1">
      <c r="B248" s="451"/>
      <c r="C248" s="566"/>
      <c r="D248" s="581"/>
      <c r="E248" s="569"/>
      <c r="F248" s="569"/>
      <c r="G248" s="117" t="s">
        <v>140</v>
      </c>
      <c r="H248" s="187">
        <v>231031</v>
      </c>
      <c r="I248" s="160">
        <f>IFERROR(H248/E239,"-")</f>
        <v>2.7827630263683453E-4</v>
      </c>
      <c r="J248" s="187">
        <v>10</v>
      </c>
      <c r="K248" s="160">
        <f>IFERROR(J248/F239,"-")</f>
        <v>8.0128205128205121E-3</v>
      </c>
      <c r="L248" s="190">
        <f t="shared" si="143"/>
        <v>23103.1</v>
      </c>
      <c r="M248" s="101">
        <f t="shared" si="153"/>
        <v>6.7572133252246768E-4</v>
      </c>
      <c r="N248" s="569"/>
      <c r="O248" s="569"/>
      <c r="P248" s="117" t="s">
        <v>140</v>
      </c>
      <c r="Q248" s="187">
        <v>3872</v>
      </c>
      <c r="R248" s="160">
        <f>IFERROR(Q248/N239,"-")</f>
        <v>3.0568036538908803E-5</v>
      </c>
      <c r="S248" s="187">
        <v>1</v>
      </c>
      <c r="T248" s="160">
        <f>IFERROR(S248/O239,"-")</f>
        <v>5.6497175141242938E-3</v>
      </c>
      <c r="U248" s="190">
        <f t="shared" si="144"/>
        <v>3872</v>
      </c>
      <c r="V248" s="101">
        <f t="shared" si="154"/>
        <v>6.7572133252246771E-5</v>
      </c>
      <c r="W248" s="569"/>
      <c r="X248" s="569"/>
      <c r="Y248" s="117" t="s">
        <v>140</v>
      </c>
      <c r="Z248" s="187">
        <v>0</v>
      </c>
      <c r="AA248" s="160">
        <f>IFERROR(Z248/W239,"-")</f>
        <v>0</v>
      </c>
      <c r="AB248" s="187">
        <v>0</v>
      </c>
      <c r="AC248" s="160">
        <f>IFERROR(AB248/X239,"-")</f>
        <v>0</v>
      </c>
      <c r="AD248" s="190" t="str">
        <f t="shared" si="145"/>
        <v>-</v>
      </c>
      <c r="AE248" s="101">
        <f t="shared" si="155"/>
        <v>0</v>
      </c>
      <c r="AF248" s="569"/>
      <c r="AG248" s="569"/>
      <c r="AH248" s="117" t="s">
        <v>140</v>
      </c>
      <c r="AI248" s="187">
        <v>5177</v>
      </c>
      <c r="AJ248" s="160">
        <f>IFERROR(AI248/AF239,"-")</f>
        <v>3.6515935393386024E-5</v>
      </c>
      <c r="AK248" s="187">
        <v>1</v>
      </c>
      <c r="AL248" s="160">
        <f>IFERROR(AK248/AG239,"-")</f>
        <v>6.4935064935064939E-3</v>
      </c>
      <c r="AM248" s="190">
        <f t="shared" si="146"/>
        <v>5177</v>
      </c>
      <c r="AN248" s="101">
        <f t="shared" si="156"/>
        <v>6.7572133252246771E-5</v>
      </c>
      <c r="AO248" s="569"/>
      <c r="AP248" s="586"/>
      <c r="AQ248" s="117" t="s">
        <v>140</v>
      </c>
      <c r="AR248" s="187">
        <f t="shared" si="141"/>
        <v>240080</v>
      </c>
      <c r="AS248" s="160">
        <f>IFERROR(AR248/AO239,"-")</f>
        <v>2.0937004923074037E-4</v>
      </c>
      <c r="AT248" s="187">
        <f t="shared" si="142"/>
        <v>12</v>
      </c>
      <c r="AU248" s="160">
        <f>IFERROR(AT248/AP239,"-")</f>
        <v>7.2595281306715061E-3</v>
      </c>
      <c r="AV248" s="190">
        <f t="shared" si="147"/>
        <v>20006.666666666668</v>
      </c>
      <c r="AW248" s="101">
        <f t="shared" si="157"/>
        <v>8.108655990269613E-4</v>
      </c>
      <c r="AX248" s="112"/>
      <c r="BN248" s="476"/>
      <c r="BO248" s="566"/>
      <c r="BP248" s="569"/>
      <c r="BQ248" s="569"/>
      <c r="BR248" s="388" t="s">
        <v>138</v>
      </c>
      <c r="BS248" s="374">
        <v>5274324</v>
      </c>
      <c r="BT248" s="329">
        <v>3.3669331427777303E-2</v>
      </c>
      <c r="BU248" s="374">
        <v>81</v>
      </c>
      <c r="BV248" s="329">
        <v>0.40500000000000003</v>
      </c>
      <c r="BW248" s="374">
        <v>65115.111111111109</v>
      </c>
      <c r="BX248" s="389">
        <v>3.5643564356435645E-3</v>
      </c>
      <c r="CA248" s="9"/>
      <c r="CB248" s="138"/>
      <c r="CC248" s="138"/>
      <c r="CD248" s="138"/>
      <c r="CE248" s="138"/>
      <c r="CF248" s="138"/>
      <c r="CG248" s="138"/>
      <c r="CH248" s="1"/>
      <c r="CI248" s="9"/>
      <c r="CJ248" s="130"/>
      <c r="CK248" s="130"/>
      <c r="CL248" s="130"/>
      <c r="CM248" s="1"/>
      <c r="CN248" s="1"/>
      <c r="CO248" s="1"/>
      <c r="CP248" s="1"/>
      <c r="CQ248" s="1"/>
    </row>
    <row r="249" spans="2:95" s="14" customFormat="1" ht="13.5" customHeight="1">
      <c r="B249" s="451"/>
      <c r="C249" s="566"/>
      <c r="D249" s="581"/>
      <c r="E249" s="569"/>
      <c r="F249" s="569"/>
      <c r="G249" s="117" t="s">
        <v>141</v>
      </c>
      <c r="H249" s="187">
        <v>579539</v>
      </c>
      <c r="I249" s="160">
        <f>IFERROR(H249/E239,"-")</f>
        <v>6.9805337878400928E-4</v>
      </c>
      <c r="J249" s="187">
        <v>38</v>
      </c>
      <c r="K249" s="160">
        <f>IFERROR(J249/F239,"-")</f>
        <v>3.0448717948717948E-2</v>
      </c>
      <c r="L249" s="190">
        <f t="shared" si="143"/>
        <v>15251.026315789473</v>
      </c>
      <c r="M249" s="101">
        <f t="shared" si="153"/>
        <v>2.5677410635853775E-3</v>
      </c>
      <c r="N249" s="569"/>
      <c r="O249" s="569"/>
      <c r="P249" s="117" t="s">
        <v>141</v>
      </c>
      <c r="Q249" s="187">
        <v>22205</v>
      </c>
      <c r="R249" s="160">
        <f>IFERROR(Q249/N239,"-")</f>
        <v>1.7530042648410897E-4</v>
      </c>
      <c r="S249" s="187">
        <v>4</v>
      </c>
      <c r="T249" s="160">
        <f>IFERROR(S249/O239,"-")</f>
        <v>2.2598870056497175E-2</v>
      </c>
      <c r="U249" s="190">
        <f t="shared" si="144"/>
        <v>5551.25</v>
      </c>
      <c r="V249" s="101">
        <f t="shared" si="154"/>
        <v>2.7028853300898708E-4</v>
      </c>
      <c r="W249" s="569"/>
      <c r="X249" s="569"/>
      <c r="Y249" s="117" t="s">
        <v>141</v>
      </c>
      <c r="Z249" s="187">
        <v>70346</v>
      </c>
      <c r="AA249" s="160">
        <f>IFERROR(Z249/W239,"-")</f>
        <v>1.4651061028315123E-3</v>
      </c>
      <c r="AB249" s="187">
        <v>7</v>
      </c>
      <c r="AC249" s="160">
        <f>IFERROR(AB249/X239,"-")</f>
        <v>9.45945945945946E-2</v>
      </c>
      <c r="AD249" s="190">
        <f t="shared" si="145"/>
        <v>10049.428571428571</v>
      </c>
      <c r="AE249" s="101">
        <f t="shared" si="155"/>
        <v>4.7300493276572741E-4</v>
      </c>
      <c r="AF249" s="569"/>
      <c r="AG249" s="569"/>
      <c r="AH249" s="117" t="s">
        <v>141</v>
      </c>
      <c r="AI249" s="187">
        <v>37829</v>
      </c>
      <c r="AJ249" s="160">
        <f>IFERROR(AI249/AF239,"-")</f>
        <v>2.6682660227861696E-4</v>
      </c>
      <c r="AK249" s="187">
        <v>6</v>
      </c>
      <c r="AL249" s="160">
        <f>IFERROR(AK249/AG239,"-")</f>
        <v>3.896103896103896E-2</v>
      </c>
      <c r="AM249" s="190">
        <f t="shared" si="146"/>
        <v>6304.833333333333</v>
      </c>
      <c r="AN249" s="101">
        <f t="shared" si="156"/>
        <v>4.0543279951348065E-4</v>
      </c>
      <c r="AO249" s="569"/>
      <c r="AP249" s="586"/>
      <c r="AQ249" s="117" t="s">
        <v>141</v>
      </c>
      <c r="AR249" s="187">
        <f t="shared" si="141"/>
        <v>709919</v>
      </c>
      <c r="AS249" s="160">
        <f>IFERROR(AR249/AO239,"-")</f>
        <v>6.1910936346150434E-4</v>
      </c>
      <c r="AT249" s="187">
        <f t="shared" si="142"/>
        <v>55</v>
      </c>
      <c r="AU249" s="160">
        <f>IFERROR(AT249/AP239,"-")</f>
        <v>3.327283726557774E-2</v>
      </c>
      <c r="AV249" s="190">
        <f t="shared" si="147"/>
        <v>12907.618181818181</v>
      </c>
      <c r="AW249" s="101">
        <f t="shared" si="157"/>
        <v>3.7164673288735727E-3</v>
      </c>
      <c r="AX249" s="112"/>
      <c r="BN249" s="476"/>
      <c r="BO249" s="566"/>
      <c r="BP249" s="569"/>
      <c r="BQ249" s="569"/>
      <c r="BR249" s="388" t="s">
        <v>139</v>
      </c>
      <c r="BS249" s="374">
        <v>1271609</v>
      </c>
      <c r="BT249" s="329">
        <v>8.1174810018391878E-3</v>
      </c>
      <c r="BU249" s="374">
        <v>36</v>
      </c>
      <c r="BV249" s="329">
        <v>0.18</v>
      </c>
      <c r="BW249" s="374">
        <v>35322.472222222219</v>
      </c>
      <c r="BX249" s="389">
        <v>1.5841584158415843E-3</v>
      </c>
      <c r="CA249" s="9"/>
      <c r="CB249" s="138"/>
      <c r="CC249" s="138"/>
      <c r="CD249" s="138"/>
      <c r="CE249" s="138"/>
      <c r="CF249" s="138"/>
      <c r="CG249" s="138"/>
      <c r="CH249" s="1"/>
      <c r="CI249" s="9"/>
      <c r="CJ249" s="130"/>
      <c r="CK249" s="130"/>
      <c r="CL249" s="130"/>
      <c r="CM249" s="1"/>
      <c r="CN249" s="1"/>
      <c r="CO249" s="1"/>
      <c r="CP249" s="1"/>
      <c r="CQ249" s="1"/>
    </row>
    <row r="250" spans="2:95" s="14" customFormat="1" ht="13.5" customHeight="1">
      <c r="B250" s="451"/>
      <c r="C250" s="566"/>
      <c r="D250" s="581"/>
      <c r="E250" s="569"/>
      <c r="F250" s="569"/>
      <c r="G250" s="117" t="s">
        <v>142</v>
      </c>
      <c r="H250" s="187">
        <v>2393</v>
      </c>
      <c r="I250" s="160">
        <f>IFERROR(H250/E239,"-")</f>
        <v>2.8823629392157114E-6</v>
      </c>
      <c r="J250" s="187">
        <v>1</v>
      </c>
      <c r="K250" s="160">
        <f>IFERROR(J250/F239,"-")</f>
        <v>8.0128205128205125E-4</v>
      </c>
      <c r="L250" s="190">
        <f t="shared" si="143"/>
        <v>2393</v>
      </c>
      <c r="M250" s="101">
        <f t="shared" si="153"/>
        <v>6.7572133252246771E-5</v>
      </c>
      <c r="N250" s="569"/>
      <c r="O250" s="569"/>
      <c r="P250" s="117" t="s">
        <v>142</v>
      </c>
      <c r="Q250" s="187">
        <v>7506</v>
      </c>
      <c r="R250" s="160">
        <f>IFERROR(Q250/N239,"-")</f>
        <v>5.9257149344279299E-5</v>
      </c>
      <c r="S250" s="187">
        <v>1</v>
      </c>
      <c r="T250" s="160">
        <f>IFERROR(S250/O239,"-")</f>
        <v>5.6497175141242938E-3</v>
      </c>
      <c r="U250" s="190">
        <f t="shared" si="144"/>
        <v>7506</v>
      </c>
      <c r="V250" s="101">
        <f t="shared" si="154"/>
        <v>6.7572133252246771E-5</v>
      </c>
      <c r="W250" s="569"/>
      <c r="X250" s="569"/>
      <c r="Y250" s="117" t="s">
        <v>142</v>
      </c>
      <c r="Z250" s="187">
        <v>3767</v>
      </c>
      <c r="AA250" s="160">
        <f>IFERROR(Z250/W239,"-")</f>
        <v>7.8455842398520277E-5</v>
      </c>
      <c r="AB250" s="187">
        <v>1</v>
      </c>
      <c r="AC250" s="160">
        <f>IFERROR(AB250/X239,"-")</f>
        <v>1.3513513513513514E-2</v>
      </c>
      <c r="AD250" s="190">
        <f t="shared" si="145"/>
        <v>3767</v>
      </c>
      <c r="AE250" s="101">
        <f t="shared" si="155"/>
        <v>6.7572133252246771E-5</v>
      </c>
      <c r="AF250" s="569"/>
      <c r="AG250" s="569"/>
      <c r="AH250" s="117" t="s">
        <v>142</v>
      </c>
      <c r="AI250" s="187">
        <v>2149</v>
      </c>
      <c r="AJ250" s="160">
        <f>IFERROR(AI250/AF239,"-")</f>
        <v>1.5157957342164684E-5</v>
      </c>
      <c r="AK250" s="187">
        <v>1</v>
      </c>
      <c r="AL250" s="160">
        <f>IFERROR(AK250/AG239,"-")</f>
        <v>6.4935064935064939E-3</v>
      </c>
      <c r="AM250" s="190">
        <f t="shared" si="146"/>
        <v>2149</v>
      </c>
      <c r="AN250" s="101">
        <f t="shared" si="156"/>
        <v>6.7572133252246771E-5</v>
      </c>
      <c r="AO250" s="569"/>
      <c r="AP250" s="586"/>
      <c r="AQ250" s="117" t="s">
        <v>142</v>
      </c>
      <c r="AR250" s="187">
        <f t="shared" si="141"/>
        <v>15815</v>
      </c>
      <c r="AS250" s="160">
        <f>IFERROR(AR250/AO239,"-")</f>
        <v>1.3792016530257243E-5</v>
      </c>
      <c r="AT250" s="187">
        <f t="shared" si="142"/>
        <v>4</v>
      </c>
      <c r="AU250" s="160">
        <f>IFERROR(AT250/AP239,"-")</f>
        <v>2.4198427102238356E-3</v>
      </c>
      <c r="AV250" s="190">
        <f t="shared" si="147"/>
        <v>3953.75</v>
      </c>
      <c r="AW250" s="101">
        <f t="shared" si="157"/>
        <v>2.7028853300898708E-4</v>
      </c>
      <c r="AX250" s="112"/>
      <c r="BN250" s="476"/>
      <c r="BO250" s="566"/>
      <c r="BP250" s="569"/>
      <c r="BQ250" s="569"/>
      <c r="BR250" s="388" t="s">
        <v>436</v>
      </c>
      <c r="BS250" s="374">
        <v>0</v>
      </c>
      <c r="BT250" s="329">
        <v>0</v>
      </c>
      <c r="BU250" s="374">
        <v>0</v>
      </c>
      <c r="BV250" s="329">
        <v>0</v>
      </c>
      <c r="BW250" s="374" t="s">
        <v>329</v>
      </c>
      <c r="BX250" s="389">
        <v>0</v>
      </c>
      <c r="CA250" s="9"/>
      <c r="CB250" s="138"/>
      <c r="CC250" s="138"/>
      <c r="CD250" s="138"/>
      <c r="CE250" s="138"/>
      <c r="CF250" s="138"/>
      <c r="CG250" s="138"/>
      <c r="CH250" s="1"/>
      <c r="CI250" s="9"/>
      <c r="CJ250" s="130"/>
      <c r="CK250" s="130"/>
      <c r="CL250" s="130"/>
      <c r="CM250" s="1"/>
      <c r="CN250" s="1"/>
      <c r="CO250" s="1"/>
      <c r="CP250" s="1"/>
      <c r="CQ250" s="1"/>
    </row>
    <row r="251" spans="2:95" s="14" customFormat="1" ht="13.5" customHeight="1">
      <c r="B251" s="451"/>
      <c r="C251" s="566"/>
      <c r="D251" s="581"/>
      <c r="E251" s="569"/>
      <c r="F251" s="569"/>
      <c r="G251" s="117" t="s">
        <v>143</v>
      </c>
      <c r="H251" s="187">
        <v>3289928</v>
      </c>
      <c r="I251" s="160">
        <f>IFERROR(H251/E239,"-")</f>
        <v>3.9627106309603286E-3</v>
      </c>
      <c r="J251" s="187">
        <v>11</v>
      </c>
      <c r="K251" s="160">
        <f>IFERROR(J251/F239,"-")</f>
        <v>8.814102564102564E-3</v>
      </c>
      <c r="L251" s="190">
        <f t="shared" si="143"/>
        <v>299084.36363636365</v>
      </c>
      <c r="M251" s="101">
        <f t="shared" si="153"/>
        <v>7.4329346577471449E-4</v>
      </c>
      <c r="N251" s="569"/>
      <c r="O251" s="569"/>
      <c r="P251" s="117" t="s">
        <v>143</v>
      </c>
      <c r="Q251" s="187">
        <v>16290</v>
      </c>
      <c r="R251" s="160">
        <f>IFERROR(Q251/N239,"-")</f>
        <v>1.2860364545940712E-4</v>
      </c>
      <c r="S251" s="187">
        <v>1</v>
      </c>
      <c r="T251" s="160">
        <f>IFERROR(S251/O239,"-")</f>
        <v>5.6497175141242938E-3</v>
      </c>
      <c r="U251" s="190">
        <f t="shared" si="144"/>
        <v>16290</v>
      </c>
      <c r="V251" s="101">
        <f t="shared" si="154"/>
        <v>6.7572133252246771E-5</v>
      </c>
      <c r="W251" s="569"/>
      <c r="X251" s="569"/>
      <c r="Y251" s="117" t="s">
        <v>143</v>
      </c>
      <c r="Z251" s="187">
        <v>8715</v>
      </c>
      <c r="AA251" s="160">
        <f>IFERROR(Z251/W239,"-")</f>
        <v>1.8150853902391934E-4</v>
      </c>
      <c r="AB251" s="187">
        <v>1</v>
      </c>
      <c r="AC251" s="160">
        <f>IFERROR(AB251/X239,"-")</f>
        <v>1.3513513513513514E-2</v>
      </c>
      <c r="AD251" s="190">
        <f t="shared" si="145"/>
        <v>8715</v>
      </c>
      <c r="AE251" s="101">
        <f t="shared" si="155"/>
        <v>6.7572133252246771E-5</v>
      </c>
      <c r="AF251" s="569"/>
      <c r="AG251" s="569"/>
      <c r="AH251" s="117" t="s">
        <v>143</v>
      </c>
      <c r="AI251" s="187">
        <v>720024</v>
      </c>
      <c r="AJ251" s="160">
        <f>IFERROR(AI251/AF239,"-")</f>
        <v>5.0786845404070654E-3</v>
      </c>
      <c r="AK251" s="187">
        <v>1</v>
      </c>
      <c r="AL251" s="160">
        <f>IFERROR(AK251/AG239,"-")</f>
        <v>6.4935064935064939E-3</v>
      </c>
      <c r="AM251" s="190">
        <f t="shared" si="146"/>
        <v>720024</v>
      </c>
      <c r="AN251" s="101">
        <f t="shared" si="156"/>
        <v>6.7572133252246771E-5</v>
      </c>
      <c r="AO251" s="569"/>
      <c r="AP251" s="586"/>
      <c r="AQ251" s="117" t="s">
        <v>143</v>
      </c>
      <c r="AR251" s="187">
        <f t="shared" si="141"/>
        <v>4034957</v>
      </c>
      <c r="AS251" s="160">
        <f>IFERROR(AR251/AO239,"-")</f>
        <v>3.518823499391538E-3</v>
      </c>
      <c r="AT251" s="187">
        <f t="shared" si="142"/>
        <v>14</v>
      </c>
      <c r="AU251" s="160">
        <f>IFERROR(AT251/AP239,"-")</f>
        <v>8.4694494857834243E-3</v>
      </c>
      <c r="AV251" s="190">
        <f t="shared" si="147"/>
        <v>288211.21428571426</v>
      </c>
      <c r="AW251" s="101">
        <f t="shared" si="157"/>
        <v>9.4600986553145482E-4</v>
      </c>
      <c r="AX251" s="112"/>
      <c r="BN251" s="476"/>
      <c r="BO251" s="566"/>
      <c r="BP251" s="569"/>
      <c r="BQ251" s="569"/>
      <c r="BR251" s="388" t="s">
        <v>140</v>
      </c>
      <c r="BS251" s="374">
        <v>72276</v>
      </c>
      <c r="BT251" s="329">
        <v>4.613832214846931E-4</v>
      </c>
      <c r="BU251" s="374">
        <v>4</v>
      </c>
      <c r="BV251" s="329">
        <v>0.02</v>
      </c>
      <c r="BW251" s="374">
        <v>18069</v>
      </c>
      <c r="BX251" s="389">
        <v>1.7601760176017602E-4</v>
      </c>
      <c r="CA251" s="9"/>
      <c r="CB251" s="138"/>
      <c r="CC251" s="138"/>
      <c r="CD251" s="138"/>
      <c r="CE251" s="138"/>
      <c r="CF251" s="138"/>
      <c r="CG251" s="138"/>
      <c r="CH251" s="1"/>
      <c r="CI251" s="9"/>
      <c r="CJ251" s="130"/>
      <c r="CK251" s="130"/>
      <c r="CL251" s="130"/>
      <c r="CM251" s="1"/>
      <c r="CN251" s="1"/>
      <c r="CO251" s="1"/>
      <c r="CP251" s="1"/>
      <c r="CQ251" s="1"/>
    </row>
    <row r="252" spans="2:95" s="14" customFormat="1" ht="13.5" customHeight="1">
      <c r="B252" s="451"/>
      <c r="C252" s="566"/>
      <c r="D252" s="581"/>
      <c r="E252" s="569"/>
      <c r="F252" s="569"/>
      <c r="G252" s="117" t="s">
        <v>144</v>
      </c>
      <c r="H252" s="187">
        <v>4417536</v>
      </c>
      <c r="I252" s="160">
        <f>IFERROR(H252/E239,"-")</f>
        <v>5.3209118466574241E-3</v>
      </c>
      <c r="J252" s="187">
        <v>127</v>
      </c>
      <c r="K252" s="160">
        <f>IFERROR(J252/F239,"-")</f>
        <v>0.10176282051282051</v>
      </c>
      <c r="L252" s="190">
        <f t="shared" si="143"/>
        <v>34783.748031496063</v>
      </c>
      <c r="M252" s="101">
        <f t="shared" si="153"/>
        <v>8.5816609230353405E-3</v>
      </c>
      <c r="N252" s="569"/>
      <c r="O252" s="569"/>
      <c r="P252" s="117" t="s">
        <v>144</v>
      </c>
      <c r="Q252" s="187">
        <v>1627515</v>
      </c>
      <c r="R252" s="160">
        <f>IFERROR(Q252/N239,"-")</f>
        <v>1.2848641009199937E-2</v>
      </c>
      <c r="S252" s="187">
        <v>19</v>
      </c>
      <c r="T252" s="160">
        <f>IFERROR(S252/O239,"-")</f>
        <v>0.10734463276836158</v>
      </c>
      <c r="U252" s="190">
        <f t="shared" si="144"/>
        <v>85658.68421052632</v>
      </c>
      <c r="V252" s="101">
        <f t="shared" si="154"/>
        <v>1.2838705317926888E-3</v>
      </c>
      <c r="W252" s="569"/>
      <c r="X252" s="569"/>
      <c r="Y252" s="117" t="s">
        <v>144</v>
      </c>
      <c r="Z252" s="187">
        <v>180111</v>
      </c>
      <c r="AA252" s="160">
        <f>IFERROR(Z252/W239,"-")</f>
        <v>3.7511973003025974E-3</v>
      </c>
      <c r="AB252" s="187">
        <v>7</v>
      </c>
      <c r="AC252" s="160">
        <f>IFERROR(AB252/X239,"-")</f>
        <v>9.45945945945946E-2</v>
      </c>
      <c r="AD252" s="190">
        <f t="shared" si="145"/>
        <v>25730.142857142859</v>
      </c>
      <c r="AE252" s="101">
        <f t="shared" si="155"/>
        <v>4.7300493276572741E-4</v>
      </c>
      <c r="AF252" s="569"/>
      <c r="AG252" s="569"/>
      <c r="AH252" s="117" t="s">
        <v>144</v>
      </c>
      <c r="AI252" s="187">
        <v>388315</v>
      </c>
      <c r="AJ252" s="160">
        <f>IFERROR(AI252/AF239,"-")</f>
        <v>2.7389772942404277E-3</v>
      </c>
      <c r="AK252" s="187">
        <v>18</v>
      </c>
      <c r="AL252" s="160">
        <f>IFERROR(AK252/AG239,"-")</f>
        <v>0.11688311688311688</v>
      </c>
      <c r="AM252" s="190">
        <f t="shared" si="146"/>
        <v>21573.055555555555</v>
      </c>
      <c r="AN252" s="101">
        <f t="shared" si="156"/>
        <v>1.216298398540442E-3</v>
      </c>
      <c r="AO252" s="569"/>
      <c r="AP252" s="586"/>
      <c r="AQ252" s="117" t="s">
        <v>144</v>
      </c>
      <c r="AR252" s="187">
        <f t="shared" si="141"/>
        <v>6613477</v>
      </c>
      <c r="AS252" s="160">
        <f>IFERROR(AR252/AO239,"-")</f>
        <v>5.7675108508679152E-3</v>
      </c>
      <c r="AT252" s="187">
        <f t="shared" si="142"/>
        <v>171</v>
      </c>
      <c r="AU252" s="160">
        <f>IFERROR(AT252/AP239,"-")</f>
        <v>0.10344827586206896</v>
      </c>
      <c r="AV252" s="190">
        <f t="shared" si="147"/>
        <v>38675.304093567254</v>
      </c>
      <c r="AW252" s="101">
        <f t="shared" si="157"/>
        <v>1.1554834786134198E-2</v>
      </c>
      <c r="AX252" s="112"/>
      <c r="BN252" s="476"/>
      <c r="BO252" s="566"/>
      <c r="BP252" s="569"/>
      <c r="BQ252" s="569"/>
      <c r="BR252" s="388" t="s">
        <v>141</v>
      </c>
      <c r="BS252" s="374">
        <v>142372</v>
      </c>
      <c r="BT252" s="329">
        <v>9.088501301845527E-4</v>
      </c>
      <c r="BU252" s="374">
        <v>16</v>
      </c>
      <c r="BV252" s="329">
        <v>0.08</v>
      </c>
      <c r="BW252" s="374">
        <v>8898.25</v>
      </c>
      <c r="BX252" s="389">
        <v>7.0407040704070409E-4</v>
      </c>
      <c r="CA252" s="9"/>
      <c r="CB252" s="138"/>
      <c r="CC252" s="138"/>
      <c r="CD252" s="138"/>
      <c r="CE252" s="138"/>
      <c r="CF252" s="138"/>
      <c r="CG252" s="138"/>
      <c r="CH252" s="1"/>
      <c r="CI252" s="9"/>
      <c r="CJ252" s="130"/>
      <c r="CK252" s="130"/>
      <c r="CL252" s="130"/>
      <c r="CM252" s="1"/>
      <c r="CN252" s="1"/>
      <c r="CO252" s="1"/>
      <c r="CP252" s="1"/>
      <c r="CQ252" s="1"/>
    </row>
    <row r="253" spans="2:95" s="14" customFormat="1" ht="13.5" customHeight="1">
      <c r="B253" s="451"/>
      <c r="C253" s="566"/>
      <c r="D253" s="581"/>
      <c r="E253" s="569"/>
      <c r="F253" s="569"/>
      <c r="G253" s="117" t="s">
        <v>145</v>
      </c>
      <c r="H253" s="187">
        <v>9124954</v>
      </c>
      <c r="I253" s="160">
        <f>IFERROR(H253/E239,"-")</f>
        <v>1.099098588869543E-2</v>
      </c>
      <c r="J253" s="187">
        <v>106</v>
      </c>
      <c r="K253" s="160">
        <f>IFERROR(J253/F239,"-")</f>
        <v>8.4935897435897439E-2</v>
      </c>
      <c r="L253" s="190">
        <f t="shared" si="143"/>
        <v>86084.471698113208</v>
      </c>
      <c r="M253" s="101">
        <f t="shared" si="153"/>
        <v>7.1626461247381581E-3</v>
      </c>
      <c r="N253" s="569"/>
      <c r="O253" s="569"/>
      <c r="P253" s="117" t="s">
        <v>145</v>
      </c>
      <c r="Q253" s="187">
        <v>605578</v>
      </c>
      <c r="R253" s="160">
        <f>IFERROR(Q253/N239,"-")</f>
        <v>4.7808188097002357E-3</v>
      </c>
      <c r="S253" s="187">
        <v>10</v>
      </c>
      <c r="T253" s="160">
        <f>IFERROR(S253/O239,"-")</f>
        <v>5.6497175141242938E-2</v>
      </c>
      <c r="U253" s="190">
        <f t="shared" si="144"/>
        <v>60557.8</v>
      </c>
      <c r="V253" s="101">
        <f t="shared" si="154"/>
        <v>6.7572133252246768E-4</v>
      </c>
      <c r="W253" s="569"/>
      <c r="X253" s="569"/>
      <c r="Y253" s="117" t="s">
        <v>145</v>
      </c>
      <c r="Z253" s="187">
        <v>245345</v>
      </c>
      <c r="AA253" s="160">
        <f>IFERROR(Z253/W239,"-")</f>
        <v>5.1098350552866885E-3</v>
      </c>
      <c r="AB253" s="187">
        <v>7</v>
      </c>
      <c r="AC253" s="160">
        <f>IFERROR(AB253/X239,"-")</f>
        <v>9.45945945945946E-2</v>
      </c>
      <c r="AD253" s="190">
        <f t="shared" si="145"/>
        <v>35049.285714285717</v>
      </c>
      <c r="AE253" s="101">
        <f t="shared" si="155"/>
        <v>4.7300493276572741E-4</v>
      </c>
      <c r="AF253" s="569"/>
      <c r="AG253" s="569"/>
      <c r="AH253" s="117" t="s">
        <v>145</v>
      </c>
      <c r="AI253" s="187">
        <v>1498826</v>
      </c>
      <c r="AJ253" s="160">
        <f>IFERROR(AI253/AF239,"-")</f>
        <v>1.0571959316578559E-2</v>
      </c>
      <c r="AK253" s="187">
        <v>31</v>
      </c>
      <c r="AL253" s="160">
        <f>IFERROR(AK253/AG239,"-")</f>
        <v>0.20129870129870131</v>
      </c>
      <c r="AM253" s="190">
        <f t="shared" si="146"/>
        <v>48349.225806451614</v>
      </c>
      <c r="AN253" s="101">
        <f t="shared" si="156"/>
        <v>2.0947361308196501E-3</v>
      </c>
      <c r="AO253" s="569"/>
      <c r="AP253" s="586"/>
      <c r="AQ253" s="117" t="s">
        <v>145</v>
      </c>
      <c r="AR253" s="187">
        <f t="shared" si="141"/>
        <v>11474703</v>
      </c>
      <c r="AS253" s="160">
        <f>IFERROR(AR253/AO239,"-")</f>
        <v>1.0006910746493352E-2</v>
      </c>
      <c r="AT253" s="187">
        <f t="shared" si="142"/>
        <v>154</v>
      </c>
      <c r="AU253" s="160">
        <f>IFERROR(AT253/AP239,"-")</f>
        <v>9.3163944343617661E-2</v>
      </c>
      <c r="AV253" s="190">
        <f t="shared" si="147"/>
        <v>74511.058441558445</v>
      </c>
      <c r="AW253" s="101">
        <f t="shared" si="157"/>
        <v>1.0406108520846002E-2</v>
      </c>
      <c r="AX253" s="112"/>
      <c r="BN253" s="476"/>
      <c r="BO253" s="566"/>
      <c r="BP253" s="569"/>
      <c r="BQ253" s="569"/>
      <c r="BR253" s="388" t="s">
        <v>142</v>
      </c>
      <c r="BS253" s="374">
        <v>383189</v>
      </c>
      <c r="BT253" s="329">
        <v>2.4461366879392613E-3</v>
      </c>
      <c r="BU253" s="374">
        <v>6</v>
      </c>
      <c r="BV253" s="329">
        <v>0.03</v>
      </c>
      <c r="BW253" s="374">
        <v>63864.833333333336</v>
      </c>
      <c r="BX253" s="389">
        <v>2.6402640264026401E-4</v>
      </c>
      <c r="CA253" s="9"/>
      <c r="CB253" s="138"/>
      <c r="CC253" s="138"/>
      <c r="CD253" s="138"/>
      <c r="CE253" s="138"/>
      <c r="CF253" s="138"/>
      <c r="CG253" s="138"/>
      <c r="CH253" s="1"/>
      <c r="CI253" s="9"/>
      <c r="CJ253" s="130"/>
      <c r="CK253" s="130"/>
      <c r="CL253" s="130"/>
      <c r="CM253" s="1"/>
      <c r="CN253" s="1"/>
      <c r="CO253" s="1"/>
      <c r="CP253" s="1"/>
      <c r="CQ253" s="1"/>
    </row>
    <row r="254" spans="2:95" s="14" customFormat="1" ht="13.5" customHeight="1">
      <c r="B254" s="451"/>
      <c r="C254" s="566"/>
      <c r="D254" s="581"/>
      <c r="E254" s="569"/>
      <c r="F254" s="569"/>
      <c r="G254" s="117" t="s">
        <v>146</v>
      </c>
      <c r="H254" s="187">
        <v>2229151</v>
      </c>
      <c r="I254" s="160">
        <f>IFERROR(H254/E239,"-")</f>
        <v>2.6850071994632854E-3</v>
      </c>
      <c r="J254" s="187">
        <v>79</v>
      </c>
      <c r="K254" s="160">
        <f>IFERROR(J254/F239,"-")</f>
        <v>6.3301282051282048E-2</v>
      </c>
      <c r="L254" s="190">
        <f t="shared" si="143"/>
        <v>28217.101265822785</v>
      </c>
      <c r="M254" s="101">
        <f t="shared" si="153"/>
        <v>5.3381985269274953E-3</v>
      </c>
      <c r="N254" s="569"/>
      <c r="O254" s="569"/>
      <c r="P254" s="117" t="s">
        <v>146</v>
      </c>
      <c r="Q254" s="187">
        <v>363585</v>
      </c>
      <c r="R254" s="160">
        <f>IFERROR(Q254/N239,"-")</f>
        <v>2.8703717884811871E-3</v>
      </c>
      <c r="S254" s="187">
        <v>10</v>
      </c>
      <c r="T254" s="160">
        <f>IFERROR(S254/O239,"-")</f>
        <v>5.6497175141242938E-2</v>
      </c>
      <c r="U254" s="190">
        <f t="shared" si="144"/>
        <v>36358.5</v>
      </c>
      <c r="V254" s="101">
        <f t="shared" si="154"/>
        <v>6.7572133252246768E-4</v>
      </c>
      <c r="W254" s="569"/>
      <c r="X254" s="569"/>
      <c r="Y254" s="117" t="s">
        <v>146</v>
      </c>
      <c r="Z254" s="187">
        <v>112620</v>
      </c>
      <c r="AA254" s="160">
        <f>IFERROR(Z254/W239,"-")</f>
        <v>2.3455526867325067E-3</v>
      </c>
      <c r="AB254" s="187">
        <v>6</v>
      </c>
      <c r="AC254" s="160">
        <f>IFERROR(AB254/X239,"-")</f>
        <v>8.1081081081081086E-2</v>
      </c>
      <c r="AD254" s="190">
        <f t="shared" si="145"/>
        <v>18770</v>
      </c>
      <c r="AE254" s="101">
        <f t="shared" si="155"/>
        <v>4.0543279951348065E-4</v>
      </c>
      <c r="AF254" s="569"/>
      <c r="AG254" s="569"/>
      <c r="AH254" s="117" t="s">
        <v>146</v>
      </c>
      <c r="AI254" s="187">
        <v>353262</v>
      </c>
      <c r="AJ254" s="160">
        <f>IFERROR(AI254/AF239,"-")</f>
        <v>2.4917311896732342E-3</v>
      </c>
      <c r="AK254" s="187">
        <v>11</v>
      </c>
      <c r="AL254" s="160">
        <f>IFERROR(AK254/AG239,"-")</f>
        <v>7.1428571428571425E-2</v>
      </c>
      <c r="AM254" s="190">
        <f t="shared" si="146"/>
        <v>32114.727272727272</v>
      </c>
      <c r="AN254" s="101">
        <f t="shared" si="156"/>
        <v>7.4329346577471449E-4</v>
      </c>
      <c r="AO254" s="569"/>
      <c r="AP254" s="586"/>
      <c r="AQ254" s="117" t="s">
        <v>146</v>
      </c>
      <c r="AR254" s="187">
        <f t="shared" si="141"/>
        <v>3058618</v>
      </c>
      <c r="AS254" s="160">
        <f>IFERROR(AR254/AO239,"-")</f>
        <v>2.6673733806982197E-3</v>
      </c>
      <c r="AT254" s="187">
        <f t="shared" si="142"/>
        <v>106</v>
      </c>
      <c r="AU254" s="160">
        <f>IFERROR(AT254/AP239,"-")</f>
        <v>6.4125831820931636E-2</v>
      </c>
      <c r="AV254" s="190">
        <f t="shared" si="147"/>
        <v>28854.886792452831</v>
      </c>
      <c r="AW254" s="101">
        <f t="shared" si="157"/>
        <v>7.1626461247381581E-3</v>
      </c>
      <c r="AX254" s="112"/>
      <c r="BN254" s="476"/>
      <c r="BO254" s="566"/>
      <c r="BP254" s="569"/>
      <c r="BQ254" s="569"/>
      <c r="BR254" s="388" t="s">
        <v>143</v>
      </c>
      <c r="BS254" s="374">
        <v>631690</v>
      </c>
      <c r="BT254" s="329">
        <v>4.03247505644565E-3</v>
      </c>
      <c r="BU254" s="374">
        <v>4</v>
      </c>
      <c r="BV254" s="329">
        <v>0.02</v>
      </c>
      <c r="BW254" s="374">
        <v>157922.5</v>
      </c>
      <c r="BX254" s="389">
        <v>1.7601760176017602E-4</v>
      </c>
      <c r="BZ254" s="144"/>
      <c r="CA254" s="9"/>
      <c r="CB254" s="138"/>
      <c r="CC254" s="138"/>
      <c r="CD254" s="138"/>
      <c r="CE254" s="138"/>
      <c r="CF254" s="138"/>
      <c r="CG254" s="138"/>
      <c r="CH254" s="1"/>
      <c r="CI254" s="9"/>
      <c r="CJ254" s="130"/>
      <c r="CK254" s="130"/>
      <c r="CL254" s="130"/>
      <c r="CM254" s="1"/>
      <c r="CN254" s="1"/>
      <c r="CO254" s="1"/>
      <c r="CP254" s="1"/>
      <c r="CQ254" s="1"/>
    </row>
    <row r="255" spans="2:95" s="14" customFormat="1" ht="13.5" customHeight="1">
      <c r="B255" s="451"/>
      <c r="C255" s="566"/>
      <c r="D255" s="581"/>
      <c r="E255" s="569"/>
      <c r="F255" s="569"/>
      <c r="G255" s="118" t="s">
        <v>147</v>
      </c>
      <c r="H255" s="188">
        <v>1353628</v>
      </c>
      <c r="I255" s="161">
        <f>IFERROR(H255/E239,"-")</f>
        <v>1.6304417804783472E-3</v>
      </c>
      <c r="J255" s="188">
        <v>126</v>
      </c>
      <c r="K255" s="161">
        <f>IFERROR(J255/F239,"-")</f>
        <v>0.10096153846153846</v>
      </c>
      <c r="L255" s="191">
        <f t="shared" si="143"/>
        <v>10743.079365079366</v>
      </c>
      <c r="M255" s="102">
        <f t="shared" si="153"/>
        <v>8.5140887897830926E-3</v>
      </c>
      <c r="N255" s="569"/>
      <c r="O255" s="569"/>
      <c r="P255" s="118" t="s">
        <v>147</v>
      </c>
      <c r="Q255" s="188">
        <v>279582</v>
      </c>
      <c r="R255" s="161">
        <f>IFERROR(Q255/N239,"-")</f>
        <v>2.2071985515550621E-3</v>
      </c>
      <c r="S255" s="188">
        <v>20</v>
      </c>
      <c r="T255" s="161">
        <f>IFERROR(S255/O239,"-")</f>
        <v>0.11299435028248588</v>
      </c>
      <c r="U255" s="191">
        <f t="shared" si="144"/>
        <v>13979.1</v>
      </c>
      <c r="V255" s="102">
        <f t="shared" si="154"/>
        <v>1.3514426650449354E-3</v>
      </c>
      <c r="W255" s="569"/>
      <c r="X255" s="569"/>
      <c r="Y255" s="118" t="s">
        <v>147</v>
      </c>
      <c r="Z255" s="188">
        <v>122606</v>
      </c>
      <c r="AA255" s="161">
        <f>IFERROR(Z255/W239,"-")</f>
        <v>2.5535325227270976E-3</v>
      </c>
      <c r="AB255" s="188">
        <v>7</v>
      </c>
      <c r="AC255" s="161">
        <f>IFERROR(AB255/X239,"-")</f>
        <v>9.45945945945946E-2</v>
      </c>
      <c r="AD255" s="191">
        <f t="shared" si="145"/>
        <v>17515.142857142859</v>
      </c>
      <c r="AE255" s="102">
        <f t="shared" si="155"/>
        <v>4.7300493276572741E-4</v>
      </c>
      <c r="AF255" s="569"/>
      <c r="AG255" s="569"/>
      <c r="AH255" s="118" t="s">
        <v>147</v>
      </c>
      <c r="AI255" s="188">
        <v>171594</v>
      </c>
      <c r="AJ255" s="161">
        <f>IFERROR(AI255/AF239,"-")</f>
        <v>1.2103371485208965E-3</v>
      </c>
      <c r="AK255" s="188">
        <v>18</v>
      </c>
      <c r="AL255" s="161">
        <f>IFERROR(AK255/AG239,"-")</f>
        <v>0.11688311688311688</v>
      </c>
      <c r="AM255" s="191">
        <f t="shared" si="146"/>
        <v>9533</v>
      </c>
      <c r="AN255" s="102">
        <f t="shared" si="156"/>
        <v>1.216298398540442E-3</v>
      </c>
      <c r="AO255" s="569"/>
      <c r="AP255" s="586"/>
      <c r="AQ255" s="118" t="s">
        <v>147</v>
      </c>
      <c r="AR255" s="188">
        <f t="shared" si="141"/>
        <v>1927410</v>
      </c>
      <c r="AS255" s="161">
        <f>IFERROR(AR255/AO239,"-")</f>
        <v>1.6808644059805951E-3</v>
      </c>
      <c r="AT255" s="188">
        <f t="shared" si="142"/>
        <v>171</v>
      </c>
      <c r="AU255" s="161">
        <f>IFERROR(AT255/AP239,"-")</f>
        <v>0.10344827586206896</v>
      </c>
      <c r="AV255" s="191">
        <f t="shared" si="147"/>
        <v>11271.403508771929</v>
      </c>
      <c r="AW255" s="102">
        <f t="shared" si="157"/>
        <v>1.1554834786134198E-2</v>
      </c>
      <c r="AX255" s="112"/>
      <c r="BN255" s="476"/>
      <c r="BO255" s="566"/>
      <c r="BP255" s="569"/>
      <c r="BQ255" s="569"/>
      <c r="BR255" s="388" t="s">
        <v>144</v>
      </c>
      <c r="BS255" s="374">
        <v>667159</v>
      </c>
      <c r="BT255" s="329">
        <v>4.2588960189067788E-3</v>
      </c>
      <c r="BU255" s="374">
        <v>35</v>
      </c>
      <c r="BV255" s="329">
        <v>0.17499999999999999</v>
      </c>
      <c r="BW255" s="374">
        <v>19061.685714285715</v>
      </c>
      <c r="BX255" s="389">
        <v>1.5401540154015402E-3</v>
      </c>
      <c r="CA255" s="9"/>
      <c r="CB255" s="138"/>
      <c r="CC255" s="138"/>
      <c r="CD255" s="138"/>
      <c r="CE255" s="138"/>
      <c r="CF255" s="138"/>
      <c r="CG255" s="138"/>
      <c r="CH255" s="1"/>
      <c r="CI255" s="9"/>
      <c r="CJ255" s="130"/>
      <c r="CK255" s="130"/>
      <c r="CL255" s="130"/>
      <c r="CM255" s="1"/>
      <c r="CN255" s="1"/>
      <c r="CO255" s="1"/>
      <c r="CP255" s="1"/>
      <c r="CQ255" s="1"/>
    </row>
    <row r="256" spans="2:95" s="14" customFormat="1" ht="13.5" customHeight="1">
      <c r="B256" s="451"/>
      <c r="C256" s="567"/>
      <c r="D256" s="582"/>
      <c r="E256" s="570"/>
      <c r="F256" s="570"/>
      <c r="G256" s="119" t="s">
        <v>74</v>
      </c>
      <c r="H256" s="181">
        <v>161015545</v>
      </c>
      <c r="I256" s="161">
        <f>IFERROR(H256/E239,"-")</f>
        <v>0.19394284978922677</v>
      </c>
      <c r="J256" s="188">
        <v>979</v>
      </c>
      <c r="K256" s="161">
        <f>IFERROR(J256/F239,"-")</f>
        <v>0.78445512820512819</v>
      </c>
      <c r="L256" s="191">
        <f t="shared" si="143"/>
        <v>164469.40245148112</v>
      </c>
      <c r="M256" s="103">
        <f t="shared" si="153"/>
        <v>6.6153118453949597E-2</v>
      </c>
      <c r="N256" s="570"/>
      <c r="O256" s="570"/>
      <c r="P256" s="119" t="s">
        <v>74</v>
      </c>
      <c r="Q256" s="181">
        <v>32530740</v>
      </c>
      <c r="R256" s="161">
        <f>IFERROR(Q256/N239,"-")</f>
        <v>0.256818401073797</v>
      </c>
      <c r="S256" s="188">
        <v>146</v>
      </c>
      <c r="T256" s="161">
        <f>IFERROR(S256/O239,"-")</f>
        <v>0.82485875706214684</v>
      </c>
      <c r="U256" s="191">
        <f t="shared" si="144"/>
        <v>222813.28767123289</v>
      </c>
      <c r="V256" s="103">
        <f t="shared" si="154"/>
        <v>9.8655314548280297E-3</v>
      </c>
      <c r="W256" s="570"/>
      <c r="X256" s="570"/>
      <c r="Y256" s="119" t="s">
        <v>74</v>
      </c>
      <c r="Z256" s="181">
        <v>11411605</v>
      </c>
      <c r="AA256" s="161">
        <f>IFERROR(Z256/W239,"-")</f>
        <v>0.23767111319197398</v>
      </c>
      <c r="AB256" s="188">
        <v>59</v>
      </c>
      <c r="AC256" s="161">
        <f>IFERROR(AB256/X239,"-")</f>
        <v>0.79729729729729726</v>
      </c>
      <c r="AD256" s="191">
        <f t="shared" si="145"/>
        <v>193417.03389830509</v>
      </c>
      <c r="AE256" s="103">
        <f t="shared" si="155"/>
        <v>3.9867558618825599E-3</v>
      </c>
      <c r="AF256" s="570"/>
      <c r="AG256" s="570"/>
      <c r="AH256" s="119" t="s">
        <v>74</v>
      </c>
      <c r="AI256" s="181">
        <v>16789226</v>
      </c>
      <c r="AJ256" s="161">
        <f>IFERROR(AI256/AF239,"-")</f>
        <v>0.11842269498183443</v>
      </c>
      <c r="AK256" s="188">
        <v>140</v>
      </c>
      <c r="AL256" s="161">
        <f>IFERROR(AK256/AG239,"-")</f>
        <v>0.90909090909090906</v>
      </c>
      <c r="AM256" s="191">
        <f t="shared" si="146"/>
        <v>119923.04285714286</v>
      </c>
      <c r="AN256" s="103">
        <f t="shared" si="156"/>
        <v>9.4600986553145475E-3</v>
      </c>
      <c r="AO256" s="570"/>
      <c r="AP256" s="587"/>
      <c r="AQ256" s="119" t="s">
        <v>74</v>
      </c>
      <c r="AR256" s="181">
        <f t="shared" si="141"/>
        <v>221747116</v>
      </c>
      <c r="AS256" s="161">
        <f>IFERROR(AR256/AO239,"-")</f>
        <v>0.19338222506537275</v>
      </c>
      <c r="AT256" s="188">
        <f t="shared" si="142"/>
        <v>1324</v>
      </c>
      <c r="AU256" s="161">
        <f>IFERROR(AT256/AP239,"-")</f>
        <v>0.80096793708408953</v>
      </c>
      <c r="AV256" s="191">
        <f t="shared" si="147"/>
        <v>167482.71601208459</v>
      </c>
      <c r="AW256" s="103">
        <f t="shared" si="157"/>
        <v>8.9465504425974729E-2</v>
      </c>
      <c r="AX256" s="112"/>
      <c r="BN256" s="476"/>
      <c r="BO256" s="566"/>
      <c r="BP256" s="569"/>
      <c r="BQ256" s="569"/>
      <c r="BR256" s="388" t="s">
        <v>145</v>
      </c>
      <c r="BS256" s="374">
        <v>1560657</v>
      </c>
      <c r="BT256" s="329">
        <v>9.9626564045137631E-3</v>
      </c>
      <c r="BU256" s="374">
        <v>30</v>
      </c>
      <c r="BV256" s="329">
        <v>0.15</v>
      </c>
      <c r="BW256" s="374">
        <v>52021.9</v>
      </c>
      <c r="BX256" s="389">
        <v>1.3201320132013201E-3</v>
      </c>
      <c r="CA256" s="9"/>
      <c r="CB256" s="138"/>
      <c r="CC256" s="138"/>
      <c r="CD256" s="138"/>
      <c r="CE256" s="138"/>
      <c r="CF256" s="138"/>
      <c r="CG256" s="138"/>
      <c r="CH256" s="1"/>
      <c r="CI256" s="9"/>
      <c r="CJ256" s="130"/>
      <c r="CK256" s="130"/>
      <c r="CL256" s="130"/>
      <c r="CM256" s="1"/>
      <c r="CN256" s="1"/>
      <c r="CO256" s="1"/>
      <c r="CP256" s="1"/>
      <c r="CQ256" s="1"/>
    </row>
    <row r="257" spans="2:95" s="14" customFormat="1" ht="13.5" customHeight="1">
      <c r="B257" s="451">
        <v>15</v>
      </c>
      <c r="C257" s="565" t="s">
        <v>123</v>
      </c>
      <c r="D257" s="580">
        <f>BL19</f>
        <v>24228</v>
      </c>
      <c r="E257" s="568">
        <f>VLOOKUP(C257,$AY$5:$BI$78,2,0)</f>
        <v>1206762100</v>
      </c>
      <c r="F257" s="568">
        <f>VLOOKUP(C257,$AY$5:$BI$78,7,0)</f>
        <v>1621</v>
      </c>
      <c r="G257" s="115" t="s">
        <v>133</v>
      </c>
      <c r="H257" s="186">
        <v>20751999</v>
      </c>
      <c r="I257" s="159">
        <f>IFERROR(H257/E257,"-")</f>
        <v>1.7196429188487111E-2</v>
      </c>
      <c r="J257" s="186">
        <v>282</v>
      </c>
      <c r="K257" s="159">
        <f>IFERROR(J257/F257,"-")</f>
        <v>0.17396668723010486</v>
      </c>
      <c r="L257" s="189">
        <f t="shared" si="143"/>
        <v>73588.648936170212</v>
      </c>
      <c r="M257" s="100">
        <f>IFERROR(J257/$BL$19,0)</f>
        <v>1.1639425458147598E-2</v>
      </c>
      <c r="N257" s="568">
        <f>VLOOKUP(C257,$AY$5:$BI$78,3,0)</f>
        <v>175127990</v>
      </c>
      <c r="O257" s="568">
        <f>VLOOKUP(C257,$AY$5:$BI$78,8,0)</f>
        <v>221</v>
      </c>
      <c r="P257" s="115" t="s">
        <v>133</v>
      </c>
      <c r="Q257" s="186">
        <v>12189183</v>
      </c>
      <c r="R257" s="159">
        <f>IFERROR(Q257/N257,"-")</f>
        <v>6.9601569686262035E-2</v>
      </c>
      <c r="S257" s="186">
        <v>50</v>
      </c>
      <c r="T257" s="159">
        <f>IFERROR(S257/O257,"-")</f>
        <v>0.22624434389140272</v>
      </c>
      <c r="U257" s="189">
        <f t="shared" si="144"/>
        <v>243783.66</v>
      </c>
      <c r="V257" s="100">
        <f>IFERROR(S257/$BL$19,0)</f>
        <v>2.0637279181112763E-3</v>
      </c>
      <c r="W257" s="568">
        <f>VLOOKUP(C257,$AY$5:$BI$78,4,0)</f>
        <v>112850940</v>
      </c>
      <c r="X257" s="568">
        <f>VLOOKUP(C257,$AY$5:$BI$78,9,0)</f>
        <v>156</v>
      </c>
      <c r="Y257" s="115" t="s">
        <v>133</v>
      </c>
      <c r="Z257" s="186">
        <v>815066</v>
      </c>
      <c r="AA257" s="159">
        <f>IFERROR(Z257/W257,"-")</f>
        <v>7.222500760738014E-3</v>
      </c>
      <c r="AB257" s="186">
        <v>38</v>
      </c>
      <c r="AC257" s="159">
        <f>IFERROR(AB257/X257,"-")</f>
        <v>0.24358974358974358</v>
      </c>
      <c r="AD257" s="189">
        <f t="shared" si="145"/>
        <v>21449.105263157893</v>
      </c>
      <c r="AE257" s="100">
        <f>IFERROR(AB257/$BL$19,0)</f>
        <v>1.56843321776457E-3</v>
      </c>
      <c r="AF257" s="568">
        <f>VLOOKUP(C257,$AY$5:$BI$78,5,0)</f>
        <v>217498250</v>
      </c>
      <c r="AG257" s="568">
        <f>VLOOKUP(C257,$AY$5:$BI$78,10,0)</f>
        <v>222</v>
      </c>
      <c r="AH257" s="115" t="s">
        <v>133</v>
      </c>
      <c r="AI257" s="186">
        <v>4097777</v>
      </c>
      <c r="AJ257" s="159">
        <f>IFERROR(AI257/AF257,"-")</f>
        <v>1.8840505613263555E-2</v>
      </c>
      <c r="AK257" s="186">
        <v>52</v>
      </c>
      <c r="AL257" s="159">
        <f>IFERROR(AK257/AG257,"-")</f>
        <v>0.23423423423423423</v>
      </c>
      <c r="AM257" s="189">
        <f t="shared" si="146"/>
        <v>78803.403846153844</v>
      </c>
      <c r="AN257" s="100">
        <f>IFERROR(AK257/$BL$19,0)</f>
        <v>2.1462770348357274E-3</v>
      </c>
      <c r="AO257" s="568">
        <f>VLOOKUP(C257,$AY$5:$BI$78,6,0)</f>
        <v>1712239280</v>
      </c>
      <c r="AP257" s="585">
        <f>VLOOKUP(C257,$AY$5:$BI$78,11,0)</f>
        <v>2220</v>
      </c>
      <c r="AQ257" s="115" t="s">
        <v>133</v>
      </c>
      <c r="AR257" s="186">
        <f t="shared" si="141"/>
        <v>37854025</v>
      </c>
      <c r="AS257" s="159">
        <f>IFERROR(AR257/AO257,"-")</f>
        <v>2.2107905969777776E-2</v>
      </c>
      <c r="AT257" s="186">
        <f t="shared" si="142"/>
        <v>422</v>
      </c>
      <c r="AU257" s="159">
        <f>IFERROR(AT257/AP257,"-")</f>
        <v>0.19009009009009009</v>
      </c>
      <c r="AV257" s="189">
        <f t="shared" si="147"/>
        <v>89701.481042654035</v>
      </c>
      <c r="AW257" s="100">
        <f>IFERROR(AT257/$BL$19,0)</f>
        <v>1.7417863628859172E-2</v>
      </c>
      <c r="AX257" s="112"/>
      <c r="BN257" s="476"/>
      <c r="BO257" s="566"/>
      <c r="BP257" s="569"/>
      <c r="BQ257" s="569"/>
      <c r="BR257" s="388" t="s">
        <v>146</v>
      </c>
      <c r="BS257" s="374">
        <v>2127913</v>
      </c>
      <c r="BT257" s="329">
        <v>1.3583808663721813E-2</v>
      </c>
      <c r="BU257" s="374">
        <v>19</v>
      </c>
      <c r="BV257" s="329">
        <v>9.5000000000000001E-2</v>
      </c>
      <c r="BW257" s="374">
        <v>111995.42105263157</v>
      </c>
      <c r="BX257" s="389">
        <v>8.3608360836083604E-4</v>
      </c>
      <c r="CA257" s="9"/>
      <c r="CB257" s="138"/>
      <c r="CC257" s="138"/>
      <c r="CD257" s="138"/>
      <c r="CE257" s="138"/>
      <c r="CF257" s="138"/>
      <c r="CG257" s="138"/>
      <c r="CH257" s="1"/>
      <c r="CI257" s="9"/>
      <c r="CJ257" s="130"/>
      <c r="CK257" s="130"/>
      <c r="CL257" s="130"/>
      <c r="CM257" s="1"/>
      <c r="CN257" s="1"/>
      <c r="CO257" s="1"/>
      <c r="CP257" s="1"/>
      <c r="CQ257" s="1"/>
    </row>
    <row r="258" spans="2:95" s="14" customFormat="1" ht="13.5" customHeight="1">
      <c r="B258" s="451"/>
      <c r="C258" s="566"/>
      <c r="D258" s="581"/>
      <c r="E258" s="569"/>
      <c r="F258" s="569"/>
      <c r="G258" s="116" t="s">
        <v>134</v>
      </c>
      <c r="H258" s="187">
        <v>21695440</v>
      </c>
      <c r="I258" s="160">
        <f>IFERROR(H258/E257,"-")</f>
        <v>1.7978224539865813E-2</v>
      </c>
      <c r="J258" s="187">
        <v>392</v>
      </c>
      <c r="K258" s="160">
        <f>IFERROR(J258/F257,"-")</f>
        <v>0.24182603331276989</v>
      </c>
      <c r="L258" s="190">
        <f t="shared" si="143"/>
        <v>55345.510204081635</v>
      </c>
      <c r="M258" s="101">
        <f t="shared" ref="M258:M274" si="165">IFERROR(J258/$BL$19,0)</f>
        <v>1.6179626877992407E-2</v>
      </c>
      <c r="N258" s="569"/>
      <c r="O258" s="569"/>
      <c r="P258" s="116" t="s">
        <v>134</v>
      </c>
      <c r="Q258" s="187">
        <v>2375129</v>
      </c>
      <c r="R258" s="160">
        <f>IFERROR(Q258/N257,"-")</f>
        <v>1.3562246674560702E-2</v>
      </c>
      <c r="S258" s="187">
        <v>62</v>
      </c>
      <c r="T258" s="160">
        <f>IFERROR(S258/O257,"-")</f>
        <v>0.28054298642533937</v>
      </c>
      <c r="U258" s="190">
        <f t="shared" si="144"/>
        <v>38308.532258064515</v>
      </c>
      <c r="V258" s="101">
        <f t="shared" ref="V258:V274" si="166">IFERROR(S258/$BL$19,0)</f>
        <v>2.5590226184579825E-3</v>
      </c>
      <c r="W258" s="569"/>
      <c r="X258" s="569"/>
      <c r="Y258" s="116" t="s">
        <v>134</v>
      </c>
      <c r="Z258" s="187">
        <v>543168</v>
      </c>
      <c r="AA258" s="160">
        <f>IFERROR(Z258/W257,"-")</f>
        <v>4.8131455528859571E-3</v>
      </c>
      <c r="AB258" s="187">
        <v>36</v>
      </c>
      <c r="AC258" s="160">
        <f>IFERROR(AB258/X257,"-")</f>
        <v>0.23076923076923078</v>
      </c>
      <c r="AD258" s="190">
        <f t="shared" si="145"/>
        <v>15088</v>
      </c>
      <c r="AE258" s="101">
        <f t="shared" ref="AE258:AE274" si="167">IFERROR(AB258/$BL$19,0)</f>
        <v>1.4858841010401188E-3</v>
      </c>
      <c r="AF258" s="569"/>
      <c r="AG258" s="569"/>
      <c r="AH258" s="116" t="s">
        <v>134</v>
      </c>
      <c r="AI258" s="187">
        <v>5359327</v>
      </c>
      <c r="AJ258" s="160">
        <f>IFERROR(AI258/AF257,"-")</f>
        <v>2.4640782167212841E-2</v>
      </c>
      <c r="AK258" s="187">
        <v>61</v>
      </c>
      <c r="AL258" s="160">
        <f>IFERROR(AK258/AG257,"-")</f>
        <v>0.2747747747747748</v>
      </c>
      <c r="AM258" s="190">
        <f t="shared" si="146"/>
        <v>87857.819672131154</v>
      </c>
      <c r="AN258" s="101">
        <f t="shared" ref="AN258:AN274" si="168">IFERROR(AK258/$BL$19,0)</f>
        <v>2.5177480600957571E-3</v>
      </c>
      <c r="AO258" s="569"/>
      <c r="AP258" s="586"/>
      <c r="AQ258" s="116" t="s">
        <v>134</v>
      </c>
      <c r="AR258" s="187">
        <f t="shared" si="141"/>
        <v>29973064</v>
      </c>
      <c r="AS258" s="160">
        <f>IFERROR(AR258/AO257,"-")</f>
        <v>1.7505184205329059E-2</v>
      </c>
      <c r="AT258" s="187">
        <f t="shared" si="142"/>
        <v>551</v>
      </c>
      <c r="AU258" s="160">
        <f>IFERROR(AT258/AP257,"-")</f>
        <v>0.24819819819819819</v>
      </c>
      <c r="AV258" s="190">
        <f t="shared" si="147"/>
        <v>54397.575317604358</v>
      </c>
      <c r="AW258" s="101">
        <f t="shared" ref="AW258:AW274" si="169">IFERROR(AT258/$BL$19,0)</f>
        <v>2.2742281657586263E-2</v>
      </c>
      <c r="AX258" s="112"/>
      <c r="BN258" s="476"/>
      <c r="BO258" s="566"/>
      <c r="BP258" s="569"/>
      <c r="BQ258" s="569"/>
      <c r="BR258" s="388" t="s">
        <v>147</v>
      </c>
      <c r="BS258" s="374">
        <v>130393</v>
      </c>
      <c r="BT258" s="329">
        <v>8.3238062979486402E-4</v>
      </c>
      <c r="BU258" s="374">
        <v>23</v>
      </c>
      <c r="BV258" s="329">
        <v>0.115</v>
      </c>
      <c r="BW258" s="374">
        <v>5669.260869565217</v>
      </c>
      <c r="BX258" s="389">
        <v>1.012101210121012E-3</v>
      </c>
      <c r="CA258" s="9"/>
      <c r="CB258" s="138"/>
      <c r="CC258" s="138"/>
      <c r="CD258" s="138"/>
      <c r="CE258" s="138"/>
      <c r="CF258" s="138"/>
      <c r="CG258" s="138"/>
      <c r="CH258" s="1"/>
      <c r="CI258" s="9"/>
      <c r="CJ258" s="130"/>
      <c r="CK258" s="130"/>
      <c r="CL258" s="130"/>
      <c r="CM258" s="1"/>
      <c r="CN258" s="1"/>
      <c r="CO258" s="1"/>
      <c r="CP258" s="1"/>
      <c r="CQ258" s="1"/>
    </row>
    <row r="259" spans="2:95" s="14" customFormat="1" ht="13.5" customHeight="1">
      <c r="B259" s="451"/>
      <c r="C259" s="566"/>
      <c r="D259" s="581"/>
      <c r="E259" s="569"/>
      <c r="F259" s="569"/>
      <c r="G259" s="116" t="s">
        <v>474</v>
      </c>
      <c r="H259" s="187">
        <v>10214840</v>
      </c>
      <c r="I259" s="160">
        <f>IFERROR(H259/E257,"-")</f>
        <v>8.4646675595794734E-3</v>
      </c>
      <c r="J259" s="187">
        <v>113</v>
      </c>
      <c r="K259" s="160">
        <f>IFERROR(J259/F257,"-")</f>
        <v>6.9710055521283162E-2</v>
      </c>
      <c r="L259" s="190">
        <f t="shared" si="143"/>
        <v>90396.814159292029</v>
      </c>
      <c r="M259" s="101">
        <f t="shared" si="165"/>
        <v>4.6640250949314841E-3</v>
      </c>
      <c r="N259" s="569"/>
      <c r="O259" s="569"/>
      <c r="P259" s="116" t="s">
        <v>474</v>
      </c>
      <c r="Q259" s="187">
        <v>576189</v>
      </c>
      <c r="R259" s="160">
        <f>IFERROR(Q259/N257,"-")</f>
        <v>3.2901022846205225E-3</v>
      </c>
      <c r="S259" s="187">
        <v>17</v>
      </c>
      <c r="T259" s="160">
        <f>IFERROR(S259/O257,"-")</f>
        <v>7.6923076923076927E-2</v>
      </c>
      <c r="U259" s="190">
        <f t="shared" si="144"/>
        <v>33893.470588235294</v>
      </c>
      <c r="V259" s="101">
        <f t="shared" si="166"/>
        <v>7.0166749215783391E-4</v>
      </c>
      <c r="W259" s="569"/>
      <c r="X259" s="569"/>
      <c r="Y259" s="116" t="s">
        <v>474</v>
      </c>
      <c r="Z259" s="187">
        <v>1517165</v>
      </c>
      <c r="AA259" s="160">
        <f>IFERROR(Z259/W257,"-")</f>
        <v>1.3443973085204253E-2</v>
      </c>
      <c r="AB259" s="187">
        <v>15</v>
      </c>
      <c r="AC259" s="160">
        <f>IFERROR(AB259/X257,"-")</f>
        <v>9.6153846153846159E-2</v>
      </c>
      <c r="AD259" s="190">
        <f t="shared" si="145"/>
        <v>101144.33333333333</v>
      </c>
      <c r="AE259" s="101">
        <f t="shared" si="167"/>
        <v>6.1911837543338283E-4</v>
      </c>
      <c r="AF259" s="569"/>
      <c r="AG259" s="569"/>
      <c r="AH259" s="116" t="s">
        <v>474</v>
      </c>
      <c r="AI259" s="187">
        <v>1903881</v>
      </c>
      <c r="AJ259" s="160">
        <f>IFERROR(AI259/AF257,"-")</f>
        <v>8.7535462929012077E-3</v>
      </c>
      <c r="AK259" s="187">
        <v>15</v>
      </c>
      <c r="AL259" s="160">
        <f>IFERROR(AK259/AG257,"-")</f>
        <v>6.7567567567567571E-2</v>
      </c>
      <c r="AM259" s="190">
        <f t="shared" si="146"/>
        <v>126925.4</v>
      </c>
      <c r="AN259" s="101">
        <f t="shared" si="168"/>
        <v>6.1911837543338283E-4</v>
      </c>
      <c r="AO259" s="569"/>
      <c r="AP259" s="586"/>
      <c r="AQ259" s="116" t="s">
        <v>474</v>
      </c>
      <c r="AR259" s="187">
        <f t="shared" si="141"/>
        <v>14212075</v>
      </c>
      <c r="AS259" s="160">
        <f>IFERROR(AR259/AO257,"-")</f>
        <v>8.3002855769083866E-3</v>
      </c>
      <c r="AT259" s="187">
        <f t="shared" si="142"/>
        <v>160</v>
      </c>
      <c r="AU259" s="160">
        <f>IFERROR(AT259/AP257,"-")</f>
        <v>7.2072072072072071E-2</v>
      </c>
      <c r="AV259" s="190">
        <f t="shared" si="147"/>
        <v>88825.46875</v>
      </c>
      <c r="AW259" s="101">
        <f t="shared" si="169"/>
        <v>6.6039293379560838E-3</v>
      </c>
      <c r="AX259" s="111"/>
      <c r="BJ259" s="12"/>
      <c r="BM259" s="12"/>
      <c r="BN259" s="477"/>
      <c r="BO259" s="567"/>
      <c r="BP259" s="570"/>
      <c r="BQ259" s="570"/>
      <c r="BR259" s="119" t="s">
        <v>74</v>
      </c>
      <c r="BS259" s="374">
        <v>33865040</v>
      </c>
      <c r="BT259" s="329">
        <v>0.21618187573894504</v>
      </c>
      <c r="BU259" s="374">
        <v>176</v>
      </c>
      <c r="BV259" s="329">
        <v>0.88</v>
      </c>
      <c r="BW259" s="374">
        <v>192415</v>
      </c>
      <c r="BX259" s="389">
        <v>7.7447744774477448E-3</v>
      </c>
      <c r="BY259" s="12"/>
      <c r="CA259" s="9"/>
      <c r="CB259" s="138"/>
      <c r="CC259" s="138"/>
      <c r="CD259" s="138"/>
      <c r="CE259" s="138"/>
      <c r="CF259" s="138"/>
      <c r="CG259" s="138"/>
      <c r="CH259" s="1"/>
      <c r="CI259" s="9"/>
      <c r="CJ259" s="130"/>
      <c r="CK259" s="130"/>
      <c r="CL259" s="130"/>
      <c r="CM259" s="1"/>
      <c r="CN259" s="1"/>
      <c r="CO259" s="1"/>
      <c r="CP259" s="1"/>
      <c r="CQ259" s="1"/>
    </row>
    <row r="260" spans="2:95" s="14" customFormat="1" ht="13.5" customHeight="1">
      <c r="B260" s="451"/>
      <c r="C260" s="566"/>
      <c r="D260" s="581"/>
      <c r="E260" s="569"/>
      <c r="F260" s="569"/>
      <c r="G260" s="117" t="s">
        <v>135</v>
      </c>
      <c r="H260" s="187">
        <v>21971046</v>
      </c>
      <c r="I260" s="160">
        <f>IFERROR(H260/E257,"-")</f>
        <v>1.8206609239716759E-2</v>
      </c>
      <c r="J260" s="187">
        <v>441</v>
      </c>
      <c r="K260" s="160">
        <f>IFERROR(J260/F257,"-")</f>
        <v>0.27205428747686611</v>
      </c>
      <c r="L260" s="190">
        <f t="shared" si="143"/>
        <v>49820.965986394556</v>
      </c>
      <c r="M260" s="101">
        <f t="shared" si="165"/>
        <v>1.8202080237741457E-2</v>
      </c>
      <c r="N260" s="569"/>
      <c r="O260" s="569"/>
      <c r="P260" s="117" t="s">
        <v>135</v>
      </c>
      <c r="Q260" s="187">
        <v>1632000</v>
      </c>
      <c r="R260" s="160">
        <f>IFERROR(Q260/N257,"-")</f>
        <v>9.3188987094524403E-3</v>
      </c>
      <c r="S260" s="187">
        <v>61</v>
      </c>
      <c r="T260" s="160">
        <f>IFERROR(S260/O257,"-")</f>
        <v>0.27601809954751133</v>
      </c>
      <c r="U260" s="190">
        <f t="shared" si="144"/>
        <v>26754.098360655738</v>
      </c>
      <c r="V260" s="101">
        <f t="shared" si="166"/>
        <v>2.5177480600957571E-3</v>
      </c>
      <c r="W260" s="569"/>
      <c r="X260" s="569"/>
      <c r="Y260" s="117" t="s">
        <v>135</v>
      </c>
      <c r="Z260" s="187">
        <v>2946122</v>
      </c>
      <c r="AA260" s="160">
        <f>IFERROR(Z260/W257,"-")</f>
        <v>2.61063133368672E-2</v>
      </c>
      <c r="AB260" s="187">
        <v>57</v>
      </c>
      <c r="AC260" s="160">
        <f>IFERROR(AB260/X257,"-")</f>
        <v>0.36538461538461536</v>
      </c>
      <c r="AD260" s="190">
        <f t="shared" si="145"/>
        <v>51686.350877192985</v>
      </c>
      <c r="AE260" s="101">
        <f t="shared" si="167"/>
        <v>2.3526498266468548E-3</v>
      </c>
      <c r="AF260" s="569"/>
      <c r="AG260" s="569"/>
      <c r="AH260" s="117" t="s">
        <v>135</v>
      </c>
      <c r="AI260" s="187">
        <v>2865729</v>
      </c>
      <c r="AJ260" s="160">
        <f>IFERROR(AI260/AF257,"-")</f>
        <v>1.3175871530000816E-2</v>
      </c>
      <c r="AK260" s="187">
        <v>66</v>
      </c>
      <c r="AL260" s="160">
        <f>IFERROR(AK260/AG257,"-")</f>
        <v>0.29729729729729731</v>
      </c>
      <c r="AM260" s="190">
        <f t="shared" si="146"/>
        <v>43420.13636363636</v>
      </c>
      <c r="AN260" s="101">
        <f t="shared" si="168"/>
        <v>2.7241208519068845E-3</v>
      </c>
      <c r="AO260" s="569"/>
      <c r="AP260" s="586"/>
      <c r="AQ260" s="117" t="s">
        <v>135</v>
      </c>
      <c r="AR260" s="187">
        <f t="shared" si="141"/>
        <v>29414897</v>
      </c>
      <c r="AS260" s="160">
        <f>IFERROR(AR260/AO257,"-")</f>
        <v>1.7179197641114738E-2</v>
      </c>
      <c r="AT260" s="187">
        <f t="shared" si="142"/>
        <v>625</v>
      </c>
      <c r="AU260" s="160">
        <f>IFERROR(AT260/AP257,"-")</f>
        <v>0.28153153153153154</v>
      </c>
      <c r="AV260" s="190">
        <f t="shared" si="147"/>
        <v>47063.835200000001</v>
      </c>
      <c r="AW260" s="101">
        <f t="shared" si="169"/>
        <v>2.5796598976390951E-2</v>
      </c>
      <c r="AX260" s="112"/>
      <c r="BN260" s="555">
        <v>16</v>
      </c>
      <c r="BO260" s="565" t="s">
        <v>54</v>
      </c>
      <c r="BP260" s="568">
        <v>155574720</v>
      </c>
      <c r="BQ260" s="568">
        <v>143</v>
      </c>
      <c r="BR260" s="388" t="s">
        <v>133</v>
      </c>
      <c r="BS260" s="374">
        <v>1070949</v>
      </c>
      <c r="BT260" s="329">
        <v>6.8838240557334762E-3</v>
      </c>
      <c r="BU260" s="374">
        <v>31</v>
      </c>
      <c r="BV260" s="329">
        <v>0.21678321678321677</v>
      </c>
      <c r="BW260" s="374">
        <v>34546.741935483871</v>
      </c>
      <c r="BX260" s="389">
        <v>2.1184992824437913E-3</v>
      </c>
      <c r="CA260" s="9"/>
      <c r="CB260" s="138"/>
      <c r="CC260" s="138"/>
      <c r="CD260" s="138"/>
      <c r="CE260" s="138"/>
      <c r="CF260" s="138"/>
      <c r="CG260" s="138"/>
      <c r="CH260" s="1"/>
      <c r="CI260" s="9"/>
      <c r="CJ260" s="130"/>
      <c r="CK260" s="130"/>
      <c r="CL260" s="130"/>
      <c r="CM260" s="1"/>
      <c r="CN260" s="1"/>
      <c r="CO260" s="1"/>
      <c r="CP260" s="1"/>
      <c r="CQ260" s="1"/>
    </row>
    <row r="261" spans="2:95" s="14" customFormat="1" ht="13.5" customHeight="1">
      <c r="B261" s="451"/>
      <c r="C261" s="566"/>
      <c r="D261" s="581"/>
      <c r="E261" s="569"/>
      <c r="F261" s="569"/>
      <c r="G261" s="117" t="s">
        <v>136</v>
      </c>
      <c r="H261" s="187">
        <v>5605361</v>
      </c>
      <c r="I261" s="160">
        <f>IFERROR(H261/E257,"-")</f>
        <v>4.6449594331807401E-3</v>
      </c>
      <c r="J261" s="187">
        <v>109</v>
      </c>
      <c r="K261" s="160">
        <f>IFERROR(J261/F257,"-")</f>
        <v>6.7242442936458979E-2</v>
      </c>
      <c r="L261" s="190">
        <f t="shared" si="143"/>
        <v>51425.33027522936</v>
      </c>
      <c r="M261" s="101">
        <f t="shared" si="165"/>
        <v>4.4989268614825818E-3</v>
      </c>
      <c r="N261" s="569"/>
      <c r="O261" s="569"/>
      <c r="P261" s="117" t="s">
        <v>136</v>
      </c>
      <c r="Q261" s="187">
        <v>303518</v>
      </c>
      <c r="R261" s="160">
        <f>IFERROR(Q261/N257,"-")</f>
        <v>1.7331210162350404E-3</v>
      </c>
      <c r="S261" s="187">
        <v>18</v>
      </c>
      <c r="T261" s="160">
        <f>IFERROR(S261/O257,"-")</f>
        <v>8.1447963800904979E-2</v>
      </c>
      <c r="U261" s="190">
        <f t="shared" si="144"/>
        <v>16862.111111111109</v>
      </c>
      <c r="V261" s="101">
        <f t="shared" si="166"/>
        <v>7.429420505200594E-4</v>
      </c>
      <c r="W261" s="569"/>
      <c r="X261" s="569"/>
      <c r="Y261" s="117" t="s">
        <v>136</v>
      </c>
      <c r="Z261" s="187">
        <v>199409</v>
      </c>
      <c r="AA261" s="160">
        <f>IFERROR(Z261/W257,"-")</f>
        <v>1.7670123084486491E-3</v>
      </c>
      <c r="AB261" s="187">
        <v>14</v>
      </c>
      <c r="AC261" s="160">
        <f>IFERROR(AB261/X257,"-")</f>
        <v>8.9743589743589744E-2</v>
      </c>
      <c r="AD261" s="190">
        <f t="shared" si="145"/>
        <v>14243.5</v>
      </c>
      <c r="AE261" s="101">
        <f t="shared" si="167"/>
        <v>5.7784381707115735E-4</v>
      </c>
      <c r="AF261" s="569"/>
      <c r="AG261" s="569"/>
      <c r="AH261" s="117" t="s">
        <v>136</v>
      </c>
      <c r="AI261" s="187">
        <v>2184327</v>
      </c>
      <c r="AJ261" s="160">
        <f>IFERROR(AI261/AF257,"-")</f>
        <v>1.0042963564074654E-2</v>
      </c>
      <c r="AK261" s="187">
        <v>19</v>
      </c>
      <c r="AL261" s="160">
        <f>IFERROR(AK261/AG257,"-")</f>
        <v>8.5585585585585586E-2</v>
      </c>
      <c r="AM261" s="190">
        <f t="shared" si="146"/>
        <v>114964.57894736843</v>
      </c>
      <c r="AN261" s="101">
        <f t="shared" si="168"/>
        <v>7.8421660888228499E-4</v>
      </c>
      <c r="AO261" s="569"/>
      <c r="AP261" s="586"/>
      <c r="AQ261" s="117" t="s">
        <v>136</v>
      </c>
      <c r="AR261" s="187">
        <f t="shared" si="141"/>
        <v>8292615</v>
      </c>
      <c r="AS261" s="160">
        <f>IFERROR(AR261/AO257,"-")</f>
        <v>4.8431402648349475E-3</v>
      </c>
      <c r="AT261" s="187">
        <f t="shared" si="142"/>
        <v>160</v>
      </c>
      <c r="AU261" s="160">
        <f>IFERROR(AT261/AP257,"-")</f>
        <v>7.2072072072072071E-2</v>
      </c>
      <c r="AV261" s="190">
        <f t="shared" si="147"/>
        <v>51828.84375</v>
      </c>
      <c r="AW261" s="101">
        <f t="shared" si="169"/>
        <v>6.6039293379560838E-3</v>
      </c>
      <c r="AX261" s="112"/>
      <c r="BN261" s="476"/>
      <c r="BO261" s="566"/>
      <c r="BP261" s="569"/>
      <c r="BQ261" s="569"/>
      <c r="BR261" s="388" t="s">
        <v>134</v>
      </c>
      <c r="BS261" s="374">
        <v>1256101</v>
      </c>
      <c r="BT261" s="329">
        <v>8.073940290556204E-3</v>
      </c>
      <c r="BU261" s="374">
        <v>44</v>
      </c>
      <c r="BV261" s="329">
        <v>0.30769230769230771</v>
      </c>
      <c r="BW261" s="374">
        <v>28547.75</v>
      </c>
      <c r="BX261" s="389">
        <v>3.0069022073395749E-3</v>
      </c>
      <c r="CA261" s="9"/>
      <c r="CB261" s="138"/>
      <c r="CC261" s="138"/>
      <c r="CD261" s="138"/>
      <c r="CE261" s="138"/>
      <c r="CF261" s="138"/>
      <c r="CG261" s="138"/>
      <c r="CH261" s="1"/>
      <c r="CI261" s="9"/>
      <c r="CJ261" s="130"/>
      <c r="CK261" s="130"/>
      <c r="CL261" s="130"/>
      <c r="CM261" s="1"/>
      <c r="CN261" s="1"/>
      <c r="CO261" s="1"/>
      <c r="CP261" s="1"/>
      <c r="CQ261" s="1"/>
    </row>
    <row r="262" spans="2:95" s="14" customFormat="1" ht="13.5" customHeight="1">
      <c r="B262" s="451"/>
      <c r="C262" s="566"/>
      <c r="D262" s="581"/>
      <c r="E262" s="569"/>
      <c r="F262" s="569"/>
      <c r="G262" s="117" t="s">
        <v>137</v>
      </c>
      <c r="H262" s="187">
        <v>42078492</v>
      </c>
      <c r="I262" s="160">
        <f>IFERROR(H262/E257,"-")</f>
        <v>3.4868920725965792E-2</v>
      </c>
      <c r="J262" s="187">
        <v>567</v>
      </c>
      <c r="K262" s="160">
        <f>IFERROR(J262/F257,"-")</f>
        <v>0.34978408389882787</v>
      </c>
      <c r="L262" s="190">
        <f t="shared" si="143"/>
        <v>74212.507936507944</v>
      </c>
      <c r="M262" s="101">
        <f t="shared" si="165"/>
        <v>2.3402674591381872E-2</v>
      </c>
      <c r="N262" s="569"/>
      <c r="O262" s="569"/>
      <c r="P262" s="117" t="s">
        <v>137</v>
      </c>
      <c r="Q262" s="187">
        <v>6041683</v>
      </c>
      <c r="R262" s="160">
        <f>IFERROR(Q262/N257,"-")</f>
        <v>3.44986715144735E-2</v>
      </c>
      <c r="S262" s="187">
        <v>91</v>
      </c>
      <c r="T262" s="160">
        <f>IFERROR(S262/O257,"-")</f>
        <v>0.41176470588235292</v>
      </c>
      <c r="U262" s="190">
        <f t="shared" si="144"/>
        <v>66392.120879120877</v>
      </c>
      <c r="V262" s="101">
        <f t="shared" si="166"/>
        <v>3.7559848109625228E-3</v>
      </c>
      <c r="W262" s="569"/>
      <c r="X262" s="569"/>
      <c r="Y262" s="117" t="s">
        <v>137</v>
      </c>
      <c r="Z262" s="187">
        <v>1532106</v>
      </c>
      <c r="AA262" s="160">
        <f>IFERROR(Z262/W257,"-")</f>
        <v>1.3576368969545137E-2</v>
      </c>
      <c r="AB262" s="187">
        <v>64</v>
      </c>
      <c r="AC262" s="160">
        <f>IFERROR(AB262/X257,"-")</f>
        <v>0.41025641025641024</v>
      </c>
      <c r="AD262" s="190">
        <f t="shared" si="145"/>
        <v>23939.15625</v>
      </c>
      <c r="AE262" s="101">
        <f t="shared" si="167"/>
        <v>2.6415717351824337E-3</v>
      </c>
      <c r="AF262" s="569"/>
      <c r="AG262" s="569"/>
      <c r="AH262" s="117" t="s">
        <v>137</v>
      </c>
      <c r="AI262" s="187">
        <v>5849931</v>
      </c>
      <c r="AJ262" s="160">
        <f>IFERROR(AI262/AF257,"-")</f>
        <v>2.6896450890984181E-2</v>
      </c>
      <c r="AK262" s="187">
        <v>99</v>
      </c>
      <c r="AL262" s="160">
        <f>IFERROR(AK262/AG257,"-")</f>
        <v>0.44594594594594594</v>
      </c>
      <c r="AM262" s="190">
        <f t="shared" si="146"/>
        <v>59090.21212121212</v>
      </c>
      <c r="AN262" s="101">
        <f t="shared" si="168"/>
        <v>4.0861812778603271E-3</v>
      </c>
      <c r="AO262" s="569"/>
      <c r="AP262" s="586"/>
      <c r="AQ262" s="117" t="s">
        <v>137</v>
      </c>
      <c r="AR262" s="187">
        <f t="shared" si="141"/>
        <v>55502212</v>
      </c>
      <c r="AS262" s="160">
        <f>IFERROR(AR262/AO257,"-")</f>
        <v>3.2414985830718709E-2</v>
      </c>
      <c r="AT262" s="187">
        <f t="shared" si="142"/>
        <v>821</v>
      </c>
      <c r="AU262" s="160">
        <f>IFERROR(AT262/AP257,"-")</f>
        <v>0.36981981981981982</v>
      </c>
      <c r="AV262" s="190">
        <f t="shared" si="147"/>
        <v>67603.181485992696</v>
      </c>
      <c r="AW262" s="101">
        <f t="shared" si="169"/>
        <v>3.3886412415387153E-2</v>
      </c>
      <c r="AX262" s="112"/>
      <c r="BN262" s="476"/>
      <c r="BO262" s="566"/>
      <c r="BP262" s="569"/>
      <c r="BQ262" s="569"/>
      <c r="BR262" s="388" t="s">
        <v>135</v>
      </c>
      <c r="BS262" s="374">
        <v>3216807</v>
      </c>
      <c r="BT262" s="329">
        <v>2.0676926174123918E-2</v>
      </c>
      <c r="BU262" s="374">
        <v>56</v>
      </c>
      <c r="BV262" s="329">
        <v>0.39160839160839161</v>
      </c>
      <c r="BW262" s="374">
        <v>57442.982142857145</v>
      </c>
      <c r="BX262" s="389">
        <v>3.8269664457049137E-3</v>
      </c>
      <c r="CA262" s="9"/>
      <c r="CB262" s="138"/>
      <c r="CC262" s="138"/>
      <c r="CD262" s="138"/>
      <c r="CE262" s="138"/>
      <c r="CF262" s="138"/>
      <c r="CG262" s="138"/>
      <c r="CH262" s="1"/>
      <c r="CI262" s="9"/>
      <c r="CJ262" s="130"/>
      <c r="CK262" s="130"/>
      <c r="CL262" s="130"/>
      <c r="CM262" s="1"/>
      <c r="CN262" s="1"/>
      <c r="CO262" s="1"/>
      <c r="CP262" s="1"/>
      <c r="CQ262" s="1"/>
    </row>
    <row r="263" spans="2:95" s="14" customFormat="1" ht="13.5" customHeight="1">
      <c r="B263" s="451"/>
      <c r="C263" s="566"/>
      <c r="D263" s="581"/>
      <c r="E263" s="569"/>
      <c r="F263" s="569"/>
      <c r="G263" s="117" t="s">
        <v>138</v>
      </c>
      <c r="H263" s="187">
        <v>45641852</v>
      </c>
      <c r="I263" s="160">
        <f>IFERROR(H263/E257,"-")</f>
        <v>3.7821747965071158E-2</v>
      </c>
      <c r="J263" s="187">
        <v>677</v>
      </c>
      <c r="K263" s="160">
        <f>IFERROR(J263/F257,"-")</f>
        <v>0.4176434299814929</v>
      </c>
      <c r="L263" s="190">
        <f t="shared" si="143"/>
        <v>67417.802067946817</v>
      </c>
      <c r="M263" s="101">
        <f t="shared" si="165"/>
        <v>2.7942876011226681E-2</v>
      </c>
      <c r="N263" s="569"/>
      <c r="O263" s="569"/>
      <c r="P263" s="117" t="s">
        <v>138</v>
      </c>
      <c r="Q263" s="187">
        <v>9481540</v>
      </c>
      <c r="R263" s="160">
        <f>IFERROR(Q263/N257,"-")</f>
        <v>5.4140631660307414E-2</v>
      </c>
      <c r="S263" s="187">
        <v>105</v>
      </c>
      <c r="T263" s="160">
        <f>IFERROR(S263/O257,"-")</f>
        <v>0.47511312217194568</v>
      </c>
      <c r="U263" s="190">
        <f t="shared" si="144"/>
        <v>90300.380952380947</v>
      </c>
      <c r="V263" s="101">
        <f t="shared" si="166"/>
        <v>4.3338286280336803E-3</v>
      </c>
      <c r="W263" s="569"/>
      <c r="X263" s="569"/>
      <c r="Y263" s="117" t="s">
        <v>138</v>
      </c>
      <c r="Z263" s="187">
        <v>3986665</v>
      </c>
      <c r="AA263" s="160">
        <f>IFERROR(Z263/W257,"-")</f>
        <v>3.5326821380486505E-2</v>
      </c>
      <c r="AB263" s="187">
        <v>79</v>
      </c>
      <c r="AC263" s="160">
        <f>IFERROR(AB263/X257,"-")</f>
        <v>0.50641025641025639</v>
      </c>
      <c r="AD263" s="190">
        <f t="shared" si="145"/>
        <v>50464.113924050631</v>
      </c>
      <c r="AE263" s="101">
        <f t="shared" si="167"/>
        <v>3.2606901106158165E-3</v>
      </c>
      <c r="AF263" s="569"/>
      <c r="AG263" s="569"/>
      <c r="AH263" s="117" t="s">
        <v>138</v>
      </c>
      <c r="AI263" s="187">
        <v>8709913</v>
      </c>
      <c r="AJ263" s="160">
        <f>IFERROR(AI263/AF257,"-")</f>
        <v>4.0045899219878778E-2</v>
      </c>
      <c r="AK263" s="187">
        <v>103</v>
      </c>
      <c r="AL263" s="160">
        <f>IFERROR(AK263/AG257,"-")</f>
        <v>0.46396396396396394</v>
      </c>
      <c r="AM263" s="190">
        <f t="shared" si="146"/>
        <v>84562.262135922327</v>
      </c>
      <c r="AN263" s="101">
        <f t="shared" si="168"/>
        <v>4.2512795113092286E-3</v>
      </c>
      <c r="AO263" s="569"/>
      <c r="AP263" s="586"/>
      <c r="AQ263" s="117" t="s">
        <v>138</v>
      </c>
      <c r="AR263" s="187">
        <f t="shared" si="141"/>
        <v>67819970</v>
      </c>
      <c r="AS263" s="160">
        <f>IFERROR(AR263/AO257,"-")</f>
        <v>3.9608932461822739E-2</v>
      </c>
      <c r="AT263" s="187">
        <f t="shared" si="142"/>
        <v>964</v>
      </c>
      <c r="AU263" s="160">
        <f>IFERROR(AT263/AP257,"-")</f>
        <v>0.43423423423423424</v>
      </c>
      <c r="AV263" s="190">
        <f t="shared" si="147"/>
        <v>70352.665975103737</v>
      </c>
      <c r="AW263" s="101">
        <f t="shared" si="169"/>
        <v>3.9788674261185403E-2</v>
      </c>
      <c r="AX263" s="112"/>
      <c r="BN263" s="476"/>
      <c r="BO263" s="566"/>
      <c r="BP263" s="569"/>
      <c r="BQ263" s="569"/>
      <c r="BR263" s="388" t="s">
        <v>136</v>
      </c>
      <c r="BS263" s="374">
        <v>155915</v>
      </c>
      <c r="BT263" s="329">
        <v>1.0021872448171527E-3</v>
      </c>
      <c r="BU263" s="374">
        <v>11</v>
      </c>
      <c r="BV263" s="329">
        <v>7.6923076923076927E-2</v>
      </c>
      <c r="BW263" s="374">
        <v>14174.09090909091</v>
      </c>
      <c r="BX263" s="389">
        <v>7.5172555183489372E-4</v>
      </c>
      <c r="CA263" s="9"/>
      <c r="CB263" s="138"/>
      <c r="CC263" s="138"/>
      <c r="CD263" s="138"/>
      <c r="CE263" s="138"/>
      <c r="CF263" s="138"/>
      <c r="CG263" s="138"/>
      <c r="CH263" s="1"/>
      <c r="CI263" s="9"/>
      <c r="CJ263" s="130"/>
      <c r="CK263" s="130"/>
      <c r="CL263" s="130"/>
      <c r="CM263" s="1"/>
      <c r="CN263" s="1"/>
      <c r="CO263" s="1"/>
      <c r="CP263" s="1"/>
      <c r="CQ263" s="1"/>
    </row>
    <row r="264" spans="2:95" s="14" customFormat="1" ht="13.5" customHeight="1">
      <c r="B264" s="451"/>
      <c r="C264" s="566"/>
      <c r="D264" s="581"/>
      <c r="E264" s="569"/>
      <c r="F264" s="569"/>
      <c r="G264" s="117" t="s">
        <v>139</v>
      </c>
      <c r="H264" s="187">
        <v>25358472</v>
      </c>
      <c r="I264" s="160">
        <f>IFERROR(H264/E257,"-")</f>
        <v>2.1013646351671137E-2</v>
      </c>
      <c r="J264" s="187">
        <v>184</v>
      </c>
      <c r="K264" s="160">
        <f>IFERROR(J264/F257,"-")</f>
        <v>0.1135101789019124</v>
      </c>
      <c r="L264" s="190">
        <f t="shared" si="143"/>
        <v>137817.78260869565</v>
      </c>
      <c r="M264" s="101">
        <f t="shared" si="165"/>
        <v>7.5945187386494964E-3</v>
      </c>
      <c r="N264" s="569"/>
      <c r="O264" s="569"/>
      <c r="P264" s="117" t="s">
        <v>139</v>
      </c>
      <c r="Q264" s="187">
        <v>1755695</v>
      </c>
      <c r="R264" s="160">
        <f>IFERROR(Q264/N257,"-")</f>
        <v>1.00252107044682E-2</v>
      </c>
      <c r="S264" s="187">
        <v>44</v>
      </c>
      <c r="T264" s="160">
        <f>IFERROR(S264/O257,"-")</f>
        <v>0.19909502262443438</v>
      </c>
      <c r="U264" s="190">
        <f t="shared" si="144"/>
        <v>39902.159090909088</v>
      </c>
      <c r="V264" s="101">
        <f t="shared" si="166"/>
        <v>1.8160805679379231E-3</v>
      </c>
      <c r="W264" s="569"/>
      <c r="X264" s="569"/>
      <c r="Y264" s="117" t="s">
        <v>139</v>
      </c>
      <c r="Z264" s="187">
        <v>4904993</v>
      </c>
      <c r="AA264" s="160">
        <f>IFERROR(Z264/W257,"-")</f>
        <v>4.3464352179964118E-2</v>
      </c>
      <c r="AB264" s="187">
        <v>25</v>
      </c>
      <c r="AC264" s="160">
        <f>IFERROR(AB264/X257,"-")</f>
        <v>0.16025641025641027</v>
      </c>
      <c r="AD264" s="190">
        <f t="shared" si="145"/>
        <v>196199.72</v>
      </c>
      <c r="AE264" s="101">
        <f t="shared" si="167"/>
        <v>1.0318639590556381E-3</v>
      </c>
      <c r="AF264" s="569"/>
      <c r="AG264" s="569"/>
      <c r="AH264" s="117" t="s">
        <v>139</v>
      </c>
      <c r="AI264" s="187">
        <v>10892115</v>
      </c>
      <c r="AJ264" s="160">
        <f>IFERROR(AI264/AF257,"-")</f>
        <v>5.0079092590400151E-2</v>
      </c>
      <c r="AK264" s="187">
        <v>42</v>
      </c>
      <c r="AL264" s="160">
        <f>IFERROR(AK264/AG257,"-")</f>
        <v>0.1891891891891892</v>
      </c>
      <c r="AM264" s="190">
        <f t="shared" si="146"/>
        <v>259336.07142857142</v>
      </c>
      <c r="AN264" s="101">
        <f t="shared" si="168"/>
        <v>1.7335314512134719E-3</v>
      </c>
      <c r="AO264" s="569"/>
      <c r="AP264" s="586"/>
      <c r="AQ264" s="117" t="s">
        <v>139</v>
      </c>
      <c r="AR264" s="187">
        <f t="shared" si="141"/>
        <v>42911275</v>
      </c>
      <c r="AS264" s="160">
        <f>IFERROR(AR264/AO257,"-")</f>
        <v>2.506149432572298E-2</v>
      </c>
      <c r="AT264" s="187">
        <f t="shared" si="142"/>
        <v>295</v>
      </c>
      <c r="AU264" s="160">
        <f>IFERROR(AT264/AP257,"-")</f>
        <v>0.13288288288288289</v>
      </c>
      <c r="AV264" s="190">
        <f t="shared" si="147"/>
        <v>145461.94915254237</v>
      </c>
      <c r="AW264" s="101">
        <f t="shared" si="169"/>
        <v>1.217599471685653E-2</v>
      </c>
      <c r="AX264" s="112"/>
      <c r="BN264" s="476"/>
      <c r="BO264" s="566"/>
      <c r="BP264" s="569"/>
      <c r="BQ264" s="569"/>
      <c r="BR264" s="388" t="s">
        <v>137</v>
      </c>
      <c r="BS264" s="374">
        <v>1816025</v>
      </c>
      <c r="BT264" s="329">
        <v>1.167300831394715E-2</v>
      </c>
      <c r="BU264" s="374">
        <v>66</v>
      </c>
      <c r="BV264" s="329">
        <v>0.46153846153846156</v>
      </c>
      <c r="BW264" s="374">
        <v>27515.530303030304</v>
      </c>
      <c r="BX264" s="389">
        <v>4.5103533110093623E-3</v>
      </c>
      <c r="CA264" s="9"/>
      <c r="CB264" s="138"/>
      <c r="CC264" s="138"/>
      <c r="CD264" s="138"/>
      <c r="CE264" s="138"/>
      <c r="CF264" s="138"/>
      <c r="CG264" s="138"/>
      <c r="CH264" s="1"/>
      <c r="CI264" s="9"/>
      <c r="CJ264" s="130"/>
      <c r="CK264" s="130"/>
      <c r="CL264" s="130"/>
      <c r="CM264" s="1"/>
      <c r="CN264" s="1"/>
      <c r="CO264" s="1"/>
      <c r="CP264" s="1"/>
      <c r="CQ264" s="1"/>
    </row>
    <row r="265" spans="2:95" s="14" customFormat="1" ht="13.5" customHeight="1">
      <c r="B265" s="451"/>
      <c r="C265" s="566"/>
      <c r="D265" s="581"/>
      <c r="E265" s="569"/>
      <c r="F265" s="569"/>
      <c r="G265" s="117" t="s">
        <v>149</v>
      </c>
      <c r="H265" s="187">
        <v>13114</v>
      </c>
      <c r="I265" s="160">
        <f>IFERROR(H265/E257,"-")</f>
        <v>1.0867096339866822E-5</v>
      </c>
      <c r="J265" s="187">
        <v>2</v>
      </c>
      <c r="K265" s="160">
        <f>IFERROR(J265/F257,"-")</f>
        <v>1.2338062924120913E-3</v>
      </c>
      <c r="L265" s="190">
        <f t="shared" si="143"/>
        <v>6557</v>
      </c>
      <c r="M265" s="101">
        <f t="shared" si="165"/>
        <v>8.2549116724451053E-5</v>
      </c>
      <c r="N265" s="569"/>
      <c r="O265" s="569"/>
      <c r="P265" s="117" t="s">
        <v>149</v>
      </c>
      <c r="Q265" s="187">
        <v>0</v>
      </c>
      <c r="R265" s="160">
        <f>IFERROR(Q265/N257,"-")</f>
        <v>0</v>
      </c>
      <c r="S265" s="187">
        <v>0</v>
      </c>
      <c r="T265" s="160">
        <f>IFERROR(S265/O257,"-")</f>
        <v>0</v>
      </c>
      <c r="U265" s="190" t="str">
        <f t="shared" si="144"/>
        <v>-</v>
      </c>
      <c r="V265" s="101">
        <f t="shared" si="166"/>
        <v>0</v>
      </c>
      <c r="W265" s="569"/>
      <c r="X265" s="569"/>
      <c r="Y265" s="117" t="s">
        <v>149</v>
      </c>
      <c r="Z265" s="187">
        <v>0</v>
      </c>
      <c r="AA265" s="160">
        <f>IFERROR(Z265/W257,"-")</f>
        <v>0</v>
      </c>
      <c r="AB265" s="187">
        <v>0</v>
      </c>
      <c r="AC265" s="160">
        <f>IFERROR(AB265/X257,"-")</f>
        <v>0</v>
      </c>
      <c r="AD265" s="190" t="str">
        <f t="shared" si="145"/>
        <v>-</v>
      </c>
      <c r="AE265" s="101">
        <f t="shared" si="167"/>
        <v>0</v>
      </c>
      <c r="AF265" s="569"/>
      <c r="AG265" s="569"/>
      <c r="AH265" s="117" t="s">
        <v>149</v>
      </c>
      <c r="AI265" s="187">
        <v>0</v>
      </c>
      <c r="AJ265" s="160">
        <f>IFERROR(AI265/AF257,"-")</f>
        <v>0</v>
      </c>
      <c r="AK265" s="187">
        <v>0</v>
      </c>
      <c r="AL265" s="160">
        <f>IFERROR(AK265/AG257,"-")</f>
        <v>0</v>
      </c>
      <c r="AM265" s="190" t="str">
        <f t="shared" si="146"/>
        <v>-</v>
      </c>
      <c r="AN265" s="101">
        <f t="shared" si="168"/>
        <v>0</v>
      </c>
      <c r="AO265" s="569"/>
      <c r="AP265" s="586"/>
      <c r="AQ265" s="117" t="s">
        <v>149</v>
      </c>
      <c r="AR265" s="187">
        <f t="shared" si="141"/>
        <v>13114</v>
      </c>
      <c r="AS265" s="160">
        <f>IFERROR(AR265/AO257,"-")</f>
        <v>7.6589762617757492E-6</v>
      </c>
      <c r="AT265" s="187">
        <f t="shared" si="142"/>
        <v>2</v>
      </c>
      <c r="AU265" s="160">
        <f>IFERROR(AT265/AP257,"-")</f>
        <v>9.0090090090090091E-4</v>
      </c>
      <c r="AV265" s="190">
        <f t="shared" si="147"/>
        <v>6557</v>
      </c>
      <c r="AW265" s="101">
        <f t="shared" si="169"/>
        <v>8.2549116724451053E-5</v>
      </c>
      <c r="AX265" s="112"/>
      <c r="BN265" s="476"/>
      <c r="BO265" s="566"/>
      <c r="BP265" s="569"/>
      <c r="BQ265" s="569"/>
      <c r="BR265" s="388" t="s">
        <v>138</v>
      </c>
      <c r="BS265" s="374">
        <v>4770268</v>
      </c>
      <c r="BT265" s="329">
        <v>3.0662230984571274E-2</v>
      </c>
      <c r="BU265" s="374">
        <v>80</v>
      </c>
      <c r="BV265" s="329">
        <v>0.55944055944055948</v>
      </c>
      <c r="BW265" s="374">
        <v>59628.35</v>
      </c>
      <c r="BX265" s="389">
        <v>5.4670949224355911E-3</v>
      </c>
      <c r="CA265" s="9"/>
      <c r="CB265" s="138"/>
      <c r="CC265" s="138"/>
      <c r="CD265" s="138"/>
      <c r="CE265" s="138"/>
      <c r="CF265" s="138"/>
      <c r="CG265" s="138"/>
      <c r="CH265" s="1"/>
      <c r="CI265" s="9"/>
      <c r="CJ265" s="130"/>
      <c r="CK265" s="130"/>
      <c r="CL265" s="130"/>
      <c r="CM265" s="1"/>
      <c r="CN265" s="1"/>
      <c r="CO265" s="1"/>
      <c r="CP265" s="1"/>
      <c r="CQ265" s="1"/>
    </row>
    <row r="266" spans="2:95" s="14" customFormat="1" ht="13.5" customHeight="1">
      <c r="B266" s="451"/>
      <c r="C266" s="566"/>
      <c r="D266" s="581"/>
      <c r="E266" s="569"/>
      <c r="F266" s="569"/>
      <c r="G266" s="117" t="s">
        <v>140</v>
      </c>
      <c r="H266" s="187">
        <v>395886</v>
      </c>
      <c r="I266" s="160">
        <f>IFERROR(H266/E257,"-")</f>
        <v>3.2805637498890626E-4</v>
      </c>
      <c r="J266" s="187">
        <v>18</v>
      </c>
      <c r="K266" s="160">
        <f>IFERROR(J266/F257,"-")</f>
        <v>1.1104256631708822E-2</v>
      </c>
      <c r="L266" s="190">
        <f t="shared" si="143"/>
        <v>21993.666666666668</v>
      </c>
      <c r="M266" s="101">
        <f t="shared" si="165"/>
        <v>7.429420505200594E-4</v>
      </c>
      <c r="N266" s="569"/>
      <c r="O266" s="569"/>
      <c r="P266" s="117" t="s">
        <v>140</v>
      </c>
      <c r="Q266" s="187">
        <v>73599</v>
      </c>
      <c r="R266" s="160">
        <f>IFERROR(Q266/N257,"-")</f>
        <v>4.2025834933639105E-4</v>
      </c>
      <c r="S266" s="187">
        <v>3</v>
      </c>
      <c r="T266" s="160">
        <f>IFERROR(S266/O257,"-")</f>
        <v>1.3574660633484163E-2</v>
      </c>
      <c r="U266" s="190">
        <f t="shared" si="144"/>
        <v>24533</v>
      </c>
      <c r="V266" s="101">
        <f t="shared" si="166"/>
        <v>1.2382367508667657E-4</v>
      </c>
      <c r="W266" s="569"/>
      <c r="X266" s="569"/>
      <c r="Y266" s="117" t="s">
        <v>140</v>
      </c>
      <c r="Z266" s="187">
        <v>129080</v>
      </c>
      <c r="AA266" s="160">
        <f>IFERROR(Z266/W257,"-")</f>
        <v>1.1438097015408113E-3</v>
      </c>
      <c r="AB266" s="187">
        <v>5</v>
      </c>
      <c r="AC266" s="160">
        <f>IFERROR(AB266/X257,"-")</f>
        <v>3.2051282051282048E-2</v>
      </c>
      <c r="AD266" s="190">
        <f t="shared" si="145"/>
        <v>25816</v>
      </c>
      <c r="AE266" s="101">
        <f t="shared" si="167"/>
        <v>2.0637279181112762E-4</v>
      </c>
      <c r="AF266" s="569"/>
      <c r="AG266" s="569"/>
      <c r="AH266" s="117" t="s">
        <v>140</v>
      </c>
      <c r="AI266" s="187">
        <v>52323</v>
      </c>
      <c r="AJ266" s="160">
        <f>IFERROR(AI266/AF257,"-")</f>
        <v>2.4056745284157458E-4</v>
      </c>
      <c r="AK266" s="187">
        <v>4</v>
      </c>
      <c r="AL266" s="160">
        <f>IFERROR(AK266/AG257,"-")</f>
        <v>1.8018018018018018E-2</v>
      </c>
      <c r="AM266" s="190">
        <f t="shared" si="146"/>
        <v>13080.75</v>
      </c>
      <c r="AN266" s="101">
        <f t="shared" si="168"/>
        <v>1.6509823344890211E-4</v>
      </c>
      <c r="AO266" s="569"/>
      <c r="AP266" s="586"/>
      <c r="AQ266" s="117" t="s">
        <v>140</v>
      </c>
      <c r="AR266" s="187">
        <f t="shared" si="141"/>
        <v>650888</v>
      </c>
      <c r="AS266" s="160">
        <f>IFERROR(AR266/AO257,"-")</f>
        <v>3.8013845821829292E-4</v>
      </c>
      <c r="AT266" s="187">
        <f t="shared" si="142"/>
        <v>30</v>
      </c>
      <c r="AU266" s="160">
        <f>IFERROR(AT266/AP257,"-")</f>
        <v>1.3513513513513514E-2</v>
      </c>
      <c r="AV266" s="190">
        <f t="shared" si="147"/>
        <v>21696.266666666666</v>
      </c>
      <c r="AW266" s="101">
        <f t="shared" si="169"/>
        <v>1.2382367508667657E-3</v>
      </c>
      <c r="AX266" s="112"/>
      <c r="BN266" s="476"/>
      <c r="BO266" s="566"/>
      <c r="BP266" s="569"/>
      <c r="BQ266" s="569"/>
      <c r="BR266" s="388" t="s">
        <v>139</v>
      </c>
      <c r="BS266" s="374">
        <v>10202307</v>
      </c>
      <c r="BT266" s="329">
        <v>6.5578180053931637E-2</v>
      </c>
      <c r="BU266" s="374">
        <v>30</v>
      </c>
      <c r="BV266" s="329">
        <v>0.20979020979020979</v>
      </c>
      <c r="BW266" s="374">
        <v>340076.9</v>
      </c>
      <c r="BX266" s="389">
        <v>2.0501605959133465E-3</v>
      </c>
      <c r="CA266" s="9"/>
      <c r="CB266" s="138"/>
      <c r="CC266" s="138"/>
      <c r="CD266" s="138"/>
      <c r="CE266" s="138"/>
      <c r="CF266" s="138"/>
      <c r="CG266" s="138"/>
      <c r="CH266" s="1"/>
      <c r="CI266" s="9"/>
      <c r="CJ266" s="130"/>
      <c r="CK266" s="130"/>
      <c r="CL266" s="130"/>
      <c r="CM266" s="1"/>
      <c r="CN266" s="1"/>
      <c r="CO266" s="1"/>
      <c r="CP266" s="1"/>
      <c r="CQ266" s="1"/>
    </row>
    <row r="267" spans="2:95" s="14" customFormat="1" ht="13.5" customHeight="1">
      <c r="B267" s="451"/>
      <c r="C267" s="566"/>
      <c r="D267" s="581"/>
      <c r="E267" s="569"/>
      <c r="F267" s="569"/>
      <c r="G267" s="117" t="s">
        <v>141</v>
      </c>
      <c r="H267" s="187">
        <v>1024030</v>
      </c>
      <c r="I267" s="160">
        <f>IFERROR(H267/E257,"-")</f>
        <v>8.4857653385037534E-4</v>
      </c>
      <c r="J267" s="187">
        <v>58</v>
      </c>
      <c r="K267" s="160">
        <f>IFERROR(J267/F257,"-")</f>
        <v>3.5780382479950648E-2</v>
      </c>
      <c r="L267" s="190">
        <f t="shared" si="143"/>
        <v>17655.689655172413</v>
      </c>
      <c r="M267" s="101">
        <f t="shared" si="165"/>
        <v>2.3939243850090806E-3</v>
      </c>
      <c r="N267" s="569"/>
      <c r="O267" s="569"/>
      <c r="P267" s="117" t="s">
        <v>141</v>
      </c>
      <c r="Q267" s="187">
        <v>1284754</v>
      </c>
      <c r="R267" s="160">
        <f>IFERROR(Q267/N257,"-")</f>
        <v>7.3360860248553074E-3</v>
      </c>
      <c r="S267" s="187">
        <v>18</v>
      </c>
      <c r="T267" s="160">
        <f>IFERROR(S267/O257,"-")</f>
        <v>8.1447963800904979E-2</v>
      </c>
      <c r="U267" s="190">
        <f t="shared" si="144"/>
        <v>71375.222222222219</v>
      </c>
      <c r="V267" s="101">
        <f t="shared" si="166"/>
        <v>7.429420505200594E-4</v>
      </c>
      <c r="W267" s="569"/>
      <c r="X267" s="569"/>
      <c r="Y267" s="117" t="s">
        <v>141</v>
      </c>
      <c r="Z267" s="187">
        <v>77845</v>
      </c>
      <c r="AA267" s="160">
        <f>IFERROR(Z267/W257,"-")</f>
        <v>6.8980373579520028E-4</v>
      </c>
      <c r="AB267" s="187">
        <v>5</v>
      </c>
      <c r="AC267" s="160">
        <f>IFERROR(AB267/X257,"-")</f>
        <v>3.2051282051282048E-2</v>
      </c>
      <c r="AD267" s="190">
        <f t="shared" si="145"/>
        <v>15569</v>
      </c>
      <c r="AE267" s="101">
        <f t="shared" si="167"/>
        <v>2.0637279181112762E-4</v>
      </c>
      <c r="AF267" s="569"/>
      <c r="AG267" s="569"/>
      <c r="AH267" s="117" t="s">
        <v>141</v>
      </c>
      <c r="AI267" s="187">
        <v>372326</v>
      </c>
      <c r="AJ267" s="160">
        <f>IFERROR(AI267/AF257,"-")</f>
        <v>1.7118574517266231E-3</v>
      </c>
      <c r="AK267" s="187">
        <v>24</v>
      </c>
      <c r="AL267" s="160">
        <f>IFERROR(AK267/AG257,"-")</f>
        <v>0.10810810810810811</v>
      </c>
      <c r="AM267" s="190">
        <f t="shared" si="146"/>
        <v>15513.583333333334</v>
      </c>
      <c r="AN267" s="101">
        <f t="shared" si="168"/>
        <v>9.9058940069341253E-4</v>
      </c>
      <c r="AO267" s="569"/>
      <c r="AP267" s="586"/>
      <c r="AQ267" s="117" t="s">
        <v>141</v>
      </c>
      <c r="AR267" s="187">
        <f t="shared" si="141"/>
        <v>2758955</v>
      </c>
      <c r="AS267" s="160">
        <f>IFERROR(AR267/AO257,"-")</f>
        <v>1.61131392803931E-3</v>
      </c>
      <c r="AT267" s="187">
        <f t="shared" si="142"/>
        <v>105</v>
      </c>
      <c r="AU267" s="160">
        <f>IFERROR(AT267/AP257,"-")</f>
        <v>4.72972972972973E-2</v>
      </c>
      <c r="AV267" s="190">
        <f t="shared" si="147"/>
        <v>26275.761904761905</v>
      </c>
      <c r="AW267" s="101">
        <f t="shared" si="169"/>
        <v>4.3338286280336803E-3</v>
      </c>
      <c r="AX267" s="112"/>
      <c r="BN267" s="476"/>
      <c r="BO267" s="566"/>
      <c r="BP267" s="569"/>
      <c r="BQ267" s="569"/>
      <c r="BR267" s="388" t="s">
        <v>436</v>
      </c>
      <c r="BS267" s="374">
        <v>0</v>
      </c>
      <c r="BT267" s="329">
        <v>0</v>
      </c>
      <c r="BU267" s="374">
        <v>0</v>
      </c>
      <c r="BV267" s="329">
        <v>0</v>
      </c>
      <c r="BW267" s="374" t="s">
        <v>329</v>
      </c>
      <c r="BX267" s="389">
        <v>0</v>
      </c>
      <c r="CA267" s="9"/>
      <c r="CB267" s="138"/>
      <c r="CC267" s="138"/>
      <c r="CD267" s="138"/>
      <c r="CE267" s="138"/>
      <c r="CF267" s="138"/>
      <c r="CG267" s="138"/>
      <c r="CH267" s="1"/>
      <c r="CI267" s="9"/>
      <c r="CJ267" s="130"/>
      <c r="CK267" s="130"/>
      <c r="CL267" s="130"/>
      <c r="CM267" s="1"/>
      <c r="CN267" s="1"/>
      <c r="CO267" s="1"/>
      <c r="CP267" s="1"/>
      <c r="CQ267" s="1"/>
    </row>
    <row r="268" spans="2:95" s="14" customFormat="1" ht="13.5" customHeight="1">
      <c r="B268" s="451"/>
      <c r="C268" s="566"/>
      <c r="D268" s="581"/>
      <c r="E268" s="569"/>
      <c r="F268" s="569"/>
      <c r="G268" s="117" t="s">
        <v>142</v>
      </c>
      <c r="H268" s="187">
        <v>582409</v>
      </c>
      <c r="I268" s="160">
        <f>IFERROR(H268/E257,"-")</f>
        <v>4.8262122252596432E-4</v>
      </c>
      <c r="J268" s="187">
        <v>8</v>
      </c>
      <c r="K268" s="160">
        <f>IFERROR(J268/F257,"-")</f>
        <v>4.9352251696483653E-3</v>
      </c>
      <c r="L268" s="190">
        <f t="shared" si="143"/>
        <v>72801.125</v>
      </c>
      <c r="M268" s="101">
        <f t="shared" si="165"/>
        <v>3.3019646689780421E-4</v>
      </c>
      <c r="N268" s="569"/>
      <c r="O268" s="569"/>
      <c r="P268" s="117" t="s">
        <v>142</v>
      </c>
      <c r="Q268" s="187">
        <v>796214</v>
      </c>
      <c r="R268" s="160">
        <f>IFERROR(Q268/N257,"-")</f>
        <v>4.546469128093116E-3</v>
      </c>
      <c r="S268" s="187">
        <v>4</v>
      </c>
      <c r="T268" s="160">
        <f>IFERROR(S268/O257,"-")</f>
        <v>1.8099547511312219E-2</v>
      </c>
      <c r="U268" s="190">
        <f t="shared" si="144"/>
        <v>199053.5</v>
      </c>
      <c r="V268" s="101">
        <f t="shared" si="166"/>
        <v>1.6509823344890211E-4</v>
      </c>
      <c r="W268" s="569"/>
      <c r="X268" s="569"/>
      <c r="Y268" s="117" t="s">
        <v>142</v>
      </c>
      <c r="Z268" s="187">
        <v>0</v>
      </c>
      <c r="AA268" s="160">
        <f>IFERROR(Z268/W257,"-")</f>
        <v>0</v>
      </c>
      <c r="AB268" s="187">
        <v>0</v>
      </c>
      <c r="AC268" s="160">
        <f>IFERROR(AB268/X257,"-")</f>
        <v>0</v>
      </c>
      <c r="AD268" s="190" t="str">
        <f t="shared" si="145"/>
        <v>-</v>
      </c>
      <c r="AE268" s="101">
        <f t="shared" si="167"/>
        <v>0</v>
      </c>
      <c r="AF268" s="569"/>
      <c r="AG268" s="569"/>
      <c r="AH268" s="117" t="s">
        <v>142</v>
      </c>
      <c r="AI268" s="187">
        <v>224938</v>
      </c>
      <c r="AJ268" s="160">
        <f>IFERROR(AI268/AF257,"-")</f>
        <v>1.0342060223473063E-3</v>
      </c>
      <c r="AK268" s="187">
        <v>8</v>
      </c>
      <c r="AL268" s="160">
        <f>IFERROR(AK268/AG257,"-")</f>
        <v>3.6036036036036036E-2</v>
      </c>
      <c r="AM268" s="190">
        <f t="shared" si="146"/>
        <v>28117.25</v>
      </c>
      <c r="AN268" s="101">
        <f t="shared" si="168"/>
        <v>3.3019646689780421E-4</v>
      </c>
      <c r="AO268" s="569"/>
      <c r="AP268" s="586"/>
      <c r="AQ268" s="117" t="s">
        <v>142</v>
      </c>
      <c r="AR268" s="187">
        <f t="shared" si="141"/>
        <v>1603561</v>
      </c>
      <c r="AS268" s="160">
        <f>IFERROR(AR268/AO257,"-")</f>
        <v>9.3652856743246771E-4</v>
      </c>
      <c r="AT268" s="187">
        <f t="shared" si="142"/>
        <v>20</v>
      </c>
      <c r="AU268" s="160">
        <f>IFERROR(AT268/AP257,"-")</f>
        <v>9.0090090090090089E-3</v>
      </c>
      <c r="AV268" s="190">
        <f t="shared" si="147"/>
        <v>80178.05</v>
      </c>
      <c r="AW268" s="101">
        <f t="shared" si="169"/>
        <v>8.2549116724451048E-4</v>
      </c>
      <c r="AX268" s="112"/>
      <c r="BN268" s="476"/>
      <c r="BO268" s="566"/>
      <c r="BP268" s="569"/>
      <c r="BQ268" s="569"/>
      <c r="BR268" s="388" t="s">
        <v>140</v>
      </c>
      <c r="BS268" s="374">
        <v>57314</v>
      </c>
      <c r="BT268" s="329">
        <v>3.6840175576083312E-4</v>
      </c>
      <c r="BU268" s="374">
        <v>3</v>
      </c>
      <c r="BV268" s="329">
        <v>2.097902097902098E-2</v>
      </c>
      <c r="BW268" s="374">
        <v>19104.666666666668</v>
      </c>
      <c r="BX268" s="389">
        <v>2.0501605959133466E-4</v>
      </c>
      <c r="CA268" s="9"/>
      <c r="CB268" s="138"/>
      <c r="CC268" s="138"/>
      <c r="CD268" s="138"/>
      <c r="CE268" s="138"/>
      <c r="CF268" s="138"/>
      <c r="CG268" s="138"/>
      <c r="CH268" s="1"/>
      <c r="CI268" s="9"/>
      <c r="CJ268" s="130"/>
      <c r="CK268" s="130"/>
      <c r="CL268" s="130"/>
      <c r="CM268" s="1"/>
      <c r="CN268" s="1"/>
      <c r="CO268" s="1"/>
      <c r="CP268" s="1"/>
      <c r="CQ268" s="1"/>
    </row>
    <row r="269" spans="2:95" s="14" customFormat="1" ht="13.5" customHeight="1">
      <c r="B269" s="451"/>
      <c r="C269" s="566"/>
      <c r="D269" s="581"/>
      <c r="E269" s="569"/>
      <c r="F269" s="569"/>
      <c r="G269" s="117" t="s">
        <v>143</v>
      </c>
      <c r="H269" s="187">
        <v>1890999</v>
      </c>
      <c r="I269" s="160">
        <f>IFERROR(H269/E257,"-")</f>
        <v>1.5670023113917813E-3</v>
      </c>
      <c r="J269" s="187">
        <v>11</v>
      </c>
      <c r="K269" s="160">
        <f>IFERROR(J269/F257,"-")</f>
        <v>6.7859346082665018E-3</v>
      </c>
      <c r="L269" s="190">
        <f t="shared" si="143"/>
        <v>171909</v>
      </c>
      <c r="M269" s="101">
        <f t="shared" si="165"/>
        <v>4.5402014198448078E-4</v>
      </c>
      <c r="N269" s="569"/>
      <c r="O269" s="569"/>
      <c r="P269" s="117" t="s">
        <v>143</v>
      </c>
      <c r="Q269" s="187">
        <v>1093183</v>
      </c>
      <c r="R269" s="160">
        <f>IFERROR(Q269/N257,"-")</f>
        <v>6.2421946371907771E-3</v>
      </c>
      <c r="S269" s="187">
        <v>4</v>
      </c>
      <c r="T269" s="160">
        <f>IFERROR(S269/O257,"-")</f>
        <v>1.8099547511312219E-2</v>
      </c>
      <c r="U269" s="190">
        <f t="shared" si="144"/>
        <v>273295.75</v>
      </c>
      <c r="V269" s="101">
        <f t="shared" si="166"/>
        <v>1.6509823344890211E-4</v>
      </c>
      <c r="W269" s="569"/>
      <c r="X269" s="569"/>
      <c r="Y269" s="117" t="s">
        <v>143</v>
      </c>
      <c r="Z269" s="187">
        <v>4787</v>
      </c>
      <c r="AA269" s="160">
        <f>IFERROR(Z269/W257,"-")</f>
        <v>4.2418787118654041E-5</v>
      </c>
      <c r="AB269" s="187">
        <v>1</v>
      </c>
      <c r="AC269" s="160">
        <f>IFERROR(AB269/X257,"-")</f>
        <v>6.41025641025641E-3</v>
      </c>
      <c r="AD269" s="190">
        <f t="shared" si="145"/>
        <v>4787</v>
      </c>
      <c r="AE269" s="101">
        <f t="shared" si="167"/>
        <v>4.1274558362225527E-5</v>
      </c>
      <c r="AF269" s="569"/>
      <c r="AG269" s="569"/>
      <c r="AH269" s="117" t="s">
        <v>143</v>
      </c>
      <c r="AI269" s="187">
        <v>3111292</v>
      </c>
      <c r="AJ269" s="160">
        <f>IFERROR(AI269/AF257,"-")</f>
        <v>1.4304905901541737E-2</v>
      </c>
      <c r="AK269" s="187">
        <v>8</v>
      </c>
      <c r="AL269" s="160">
        <f>IFERROR(AK269/AG257,"-")</f>
        <v>3.6036036036036036E-2</v>
      </c>
      <c r="AM269" s="190">
        <f t="shared" si="146"/>
        <v>388911.5</v>
      </c>
      <c r="AN269" s="101">
        <f t="shared" si="168"/>
        <v>3.3019646689780421E-4</v>
      </c>
      <c r="AO269" s="569"/>
      <c r="AP269" s="586"/>
      <c r="AQ269" s="117" t="s">
        <v>143</v>
      </c>
      <c r="AR269" s="187">
        <f t="shared" si="141"/>
        <v>6100261</v>
      </c>
      <c r="AS269" s="160">
        <f>IFERROR(AR269/AO257,"-")</f>
        <v>3.5627386144301046E-3</v>
      </c>
      <c r="AT269" s="187">
        <f t="shared" si="142"/>
        <v>24</v>
      </c>
      <c r="AU269" s="160">
        <f>IFERROR(AT269/AP257,"-")</f>
        <v>1.0810810810810811E-2</v>
      </c>
      <c r="AV269" s="190">
        <f t="shared" si="147"/>
        <v>254177.54166666666</v>
      </c>
      <c r="AW269" s="101">
        <f t="shared" si="169"/>
        <v>9.9058940069341253E-4</v>
      </c>
      <c r="AX269" s="112"/>
      <c r="BN269" s="476"/>
      <c r="BO269" s="566"/>
      <c r="BP269" s="569"/>
      <c r="BQ269" s="569"/>
      <c r="BR269" s="388" t="s">
        <v>141</v>
      </c>
      <c r="BS269" s="374">
        <v>1232684</v>
      </c>
      <c r="BT269" s="329">
        <v>7.923420977392728E-3</v>
      </c>
      <c r="BU269" s="374">
        <v>16</v>
      </c>
      <c r="BV269" s="329">
        <v>0.11188811188811189</v>
      </c>
      <c r="BW269" s="374">
        <v>77042.75</v>
      </c>
      <c r="BX269" s="389">
        <v>1.0934189844871182E-3</v>
      </c>
      <c r="CA269" s="9"/>
      <c r="CB269" s="138"/>
      <c r="CC269" s="138"/>
      <c r="CD269" s="138"/>
      <c r="CE269" s="138"/>
      <c r="CF269" s="138"/>
      <c r="CG269" s="138"/>
      <c r="CH269" s="1"/>
      <c r="CI269" s="9"/>
      <c r="CJ269" s="130"/>
      <c r="CK269" s="130"/>
      <c r="CL269" s="130"/>
      <c r="CM269" s="1"/>
      <c r="CN269" s="1"/>
      <c r="CO269" s="1"/>
      <c r="CP269" s="1"/>
      <c r="CQ269" s="1"/>
    </row>
    <row r="270" spans="2:95" s="14" customFormat="1" ht="13.5" customHeight="1">
      <c r="B270" s="451"/>
      <c r="C270" s="566"/>
      <c r="D270" s="581"/>
      <c r="E270" s="569"/>
      <c r="F270" s="569"/>
      <c r="G270" s="117" t="s">
        <v>144</v>
      </c>
      <c r="H270" s="187">
        <v>4998437</v>
      </c>
      <c r="I270" s="160">
        <f>IFERROR(H270/E257,"-")</f>
        <v>4.1420235189686518E-3</v>
      </c>
      <c r="J270" s="187">
        <v>176</v>
      </c>
      <c r="K270" s="160">
        <f>IFERROR(J270/F257,"-")</f>
        <v>0.10857495373226403</v>
      </c>
      <c r="L270" s="190">
        <f t="shared" si="143"/>
        <v>28400.210227272728</v>
      </c>
      <c r="M270" s="101">
        <f t="shared" si="165"/>
        <v>7.2643222717516925E-3</v>
      </c>
      <c r="N270" s="569"/>
      <c r="O270" s="569"/>
      <c r="P270" s="117" t="s">
        <v>144</v>
      </c>
      <c r="Q270" s="187">
        <v>862548</v>
      </c>
      <c r="R270" s="160">
        <f>IFERROR(Q270/N257,"-")</f>
        <v>4.9252435318877354E-3</v>
      </c>
      <c r="S270" s="187">
        <v>35</v>
      </c>
      <c r="T270" s="160">
        <f>IFERROR(S270/O257,"-")</f>
        <v>0.15837104072398189</v>
      </c>
      <c r="U270" s="190">
        <f t="shared" si="144"/>
        <v>24644.228571428572</v>
      </c>
      <c r="V270" s="101">
        <f t="shared" si="166"/>
        <v>1.4446095426778934E-3</v>
      </c>
      <c r="W270" s="569"/>
      <c r="X270" s="569"/>
      <c r="Y270" s="117" t="s">
        <v>144</v>
      </c>
      <c r="Z270" s="187">
        <v>698317</v>
      </c>
      <c r="AA270" s="160">
        <f>IFERROR(Z270/W257,"-")</f>
        <v>6.1879590901059399E-3</v>
      </c>
      <c r="AB270" s="187">
        <v>22</v>
      </c>
      <c r="AC270" s="160">
        <f>IFERROR(AB270/X257,"-")</f>
        <v>0.14102564102564102</v>
      </c>
      <c r="AD270" s="190">
        <f t="shared" si="145"/>
        <v>31741.68181818182</v>
      </c>
      <c r="AE270" s="101">
        <f t="shared" si="167"/>
        <v>9.0804028396896156E-4</v>
      </c>
      <c r="AF270" s="569"/>
      <c r="AG270" s="569"/>
      <c r="AH270" s="117" t="s">
        <v>144</v>
      </c>
      <c r="AI270" s="187">
        <v>1247744</v>
      </c>
      <c r="AJ270" s="160">
        <f>IFERROR(AI270/AF257,"-")</f>
        <v>5.7368001811508827E-3</v>
      </c>
      <c r="AK270" s="187">
        <v>42</v>
      </c>
      <c r="AL270" s="160">
        <f>IFERROR(AK270/AG257,"-")</f>
        <v>0.1891891891891892</v>
      </c>
      <c r="AM270" s="190">
        <f t="shared" si="146"/>
        <v>29708.190476190477</v>
      </c>
      <c r="AN270" s="101">
        <f t="shared" si="168"/>
        <v>1.7335314512134719E-3</v>
      </c>
      <c r="AO270" s="569"/>
      <c r="AP270" s="586"/>
      <c r="AQ270" s="117" t="s">
        <v>144</v>
      </c>
      <c r="AR270" s="187">
        <f t="shared" si="141"/>
        <v>7807046</v>
      </c>
      <c r="AS270" s="160">
        <f>IFERROR(AR270/AO257,"-")</f>
        <v>4.5595531484361228E-3</v>
      </c>
      <c r="AT270" s="187">
        <f t="shared" si="142"/>
        <v>275</v>
      </c>
      <c r="AU270" s="160">
        <f>IFERROR(AT270/AP257,"-")</f>
        <v>0.12387387387387387</v>
      </c>
      <c r="AV270" s="190">
        <f t="shared" si="147"/>
        <v>28389.258181818182</v>
      </c>
      <c r="AW270" s="101">
        <f t="shared" si="169"/>
        <v>1.1350503549612019E-2</v>
      </c>
      <c r="AX270" s="112"/>
      <c r="BN270" s="476"/>
      <c r="BO270" s="566"/>
      <c r="BP270" s="569"/>
      <c r="BQ270" s="569"/>
      <c r="BR270" s="388" t="s">
        <v>142</v>
      </c>
      <c r="BS270" s="374">
        <v>5514</v>
      </c>
      <c r="BT270" s="329">
        <v>3.5442776307101824E-5</v>
      </c>
      <c r="BU270" s="374">
        <v>2</v>
      </c>
      <c r="BV270" s="329">
        <v>1.3986013986013986E-2</v>
      </c>
      <c r="BW270" s="374">
        <v>2757</v>
      </c>
      <c r="BX270" s="389">
        <v>1.3667737306088978E-4</v>
      </c>
      <c r="CA270" s="9"/>
      <c r="CB270" s="138"/>
      <c r="CC270" s="138"/>
      <c r="CD270" s="138"/>
      <c r="CE270" s="138"/>
      <c r="CF270" s="138"/>
      <c r="CG270" s="138"/>
      <c r="CH270" s="1"/>
      <c r="CI270" s="9"/>
      <c r="CJ270" s="130"/>
      <c r="CK270" s="130"/>
      <c r="CL270" s="130"/>
      <c r="CM270" s="1"/>
      <c r="CN270" s="1"/>
      <c r="CO270" s="1"/>
      <c r="CP270" s="1"/>
      <c r="CQ270" s="1"/>
    </row>
    <row r="271" spans="2:95" s="14" customFormat="1" ht="13.5" customHeight="1">
      <c r="B271" s="451"/>
      <c r="C271" s="566"/>
      <c r="D271" s="581"/>
      <c r="E271" s="569"/>
      <c r="F271" s="569"/>
      <c r="G271" s="117" t="s">
        <v>145</v>
      </c>
      <c r="H271" s="187">
        <v>5424547</v>
      </c>
      <c r="I271" s="160">
        <f>IFERROR(H271/E257,"-")</f>
        <v>4.495125426958636E-3</v>
      </c>
      <c r="J271" s="187">
        <v>141</v>
      </c>
      <c r="K271" s="160">
        <f>IFERROR(J271/F257,"-")</f>
        <v>8.698334361505243E-2</v>
      </c>
      <c r="L271" s="190">
        <f t="shared" si="143"/>
        <v>38471.964539007095</v>
      </c>
      <c r="M271" s="101">
        <f t="shared" si="165"/>
        <v>5.8197127290737991E-3</v>
      </c>
      <c r="N271" s="569"/>
      <c r="O271" s="569"/>
      <c r="P271" s="117" t="s">
        <v>145</v>
      </c>
      <c r="Q271" s="187">
        <v>1561067</v>
      </c>
      <c r="R271" s="160">
        <f>IFERROR(Q271/N257,"-")</f>
        <v>8.9138635120519574E-3</v>
      </c>
      <c r="S271" s="187">
        <v>20</v>
      </c>
      <c r="T271" s="160">
        <f>IFERROR(S271/O257,"-")</f>
        <v>9.0497737556561084E-2</v>
      </c>
      <c r="U271" s="190">
        <f t="shared" si="144"/>
        <v>78053.350000000006</v>
      </c>
      <c r="V271" s="101">
        <f t="shared" si="166"/>
        <v>8.2549116724451048E-4</v>
      </c>
      <c r="W271" s="569"/>
      <c r="X271" s="569"/>
      <c r="Y271" s="117" t="s">
        <v>145</v>
      </c>
      <c r="Z271" s="187">
        <v>686853</v>
      </c>
      <c r="AA271" s="160">
        <f>IFERROR(Z271/W257,"-")</f>
        <v>6.0863737599350081E-3</v>
      </c>
      <c r="AB271" s="187">
        <v>20</v>
      </c>
      <c r="AC271" s="160">
        <f>IFERROR(AB271/X257,"-")</f>
        <v>0.12820512820512819</v>
      </c>
      <c r="AD271" s="190">
        <f t="shared" si="145"/>
        <v>34342.65</v>
      </c>
      <c r="AE271" s="101">
        <f t="shared" si="167"/>
        <v>8.2549116724451048E-4</v>
      </c>
      <c r="AF271" s="569"/>
      <c r="AG271" s="569"/>
      <c r="AH271" s="117" t="s">
        <v>145</v>
      </c>
      <c r="AI271" s="187">
        <v>5611042</v>
      </c>
      <c r="AJ271" s="160">
        <f>IFERROR(AI271/AF257,"-")</f>
        <v>2.5798101823807779E-2</v>
      </c>
      <c r="AK271" s="187">
        <v>27</v>
      </c>
      <c r="AL271" s="160">
        <f>IFERROR(AK271/AG257,"-")</f>
        <v>0.12162162162162163</v>
      </c>
      <c r="AM271" s="190">
        <f t="shared" si="146"/>
        <v>207816.37037037036</v>
      </c>
      <c r="AN271" s="101">
        <f t="shared" si="168"/>
        <v>1.1144130757800891E-3</v>
      </c>
      <c r="AO271" s="569"/>
      <c r="AP271" s="586"/>
      <c r="AQ271" s="117" t="s">
        <v>145</v>
      </c>
      <c r="AR271" s="187">
        <f t="shared" si="141"/>
        <v>13283509</v>
      </c>
      <c r="AS271" s="160">
        <f>IFERROR(AR271/AO257,"-")</f>
        <v>7.7579746914812047E-3</v>
      </c>
      <c r="AT271" s="187">
        <f t="shared" si="142"/>
        <v>208</v>
      </c>
      <c r="AU271" s="160">
        <f>IFERROR(AT271/AP257,"-")</f>
        <v>9.3693693693693694E-2</v>
      </c>
      <c r="AV271" s="190">
        <f t="shared" si="147"/>
        <v>63863.024038461539</v>
      </c>
      <c r="AW271" s="101">
        <f t="shared" si="169"/>
        <v>8.5851081393429098E-3</v>
      </c>
      <c r="AX271" s="112"/>
      <c r="BN271" s="476"/>
      <c r="BO271" s="566"/>
      <c r="BP271" s="569"/>
      <c r="BQ271" s="569"/>
      <c r="BR271" s="388" t="s">
        <v>143</v>
      </c>
      <c r="BS271" s="374">
        <v>926215</v>
      </c>
      <c r="BT271" s="329">
        <v>5.9535058137980259E-3</v>
      </c>
      <c r="BU271" s="374">
        <v>4</v>
      </c>
      <c r="BV271" s="329">
        <v>2.7972027972027972E-2</v>
      </c>
      <c r="BW271" s="374">
        <v>231553.75</v>
      </c>
      <c r="BX271" s="389">
        <v>2.7335474612177955E-4</v>
      </c>
      <c r="CA271" s="9"/>
      <c r="CB271" s="138"/>
      <c r="CC271" s="138"/>
      <c r="CD271" s="138"/>
      <c r="CE271" s="138"/>
      <c r="CF271" s="138"/>
      <c r="CG271" s="138"/>
      <c r="CH271" s="1"/>
      <c r="CI271" s="9"/>
      <c r="CJ271" s="130"/>
      <c r="CK271" s="130"/>
      <c r="CL271" s="130"/>
      <c r="CM271" s="1"/>
      <c r="CN271" s="1"/>
      <c r="CO271" s="1"/>
      <c r="CP271" s="1"/>
      <c r="CQ271" s="1"/>
    </row>
    <row r="272" spans="2:95" s="14" customFormat="1" ht="13.5" customHeight="1">
      <c r="B272" s="451"/>
      <c r="C272" s="566"/>
      <c r="D272" s="581"/>
      <c r="E272" s="569"/>
      <c r="F272" s="569"/>
      <c r="G272" s="117" t="s">
        <v>146</v>
      </c>
      <c r="H272" s="187">
        <v>3157073</v>
      </c>
      <c r="I272" s="160">
        <f>IFERROR(H272/E257,"-")</f>
        <v>2.6161519325142877E-3</v>
      </c>
      <c r="J272" s="187">
        <v>77</v>
      </c>
      <c r="K272" s="160">
        <f>IFERROR(J272/F257,"-")</f>
        <v>4.7501542257865514E-2</v>
      </c>
      <c r="L272" s="190">
        <f t="shared" si="143"/>
        <v>41000.948051948049</v>
      </c>
      <c r="M272" s="101">
        <f t="shared" si="165"/>
        <v>3.1781409938913653E-3</v>
      </c>
      <c r="N272" s="569"/>
      <c r="O272" s="569"/>
      <c r="P272" s="117" t="s">
        <v>146</v>
      </c>
      <c r="Q272" s="187">
        <v>587971</v>
      </c>
      <c r="R272" s="160">
        <f>IFERROR(Q272/N257,"-")</f>
        <v>3.3573787947888856E-3</v>
      </c>
      <c r="S272" s="187">
        <v>16</v>
      </c>
      <c r="T272" s="160">
        <f>IFERROR(S272/O257,"-")</f>
        <v>7.2398190045248875E-2</v>
      </c>
      <c r="U272" s="190">
        <f t="shared" si="144"/>
        <v>36748.1875</v>
      </c>
      <c r="V272" s="101">
        <f t="shared" si="166"/>
        <v>6.6039293379560843E-4</v>
      </c>
      <c r="W272" s="569"/>
      <c r="X272" s="569"/>
      <c r="Y272" s="117" t="s">
        <v>146</v>
      </c>
      <c r="Z272" s="187">
        <v>723725</v>
      </c>
      <c r="AA272" s="160">
        <f>IFERROR(Z272/W257,"-")</f>
        <v>6.4131056418316058E-3</v>
      </c>
      <c r="AB272" s="187">
        <v>16</v>
      </c>
      <c r="AC272" s="160">
        <f>IFERROR(AB272/X257,"-")</f>
        <v>0.10256410256410256</v>
      </c>
      <c r="AD272" s="190">
        <f t="shared" si="145"/>
        <v>45232.8125</v>
      </c>
      <c r="AE272" s="101">
        <f t="shared" si="167"/>
        <v>6.6039293379560843E-4</v>
      </c>
      <c r="AF272" s="569"/>
      <c r="AG272" s="569"/>
      <c r="AH272" s="117" t="s">
        <v>146</v>
      </c>
      <c r="AI272" s="187">
        <v>1558051</v>
      </c>
      <c r="AJ272" s="160">
        <f>IFERROR(AI272/AF257,"-")</f>
        <v>7.163510511004112E-3</v>
      </c>
      <c r="AK272" s="187">
        <v>25</v>
      </c>
      <c r="AL272" s="160">
        <f>IFERROR(AK272/AG257,"-")</f>
        <v>0.11261261261261261</v>
      </c>
      <c r="AM272" s="190">
        <f t="shared" si="146"/>
        <v>62322.04</v>
      </c>
      <c r="AN272" s="101">
        <f t="shared" si="168"/>
        <v>1.0318639590556381E-3</v>
      </c>
      <c r="AO272" s="569"/>
      <c r="AP272" s="586"/>
      <c r="AQ272" s="117" t="s">
        <v>146</v>
      </c>
      <c r="AR272" s="187">
        <f t="shared" si="141"/>
        <v>6026820</v>
      </c>
      <c r="AS272" s="160">
        <f>IFERROR(AR272/AO257,"-")</f>
        <v>3.5198468288848042E-3</v>
      </c>
      <c r="AT272" s="187">
        <f t="shared" si="142"/>
        <v>134</v>
      </c>
      <c r="AU272" s="160">
        <f>IFERROR(AT272/AP257,"-")</f>
        <v>6.0360360360360361E-2</v>
      </c>
      <c r="AV272" s="190">
        <f t="shared" si="147"/>
        <v>44976.26865671642</v>
      </c>
      <c r="AW272" s="101">
        <f t="shared" si="169"/>
        <v>5.5307908205382205E-3</v>
      </c>
      <c r="AX272" s="112"/>
      <c r="BN272" s="476"/>
      <c r="BO272" s="566"/>
      <c r="BP272" s="569"/>
      <c r="BQ272" s="569"/>
      <c r="BR272" s="388" t="s">
        <v>144</v>
      </c>
      <c r="BS272" s="374">
        <v>2032084</v>
      </c>
      <c r="BT272" s="329">
        <v>1.3061787930584094E-2</v>
      </c>
      <c r="BU272" s="374">
        <v>27</v>
      </c>
      <c r="BV272" s="329">
        <v>0.1888111888111888</v>
      </c>
      <c r="BW272" s="374">
        <v>75262.370370370365</v>
      </c>
      <c r="BX272" s="389">
        <v>1.8451445363220119E-3</v>
      </c>
      <c r="BZ272" s="144"/>
      <c r="CA272" s="9"/>
      <c r="CB272" s="138"/>
      <c r="CC272" s="138"/>
      <c r="CD272" s="138"/>
      <c r="CE272" s="138"/>
      <c r="CF272" s="138"/>
      <c r="CG272" s="138"/>
      <c r="CH272" s="1"/>
      <c r="CI272" s="9"/>
      <c r="CJ272" s="130"/>
      <c r="CK272" s="130"/>
      <c r="CL272" s="130"/>
      <c r="CM272" s="1"/>
      <c r="CN272" s="1"/>
      <c r="CO272" s="1"/>
      <c r="CP272" s="1"/>
      <c r="CQ272" s="1"/>
    </row>
    <row r="273" spans="2:95" s="14" customFormat="1" ht="13.5" customHeight="1">
      <c r="B273" s="451"/>
      <c r="C273" s="566"/>
      <c r="D273" s="581"/>
      <c r="E273" s="569"/>
      <c r="F273" s="569"/>
      <c r="G273" s="118" t="s">
        <v>147</v>
      </c>
      <c r="H273" s="188">
        <v>3188199</v>
      </c>
      <c r="I273" s="161">
        <f>IFERROR(H273/E257,"-")</f>
        <v>2.6419449202125258E-3</v>
      </c>
      <c r="J273" s="188">
        <v>144</v>
      </c>
      <c r="K273" s="161">
        <f>IFERROR(J273/F257,"-")</f>
        <v>8.8834053053670578E-2</v>
      </c>
      <c r="L273" s="191">
        <f t="shared" si="143"/>
        <v>22140.270833333332</v>
      </c>
      <c r="M273" s="102">
        <f t="shared" si="165"/>
        <v>5.9435364041604752E-3</v>
      </c>
      <c r="N273" s="569"/>
      <c r="O273" s="569"/>
      <c r="P273" s="118" t="s">
        <v>147</v>
      </c>
      <c r="Q273" s="188">
        <v>225615</v>
      </c>
      <c r="R273" s="161">
        <f>IFERROR(Q273/N257,"-")</f>
        <v>1.2882863555962699E-3</v>
      </c>
      <c r="S273" s="188">
        <v>20</v>
      </c>
      <c r="T273" s="161">
        <f>IFERROR(S273/O257,"-")</f>
        <v>9.0497737556561084E-2</v>
      </c>
      <c r="U273" s="191">
        <f t="shared" si="144"/>
        <v>11280.75</v>
      </c>
      <c r="V273" s="102">
        <f t="shared" si="166"/>
        <v>8.2549116724451048E-4</v>
      </c>
      <c r="W273" s="569"/>
      <c r="X273" s="569"/>
      <c r="Y273" s="118" t="s">
        <v>147</v>
      </c>
      <c r="Z273" s="188">
        <v>29753</v>
      </c>
      <c r="AA273" s="161">
        <f>IFERROR(Z273/W257,"-")</f>
        <v>2.6364866787994856E-4</v>
      </c>
      <c r="AB273" s="188">
        <v>8</v>
      </c>
      <c r="AC273" s="161">
        <f>IFERROR(AB273/X257,"-")</f>
        <v>5.128205128205128E-2</v>
      </c>
      <c r="AD273" s="191">
        <f t="shared" si="145"/>
        <v>3719.125</v>
      </c>
      <c r="AE273" s="102">
        <f t="shared" si="167"/>
        <v>3.3019646689780421E-4</v>
      </c>
      <c r="AF273" s="569"/>
      <c r="AG273" s="569"/>
      <c r="AH273" s="118" t="s">
        <v>147</v>
      </c>
      <c r="AI273" s="188">
        <v>584352</v>
      </c>
      <c r="AJ273" s="161">
        <f>IFERROR(AI273/AF257,"-")</f>
        <v>2.6866974791751198E-3</v>
      </c>
      <c r="AK273" s="188">
        <v>26</v>
      </c>
      <c r="AL273" s="161">
        <f>IFERROR(AK273/AG257,"-")</f>
        <v>0.11711711711711711</v>
      </c>
      <c r="AM273" s="191">
        <f t="shared" si="146"/>
        <v>22475.076923076922</v>
      </c>
      <c r="AN273" s="102">
        <f t="shared" si="168"/>
        <v>1.0731385174178637E-3</v>
      </c>
      <c r="AO273" s="569"/>
      <c r="AP273" s="586"/>
      <c r="AQ273" s="118" t="s">
        <v>147</v>
      </c>
      <c r="AR273" s="188">
        <f t="shared" si="141"/>
        <v>4027919</v>
      </c>
      <c r="AS273" s="161">
        <f>IFERROR(AR273/AO257,"-")</f>
        <v>2.35242763499737E-3</v>
      </c>
      <c r="AT273" s="188">
        <f t="shared" si="142"/>
        <v>198</v>
      </c>
      <c r="AU273" s="161">
        <f>IFERROR(AT273/AP257,"-")</f>
        <v>8.9189189189189194E-2</v>
      </c>
      <c r="AV273" s="191">
        <f t="shared" si="147"/>
        <v>20343.025252525251</v>
      </c>
      <c r="AW273" s="102">
        <f t="shared" si="169"/>
        <v>8.1723625557206542E-3</v>
      </c>
      <c r="AX273" s="112"/>
      <c r="BN273" s="476"/>
      <c r="BO273" s="566"/>
      <c r="BP273" s="569"/>
      <c r="BQ273" s="569"/>
      <c r="BR273" s="388" t="s">
        <v>145</v>
      </c>
      <c r="BS273" s="374">
        <v>1019420</v>
      </c>
      <c r="BT273" s="329">
        <v>6.5526070045313278E-3</v>
      </c>
      <c r="BU273" s="374">
        <v>27</v>
      </c>
      <c r="BV273" s="329">
        <v>0.1888111888111888</v>
      </c>
      <c r="BW273" s="374">
        <v>37756.296296296299</v>
      </c>
      <c r="BX273" s="389">
        <v>1.8451445363220119E-3</v>
      </c>
      <c r="CA273" s="9"/>
      <c r="CB273" s="138"/>
      <c r="CC273" s="138"/>
      <c r="CD273" s="138"/>
      <c r="CE273" s="138"/>
      <c r="CF273" s="138"/>
      <c r="CG273" s="138"/>
      <c r="CH273" s="1"/>
      <c r="CI273" s="9"/>
      <c r="CJ273" s="130"/>
      <c r="CK273" s="130"/>
      <c r="CL273" s="130"/>
      <c r="CM273" s="1"/>
      <c r="CN273" s="1"/>
      <c r="CO273" s="1"/>
      <c r="CP273" s="1"/>
      <c r="CQ273" s="1"/>
    </row>
    <row r="274" spans="2:95" s="14" customFormat="1" ht="13.5" customHeight="1">
      <c r="B274" s="451"/>
      <c r="C274" s="567"/>
      <c r="D274" s="582"/>
      <c r="E274" s="570"/>
      <c r="F274" s="570"/>
      <c r="G274" s="119" t="s">
        <v>74</v>
      </c>
      <c r="H274" s="181">
        <v>213992196</v>
      </c>
      <c r="I274" s="161">
        <f>IFERROR(H274/E257,"-")</f>
        <v>0.17732757434128898</v>
      </c>
      <c r="J274" s="188">
        <v>1297</v>
      </c>
      <c r="K274" s="161">
        <f>IFERROR(J274/F257,"-")</f>
        <v>0.80012338062924115</v>
      </c>
      <c r="L274" s="191">
        <f t="shared" si="143"/>
        <v>164990.12798766384</v>
      </c>
      <c r="M274" s="103">
        <f t="shared" si="165"/>
        <v>5.3533102195806502E-2</v>
      </c>
      <c r="N274" s="570"/>
      <c r="O274" s="570"/>
      <c r="P274" s="119" t="s">
        <v>74</v>
      </c>
      <c r="Q274" s="181">
        <v>40839888</v>
      </c>
      <c r="R274" s="161">
        <f>IFERROR(Q274/N257,"-")</f>
        <v>0.23320023258418029</v>
      </c>
      <c r="S274" s="188">
        <v>190</v>
      </c>
      <c r="T274" s="161">
        <f>IFERROR(S274/O257,"-")</f>
        <v>0.85972850678733037</v>
      </c>
      <c r="U274" s="191">
        <f t="shared" si="144"/>
        <v>214946.77894736841</v>
      </c>
      <c r="V274" s="103">
        <f t="shared" si="166"/>
        <v>7.8421660888228495E-3</v>
      </c>
      <c r="W274" s="570"/>
      <c r="X274" s="570"/>
      <c r="Y274" s="119" t="s">
        <v>74</v>
      </c>
      <c r="Z274" s="181">
        <v>18795054</v>
      </c>
      <c r="AA274" s="161">
        <f>IFERROR(Z274/W257,"-")</f>
        <v>0.166547606958347</v>
      </c>
      <c r="AB274" s="188">
        <v>136</v>
      </c>
      <c r="AC274" s="161">
        <f>IFERROR(AB274/X257,"-")</f>
        <v>0.87179487179487181</v>
      </c>
      <c r="AD274" s="191">
        <f t="shared" si="145"/>
        <v>138198.92647058822</v>
      </c>
      <c r="AE274" s="103">
        <f t="shared" si="167"/>
        <v>5.6133399372626713E-3</v>
      </c>
      <c r="AF274" s="570"/>
      <c r="AG274" s="570"/>
      <c r="AH274" s="119" t="s">
        <v>74</v>
      </c>
      <c r="AI274" s="181">
        <v>54625068</v>
      </c>
      <c r="AJ274" s="161">
        <f>IFERROR(AI274/AF257,"-")</f>
        <v>0.25115175869231132</v>
      </c>
      <c r="AK274" s="188">
        <v>187</v>
      </c>
      <c r="AL274" s="161">
        <f>IFERROR(AK274/AG257,"-")</f>
        <v>0.84234234234234229</v>
      </c>
      <c r="AM274" s="191">
        <f t="shared" si="146"/>
        <v>292112.66310160427</v>
      </c>
      <c r="AN274" s="103">
        <f t="shared" si="168"/>
        <v>7.7183424137361734E-3</v>
      </c>
      <c r="AO274" s="570"/>
      <c r="AP274" s="587"/>
      <c r="AQ274" s="119" t="s">
        <v>74</v>
      </c>
      <c r="AR274" s="181">
        <f t="shared" si="141"/>
        <v>328252206</v>
      </c>
      <c r="AS274" s="161">
        <f>IFERROR(AR274/AO257,"-")</f>
        <v>0.19170930712441078</v>
      </c>
      <c r="AT274" s="188">
        <f t="shared" si="142"/>
        <v>1810</v>
      </c>
      <c r="AU274" s="161">
        <f>IFERROR(AT274/AP257,"-")</f>
        <v>0.81531531531531531</v>
      </c>
      <c r="AV274" s="191">
        <f t="shared" si="147"/>
        <v>181354.80994475138</v>
      </c>
      <c r="AW274" s="103">
        <f t="shared" si="169"/>
        <v>7.4706950635628197E-2</v>
      </c>
      <c r="AX274" s="112"/>
      <c r="BN274" s="476"/>
      <c r="BO274" s="566"/>
      <c r="BP274" s="569"/>
      <c r="BQ274" s="569"/>
      <c r="BR274" s="388" t="s">
        <v>146</v>
      </c>
      <c r="BS274" s="374">
        <v>1198339</v>
      </c>
      <c r="BT274" s="329">
        <v>7.7026588895676628E-3</v>
      </c>
      <c r="BU274" s="374">
        <v>11</v>
      </c>
      <c r="BV274" s="329">
        <v>7.6923076923076927E-2</v>
      </c>
      <c r="BW274" s="374">
        <v>108939.90909090909</v>
      </c>
      <c r="BX274" s="389">
        <v>7.5172555183489372E-4</v>
      </c>
      <c r="CA274" s="9"/>
      <c r="CB274" s="138"/>
      <c r="CC274" s="138"/>
      <c r="CD274" s="138"/>
      <c r="CE274" s="138"/>
      <c r="CF274" s="138"/>
      <c r="CG274" s="138"/>
      <c r="CH274" s="1"/>
      <c r="CI274" s="9"/>
      <c r="CJ274" s="130"/>
      <c r="CK274" s="130"/>
      <c r="CL274" s="130"/>
      <c r="CM274" s="1"/>
      <c r="CN274" s="1"/>
      <c r="CO274" s="1"/>
      <c r="CP274" s="1"/>
      <c r="CQ274" s="1"/>
    </row>
    <row r="275" spans="2:95" s="14" customFormat="1" ht="13.5" customHeight="1">
      <c r="B275" s="451">
        <v>16</v>
      </c>
      <c r="C275" s="565" t="s">
        <v>54</v>
      </c>
      <c r="D275" s="580">
        <f>BL20</f>
        <v>15698</v>
      </c>
      <c r="E275" s="568">
        <f>VLOOKUP(C275,$AY$5:$BI$78,2,0)</f>
        <v>755563810</v>
      </c>
      <c r="F275" s="568">
        <f>VLOOKUP(C275,$AY$5:$BI$78,7,0)</f>
        <v>1077</v>
      </c>
      <c r="G275" s="115" t="s">
        <v>133</v>
      </c>
      <c r="H275" s="186">
        <v>16887827</v>
      </c>
      <c r="I275" s="159">
        <f>IFERROR(H275/E275,"-")</f>
        <v>2.2351291547433962E-2</v>
      </c>
      <c r="J275" s="186">
        <v>211</v>
      </c>
      <c r="K275" s="159">
        <f>IFERROR(J275/F275,"-")</f>
        <v>0.19591457753017641</v>
      </c>
      <c r="L275" s="189">
        <f t="shared" si="143"/>
        <v>80037.094786729853</v>
      </c>
      <c r="M275" s="100">
        <f>IFERROR(J275/$BL$20,0)</f>
        <v>1.3441202700981017E-2</v>
      </c>
      <c r="N275" s="568">
        <f>VLOOKUP(C275,$AY$5:$BI$78,3,0)</f>
        <v>96046300</v>
      </c>
      <c r="O275" s="568">
        <f>VLOOKUP(C275,$AY$5:$BI$78,8,0)</f>
        <v>142</v>
      </c>
      <c r="P275" s="115" t="s">
        <v>133</v>
      </c>
      <c r="Q275" s="186">
        <v>4029236</v>
      </c>
      <c r="R275" s="159">
        <f>IFERROR(Q275/N275,"-")</f>
        <v>4.1950975727331509E-2</v>
      </c>
      <c r="S275" s="186">
        <v>29</v>
      </c>
      <c r="T275" s="159">
        <f>IFERROR(S275/O275,"-")</f>
        <v>0.20422535211267606</v>
      </c>
      <c r="U275" s="189">
        <f t="shared" si="144"/>
        <v>138939.1724137931</v>
      </c>
      <c r="V275" s="100">
        <f>IFERROR(S275/$BL$20,0)</f>
        <v>1.847369091604026E-3</v>
      </c>
      <c r="W275" s="568">
        <f>VLOOKUP(C275,$AY$5:$BI$78,4,0)</f>
        <v>41997680</v>
      </c>
      <c r="X275" s="568">
        <f>VLOOKUP(C275,$AY$5:$BI$78,9,0)</f>
        <v>81</v>
      </c>
      <c r="Y275" s="115" t="s">
        <v>133</v>
      </c>
      <c r="Z275" s="186">
        <v>323895</v>
      </c>
      <c r="AA275" s="159">
        <f>IFERROR(Z275/W275,"-")</f>
        <v>7.7122117221713202E-3</v>
      </c>
      <c r="AB275" s="186">
        <v>14</v>
      </c>
      <c r="AC275" s="159">
        <f>IFERROR(AB275/X275,"-")</f>
        <v>0.1728395061728395</v>
      </c>
      <c r="AD275" s="189">
        <f t="shared" si="145"/>
        <v>23135.357142857141</v>
      </c>
      <c r="AE275" s="100">
        <f>IFERROR(AB275/$BL$20,0)</f>
        <v>8.9183335456746087E-4</v>
      </c>
      <c r="AF275" s="568">
        <f>VLOOKUP(C275,$AY$5:$BI$78,5,0)</f>
        <v>160580040</v>
      </c>
      <c r="AG275" s="568">
        <f>VLOOKUP(C275,$AY$5:$BI$78,10,0)</f>
        <v>144</v>
      </c>
      <c r="AH275" s="115" t="s">
        <v>133</v>
      </c>
      <c r="AI275" s="186">
        <v>809367</v>
      </c>
      <c r="AJ275" s="159">
        <f>IFERROR(AI275/AF275,"-")</f>
        <v>5.0402715057238749E-3</v>
      </c>
      <c r="AK275" s="186">
        <v>31</v>
      </c>
      <c r="AL275" s="159">
        <f>IFERROR(AK275/AG275,"-")</f>
        <v>0.21527777777777779</v>
      </c>
      <c r="AM275" s="189">
        <f t="shared" si="146"/>
        <v>26108.612903225807</v>
      </c>
      <c r="AN275" s="100">
        <f>IFERROR(AK275/$BL$20,0)</f>
        <v>1.9747738565422347E-3</v>
      </c>
      <c r="AO275" s="568">
        <f>VLOOKUP(C275,$AY$5:$BI$78,6,0)</f>
        <v>1054187830</v>
      </c>
      <c r="AP275" s="585">
        <f>VLOOKUP(C275,$AY$5:$BI$78,11,0)</f>
        <v>1444</v>
      </c>
      <c r="AQ275" s="115" t="s">
        <v>133</v>
      </c>
      <c r="AR275" s="186">
        <f t="shared" si="141"/>
        <v>22050325</v>
      </c>
      <c r="AS275" s="159">
        <f>IFERROR(AR275/AO275,"-")</f>
        <v>2.0916884422769327E-2</v>
      </c>
      <c r="AT275" s="186">
        <f t="shared" si="142"/>
        <v>285</v>
      </c>
      <c r="AU275" s="159">
        <f>IFERROR(AT275/AP275,"-")</f>
        <v>0.19736842105263158</v>
      </c>
      <c r="AV275" s="189">
        <f t="shared" si="147"/>
        <v>77369.561403508778</v>
      </c>
      <c r="AW275" s="100">
        <f>IFERROR(AT275/$BL$20,0)</f>
        <v>1.8155179003694739E-2</v>
      </c>
      <c r="AX275" s="112"/>
      <c r="BN275" s="476"/>
      <c r="BO275" s="566"/>
      <c r="BP275" s="569"/>
      <c r="BQ275" s="569"/>
      <c r="BR275" s="388" t="s">
        <v>147</v>
      </c>
      <c r="BS275" s="374">
        <v>221338</v>
      </c>
      <c r="BT275" s="329">
        <v>1.422711864755405E-3</v>
      </c>
      <c r="BU275" s="374">
        <v>18</v>
      </c>
      <c r="BV275" s="329">
        <v>0.12587412587412589</v>
      </c>
      <c r="BW275" s="374">
        <v>12296.555555555555</v>
      </c>
      <c r="BX275" s="389">
        <v>1.2300963575480079E-3</v>
      </c>
      <c r="CA275" s="9"/>
      <c r="CB275" s="138"/>
      <c r="CC275" s="138"/>
      <c r="CD275" s="138"/>
      <c r="CE275" s="138"/>
      <c r="CF275" s="138"/>
      <c r="CG275" s="138"/>
      <c r="CH275" s="1"/>
      <c r="CI275" s="9"/>
      <c r="CJ275" s="130"/>
      <c r="CK275" s="130"/>
      <c r="CL275" s="130"/>
      <c r="CM275" s="1"/>
      <c r="CN275" s="1"/>
      <c r="CO275" s="1"/>
      <c r="CP275" s="1"/>
      <c r="CQ275" s="1"/>
    </row>
    <row r="276" spans="2:95" s="14" customFormat="1" ht="13.5" customHeight="1">
      <c r="B276" s="451"/>
      <c r="C276" s="566"/>
      <c r="D276" s="581"/>
      <c r="E276" s="569"/>
      <c r="F276" s="569"/>
      <c r="G276" s="116" t="s">
        <v>134</v>
      </c>
      <c r="H276" s="187">
        <v>11073609</v>
      </c>
      <c r="I276" s="160">
        <f>IFERROR(H276/E275,"-")</f>
        <v>1.4656087088130916E-2</v>
      </c>
      <c r="J276" s="187">
        <v>274</v>
      </c>
      <c r="K276" s="160">
        <f>IFERROR(J276/F275,"-")</f>
        <v>0.25441039925719594</v>
      </c>
      <c r="L276" s="190">
        <f t="shared" si="143"/>
        <v>40414.631386861314</v>
      </c>
      <c r="M276" s="101">
        <f t="shared" ref="M276:M292" si="170">IFERROR(J276/$BL$20,0)</f>
        <v>1.7454452796534591E-2</v>
      </c>
      <c r="N276" s="569"/>
      <c r="O276" s="569"/>
      <c r="P276" s="116" t="s">
        <v>134</v>
      </c>
      <c r="Q276" s="187">
        <v>990976</v>
      </c>
      <c r="R276" s="160">
        <f>IFERROR(Q276/N275,"-")</f>
        <v>1.031769053050456E-2</v>
      </c>
      <c r="S276" s="187">
        <v>44</v>
      </c>
      <c r="T276" s="160">
        <f>IFERROR(S276/O275,"-")</f>
        <v>0.30985915492957744</v>
      </c>
      <c r="U276" s="190">
        <f t="shared" si="144"/>
        <v>22522.18181818182</v>
      </c>
      <c r="V276" s="101">
        <f t="shared" ref="V276:V292" si="171">IFERROR(S276/$BL$20,0)</f>
        <v>2.8029048286405912E-3</v>
      </c>
      <c r="W276" s="569"/>
      <c r="X276" s="569"/>
      <c r="Y276" s="116" t="s">
        <v>134</v>
      </c>
      <c r="Z276" s="187">
        <v>571185</v>
      </c>
      <c r="AA276" s="160">
        <f>IFERROR(Z276/W275,"-")</f>
        <v>1.3600394117008368E-2</v>
      </c>
      <c r="AB276" s="187">
        <v>19</v>
      </c>
      <c r="AC276" s="160">
        <f>IFERROR(AB276/X275,"-")</f>
        <v>0.23456790123456789</v>
      </c>
      <c r="AD276" s="190">
        <f t="shared" si="145"/>
        <v>30062.36842105263</v>
      </c>
      <c r="AE276" s="101">
        <f t="shared" ref="AE276:AE292" si="172">IFERROR(AB276/$BL$20,0)</f>
        <v>1.2103452669129826E-3</v>
      </c>
      <c r="AF276" s="569"/>
      <c r="AG276" s="569"/>
      <c r="AH276" s="116" t="s">
        <v>134</v>
      </c>
      <c r="AI276" s="187">
        <v>6433963</v>
      </c>
      <c r="AJ276" s="160">
        <f>IFERROR(AI276/AF275,"-")</f>
        <v>4.006701580096754E-2</v>
      </c>
      <c r="AK276" s="187">
        <v>43</v>
      </c>
      <c r="AL276" s="160">
        <f>IFERROR(AK276/AG275,"-")</f>
        <v>0.2986111111111111</v>
      </c>
      <c r="AM276" s="190">
        <f t="shared" si="146"/>
        <v>149627.04651162791</v>
      </c>
      <c r="AN276" s="101">
        <f t="shared" ref="AN276:AN292" si="173">IFERROR(AK276/$BL$20,0)</f>
        <v>2.739202446171487E-3</v>
      </c>
      <c r="AO276" s="569"/>
      <c r="AP276" s="586"/>
      <c r="AQ276" s="116" t="s">
        <v>134</v>
      </c>
      <c r="AR276" s="187">
        <f t="shared" ref="AR276:AR343" si="174">SUM(H276,Q276,Z276,AI276)</f>
        <v>19069733</v>
      </c>
      <c r="AS276" s="160">
        <f>IFERROR(AR276/AO275,"-")</f>
        <v>1.8089502133599854E-2</v>
      </c>
      <c r="AT276" s="187">
        <f t="shared" ref="AT276:AT343" si="175">SUM(J276,S276,AB276,AK276)</f>
        <v>380</v>
      </c>
      <c r="AU276" s="160">
        <f>IFERROR(AT276/AP275,"-")</f>
        <v>0.26315789473684209</v>
      </c>
      <c r="AV276" s="190">
        <f t="shared" si="147"/>
        <v>50183.507894736846</v>
      </c>
      <c r="AW276" s="101">
        <f t="shared" ref="AW276:AW292" si="176">IFERROR(AT276/$BL$20,0)</f>
        <v>2.420690533825965E-2</v>
      </c>
      <c r="AX276" s="112"/>
      <c r="BN276" s="477"/>
      <c r="BO276" s="567"/>
      <c r="BP276" s="570"/>
      <c r="BQ276" s="570"/>
      <c r="BR276" s="119" t="s">
        <v>74</v>
      </c>
      <c r="BS276" s="374">
        <v>29181280</v>
      </c>
      <c r="BT276" s="329">
        <v>0.18757083413037801</v>
      </c>
      <c r="BU276" s="374">
        <v>128</v>
      </c>
      <c r="BV276" s="329">
        <v>0.8951048951048951</v>
      </c>
      <c r="BW276" s="374">
        <v>227978.75</v>
      </c>
      <c r="BX276" s="389">
        <v>8.7473518758969457E-3</v>
      </c>
      <c r="CA276" s="9"/>
      <c r="CB276" s="138"/>
      <c r="CC276" s="138"/>
      <c r="CD276" s="138"/>
      <c r="CE276" s="138"/>
      <c r="CF276" s="138"/>
      <c r="CG276" s="138"/>
      <c r="CH276" s="1"/>
      <c r="CI276" s="9"/>
      <c r="CJ276" s="130"/>
      <c r="CK276" s="130"/>
      <c r="CL276" s="130"/>
      <c r="CM276" s="1"/>
      <c r="CN276" s="1"/>
      <c r="CO276" s="1"/>
      <c r="CP276" s="1"/>
      <c r="CQ276" s="1"/>
    </row>
    <row r="277" spans="2:95" s="14" customFormat="1" ht="13.5" customHeight="1">
      <c r="B277" s="451"/>
      <c r="C277" s="566"/>
      <c r="D277" s="581"/>
      <c r="E277" s="569"/>
      <c r="F277" s="569"/>
      <c r="G277" s="116" t="s">
        <v>474</v>
      </c>
      <c r="H277" s="187">
        <v>6866675</v>
      </c>
      <c r="I277" s="160">
        <f>IFERROR(H277/E275,"-")</f>
        <v>9.0881470355230493E-3</v>
      </c>
      <c r="J277" s="187">
        <v>92</v>
      </c>
      <c r="K277" s="160">
        <f>IFERROR(J277/F275,"-")</f>
        <v>8.5422469823584035E-2</v>
      </c>
      <c r="L277" s="190">
        <f t="shared" ref="L277" si="177">IFERROR(H277/J277,"-")</f>
        <v>74637.771739130432</v>
      </c>
      <c r="M277" s="101">
        <f t="shared" si="170"/>
        <v>5.8606191871575994E-3</v>
      </c>
      <c r="N277" s="569"/>
      <c r="O277" s="569"/>
      <c r="P277" s="116" t="s">
        <v>474</v>
      </c>
      <c r="Q277" s="187">
        <v>3120599</v>
      </c>
      <c r="R277" s="160">
        <f>IFERROR(Q277/N275,"-")</f>
        <v>3.2490569652344752E-2</v>
      </c>
      <c r="S277" s="187">
        <v>14</v>
      </c>
      <c r="T277" s="160">
        <f>IFERROR(S277/O275,"-")</f>
        <v>9.8591549295774641E-2</v>
      </c>
      <c r="U277" s="190">
        <f t="shared" ref="U277" si="178">IFERROR(Q277/S277,"-")</f>
        <v>222899.92857142858</v>
      </c>
      <c r="V277" s="101">
        <f t="shared" si="171"/>
        <v>8.9183335456746087E-4</v>
      </c>
      <c r="W277" s="569"/>
      <c r="X277" s="569"/>
      <c r="Y277" s="116" t="s">
        <v>474</v>
      </c>
      <c r="Z277" s="187">
        <v>1854094</v>
      </c>
      <c r="AA277" s="160">
        <f>IFERROR(Z277/W275,"-")</f>
        <v>4.4147533863775332E-2</v>
      </c>
      <c r="AB277" s="187">
        <v>7</v>
      </c>
      <c r="AC277" s="160">
        <f>IFERROR(AB277/X275,"-")</f>
        <v>8.6419753086419748E-2</v>
      </c>
      <c r="AD277" s="190">
        <f t="shared" ref="AD277" si="179">IFERROR(Z277/AB277,"-")</f>
        <v>264870.57142857142</v>
      </c>
      <c r="AE277" s="101">
        <f t="shared" si="172"/>
        <v>4.4591667728373043E-4</v>
      </c>
      <c r="AF277" s="569"/>
      <c r="AG277" s="569"/>
      <c r="AH277" s="116" t="s">
        <v>474</v>
      </c>
      <c r="AI277" s="187">
        <v>1944660</v>
      </c>
      <c r="AJ277" s="160">
        <f>IFERROR(AI277/AF275,"-")</f>
        <v>1.2110222416185723E-2</v>
      </c>
      <c r="AK277" s="187">
        <v>17</v>
      </c>
      <c r="AL277" s="160">
        <f>IFERROR(AK277/AG275,"-")</f>
        <v>0.11805555555555555</v>
      </c>
      <c r="AM277" s="190">
        <f t="shared" ref="AM277" si="180">IFERROR(AI277/AK277,"-")</f>
        <v>114391.76470588235</v>
      </c>
      <c r="AN277" s="101">
        <f t="shared" si="173"/>
        <v>1.0829405019747739E-3</v>
      </c>
      <c r="AO277" s="569"/>
      <c r="AP277" s="586"/>
      <c r="AQ277" s="116" t="s">
        <v>474</v>
      </c>
      <c r="AR277" s="187">
        <f t="shared" si="174"/>
        <v>13786028</v>
      </c>
      <c r="AS277" s="160">
        <f>IFERROR(AR277/AO275,"-")</f>
        <v>1.3077392479478728E-2</v>
      </c>
      <c r="AT277" s="187">
        <f t="shared" si="175"/>
        <v>130</v>
      </c>
      <c r="AU277" s="160">
        <f>IFERROR(AT277/AP275,"-")</f>
        <v>9.0027700831024932E-2</v>
      </c>
      <c r="AV277" s="190">
        <f t="shared" ref="AV277" si="181">IFERROR(AR277/AT277,"-")</f>
        <v>106046.36923076923</v>
      </c>
      <c r="AW277" s="101">
        <f t="shared" si="176"/>
        <v>8.2813097209835651E-3</v>
      </c>
      <c r="AX277" s="111"/>
      <c r="BJ277" s="12"/>
      <c r="BM277" s="12"/>
      <c r="BN277" s="555">
        <v>17</v>
      </c>
      <c r="BO277" s="565" t="s">
        <v>124</v>
      </c>
      <c r="BP277" s="568">
        <v>188763390</v>
      </c>
      <c r="BQ277" s="568">
        <v>204</v>
      </c>
      <c r="BR277" s="388" t="s">
        <v>133</v>
      </c>
      <c r="BS277" s="374">
        <v>2028512</v>
      </c>
      <c r="BT277" s="329">
        <v>1.074632109542004E-2</v>
      </c>
      <c r="BU277" s="374">
        <v>59</v>
      </c>
      <c r="BV277" s="329">
        <v>0.28921568627450983</v>
      </c>
      <c r="BW277" s="374">
        <v>34381.5593220339</v>
      </c>
      <c r="BX277" s="389">
        <v>2.8249940148431887E-3</v>
      </c>
      <c r="BY277" s="12"/>
      <c r="CA277" s="9"/>
      <c r="CB277" s="138"/>
      <c r="CC277" s="138"/>
      <c r="CD277" s="138"/>
      <c r="CE277" s="138"/>
      <c r="CF277" s="138"/>
      <c r="CG277" s="138"/>
      <c r="CH277" s="1"/>
      <c r="CI277" s="9"/>
      <c r="CJ277" s="130"/>
      <c r="CK277" s="130"/>
      <c r="CL277" s="130"/>
      <c r="CM277" s="1"/>
      <c r="CN277" s="1"/>
      <c r="CO277" s="1"/>
      <c r="CP277" s="1"/>
      <c r="CQ277" s="1"/>
    </row>
    <row r="278" spans="2:95" s="14" customFormat="1" ht="13.5" customHeight="1">
      <c r="B278" s="451"/>
      <c r="C278" s="566"/>
      <c r="D278" s="581"/>
      <c r="E278" s="569"/>
      <c r="F278" s="569"/>
      <c r="G278" s="117" t="s">
        <v>135</v>
      </c>
      <c r="H278" s="187">
        <v>12848056</v>
      </c>
      <c r="I278" s="160">
        <f>IFERROR(H278/E275,"-")</f>
        <v>1.7004594224808094E-2</v>
      </c>
      <c r="J278" s="187">
        <v>332</v>
      </c>
      <c r="K278" s="160">
        <f>IFERROR(J278/F275,"-")</f>
        <v>0.308263695450325</v>
      </c>
      <c r="L278" s="190">
        <f t="shared" ref="L278:L344" si="182">IFERROR(H278/J278,"-")</f>
        <v>38698.963855421687</v>
      </c>
      <c r="M278" s="101">
        <f t="shared" si="170"/>
        <v>2.1149190979742643E-2</v>
      </c>
      <c r="N278" s="569"/>
      <c r="O278" s="569"/>
      <c r="P278" s="117" t="s">
        <v>135</v>
      </c>
      <c r="Q278" s="187">
        <v>1633039</v>
      </c>
      <c r="R278" s="160">
        <f>IFERROR(Q278/N275,"-")</f>
        <v>1.7002622693430149E-2</v>
      </c>
      <c r="S278" s="187">
        <v>55</v>
      </c>
      <c r="T278" s="160">
        <f>IFERROR(S278/O275,"-")</f>
        <v>0.38732394366197181</v>
      </c>
      <c r="U278" s="190">
        <f t="shared" ref="U278:U344" si="183">IFERROR(Q278/S278,"-")</f>
        <v>29691.618181818183</v>
      </c>
      <c r="V278" s="101">
        <f t="shared" si="171"/>
        <v>3.5036310358007388E-3</v>
      </c>
      <c r="W278" s="569"/>
      <c r="X278" s="569"/>
      <c r="Y278" s="117" t="s">
        <v>135</v>
      </c>
      <c r="Z278" s="187">
        <v>1015409</v>
      </c>
      <c r="AA278" s="160">
        <f>IFERROR(Z278/W275,"-")</f>
        <v>2.4177740294225775E-2</v>
      </c>
      <c r="AB278" s="187">
        <v>29</v>
      </c>
      <c r="AC278" s="160">
        <f>IFERROR(AB278/X275,"-")</f>
        <v>0.35802469135802467</v>
      </c>
      <c r="AD278" s="190">
        <f t="shared" ref="AD278:AD344" si="184">IFERROR(Z278/AB278,"-")</f>
        <v>35014.103448275862</v>
      </c>
      <c r="AE278" s="101">
        <f t="shared" si="172"/>
        <v>1.847369091604026E-3</v>
      </c>
      <c r="AF278" s="569"/>
      <c r="AG278" s="569"/>
      <c r="AH278" s="117" t="s">
        <v>135</v>
      </c>
      <c r="AI278" s="187">
        <v>1060644</v>
      </c>
      <c r="AJ278" s="160">
        <f>IFERROR(AI278/AF275,"-")</f>
        <v>6.6050799339693773E-3</v>
      </c>
      <c r="AK278" s="187">
        <v>49</v>
      </c>
      <c r="AL278" s="160">
        <f>IFERROR(AK278/AG275,"-")</f>
        <v>0.34027777777777779</v>
      </c>
      <c r="AM278" s="190">
        <f t="shared" ref="AM278:AM344" si="185">IFERROR(AI278/AK278,"-")</f>
        <v>21645.795918367348</v>
      </c>
      <c r="AN278" s="101">
        <f t="shared" si="173"/>
        <v>3.1214167409861129E-3</v>
      </c>
      <c r="AO278" s="569"/>
      <c r="AP278" s="586"/>
      <c r="AQ278" s="117" t="s">
        <v>135</v>
      </c>
      <c r="AR278" s="187">
        <f t="shared" si="174"/>
        <v>16557148</v>
      </c>
      <c r="AS278" s="160">
        <f>IFERROR(AR278/AO275,"-")</f>
        <v>1.5706070141219521E-2</v>
      </c>
      <c r="AT278" s="187">
        <f t="shared" si="175"/>
        <v>465</v>
      </c>
      <c r="AU278" s="160">
        <f>IFERROR(AT278/AP275,"-")</f>
        <v>0.32202216066481992</v>
      </c>
      <c r="AV278" s="190">
        <f t="shared" ref="AV278:AV344" si="186">IFERROR(AR278/AT278,"-")</f>
        <v>35606.769892473116</v>
      </c>
      <c r="AW278" s="101">
        <f t="shared" si="176"/>
        <v>2.9621607848133519E-2</v>
      </c>
      <c r="AX278" s="112"/>
      <c r="BN278" s="476"/>
      <c r="BO278" s="566"/>
      <c r="BP278" s="569"/>
      <c r="BQ278" s="569"/>
      <c r="BR278" s="388" t="s">
        <v>134</v>
      </c>
      <c r="BS278" s="374">
        <v>3005422</v>
      </c>
      <c r="BT278" s="329">
        <v>1.5921636075724218E-2</v>
      </c>
      <c r="BU278" s="374">
        <v>76</v>
      </c>
      <c r="BV278" s="329">
        <v>0.37254901960784315</v>
      </c>
      <c r="BW278" s="374">
        <v>39545.026315789473</v>
      </c>
      <c r="BX278" s="389">
        <v>3.638975341153938E-3</v>
      </c>
      <c r="CA278" s="9"/>
      <c r="CB278" s="138"/>
      <c r="CC278" s="138"/>
      <c r="CD278" s="138"/>
      <c r="CE278" s="138"/>
      <c r="CF278" s="138"/>
      <c r="CG278" s="138"/>
      <c r="CH278" s="1"/>
      <c r="CI278" s="9"/>
      <c r="CJ278" s="130"/>
      <c r="CK278" s="130"/>
      <c r="CL278" s="130"/>
      <c r="CM278" s="1"/>
      <c r="CN278" s="1"/>
      <c r="CO278" s="1"/>
      <c r="CP278" s="1"/>
      <c r="CQ278" s="1"/>
    </row>
    <row r="279" spans="2:95" s="14" customFormat="1" ht="13.5" customHeight="1">
      <c r="B279" s="451"/>
      <c r="C279" s="566"/>
      <c r="D279" s="581"/>
      <c r="E279" s="569"/>
      <c r="F279" s="569"/>
      <c r="G279" s="117" t="s">
        <v>136</v>
      </c>
      <c r="H279" s="187">
        <v>2907737</v>
      </c>
      <c r="I279" s="160">
        <f>IFERROR(H279/E275,"-")</f>
        <v>3.848433397041608E-3</v>
      </c>
      <c r="J279" s="187">
        <v>60</v>
      </c>
      <c r="K279" s="160">
        <f>IFERROR(J279/F275,"-")</f>
        <v>5.5710306406685235E-2</v>
      </c>
      <c r="L279" s="190">
        <f t="shared" si="182"/>
        <v>48462.283333333333</v>
      </c>
      <c r="M279" s="101">
        <f t="shared" si="170"/>
        <v>3.8221429481462609E-3</v>
      </c>
      <c r="N279" s="569"/>
      <c r="O279" s="569"/>
      <c r="P279" s="117" t="s">
        <v>136</v>
      </c>
      <c r="Q279" s="187">
        <v>292377</v>
      </c>
      <c r="R279" s="160">
        <f>IFERROR(Q279/N275,"-")</f>
        <v>3.0441255935939231E-3</v>
      </c>
      <c r="S279" s="187">
        <v>19</v>
      </c>
      <c r="T279" s="160">
        <f>IFERROR(S279/O275,"-")</f>
        <v>0.13380281690140844</v>
      </c>
      <c r="U279" s="190">
        <f t="shared" si="183"/>
        <v>15388.263157894737</v>
      </c>
      <c r="V279" s="101">
        <f t="shared" si="171"/>
        <v>1.2103452669129826E-3</v>
      </c>
      <c r="W279" s="569"/>
      <c r="X279" s="569"/>
      <c r="Y279" s="117" t="s">
        <v>136</v>
      </c>
      <c r="Z279" s="187">
        <v>110180</v>
      </c>
      <c r="AA279" s="160">
        <f>IFERROR(Z279/W275,"-")</f>
        <v>2.6234782492747218E-3</v>
      </c>
      <c r="AB279" s="187">
        <v>8</v>
      </c>
      <c r="AC279" s="160">
        <f>IFERROR(AB279/X275,"-")</f>
        <v>9.8765432098765427E-2</v>
      </c>
      <c r="AD279" s="190">
        <f t="shared" si="184"/>
        <v>13772.5</v>
      </c>
      <c r="AE279" s="101">
        <f t="shared" si="172"/>
        <v>5.0961905975283473E-4</v>
      </c>
      <c r="AF279" s="569"/>
      <c r="AG279" s="569"/>
      <c r="AH279" s="117" t="s">
        <v>136</v>
      </c>
      <c r="AI279" s="187">
        <v>134461</v>
      </c>
      <c r="AJ279" s="160">
        <f>IFERROR(AI279/AF275,"-")</f>
        <v>8.3734566263652689E-4</v>
      </c>
      <c r="AK279" s="187">
        <v>15</v>
      </c>
      <c r="AL279" s="160">
        <f>IFERROR(AK279/AG275,"-")</f>
        <v>0.10416666666666667</v>
      </c>
      <c r="AM279" s="190">
        <f t="shared" si="185"/>
        <v>8964.0666666666675</v>
      </c>
      <c r="AN279" s="101">
        <f t="shared" si="173"/>
        <v>9.5553573703656522E-4</v>
      </c>
      <c r="AO279" s="569"/>
      <c r="AP279" s="586"/>
      <c r="AQ279" s="117" t="s">
        <v>136</v>
      </c>
      <c r="AR279" s="187">
        <f t="shared" si="174"/>
        <v>3444755</v>
      </c>
      <c r="AS279" s="160">
        <f>IFERROR(AR279/AO275,"-")</f>
        <v>3.2676861769500793E-3</v>
      </c>
      <c r="AT279" s="187">
        <f t="shared" si="175"/>
        <v>102</v>
      </c>
      <c r="AU279" s="160">
        <f>IFERROR(AT279/AP275,"-")</f>
        <v>7.0637119113573413E-2</v>
      </c>
      <c r="AV279" s="190">
        <f t="shared" si="186"/>
        <v>33772.107843137252</v>
      </c>
      <c r="AW279" s="101">
        <f t="shared" si="176"/>
        <v>6.4976430118486427E-3</v>
      </c>
      <c r="AX279" s="112"/>
      <c r="BN279" s="476"/>
      <c r="BO279" s="566"/>
      <c r="BP279" s="569"/>
      <c r="BQ279" s="569"/>
      <c r="BR279" s="388" t="s">
        <v>135</v>
      </c>
      <c r="BS279" s="374">
        <v>4253211</v>
      </c>
      <c r="BT279" s="329">
        <v>2.2531969785030879E-2</v>
      </c>
      <c r="BU279" s="374">
        <v>67</v>
      </c>
      <c r="BV279" s="329">
        <v>0.32843137254901961</v>
      </c>
      <c r="BW279" s="374">
        <v>63480.761194029852</v>
      </c>
      <c r="BX279" s="389">
        <v>3.2080440507541298E-3</v>
      </c>
      <c r="CA279" s="9"/>
      <c r="CB279" s="138"/>
      <c r="CC279" s="138"/>
      <c r="CD279" s="138"/>
      <c r="CE279" s="138"/>
      <c r="CF279" s="138"/>
      <c r="CG279" s="138"/>
      <c r="CH279" s="1"/>
      <c r="CI279" s="9"/>
      <c r="CJ279" s="130"/>
      <c r="CK279" s="130"/>
      <c r="CL279" s="130"/>
      <c r="CM279" s="1"/>
      <c r="CN279" s="1"/>
      <c r="CO279" s="1"/>
      <c r="CP279" s="1"/>
      <c r="CQ279" s="1"/>
    </row>
    <row r="280" spans="2:95" s="14" customFormat="1" ht="13.5" customHeight="1">
      <c r="B280" s="451"/>
      <c r="C280" s="566"/>
      <c r="D280" s="581"/>
      <c r="E280" s="569"/>
      <c r="F280" s="569"/>
      <c r="G280" s="117" t="s">
        <v>137</v>
      </c>
      <c r="H280" s="187">
        <v>20713762</v>
      </c>
      <c r="I280" s="160">
        <f>IFERROR(H280/E275,"-")</f>
        <v>2.7414973726706152E-2</v>
      </c>
      <c r="J280" s="187">
        <v>408</v>
      </c>
      <c r="K280" s="160">
        <f>IFERROR(J280/F275,"-")</f>
        <v>0.37883008356545961</v>
      </c>
      <c r="L280" s="190">
        <f t="shared" si="182"/>
        <v>50769.024509803923</v>
      </c>
      <c r="M280" s="101">
        <f t="shared" si="170"/>
        <v>2.5990572047394571E-2</v>
      </c>
      <c r="N280" s="569"/>
      <c r="O280" s="569"/>
      <c r="P280" s="117" t="s">
        <v>137</v>
      </c>
      <c r="Q280" s="187">
        <v>1993551</v>
      </c>
      <c r="R280" s="160">
        <f>IFERROR(Q280/N275,"-")</f>
        <v>2.0756145733880432E-2</v>
      </c>
      <c r="S280" s="187">
        <v>65</v>
      </c>
      <c r="T280" s="160">
        <f>IFERROR(S280/O275,"-")</f>
        <v>0.45774647887323944</v>
      </c>
      <c r="U280" s="190">
        <f t="shared" si="183"/>
        <v>30670.015384615384</v>
      </c>
      <c r="V280" s="101">
        <f t="shared" si="171"/>
        <v>4.1406548604917826E-3</v>
      </c>
      <c r="W280" s="569"/>
      <c r="X280" s="569"/>
      <c r="Y280" s="117" t="s">
        <v>137</v>
      </c>
      <c r="Z280" s="187">
        <v>635648</v>
      </c>
      <c r="AA280" s="160">
        <f>IFERROR(Z280/W275,"-")</f>
        <v>1.5135312236294957E-2</v>
      </c>
      <c r="AB280" s="187">
        <v>31</v>
      </c>
      <c r="AC280" s="160">
        <f>IFERROR(AB280/X275,"-")</f>
        <v>0.38271604938271603</v>
      </c>
      <c r="AD280" s="190">
        <f t="shared" si="184"/>
        <v>20504.774193548386</v>
      </c>
      <c r="AE280" s="101">
        <f t="shared" si="172"/>
        <v>1.9747738565422347E-3</v>
      </c>
      <c r="AF280" s="569"/>
      <c r="AG280" s="569"/>
      <c r="AH280" s="117" t="s">
        <v>137</v>
      </c>
      <c r="AI280" s="187">
        <v>4057015</v>
      </c>
      <c r="AJ280" s="160">
        <f>IFERROR(AI280/AF275,"-")</f>
        <v>2.5264752705255272E-2</v>
      </c>
      <c r="AK280" s="187">
        <v>62</v>
      </c>
      <c r="AL280" s="160">
        <f>IFERROR(AK280/AG275,"-")</f>
        <v>0.43055555555555558</v>
      </c>
      <c r="AM280" s="190">
        <f t="shared" si="185"/>
        <v>65435.725806451614</v>
      </c>
      <c r="AN280" s="101">
        <f t="shared" si="173"/>
        <v>3.9495477130844694E-3</v>
      </c>
      <c r="AO280" s="569"/>
      <c r="AP280" s="586"/>
      <c r="AQ280" s="117" t="s">
        <v>137</v>
      </c>
      <c r="AR280" s="187">
        <f t="shared" si="174"/>
        <v>27399976</v>
      </c>
      <c r="AS280" s="160">
        <f>IFERROR(AR280/AO275,"-")</f>
        <v>2.5991550291374545E-2</v>
      </c>
      <c r="AT280" s="187">
        <f t="shared" si="175"/>
        <v>566</v>
      </c>
      <c r="AU280" s="160">
        <f>IFERROR(AT280/AP275,"-")</f>
        <v>0.39196675900277006</v>
      </c>
      <c r="AV280" s="190">
        <f t="shared" si="186"/>
        <v>48409.851590106009</v>
      </c>
      <c r="AW280" s="101">
        <f t="shared" si="176"/>
        <v>3.6055548477513057E-2</v>
      </c>
      <c r="AX280" s="112"/>
      <c r="BN280" s="476"/>
      <c r="BO280" s="566"/>
      <c r="BP280" s="569"/>
      <c r="BQ280" s="569"/>
      <c r="BR280" s="388" t="s">
        <v>136</v>
      </c>
      <c r="BS280" s="374">
        <v>104709</v>
      </c>
      <c r="BT280" s="329">
        <v>5.5471031750383381E-4</v>
      </c>
      <c r="BU280" s="374">
        <v>11</v>
      </c>
      <c r="BV280" s="329">
        <v>5.3921568627450983E-2</v>
      </c>
      <c r="BW280" s="374">
        <v>9519</v>
      </c>
      <c r="BX280" s="389">
        <v>5.2669379937754371E-4</v>
      </c>
      <c r="CA280" s="9"/>
      <c r="CB280" s="138"/>
      <c r="CC280" s="138"/>
      <c r="CD280" s="138"/>
      <c r="CE280" s="138"/>
      <c r="CF280" s="138"/>
      <c r="CG280" s="138"/>
      <c r="CH280" s="1"/>
      <c r="CI280" s="9"/>
      <c r="CJ280" s="130"/>
      <c r="CK280" s="130"/>
      <c r="CL280" s="130"/>
      <c r="CM280" s="1"/>
      <c r="CN280" s="1"/>
      <c r="CO280" s="1"/>
      <c r="CP280" s="1"/>
      <c r="CQ280" s="1"/>
    </row>
    <row r="281" spans="2:95" s="14" customFormat="1" ht="13.5" customHeight="1">
      <c r="B281" s="451"/>
      <c r="C281" s="566"/>
      <c r="D281" s="581"/>
      <c r="E281" s="569"/>
      <c r="F281" s="569"/>
      <c r="G281" s="117" t="s">
        <v>138</v>
      </c>
      <c r="H281" s="187">
        <v>32345556</v>
      </c>
      <c r="I281" s="160">
        <f>IFERROR(H281/E275,"-")</f>
        <v>4.2809827008522282E-2</v>
      </c>
      <c r="J281" s="187">
        <v>484</v>
      </c>
      <c r="K281" s="160">
        <f>IFERROR(J281/F275,"-")</f>
        <v>0.44939647168059427</v>
      </c>
      <c r="L281" s="190">
        <f t="shared" si="182"/>
        <v>66829.661157024791</v>
      </c>
      <c r="M281" s="101">
        <f t="shared" si="170"/>
        <v>3.0831953115046502E-2</v>
      </c>
      <c r="N281" s="569"/>
      <c r="O281" s="569"/>
      <c r="P281" s="117" t="s">
        <v>138</v>
      </c>
      <c r="Q281" s="187">
        <v>5356329</v>
      </c>
      <c r="R281" s="160">
        <f>IFERROR(Q281/N275,"-")</f>
        <v>5.5768197213219038E-2</v>
      </c>
      <c r="S281" s="187">
        <v>79</v>
      </c>
      <c r="T281" s="160">
        <f>IFERROR(S281/O275,"-")</f>
        <v>0.55633802816901412</v>
      </c>
      <c r="U281" s="190">
        <f t="shared" si="183"/>
        <v>67801.6329113924</v>
      </c>
      <c r="V281" s="101">
        <f t="shared" si="171"/>
        <v>5.0324882150592429E-3</v>
      </c>
      <c r="W281" s="569"/>
      <c r="X281" s="569"/>
      <c r="Y281" s="117" t="s">
        <v>138</v>
      </c>
      <c r="Z281" s="187">
        <v>2682664</v>
      </c>
      <c r="AA281" s="160">
        <f>IFERROR(Z281/W275,"-")</f>
        <v>6.3876480796082075E-2</v>
      </c>
      <c r="AB281" s="187">
        <v>37</v>
      </c>
      <c r="AC281" s="160">
        <f>IFERROR(AB281/X275,"-")</f>
        <v>0.4567901234567901</v>
      </c>
      <c r="AD281" s="190">
        <f t="shared" si="184"/>
        <v>72504.432432432426</v>
      </c>
      <c r="AE281" s="101">
        <f t="shared" si="172"/>
        <v>2.3569881513568606E-3</v>
      </c>
      <c r="AF281" s="569"/>
      <c r="AG281" s="569"/>
      <c r="AH281" s="117" t="s">
        <v>138</v>
      </c>
      <c r="AI281" s="187">
        <v>6755706</v>
      </c>
      <c r="AJ281" s="160">
        <f>IFERROR(AI281/AF275,"-")</f>
        <v>4.2070645890983714E-2</v>
      </c>
      <c r="AK281" s="187">
        <v>68</v>
      </c>
      <c r="AL281" s="160">
        <f>IFERROR(AK281/AG275,"-")</f>
        <v>0.47222222222222221</v>
      </c>
      <c r="AM281" s="190">
        <f t="shared" si="185"/>
        <v>99348.617647058825</v>
      </c>
      <c r="AN281" s="101">
        <f t="shared" si="173"/>
        <v>4.3317620078990957E-3</v>
      </c>
      <c r="AO281" s="569"/>
      <c r="AP281" s="586"/>
      <c r="AQ281" s="117" t="s">
        <v>138</v>
      </c>
      <c r="AR281" s="187">
        <f t="shared" si="174"/>
        <v>47140255</v>
      </c>
      <c r="AS281" s="160">
        <f>IFERROR(AR281/AO275,"-")</f>
        <v>4.4717130722330571E-2</v>
      </c>
      <c r="AT281" s="187">
        <f t="shared" si="175"/>
        <v>668</v>
      </c>
      <c r="AU281" s="160">
        <f>IFERROR(AT281/AP275,"-")</f>
        <v>0.46260387811634351</v>
      </c>
      <c r="AV281" s="190">
        <f t="shared" si="186"/>
        <v>70569.244011976043</v>
      </c>
      <c r="AW281" s="101">
        <f t="shared" si="176"/>
        <v>4.2553191489361701E-2</v>
      </c>
      <c r="AX281" s="112"/>
      <c r="BN281" s="476"/>
      <c r="BO281" s="566"/>
      <c r="BP281" s="569"/>
      <c r="BQ281" s="569"/>
      <c r="BR281" s="388" t="s">
        <v>137</v>
      </c>
      <c r="BS281" s="374">
        <v>2985508</v>
      </c>
      <c r="BT281" s="329">
        <v>1.5816138923972493E-2</v>
      </c>
      <c r="BU281" s="374">
        <v>89</v>
      </c>
      <c r="BV281" s="329">
        <v>0.43627450980392157</v>
      </c>
      <c r="BW281" s="374">
        <v>33545.033707865172</v>
      </c>
      <c r="BX281" s="389">
        <v>4.2614316495092168E-3</v>
      </c>
      <c r="CA281" s="9"/>
      <c r="CB281" s="138"/>
      <c r="CC281" s="138"/>
      <c r="CD281" s="138"/>
      <c r="CE281" s="138"/>
      <c r="CF281" s="138"/>
      <c r="CG281" s="138"/>
      <c r="CH281" s="1"/>
      <c r="CI281" s="9"/>
      <c r="CJ281" s="130"/>
      <c r="CK281" s="130"/>
      <c r="CL281" s="130"/>
      <c r="CM281" s="1"/>
      <c r="CN281" s="1"/>
      <c r="CO281" s="1"/>
      <c r="CP281" s="1"/>
      <c r="CQ281" s="1"/>
    </row>
    <row r="282" spans="2:95" s="14" customFormat="1" ht="13.5" customHeight="1">
      <c r="B282" s="451"/>
      <c r="C282" s="566"/>
      <c r="D282" s="581"/>
      <c r="E282" s="569"/>
      <c r="F282" s="569"/>
      <c r="G282" s="117" t="s">
        <v>139</v>
      </c>
      <c r="H282" s="187">
        <v>14641855</v>
      </c>
      <c r="I282" s="160">
        <f>IFERROR(H282/E275,"-")</f>
        <v>1.9378714022843416E-2</v>
      </c>
      <c r="J282" s="187">
        <v>151</v>
      </c>
      <c r="K282" s="160">
        <f>IFERROR(J282/F275,"-")</f>
        <v>0.14020427112349118</v>
      </c>
      <c r="L282" s="190">
        <f t="shared" si="182"/>
        <v>96965.927152317876</v>
      </c>
      <c r="M282" s="101">
        <f t="shared" si="170"/>
        <v>9.6190597528347556E-3</v>
      </c>
      <c r="N282" s="569"/>
      <c r="O282" s="569"/>
      <c r="P282" s="117" t="s">
        <v>139</v>
      </c>
      <c r="Q282" s="187">
        <v>713004</v>
      </c>
      <c r="R282" s="160">
        <f>IFERROR(Q282/N275,"-")</f>
        <v>7.4235446862606887E-3</v>
      </c>
      <c r="S282" s="187">
        <v>18</v>
      </c>
      <c r="T282" s="160">
        <f>IFERROR(S282/O275,"-")</f>
        <v>0.12676056338028169</v>
      </c>
      <c r="U282" s="190">
        <f t="shared" si="183"/>
        <v>39611.333333333336</v>
      </c>
      <c r="V282" s="101">
        <f t="shared" si="171"/>
        <v>1.1466428844438782E-3</v>
      </c>
      <c r="W282" s="569"/>
      <c r="X282" s="569"/>
      <c r="Y282" s="117" t="s">
        <v>139</v>
      </c>
      <c r="Z282" s="187">
        <v>22649</v>
      </c>
      <c r="AA282" s="160">
        <f>IFERROR(Z282/W275,"-")</f>
        <v>5.3929169420787056E-4</v>
      </c>
      <c r="AB282" s="187">
        <v>4</v>
      </c>
      <c r="AC282" s="160">
        <f>IFERROR(AB282/X275,"-")</f>
        <v>4.9382716049382713E-2</v>
      </c>
      <c r="AD282" s="190">
        <f t="shared" si="184"/>
        <v>5662.25</v>
      </c>
      <c r="AE282" s="101">
        <f t="shared" si="172"/>
        <v>2.5480952987641737E-4</v>
      </c>
      <c r="AF282" s="569"/>
      <c r="AG282" s="569"/>
      <c r="AH282" s="117" t="s">
        <v>139</v>
      </c>
      <c r="AI282" s="187">
        <v>6398601</v>
      </c>
      <c r="AJ282" s="160">
        <f>IFERROR(AI282/AF275,"-")</f>
        <v>3.9846801632382203E-2</v>
      </c>
      <c r="AK282" s="187">
        <v>24</v>
      </c>
      <c r="AL282" s="160">
        <f>IFERROR(AK282/AG275,"-")</f>
        <v>0.16666666666666666</v>
      </c>
      <c r="AM282" s="190">
        <f t="shared" si="185"/>
        <v>266608.375</v>
      </c>
      <c r="AN282" s="101">
        <f t="shared" si="173"/>
        <v>1.5288571792585043E-3</v>
      </c>
      <c r="AO282" s="569"/>
      <c r="AP282" s="586"/>
      <c r="AQ282" s="117" t="s">
        <v>139</v>
      </c>
      <c r="AR282" s="187">
        <f t="shared" si="174"/>
        <v>21776109</v>
      </c>
      <c r="AS282" s="160">
        <f>IFERROR(AR282/AO275,"-")</f>
        <v>2.0656763795119888E-2</v>
      </c>
      <c r="AT282" s="187">
        <f t="shared" si="175"/>
        <v>197</v>
      </c>
      <c r="AU282" s="160">
        <f>IFERROR(AT282/AP275,"-")</f>
        <v>0.13642659279778394</v>
      </c>
      <c r="AV282" s="190">
        <f t="shared" si="186"/>
        <v>110538.62436548223</v>
      </c>
      <c r="AW282" s="101">
        <f t="shared" si="176"/>
        <v>1.2549369346413555E-2</v>
      </c>
      <c r="AX282" s="112"/>
      <c r="BN282" s="476"/>
      <c r="BO282" s="566"/>
      <c r="BP282" s="569"/>
      <c r="BQ282" s="569"/>
      <c r="BR282" s="388" t="s">
        <v>138</v>
      </c>
      <c r="BS282" s="374">
        <v>6574352</v>
      </c>
      <c r="BT282" s="329">
        <v>3.4828533223523903E-2</v>
      </c>
      <c r="BU282" s="374">
        <v>95</v>
      </c>
      <c r="BV282" s="329">
        <v>0.46568627450980393</v>
      </c>
      <c r="BW282" s="374">
        <v>69203.705263157899</v>
      </c>
      <c r="BX282" s="389">
        <v>4.5487191764424229E-3</v>
      </c>
      <c r="CA282" s="9"/>
      <c r="CB282" s="138"/>
      <c r="CC282" s="138"/>
      <c r="CD282" s="138"/>
      <c r="CE282" s="138"/>
      <c r="CF282" s="138"/>
      <c r="CG282" s="138"/>
      <c r="CH282" s="1"/>
      <c r="CI282" s="9"/>
      <c r="CJ282" s="130"/>
      <c r="CK282" s="130"/>
      <c r="CL282" s="130"/>
      <c r="CM282" s="1"/>
      <c r="CN282" s="1"/>
      <c r="CO282" s="1"/>
      <c r="CP282" s="1"/>
      <c r="CQ282" s="1"/>
    </row>
    <row r="283" spans="2:95" s="14" customFormat="1" ht="13.5" customHeight="1">
      <c r="B283" s="451"/>
      <c r="C283" s="566"/>
      <c r="D283" s="581"/>
      <c r="E283" s="569"/>
      <c r="F283" s="569"/>
      <c r="G283" s="117" t="s">
        <v>149</v>
      </c>
      <c r="H283" s="187">
        <v>588</v>
      </c>
      <c r="I283" s="160">
        <f>IFERROR(H283/E275,"-")</f>
        <v>7.7822679198994457E-7</v>
      </c>
      <c r="J283" s="187">
        <v>1</v>
      </c>
      <c r="K283" s="160">
        <f>IFERROR(J283/F275,"-")</f>
        <v>9.2850510677808728E-4</v>
      </c>
      <c r="L283" s="190">
        <f t="shared" si="182"/>
        <v>588</v>
      </c>
      <c r="M283" s="101">
        <f t="shared" si="170"/>
        <v>6.3702382469104342E-5</v>
      </c>
      <c r="N283" s="569"/>
      <c r="O283" s="569"/>
      <c r="P283" s="117" t="s">
        <v>149</v>
      </c>
      <c r="Q283" s="187">
        <v>3682</v>
      </c>
      <c r="R283" s="160">
        <f>IFERROR(Q283/N275,"-")</f>
        <v>3.8335677688781351E-5</v>
      </c>
      <c r="S283" s="187">
        <v>1</v>
      </c>
      <c r="T283" s="160">
        <f>IFERROR(S283/O275,"-")</f>
        <v>7.0422535211267607E-3</v>
      </c>
      <c r="U283" s="190">
        <f t="shared" si="183"/>
        <v>3682</v>
      </c>
      <c r="V283" s="101">
        <f t="shared" si="171"/>
        <v>6.3702382469104342E-5</v>
      </c>
      <c r="W283" s="569"/>
      <c r="X283" s="569"/>
      <c r="Y283" s="117" t="s">
        <v>149</v>
      </c>
      <c r="Z283" s="187">
        <v>0</v>
      </c>
      <c r="AA283" s="160">
        <f>IFERROR(Z283/W275,"-")</f>
        <v>0</v>
      </c>
      <c r="AB283" s="187">
        <v>0</v>
      </c>
      <c r="AC283" s="160">
        <f>IFERROR(AB283/X275,"-")</f>
        <v>0</v>
      </c>
      <c r="AD283" s="190" t="str">
        <f t="shared" si="184"/>
        <v>-</v>
      </c>
      <c r="AE283" s="101">
        <f t="shared" si="172"/>
        <v>0</v>
      </c>
      <c r="AF283" s="569"/>
      <c r="AG283" s="569"/>
      <c r="AH283" s="117" t="s">
        <v>149</v>
      </c>
      <c r="AI283" s="187">
        <v>825</v>
      </c>
      <c r="AJ283" s="160">
        <f>IFERROR(AI283/AF275,"-")</f>
        <v>5.1376248256009897E-6</v>
      </c>
      <c r="AK283" s="187">
        <v>1</v>
      </c>
      <c r="AL283" s="160">
        <f>IFERROR(AK283/AG275,"-")</f>
        <v>6.9444444444444441E-3</v>
      </c>
      <c r="AM283" s="190">
        <f t="shared" si="185"/>
        <v>825</v>
      </c>
      <c r="AN283" s="101">
        <f t="shared" si="173"/>
        <v>6.3702382469104342E-5</v>
      </c>
      <c r="AO283" s="569"/>
      <c r="AP283" s="586"/>
      <c r="AQ283" s="117" t="s">
        <v>149</v>
      </c>
      <c r="AR283" s="187">
        <f t="shared" si="174"/>
        <v>5095</v>
      </c>
      <c r="AS283" s="160">
        <f>IFERROR(AR283/AO275,"-")</f>
        <v>4.8331045521555677E-6</v>
      </c>
      <c r="AT283" s="187">
        <f t="shared" si="175"/>
        <v>3</v>
      </c>
      <c r="AU283" s="160">
        <f>IFERROR(AT283/AP275,"-")</f>
        <v>2.0775623268698062E-3</v>
      </c>
      <c r="AV283" s="190">
        <f t="shared" si="186"/>
        <v>1698.3333333333333</v>
      </c>
      <c r="AW283" s="101">
        <f t="shared" si="176"/>
        <v>1.9110714740731304E-4</v>
      </c>
      <c r="AX283" s="112"/>
      <c r="BN283" s="476"/>
      <c r="BO283" s="566"/>
      <c r="BP283" s="569"/>
      <c r="BQ283" s="569"/>
      <c r="BR283" s="388" t="s">
        <v>139</v>
      </c>
      <c r="BS283" s="374">
        <v>3848767</v>
      </c>
      <c r="BT283" s="329">
        <v>2.0389372112886932E-2</v>
      </c>
      <c r="BU283" s="374">
        <v>30</v>
      </c>
      <c r="BV283" s="329">
        <v>0.14705882352941177</v>
      </c>
      <c r="BW283" s="374">
        <v>128292.23333333334</v>
      </c>
      <c r="BX283" s="389">
        <v>1.4364376346660283E-3</v>
      </c>
      <c r="CA283" s="9"/>
      <c r="CB283" s="138"/>
      <c r="CC283" s="138"/>
      <c r="CD283" s="138"/>
      <c r="CE283" s="138"/>
      <c r="CF283" s="138"/>
      <c r="CG283" s="138"/>
      <c r="CH283" s="1"/>
      <c r="CI283" s="9"/>
      <c r="CJ283" s="130"/>
      <c r="CK283" s="130"/>
      <c r="CL283" s="130"/>
      <c r="CM283" s="1"/>
      <c r="CN283" s="1"/>
      <c r="CO283" s="1"/>
      <c r="CP283" s="1"/>
      <c r="CQ283" s="1"/>
    </row>
    <row r="284" spans="2:95" s="14" customFormat="1" ht="13.5" customHeight="1">
      <c r="B284" s="451"/>
      <c r="C284" s="566"/>
      <c r="D284" s="581"/>
      <c r="E284" s="569"/>
      <c r="F284" s="569"/>
      <c r="G284" s="117" t="s">
        <v>140</v>
      </c>
      <c r="H284" s="187">
        <v>408944</v>
      </c>
      <c r="I284" s="160">
        <f>IFERROR(H284/E275,"-")</f>
        <v>5.4124349867948286E-4</v>
      </c>
      <c r="J284" s="187">
        <v>10</v>
      </c>
      <c r="K284" s="160">
        <f>IFERROR(J284/F275,"-")</f>
        <v>9.285051067780872E-3</v>
      </c>
      <c r="L284" s="190">
        <f t="shared" si="182"/>
        <v>40894.400000000001</v>
      </c>
      <c r="M284" s="101">
        <f t="shared" si="170"/>
        <v>6.3702382469104344E-4</v>
      </c>
      <c r="N284" s="569"/>
      <c r="O284" s="569"/>
      <c r="P284" s="117" t="s">
        <v>140</v>
      </c>
      <c r="Q284" s="187">
        <v>102653</v>
      </c>
      <c r="R284" s="160">
        <f>IFERROR(Q284/N275,"-")</f>
        <v>1.0687866164547724E-3</v>
      </c>
      <c r="S284" s="187">
        <v>5</v>
      </c>
      <c r="T284" s="160">
        <f>IFERROR(S284/O275,"-")</f>
        <v>3.5211267605633804E-2</v>
      </c>
      <c r="U284" s="190">
        <f t="shared" si="183"/>
        <v>20530.599999999999</v>
      </c>
      <c r="V284" s="101">
        <f t="shared" si="171"/>
        <v>3.1851191234552172E-4</v>
      </c>
      <c r="W284" s="569"/>
      <c r="X284" s="569"/>
      <c r="Y284" s="117" t="s">
        <v>140</v>
      </c>
      <c r="Z284" s="187">
        <v>7364</v>
      </c>
      <c r="AA284" s="160">
        <f>IFERROR(Z284/W275,"-")</f>
        <v>1.753430189477133E-4</v>
      </c>
      <c r="AB284" s="187">
        <v>2</v>
      </c>
      <c r="AC284" s="160">
        <f>IFERROR(AB284/X275,"-")</f>
        <v>2.4691358024691357E-2</v>
      </c>
      <c r="AD284" s="190">
        <f t="shared" si="184"/>
        <v>3682</v>
      </c>
      <c r="AE284" s="101">
        <f t="shared" si="172"/>
        <v>1.2740476493820868E-4</v>
      </c>
      <c r="AF284" s="569"/>
      <c r="AG284" s="569"/>
      <c r="AH284" s="117" t="s">
        <v>140</v>
      </c>
      <c r="AI284" s="187">
        <v>22586</v>
      </c>
      <c r="AJ284" s="160">
        <f>IFERROR(AI284/AF275,"-")</f>
        <v>1.4065259916487752E-4</v>
      </c>
      <c r="AK284" s="187">
        <v>2</v>
      </c>
      <c r="AL284" s="160">
        <f>IFERROR(AK284/AG275,"-")</f>
        <v>1.3888888888888888E-2</v>
      </c>
      <c r="AM284" s="190">
        <f t="shared" si="185"/>
        <v>11293</v>
      </c>
      <c r="AN284" s="101">
        <f t="shared" si="173"/>
        <v>1.2740476493820868E-4</v>
      </c>
      <c r="AO284" s="569"/>
      <c r="AP284" s="586"/>
      <c r="AQ284" s="117" t="s">
        <v>140</v>
      </c>
      <c r="AR284" s="187">
        <f t="shared" si="174"/>
        <v>541547</v>
      </c>
      <c r="AS284" s="160">
        <f>IFERROR(AR284/AO275,"-")</f>
        <v>5.1371016111995908E-4</v>
      </c>
      <c r="AT284" s="187">
        <f t="shared" si="175"/>
        <v>19</v>
      </c>
      <c r="AU284" s="160">
        <f>IFERROR(AT284/AP275,"-")</f>
        <v>1.3157894736842105E-2</v>
      </c>
      <c r="AV284" s="190">
        <f t="shared" si="186"/>
        <v>28502.473684210527</v>
      </c>
      <c r="AW284" s="101">
        <f t="shared" si="176"/>
        <v>1.2103452669129826E-3</v>
      </c>
      <c r="AX284" s="112"/>
      <c r="BN284" s="476"/>
      <c r="BO284" s="566"/>
      <c r="BP284" s="569"/>
      <c r="BQ284" s="569"/>
      <c r="BR284" s="388" t="s">
        <v>436</v>
      </c>
      <c r="BS284" s="374">
        <v>0</v>
      </c>
      <c r="BT284" s="329">
        <v>0</v>
      </c>
      <c r="BU284" s="374">
        <v>0</v>
      </c>
      <c r="BV284" s="329">
        <v>0</v>
      </c>
      <c r="BW284" s="374" t="s">
        <v>329</v>
      </c>
      <c r="BX284" s="389">
        <v>0</v>
      </c>
      <c r="CA284" s="9"/>
      <c r="CB284" s="138"/>
      <c r="CC284" s="138"/>
      <c r="CD284" s="138"/>
      <c r="CE284" s="138"/>
      <c r="CF284" s="138"/>
      <c r="CG284" s="138"/>
      <c r="CH284" s="1"/>
      <c r="CI284" s="9"/>
      <c r="CJ284" s="130"/>
      <c r="CK284" s="130"/>
      <c r="CL284" s="130"/>
      <c r="CM284" s="1"/>
      <c r="CN284" s="1"/>
      <c r="CO284" s="1"/>
      <c r="CP284" s="1"/>
      <c r="CQ284" s="1"/>
    </row>
    <row r="285" spans="2:95" s="14" customFormat="1" ht="13.5" customHeight="1">
      <c r="B285" s="451"/>
      <c r="C285" s="566"/>
      <c r="D285" s="581"/>
      <c r="E285" s="569"/>
      <c r="F285" s="569"/>
      <c r="G285" s="117" t="s">
        <v>141</v>
      </c>
      <c r="H285" s="187">
        <v>811133</v>
      </c>
      <c r="I285" s="160">
        <f>IFERROR(H285/E275,"-")</f>
        <v>1.0735466538557478E-3</v>
      </c>
      <c r="J285" s="187">
        <v>55</v>
      </c>
      <c r="K285" s="160">
        <f>IFERROR(J285/F275,"-")</f>
        <v>5.1067780872794802E-2</v>
      </c>
      <c r="L285" s="190">
        <f t="shared" si="182"/>
        <v>14747.872727272726</v>
      </c>
      <c r="M285" s="101">
        <f t="shared" si="170"/>
        <v>3.5036310358007388E-3</v>
      </c>
      <c r="N285" s="569"/>
      <c r="O285" s="569"/>
      <c r="P285" s="117" t="s">
        <v>141</v>
      </c>
      <c r="Q285" s="187">
        <v>88289</v>
      </c>
      <c r="R285" s="160">
        <f>IFERROR(Q285/N275,"-")</f>
        <v>9.1923374455861397E-4</v>
      </c>
      <c r="S285" s="187">
        <v>4</v>
      </c>
      <c r="T285" s="160">
        <f>IFERROR(S285/O275,"-")</f>
        <v>2.8169014084507043E-2</v>
      </c>
      <c r="U285" s="190">
        <f t="shared" si="183"/>
        <v>22072.25</v>
      </c>
      <c r="V285" s="101">
        <f t="shared" si="171"/>
        <v>2.5480952987641737E-4</v>
      </c>
      <c r="W285" s="569"/>
      <c r="X285" s="569"/>
      <c r="Y285" s="117" t="s">
        <v>141</v>
      </c>
      <c r="Z285" s="187">
        <v>131236</v>
      </c>
      <c r="AA285" s="160">
        <f>IFERROR(Z285/W275,"-")</f>
        <v>3.1248392768362444E-3</v>
      </c>
      <c r="AB285" s="187">
        <v>2</v>
      </c>
      <c r="AC285" s="160">
        <f>IFERROR(AB285/X275,"-")</f>
        <v>2.4691358024691357E-2</v>
      </c>
      <c r="AD285" s="190">
        <f t="shared" si="184"/>
        <v>65618</v>
      </c>
      <c r="AE285" s="101">
        <f t="shared" si="172"/>
        <v>1.2740476493820868E-4</v>
      </c>
      <c r="AF285" s="569"/>
      <c r="AG285" s="569"/>
      <c r="AH285" s="117" t="s">
        <v>141</v>
      </c>
      <c r="AI285" s="187">
        <v>155716</v>
      </c>
      <c r="AJ285" s="160">
        <f>IFERROR(AI285/AF275,"-")</f>
        <v>9.6970956041610157E-4</v>
      </c>
      <c r="AK285" s="187">
        <v>13</v>
      </c>
      <c r="AL285" s="160">
        <f>IFERROR(AK285/AG275,"-")</f>
        <v>9.0277777777777776E-2</v>
      </c>
      <c r="AM285" s="190">
        <f t="shared" si="185"/>
        <v>11978.153846153846</v>
      </c>
      <c r="AN285" s="101">
        <f t="shared" si="173"/>
        <v>8.2813097209835651E-4</v>
      </c>
      <c r="AO285" s="569"/>
      <c r="AP285" s="586"/>
      <c r="AQ285" s="117" t="s">
        <v>141</v>
      </c>
      <c r="AR285" s="187">
        <f t="shared" si="174"/>
        <v>1186374</v>
      </c>
      <c r="AS285" s="160">
        <f>IFERROR(AR285/AO275,"-")</f>
        <v>1.1253914779114837E-3</v>
      </c>
      <c r="AT285" s="187">
        <f t="shared" si="175"/>
        <v>74</v>
      </c>
      <c r="AU285" s="160">
        <f>IFERROR(AT285/AP275,"-")</f>
        <v>5.1246537396121887E-2</v>
      </c>
      <c r="AV285" s="190">
        <f t="shared" si="186"/>
        <v>16032.081081081082</v>
      </c>
      <c r="AW285" s="101">
        <f t="shared" si="176"/>
        <v>4.7139763027137212E-3</v>
      </c>
      <c r="AX285" s="112"/>
      <c r="BN285" s="476"/>
      <c r="BO285" s="566"/>
      <c r="BP285" s="569"/>
      <c r="BQ285" s="569"/>
      <c r="BR285" s="388" t="s">
        <v>140</v>
      </c>
      <c r="BS285" s="374">
        <v>6078</v>
      </c>
      <c r="BT285" s="329">
        <v>3.2199040290598726E-5</v>
      </c>
      <c r="BU285" s="374">
        <v>3</v>
      </c>
      <c r="BV285" s="329">
        <v>1.4705882352941176E-2</v>
      </c>
      <c r="BW285" s="374">
        <v>2026</v>
      </c>
      <c r="BX285" s="389">
        <v>1.4364376346660284E-4</v>
      </c>
      <c r="CA285" s="9"/>
      <c r="CB285" s="138"/>
      <c r="CC285" s="138"/>
      <c r="CD285" s="138"/>
      <c r="CE285" s="138"/>
      <c r="CF285" s="138"/>
      <c r="CG285" s="138"/>
      <c r="CH285" s="1"/>
      <c r="CI285" s="9"/>
      <c r="CJ285" s="130"/>
      <c r="CK285" s="130"/>
      <c r="CL285" s="130"/>
      <c r="CM285" s="1"/>
      <c r="CN285" s="1"/>
      <c r="CO285" s="1"/>
      <c r="CP285" s="1"/>
      <c r="CQ285" s="1"/>
    </row>
    <row r="286" spans="2:95" s="14" customFormat="1" ht="13.5" customHeight="1">
      <c r="B286" s="451"/>
      <c r="C286" s="566"/>
      <c r="D286" s="581"/>
      <c r="E286" s="569"/>
      <c r="F286" s="569"/>
      <c r="G286" s="117" t="s">
        <v>142</v>
      </c>
      <c r="H286" s="187">
        <v>81645</v>
      </c>
      <c r="I286" s="160">
        <f>IFERROR(H286/E275,"-")</f>
        <v>1.0805837828574664E-4</v>
      </c>
      <c r="J286" s="187">
        <v>3</v>
      </c>
      <c r="K286" s="160">
        <f>IFERROR(J286/F275,"-")</f>
        <v>2.7855153203342618E-3</v>
      </c>
      <c r="L286" s="190">
        <f t="shared" si="182"/>
        <v>27215</v>
      </c>
      <c r="M286" s="101">
        <f t="shared" si="170"/>
        <v>1.9110714740731304E-4</v>
      </c>
      <c r="N286" s="569"/>
      <c r="O286" s="569"/>
      <c r="P286" s="117" t="s">
        <v>142</v>
      </c>
      <c r="Q286" s="187">
        <v>10130</v>
      </c>
      <c r="R286" s="160">
        <f>IFERROR(Q286/N275,"-")</f>
        <v>1.0546996604762494E-4</v>
      </c>
      <c r="S286" s="187">
        <v>1</v>
      </c>
      <c r="T286" s="160">
        <f>IFERROR(S286/O275,"-")</f>
        <v>7.0422535211267607E-3</v>
      </c>
      <c r="U286" s="190">
        <f t="shared" si="183"/>
        <v>10130</v>
      </c>
      <c r="V286" s="101">
        <f t="shared" si="171"/>
        <v>6.3702382469104342E-5</v>
      </c>
      <c r="W286" s="569"/>
      <c r="X286" s="569"/>
      <c r="Y286" s="117" t="s">
        <v>142</v>
      </c>
      <c r="Z286" s="187">
        <v>0</v>
      </c>
      <c r="AA286" s="160">
        <f>IFERROR(Z286/W275,"-")</f>
        <v>0</v>
      </c>
      <c r="AB286" s="187">
        <v>0</v>
      </c>
      <c r="AC286" s="160">
        <f>IFERROR(AB286/X275,"-")</f>
        <v>0</v>
      </c>
      <c r="AD286" s="190" t="str">
        <f t="shared" si="184"/>
        <v>-</v>
      </c>
      <c r="AE286" s="101">
        <f t="shared" si="172"/>
        <v>0</v>
      </c>
      <c r="AF286" s="569"/>
      <c r="AG286" s="569"/>
      <c r="AH286" s="117" t="s">
        <v>142</v>
      </c>
      <c r="AI286" s="187">
        <v>17629</v>
      </c>
      <c r="AJ286" s="160">
        <f>IFERROR(AI286/AF275,"-")</f>
        <v>1.0978325824305437E-4</v>
      </c>
      <c r="AK286" s="187">
        <v>2</v>
      </c>
      <c r="AL286" s="160">
        <f>IFERROR(AK286/AG275,"-")</f>
        <v>1.3888888888888888E-2</v>
      </c>
      <c r="AM286" s="190">
        <f t="shared" si="185"/>
        <v>8814.5</v>
      </c>
      <c r="AN286" s="101">
        <f t="shared" si="173"/>
        <v>1.2740476493820868E-4</v>
      </c>
      <c r="AO286" s="569"/>
      <c r="AP286" s="586"/>
      <c r="AQ286" s="117" t="s">
        <v>142</v>
      </c>
      <c r="AR286" s="187">
        <f t="shared" si="174"/>
        <v>109404</v>
      </c>
      <c r="AS286" s="160">
        <f>IFERROR(AR286/AO275,"-")</f>
        <v>1.0378036710972085E-4</v>
      </c>
      <c r="AT286" s="187">
        <f t="shared" si="175"/>
        <v>6</v>
      </c>
      <c r="AU286" s="160">
        <f>IFERROR(AT286/AP275,"-")</f>
        <v>4.1551246537396124E-3</v>
      </c>
      <c r="AV286" s="190">
        <f t="shared" si="186"/>
        <v>18234</v>
      </c>
      <c r="AW286" s="101">
        <f t="shared" si="176"/>
        <v>3.8221429481462608E-4</v>
      </c>
      <c r="AX286" s="112"/>
      <c r="BN286" s="476"/>
      <c r="BO286" s="566"/>
      <c r="BP286" s="569"/>
      <c r="BQ286" s="569"/>
      <c r="BR286" s="388" t="s">
        <v>141</v>
      </c>
      <c r="BS286" s="374">
        <v>240383</v>
      </c>
      <c r="BT286" s="329">
        <v>1.2734619779820654E-3</v>
      </c>
      <c r="BU286" s="374">
        <v>19</v>
      </c>
      <c r="BV286" s="329">
        <v>9.3137254901960786E-2</v>
      </c>
      <c r="BW286" s="374">
        <v>12651.736842105263</v>
      </c>
      <c r="BX286" s="389">
        <v>9.0974383528848451E-4</v>
      </c>
      <c r="CA286" s="9"/>
      <c r="CB286" s="138"/>
      <c r="CC286" s="138"/>
      <c r="CD286" s="138"/>
      <c r="CE286" s="138"/>
      <c r="CF286" s="138"/>
      <c r="CG286" s="138"/>
      <c r="CH286" s="1"/>
      <c r="CI286" s="9"/>
      <c r="CJ286" s="130"/>
      <c r="CK286" s="130"/>
      <c r="CL286" s="130"/>
      <c r="CM286" s="1"/>
      <c r="CN286" s="1"/>
      <c r="CO286" s="1"/>
      <c r="CP286" s="1"/>
      <c r="CQ286" s="1"/>
    </row>
    <row r="287" spans="2:95" s="14" customFormat="1" ht="13.5" customHeight="1">
      <c r="B287" s="451"/>
      <c r="C287" s="566"/>
      <c r="D287" s="581"/>
      <c r="E287" s="569"/>
      <c r="F287" s="569"/>
      <c r="G287" s="117" t="s">
        <v>143</v>
      </c>
      <c r="H287" s="187">
        <v>2460226</v>
      </c>
      <c r="I287" s="160">
        <f>IFERROR(H287/E275,"-")</f>
        <v>3.2561458971943086E-3</v>
      </c>
      <c r="J287" s="187">
        <v>9</v>
      </c>
      <c r="K287" s="160">
        <f>IFERROR(J287/F275,"-")</f>
        <v>8.356545961002786E-3</v>
      </c>
      <c r="L287" s="190">
        <f t="shared" si="182"/>
        <v>273358.44444444444</v>
      </c>
      <c r="M287" s="101">
        <f t="shared" si="170"/>
        <v>5.7332144222193909E-4</v>
      </c>
      <c r="N287" s="569"/>
      <c r="O287" s="569"/>
      <c r="P287" s="117" t="s">
        <v>143</v>
      </c>
      <c r="Q287" s="187">
        <v>392082</v>
      </c>
      <c r="R287" s="160">
        <f>IFERROR(Q287/N275,"-")</f>
        <v>4.0822186799491494E-3</v>
      </c>
      <c r="S287" s="187">
        <v>1</v>
      </c>
      <c r="T287" s="160">
        <f>IFERROR(S287/O275,"-")</f>
        <v>7.0422535211267607E-3</v>
      </c>
      <c r="U287" s="190">
        <f t="shared" si="183"/>
        <v>392082</v>
      </c>
      <c r="V287" s="101">
        <f t="shared" si="171"/>
        <v>6.3702382469104342E-5</v>
      </c>
      <c r="W287" s="569"/>
      <c r="X287" s="569"/>
      <c r="Y287" s="117" t="s">
        <v>143</v>
      </c>
      <c r="Z287" s="187">
        <v>13540</v>
      </c>
      <c r="AA287" s="160">
        <f>IFERROR(Z287/W275,"-")</f>
        <v>3.2239876107442126E-4</v>
      </c>
      <c r="AB287" s="187">
        <v>1</v>
      </c>
      <c r="AC287" s="160">
        <f>IFERROR(AB287/X275,"-")</f>
        <v>1.2345679012345678E-2</v>
      </c>
      <c r="AD287" s="190">
        <f t="shared" si="184"/>
        <v>13540</v>
      </c>
      <c r="AE287" s="101">
        <f t="shared" si="172"/>
        <v>6.3702382469104342E-5</v>
      </c>
      <c r="AF287" s="569"/>
      <c r="AG287" s="569"/>
      <c r="AH287" s="117" t="s">
        <v>143</v>
      </c>
      <c r="AI287" s="187">
        <v>2880010</v>
      </c>
      <c r="AJ287" s="160">
        <f>IFERROR(AI287/AF275,"-")</f>
        <v>1.7935043483611038E-2</v>
      </c>
      <c r="AK287" s="187">
        <v>3</v>
      </c>
      <c r="AL287" s="160">
        <f>IFERROR(AK287/AG275,"-")</f>
        <v>2.0833333333333332E-2</v>
      </c>
      <c r="AM287" s="190">
        <f t="shared" si="185"/>
        <v>960003.33333333337</v>
      </c>
      <c r="AN287" s="101">
        <f t="shared" si="173"/>
        <v>1.9110714740731304E-4</v>
      </c>
      <c r="AO287" s="569"/>
      <c r="AP287" s="586"/>
      <c r="AQ287" s="117" t="s">
        <v>143</v>
      </c>
      <c r="AR287" s="187">
        <f t="shared" si="174"/>
        <v>5745858</v>
      </c>
      <c r="AS287" s="160">
        <f>IFERROR(AR287/AO275,"-")</f>
        <v>5.4505068608124603E-3</v>
      </c>
      <c r="AT287" s="187">
        <f t="shared" si="175"/>
        <v>14</v>
      </c>
      <c r="AU287" s="160">
        <f>IFERROR(AT287/AP275,"-")</f>
        <v>9.6952908587257611E-3</v>
      </c>
      <c r="AV287" s="190">
        <f t="shared" si="186"/>
        <v>410418.42857142858</v>
      </c>
      <c r="AW287" s="101">
        <f t="shared" si="176"/>
        <v>8.9183335456746087E-4</v>
      </c>
      <c r="AX287" s="112"/>
      <c r="BN287" s="476"/>
      <c r="BO287" s="566"/>
      <c r="BP287" s="569"/>
      <c r="BQ287" s="569"/>
      <c r="BR287" s="388" t="s">
        <v>142</v>
      </c>
      <c r="BS287" s="374">
        <v>24392</v>
      </c>
      <c r="BT287" s="329">
        <v>1.2921997215667721E-4</v>
      </c>
      <c r="BU287" s="374">
        <v>2</v>
      </c>
      <c r="BV287" s="329">
        <v>9.8039215686274508E-3</v>
      </c>
      <c r="BW287" s="374">
        <v>12196</v>
      </c>
      <c r="BX287" s="389">
        <v>9.5762508977735212E-5</v>
      </c>
      <c r="CA287" s="9"/>
      <c r="CB287" s="138"/>
      <c r="CC287" s="138"/>
      <c r="CD287" s="138"/>
      <c r="CE287" s="138"/>
      <c r="CF287" s="138"/>
      <c r="CG287" s="138"/>
      <c r="CH287" s="1"/>
      <c r="CI287" s="9"/>
      <c r="CJ287" s="130"/>
      <c r="CK287" s="130"/>
      <c r="CL287" s="130"/>
      <c r="CM287" s="1"/>
      <c r="CN287" s="1"/>
      <c r="CO287" s="1"/>
      <c r="CP287" s="1"/>
      <c r="CQ287" s="1"/>
    </row>
    <row r="288" spans="2:95" s="14" customFormat="1" ht="13.5" customHeight="1">
      <c r="B288" s="451"/>
      <c r="C288" s="566"/>
      <c r="D288" s="581"/>
      <c r="E288" s="569"/>
      <c r="F288" s="569"/>
      <c r="G288" s="117" t="s">
        <v>144</v>
      </c>
      <c r="H288" s="187">
        <v>4301176</v>
      </c>
      <c r="I288" s="160">
        <f>IFERROR(H288/E275,"-")</f>
        <v>5.6926707487485401E-3</v>
      </c>
      <c r="J288" s="187">
        <v>116</v>
      </c>
      <c r="K288" s="160">
        <f>IFERROR(J288/F275,"-")</f>
        <v>0.10770659238625813</v>
      </c>
      <c r="L288" s="190">
        <f t="shared" si="182"/>
        <v>37079.103448275862</v>
      </c>
      <c r="M288" s="101">
        <f t="shared" si="170"/>
        <v>7.3894763664161039E-3</v>
      </c>
      <c r="N288" s="569"/>
      <c r="O288" s="569"/>
      <c r="P288" s="117" t="s">
        <v>144</v>
      </c>
      <c r="Q288" s="187">
        <v>288206</v>
      </c>
      <c r="R288" s="160">
        <f>IFERROR(Q288/N275,"-")</f>
        <v>3.0006986213940569E-3</v>
      </c>
      <c r="S288" s="187">
        <v>15</v>
      </c>
      <c r="T288" s="160">
        <f>IFERROR(S288/O275,"-")</f>
        <v>0.10563380281690141</v>
      </c>
      <c r="U288" s="190">
        <f t="shared" si="183"/>
        <v>19213.733333333334</v>
      </c>
      <c r="V288" s="101">
        <f t="shared" si="171"/>
        <v>9.5553573703656522E-4</v>
      </c>
      <c r="W288" s="569"/>
      <c r="X288" s="569"/>
      <c r="Y288" s="117" t="s">
        <v>144</v>
      </c>
      <c r="Z288" s="187">
        <v>231809</v>
      </c>
      <c r="AA288" s="160">
        <f>IFERROR(Z288/W275,"-")</f>
        <v>5.5195667951182066E-3</v>
      </c>
      <c r="AB288" s="187">
        <v>12</v>
      </c>
      <c r="AC288" s="160">
        <f>IFERROR(AB288/X275,"-")</f>
        <v>0.14814814814814814</v>
      </c>
      <c r="AD288" s="190">
        <f t="shared" si="184"/>
        <v>19317.416666666668</v>
      </c>
      <c r="AE288" s="101">
        <f t="shared" si="172"/>
        <v>7.6442858962925216E-4</v>
      </c>
      <c r="AF288" s="569"/>
      <c r="AG288" s="569"/>
      <c r="AH288" s="117" t="s">
        <v>144</v>
      </c>
      <c r="AI288" s="187">
        <v>1323971</v>
      </c>
      <c r="AJ288" s="160">
        <f>IFERROR(AI288/AF275,"-")</f>
        <v>8.2449288217888109E-3</v>
      </c>
      <c r="AK288" s="187">
        <v>31</v>
      </c>
      <c r="AL288" s="160">
        <f>IFERROR(AK288/AG275,"-")</f>
        <v>0.21527777777777779</v>
      </c>
      <c r="AM288" s="190">
        <f t="shared" si="185"/>
        <v>42708.741935483871</v>
      </c>
      <c r="AN288" s="101">
        <f t="shared" si="173"/>
        <v>1.9747738565422347E-3</v>
      </c>
      <c r="AO288" s="569"/>
      <c r="AP288" s="586"/>
      <c r="AQ288" s="117" t="s">
        <v>144</v>
      </c>
      <c r="AR288" s="187">
        <f t="shared" si="174"/>
        <v>6145162</v>
      </c>
      <c r="AS288" s="160">
        <f>IFERROR(AR288/AO275,"-")</f>
        <v>5.8292856596532704E-3</v>
      </c>
      <c r="AT288" s="187">
        <f t="shared" si="175"/>
        <v>174</v>
      </c>
      <c r="AU288" s="160">
        <f>IFERROR(AT288/AP275,"-")</f>
        <v>0.12049861495844875</v>
      </c>
      <c r="AV288" s="190">
        <f t="shared" si="186"/>
        <v>35317.022988505749</v>
      </c>
      <c r="AW288" s="101">
        <f t="shared" si="176"/>
        <v>1.1084214549624155E-2</v>
      </c>
      <c r="AX288" s="112"/>
      <c r="BN288" s="476"/>
      <c r="BO288" s="566"/>
      <c r="BP288" s="569"/>
      <c r="BQ288" s="569"/>
      <c r="BR288" s="388" t="s">
        <v>143</v>
      </c>
      <c r="BS288" s="374">
        <v>138208</v>
      </c>
      <c r="BT288" s="329">
        <v>7.3217587372212379E-4</v>
      </c>
      <c r="BU288" s="374">
        <v>2</v>
      </c>
      <c r="BV288" s="329">
        <v>9.8039215686274508E-3</v>
      </c>
      <c r="BW288" s="374">
        <v>69104</v>
      </c>
      <c r="BX288" s="389">
        <v>9.5762508977735212E-5</v>
      </c>
      <c r="CA288" s="9"/>
      <c r="CB288" s="138"/>
      <c r="CC288" s="138"/>
      <c r="CD288" s="138"/>
      <c r="CE288" s="138"/>
      <c r="CF288" s="138"/>
      <c r="CG288" s="138"/>
      <c r="CH288" s="1"/>
      <c r="CI288" s="9"/>
      <c r="CJ288" s="130"/>
      <c r="CK288" s="130"/>
      <c r="CL288" s="130"/>
      <c r="CM288" s="1"/>
      <c r="CN288" s="1"/>
      <c r="CO288" s="1"/>
      <c r="CP288" s="1"/>
      <c r="CQ288" s="1"/>
    </row>
    <row r="289" spans="2:95" s="14" customFormat="1" ht="13.5" customHeight="1">
      <c r="B289" s="451"/>
      <c r="C289" s="566"/>
      <c r="D289" s="581"/>
      <c r="E289" s="569"/>
      <c r="F289" s="569"/>
      <c r="G289" s="117" t="s">
        <v>145</v>
      </c>
      <c r="H289" s="187">
        <v>4221201</v>
      </c>
      <c r="I289" s="160">
        <f>IFERROR(H289/E275,"-")</f>
        <v>5.5868226404332411E-3</v>
      </c>
      <c r="J289" s="187">
        <v>142</v>
      </c>
      <c r="K289" s="160">
        <f>IFERROR(J289/F275,"-")</f>
        <v>0.13184772516248838</v>
      </c>
      <c r="L289" s="190">
        <f t="shared" si="182"/>
        <v>29726.767605633802</v>
      </c>
      <c r="M289" s="101">
        <f t="shared" si="170"/>
        <v>9.0457383106128161E-3</v>
      </c>
      <c r="N289" s="569"/>
      <c r="O289" s="569"/>
      <c r="P289" s="117" t="s">
        <v>145</v>
      </c>
      <c r="Q289" s="187">
        <v>460689</v>
      </c>
      <c r="R289" s="160">
        <f>IFERROR(Q289/N275,"-")</f>
        <v>4.7965304233479064E-3</v>
      </c>
      <c r="S289" s="187">
        <v>17</v>
      </c>
      <c r="T289" s="160">
        <f>IFERROR(S289/O275,"-")</f>
        <v>0.11971830985915492</v>
      </c>
      <c r="U289" s="190">
        <f t="shared" si="183"/>
        <v>27099.352941176472</v>
      </c>
      <c r="V289" s="101">
        <f t="shared" si="171"/>
        <v>1.0829405019747739E-3</v>
      </c>
      <c r="W289" s="569"/>
      <c r="X289" s="569"/>
      <c r="Y289" s="117" t="s">
        <v>145</v>
      </c>
      <c r="Z289" s="187">
        <v>649544</v>
      </c>
      <c r="AA289" s="160">
        <f>IFERROR(Z289/W275,"-")</f>
        <v>1.5466187656080051E-2</v>
      </c>
      <c r="AB289" s="187">
        <v>19</v>
      </c>
      <c r="AC289" s="160">
        <f>IFERROR(AB289/X275,"-")</f>
        <v>0.23456790123456789</v>
      </c>
      <c r="AD289" s="190">
        <f t="shared" si="184"/>
        <v>34186.526315789473</v>
      </c>
      <c r="AE289" s="101">
        <f t="shared" si="172"/>
        <v>1.2103452669129826E-3</v>
      </c>
      <c r="AF289" s="569"/>
      <c r="AG289" s="569"/>
      <c r="AH289" s="117" t="s">
        <v>145</v>
      </c>
      <c r="AI289" s="187">
        <v>958719</v>
      </c>
      <c r="AJ289" s="160">
        <f>IFERROR(AI289/AF275,"-")</f>
        <v>5.9703497396064913E-3</v>
      </c>
      <c r="AK289" s="187">
        <v>28</v>
      </c>
      <c r="AL289" s="160">
        <f>IFERROR(AK289/AG275,"-")</f>
        <v>0.19444444444444445</v>
      </c>
      <c r="AM289" s="190">
        <f t="shared" si="185"/>
        <v>34239.964285714283</v>
      </c>
      <c r="AN289" s="101">
        <f t="shared" si="173"/>
        <v>1.7836667091349217E-3</v>
      </c>
      <c r="AO289" s="569"/>
      <c r="AP289" s="586"/>
      <c r="AQ289" s="117" t="s">
        <v>145</v>
      </c>
      <c r="AR289" s="187">
        <f t="shared" si="174"/>
        <v>6290153</v>
      </c>
      <c r="AS289" s="160">
        <f>IFERROR(AR289/AO275,"-")</f>
        <v>5.9668237680186465E-3</v>
      </c>
      <c r="AT289" s="187">
        <f t="shared" si="175"/>
        <v>206</v>
      </c>
      <c r="AU289" s="160">
        <f>IFERROR(AT289/AP275,"-")</f>
        <v>0.14265927977839335</v>
      </c>
      <c r="AV289" s="190">
        <f t="shared" si="186"/>
        <v>30534.723300970873</v>
      </c>
      <c r="AW289" s="101">
        <f t="shared" si="176"/>
        <v>1.3122690788635495E-2</v>
      </c>
      <c r="AX289" s="112"/>
      <c r="BN289" s="476"/>
      <c r="BO289" s="566"/>
      <c r="BP289" s="569"/>
      <c r="BQ289" s="569"/>
      <c r="BR289" s="388" t="s">
        <v>144</v>
      </c>
      <c r="BS289" s="374">
        <v>2092237</v>
      </c>
      <c r="BT289" s="329">
        <v>1.1083913040553044E-2</v>
      </c>
      <c r="BU289" s="374">
        <v>31</v>
      </c>
      <c r="BV289" s="329">
        <v>0.15196078431372548</v>
      </c>
      <c r="BW289" s="374">
        <v>67491.516129032258</v>
      </c>
      <c r="BX289" s="389">
        <v>1.4843188891548959E-3</v>
      </c>
      <c r="CA289" s="9"/>
      <c r="CB289" s="138"/>
      <c r="CC289" s="138"/>
      <c r="CD289" s="138"/>
      <c r="CE289" s="138"/>
      <c r="CF289" s="138"/>
      <c r="CG289" s="138"/>
      <c r="CH289" s="1"/>
      <c r="CI289" s="9"/>
      <c r="CJ289" s="130"/>
      <c r="CK289" s="130"/>
      <c r="CL289" s="130"/>
      <c r="CM289" s="1"/>
      <c r="CN289" s="1"/>
      <c r="CO289" s="1"/>
      <c r="CP289" s="1"/>
      <c r="CQ289" s="1"/>
    </row>
    <row r="290" spans="2:95" s="14" customFormat="1" ht="13.5" customHeight="1">
      <c r="B290" s="451"/>
      <c r="C290" s="566"/>
      <c r="D290" s="581"/>
      <c r="E290" s="569"/>
      <c r="F290" s="569"/>
      <c r="G290" s="117" t="s">
        <v>146</v>
      </c>
      <c r="H290" s="187">
        <v>1106804</v>
      </c>
      <c r="I290" s="160">
        <f>IFERROR(H290/E275,"-")</f>
        <v>1.46487164333612E-3</v>
      </c>
      <c r="J290" s="187">
        <v>42</v>
      </c>
      <c r="K290" s="160">
        <f>IFERROR(J290/F275,"-")</f>
        <v>3.8997214484679667E-2</v>
      </c>
      <c r="L290" s="190">
        <f t="shared" si="182"/>
        <v>26352.476190476191</v>
      </c>
      <c r="M290" s="101">
        <f t="shared" si="170"/>
        <v>2.6755000637023823E-3</v>
      </c>
      <c r="N290" s="569"/>
      <c r="O290" s="569"/>
      <c r="P290" s="117" t="s">
        <v>146</v>
      </c>
      <c r="Q290" s="187">
        <v>103594</v>
      </c>
      <c r="R290" s="160">
        <f>IFERROR(Q290/N275,"-")</f>
        <v>1.0785839746039151E-3</v>
      </c>
      <c r="S290" s="187">
        <v>10</v>
      </c>
      <c r="T290" s="160">
        <f>IFERROR(S290/O275,"-")</f>
        <v>7.0422535211267609E-2</v>
      </c>
      <c r="U290" s="190">
        <f t="shared" si="183"/>
        <v>10359.4</v>
      </c>
      <c r="V290" s="101">
        <f t="shared" si="171"/>
        <v>6.3702382469104344E-4</v>
      </c>
      <c r="W290" s="569"/>
      <c r="X290" s="569"/>
      <c r="Y290" s="117" t="s">
        <v>146</v>
      </c>
      <c r="Z290" s="187">
        <v>16844</v>
      </c>
      <c r="AA290" s="160">
        <f>IFERROR(Z290/W275,"-")</f>
        <v>4.0106977337795802E-4</v>
      </c>
      <c r="AB290" s="187">
        <v>1</v>
      </c>
      <c r="AC290" s="160">
        <f>IFERROR(AB290/X275,"-")</f>
        <v>1.2345679012345678E-2</v>
      </c>
      <c r="AD290" s="190">
        <f t="shared" si="184"/>
        <v>16844</v>
      </c>
      <c r="AE290" s="101">
        <f t="shared" si="172"/>
        <v>6.3702382469104342E-5</v>
      </c>
      <c r="AF290" s="569"/>
      <c r="AG290" s="569"/>
      <c r="AH290" s="117" t="s">
        <v>146</v>
      </c>
      <c r="AI290" s="187">
        <v>404780</v>
      </c>
      <c r="AJ290" s="160">
        <f>IFERROR(AI290/AF275,"-")</f>
        <v>2.5207366992809318E-3</v>
      </c>
      <c r="AK290" s="187">
        <v>13</v>
      </c>
      <c r="AL290" s="160">
        <f>IFERROR(AK290/AG275,"-")</f>
        <v>9.0277777777777776E-2</v>
      </c>
      <c r="AM290" s="190">
        <f t="shared" si="185"/>
        <v>31136.923076923078</v>
      </c>
      <c r="AN290" s="101">
        <f t="shared" si="173"/>
        <v>8.2813097209835651E-4</v>
      </c>
      <c r="AO290" s="569"/>
      <c r="AP290" s="586"/>
      <c r="AQ290" s="117" t="s">
        <v>146</v>
      </c>
      <c r="AR290" s="187">
        <f t="shared" si="174"/>
        <v>1632022</v>
      </c>
      <c r="AS290" s="160">
        <f>IFERROR(AR290/AO275,"-")</f>
        <v>1.5481320819269941E-3</v>
      </c>
      <c r="AT290" s="187">
        <f t="shared" si="175"/>
        <v>66</v>
      </c>
      <c r="AU290" s="160">
        <f>IFERROR(AT290/AP275,"-")</f>
        <v>4.5706371191135735E-2</v>
      </c>
      <c r="AV290" s="190">
        <f t="shared" si="186"/>
        <v>24727.60606060606</v>
      </c>
      <c r="AW290" s="101">
        <f t="shared" si="176"/>
        <v>4.2043572429608864E-3</v>
      </c>
      <c r="AX290" s="112"/>
      <c r="BN290" s="476"/>
      <c r="BO290" s="566"/>
      <c r="BP290" s="569"/>
      <c r="BQ290" s="569"/>
      <c r="BR290" s="388" t="s">
        <v>145</v>
      </c>
      <c r="BS290" s="374">
        <v>1698238</v>
      </c>
      <c r="BT290" s="329">
        <v>8.9966491913500805E-3</v>
      </c>
      <c r="BU290" s="374">
        <v>55</v>
      </c>
      <c r="BV290" s="329">
        <v>0.26960784313725489</v>
      </c>
      <c r="BW290" s="374">
        <v>30877.054545454546</v>
      </c>
      <c r="BX290" s="389">
        <v>2.6334689968877186E-3</v>
      </c>
      <c r="BZ290" s="144"/>
      <c r="CA290" s="9"/>
      <c r="CB290" s="138"/>
      <c r="CC290" s="138"/>
      <c r="CD290" s="138"/>
      <c r="CE290" s="138"/>
      <c r="CF290" s="138"/>
      <c r="CG290" s="138"/>
      <c r="CH290" s="1"/>
      <c r="CI290" s="9"/>
      <c r="CJ290" s="130"/>
      <c r="CK290" s="130"/>
      <c r="CL290" s="130"/>
      <c r="CM290" s="1"/>
      <c r="CN290" s="1"/>
      <c r="CO290" s="1"/>
      <c r="CP290" s="1"/>
      <c r="CQ290" s="1"/>
    </row>
    <row r="291" spans="2:95" s="14" customFormat="1" ht="13.5" customHeight="1">
      <c r="B291" s="451"/>
      <c r="C291" s="566"/>
      <c r="D291" s="581"/>
      <c r="E291" s="569"/>
      <c r="F291" s="569"/>
      <c r="G291" s="118" t="s">
        <v>147</v>
      </c>
      <c r="H291" s="188">
        <v>2418851</v>
      </c>
      <c r="I291" s="161">
        <f>IFERROR(H291/E275,"-")</f>
        <v>3.2013854660402543E-3</v>
      </c>
      <c r="J291" s="188">
        <v>98</v>
      </c>
      <c r="K291" s="161">
        <f>IFERROR(J291/F275,"-")</f>
        <v>9.0993500464252558E-2</v>
      </c>
      <c r="L291" s="191">
        <f t="shared" si="182"/>
        <v>24682.15306122449</v>
      </c>
      <c r="M291" s="102">
        <f t="shared" si="170"/>
        <v>6.2428334819722257E-3</v>
      </c>
      <c r="N291" s="569"/>
      <c r="O291" s="569"/>
      <c r="P291" s="118" t="s">
        <v>147</v>
      </c>
      <c r="Q291" s="188">
        <v>96414</v>
      </c>
      <c r="R291" s="161">
        <f>IFERROR(Q291/N275,"-")</f>
        <v>1.0038283619462696E-3</v>
      </c>
      <c r="S291" s="188">
        <v>13</v>
      </c>
      <c r="T291" s="161">
        <f>IFERROR(S291/O275,"-")</f>
        <v>9.154929577464789E-2</v>
      </c>
      <c r="U291" s="191">
        <f t="shared" si="183"/>
        <v>7416.4615384615381</v>
      </c>
      <c r="V291" s="102">
        <f t="shared" si="171"/>
        <v>8.2813097209835651E-4</v>
      </c>
      <c r="W291" s="569"/>
      <c r="X291" s="569"/>
      <c r="Y291" s="118" t="s">
        <v>147</v>
      </c>
      <c r="Z291" s="188">
        <v>29737</v>
      </c>
      <c r="AA291" s="161">
        <f>IFERROR(Z291/W275,"-")</f>
        <v>7.0806292157090582E-4</v>
      </c>
      <c r="AB291" s="188">
        <v>7</v>
      </c>
      <c r="AC291" s="161">
        <f>IFERROR(AB291/X275,"-")</f>
        <v>8.6419753086419748E-2</v>
      </c>
      <c r="AD291" s="191">
        <f t="shared" si="184"/>
        <v>4248.1428571428569</v>
      </c>
      <c r="AE291" s="102">
        <f t="shared" si="172"/>
        <v>4.4591667728373043E-4</v>
      </c>
      <c r="AF291" s="569"/>
      <c r="AG291" s="569"/>
      <c r="AH291" s="118" t="s">
        <v>147</v>
      </c>
      <c r="AI291" s="188">
        <v>238040</v>
      </c>
      <c r="AJ291" s="161">
        <f>IFERROR(AI291/AF275,"-")</f>
        <v>1.4823760163467389E-3</v>
      </c>
      <c r="AK291" s="188">
        <v>26</v>
      </c>
      <c r="AL291" s="161">
        <f>IFERROR(AK291/AG275,"-")</f>
        <v>0.18055555555555555</v>
      </c>
      <c r="AM291" s="191">
        <f t="shared" si="185"/>
        <v>9155.3846153846152</v>
      </c>
      <c r="AN291" s="102">
        <f t="shared" si="173"/>
        <v>1.656261944196713E-3</v>
      </c>
      <c r="AO291" s="569"/>
      <c r="AP291" s="586"/>
      <c r="AQ291" s="118" t="s">
        <v>147</v>
      </c>
      <c r="AR291" s="188">
        <f t="shared" si="174"/>
        <v>2783042</v>
      </c>
      <c r="AS291" s="161">
        <f>IFERROR(AR291/AO275,"-")</f>
        <v>2.6399868418135694E-3</v>
      </c>
      <c r="AT291" s="188">
        <f t="shared" si="175"/>
        <v>144</v>
      </c>
      <c r="AU291" s="161">
        <f>IFERROR(AT291/AP275,"-")</f>
        <v>9.9722991689750698E-2</v>
      </c>
      <c r="AV291" s="191">
        <f t="shared" si="186"/>
        <v>19326.680555555555</v>
      </c>
      <c r="AW291" s="102">
        <f t="shared" si="176"/>
        <v>9.1731430755510254E-3</v>
      </c>
      <c r="AX291" s="112"/>
      <c r="BN291" s="476"/>
      <c r="BO291" s="566"/>
      <c r="BP291" s="569"/>
      <c r="BQ291" s="569"/>
      <c r="BR291" s="388" t="s">
        <v>146</v>
      </c>
      <c r="BS291" s="374">
        <v>875787</v>
      </c>
      <c r="BT291" s="329">
        <v>4.6396019906190496E-3</v>
      </c>
      <c r="BU291" s="374">
        <v>24</v>
      </c>
      <c r="BV291" s="329">
        <v>0.11764705882352941</v>
      </c>
      <c r="BW291" s="374">
        <v>36491.125</v>
      </c>
      <c r="BX291" s="389">
        <v>1.1491501077328227E-3</v>
      </c>
      <c r="CA291" s="9"/>
      <c r="CB291" s="138"/>
      <c r="CC291" s="138"/>
      <c r="CD291" s="138"/>
      <c r="CE291" s="138"/>
      <c r="CF291" s="138"/>
      <c r="CG291" s="138"/>
      <c r="CH291" s="1"/>
      <c r="CI291" s="9"/>
      <c r="CJ291" s="130"/>
      <c r="CK291" s="130"/>
      <c r="CL291" s="130"/>
      <c r="CM291" s="1"/>
      <c r="CN291" s="1"/>
      <c r="CO291" s="1"/>
      <c r="CP291" s="1"/>
      <c r="CQ291" s="1"/>
    </row>
    <row r="292" spans="2:95" s="14" customFormat="1" ht="13.5" customHeight="1">
      <c r="B292" s="451"/>
      <c r="C292" s="567"/>
      <c r="D292" s="582"/>
      <c r="E292" s="570"/>
      <c r="F292" s="570"/>
      <c r="G292" s="119" t="s">
        <v>74</v>
      </c>
      <c r="H292" s="181">
        <v>134095645</v>
      </c>
      <c r="I292" s="161">
        <f>IFERROR(H292/E275,"-")</f>
        <v>0.17747759120437492</v>
      </c>
      <c r="J292" s="188">
        <v>856</v>
      </c>
      <c r="K292" s="161">
        <f>IFERROR(J292/F275,"-")</f>
        <v>0.79480037140204274</v>
      </c>
      <c r="L292" s="191">
        <f t="shared" si="182"/>
        <v>156653.79088785045</v>
      </c>
      <c r="M292" s="103">
        <f t="shared" si="170"/>
        <v>5.4529239393553322E-2</v>
      </c>
      <c r="N292" s="570"/>
      <c r="O292" s="570"/>
      <c r="P292" s="119" t="s">
        <v>74</v>
      </c>
      <c r="Q292" s="181">
        <v>19674850</v>
      </c>
      <c r="R292" s="161">
        <f>IFERROR(Q292/N275,"-")</f>
        <v>0.20484755789655615</v>
      </c>
      <c r="S292" s="188">
        <v>125</v>
      </c>
      <c r="T292" s="161">
        <f>IFERROR(S292/O275,"-")</f>
        <v>0.88028169014084512</v>
      </c>
      <c r="U292" s="191">
        <f t="shared" si="183"/>
        <v>157398.79999999999</v>
      </c>
      <c r="V292" s="103">
        <f t="shared" si="171"/>
        <v>7.9627978086380426E-3</v>
      </c>
      <c r="W292" s="570"/>
      <c r="X292" s="570"/>
      <c r="Y292" s="119" t="s">
        <v>74</v>
      </c>
      <c r="Z292" s="181">
        <v>8295798</v>
      </c>
      <c r="AA292" s="161">
        <f>IFERROR(Z292/W275,"-")</f>
        <v>0.1975299111760459</v>
      </c>
      <c r="AB292" s="188">
        <v>63</v>
      </c>
      <c r="AC292" s="161">
        <f>IFERROR(AB292/X275,"-")</f>
        <v>0.77777777777777779</v>
      </c>
      <c r="AD292" s="191">
        <f t="shared" si="184"/>
        <v>131679.33333333334</v>
      </c>
      <c r="AE292" s="103">
        <f t="shared" si="172"/>
        <v>4.0132500955535741E-3</v>
      </c>
      <c r="AF292" s="570"/>
      <c r="AG292" s="570"/>
      <c r="AH292" s="119" t="s">
        <v>74</v>
      </c>
      <c r="AI292" s="181">
        <v>33596693</v>
      </c>
      <c r="AJ292" s="161">
        <f>IFERROR(AI292/AF275,"-")</f>
        <v>0.20922085335138788</v>
      </c>
      <c r="AK292" s="188">
        <v>127</v>
      </c>
      <c r="AL292" s="161">
        <f>IFERROR(AK292/AG275,"-")</f>
        <v>0.88194444444444442</v>
      </c>
      <c r="AM292" s="191">
        <f t="shared" si="185"/>
        <v>264540.88976377953</v>
      </c>
      <c r="AN292" s="103">
        <f t="shared" si="173"/>
        <v>8.0902025735762519E-3</v>
      </c>
      <c r="AO292" s="570"/>
      <c r="AP292" s="587"/>
      <c r="AQ292" s="119" t="s">
        <v>74</v>
      </c>
      <c r="AR292" s="181">
        <f t="shared" si="174"/>
        <v>195662986</v>
      </c>
      <c r="AS292" s="161">
        <f>IFERROR(AR292/AO275,"-")</f>
        <v>0.18560543048576078</v>
      </c>
      <c r="AT292" s="188">
        <f t="shared" si="175"/>
        <v>1171</v>
      </c>
      <c r="AU292" s="161">
        <f>IFERROR(AT292/AP275,"-")</f>
        <v>0.81094182825484762</v>
      </c>
      <c r="AV292" s="191">
        <f t="shared" si="186"/>
        <v>167090.50896669514</v>
      </c>
      <c r="AW292" s="103">
        <f t="shared" si="176"/>
        <v>7.4595489871321183E-2</v>
      </c>
      <c r="AX292" s="112"/>
      <c r="BN292" s="476"/>
      <c r="BO292" s="566"/>
      <c r="BP292" s="569"/>
      <c r="BQ292" s="569"/>
      <c r="BR292" s="388" t="s">
        <v>147</v>
      </c>
      <c r="BS292" s="374">
        <v>210793</v>
      </c>
      <c r="BT292" s="329">
        <v>1.1167048864718949E-3</v>
      </c>
      <c r="BU292" s="374">
        <v>24</v>
      </c>
      <c r="BV292" s="329">
        <v>0.11764705882352941</v>
      </c>
      <c r="BW292" s="374">
        <v>8783.0416666666661</v>
      </c>
      <c r="BX292" s="389">
        <v>1.1491501077328227E-3</v>
      </c>
      <c r="CA292" s="9"/>
      <c r="CB292" s="138"/>
      <c r="CC292" s="138"/>
      <c r="CD292" s="138"/>
      <c r="CE292" s="138"/>
      <c r="CF292" s="138"/>
      <c r="CG292" s="138"/>
      <c r="CH292" s="1"/>
      <c r="CI292" s="9"/>
      <c r="CJ292" s="130"/>
      <c r="CK292" s="130"/>
      <c r="CL292" s="130"/>
      <c r="CM292" s="1"/>
      <c r="CN292" s="1"/>
      <c r="CO292" s="1"/>
      <c r="CP292" s="1"/>
      <c r="CQ292" s="1"/>
    </row>
    <row r="293" spans="2:95" s="14" customFormat="1" ht="13.5" customHeight="1">
      <c r="B293" s="451">
        <v>17</v>
      </c>
      <c r="C293" s="565" t="s">
        <v>124</v>
      </c>
      <c r="D293" s="580">
        <f>BL21</f>
        <v>22301</v>
      </c>
      <c r="E293" s="568">
        <f>VLOOKUP(C293,$AY$5:$BI$78,2,0)</f>
        <v>1202314510</v>
      </c>
      <c r="F293" s="568">
        <f>VLOOKUP(C293,$AY$5:$BI$78,7,0)</f>
        <v>1651</v>
      </c>
      <c r="G293" s="115" t="s">
        <v>133</v>
      </c>
      <c r="H293" s="186">
        <v>21046381</v>
      </c>
      <c r="I293" s="159">
        <f>IFERROR(H293/E293,"-")</f>
        <v>1.7504888134469907E-2</v>
      </c>
      <c r="J293" s="186">
        <v>400</v>
      </c>
      <c r="K293" s="159">
        <f>IFERROR(J293/F293,"-")</f>
        <v>0.24227740763173833</v>
      </c>
      <c r="L293" s="189">
        <f t="shared" si="182"/>
        <v>52615.952499999999</v>
      </c>
      <c r="M293" s="100">
        <f>IFERROR(J293/$BL$21,0)</f>
        <v>1.7936415407380835E-2</v>
      </c>
      <c r="N293" s="568">
        <f>VLOOKUP(C293,$AY$5:$BI$78,3,0)</f>
        <v>156204490</v>
      </c>
      <c r="O293" s="568">
        <f>VLOOKUP(C293,$AY$5:$BI$78,8,0)</f>
        <v>242</v>
      </c>
      <c r="P293" s="115" t="s">
        <v>133</v>
      </c>
      <c r="Q293" s="186">
        <v>4266780</v>
      </c>
      <c r="R293" s="159">
        <f>IFERROR(Q293/N293,"-")</f>
        <v>2.7315347977513324E-2</v>
      </c>
      <c r="S293" s="186">
        <v>67</v>
      </c>
      <c r="T293" s="159">
        <f>IFERROR(S293/O293,"-")</f>
        <v>0.27685950413223143</v>
      </c>
      <c r="U293" s="189">
        <f t="shared" si="183"/>
        <v>63683.283582089549</v>
      </c>
      <c r="V293" s="100">
        <f>IFERROR(S293/$BL$21,0)</f>
        <v>3.0043495807362897E-3</v>
      </c>
      <c r="W293" s="568">
        <f>VLOOKUP(C293,$AY$5:$BI$78,4,0)</f>
        <v>60022480</v>
      </c>
      <c r="X293" s="568">
        <f>VLOOKUP(C293,$AY$5:$BI$78,9,0)</f>
        <v>101</v>
      </c>
      <c r="Y293" s="115" t="s">
        <v>133</v>
      </c>
      <c r="Z293" s="186">
        <v>731491</v>
      </c>
      <c r="AA293" s="159">
        <f>IFERROR(Z293/W293,"-")</f>
        <v>1.2186950622500104E-2</v>
      </c>
      <c r="AB293" s="186">
        <v>28</v>
      </c>
      <c r="AC293" s="159">
        <f>IFERROR(AB293/X293,"-")</f>
        <v>0.27722772277227725</v>
      </c>
      <c r="AD293" s="189">
        <f t="shared" si="184"/>
        <v>26124.678571428572</v>
      </c>
      <c r="AE293" s="100">
        <f>IFERROR(AB293/$BL$21,0)</f>
        <v>1.2555490785166584E-3</v>
      </c>
      <c r="AF293" s="568">
        <f>VLOOKUP(C293,$AY$5:$BI$78,5,0)</f>
        <v>201281950</v>
      </c>
      <c r="AG293" s="568">
        <f>VLOOKUP(C293,$AY$5:$BI$78,10,0)</f>
        <v>217</v>
      </c>
      <c r="AH293" s="115" t="s">
        <v>133</v>
      </c>
      <c r="AI293" s="186">
        <v>4067571</v>
      </c>
      <c r="AJ293" s="159">
        <f>IFERROR(AI293/AF293,"-")</f>
        <v>2.0208324690813059E-2</v>
      </c>
      <c r="AK293" s="186">
        <v>59</v>
      </c>
      <c r="AL293" s="159">
        <f>IFERROR(AK293/AG293,"-")</f>
        <v>0.27188940092165897</v>
      </c>
      <c r="AM293" s="189">
        <f t="shared" si="185"/>
        <v>68941.881355932201</v>
      </c>
      <c r="AN293" s="100">
        <f>IFERROR(AK293/$BL$21,0)</f>
        <v>2.6456212725886733E-3</v>
      </c>
      <c r="AO293" s="568">
        <f>VLOOKUP(C293,$AY$5:$BI$78,6,0)</f>
        <v>1619823430</v>
      </c>
      <c r="AP293" s="585">
        <f>VLOOKUP(C293,$AY$5:$BI$78,11,0)</f>
        <v>2211</v>
      </c>
      <c r="AQ293" s="115" t="s">
        <v>133</v>
      </c>
      <c r="AR293" s="186">
        <f t="shared" si="174"/>
        <v>30112223</v>
      </c>
      <c r="AS293" s="159">
        <f>IFERROR(AR293/AO293,"-")</f>
        <v>1.8589818150735109E-2</v>
      </c>
      <c r="AT293" s="186">
        <f t="shared" si="175"/>
        <v>554</v>
      </c>
      <c r="AU293" s="159">
        <f>IFERROR(AT293/AP293,"-")</f>
        <v>0.25056535504296701</v>
      </c>
      <c r="AV293" s="189">
        <f t="shared" si="186"/>
        <v>54354.193140794225</v>
      </c>
      <c r="AW293" s="100">
        <f>IFERROR(AT293/$BL$21,0)</f>
        <v>2.4841935339222455E-2</v>
      </c>
      <c r="AX293" s="112"/>
      <c r="BN293" s="477"/>
      <c r="BO293" s="567"/>
      <c r="BP293" s="570"/>
      <c r="BQ293" s="570"/>
      <c r="BR293" s="119" t="s">
        <v>74</v>
      </c>
      <c r="BS293" s="374">
        <v>28086597</v>
      </c>
      <c r="BT293" s="329">
        <v>0.14879260750720782</v>
      </c>
      <c r="BU293" s="374">
        <v>180</v>
      </c>
      <c r="BV293" s="329">
        <v>0.88235294117647056</v>
      </c>
      <c r="BW293" s="374">
        <v>156036.65</v>
      </c>
      <c r="BX293" s="389">
        <v>8.6186258079961695E-3</v>
      </c>
      <c r="CA293" s="9"/>
      <c r="CB293" s="138"/>
      <c r="CC293" s="138"/>
      <c r="CD293" s="138"/>
      <c r="CE293" s="138"/>
      <c r="CF293" s="138"/>
      <c r="CG293" s="138"/>
      <c r="CH293" s="1"/>
      <c r="CI293" s="9"/>
      <c r="CJ293" s="130"/>
      <c r="CK293" s="130"/>
      <c r="CL293" s="130"/>
      <c r="CM293" s="1"/>
      <c r="CN293" s="1"/>
      <c r="CO293" s="1"/>
      <c r="CP293" s="1"/>
      <c r="CQ293" s="1"/>
    </row>
    <row r="294" spans="2:95" s="14" customFormat="1" ht="13.5" customHeight="1">
      <c r="B294" s="451"/>
      <c r="C294" s="566"/>
      <c r="D294" s="581"/>
      <c r="E294" s="569"/>
      <c r="F294" s="569"/>
      <c r="G294" s="116" t="s">
        <v>134</v>
      </c>
      <c r="H294" s="187">
        <v>27757169</v>
      </c>
      <c r="I294" s="160">
        <f>IFERROR(H294/E293,"-")</f>
        <v>2.3086445991573369E-2</v>
      </c>
      <c r="J294" s="187">
        <v>508</v>
      </c>
      <c r="K294" s="160">
        <f>IFERROR(J294/F293,"-")</f>
        <v>0.30769230769230771</v>
      </c>
      <c r="L294" s="190">
        <f t="shared" si="182"/>
        <v>54640.096456692911</v>
      </c>
      <c r="M294" s="101">
        <f t="shared" ref="M294:M310" si="187">IFERROR(J294/$BL$21,0)</f>
        <v>2.2779247567373661E-2</v>
      </c>
      <c r="N294" s="569"/>
      <c r="O294" s="569"/>
      <c r="P294" s="116" t="s">
        <v>134</v>
      </c>
      <c r="Q294" s="187">
        <v>3407584</v>
      </c>
      <c r="R294" s="160">
        <f>IFERROR(Q294/N293,"-")</f>
        <v>2.1814891492555687E-2</v>
      </c>
      <c r="S294" s="187">
        <v>82</v>
      </c>
      <c r="T294" s="160">
        <f>IFERROR(S294/O293,"-")</f>
        <v>0.33884297520661155</v>
      </c>
      <c r="U294" s="190">
        <f t="shared" si="183"/>
        <v>41555.902439024387</v>
      </c>
      <c r="V294" s="101">
        <f t="shared" ref="V294:V310" si="188">IFERROR(S294/$BL$21,0)</f>
        <v>3.6769651585130711E-3</v>
      </c>
      <c r="W294" s="569"/>
      <c r="X294" s="569"/>
      <c r="Y294" s="116" t="s">
        <v>134</v>
      </c>
      <c r="Z294" s="187">
        <v>2698294</v>
      </c>
      <c r="AA294" s="160">
        <f>IFERROR(Z294/W293,"-")</f>
        <v>4.495472363021321E-2</v>
      </c>
      <c r="AB294" s="187">
        <v>28</v>
      </c>
      <c r="AC294" s="160">
        <f>IFERROR(AB294/X293,"-")</f>
        <v>0.27722772277227725</v>
      </c>
      <c r="AD294" s="190">
        <f t="shared" si="184"/>
        <v>96367.642857142855</v>
      </c>
      <c r="AE294" s="101">
        <f t="shared" ref="AE294:AE310" si="189">IFERROR(AB294/$BL$21,0)</f>
        <v>1.2555490785166584E-3</v>
      </c>
      <c r="AF294" s="569"/>
      <c r="AG294" s="569"/>
      <c r="AH294" s="116" t="s">
        <v>134</v>
      </c>
      <c r="AI294" s="187">
        <v>6649207</v>
      </c>
      <c r="AJ294" s="160">
        <f>IFERROR(AI294/AF293,"-")</f>
        <v>3.3034293437638099E-2</v>
      </c>
      <c r="AK294" s="187">
        <v>75</v>
      </c>
      <c r="AL294" s="160">
        <f>IFERROR(AK294/AG293,"-")</f>
        <v>0.34562211981566821</v>
      </c>
      <c r="AM294" s="190">
        <f t="shared" si="185"/>
        <v>88656.093333333338</v>
      </c>
      <c r="AN294" s="101">
        <f t="shared" ref="AN294:AN310" si="190">IFERROR(AK294/$BL$21,0)</f>
        <v>3.3630778888839065E-3</v>
      </c>
      <c r="AO294" s="569"/>
      <c r="AP294" s="586"/>
      <c r="AQ294" s="116" t="s">
        <v>134</v>
      </c>
      <c r="AR294" s="187">
        <f t="shared" si="174"/>
        <v>40512254</v>
      </c>
      <c r="AS294" s="160">
        <f>IFERROR(AR294/AO293,"-")</f>
        <v>2.5010290164774317E-2</v>
      </c>
      <c r="AT294" s="187">
        <f t="shared" si="175"/>
        <v>693</v>
      </c>
      <c r="AU294" s="160">
        <f>IFERROR(AT294/AP293,"-")</f>
        <v>0.31343283582089554</v>
      </c>
      <c r="AV294" s="190">
        <f t="shared" si="186"/>
        <v>58459.240981240982</v>
      </c>
      <c r="AW294" s="101">
        <f t="shared" ref="AW294:AW310" si="191">IFERROR(AT294/$BL$21,0)</f>
        <v>3.1074839693287296E-2</v>
      </c>
      <c r="AX294" s="112"/>
      <c r="BN294" s="555">
        <v>18</v>
      </c>
      <c r="BO294" s="565" t="s">
        <v>55</v>
      </c>
      <c r="BP294" s="568">
        <v>175299640</v>
      </c>
      <c r="BQ294" s="568">
        <v>203</v>
      </c>
      <c r="BR294" s="388" t="s">
        <v>133</v>
      </c>
      <c r="BS294" s="374">
        <v>7336891</v>
      </c>
      <c r="BT294" s="329">
        <v>4.1853428791981548E-2</v>
      </c>
      <c r="BU294" s="374">
        <v>47</v>
      </c>
      <c r="BV294" s="329">
        <v>0.23152709359605911</v>
      </c>
      <c r="BW294" s="374">
        <v>156104.06382978722</v>
      </c>
      <c r="BX294" s="389">
        <v>2.4809966216216214E-3</v>
      </c>
      <c r="CA294" s="9"/>
      <c r="CB294" s="138"/>
      <c r="CC294" s="138"/>
      <c r="CD294" s="138"/>
      <c r="CE294" s="138"/>
      <c r="CF294" s="138"/>
      <c r="CG294" s="138"/>
      <c r="CH294" s="1"/>
      <c r="CI294" s="9"/>
      <c r="CJ294" s="130"/>
      <c r="CK294" s="130"/>
      <c r="CL294" s="130"/>
      <c r="CM294" s="1"/>
      <c r="CN294" s="1"/>
      <c r="CO294" s="1"/>
      <c r="CP294" s="1"/>
      <c r="CQ294" s="1"/>
    </row>
    <row r="295" spans="2:95" s="14" customFormat="1" ht="13.5" customHeight="1">
      <c r="B295" s="451"/>
      <c r="C295" s="566"/>
      <c r="D295" s="581"/>
      <c r="E295" s="569"/>
      <c r="F295" s="569"/>
      <c r="G295" s="116" t="s">
        <v>474</v>
      </c>
      <c r="H295" s="187">
        <v>12849350</v>
      </c>
      <c r="I295" s="160">
        <f>IFERROR(H295/E293,"-")</f>
        <v>1.0687178681724469E-2</v>
      </c>
      <c r="J295" s="187">
        <v>132</v>
      </c>
      <c r="K295" s="160">
        <f>IFERROR(J295/F293,"-")</f>
        <v>7.9951544518473652E-2</v>
      </c>
      <c r="L295" s="190">
        <f t="shared" si="182"/>
        <v>97343.560606060608</v>
      </c>
      <c r="M295" s="101">
        <f>IFERROR(J295/$BL$21,0)</f>
        <v>5.9190170844356758E-3</v>
      </c>
      <c r="N295" s="569"/>
      <c r="O295" s="569"/>
      <c r="P295" s="116" t="s">
        <v>474</v>
      </c>
      <c r="Q295" s="187">
        <v>1923837</v>
      </c>
      <c r="R295" s="160">
        <f>IFERROR(Q295/N293,"-")</f>
        <v>1.2316144049380398E-2</v>
      </c>
      <c r="S295" s="187">
        <v>20</v>
      </c>
      <c r="T295" s="160">
        <f>IFERROR(S295/O293,"-")</f>
        <v>8.2644628099173556E-2</v>
      </c>
      <c r="U295" s="190">
        <f t="shared" si="183"/>
        <v>96191.85</v>
      </c>
      <c r="V295" s="101">
        <f>IFERROR(S295/$BL$21,0)</f>
        <v>8.9682077036904177E-4</v>
      </c>
      <c r="W295" s="569"/>
      <c r="X295" s="569"/>
      <c r="Y295" s="116" t="s">
        <v>474</v>
      </c>
      <c r="Z295" s="187">
        <v>38111</v>
      </c>
      <c r="AA295" s="160">
        <f>IFERROR(Z295/W293,"-")</f>
        <v>6.3494544044164782E-4</v>
      </c>
      <c r="AB295" s="187">
        <v>5</v>
      </c>
      <c r="AC295" s="160">
        <f>IFERROR(AB295/X293,"-")</f>
        <v>4.9504950495049507E-2</v>
      </c>
      <c r="AD295" s="190">
        <f t="shared" si="184"/>
        <v>7622.2</v>
      </c>
      <c r="AE295" s="101">
        <f>IFERROR(AB295/$BL$21,0)</f>
        <v>2.2420519259226044E-4</v>
      </c>
      <c r="AF295" s="569"/>
      <c r="AG295" s="569"/>
      <c r="AH295" s="116" t="s">
        <v>474</v>
      </c>
      <c r="AI295" s="187">
        <v>1340983</v>
      </c>
      <c r="AJ295" s="160">
        <f>IFERROR(AI295/AF293,"-")</f>
        <v>6.6622118873550257E-3</v>
      </c>
      <c r="AK295" s="187">
        <v>23</v>
      </c>
      <c r="AL295" s="160">
        <f>IFERROR(AK295/AG293,"-")</f>
        <v>0.10599078341013825</v>
      </c>
      <c r="AM295" s="190">
        <f t="shared" si="185"/>
        <v>58303.608695652176</v>
      </c>
      <c r="AN295" s="101">
        <f>IFERROR(AK295/$BL$21,0)</f>
        <v>1.031343885924398E-3</v>
      </c>
      <c r="AO295" s="569"/>
      <c r="AP295" s="586"/>
      <c r="AQ295" s="116" t="s">
        <v>474</v>
      </c>
      <c r="AR295" s="187">
        <f t="shared" ref="AR295" si="192">SUM(H295,Q295,Z295,AI295)</f>
        <v>16152281</v>
      </c>
      <c r="AS295" s="160">
        <f>IFERROR(AR295/AO293,"-")</f>
        <v>9.9716306733506135E-3</v>
      </c>
      <c r="AT295" s="187">
        <f t="shared" ref="AT295" si="193">SUM(J295,S295,AB295,AK295)</f>
        <v>180</v>
      </c>
      <c r="AU295" s="160">
        <f>IFERROR(AT295/AP293,"-")</f>
        <v>8.1411126187245594E-2</v>
      </c>
      <c r="AV295" s="190">
        <f t="shared" si="186"/>
        <v>89734.89444444445</v>
      </c>
      <c r="AW295" s="101">
        <f>IFERROR(AT295/$BL$21,0)</f>
        <v>8.0713869333213749E-3</v>
      </c>
      <c r="AX295" s="111"/>
      <c r="BJ295" s="12"/>
      <c r="BM295" s="12"/>
      <c r="BN295" s="476"/>
      <c r="BO295" s="566"/>
      <c r="BP295" s="569"/>
      <c r="BQ295" s="569"/>
      <c r="BR295" s="388" t="s">
        <v>134</v>
      </c>
      <c r="BS295" s="374">
        <v>5400324</v>
      </c>
      <c r="BT295" s="329">
        <v>3.0806246949508852E-2</v>
      </c>
      <c r="BU295" s="374">
        <v>56</v>
      </c>
      <c r="BV295" s="329">
        <v>0.27586206896551724</v>
      </c>
      <c r="BW295" s="374">
        <v>96434.357142857145</v>
      </c>
      <c r="BX295" s="389">
        <v>2.9560810810810812E-3</v>
      </c>
      <c r="BY295" s="12"/>
      <c r="CA295" s="9"/>
      <c r="CB295" s="138"/>
      <c r="CC295" s="138"/>
      <c r="CD295" s="138"/>
      <c r="CE295" s="138"/>
      <c r="CF295" s="138"/>
      <c r="CG295" s="138"/>
      <c r="CH295" s="1"/>
      <c r="CI295" s="9"/>
      <c r="CJ295" s="130"/>
      <c r="CK295" s="130"/>
      <c r="CL295" s="130"/>
      <c r="CM295" s="1"/>
      <c r="CN295" s="1"/>
      <c r="CO295" s="1"/>
      <c r="CP295" s="1"/>
      <c r="CQ295" s="1"/>
    </row>
    <row r="296" spans="2:95" s="14" customFormat="1" ht="13.5" customHeight="1">
      <c r="B296" s="451"/>
      <c r="C296" s="566"/>
      <c r="D296" s="581"/>
      <c r="E296" s="569"/>
      <c r="F296" s="569"/>
      <c r="G296" s="117" t="s">
        <v>135</v>
      </c>
      <c r="H296" s="187">
        <v>27278593</v>
      </c>
      <c r="I296" s="160">
        <f>IFERROR(H296/E293,"-")</f>
        <v>2.2688400392007247E-2</v>
      </c>
      <c r="J296" s="187">
        <v>503</v>
      </c>
      <c r="K296" s="160">
        <f>IFERROR(J296/F293,"-")</f>
        <v>0.30466384009691094</v>
      </c>
      <c r="L296" s="190">
        <f t="shared" si="182"/>
        <v>54231.795228628231</v>
      </c>
      <c r="M296" s="101">
        <f t="shared" si="187"/>
        <v>2.2555042374781401E-2</v>
      </c>
      <c r="N296" s="569"/>
      <c r="O296" s="569"/>
      <c r="P296" s="117" t="s">
        <v>135</v>
      </c>
      <c r="Q296" s="187">
        <v>6172537</v>
      </c>
      <c r="R296" s="160">
        <f>IFERROR(Q296/N293,"-")</f>
        <v>3.95157463143345E-2</v>
      </c>
      <c r="S296" s="187">
        <v>82</v>
      </c>
      <c r="T296" s="160">
        <f>IFERROR(S296/O293,"-")</f>
        <v>0.33884297520661155</v>
      </c>
      <c r="U296" s="190">
        <f t="shared" si="183"/>
        <v>75274.841463414632</v>
      </c>
      <c r="V296" s="101">
        <f t="shared" si="188"/>
        <v>3.6769651585130711E-3</v>
      </c>
      <c r="W296" s="569"/>
      <c r="X296" s="569"/>
      <c r="Y296" s="117" t="s">
        <v>135</v>
      </c>
      <c r="Z296" s="187">
        <v>3594077</v>
      </c>
      <c r="AA296" s="160">
        <f>IFERROR(Z296/W293,"-")</f>
        <v>5.9878848724677823E-2</v>
      </c>
      <c r="AB296" s="187">
        <v>41</v>
      </c>
      <c r="AC296" s="160">
        <f>IFERROR(AB296/X293,"-")</f>
        <v>0.40594059405940597</v>
      </c>
      <c r="AD296" s="190">
        <f t="shared" si="184"/>
        <v>87660.414634146335</v>
      </c>
      <c r="AE296" s="101">
        <f t="shared" si="189"/>
        <v>1.8384825792565355E-3</v>
      </c>
      <c r="AF296" s="569"/>
      <c r="AG296" s="569"/>
      <c r="AH296" s="117" t="s">
        <v>135</v>
      </c>
      <c r="AI296" s="187">
        <v>6132211</v>
      </c>
      <c r="AJ296" s="160">
        <f>IFERROR(AI296/AF293,"-")</f>
        <v>3.0465776985964216E-2</v>
      </c>
      <c r="AK296" s="187">
        <v>56</v>
      </c>
      <c r="AL296" s="160">
        <f>IFERROR(AK296/AG293,"-")</f>
        <v>0.25806451612903225</v>
      </c>
      <c r="AM296" s="190">
        <f t="shared" si="185"/>
        <v>109503.76785714286</v>
      </c>
      <c r="AN296" s="101">
        <f t="shared" si="190"/>
        <v>2.5110981570333167E-3</v>
      </c>
      <c r="AO296" s="569"/>
      <c r="AP296" s="586"/>
      <c r="AQ296" s="117" t="s">
        <v>135</v>
      </c>
      <c r="AR296" s="187">
        <f t="shared" si="174"/>
        <v>43177418</v>
      </c>
      <c r="AS296" s="160">
        <f>IFERROR(AR296/AO293,"-")</f>
        <v>2.6655632459891013E-2</v>
      </c>
      <c r="AT296" s="187">
        <f t="shared" si="175"/>
        <v>682</v>
      </c>
      <c r="AU296" s="160">
        <f>IFERROR(AT296/AP293,"-")</f>
        <v>0.30845771144278605</v>
      </c>
      <c r="AV296" s="190">
        <f t="shared" si="186"/>
        <v>63309.997067448683</v>
      </c>
      <c r="AW296" s="101">
        <f t="shared" si="191"/>
        <v>3.0581588269584323E-2</v>
      </c>
      <c r="AX296" s="112"/>
      <c r="BN296" s="476"/>
      <c r="BO296" s="566"/>
      <c r="BP296" s="569"/>
      <c r="BQ296" s="569"/>
      <c r="BR296" s="388" t="s">
        <v>135</v>
      </c>
      <c r="BS296" s="374">
        <v>3997740</v>
      </c>
      <c r="BT296" s="329">
        <v>2.2805180889133601E-2</v>
      </c>
      <c r="BU296" s="374">
        <v>81</v>
      </c>
      <c r="BV296" s="329">
        <v>0.39901477832512317</v>
      </c>
      <c r="BW296" s="374">
        <v>49354.814814814818</v>
      </c>
      <c r="BX296" s="389">
        <v>4.2757601351351348E-3</v>
      </c>
      <c r="CA296" s="9"/>
      <c r="CB296" s="138"/>
      <c r="CC296" s="138"/>
      <c r="CD296" s="138"/>
      <c r="CE296" s="138"/>
      <c r="CF296" s="138"/>
      <c r="CG296" s="138"/>
      <c r="CH296" s="1"/>
      <c r="CI296" s="9"/>
      <c r="CJ296" s="130"/>
      <c r="CK296" s="130"/>
      <c r="CL296" s="130"/>
      <c r="CM296" s="1"/>
      <c r="CN296" s="1"/>
      <c r="CO296" s="1"/>
      <c r="CP296" s="1"/>
      <c r="CQ296" s="1"/>
    </row>
    <row r="297" spans="2:95" s="14" customFormat="1" ht="13.5" customHeight="1">
      <c r="B297" s="451"/>
      <c r="C297" s="566"/>
      <c r="D297" s="581"/>
      <c r="E297" s="569"/>
      <c r="F297" s="569"/>
      <c r="G297" s="117" t="s">
        <v>136</v>
      </c>
      <c r="H297" s="187">
        <v>3420391</v>
      </c>
      <c r="I297" s="160">
        <f>IFERROR(H297/E293,"-")</f>
        <v>2.8448388267392696E-3</v>
      </c>
      <c r="J297" s="187">
        <v>84</v>
      </c>
      <c r="K297" s="160">
        <f>IFERROR(J297/F293,"-")</f>
        <v>5.0878255602665054E-2</v>
      </c>
      <c r="L297" s="190">
        <f t="shared" si="182"/>
        <v>40718.940476190473</v>
      </c>
      <c r="M297" s="101">
        <f t="shared" si="187"/>
        <v>3.7666472355499755E-3</v>
      </c>
      <c r="N297" s="569"/>
      <c r="O297" s="569"/>
      <c r="P297" s="117" t="s">
        <v>136</v>
      </c>
      <c r="Q297" s="187">
        <v>213792</v>
      </c>
      <c r="R297" s="160">
        <f>IFERROR(Q297/N293,"-")</f>
        <v>1.3686674435542793E-3</v>
      </c>
      <c r="S297" s="187">
        <v>13</v>
      </c>
      <c r="T297" s="160">
        <f>IFERROR(S297/O293,"-")</f>
        <v>5.3719008264462811E-2</v>
      </c>
      <c r="U297" s="190">
        <f t="shared" si="183"/>
        <v>16445.538461538461</v>
      </c>
      <c r="V297" s="101">
        <f t="shared" si="188"/>
        <v>5.8293350073987719E-4</v>
      </c>
      <c r="W297" s="569"/>
      <c r="X297" s="569"/>
      <c r="Y297" s="117" t="s">
        <v>136</v>
      </c>
      <c r="Z297" s="187">
        <v>103622</v>
      </c>
      <c r="AA297" s="160">
        <f>IFERROR(Z297/W293,"-")</f>
        <v>1.7263865138528098E-3</v>
      </c>
      <c r="AB297" s="187">
        <v>5</v>
      </c>
      <c r="AC297" s="160">
        <f>IFERROR(AB297/X293,"-")</f>
        <v>4.9504950495049507E-2</v>
      </c>
      <c r="AD297" s="190">
        <f t="shared" si="184"/>
        <v>20724.400000000001</v>
      </c>
      <c r="AE297" s="101">
        <f t="shared" si="189"/>
        <v>2.2420519259226044E-4</v>
      </c>
      <c r="AF297" s="569"/>
      <c r="AG297" s="569"/>
      <c r="AH297" s="117" t="s">
        <v>136</v>
      </c>
      <c r="AI297" s="187">
        <v>162259</v>
      </c>
      <c r="AJ297" s="160">
        <f>IFERROR(AI297/AF293,"-")</f>
        <v>8.0612792155481403E-4</v>
      </c>
      <c r="AK297" s="187">
        <v>15</v>
      </c>
      <c r="AL297" s="160">
        <f>IFERROR(AK297/AG293,"-")</f>
        <v>6.9124423963133647E-2</v>
      </c>
      <c r="AM297" s="190">
        <f t="shared" si="185"/>
        <v>10817.266666666666</v>
      </c>
      <c r="AN297" s="101">
        <f t="shared" si="190"/>
        <v>6.7261557777678128E-4</v>
      </c>
      <c r="AO297" s="569"/>
      <c r="AP297" s="586"/>
      <c r="AQ297" s="117" t="s">
        <v>136</v>
      </c>
      <c r="AR297" s="187">
        <f t="shared" si="174"/>
        <v>3900064</v>
      </c>
      <c r="AS297" s="160">
        <f>IFERROR(AR297/AO293,"-")</f>
        <v>2.4077093390357986E-3</v>
      </c>
      <c r="AT297" s="187">
        <f t="shared" si="175"/>
        <v>117</v>
      </c>
      <c r="AU297" s="160">
        <f>IFERROR(AT297/AP293,"-")</f>
        <v>5.2917232021709636E-2</v>
      </c>
      <c r="AV297" s="190">
        <f t="shared" si="186"/>
        <v>33333.880341880344</v>
      </c>
      <c r="AW297" s="101">
        <f t="shared" si="191"/>
        <v>5.246401506658894E-3</v>
      </c>
      <c r="AX297" s="112"/>
      <c r="BN297" s="476"/>
      <c r="BO297" s="566"/>
      <c r="BP297" s="569"/>
      <c r="BQ297" s="569"/>
      <c r="BR297" s="388" t="s">
        <v>136</v>
      </c>
      <c r="BS297" s="374">
        <v>155966</v>
      </c>
      <c r="BT297" s="329">
        <v>8.8971089729562478E-4</v>
      </c>
      <c r="BU297" s="374">
        <v>10</v>
      </c>
      <c r="BV297" s="329">
        <v>4.9261083743842367E-2</v>
      </c>
      <c r="BW297" s="374">
        <v>15596.6</v>
      </c>
      <c r="BX297" s="389">
        <v>5.2787162162162165E-4</v>
      </c>
      <c r="CA297" s="9"/>
      <c r="CB297" s="138"/>
      <c r="CC297" s="138"/>
      <c r="CD297" s="138"/>
      <c r="CE297" s="138"/>
      <c r="CF297" s="138"/>
      <c r="CG297" s="138"/>
      <c r="CH297" s="1"/>
      <c r="CI297" s="9"/>
      <c r="CJ297" s="130"/>
      <c r="CK297" s="130"/>
      <c r="CL297" s="130"/>
      <c r="CM297" s="1"/>
      <c r="CN297" s="1"/>
      <c r="CO297" s="1"/>
      <c r="CP297" s="1"/>
      <c r="CQ297" s="1"/>
    </row>
    <row r="298" spans="2:95" s="14" customFormat="1" ht="13.5" customHeight="1">
      <c r="B298" s="451"/>
      <c r="C298" s="566"/>
      <c r="D298" s="581"/>
      <c r="E298" s="569"/>
      <c r="F298" s="569"/>
      <c r="G298" s="117" t="s">
        <v>137</v>
      </c>
      <c r="H298" s="187">
        <v>29761629</v>
      </c>
      <c r="I298" s="160">
        <f>IFERROR(H298/E293,"-")</f>
        <v>2.4753613761178014E-2</v>
      </c>
      <c r="J298" s="187">
        <v>650</v>
      </c>
      <c r="K298" s="160">
        <f>IFERROR(J298/F293,"-")</f>
        <v>0.39370078740157483</v>
      </c>
      <c r="L298" s="190">
        <f t="shared" si="182"/>
        <v>45787.121538461535</v>
      </c>
      <c r="M298" s="101">
        <f t="shared" si="187"/>
        <v>2.9146675036993856E-2</v>
      </c>
      <c r="N298" s="569"/>
      <c r="O298" s="569"/>
      <c r="P298" s="117" t="s">
        <v>137</v>
      </c>
      <c r="Q298" s="187">
        <v>3561120</v>
      </c>
      <c r="R298" s="160">
        <f>IFERROR(Q298/N293,"-")</f>
        <v>2.2797808180801973E-2</v>
      </c>
      <c r="S298" s="187">
        <v>94</v>
      </c>
      <c r="T298" s="160">
        <f>IFERROR(S298/O293,"-")</f>
        <v>0.38842975206611569</v>
      </c>
      <c r="U298" s="190">
        <f t="shared" si="183"/>
        <v>37884.255319148935</v>
      </c>
      <c r="V298" s="101">
        <f t="shared" si="188"/>
        <v>4.2150576207344963E-3</v>
      </c>
      <c r="W298" s="569"/>
      <c r="X298" s="569"/>
      <c r="Y298" s="117" t="s">
        <v>137</v>
      </c>
      <c r="Z298" s="187">
        <v>980315</v>
      </c>
      <c r="AA298" s="160">
        <f>IFERROR(Z298/W293,"-")</f>
        <v>1.633246410344924E-2</v>
      </c>
      <c r="AB298" s="187">
        <v>43</v>
      </c>
      <c r="AC298" s="160">
        <f>IFERROR(AB298/X293,"-")</f>
        <v>0.42574257425742573</v>
      </c>
      <c r="AD298" s="190">
        <f t="shared" si="184"/>
        <v>22798.023255813954</v>
      </c>
      <c r="AE298" s="101">
        <f t="shared" si="189"/>
        <v>1.9281646562934397E-3</v>
      </c>
      <c r="AF298" s="569"/>
      <c r="AG298" s="569"/>
      <c r="AH298" s="117" t="s">
        <v>137</v>
      </c>
      <c r="AI298" s="187">
        <v>8964271</v>
      </c>
      <c r="AJ298" s="160">
        <f>IFERROR(AI298/AF293,"-")</f>
        <v>4.4535891072199969E-2</v>
      </c>
      <c r="AK298" s="187">
        <v>93</v>
      </c>
      <c r="AL298" s="160">
        <f>IFERROR(AK298/AG293,"-")</f>
        <v>0.42857142857142855</v>
      </c>
      <c r="AM298" s="190">
        <f t="shared" si="185"/>
        <v>96390.010752688177</v>
      </c>
      <c r="AN298" s="101">
        <f t="shared" si="190"/>
        <v>4.1702165822160445E-3</v>
      </c>
      <c r="AO298" s="569"/>
      <c r="AP298" s="586"/>
      <c r="AQ298" s="117" t="s">
        <v>137</v>
      </c>
      <c r="AR298" s="187">
        <f t="shared" si="174"/>
        <v>43267335</v>
      </c>
      <c r="AS298" s="160">
        <f>IFERROR(AR298/AO293,"-")</f>
        <v>2.671114283116648E-2</v>
      </c>
      <c r="AT298" s="187">
        <f t="shared" si="175"/>
        <v>880</v>
      </c>
      <c r="AU298" s="160">
        <f>IFERROR(AT298/AP293,"-")</f>
        <v>0.39800995024875624</v>
      </c>
      <c r="AV298" s="190">
        <f t="shared" si="186"/>
        <v>49167.42613636364</v>
      </c>
      <c r="AW298" s="101">
        <f t="shared" si="191"/>
        <v>3.9460113896237839E-2</v>
      </c>
      <c r="AX298" s="112"/>
      <c r="BN298" s="476"/>
      <c r="BO298" s="566"/>
      <c r="BP298" s="569"/>
      <c r="BQ298" s="569"/>
      <c r="BR298" s="388" t="s">
        <v>137</v>
      </c>
      <c r="BS298" s="374">
        <v>2901568</v>
      </c>
      <c r="BT298" s="329">
        <v>1.6552047682470997E-2</v>
      </c>
      <c r="BU298" s="374">
        <v>83</v>
      </c>
      <c r="BV298" s="329">
        <v>0.40886699507389163</v>
      </c>
      <c r="BW298" s="374">
        <v>34958.650602409638</v>
      </c>
      <c r="BX298" s="389">
        <v>4.3813344594594598E-3</v>
      </c>
      <c r="CA298" s="9"/>
      <c r="CB298" s="138"/>
      <c r="CC298" s="138"/>
      <c r="CD298" s="138"/>
      <c r="CE298" s="138"/>
      <c r="CF298" s="138"/>
      <c r="CG298" s="138"/>
      <c r="CH298" s="1"/>
      <c r="CI298" s="9"/>
      <c r="CJ298" s="130"/>
      <c r="CK298" s="130"/>
      <c r="CL298" s="130"/>
      <c r="CM298" s="1"/>
      <c r="CN298" s="1"/>
      <c r="CO298" s="1"/>
      <c r="CP298" s="1"/>
      <c r="CQ298" s="1"/>
    </row>
    <row r="299" spans="2:95" s="14" customFormat="1" ht="13.5" customHeight="1">
      <c r="B299" s="451"/>
      <c r="C299" s="566"/>
      <c r="D299" s="581"/>
      <c r="E299" s="569"/>
      <c r="F299" s="569"/>
      <c r="G299" s="117" t="s">
        <v>138</v>
      </c>
      <c r="H299" s="187">
        <v>46374852</v>
      </c>
      <c r="I299" s="160">
        <f>IFERROR(H299/E293,"-")</f>
        <v>3.8571315254275686E-2</v>
      </c>
      <c r="J299" s="187">
        <v>739</v>
      </c>
      <c r="K299" s="160">
        <f>IFERROR(J299/F293,"-")</f>
        <v>0.4476075105996366</v>
      </c>
      <c r="L299" s="190">
        <f t="shared" si="182"/>
        <v>62753.520974289582</v>
      </c>
      <c r="M299" s="101">
        <f t="shared" si="187"/>
        <v>3.3137527465136089E-2</v>
      </c>
      <c r="N299" s="569"/>
      <c r="O299" s="569"/>
      <c r="P299" s="117" t="s">
        <v>138</v>
      </c>
      <c r="Q299" s="187">
        <v>7151752</v>
      </c>
      <c r="R299" s="160">
        <f>IFERROR(Q299/N293,"-")</f>
        <v>4.5784548190644203E-2</v>
      </c>
      <c r="S299" s="187">
        <v>112</v>
      </c>
      <c r="T299" s="160">
        <f>IFERROR(S299/O293,"-")</f>
        <v>0.46280991735537191</v>
      </c>
      <c r="U299" s="190">
        <f t="shared" si="183"/>
        <v>63854.928571428572</v>
      </c>
      <c r="V299" s="101">
        <f t="shared" si="188"/>
        <v>5.0221963140666334E-3</v>
      </c>
      <c r="W299" s="569"/>
      <c r="X299" s="569"/>
      <c r="Y299" s="117" t="s">
        <v>138</v>
      </c>
      <c r="Z299" s="187">
        <v>2316302</v>
      </c>
      <c r="AA299" s="160">
        <f>IFERROR(Z299/W293,"-")</f>
        <v>3.8590574731333996E-2</v>
      </c>
      <c r="AB299" s="187">
        <v>49</v>
      </c>
      <c r="AC299" s="160">
        <f>IFERROR(AB299/X293,"-")</f>
        <v>0.48514851485148514</v>
      </c>
      <c r="AD299" s="190">
        <f t="shared" si="184"/>
        <v>47271.469387755104</v>
      </c>
      <c r="AE299" s="101">
        <f t="shared" si="189"/>
        <v>2.1972108874041521E-3</v>
      </c>
      <c r="AF299" s="569"/>
      <c r="AG299" s="569"/>
      <c r="AH299" s="117" t="s">
        <v>138</v>
      </c>
      <c r="AI299" s="187">
        <v>7028226</v>
      </c>
      <c r="AJ299" s="160">
        <f>IFERROR(AI299/AF293,"-")</f>
        <v>3.4917318716357823E-2</v>
      </c>
      <c r="AK299" s="187">
        <v>88</v>
      </c>
      <c r="AL299" s="160">
        <f>IFERROR(AK299/AG293,"-")</f>
        <v>0.40552995391705071</v>
      </c>
      <c r="AM299" s="190">
        <f t="shared" si="185"/>
        <v>79866.204545454544</v>
      </c>
      <c r="AN299" s="101">
        <f t="shared" si="190"/>
        <v>3.9460113896237839E-3</v>
      </c>
      <c r="AO299" s="569"/>
      <c r="AP299" s="586"/>
      <c r="AQ299" s="117" t="s">
        <v>138</v>
      </c>
      <c r="AR299" s="187">
        <f t="shared" si="174"/>
        <v>62871132</v>
      </c>
      <c r="AS299" s="160">
        <f>IFERROR(AR299/AO293,"-")</f>
        <v>3.8813571180409463E-2</v>
      </c>
      <c r="AT299" s="187">
        <f t="shared" si="175"/>
        <v>988</v>
      </c>
      <c r="AU299" s="160">
        <f>IFERROR(AT299/AP293,"-")</f>
        <v>0.44685662596110359</v>
      </c>
      <c r="AV299" s="190">
        <f t="shared" si="186"/>
        <v>63634.748987854247</v>
      </c>
      <c r="AW299" s="101">
        <f t="shared" si="191"/>
        <v>4.4302946056230662E-2</v>
      </c>
      <c r="AX299" s="112"/>
      <c r="BN299" s="476"/>
      <c r="BO299" s="566"/>
      <c r="BP299" s="569"/>
      <c r="BQ299" s="569"/>
      <c r="BR299" s="388" t="s">
        <v>138</v>
      </c>
      <c r="BS299" s="374">
        <v>7291506</v>
      </c>
      <c r="BT299" s="329">
        <v>4.1594529230065735E-2</v>
      </c>
      <c r="BU299" s="374">
        <v>112</v>
      </c>
      <c r="BV299" s="329">
        <v>0.55172413793103448</v>
      </c>
      <c r="BW299" s="374">
        <v>65102.732142857145</v>
      </c>
      <c r="BX299" s="389">
        <v>5.9121621621621625E-3</v>
      </c>
      <c r="CA299" s="9"/>
      <c r="CB299" s="138"/>
      <c r="CC299" s="138"/>
      <c r="CD299" s="138"/>
      <c r="CE299" s="138"/>
      <c r="CF299" s="138"/>
      <c r="CG299" s="138"/>
      <c r="CH299" s="1"/>
      <c r="CI299" s="9"/>
      <c r="CJ299" s="130"/>
      <c r="CK299" s="130"/>
      <c r="CL299" s="130"/>
      <c r="CM299" s="1"/>
      <c r="CN299" s="1"/>
      <c r="CO299" s="1"/>
      <c r="CP299" s="1"/>
      <c r="CQ299" s="1"/>
    </row>
    <row r="300" spans="2:95" s="14" customFormat="1" ht="13.5" customHeight="1">
      <c r="B300" s="451"/>
      <c r="C300" s="566"/>
      <c r="D300" s="581"/>
      <c r="E300" s="569"/>
      <c r="F300" s="569"/>
      <c r="G300" s="117" t="s">
        <v>139</v>
      </c>
      <c r="H300" s="187">
        <v>40596013</v>
      </c>
      <c r="I300" s="160">
        <f>IFERROR(H300/E293,"-")</f>
        <v>3.3764886527070194E-2</v>
      </c>
      <c r="J300" s="187">
        <v>228</v>
      </c>
      <c r="K300" s="160">
        <f>IFERROR(J300/F293,"-")</f>
        <v>0.13809812235009086</v>
      </c>
      <c r="L300" s="190">
        <f t="shared" si="182"/>
        <v>178052.68859649124</v>
      </c>
      <c r="M300" s="101">
        <f t="shared" si="187"/>
        <v>1.0223756782207076E-2</v>
      </c>
      <c r="N300" s="569"/>
      <c r="O300" s="569"/>
      <c r="P300" s="117" t="s">
        <v>139</v>
      </c>
      <c r="Q300" s="187">
        <v>5869753</v>
      </c>
      <c r="R300" s="160">
        <f>IFERROR(Q300/N293,"-")</f>
        <v>3.7577364133386949E-2</v>
      </c>
      <c r="S300" s="187">
        <v>38</v>
      </c>
      <c r="T300" s="160">
        <f>IFERROR(S300/O293,"-")</f>
        <v>0.15702479338842976</v>
      </c>
      <c r="U300" s="190">
        <f t="shared" si="183"/>
        <v>154467.18421052632</v>
      </c>
      <c r="V300" s="101">
        <f t="shared" si="188"/>
        <v>1.7039594637011793E-3</v>
      </c>
      <c r="W300" s="569"/>
      <c r="X300" s="569"/>
      <c r="Y300" s="117" t="s">
        <v>139</v>
      </c>
      <c r="Z300" s="187">
        <v>165980</v>
      </c>
      <c r="AA300" s="160">
        <f>IFERROR(Z300/W293,"-")</f>
        <v>2.7652972686233557E-3</v>
      </c>
      <c r="AB300" s="187">
        <v>14</v>
      </c>
      <c r="AC300" s="160">
        <f>IFERROR(AB300/X293,"-")</f>
        <v>0.13861386138613863</v>
      </c>
      <c r="AD300" s="190">
        <f t="shared" si="184"/>
        <v>11855.714285714286</v>
      </c>
      <c r="AE300" s="101">
        <f t="shared" si="189"/>
        <v>6.2777453925832918E-4</v>
      </c>
      <c r="AF300" s="569"/>
      <c r="AG300" s="569"/>
      <c r="AH300" s="117" t="s">
        <v>139</v>
      </c>
      <c r="AI300" s="187">
        <v>7056952</v>
      </c>
      <c r="AJ300" s="160">
        <f>IFERROR(AI300/AF293,"-")</f>
        <v>3.5060033947405617E-2</v>
      </c>
      <c r="AK300" s="187">
        <v>33</v>
      </c>
      <c r="AL300" s="160">
        <f>IFERROR(AK300/AG293,"-")</f>
        <v>0.15207373271889402</v>
      </c>
      <c r="AM300" s="190">
        <f t="shared" si="185"/>
        <v>213847.0303030303</v>
      </c>
      <c r="AN300" s="101">
        <f t="shared" si="190"/>
        <v>1.479754271108919E-3</v>
      </c>
      <c r="AO300" s="569"/>
      <c r="AP300" s="586"/>
      <c r="AQ300" s="117" t="s">
        <v>139</v>
      </c>
      <c r="AR300" s="187">
        <f t="shared" si="174"/>
        <v>53688698</v>
      </c>
      <c r="AS300" s="160">
        <f>IFERROR(AR300/AO293,"-")</f>
        <v>3.3144784181816656E-2</v>
      </c>
      <c r="AT300" s="187">
        <f t="shared" si="175"/>
        <v>313</v>
      </c>
      <c r="AU300" s="160">
        <f>IFERROR(AT300/AP293,"-")</f>
        <v>0.1415649027589326</v>
      </c>
      <c r="AV300" s="190">
        <f t="shared" si="186"/>
        <v>171529.38658146965</v>
      </c>
      <c r="AW300" s="101">
        <f t="shared" si="191"/>
        <v>1.4035245056275503E-2</v>
      </c>
      <c r="AX300" s="112"/>
      <c r="BN300" s="476"/>
      <c r="BO300" s="566"/>
      <c r="BP300" s="569"/>
      <c r="BQ300" s="569"/>
      <c r="BR300" s="388" t="s">
        <v>139</v>
      </c>
      <c r="BS300" s="374">
        <v>515281</v>
      </c>
      <c r="BT300" s="329">
        <v>2.9394298813163562E-3</v>
      </c>
      <c r="BU300" s="374">
        <v>38</v>
      </c>
      <c r="BV300" s="329">
        <v>0.18719211822660098</v>
      </c>
      <c r="BW300" s="374">
        <v>13560.026315789473</v>
      </c>
      <c r="BX300" s="389">
        <v>2.0059121621621621E-3</v>
      </c>
      <c r="CA300" s="9"/>
      <c r="CB300" s="138"/>
      <c r="CC300" s="138"/>
      <c r="CD300" s="138"/>
      <c r="CE300" s="138"/>
      <c r="CF300" s="138"/>
      <c r="CG300" s="138"/>
      <c r="CH300" s="1"/>
      <c r="CI300" s="9"/>
      <c r="CJ300" s="130"/>
      <c r="CK300" s="130"/>
      <c r="CL300" s="130"/>
      <c r="CM300" s="1"/>
      <c r="CN300" s="1"/>
      <c r="CO300" s="1"/>
      <c r="CP300" s="1"/>
      <c r="CQ300" s="1"/>
    </row>
    <row r="301" spans="2:95" s="14" customFormat="1" ht="13.5" customHeight="1">
      <c r="B301" s="451"/>
      <c r="C301" s="566"/>
      <c r="D301" s="581"/>
      <c r="E301" s="569"/>
      <c r="F301" s="569"/>
      <c r="G301" s="117" t="s">
        <v>149</v>
      </c>
      <c r="H301" s="187">
        <v>5769</v>
      </c>
      <c r="I301" s="160">
        <f>IFERROR(H301/E293,"-")</f>
        <v>4.7982453443067905E-6</v>
      </c>
      <c r="J301" s="187">
        <v>2</v>
      </c>
      <c r="K301" s="160">
        <f>IFERROR(J301/F293,"-")</f>
        <v>1.2113870381586917E-3</v>
      </c>
      <c r="L301" s="190">
        <f t="shared" si="182"/>
        <v>2884.5</v>
      </c>
      <c r="M301" s="101">
        <f t="shared" si="187"/>
        <v>8.9682077036904172E-5</v>
      </c>
      <c r="N301" s="569"/>
      <c r="O301" s="569"/>
      <c r="P301" s="117" t="s">
        <v>149</v>
      </c>
      <c r="Q301" s="187">
        <v>0</v>
      </c>
      <c r="R301" s="160">
        <f>IFERROR(Q301/N293,"-")</f>
        <v>0</v>
      </c>
      <c r="S301" s="187">
        <v>0</v>
      </c>
      <c r="T301" s="160">
        <f>IFERROR(S301/O293,"-")</f>
        <v>0</v>
      </c>
      <c r="U301" s="190" t="str">
        <f t="shared" si="183"/>
        <v>-</v>
      </c>
      <c r="V301" s="101">
        <f t="shared" si="188"/>
        <v>0</v>
      </c>
      <c r="W301" s="569"/>
      <c r="X301" s="569"/>
      <c r="Y301" s="117" t="s">
        <v>149</v>
      </c>
      <c r="Z301" s="187">
        <v>0</v>
      </c>
      <c r="AA301" s="160">
        <f>IFERROR(Z301/W293,"-")</f>
        <v>0</v>
      </c>
      <c r="AB301" s="187">
        <v>0</v>
      </c>
      <c r="AC301" s="160">
        <f>IFERROR(AB301/X293,"-")</f>
        <v>0</v>
      </c>
      <c r="AD301" s="190" t="str">
        <f t="shared" si="184"/>
        <v>-</v>
      </c>
      <c r="AE301" s="101">
        <f t="shared" si="189"/>
        <v>0</v>
      </c>
      <c r="AF301" s="569"/>
      <c r="AG301" s="569"/>
      <c r="AH301" s="117" t="s">
        <v>149</v>
      </c>
      <c r="AI301" s="187">
        <v>0</v>
      </c>
      <c r="AJ301" s="160">
        <f>IFERROR(AI301/AF293,"-")</f>
        <v>0</v>
      </c>
      <c r="AK301" s="187">
        <v>0</v>
      </c>
      <c r="AL301" s="160">
        <f>IFERROR(AK301/AG293,"-")</f>
        <v>0</v>
      </c>
      <c r="AM301" s="190" t="str">
        <f t="shared" si="185"/>
        <v>-</v>
      </c>
      <c r="AN301" s="101">
        <f t="shared" si="190"/>
        <v>0</v>
      </c>
      <c r="AO301" s="569"/>
      <c r="AP301" s="586"/>
      <c r="AQ301" s="117" t="s">
        <v>149</v>
      </c>
      <c r="AR301" s="187">
        <f t="shared" si="174"/>
        <v>5769</v>
      </c>
      <c r="AS301" s="160">
        <f>IFERROR(AR301/AO293,"-")</f>
        <v>3.5614992925494356E-6</v>
      </c>
      <c r="AT301" s="187">
        <f t="shared" si="175"/>
        <v>2</v>
      </c>
      <c r="AU301" s="160">
        <f>IFERROR(AT301/AP293,"-")</f>
        <v>9.0456806874717323E-4</v>
      </c>
      <c r="AV301" s="190">
        <f t="shared" si="186"/>
        <v>2884.5</v>
      </c>
      <c r="AW301" s="101">
        <f t="shared" si="191"/>
        <v>8.9682077036904172E-5</v>
      </c>
      <c r="AX301" s="112"/>
      <c r="BN301" s="476"/>
      <c r="BO301" s="566"/>
      <c r="BP301" s="569"/>
      <c r="BQ301" s="569"/>
      <c r="BR301" s="388" t="s">
        <v>436</v>
      </c>
      <c r="BS301" s="374">
        <v>0</v>
      </c>
      <c r="BT301" s="329">
        <v>0</v>
      </c>
      <c r="BU301" s="374">
        <v>0</v>
      </c>
      <c r="BV301" s="329">
        <v>0</v>
      </c>
      <c r="BW301" s="374" t="s">
        <v>329</v>
      </c>
      <c r="BX301" s="389">
        <v>0</v>
      </c>
      <c r="CA301" s="9"/>
      <c r="CB301" s="138"/>
      <c r="CC301" s="138"/>
      <c r="CD301" s="138"/>
      <c r="CE301" s="138"/>
      <c r="CF301" s="138"/>
      <c r="CG301" s="138"/>
      <c r="CH301" s="1"/>
      <c r="CI301" s="9"/>
      <c r="CJ301" s="130"/>
      <c r="CK301" s="130"/>
      <c r="CL301" s="130"/>
      <c r="CM301" s="1"/>
      <c r="CN301" s="1"/>
      <c r="CO301" s="1"/>
      <c r="CP301" s="1"/>
      <c r="CQ301" s="1"/>
    </row>
    <row r="302" spans="2:95" s="14" customFormat="1" ht="13.5" customHeight="1">
      <c r="B302" s="451"/>
      <c r="C302" s="566"/>
      <c r="D302" s="581"/>
      <c r="E302" s="569"/>
      <c r="F302" s="569"/>
      <c r="G302" s="117" t="s">
        <v>140</v>
      </c>
      <c r="H302" s="187">
        <v>255423</v>
      </c>
      <c r="I302" s="160">
        <f>IFERROR(H302/E293,"-")</f>
        <v>2.124427492769758E-4</v>
      </c>
      <c r="J302" s="187">
        <v>17</v>
      </c>
      <c r="K302" s="160">
        <f>IFERROR(J302/F293,"-")</f>
        <v>1.029678982434888E-2</v>
      </c>
      <c r="L302" s="190">
        <f t="shared" si="182"/>
        <v>15024.882352941177</v>
      </c>
      <c r="M302" s="101">
        <f t="shared" si="187"/>
        <v>7.6229765481368548E-4</v>
      </c>
      <c r="N302" s="569"/>
      <c r="O302" s="569"/>
      <c r="P302" s="117" t="s">
        <v>140</v>
      </c>
      <c r="Q302" s="187">
        <v>62135</v>
      </c>
      <c r="R302" s="160">
        <f>IFERROR(Q302/N293,"-")</f>
        <v>3.9777985895283802E-4</v>
      </c>
      <c r="S302" s="187">
        <v>3</v>
      </c>
      <c r="T302" s="160">
        <f>IFERROR(S302/O293,"-")</f>
        <v>1.2396694214876033E-2</v>
      </c>
      <c r="U302" s="190">
        <f t="shared" si="183"/>
        <v>20711.666666666668</v>
      </c>
      <c r="V302" s="101">
        <f t="shared" si="188"/>
        <v>1.3452311555535627E-4</v>
      </c>
      <c r="W302" s="569"/>
      <c r="X302" s="569"/>
      <c r="Y302" s="117" t="s">
        <v>140</v>
      </c>
      <c r="Z302" s="187">
        <v>69248</v>
      </c>
      <c r="AA302" s="160">
        <f>IFERROR(Z302/W293,"-")</f>
        <v>1.1537010799953617E-3</v>
      </c>
      <c r="AB302" s="187">
        <v>3</v>
      </c>
      <c r="AC302" s="160">
        <f>IFERROR(AB302/X293,"-")</f>
        <v>2.9702970297029702E-2</v>
      </c>
      <c r="AD302" s="190">
        <f t="shared" si="184"/>
        <v>23082.666666666668</v>
      </c>
      <c r="AE302" s="101">
        <f t="shared" si="189"/>
        <v>1.3452311555535627E-4</v>
      </c>
      <c r="AF302" s="569"/>
      <c r="AG302" s="569"/>
      <c r="AH302" s="117" t="s">
        <v>140</v>
      </c>
      <c r="AI302" s="187">
        <v>39793</v>
      </c>
      <c r="AJ302" s="160">
        <f>IFERROR(AI302/AF293,"-")</f>
        <v>1.9769780648488353E-4</v>
      </c>
      <c r="AK302" s="187">
        <v>4</v>
      </c>
      <c r="AL302" s="160">
        <f>IFERROR(AK302/AG293,"-")</f>
        <v>1.8433179723502304E-2</v>
      </c>
      <c r="AM302" s="190">
        <f t="shared" si="185"/>
        <v>9948.25</v>
      </c>
      <c r="AN302" s="101">
        <f t="shared" si="190"/>
        <v>1.7936415407380834E-4</v>
      </c>
      <c r="AO302" s="569"/>
      <c r="AP302" s="586"/>
      <c r="AQ302" s="117" t="s">
        <v>140</v>
      </c>
      <c r="AR302" s="187">
        <f t="shared" si="174"/>
        <v>426599</v>
      </c>
      <c r="AS302" s="160">
        <f>IFERROR(AR302/AO293,"-")</f>
        <v>2.6336142081856417E-4</v>
      </c>
      <c r="AT302" s="187">
        <f t="shared" si="175"/>
        <v>27</v>
      </c>
      <c r="AU302" s="160">
        <f>IFERROR(AT302/AP293,"-")</f>
        <v>1.2211668928086838E-2</v>
      </c>
      <c r="AV302" s="190">
        <f t="shared" si="186"/>
        <v>15799.962962962964</v>
      </c>
      <c r="AW302" s="101">
        <f t="shared" si="191"/>
        <v>1.2107080399982064E-3</v>
      </c>
      <c r="AX302" s="112"/>
      <c r="BN302" s="476"/>
      <c r="BO302" s="566"/>
      <c r="BP302" s="569"/>
      <c r="BQ302" s="569"/>
      <c r="BR302" s="388" t="s">
        <v>140</v>
      </c>
      <c r="BS302" s="374">
        <v>24756</v>
      </c>
      <c r="BT302" s="329">
        <v>1.4122105441859435E-4</v>
      </c>
      <c r="BU302" s="374">
        <v>2</v>
      </c>
      <c r="BV302" s="329">
        <v>9.852216748768473E-3</v>
      </c>
      <c r="BW302" s="374">
        <v>12378</v>
      </c>
      <c r="BX302" s="389">
        <v>1.0557432432432433E-4</v>
      </c>
      <c r="CA302" s="9"/>
      <c r="CB302" s="138"/>
      <c r="CC302" s="138"/>
      <c r="CD302" s="138"/>
      <c r="CE302" s="138"/>
      <c r="CF302" s="138"/>
      <c r="CG302" s="138"/>
      <c r="CH302" s="1"/>
      <c r="CI302" s="9"/>
      <c r="CJ302" s="130"/>
      <c r="CK302" s="130"/>
      <c r="CL302" s="130"/>
      <c r="CM302" s="1"/>
      <c r="CN302" s="1"/>
      <c r="CO302" s="1"/>
      <c r="CP302" s="1"/>
      <c r="CQ302" s="1"/>
    </row>
    <row r="303" spans="2:95" s="14" customFormat="1" ht="13.5" customHeight="1">
      <c r="B303" s="451"/>
      <c r="C303" s="566"/>
      <c r="D303" s="581"/>
      <c r="E303" s="569"/>
      <c r="F303" s="569"/>
      <c r="G303" s="117" t="s">
        <v>141</v>
      </c>
      <c r="H303" s="187">
        <v>1117018</v>
      </c>
      <c r="I303" s="160">
        <f>IFERROR(H303/E293,"-")</f>
        <v>9.2905640804418139E-4</v>
      </c>
      <c r="J303" s="187">
        <v>89</v>
      </c>
      <c r="K303" s="160">
        <f>IFERROR(J303/F293,"-")</f>
        <v>5.3906723198061779E-2</v>
      </c>
      <c r="L303" s="190">
        <f t="shared" si="182"/>
        <v>12550.76404494382</v>
      </c>
      <c r="M303" s="101">
        <f t="shared" si="187"/>
        <v>3.9908524281422357E-3</v>
      </c>
      <c r="N303" s="569"/>
      <c r="O303" s="569"/>
      <c r="P303" s="117" t="s">
        <v>141</v>
      </c>
      <c r="Q303" s="187">
        <v>51648</v>
      </c>
      <c r="R303" s="160">
        <f>IFERROR(Q303/N293,"-")</f>
        <v>3.3064350454970918E-4</v>
      </c>
      <c r="S303" s="187">
        <v>4</v>
      </c>
      <c r="T303" s="160">
        <f>IFERROR(S303/O293,"-")</f>
        <v>1.6528925619834711E-2</v>
      </c>
      <c r="U303" s="190">
        <f t="shared" si="183"/>
        <v>12912</v>
      </c>
      <c r="V303" s="101">
        <f t="shared" si="188"/>
        <v>1.7936415407380834E-4</v>
      </c>
      <c r="W303" s="569"/>
      <c r="X303" s="569"/>
      <c r="Y303" s="117" t="s">
        <v>141</v>
      </c>
      <c r="Z303" s="187">
        <v>91482</v>
      </c>
      <c r="AA303" s="160">
        <f>IFERROR(Z303/W293,"-")</f>
        <v>1.5241289596831054E-3</v>
      </c>
      <c r="AB303" s="187">
        <v>10</v>
      </c>
      <c r="AC303" s="160">
        <f>IFERROR(AB303/X293,"-")</f>
        <v>9.9009900990099015E-2</v>
      </c>
      <c r="AD303" s="190">
        <f t="shared" si="184"/>
        <v>9148.2000000000007</v>
      </c>
      <c r="AE303" s="101">
        <f t="shared" si="189"/>
        <v>4.4841038518452089E-4</v>
      </c>
      <c r="AF303" s="569"/>
      <c r="AG303" s="569"/>
      <c r="AH303" s="117" t="s">
        <v>141</v>
      </c>
      <c r="AI303" s="187">
        <v>393534</v>
      </c>
      <c r="AJ303" s="160">
        <f>IFERROR(AI303/AF293,"-")</f>
        <v>1.9551380538592755E-3</v>
      </c>
      <c r="AK303" s="187">
        <v>15</v>
      </c>
      <c r="AL303" s="160">
        <f>IFERROR(AK303/AG293,"-")</f>
        <v>6.9124423963133647E-2</v>
      </c>
      <c r="AM303" s="190">
        <f t="shared" si="185"/>
        <v>26235.599999999999</v>
      </c>
      <c r="AN303" s="101">
        <f t="shared" si="190"/>
        <v>6.7261557777678128E-4</v>
      </c>
      <c r="AO303" s="569"/>
      <c r="AP303" s="586"/>
      <c r="AQ303" s="117" t="s">
        <v>141</v>
      </c>
      <c r="AR303" s="187">
        <f t="shared" si="174"/>
        <v>1653682</v>
      </c>
      <c r="AS303" s="160">
        <f>IFERROR(AR303/AO293,"-")</f>
        <v>1.0209026301095051E-3</v>
      </c>
      <c r="AT303" s="187">
        <f t="shared" si="175"/>
        <v>118</v>
      </c>
      <c r="AU303" s="160">
        <f>IFERROR(AT303/AP293,"-")</f>
        <v>5.336951605608322E-2</v>
      </c>
      <c r="AV303" s="190">
        <f t="shared" si="186"/>
        <v>14014.254237288136</v>
      </c>
      <c r="AW303" s="101">
        <f t="shared" si="191"/>
        <v>5.2912425451773467E-3</v>
      </c>
      <c r="AX303" s="112"/>
      <c r="BN303" s="476"/>
      <c r="BO303" s="566"/>
      <c r="BP303" s="569"/>
      <c r="BQ303" s="569"/>
      <c r="BR303" s="388" t="s">
        <v>141</v>
      </c>
      <c r="BS303" s="374">
        <v>244229</v>
      </c>
      <c r="BT303" s="329">
        <v>1.3932087938115559E-3</v>
      </c>
      <c r="BU303" s="374">
        <v>17</v>
      </c>
      <c r="BV303" s="329">
        <v>8.3743842364532015E-2</v>
      </c>
      <c r="BW303" s="374">
        <v>14366.411764705883</v>
      </c>
      <c r="BX303" s="389">
        <v>8.9738175675675681E-4</v>
      </c>
      <c r="CA303" s="9"/>
      <c r="CB303" s="138"/>
      <c r="CC303" s="138"/>
      <c r="CD303" s="138"/>
      <c r="CE303" s="138"/>
      <c r="CF303" s="138"/>
      <c r="CG303" s="138"/>
      <c r="CH303" s="1"/>
      <c r="CI303" s="9"/>
      <c r="CJ303" s="130"/>
      <c r="CK303" s="130"/>
      <c r="CL303" s="130"/>
      <c r="CM303" s="1"/>
      <c r="CN303" s="1"/>
      <c r="CO303" s="1"/>
      <c r="CP303" s="1"/>
      <c r="CQ303" s="1"/>
    </row>
    <row r="304" spans="2:95" s="14" customFormat="1" ht="13.5" customHeight="1">
      <c r="B304" s="451"/>
      <c r="C304" s="566"/>
      <c r="D304" s="581"/>
      <c r="E304" s="569"/>
      <c r="F304" s="569"/>
      <c r="G304" s="117" t="s">
        <v>142</v>
      </c>
      <c r="H304" s="187">
        <v>395931</v>
      </c>
      <c r="I304" s="160">
        <f>IFERROR(H304/E293,"-")</f>
        <v>3.2930734571272872E-4</v>
      </c>
      <c r="J304" s="187">
        <v>7</v>
      </c>
      <c r="K304" s="160">
        <f>IFERROR(J304/F293,"-")</f>
        <v>4.2398546335554212E-3</v>
      </c>
      <c r="L304" s="190">
        <f t="shared" si="182"/>
        <v>56561.571428571428</v>
      </c>
      <c r="M304" s="101">
        <f t="shared" si="187"/>
        <v>3.1388726962916459E-4</v>
      </c>
      <c r="N304" s="569"/>
      <c r="O304" s="569"/>
      <c r="P304" s="117" t="s">
        <v>142</v>
      </c>
      <c r="Q304" s="187">
        <v>6901</v>
      </c>
      <c r="R304" s="160">
        <f>IFERROR(Q304/N293,"-")</f>
        <v>4.4179267830265316E-5</v>
      </c>
      <c r="S304" s="187">
        <v>2</v>
      </c>
      <c r="T304" s="160">
        <f>IFERROR(S304/O293,"-")</f>
        <v>8.2644628099173556E-3</v>
      </c>
      <c r="U304" s="190">
        <f t="shared" si="183"/>
        <v>3450.5</v>
      </c>
      <c r="V304" s="101">
        <f t="shared" si="188"/>
        <v>8.9682077036904172E-5</v>
      </c>
      <c r="W304" s="569"/>
      <c r="X304" s="569"/>
      <c r="Y304" s="117" t="s">
        <v>142</v>
      </c>
      <c r="Z304" s="187">
        <v>5387</v>
      </c>
      <c r="AA304" s="160">
        <f>IFERROR(Z304/W293,"-")</f>
        <v>8.9749707109736213E-5</v>
      </c>
      <c r="AB304" s="187">
        <v>1</v>
      </c>
      <c r="AC304" s="160">
        <f>IFERROR(AB304/X293,"-")</f>
        <v>9.9009900990099011E-3</v>
      </c>
      <c r="AD304" s="190">
        <f t="shared" si="184"/>
        <v>5387</v>
      </c>
      <c r="AE304" s="101">
        <f t="shared" si="189"/>
        <v>4.4841038518452086E-5</v>
      </c>
      <c r="AF304" s="569"/>
      <c r="AG304" s="569"/>
      <c r="AH304" s="117" t="s">
        <v>142</v>
      </c>
      <c r="AI304" s="187">
        <v>0</v>
      </c>
      <c r="AJ304" s="160">
        <f>IFERROR(AI304/AF293,"-")</f>
        <v>0</v>
      </c>
      <c r="AK304" s="187">
        <v>0</v>
      </c>
      <c r="AL304" s="160">
        <f>IFERROR(AK304/AG293,"-")</f>
        <v>0</v>
      </c>
      <c r="AM304" s="190" t="str">
        <f t="shared" si="185"/>
        <v>-</v>
      </c>
      <c r="AN304" s="101">
        <f t="shared" si="190"/>
        <v>0</v>
      </c>
      <c r="AO304" s="569"/>
      <c r="AP304" s="586"/>
      <c r="AQ304" s="117" t="s">
        <v>142</v>
      </c>
      <c r="AR304" s="187">
        <f t="shared" si="174"/>
        <v>408219</v>
      </c>
      <c r="AS304" s="160">
        <f>IFERROR(AR304/AO293,"-")</f>
        <v>2.5201450506244375E-4</v>
      </c>
      <c r="AT304" s="187">
        <f t="shared" si="175"/>
        <v>10</v>
      </c>
      <c r="AU304" s="160">
        <f>IFERROR(AT304/AP293,"-")</f>
        <v>4.5228403437358664E-3</v>
      </c>
      <c r="AV304" s="190">
        <f t="shared" si="186"/>
        <v>40821.9</v>
      </c>
      <c r="AW304" s="101">
        <f t="shared" si="191"/>
        <v>4.4841038518452089E-4</v>
      </c>
      <c r="AX304" s="112"/>
      <c r="BN304" s="476"/>
      <c r="BO304" s="566"/>
      <c r="BP304" s="569"/>
      <c r="BQ304" s="569"/>
      <c r="BR304" s="388" t="s">
        <v>142</v>
      </c>
      <c r="BS304" s="374">
        <v>11752</v>
      </c>
      <c r="BT304" s="329">
        <v>6.703949876907905E-5</v>
      </c>
      <c r="BU304" s="374">
        <v>2</v>
      </c>
      <c r="BV304" s="329">
        <v>9.852216748768473E-3</v>
      </c>
      <c r="BW304" s="374">
        <v>5876</v>
      </c>
      <c r="BX304" s="389">
        <v>1.0557432432432433E-4</v>
      </c>
      <c r="CA304" s="9"/>
      <c r="CB304" s="138"/>
      <c r="CC304" s="138"/>
      <c r="CD304" s="138"/>
      <c r="CE304" s="138"/>
      <c r="CF304" s="138"/>
      <c r="CG304" s="138"/>
      <c r="CH304" s="1"/>
      <c r="CI304" s="9"/>
      <c r="CJ304" s="130"/>
      <c r="CK304" s="130"/>
      <c r="CL304" s="130"/>
      <c r="CM304" s="1"/>
      <c r="CN304" s="1"/>
      <c r="CO304" s="1"/>
      <c r="CP304" s="1"/>
      <c r="CQ304" s="1"/>
    </row>
    <row r="305" spans="2:95" s="14" customFormat="1" ht="13.5" customHeight="1">
      <c r="B305" s="451"/>
      <c r="C305" s="566"/>
      <c r="D305" s="581"/>
      <c r="E305" s="569"/>
      <c r="F305" s="569"/>
      <c r="G305" s="117" t="s">
        <v>143</v>
      </c>
      <c r="H305" s="187">
        <v>1514134</v>
      </c>
      <c r="I305" s="160">
        <f>IFERROR(H305/E293,"-")</f>
        <v>1.2593493527745913E-3</v>
      </c>
      <c r="J305" s="187">
        <v>8</v>
      </c>
      <c r="K305" s="160">
        <f>IFERROR(J305/F293,"-")</f>
        <v>4.8455481526347667E-3</v>
      </c>
      <c r="L305" s="190">
        <f t="shared" si="182"/>
        <v>189266.75</v>
      </c>
      <c r="M305" s="101">
        <f t="shared" si="187"/>
        <v>3.5872830814761669E-4</v>
      </c>
      <c r="N305" s="569"/>
      <c r="O305" s="569"/>
      <c r="P305" s="117" t="s">
        <v>143</v>
      </c>
      <c r="Q305" s="187">
        <v>0</v>
      </c>
      <c r="R305" s="160">
        <f>IFERROR(Q305/N293,"-")</f>
        <v>0</v>
      </c>
      <c r="S305" s="187">
        <v>0</v>
      </c>
      <c r="T305" s="160">
        <f>IFERROR(S305/O293,"-")</f>
        <v>0</v>
      </c>
      <c r="U305" s="190" t="str">
        <f t="shared" si="183"/>
        <v>-</v>
      </c>
      <c r="V305" s="101">
        <f t="shared" si="188"/>
        <v>0</v>
      </c>
      <c r="W305" s="569"/>
      <c r="X305" s="569"/>
      <c r="Y305" s="117" t="s">
        <v>143</v>
      </c>
      <c r="Z305" s="187">
        <v>0</v>
      </c>
      <c r="AA305" s="160">
        <f>IFERROR(Z305/W293,"-")</f>
        <v>0</v>
      </c>
      <c r="AB305" s="187">
        <v>0</v>
      </c>
      <c r="AC305" s="160">
        <f>IFERROR(AB305/X293,"-")</f>
        <v>0</v>
      </c>
      <c r="AD305" s="190" t="str">
        <f t="shared" si="184"/>
        <v>-</v>
      </c>
      <c r="AE305" s="101">
        <f t="shared" si="189"/>
        <v>0</v>
      </c>
      <c r="AF305" s="569"/>
      <c r="AG305" s="569"/>
      <c r="AH305" s="117" t="s">
        <v>143</v>
      </c>
      <c r="AI305" s="187">
        <v>1154629</v>
      </c>
      <c r="AJ305" s="160">
        <f>IFERROR(AI305/AF293,"-")</f>
        <v>5.7363762622530236E-3</v>
      </c>
      <c r="AK305" s="187">
        <v>5</v>
      </c>
      <c r="AL305" s="160">
        <f>IFERROR(AK305/AG293,"-")</f>
        <v>2.3041474654377881E-2</v>
      </c>
      <c r="AM305" s="190">
        <f t="shared" si="185"/>
        <v>230925.8</v>
      </c>
      <c r="AN305" s="101">
        <f t="shared" si="190"/>
        <v>2.2420519259226044E-4</v>
      </c>
      <c r="AO305" s="569"/>
      <c r="AP305" s="586"/>
      <c r="AQ305" s="117" t="s">
        <v>143</v>
      </c>
      <c r="AR305" s="187">
        <f t="shared" si="174"/>
        <v>2668763</v>
      </c>
      <c r="AS305" s="160">
        <f>IFERROR(AR305/AO293,"-")</f>
        <v>1.6475641422225879E-3</v>
      </c>
      <c r="AT305" s="187">
        <f t="shared" si="175"/>
        <v>13</v>
      </c>
      <c r="AU305" s="160">
        <f>IFERROR(AT305/AP293,"-")</f>
        <v>5.8796924468566261E-3</v>
      </c>
      <c r="AV305" s="190">
        <f t="shared" si="186"/>
        <v>205289.46153846153</v>
      </c>
      <c r="AW305" s="101">
        <f t="shared" si="191"/>
        <v>5.8293350073987719E-4</v>
      </c>
      <c r="AX305" s="112"/>
      <c r="BN305" s="476"/>
      <c r="BO305" s="566"/>
      <c r="BP305" s="569"/>
      <c r="BQ305" s="569"/>
      <c r="BR305" s="388" t="s">
        <v>143</v>
      </c>
      <c r="BS305" s="374">
        <v>1556418</v>
      </c>
      <c r="BT305" s="329">
        <v>8.8786149247083446E-3</v>
      </c>
      <c r="BU305" s="374">
        <v>3</v>
      </c>
      <c r="BV305" s="329">
        <v>1.4778325123152709E-2</v>
      </c>
      <c r="BW305" s="374">
        <v>518806</v>
      </c>
      <c r="BX305" s="389">
        <v>1.583614864864865E-4</v>
      </c>
      <c r="CA305" s="9"/>
      <c r="CB305" s="138"/>
      <c r="CC305" s="138"/>
      <c r="CD305" s="138"/>
      <c r="CE305" s="138"/>
      <c r="CF305" s="138"/>
      <c r="CG305" s="138"/>
      <c r="CH305" s="1"/>
      <c r="CI305" s="9"/>
      <c r="CJ305" s="130"/>
      <c r="CK305" s="130"/>
      <c r="CL305" s="130"/>
      <c r="CM305" s="1"/>
      <c r="CN305" s="1"/>
      <c r="CO305" s="1"/>
      <c r="CP305" s="1"/>
      <c r="CQ305" s="1"/>
    </row>
    <row r="306" spans="2:95" s="14" customFormat="1" ht="13.5" customHeight="1">
      <c r="B306" s="451"/>
      <c r="C306" s="566"/>
      <c r="D306" s="581"/>
      <c r="E306" s="569"/>
      <c r="F306" s="569"/>
      <c r="G306" s="117" t="s">
        <v>144</v>
      </c>
      <c r="H306" s="187">
        <v>9690253</v>
      </c>
      <c r="I306" s="160">
        <f>IFERROR(H306/E293,"-")</f>
        <v>8.0596656859776225E-3</v>
      </c>
      <c r="J306" s="187">
        <v>208</v>
      </c>
      <c r="K306" s="160">
        <f>IFERROR(J306/F293,"-")</f>
        <v>0.12598425196850394</v>
      </c>
      <c r="L306" s="190">
        <f t="shared" si="182"/>
        <v>46587.754807692305</v>
      </c>
      <c r="M306" s="101">
        <f t="shared" si="187"/>
        <v>9.326936011838035E-3</v>
      </c>
      <c r="N306" s="569"/>
      <c r="O306" s="569"/>
      <c r="P306" s="117" t="s">
        <v>144</v>
      </c>
      <c r="Q306" s="187">
        <v>536691</v>
      </c>
      <c r="R306" s="160">
        <f>IFERROR(Q306/N293,"-")</f>
        <v>3.4358231315885991E-3</v>
      </c>
      <c r="S306" s="187">
        <v>30</v>
      </c>
      <c r="T306" s="160">
        <f>IFERROR(S306/O293,"-")</f>
        <v>0.12396694214876033</v>
      </c>
      <c r="U306" s="190">
        <f t="shared" si="183"/>
        <v>17889.7</v>
      </c>
      <c r="V306" s="101">
        <f t="shared" si="188"/>
        <v>1.3452311555535626E-3</v>
      </c>
      <c r="W306" s="569"/>
      <c r="X306" s="569"/>
      <c r="Y306" s="117" t="s">
        <v>144</v>
      </c>
      <c r="Z306" s="187">
        <v>217830</v>
      </c>
      <c r="AA306" s="160">
        <f>IFERROR(Z306/W293,"-")</f>
        <v>3.629140282107637E-3</v>
      </c>
      <c r="AB306" s="187">
        <v>10</v>
      </c>
      <c r="AC306" s="160">
        <f>IFERROR(AB306/X293,"-")</f>
        <v>9.9009900990099015E-2</v>
      </c>
      <c r="AD306" s="190">
        <f t="shared" si="184"/>
        <v>21783</v>
      </c>
      <c r="AE306" s="101">
        <f t="shared" si="189"/>
        <v>4.4841038518452089E-4</v>
      </c>
      <c r="AF306" s="569"/>
      <c r="AG306" s="569"/>
      <c r="AH306" s="117" t="s">
        <v>144</v>
      </c>
      <c r="AI306" s="187">
        <v>764225</v>
      </c>
      <c r="AJ306" s="160">
        <f>IFERROR(AI306/AF293,"-")</f>
        <v>3.7967885346897722E-3</v>
      </c>
      <c r="AK306" s="187">
        <v>34</v>
      </c>
      <c r="AL306" s="160">
        <f>IFERROR(AK306/AG293,"-")</f>
        <v>0.15668202764976957</v>
      </c>
      <c r="AM306" s="190">
        <f t="shared" si="185"/>
        <v>22477.205882352941</v>
      </c>
      <c r="AN306" s="101">
        <f t="shared" si="190"/>
        <v>1.524595309627371E-3</v>
      </c>
      <c r="AO306" s="569"/>
      <c r="AP306" s="586"/>
      <c r="AQ306" s="117" t="s">
        <v>144</v>
      </c>
      <c r="AR306" s="187">
        <f t="shared" si="174"/>
        <v>11208999</v>
      </c>
      <c r="AS306" s="160">
        <f>IFERROR(AR306/AO293,"-")</f>
        <v>6.9198894104155534E-3</v>
      </c>
      <c r="AT306" s="187">
        <f t="shared" si="175"/>
        <v>282</v>
      </c>
      <c r="AU306" s="160">
        <f>IFERROR(AT306/AP293,"-")</f>
        <v>0.12754409769335143</v>
      </c>
      <c r="AV306" s="190">
        <f t="shared" si="186"/>
        <v>39748.223404255317</v>
      </c>
      <c r="AW306" s="101">
        <f t="shared" si="191"/>
        <v>1.2645172862203489E-2</v>
      </c>
      <c r="AX306" s="112"/>
      <c r="BN306" s="476"/>
      <c r="BO306" s="566"/>
      <c r="BP306" s="569"/>
      <c r="BQ306" s="569"/>
      <c r="BR306" s="388" t="s">
        <v>144</v>
      </c>
      <c r="BS306" s="374">
        <v>1722655</v>
      </c>
      <c r="BT306" s="329">
        <v>9.8269169292076134E-3</v>
      </c>
      <c r="BU306" s="374">
        <v>43</v>
      </c>
      <c r="BV306" s="329">
        <v>0.21182266009852216</v>
      </c>
      <c r="BW306" s="374">
        <v>40061.744186046511</v>
      </c>
      <c r="BX306" s="389">
        <v>2.2698479729729728E-3</v>
      </c>
      <c r="CA306" s="9"/>
      <c r="CB306" s="138"/>
      <c r="CC306" s="138"/>
      <c r="CD306" s="138"/>
      <c r="CE306" s="138"/>
      <c r="CF306" s="138"/>
      <c r="CG306" s="138"/>
      <c r="CH306" s="1"/>
      <c r="CI306" s="9"/>
      <c r="CJ306" s="130"/>
      <c r="CK306" s="130"/>
      <c r="CL306" s="130"/>
      <c r="CM306" s="1"/>
      <c r="CN306" s="1"/>
      <c r="CO306" s="1"/>
      <c r="CP306" s="1"/>
      <c r="CQ306" s="1"/>
    </row>
    <row r="307" spans="2:95" s="14" customFormat="1" ht="13.5" customHeight="1">
      <c r="B307" s="451"/>
      <c r="C307" s="566"/>
      <c r="D307" s="581"/>
      <c r="E307" s="569"/>
      <c r="F307" s="569"/>
      <c r="G307" s="117" t="s">
        <v>145</v>
      </c>
      <c r="H307" s="187">
        <v>9606389</v>
      </c>
      <c r="I307" s="160">
        <f>IFERROR(H307/E293,"-")</f>
        <v>7.9899135543161671E-3</v>
      </c>
      <c r="J307" s="187">
        <v>266</v>
      </c>
      <c r="K307" s="160">
        <f>IFERROR(J307/F293,"-")</f>
        <v>0.16111447607510598</v>
      </c>
      <c r="L307" s="190">
        <f t="shared" si="182"/>
        <v>36114.244360902252</v>
      </c>
      <c r="M307" s="101">
        <f t="shared" si="187"/>
        <v>1.1927716245908255E-2</v>
      </c>
      <c r="N307" s="569"/>
      <c r="O307" s="569"/>
      <c r="P307" s="117" t="s">
        <v>145</v>
      </c>
      <c r="Q307" s="187">
        <v>1033399</v>
      </c>
      <c r="R307" s="160">
        <f>IFERROR(Q307/N293,"-")</f>
        <v>6.6156805095679387E-3</v>
      </c>
      <c r="S307" s="187">
        <v>37</v>
      </c>
      <c r="T307" s="160">
        <f>IFERROR(S307/O293,"-")</f>
        <v>0.15289256198347106</v>
      </c>
      <c r="U307" s="190">
        <f t="shared" si="183"/>
        <v>27929.702702702703</v>
      </c>
      <c r="V307" s="101">
        <f t="shared" si="188"/>
        <v>1.6591184251827271E-3</v>
      </c>
      <c r="W307" s="569"/>
      <c r="X307" s="569"/>
      <c r="Y307" s="117" t="s">
        <v>145</v>
      </c>
      <c r="Z307" s="187">
        <v>170572</v>
      </c>
      <c r="AA307" s="160">
        <f>IFERROR(Z307/W293,"-")</f>
        <v>2.8418019382071519E-3</v>
      </c>
      <c r="AB307" s="187">
        <v>17</v>
      </c>
      <c r="AC307" s="160">
        <f>IFERROR(AB307/X293,"-")</f>
        <v>0.16831683168316833</v>
      </c>
      <c r="AD307" s="190">
        <f t="shared" si="184"/>
        <v>10033.64705882353</v>
      </c>
      <c r="AE307" s="101">
        <f t="shared" si="189"/>
        <v>7.6229765481368548E-4</v>
      </c>
      <c r="AF307" s="569"/>
      <c r="AG307" s="569"/>
      <c r="AH307" s="117" t="s">
        <v>145</v>
      </c>
      <c r="AI307" s="187">
        <v>1787586</v>
      </c>
      <c r="AJ307" s="160">
        <f>IFERROR(AI307/AF293,"-")</f>
        <v>8.8810049783400839E-3</v>
      </c>
      <c r="AK307" s="187">
        <v>48</v>
      </c>
      <c r="AL307" s="160">
        <f>IFERROR(AK307/AG293,"-")</f>
        <v>0.22119815668202766</v>
      </c>
      <c r="AM307" s="190">
        <f t="shared" si="185"/>
        <v>37241.375</v>
      </c>
      <c r="AN307" s="101">
        <f t="shared" si="190"/>
        <v>2.1523698488857003E-3</v>
      </c>
      <c r="AO307" s="569"/>
      <c r="AP307" s="586"/>
      <c r="AQ307" s="117" t="s">
        <v>145</v>
      </c>
      <c r="AR307" s="187">
        <f t="shared" si="174"/>
        <v>12597946</v>
      </c>
      <c r="AS307" s="160">
        <f>IFERROR(AR307/AO293,"-")</f>
        <v>7.7773575605089252E-3</v>
      </c>
      <c r="AT307" s="187">
        <f t="shared" si="175"/>
        <v>368</v>
      </c>
      <c r="AU307" s="160">
        <f>IFERROR(AT307/AP293,"-")</f>
        <v>0.16644052464947987</v>
      </c>
      <c r="AV307" s="190">
        <f t="shared" si="186"/>
        <v>34233.54891304348</v>
      </c>
      <c r="AW307" s="101">
        <f t="shared" si="191"/>
        <v>1.6501502174790367E-2</v>
      </c>
      <c r="AX307" s="112"/>
      <c r="BN307" s="476"/>
      <c r="BO307" s="566"/>
      <c r="BP307" s="569"/>
      <c r="BQ307" s="569"/>
      <c r="BR307" s="388" t="s">
        <v>145</v>
      </c>
      <c r="BS307" s="374">
        <v>1072328</v>
      </c>
      <c r="BT307" s="329">
        <v>6.1171146729109083E-3</v>
      </c>
      <c r="BU307" s="374">
        <v>21</v>
      </c>
      <c r="BV307" s="329">
        <v>0.10344827586206896</v>
      </c>
      <c r="BW307" s="374">
        <v>51063.238095238092</v>
      </c>
      <c r="BX307" s="389">
        <v>1.1085304054054054E-3</v>
      </c>
      <c r="CA307" s="9"/>
      <c r="CB307" s="138"/>
      <c r="CC307" s="138"/>
      <c r="CD307" s="138"/>
      <c r="CE307" s="138"/>
      <c r="CF307" s="138"/>
      <c r="CG307" s="138"/>
      <c r="CH307" s="1"/>
      <c r="CI307" s="9"/>
      <c r="CJ307" s="130"/>
      <c r="CK307" s="130"/>
      <c r="CL307" s="130"/>
      <c r="CM307" s="1"/>
      <c r="CN307" s="1"/>
      <c r="CO307" s="1"/>
      <c r="CP307" s="1"/>
      <c r="CQ307" s="1"/>
    </row>
    <row r="308" spans="2:95" s="14" customFormat="1" ht="13.5" customHeight="1">
      <c r="B308" s="451"/>
      <c r="C308" s="566"/>
      <c r="D308" s="581"/>
      <c r="E308" s="569"/>
      <c r="F308" s="569"/>
      <c r="G308" s="117" t="s">
        <v>146</v>
      </c>
      <c r="H308" s="187">
        <v>4317730</v>
      </c>
      <c r="I308" s="160">
        <f>IFERROR(H308/E293,"-")</f>
        <v>3.5911818114879109E-3</v>
      </c>
      <c r="J308" s="187">
        <v>87</v>
      </c>
      <c r="K308" s="160">
        <f>IFERROR(J308/F293,"-")</f>
        <v>5.2695336159903086E-2</v>
      </c>
      <c r="L308" s="190">
        <f t="shared" si="182"/>
        <v>49629.080459770114</v>
      </c>
      <c r="M308" s="101">
        <f t="shared" si="187"/>
        <v>3.9011703511053317E-3</v>
      </c>
      <c r="N308" s="569"/>
      <c r="O308" s="569"/>
      <c r="P308" s="117" t="s">
        <v>146</v>
      </c>
      <c r="Q308" s="187">
        <v>747931</v>
      </c>
      <c r="R308" s="160">
        <f>IFERROR(Q308/N293,"-")</f>
        <v>4.7881530166002271E-3</v>
      </c>
      <c r="S308" s="187">
        <v>20</v>
      </c>
      <c r="T308" s="160">
        <f>IFERROR(S308/O293,"-")</f>
        <v>8.2644628099173556E-2</v>
      </c>
      <c r="U308" s="190">
        <f t="shared" si="183"/>
        <v>37396.550000000003</v>
      </c>
      <c r="V308" s="101">
        <f t="shared" si="188"/>
        <v>8.9682077036904177E-4</v>
      </c>
      <c r="W308" s="569"/>
      <c r="X308" s="569"/>
      <c r="Y308" s="117" t="s">
        <v>146</v>
      </c>
      <c r="Z308" s="187">
        <v>172234</v>
      </c>
      <c r="AA308" s="160">
        <f>IFERROR(Z308/W293,"-")</f>
        <v>2.8694915638274193E-3</v>
      </c>
      <c r="AB308" s="187">
        <v>11</v>
      </c>
      <c r="AC308" s="160">
        <f>IFERROR(AB308/X293,"-")</f>
        <v>0.10891089108910891</v>
      </c>
      <c r="AD308" s="190">
        <f t="shared" si="184"/>
        <v>15657.636363636364</v>
      </c>
      <c r="AE308" s="101">
        <f t="shared" si="189"/>
        <v>4.9325142370297299E-4</v>
      </c>
      <c r="AF308" s="569"/>
      <c r="AG308" s="569"/>
      <c r="AH308" s="117" t="s">
        <v>146</v>
      </c>
      <c r="AI308" s="187">
        <v>1200662</v>
      </c>
      <c r="AJ308" s="160">
        <f>IFERROR(AI308/AF293,"-")</f>
        <v>5.9650753582226324E-3</v>
      </c>
      <c r="AK308" s="187">
        <v>23</v>
      </c>
      <c r="AL308" s="160">
        <f>IFERROR(AK308/AG293,"-")</f>
        <v>0.10599078341013825</v>
      </c>
      <c r="AM308" s="190">
        <f t="shared" si="185"/>
        <v>52202.695652173912</v>
      </c>
      <c r="AN308" s="101">
        <f t="shared" si="190"/>
        <v>1.031343885924398E-3</v>
      </c>
      <c r="AO308" s="569"/>
      <c r="AP308" s="586"/>
      <c r="AQ308" s="117" t="s">
        <v>146</v>
      </c>
      <c r="AR308" s="187">
        <f t="shared" si="174"/>
        <v>6438557</v>
      </c>
      <c r="AS308" s="160">
        <f>IFERROR(AR308/AO293,"-")</f>
        <v>3.9748511354722165E-3</v>
      </c>
      <c r="AT308" s="187">
        <f t="shared" si="175"/>
        <v>141</v>
      </c>
      <c r="AU308" s="160">
        <f>IFERROR(AT308/AP293,"-")</f>
        <v>6.3772048846675713E-2</v>
      </c>
      <c r="AV308" s="190">
        <f t="shared" si="186"/>
        <v>45663.524822695035</v>
      </c>
      <c r="AW308" s="101">
        <f t="shared" si="191"/>
        <v>6.3225864311017444E-3</v>
      </c>
      <c r="AX308" s="112"/>
      <c r="BN308" s="476"/>
      <c r="BO308" s="566"/>
      <c r="BP308" s="569"/>
      <c r="BQ308" s="569"/>
      <c r="BR308" s="388" t="s">
        <v>146</v>
      </c>
      <c r="BS308" s="374">
        <v>741078</v>
      </c>
      <c r="BT308" s="329">
        <v>4.2274929942811065E-3</v>
      </c>
      <c r="BU308" s="374">
        <v>21</v>
      </c>
      <c r="BV308" s="329">
        <v>0.10344827586206896</v>
      </c>
      <c r="BW308" s="374">
        <v>35289.428571428572</v>
      </c>
      <c r="BX308" s="389">
        <v>1.1085304054054054E-3</v>
      </c>
      <c r="BZ308" s="144"/>
      <c r="CA308" s="9"/>
      <c r="CB308" s="138"/>
      <c r="CC308" s="138"/>
      <c r="CD308" s="138"/>
      <c r="CE308" s="138"/>
      <c r="CF308" s="138"/>
      <c r="CG308" s="138"/>
      <c r="CH308" s="1"/>
      <c r="CI308" s="9"/>
      <c r="CJ308" s="130"/>
      <c r="CK308" s="130"/>
      <c r="CL308" s="130"/>
      <c r="CM308" s="1"/>
      <c r="CN308" s="1"/>
      <c r="CO308" s="1"/>
      <c r="CP308" s="1"/>
      <c r="CQ308" s="1"/>
    </row>
    <row r="309" spans="2:95" s="14" customFormat="1" ht="13.5" customHeight="1">
      <c r="B309" s="451"/>
      <c r="C309" s="566"/>
      <c r="D309" s="581"/>
      <c r="E309" s="569"/>
      <c r="F309" s="569"/>
      <c r="G309" s="118" t="s">
        <v>147</v>
      </c>
      <c r="H309" s="188">
        <v>3136009</v>
      </c>
      <c r="I309" s="161">
        <f>IFERROR(H309/E293,"-")</f>
        <v>2.6083100336200715E-3</v>
      </c>
      <c r="J309" s="188">
        <v>169</v>
      </c>
      <c r="K309" s="161">
        <f>IFERROR(J309/F293,"-")</f>
        <v>0.10236220472440945</v>
      </c>
      <c r="L309" s="191">
        <f t="shared" si="182"/>
        <v>18556.26627218935</v>
      </c>
      <c r="M309" s="102">
        <f t="shared" si="187"/>
        <v>7.5781355096184028E-3</v>
      </c>
      <c r="N309" s="569"/>
      <c r="O309" s="569"/>
      <c r="P309" s="118" t="s">
        <v>147</v>
      </c>
      <c r="Q309" s="188">
        <v>245257</v>
      </c>
      <c r="R309" s="161">
        <f>IFERROR(Q309/N293,"-")</f>
        <v>1.5701021142221969E-3</v>
      </c>
      <c r="S309" s="188">
        <v>30</v>
      </c>
      <c r="T309" s="161">
        <f>IFERROR(S309/O293,"-")</f>
        <v>0.12396694214876033</v>
      </c>
      <c r="U309" s="191">
        <f t="shared" si="183"/>
        <v>8175.2333333333336</v>
      </c>
      <c r="V309" s="102">
        <f t="shared" si="188"/>
        <v>1.3452311555535626E-3</v>
      </c>
      <c r="W309" s="569"/>
      <c r="X309" s="569"/>
      <c r="Y309" s="118" t="s">
        <v>147</v>
      </c>
      <c r="Z309" s="188">
        <v>343006</v>
      </c>
      <c r="AA309" s="161">
        <f>IFERROR(Z309/W293,"-")</f>
        <v>5.7146255869467569E-3</v>
      </c>
      <c r="AB309" s="188">
        <v>11</v>
      </c>
      <c r="AC309" s="161">
        <f>IFERROR(AB309/X293,"-")</f>
        <v>0.10891089108910891</v>
      </c>
      <c r="AD309" s="191">
        <f t="shared" si="184"/>
        <v>31182.363636363636</v>
      </c>
      <c r="AE309" s="102">
        <f t="shared" si="189"/>
        <v>4.9325142370297299E-4</v>
      </c>
      <c r="AF309" s="569"/>
      <c r="AG309" s="569"/>
      <c r="AH309" s="118" t="s">
        <v>147</v>
      </c>
      <c r="AI309" s="188">
        <v>2194916</v>
      </c>
      <c r="AJ309" s="161">
        <f>IFERROR(AI309/AF293,"-")</f>
        <v>1.0904683703630654E-2</v>
      </c>
      <c r="AK309" s="188">
        <v>23</v>
      </c>
      <c r="AL309" s="161">
        <f>IFERROR(AK309/AG293,"-")</f>
        <v>0.10599078341013825</v>
      </c>
      <c r="AM309" s="191">
        <f t="shared" si="185"/>
        <v>95431.130434782608</v>
      </c>
      <c r="AN309" s="102">
        <f t="shared" si="190"/>
        <v>1.031343885924398E-3</v>
      </c>
      <c r="AO309" s="569"/>
      <c r="AP309" s="586"/>
      <c r="AQ309" s="118" t="s">
        <v>147</v>
      </c>
      <c r="AR309" s="188">
        <f t="shared" si="174"/>
        <v>5919188</v>
      </c>
      <c r="AS309" s="161">
        <f>IFERROR(AR309/AO293,"-")</f>
        <v>3.6542180402959106E-3</v>
      </c>
      <c r="AT309" s="188">
        <f t="shared" si="175"/>
        <v>233</v>
      </c>
      <c r="AU309" s="161">
        <f>IFERROR(AT309/AP293,"-")</f>
        <v>0.10538218000904569</v>
      </c>
      <c r="AV309" s="191">
        <f t="shared" si="186"/>
        <v>25404.240343347639</v>
      </c>
      <c r="AW309" s="102">
        <f t="shared" si="191"/>
        <v>1.0447961974799337E-2</v>
      </c>
      <c r="AX309" s="112"/>
      <c r="BN309" s="476"/>
      <c r="BO309" s="566"/>
      <c r="BP309" s="569"/>
      <c r="BQ309" s="569"/>
      <c r="BR309" s="388" t="s">
        <v>147</v>
      </c>
      <c r="BS309" s="374">
        <v>234101</v>
      </c>
      <c r="BT309" s="329">
        <v>1.3354334327212538E-3</v>
      </c>
      <c r="BU309" s="374">
        <v>32</v>
      </c>
      <c r="BV309" s="329">
        <v>0.15763546798029557</v>
      </c>
      <c r="BW309" s="374">
        <v>7315.65625</v>
      </c>
      <c r="BX309" s="389">
        <v>1.6891891891891893E-3</v>
      </c>
      <c r="CA309" s="9"/>
      <c r="CB309" s="138"/>
      <c r="CC309" s="138"/>
      <c r="CD309" s="138"/>
      <c r="CE309" s="138"/>
      <c r="CF309" s="138"/>
      <c r="CG309" s="138"/>
      <c r="CH309" s="1"/>
      <c r="CI309" s="9"/>
      <c r="CJ309" s="130"/>
      <c r="CK309" s="130"/>
      <c r="CL309" s="130"/>
      <c r="CM309" s="1"/>
      <c r="CN309" s="1"/>
      <c r="CO309" s="1"/>
      <c r="CP309" s="1"/>
      <c r="CQ309" s="1"/>
    </row>
    <row r="310" spans="2:95" s="14" customFormat="1" ht="13.5" customHeight="1">
      <c r="B310" s="451"/>
      <c r="C310" s="567"/>
      <c r="D310" s="582"/>
      <c r="E310" s="570"/>
      <c r="F310" s="570"/>
      <c r="G310" s="119" t="s">
        <v>74</v>
      </c>
      <c r="H310" s="181">
        <v>239123034</v>
      </c>
      <c r="I310" s="161">
        <f>IFERROR(H310/E293,"-")</f>
        <v>0.1988855927555927</v>
      </c>
      <c r="J310" s="188">
        <v>1384</v>
      </c>
      <c r="K310" s="161">
        <f>IFERROR(J310/F293,"-")</f>
        <v>0.83827983040581466</v>
      </c>
      <c r="L310" s="191">
        <f t="shared" si="182"/>
        <v>172776.75867052024</v>
      </c>
      <c r="M310" s="103">
        <f t="shared" si="187"/>
        <v>6.2059997309537686E-2</v>
      </c>
      <c r="N310" s="570"/>
      <c r="O310" s="570"/>
      <c r="P310" s="119" t="s">
        <v>74</v>
      </c>
      <c r="Q310" s="181">
        <v>35251117</v>
      </c>
      <c r="R310" s="161">
        <f>IFERROR(Q310/N293,"-")</f>
        <v>0.22567287918548309</v>
      </c>
      <c r="S310" s="188">
        <v>207</v>
      </c>
      <c r="T310" s="161">
        <f>IFERROR(S310/O293,"-")</f>
        <v>0.85537190082644632</v>
      </c>
      <c r="U310" s="191">
        <f t="shared" si="183"/>
        <v>170295.25120772948</v>
      </c>
      <c r="V310" s="103">
        <f t="shared" si="188"/>
        <v>9.2820949733195823E-3</v>
      </c>
      <c r="W310" s="570"/>
      <c r="X310" s="570"/>
      <c r="Y310" s="119" t="s">
        <v>74</v>
      </c>
      <c r="Z310" s="181">
        <v>11697951</v>
      </c>
      <c r="AA310" s="161">
        <f>IFERROR(Z310/W293,"-")</f>
        <v>0.19489283015296935</v>
      </c>
      <c r="AB310" s="188">
        <v>87</v>
      </c>
      <c r="AC310" s="161">
        <f>IFERROR(AB310/X293,"-")</f>
        <v>0.86138613861386137</v>
      </c>
      <c r="AD310" s="191">
        <f t="shared" si="184"/>
        <v>134459.20689655171</v>
      </c>
      <c r="AE310" s="103">
        <f t="shared" si="189"/>
        <v>3.9011703511053317E-3</v>
      </c>
      <c r="AF310" s="570"/>
      <c r="AG310" s="570"/>
      <c r="AH310" s="119" t="s">
        <v>74</v>
      </c>
      <c r="AI310" s="181">
        <v>48937025</v>
      </c>
      <c r="AJ310" s="161">
        <f>IFERROR(AI310/AF293,"-")</f>
        <v>0.24312674335676895</v>
      </c>
      <c r="AK310" s="188">
        <v>176</v>
      </c>
      <c r="AL310" s="161">
        <f>IFERROR(AK310/AG293,"-")</f>
        <v>0.81105990783410142</v>
      </c>
      <c r="AM310" s="191">
        <f t="shared" si="185"/>
        <v>278051.27840909088</v>
      </c>
      <c r="AN310" s="103">
        <f t="shared" si="190"/>
        <v>7.8920227792475678E-3</v>
      </c>
      <c r="AO310" s="570"/>
      <c r="AP310" s="587"/>
      <c r="AQ310" s="119" t="s">
        <v>74</v>
      </c>
      <c r="AR310" s="181">
        <f t="shared" si="174"/>
        <v>335009127</v>
      </c>
      <c r="AS310" s="161">
        <f>IFERROR(AR310/AO293,"-")</f>
        <v>0.20681829932537771</v>
      </c>
      <c r="AT310" s="188">
        <f t="shared" si="175"/>
        <v>1854</v>
      </c>
      <c r="AU310" s="161">
        <f>IFERROR(AT310/AP293,"-")</f>
        <v>0.83853459972862954</v>
      </c>
      <c r="AV310" s="191">
        <f t="shared" si="186"/>
        <v>180695.3220064725</v>
      </c>
      <c r="AW310" s="103">
        <f t="shared" si="191"/>
        <v>8.3135285413210164E-2</v>
      </c>
      <c r="AX310" s="112"/>
      <c r="BN310" s="477"/>
      <c r="BO310" s="567"/>
      <c r="BP310" s="570"/>
      <c r="BQ310" s="570"/>
      <c r="BR310" s="119" t="s">
        <v>74</v>
      </c>
      <c r="BS310" s="374">
        <v>33206593</v>
      </c>
      <c r="BT310" s="329">
        <v>0.18942761662260116</v>
      </c>
      <c r="BU310" s="374">
        <v>186</v>
      </c>
      <c r="BV310" s="329">
        <v>0.91625615763546797</v>
      </c>
      <c r="BW310" s="374">
        <v>178530.06989247311</v>
      </c>
      <c r="BX310" s="389">
        <v>9.8184121621621625E-3</v>
      </c>
      <c r="CA310" s="9"/>
      <c r="CB310" s="138"/>
      <c r="CC310" s="138"/>
      <c r="CD310" s="138"/>
      <c r="CE310" s="138"/>
      <c r="CF310" s="138"/>
      <c r="CG310" s="138"/>
      <c r="CH310" s="1"/>
      <c r="CI310" s="9"/>
      <c r="CJ310" s="130"/>
      <c r="CK310" s="130"/>
      <c r="CL310" s="130"/>
      <c r="CM310" s="1"/>
      <c r="CN310" s="1"/>
      <c r="CO310" s="1"/>
      <c r="CP310" s="1"/>
      <c r="CQ310" s="1"/>
    </row>
    <row r="311" spans="2:95" s="14" customFormat="1" ht="13.5" customHeight="1">
      <c r="B311" s="451">
        <v>18</v>
      </c>
      <c r="C311" s="565" t="s">
        <v>55</v>
      </c>
      <c r="D311" s="580">
        <f>BL22</f>
        <v>20122</v>
      </c>
      <c r="E311" s="568">
        <f>VLOOKUP(C311,$AY$5:$BI$78,2,0)</f>
        <v>1321588700</v>
      </c>
      <c r="F311" s="568">
        <f>VLOOKUP(C311,$AY$5:$BI$78,7,0)</f>
        <v>1858</v>
      </c>
      <c r="G311" s="115" t="s">
        <v>133</v>
      </c>
      <c r="H311" s="186">
        <v>20617205</v>
      </c>
      <c r="I311" s="159">
        <f>IFERROR(H311/E311,"-")</f>
        <v>1.5600318767858714E-2</v>
      </c>
      <c r="J311" s="186">
        <v>360</v>
      </c>
      <c r="K311" s="159">
        <f>IFERROR(J311/F311,"-")</f>
        <v>0.193756727664155</v>
      </c>
      <c r="L311" s="189">
        <f t="shared" si="182"/>
        <v>57270.013888888891</v>
      </c>
      <c r="M311" s="100">
        <f t="shared" ref="M311:M328" si="194">IFERROR(J311/$BL$22,0)</f>
        <v>1.7890865719113407E-2</v>
      </c>
      <c r="N311" s="568">
        <f>VLOOKUP(C311,$AY$5:$BI$78,3,0)</f>
        <v>134167380</v>
      </c>
      <c r="O311" s="568">
        <f>VLOOKUP(C311,$AY$5:$BI$78,8,0)</f>
        <v>227</v>
      </c>
      <c r="P311" s="115" t="s">
        <v>133</v>
      </c>
      <c r="Q311" s="186">
        <v>3234631</v>
      </c>
      <c r="R311" s="159">
        <f>IFERROR(Q311/N311,"-")</f>
        <v>2.4108922750075316E-2</v>
      </c>
      <c r="S311" s="186">
        <v>37</v>
      </c>
      <c r="T311" s="159">
        <f>IFERROR(S311/O311,"-")</f>
        <v>0.16299559471365638</v>
      </c>
      <c r="U311" s="189">
        <f t="shared" si="183"/>
        <v>87422.459459459453</v>
      </c>
      <c r="V311" s="100">
        <f>IFERROR(S311/$BL$22,0)</f>
        <v>1.8387834211311003E-3</v>
      </c>
      <c r="W311" s="568">
        <f>VLOOKUP(C311,$AY$5:$BI$78,4,0)</f>
        <v>74308340</v>
      </c>
      <c r="X311" s="568">
        <f>VLOOKUP(C311,$AY$5:$BI$78,9,0)</f>
        <v>100</v>
      </c>
      <c r="Y311" s="115" t="s">
        <v>133</v>
      </c>
      <c r="Z311" s="186">
        <v>881252</v>
      </c>
      <c r="AA311" s="159">
        <f>IFERROR(Z311/W311,"-")</f>
        <v>1.1859395594088093E-2</v>
      </c>
      <c r="AB311" s="186">
        <v>34</v>
      </c>
      <c r="AC311" s="159">
        <f>IFERROR(AB311/X311,"-")</f>
        <v>0.34</v>
      </c>
      <c r="AD311" s="189">
        <f t="shared" si="184"/>
        <v>25919.176470588234</v>
      </c>
      <c r="AE311" s="100">
        <f>IFERROR(AB311/$BL$22,0)</f>
        <v>1.6896928734718218E-3</v>
      </c>
      <c r="AF311" s="568">
        <f>VLOOKUP(C311,$AY$5:$BI$78,5,0)</f>
        <v>149310780</v>
      </c>
      <c r="AG311" s="568">
        <f>VLOOKUP(C311,$AY$5:$BI$78,10,0)</f>
        <v>202</v>
      </c>
      <c r="AH311" s="115" t="s">
        <v>133</v>
      </c>
      <c r="AI311" s="186">
        <v>3037815</v>
      </c>
      <c r="AJ311" s="159">
        <f>IFERROR(AI311/AF311,"-")</f>
        <v>2.0345583888852499E-2</v>
      </c>
      <c r="AK311" s="186">
        <v>45</v>
      </c>
      <c r="AL311" s="159">
        <f>IFERROR(AK311/AG311,"-")</f>
        <v>0.22277227722772278</v>
      </c>
      <c r="AM311" s="189">
        <f t="shared" si="185"/>
        <v>67507</v>
      </c>
      <c r="AN311" s="100">
        <f>IFERROR(AK311/$BL$22,0)</f>
        <v>2.2363582148891758E-3</v>
      </c>
      <c r="AO311" s="568">
        <f>VLOOKUP(C311,$AY$5:$BI$78,6,0)</f>
        <v>1679375200</v>
      </c>
      <c r="AP311" s="585">
        <f>VLOOKUP(C311,$AY$5:$BI$78,11,0)</f>
        <v>2387</v>
      </c>
      <c r="AQ311" s="115" t="s">
        <v>133</v>
      </c>
      <c r="AR311" s="186">
        <f t="shared" si="174"/>
        <v>27770903</v>
      </c>
      <c r="AS311" s="159">
        <f>IFERROR(AR311/AO311,"-")</f>
        <v>1.6536449389034685E-2</v>
      </c>
      <c r="AT311" s="186">
        <f t="shared" si="175"/>
        <v>476</v>
      </c>
      <c r="AU311" s="159">
        <f>IFERROR(AT311/AP311,"-")</f>
        <v>0.19941348973607037</v>
      </c>
      <c r="AV311" s="189">
        <f t="shared" si="186"/>
        <v>58342.233193277309</v>
      </c>
      <c r="AW311" s="100">
        <f>IFERROR(AT311/$BL$22,0)</f>
        <v>2.3655700228605508E-2</v>
      </c>
      <c r="AX311" s="112"/>
      <c r="BN311" s="555">
        <v>19</v>
      </c>
      <c r="BO311" s="565" t="s">
        <v>125</v>
      </c>
      <c r="BP311" s="568">
        <v>67115470</v>
      </c>
      <c r="BQ311" s="568">
        <v>85</v>
      </c>
      <c r="BR311" s="388" t="s">
        <v>133</v>
      </c>
      <c r="BS311" s="374">
        <v>9825681</v>
      </c>
      <c r="BT311" s="329">
        <v>0.14639964526807306</v>
      </c>
      <c r="BU311" s="374">
        <v>27</v>
      </c>
      <c r="BV311" s="329">
        <v>0.31764705882352939</v>
      </c>
      <c r="BW311" s="374">
        <v>363914.11111111112</v>
      </c>
      <c r="BX311" s="389">
        <v>2.1650228530190039E-3</v>
      </c>
      <c r="CA311" s="9"/>
      <c r="CB311" s="138"/>
      <c r="CC311" s="138"/>
      <c r="CD311" s="138"/>
      <c r="CE311" s="138"/>
      <c r="CF311" s="138"/>
      <c r="CG311" s="138"/>
      <c r="CH311" s="1"/>
      <c r="CI311" s="9"/>
      <c r="CJ311" s="130"/>
      <c r="CK311" s="130"/>
      <c r="CL311" s="130"/>
      <c r="CM311" s="1"/>
      <c r="CN311" s="1"/>
      <c r="CO311" s="1"/>
      <c r="CP311" s="1"/>
      <c r="CQ311" s="1"/>
    </row>
    <row r="312" spans="2:95" s="14" customFormat="1" ht="13.5" customHeight="1">
      <c r="B312" s="451"/>
      <c r="C312" s="566"/>
      <c r="D312" s="581"/>
      <c r="E312" s="569"/>
      <c r="F312" s="569"/>
      <c r="G312" s="116" t="s">
        <v>134</v>
      </c>
      <c r="H312" s="187">
        <v>28866031</v>
      </c>
      <c r="I312" s="160">
        <f>IFERROR(H312/E311,"-")</f>
        <v>2.1841917231889166E-2</v>
      </c>
      <c r="J312" s="187">
        <v>475</v>
      </c>
      <c r="K312" s="160">
        <f>IFERROR(J312/F311,"-")</f>
        <v>0.2556512378902045</v>
      </c>
      <c r="L312" s="190">
        <f t="shared" si="182"/>
        <v>60770.591578947366</v>
      </c>
      <c r="M312" s="101">
        <f t="shared" si="194"/>
        <v>2.3606003379385745E-2</v>
      </c>
      <c r="N312" s="569"/>
      <c r="O312" s="569"/>
      <c r="P312" s="116" t="s">
        <v>134</v>
      </c>
      <c r="Q312" s="187">
        <v>6602951</v>
      </c>
      <c r="R312" s="160">
        <f>IFERROR(Q312/N311,"-")</f>
        <v>4.9214279953890432E-2</v>
      </c>
      <c r="S312" s="187">
        <v>64</v>
      </c>
      <c r="T312" s="160">
        <f>IFERROR(S312/O311,"-")</f>
        <v>0.28193832599118945</v>
      </c>
      <c r="U312" s="190">
        <f t="shared" si="183"/>
        <v>103171.109375</v>
      </c>
      <c r="V312" s="101">
        <f t="shared" ref="V312:V328" si="195">IFERROR(S312/$BL$22,0)</f>
        <v>3.180598350064606E-3</v>
      </c>
      <c r="W312" s="569"/>
      <c r="X312" s="569"/>
      <c r="Y312" s="116" t="s">
        <v>134</v>
      </c>
      <c r="Z312" s="187">
        <v>355038</v>
      </c>
      <c r="AA312" s="160">
        <f>IFERROR(Z312/W311,"-")</f>
        <v>4.7779024534796502E-3</v>
      </c>
      <c r="AB312" s="187">
        <v>20</v>
      </c>
      <c r="AC312" s="160">
        <f>IFERROR(AB312/X311,"-")</f>
        <v>0.2</v>
      </c>
      <c r="AD312" s="190">
        <f t="shared" si="184"/>
        <v>17751.900000000001</v>
      </c>
      <c r="AE312" s="101">
        <f t="shared" ref="AE312:AE328" si="196">IFERROR(AB312/$BL$22,0)</f>
        <v>9.9393698439518945E-4</v>
      </c>
      <c r="AF312" s="569"/>
      <c r="AG312" s="569"/>
      <c r="AH312" s="116" t="s">
        <v>134</v>
      </c>
      <c r="AI312" s="187">
        <v>4303119</v>
      </c>
      <c r="AJ312" s="160">
        <f>IFERROR(AI312/AF311,"-")</f>
        <v>2.8819881591938639E-2</v>
      </c>
      <c r="AK312" s="187">
        <v>57</v>
      </c>
      <c r="AL312" s="160">
        <f>IFERROR(AK312/AG311,"-")</f>
        <v>0.28217821782178215</v>
      </c>
      <c r="AM312" s="190">
        <f t="shared" si="185"/>
        <v>75493.31578947368</v>
      </c>
      <c r="AN312" s="101">
        <f t="shared" ref="AN312:AN328" si="197">IFERROR(AK312/$BL$22,0)</f>
        <v>2.8327204055262896E-3</v>
      </c>
      <c r="AO312" s="569"/>
      <c r="AP312" s="586"/>
      <c r="AQ312" s="116" t="s">
        <v>134</v>
      </c>
      <c r="AR312" s="187">
        <f t="shared" si="174"/>
        <v>40127139</v>
      </c>
      <c r="AS312" s="160">
        <f>IFERROR(AR312/AO311,"-")</f>
        <v>2.389408811086409E-2</v>
      </c>
      <c r="AT312" s="187">
        <f t="shared" si="175"/>
        <v>616</v>
      </c>
      <c r="AU312" s="160">
        <f>IFERROR(AT312/AP311,"-")</f>
        <v>0.25806451612903225</v>
      </c>
      <c r="AV312" s="190">
        <f t="shared" si="186"/>
        <v>65141.459415584417</v>
      </c>
      <c r="AW312" s="101">
        <f t="shared" ref="AW312:AW328" si="198">IFERROR(AT312/$BL$22,0)</f>
        <v>3.0613259119371832E-2</v>
      </c>
      <c r="AX312" s="112"/>
      <c r="BN312" s="476"/>
      <c r="BO312" s="566"/>
      <c r="BP312" s="569"/>
      <c r="BQ312" s="569"/>
      <c r="BR312" s="388" t="s">
        <v>134</v>
      </c>
      <c r="BS312" s="374">
        <v>853450</v>
      </c>
      <c r="BT312" s="329">
        <v>1.2716144280893809E-2</v>
      </c>
      <c r="BU312" s="374">
        <v>30</v>
      </c>
      <c r="BV312" s="329">
        <v>0.35294117647058826</v>
      </c>
      <c r="BW312" s="374">
        <v>28448.333333333332</v>
      </c>
      <c r="BX312" s="389">
        <v>2.4055809477988932E-3</v>
      </c>
      <c r="CA312" s="9"/>
      <c r="CB312" s="138"/>
      <c r="CC312" s="138"/>
      <c r="CD312" s="138"/>
      <c r="CE312" s="138"/>
      <c r="CF312" s="138"/>
      <c r="CG312" s="138"/>
      <c r="CH312" s="1"/>
      <c r="CI312" s="9"/>
      <c r="CJ312" s="130"/>
      <c r="CK312" s="130"/>
      <c r="CL312" s="130"/>
      <c r="CM312" s="1"/>
      <c r="CN312" s="1"/>
      <c r="CO312" s="1"/>
      <c r="CP312" s="1"/>
      <c r="CQ312" s="1"/>
    </row>
    <row r="313" spans="2:95" s="14" customFormat="1" ht="13.5" customHeight="1">
      <c r="B313" s="451"/>
      <c r="C313" s="566"/>
      <c r="D313" s="581"/>
      <c r="E313" s="569"/>
      <c r="F313" s="569"/>
      <c r="G313" s="116" t="s">
        <v>474</v>
      </c>
      <c r="H313" s="187">
        <v>24970379</v>
      </c>
      <c r="I313" s="160">
        <f>IFERROR(H313/E311,"-")</f>
        <v>1.8894213456879586E-2</v>
      </c>
      <c r="J313" s="187">
        <v>170</v>
      </c>
      <c r="K313" s="160">
        <f>IFERROR(J313/F311,"-")</f>
        <v>9.1496232508073191E-2</v>
      </c>
      <c r="L313" s="190">
        <f t="shared" ref="L313" si="199">IFERROR(H313/J313,"-")</f>
        <v>146884.58235294119</v>
      </c>
      <c r="M313" s="101">
        <f t="shared" si="194"/>
        <v>8.4484643673591094E-3</v>
      </c>
      <c r="N313" s="569"/>
      <c r="O313" s="569"/>
      <c r="P313" s="116" t="s">
        <v>474</v>
      </c>
      <c r="Q313" s="187">
        <v>1951802</v>
      </c>
      <c r="R313" s="160">
        <f>IFERROR(Q313/N311,"-")</f>
        <v>1.4547515200788745E-2</v>
      </c>
      <c r="S313" s="187">
        <v>19</v>
      </c>
      <c r="T313" s="160">
        <f>IFERROR(S313/O311,"-")</f>
        <v>8.3700440528634359E-2</v>
      </c>
      <c r="U313" s="190">
        <f t="shared" ref="U313" si="200">IFERROR(Q313/S313,"-")</f>
        <v>102726.42105263157</v>
      </c>
      <c r="V313" s="101">
        <f>IFERROR(S313/$BL$22,0)</f>
        <v>9.4424013517542993E-4</v>
      </c>
      <c r="W313" s="569"/>
      <c r="X313" s="569"/>
      <c r="Y313" s="116" t="s">
        <v>474</v>
      </c>
      <c r="Z313" s="187">
        <v>1081396</v>
      </c>
      <c r="AA313" s="160">
        <f>IFERROR(Z313/W311,"-")</f>
        <v>1.4552821392592003E-2</v>
      </c>
      <c r="AB313" s="187">
        <v>13</v>
      </c>
      <c r="AC313" s="160">
        <f>IFERROR(AB313/X311,"-")</f>
        <v>0.13</v>
      </c>
      <c r="AD313" s="190">
        <f t="shared" ref="AD313" si="201">IFERROR(Z313/AB313,"-")</f>
        <v>83184.307692307688</v>
      </c>
      <c r="AE313" s="101">
        <f>IFERROR(AB313/$BL$22,0)</f>
        <v>6.4605903985687305E-4</v>
      </c>
      <c r="AF313" s="569"/>
      <c r="AG313" s="569"/>
      <c r="AH313" s="116" t="s">
        <v>474</v>
      </c>
      <c r="AI313" s="187">
        <v>499655</v>
      </c>
      <c r="AJ313" s="160">
        <f>IFERROR(AI313/AF311,"-")</f>
        <v>3.3464094153148219E-3</v>
      </c>
      <c r="AK313" s="187">
        <v>20</v>
      </c>
      <c r="AL313" s="160">
        <f>IFERROR(AK313/AG311,"-")</f>
        <v>9.9009900990099015E-2</v>
      </c>
      <c r="AM313" s="190">
        <f t="shared" ref="AM313" si="202">IFERROR(AI313/AK313,"-")</f>
        <v>24982.75</v>
      </c>
      <c r="AN313" s="101">
        <f>IFERROR(AK313/$BL$22,0)</f>
        <v>9.9393698439518945E-4</v>
      </c>
      <c r="AO313" s="569"/>
      <c r="AP313" s="586"/>
      <c r="AQ313" s="116" t="s">
        <v>474</v>
      </c>
      <c r="AR313" s="187">
        <f t="shared" si="174"/>
        <v>28503232</v>
      </c>
      <c r="AS313" s="160">
        <f>IFERROR(AR313/AO311,"-")</f>
        <v>1.6972521685445875E-2</v>
      </c>
      <c r="AT313" s="187">
        <f t="shared" si="175"/>
        <v>222</v>
      </c>
      <c r="AU313" s="160">
        <f>IFERROR(AT313/AP311,"-")</f>
        <v>9.3003770423125257E-2</v>
      </c>
      <c r="AV313" s="190">
        <f t="shared" ref="AV313" si="203">IFERROR(AR313/AT313,"-")</f>
        <v>128392.93693693694</v>
      </c>
      <c r="AW313" s="101">
        <f>IFERROR(AT313/$BL$22,0)</f>
        <v>1.1032700526786602E-2</v>
      </c>
      <c r="AX313" s="111"/>
      <c r="BJ313" s="12"/>
      <c r="BM313" s="12"/>
      <c r="BN313" s="476"/>
      <c r="BO313" s="566"/>
      <c r="BP313" s="569"/>
      <c r="BQ313" s="569"/>
      <c r="BR313" s="388" t="s">
        <v>135</v>
      </c>
      <c r="BS313" s="374">
        <v>516167</v>
      </c>
      <c r="BT313" s="329">
        <v>7.6907306169501609E-3</v>
      </c>
      <c r="BU313" s="374">
        <v>28</v>
      </c>
      <c r="BV313" s="329">
        <v>0.32941176470588235</v>
      </c>
      <c r="BW313" s="374">
        <v>18434.535714285714</v>
      </c>
      <c r="BX313" s="389">
        <v>2.2452088846123004E-3</v>
      </c>
      <c r="BY313" s="12"/>
      <c r="CA313" s="9"/>
      <c r="CB313" s="138"/>
      <c r="CC313" s="138"/>
      <c r="CD313" s="138"/>
      <c r="CE313" s="138"/>
      <c r="CF313" s="138"/>
      <c r="CG313" s="138"/>
      <c r="CH313" s="1"/>
      <c r="CI313" s="9"/>
      <c r="CJ313" s="130"/>
      <c r="CK313" s="130"/>
      <c r="CL313" s="130"/>
      <c r="CM313" s="1"/>
      <c r="CN313" s="1"/>
      <c r="CO313" s="1"/>
      <c r="CP313" s="1"/>
      <c r="CQ313" s="1"/>
    </row>
    <row r="314" spans="2:95" s="14" customFormat="1" ht="13.5" customHeight="1">
      <c r="B314" s="451"/>
      <c r="C314" s="566"/>
      <c r="D314" s="581"/>
      <c r="E314" s="569"/>
      <c r="F314" s="569"/>
      <c r="G314" s="117" t="s">
        <v>135</v>
      </c>
      <c r="H314" s="187">
        <v>39559666</v>
      </c>
      <c r="I314" s="160">
        <f>IFERROR(H314/E311,"-")</f>
        <v>2.9933417257577945E-2</v>
      </c>
      <c r="J314" s="187">
        <v>573</v>
      </c>
      <c r="K314" s="160">
        <f>IFERROR(J314/F311,"-")</f>
        <v>0.30839612486544671</v>
      </c>
      <c r="L314" s="190">
        <f t="shared" si="182"/>
        <v>69039.556719022687</v>
      </c>
      <c r="M314" s="101">
        <f t="shared" si="194"/>
        <v>2.8476294602922173E-2</v>
      </c>
      <c r="N314" s="569"/>
      <c r="O314" s="569"/>
      <c r="P314" s="117" t="s">
        <v>135</v>
      </c>
      <c r="Q314" s="187">
        <v>2147468</v>
      </c>
      <c r="R314" s="160">
        <f>IFERROR(Q314/N311,"-")</f>
        <v>1.6005887571181609E-2</v>
      </c>
      <c r="S314" s="187">
        <v>78</v>
      </c>
      <c r="T314" s="160">
        <f>IFERROR(S314/O311,"-")</f>
        <v>0.34361233480176212</v>
      </c>
      <c r="U314" s="190">
        <f t="shared" si="183"/>
        <v>27531.641025641027</v>
      </c>
      <c r="V314" s="101">
        <f t="shared" si="195"/>
        <v>3.8763542391412383E-3</v>
      </c>
      <c r="W314" s="569"/>
      <c r="X314" s="569"/>
      <c r="Y314" s="117" t="s">
        <v>135</v>
      </c>
      <c r="Z314" s="187">
        <v>3070608</v>
      </c>
      <c r="AA314" s="160">
        <f>IFERROR(Z314/W311,"-")</f>
        <v>4.1322521805762312E-2</v>
      </c>
      <c r="AB314" s="187">
        <v>38</v>
      </c>
      <c r="AC314" s="160">
        <f>IFERROR(AB314/X311,"-")</f>
        <v>0.38</v>
      </c>
      <c r="AD314" s="190">
        <f t="shared" si="184"/>
        <v>80805.473684210519</v>
      </c>
      <c r="AE314" s="101">
        <f t="shared" si="196"/>
        <v>1.8884802703508599E-3</v>
      </c>
      <c r="AF314" s="569"/>
      <c r="AG314" s="569"/>
      <c r="AH314" s="117" t="s">
        <v>135</v>
      </c>
      <c r="AI314" s="187">
        <v>2072646</v>
      </c>
      <c r="AJ314" s="160">
        <f>IFERROR(AI314/AF311,"-")</f>
        <v>1.3881422359457234E-2</v>
      </c>
      <c r="AK314" s="187">
        <v>70</v>
      </c>
      <c r="AL314" s="160">
        <f>IFERROR(AK314/AG311,"-")</f>
        <v>0.34653465346534651</v>
      </c>
      <c r="AM314" s="190">
        <f t="shared" si="185"/>
        <v>29609.228571428572</v>
      </c>
      <c r="AN314" s="101">
        <f t="shared" si="197"/>
        <v>3.4787794453831626E-3</v>
      </c>
      <c r="AO314" s="569"/>
      <c r="AP314" s="586"/>
      <c r="AQ314" s="117" t="s">
        <v>135</v>
      </c>
      <c r="AR314" s="187">
        <f t="shared" si="174"/>
        <v>46850388</v>
      </c>
      <c r="AS314" s="160">
        <f>IFERROR(AR314/AO311,"-")</f>
        <v>2.789751093144641E-2</v>
      </c>
      <c r="AT314" s="187">
        <f t="shared" si="175"/>
        <v>759</v>
      </c>
      <c r="AU314" s="160">
        <f>IFERROR(AT314/AP311,"-")</f>
        <v>0.31797235023041476</v>
      </c>
      <c r="AV314" s="190">
        <f t="shared" si="186"/>
        <v>61726.466403162056</v>
      </c>
      <c r="AW314" s="101">
        <f t="shared" si="198"/>
        <v>3.7719908557797437E-2</v>
      </c>
      <c r="AX314" s="112"/>
      <c r="BN314" s="476"/>
      <c r="BO314" s="566"/>
      <c r="BP314" s="569"/>
      <c r="BQ314" s="569"/>
      <c r="BR314" s="388" t="s">
        <v>136</v>
      </c>
      <c r="BS314" s="374">
        <v>383345</v>
      </c>
      <c r="BT314" s="329">
        <v>5.7117233925352831E-3</v>
      </c>
      <c r="BU314" s="374">
        <v>10</v>
      </c>
      <c r="BV314" s="329">
        <v>0.11764705882352941</v>
      </c>
      <c r="BW314" s="374">
        <v>38334.5</v>
      </c>
      <c r="BX314" s="389">
        <v>8.0186031593296452E-4</v>
      </c>
      <c r="CA314" s="9"/>
      <c r="CB314" s="138"/>
      <c r="CC314" s="138"/>
      <c r="CD314" s="138"/>
      <c r="CE314" s="138"/>
      <c r="CF314" s="138"/>
      <c r="CG314" s="138"/>
      <c r="CH314" s="1"/>
      <c r="CI314" s="9"/>
      <c r="CJ314" s="130"/>
      <c r="CK314" s="130"/>
      <c r="CL314" s="130"/>
      <c r="CM314" s="1"/>
      <c r="CN314" s="1"/>
      <c r="CO314" s="1"/>
      <c r="CP314" s="1"/>
      <c r="CQ314" s="1"/>
    </row>
    <row r="315" spans="2:95" s="14" customFormat="1" ht="13.5" customHeight="1">
      <c r="B315" s="451"/>
      <c r="C315" s="566"/>
      <c r="D315" s="581"/>
      <c r="E315" s="569"/>
      <c r="F315" s="569"/>
      <c r="G315" s="117" t="s">
        <v>136</v>
      </c>
      <c r="H315" s="187">
        <v>5938455</v>
      </c>
      <c r="I315" s="160">
        <f>IFERROR(H315/E311,"-")</f>
        <v>4.4934214404224251E-3</v>
      </c>
      <c r="J315" s="187">
        <v>104</v>
      </c>
      <c r="K315" s="160">
        <f>IFERROR(J315/F311,"-")</f>
        <v>5.5974165769644778E-2</v>
      </c>
      <c r="L315" s="190">
        <f t="shared" si="182"/>
        <v>57100.528846153844</v>
      </c>
      <c r="M315" s="101">
        <f t="shared" si="194"/>
        <v>5.1684723188549844E-3</v>
      </c>
      <c r="N315" s="569"/>
      <c r="O315" s="569"/>
      <c r="P315" s="117" t="s">
        <v>136</v>
      </c>
      <c r="Q315" s="187">
        <v>212142</v>
      </c>
      <c r="R315" s="160">
        <f>IFERROR(Q315/N311,"-")</f>
        <v>1.5811742019557959E-3</v>
      </c>
      <c r="S315" s="187">
        <v>13</v>
      </c>
      <c r="T315" s="160">
        <f>IFERROR(S315/O311,"-")</f>
        <v>5.7268722466960353E-2</v>
      </c>
      <c r="U315" s="190">
        <f t="shared" si="183"/>
        <v>16318.615384615385</v>
      </c>
      <c r="V315" s="101">
        <f t="shared" si="195"/>
        <v>6.4605903985687305E-4</v>
      </c>
      <c r="W315" s="569"/>
      <c r="X315" s="569"/>
      <c r="Y315" s="117" t="s">
        <v>136</v>
      </c>
      <c r="Z315" s="187">
        <v>414795</v>
      </c>
      <c r="AA315" s="160">
        <f>IFERROR(Z315/W311,"-")</f>
        <v>5.5820786738070048E-3</v>
      </c>
      <c r="AB315" s="187">
        <v>12</v>
      </c>
      <c r="AC315" s="160">
        <f>IFERROR(AB315/X311,"-")</f>
        <v>0.12</v>
      </c>
      <c r="AD315" s="190">
        <f t="shared" si="184"/>
        <v>34566.25</v>
      </c>
      <c r="AE315" s="101">
        <f t="shared" si="196"/>
        <v>5.9636219063711365E-4</v>
      </c>
      <c r="AF315" s="569"/>
      <c r="AG315" s="569"/>
      <c r="AH315" s="117" t="s">
        <v>136</v>
      </c>
      <c r="AI315" s="187">
        <v>2056903</v>
      </c>
      <c r="AJ315" s="160">
        <f>IFERROR(AI315/AF311,"-")</f>
        <v>1.3775984560525369E-2</v>
      </c>
      <c r="AK315" s="187">
        <v>10</v>
      </c>
      <c r="AL315" s="160">
        <f>IFERROR(AK315/AG311,"-")</f>
        <v>4.9504950495049507E-2</v>
      </c>
      <c r="AM315" s="190">
        <f t="shared" si="185"/>
        <v>205690.3</v>
      </c>
      <c r="AN315" s="101">
        <f t="shared" si="197"/>
        <v>4.9696849219759472E-4</v>
      </c>
      <c r="AO315" s="569"/>
      <c r="AP315" s="586"/>
      <c r="AQ315" s="117" t="s">
        <v>136</v>
      </c>
      <c r="AR315" s="187">
        <f t="shared" si="174"/>
        <v>8622295</v>
      </c>
      <c r="AS315" s="160">
        <f>IFERROR(AR315/AO311,"-")</f>
        <v>5.1342278961842474E-3</v>
      </c>
      <c r="AT315" s="187">
        <f t="shared" si="175"/>
        <v>139</v>
      </c>
      <c r="AU315" s="160">
        <f>IFERROR(AT315/AP311,"-")</f>
        <v>5.8232090490155007E-2</v>
      </c>
      <c r="AV315" s="190">
        <f t="shared" si="186"/>
        <v>62030.899280575541</v>
      </c>
      <c r="AW315" s="101">
        <f t="shared" si="198"/>
        <v>6.9078620415465655E-3</v>
      </c>
      <c r="AX315" s="112"/>
      <c r="BN315" s="476"/>
      <c r="BO315" s="566"/>
      <c r="BP315" s="569"/>
      <c r="BQ315" s="569"/>
      <c r="BR315" s="388" t="s">
        <v>137</v>
      </c>
      <c r="BS315" s="374">
        <v>1220847</v>
      </c>
      <c r="BT315" s="329">
        <v>1.8190247345358679E-2</v>
      </c>
      <c r="BU315" s="374">
        <v>35</v>
      </c>
      <c r="BV315" s="329">
        <v>0.41176470588235292</v>
      </c>
      <c r="BW315" s="374">
        <v>34881.342857142859</v>
      </c>
      <c r="BX315" s="389">
        <v>2.8065111057653759E-3</v>
      </c>
      <c r="CA315" s="9"/>
      <c r="CB315" s="138"/>
      <c r="CC315" s="138"/>
      <c r="CD315" s="138"/>
      <c r="CE315" s="138"/>
      <c r="CF315" s="138"/>
      <c r="CG315" s="138"/>
      <c r="CH315" s="1"/>
      <c r="CI315" s="9"/>
      <c r="CJ315" s="130"/>
      <c r="CK315" s="130"/>
      <c r="CL315" s="130"/>
      <c r="CM315" s="1"/>
      <c r="CN315" s="1"/>
      <c r="CO315" s="1"/>
      <c r="CP315" s="1"/>
      <c r="CQ315" s="1"/>
    </row>
    <row r="316" spans="2:95" s="14" customFormat="1" ht="13.5" customHeight="1">
      <c r="B316" s="451"/>
      <c r="C316" s="566"/>
      <c r="D316" s="581"/>
      <c r="E316" s="569"/>
      <c r="F316" s="569"/>
      <c r="G316" s="117" t="s">
        <v>137</v>
      </c>
      <c r="H316" s="187">
        <v>37349172</v>
      </c>
      <c r="I316" s="160">
        <f>IFERROR(H316/E311,"-")</f>
        <v>2.8260813670698003E-2</v>
      </c>
      <c r="J316" s="187">
        <v>759</v>
      </c>
      <c r="K316" s="160">
        <f>IFERROR(J316/F311,"-")</f>
        <v>0.40850376749192679</v>
      </c>
      <c r="L316" s="190">
        <f t="shared" si="182"/>
        <v>49208.395256917</v>
      </c>
      <c r="M316" s="101">
        <f t="shared" si="194"/>
        <v>3.7719908557797437E-2</v>
      </c>
      <c r="N316" s="569"/>
      <c r="O316" s="569"/>
      <c r="P316" s="117" t="s">
        <v>137</v>
      </c>
      <c r="Q316" s="187">
        <v>3139628</v>
      </c>
      <c r="R316" s="160">
        <f>IFERROR(Q316/N311,"-")</f>
        <v>2.340082962043382E-2</v>
      </c>
      <c r="S316" s="187">
        <v>99</v>
      </c>
      <c r="T316" s="160">
        <f>IFERROR(S316/O311,"-")</f>
        <v>0.43612334801762115</v>
      </c>
      <c r="U316" s="190">
        <f t="shared" si="183"/>
        <v>31713.414141414141</v>
      </c>
      <c r="V316" s="101">
        <f t="shared" si="195"/>
        <v>4.9199880727561875E-3</v>
      </c>
      <c r="W316" s="569"/>
      <c r="X316" s="569"/>
      <c r="Y316" s="117" t="s">
        <v>137</v>
      </c>
      <c r="Z316" s="187">
        <v>1835260</v>
      </c>
      <c r="AA316" s="160">
        <f>IFERROR(Z316/W311,"-")</f>
        <v>2.4697900666331665E-2</v>
      </c>
      <c r="AB316" s="187">
        <v>52</v>
      </c>
      <c r="AC316" s="160">
        <f>IFERROR(AB316/X311,"-")</f>
        <v>0.52</v>
      </c>
      <c r="AD316" s="190">
        <f t="shared" si="184"/>
        <v>35293.461538461539</v>
      </c>
      <c r="AE316" s="101">
        <f t="shared" si="196"/>
        <v>2.5842361594274922E-3</v>
      </c>
      <c r="AF316" s="569"/>
      <c r="AG316" s="569"/>
      <c r="AH316" s="117" t="s">
        <v>137</v>
      </c>
      <c r="AI316" s="187">
        <v>5207782</v>
      </c>
      <c r="AJ316" s="160">
        <f>IFERROR(AI316/AF311,"-")</f>
        <v>3.4878807812804946E-2</v>
      </c>
      <c r="AK316" s="187">
        <v>89</v>
      </c>
      <c r="AL316" s="160">
        <f>IFERROR(AK316/AG311,"-")</f>
        <v>0.4405940594059406</v>
      </c>
      <c r="AM316" s="190">
        <f t="shared" si="185"/>
        <v>58514.404494382019</v>
      </c>
      <c r="AN316" s="101">
        <f t="shared" si="197"/>
        <v>4.4230195805585928E-3</v>
      </c>
      <c r="AO316" s="569"/>
      <c r="AP316" s="586"/>
      <c r="AQ316" s="117" t="s">
        <v>137</v>
      </c>
      <c r="AR316" s="187">
        <f t="shared" si="174"/>
        <v>47531842</v>
      </c>
      <c r="AS316" s="160">
        <f>IFERROR(AR316/AO311,"-")</f>
        <v>2.8303289223277801E-2</v>
      </c>
      <c r="AT316" s="187">
        <f t="shared" si="175"/>
        <v>999</v>
      </c>
      <c r="AU316" s="160">
        <f>IFERROR(AT316/AP311,"-")</f>
        <v>0.4185169669040637</v>
      </c>
      <c r="AV316" s="190">
        <f t="shared" si="186"/>
        <v>47579.421421421423</v>
      </c>
      <c r="AW316" s="101">
        <f t="shared" si="198"/>
        <v>4.964715237053971E-2</v>
      </c>
      <c r="AX316" s="112"/>
      <c r="BN316" s="476"/>
      <c r="BO316" s="566"/>
      <c r="BP316" s="569"/>
      <c r="BQ316" s="569"/>
      <c r="BR316" s="388" t="s">
        <v>138</v>
      </c>
      <c r="BS316" s="374">
        <v>1755080</v>
      </c>
      <c r="BT316" s="329">
        <v>2.6150155843354745E-2</v>
      </c>
      <c r="BU316" s="374">
        <v>40</v>
      </c>
      <c r="BV316" s="329">
        <v>0.47058823529411764</v>
      </c>
      <c r="BW316" s="374">
        <v>43877</v>
      </c>
      <c r="BX316" s="389">
        <v>3.2074412637318581E-3</v>
      </c>
      <c r="CA316" s="9"/>
      <c r="CB316" s="138"/>
      <c r="CC316" s="138"/>
      <c r="CD316" s="138"/>
      <c r="CE316" s="138"/>
      <c r="CF316" s="138"/>
      <c r="CG316" s="138"/>
      <c r="CH316" s="1"/>
      <c r="CI316" s="9"/>
      <c r="CJ316" s="130"/>
      <c r="CK316" s="130"/>
      <c r="CL316" s="130"/>
      <c r="CM316" s="1"/>
      <c r="CN316" s="1"/>
      <c r="CO316" s="1"/>
      <c r="CP316" s="1"/>
      <c r="CQ316" s="1"/>
    </row>
    <row r="317" spans="2:95" s="14" customFormat="1" ht="13.5" customHeight="1">
      <c r="B317" s="451"/>
      <c r="C317" s="566"/>
      <c r="D317" s="581"/>
      <c r="E317" s="569"/>
      <c r="F317" s="569"/>
      <c r="G317" s="117" t="s">
        <v>138</v>
      </c>
      <c r="H317" s="187">
        <v>67651022</v>
      </c>
      <c r="I317" s="160">
        <f>IFERROR(H317/E311,"-")</f>
        <v>5.1189164979997183E-2</v>
      </c>
      <c r="J317" s="187">
        <v>852</v>
      </c>
      <c r="K317" s="160">
        <f>IFERROR(J317/F311,"-")</f>
        <v>0.45855758880516684</v>
      </c>
      <c r="L317" s="190">
        <f t="shared" si="182"/>
        <v>79402.607981220659</v>
      </c>
      <c r="M317" s="101">
        <f t="shared" si="194"/>
        <v>4.2341715535235067E-2</v>
      </c>
      <c r="N317" s="569"/>
      <c r="O317" s="569"/>
      <c r="P317" s="117" t="s">
        <v>138</v>
      </c>
      <c r="Q317" s="187">
        <v>8027175</v>
      </c>
      <c r="R317" s="160">
        <f>IFERROR(Q317/N311,"-")</f>
        <v>5.9829557676388999E-2</v>
      </c>
      <c r="S317" s="187">
        <v>115</v>
      </c>
      <c r="T317" s="160">
        <f>IFERROR(S317/O311,"-")</f>
        <v>0.50660792951541855</v>
      </c>
      <c r="U317" s="190">
        <f t="shared" si="183"/>
        <v>69801.521739130432</v>
      </c>
      <c r="V317" s="101">
        <f t="shared" si="195"/>
        <v>5.7151376602723389E-3</v>
      </c>
      <c r="W317" s="569"/>
      <c r="X317" s="569"/>
      <c r="Y317" s="117" t="s">
        <v>138</v>
      </c>
      <c r="Z317" s="187">
        <v>4718390</v>
      </c>
      <c r="AA317" s="160">
        <f>IFERROR(Z317/W311,"-")</f>
        <v>6.3497448604019416E-2</v>
      </c>
      <c r="AB317" s="187">
        <v>64</v>
      </c>
      <c r="AC317" s="160">
        <f>IFERROR(AB317/X311,"-")</f>
        <v>0.64</v>
      </c>
      <c r="AD317" s="190">
        <f t="shared" si="184"/>
        <v>73724.84375</v>
      </c>
      <c r="AE317" s="101">
        <f t="shared" si="196"/>
        <v>3.180598350064606E-3</v>
      </c>
      <c r="AF317" s="569"/>
      <c r="AG317" s="569"/>
      <c r="AH317" s="117" t="s">
        <v>138</v>
      </c>
      <c r="AI317" s="187">
        <v>5909999</v>
      </c>
      <c r="AJ317" s="160">
        <f>IFERROR(AI317/AF311,"-")</f>
        <v>3.9581864082419232E-2</v>
      </c>
      <c r="AK317" s="187">
        <v>94</v>
      </c>
      <c r="AL317" s="160">
        <f>IFERROR(AK317/AG311,"-")</f>
        <v>0.46534653465346537</v>
      </c>
      <c r="AM317" s="190">
        <f t="shared" si="185"/>
        <v>62872.329787234041</v>
      </c>
      <c r="AN317" s="101">
        <f t="shared" si="197"/>
        <v>4.6715038266573897E-3</v>
      </c>
      <c r="AO317" s="569"/>
      <c r="AP317" s="586"/>
      <c r="AQ317" s="117" t="s">
        <v>138</v>
      </c>
      <c r="AR317" s="187">
        <f t="shared" si="174"/>
        <v>86306586</v>
      </c>
      <c r="AS317" s="160">
        <f>IFERROR(AR317/AO311,"-")</f>
        <v>5.1392080816722793E-2</v>
      </c>
      <c r="AT317" s="187">
        <f t="shared" si="175"/>
        <v>1125</v>
      </c>
      <c r="AU317" s="160">
        <f>IFERROR(AT317/AP311,"-")</f>
        <v>0.47130289065772935</v>
      </c>
      <c r="AV317" s="190">
        <f t="shared" si="186"/>
        <v>76716.965333333326</v>
      </c>
      <c r="AW317" s="101">
        <f t="shared" si="198"/>
        <v>5.5908955372229403E-2</v>
      </c>
      <c r="AX317" s="112"/>
      <c r="BN317" s="476"/>
      <c r="BO317" s="566"/>
      <c r="BP317" s="569"/>
      <c r="BQ317" s="569"/>
      <c r="BR317" s="388" t="s">
        <v>139</v>
      </c>
      <c r="BS317" s="374">
        <v>2180975</v>
      </c>
      <c r="BT317" s="329">
        <v>3.2495861237357052E-2</v>
      </c>
      <c r="BU317" s="374">
        <v>13</v>
      </c>
      <c r="BV317" s="329">
        <v>0.15294117647058825</v>
      </c>
      <c r="BW317" s="374">
        <v>167767.30769230769</v>
      </c>
      <c r="BX317" s="389">
        <v>1.0424184107128537E-3</v>
      </c>
      <c r="CA317" s="9"/>
      <c r="CB317" s="138"/>
      <c r="CC317" s="138"/>
      <c r="CD317" s="138"/>
      <c r="CE317" s="138"/>
      <c r="CF317" s="138"/>
      <c r="CG317" s="138"/>
      <c r="CH317" s="1"/>
      <c r="CI317" s="9"/>
      <c r="CJ317" s="130"/>
      <c r="CK317" s="130"/>
      <c r="CL317" s="130"/>
      <c r="CM317" s="1"/>
      <c r="CN317" s="1"/>
      <c r="CO317" s="1"/>
      <c r="CP317" s="1"/>
      <c r="CQ317" s="1"/>
    </row>
    <row r="318" spans="2:95" s="14" customFormat="1" ht="13.5" customHeight="1">
      <c r="B318" s="451"/>
      <c r="C318" s="566"/>
      <c r="D318" s="581"/>
      <c r="E318" s="569"/>
      <c r="F318" s="569"/>
      <c r="G318" s="117" t="s">
        <v>139</v>
      </c>
      <c r="H318" s="187">
        <v>31328707</v>
      </c>
      <c r="I318" s="160">
        <f>IFERROR(H318/E311,"-")</f>
        <v>2.3705338128269408E-2</v>
      </c>
      <c r="J318" s="187">
        <v>236</v>
      </c>
      <c r="K318" s="160">
        <f>IFERROR(J318/F311,"-")</f>
        <v>0.12701829924650163</v>
      </c>
      <c r="L318" s="190">
        <f t="shared" si="182"/>
        <v>132748.75847457626</v>
      </c>
      <c r="M318" s="101">
        <f t="shared" si="194"/>
        <v>1.1728456415863234E-2</v>
      </c>
      <c r="N318" s="569"/>
      <c r="O318" s="569"/>
      <c r="P318" s="117" t="s">
        <v>139</v>
      </c>
      <c r="Q318" s="187">
        <v>2647548</v>
      </c>
      <c r="R318" s="160">
        <f>IFERROR(Q318/N311,"-")</f>
        <v>1.9733172101892429E-2</v>
      </c>
      <c r="S318" s="187">
        <v>34</v>
      </c>
      <c r="T318" s="160">
        <f>IFERROR(S318/O311,"-")</f>
        <v>0.14977973568281938</v>
      </c>
      <c r="U318" s="190">
        <f t="shared" si="183"/>
        <v>77869.058823529413</v>
      </c>
      <c r="V318" s="101">
        <f t="shared" si="195"/>
        <v>1.6896928734718218E-3</v>
      </c>
      <c r="W318" s="569"/>
      <c r="X318" s="569"/>
      <c r="Y318" s="117" t="s">
        <v>139</v>
      </c>
      <c r="Z318" s="187">
        <v>245401</v>
      </c>
      <c r="AA318" s="160">
        <f>IFERROR(Z318/W311,"-")</f>
        <v>3.3024691441095304E-3</v>
      </c>
      <c r="AB318" s="187">
        <v>20</v>
      </c>
      <c r="AC318" s="160">
        <f>IFERROR(AB318/X311,"-")</f>
        <v>0.2</v>
      </c>
      <c r="AD318" s="190">
        <f t="shared" si="184"/>
        <v>12270.05</v>
      </c>
      <c r="AE318" s="101">
        <f t="shared" si="196"/>
        <v>9.9393698439518945E-4</v>
      </c>
      <c r="AF318" s="569"/>
      <c r="AG318" s="569"/>
      <c r="AH318" s="117" t="s">
        <v>139</v>
      </c>
      <c r="AI318" s="187">
        <v>517838</v>
      </c>
      <c r="AJ318" s="160">
        <f>IFERROR(AI318/AF311,"-")</f>
        <v>3.468188968003516E-3</v>
      </c>
      <c r="AK318" s="187">
        <v>34</v>
      </c>
      <c r="AL318" s="160">
        <f>IFERROR(AK318/AG311,"-")</f>
        <v>0.16831683168316833</v>
      </c>
      <c r="AM318" s="190">
        <f t="shared" si="185"/>
        <v>15230.529411764706</v>
      </c>
      <c r="AN318" s="101">
        <f t="shared" si="197"/>
        <v>1.6896928734718218E-3</v>
      </c>
      <c r="AO318" s="569"/>
      <c r="AP318" s="586"/>
      <c r="AQ318" s="117" t="s">
        <v>139</v>
      </c>
      <c r="AR318" s="187">
        <f t="shared" si="174"/>
        <v>34739494</v>
      </c>
      <c r="AS318" s="160">
        <f>IFERROR(AR318/AO311,"-")</f>
        <v>2.0685963446405543E-2</v>
      </c>
      <c r="AT318" s="187">
        <f t="shared" si="175"/>
        <v>324</v>
      </c>
      <c r="AU318" s="160">
        <f>IFERROR(AT318/AP311,"-")</f>
        <v>0.13573523250942607</v>
      </c>
      <c r="AV318" s="190">
        <f t="shared" si="186"/>
        <v>107220.66049382716</v>
      </c>
      <c r="AW318" s="101">
        <f t="shared" si="198"/>
        <v>1.6101779147202067E-2</v>
      </c>
      <c r="AX318" s="112"/>
      <c r="BN318" s="476"/>
      <c r="BO318" s="566"/>
      <c r="BP318" s="569"/>
      <c r="BQ318" s="569"/>
      <c r="BR318" s="388" t="s">
        <v>436</v>
      </c>
      <c r="BS318" s="374">
        <v>0</v>
      </c>
      <c r="BT318" s="329">
        <v>0</v>
      </c>
      <c r="BU318" s="374">
        <v>0</v>
      </c>
      <c r="BV318" s="329">
        <v>0</v>
      </c>
      <c r="BW318" s="374" t="s">
        <v>329</v>
      </c>
      <c r="BX318" s="389">
        <v>0</v>
      </c>
      <c r="CA318" s="9"/>
      <c r="CB318" s="138"/>
      <c r="CC318" s="138"/>
      <c r="CD318" s="138"/>
      <c r="CE318" s="138"/>
      <c r="CF318" s="138"/>
      <c r="CG318" s="138"/>
      <c r="CH318" s="1"/>
      <c r="CI318" s="9"/>
      <c r="CJ318" s="130"/>
      <c r="CK318" s="130"/>
      <c r="CL318" s="130"/>
      <c r="CM318" s="1"/>
      <c r="CN318" s="1"/>
      <c r="CO318" s="1"/>
      <c r="CP318" s="1"/>
      <c r="CQ318" s="1"/>
    </row>
    <row r="319" spans="2:95" s="14" customFormat="1" ht="13.5" customHeight="1">
      <c r="B319" s="451"/>
      <c r="C319" s="566"/>
      <c r="D319" s="581"/>
      <c r="E319" s="569"/>
      <c r="F319" s="569"/>
      <c r="G319" s="117" t="s">
        <v>149</v>
      </c>
      <c r="H319" s="187">
        <v>9282</v>
      </c>
      <c r="I319" s="160">
        <f>IFERROR(H319/E311,"-")</f>
        <v>7.02336513621825E-6</v>
      </c>
      <c r="J319" s="187">
        <v>4</v>
      </c>
      <c r="K319" s="160">
        <f>IFERROR(J319/F311,"-")</f>
        <v>2.1528525296017221E-3</v>
      </c>
      <c r="L319" s="190">
        <f t="shared" si="182"/>
        <v>2320.5</v>
      </c>
      <c r="M319" s="101">
        <f t="shared" si="194"/>
        <v>1.9878739687903787E-4</v>
      </c>
      <c r="N319" s="569"/>
      <c r="O319" s="569"/>
      <c r="P319" s="117" t="s">
        <v>149</v>
      </c>
      <c r="Q319" s="187">
        <v>0</v>
      </c>
      <c r="R319" s="160">
        <f>IFERROR(Q319/N311,"-")</f>
        <v>0</v>
      </c>
      <c r="S319" s="187">
        <v>0</v>
      </c>
      <c r="T319" s="160">
        <f>IFERROR(S319/O311,"-")</f>
        <v>0</v>
      </c>
      <c r="U319" s="190" t="str">
        <f t="shared" si="183"/>
        <v>-</v>
      </c>
      <c r="V319" s="101">
        <f t="shared" si="195"/>
        <v>0</v>
      </c>
      <c r="W319" s="569"/>
      <c r="X319" s="569"/>
      <c r="Y319" s="117" t="s">
        <v>149</v>
      </c>
      <c r="Z319" s="187">
        <v>0</v>
      </c>
      <c r="AA319" s="160">
        <f>IFERROR(Z319/W311,"-")</f>
        <v>0</v>
      </c>
      <c r="AB319" s="187">
        <v>0</v>
      </c>
      <c r="AC319" s="160">
        <f>IFERROR(AB319/X311,"-")</f>
        <v>0</v>
      </c>
      <c r="AD319" s="190" t="str">
        <f t="shared" si="184"/>
        <v>-</v>
      </c>
      <c r="AE319" s="101">
        <f t="shared" si="196"/>
        <v>0</v>
      </c>
      <c r="AF319" s="569"/>
      <c r="AG319" s="569"/>
      <c r="AH319" s="117" t="s">
        <v>149</v>
      </c>
      <c r="AI319" s="187">
        <v>0</v>
      </c>
      <c r="AJ319" s="160">
        <f>IFERROR(AI319/AF311,"-")</f>
        <v>0</v>
      </c>
      <c r="AK319" s="187">
        <v>0</v>
      </c>
      <c r="AL319" s="160">
        <f>IFERROR(AK319/AG311,"-")</f>
        <v>0</v>
      </c>
      <c r="AM319" s="190" t="str">
        <f t="shared" si="185"/>
        <v>-</v>
      </c>
      <c r="AN319" s="101">
        <f t="shared" si="197"/>
        <v>0</v>
      </c>
      <c r="AO319" s="569"/>
      <c r="AP319" s="586"/>
      <c r="AQ319" s="117" t="s">
        <v>149</v>
      </c>
      <c r="AR319" s="187">
        <f t="shared" si="174"/>
        <v>9282</v>
      </c>
      <c r="AS319" s="160">
        <f>IFERROR(AR319/AO311,"-")</f>
        <v>5.5270555382739959E-6</v>
      </c>
      <c r="AT319" s="187">
        <f t="shared" si="175"/>
        <v>4</v>
      </c>
      <c r="AU319" s="160">
        <f>IFERROR(AT319/AP311,"-")</f>
        <v>1.6757436112274822E-3</v>
      </c>
      <c r="AV319" s="190">
        <f t="shared" si="186"/>
        <v>2320.5</v>
      </c>
      <c r="AW319" s="101">
        <f t="shared" si="198"/>
        <v>1.9878739687903787E-4</v>
      </c>
      <c r="AX319" s="112"/>
      <c r="BN319" s="476"/>
      <c r="BO319" s="566"/>
      <c r="BP319" s="569"/>
      <c r="BQ319" s="569"/>
      <c r="BR319" s="388" t="s">
        <v>140</v>
      </c>
      <c r="BS319" s="374">
        <v>0</v>
      </c>
      <c r="BT319" s="329">
        <v>0</v>
      </c>
      <c r="BU319" s="374">
        <v>0</v>
      </c>
      <c r="BV319" s="329">
        <v>0</v>
      </c>
      <c r="BW319" s="374" t="s">
        <v>329</v>
      </c>
      <c r="BX319" s="389">
        <v>0</v>
      </c>
      <c r="CA319" s="9"/>
      <c r="CB319" s="138"/>
      <c r="CC319" s="138"/>
      <c r="CD319" s="138"/>
      <c r="CE319" s="138"/>
      <c r="CF319" s="138"/>
      <c r="CG319" s="138"/>
      <c r="CH319" s="1"/>
      <c r="CI319" s="9"/>
      <c r="CJ319" s="130"/>
      <c r="CK319" s="130"/>
      <c r="CL319" s="130"/>
      <c r="CM319" s="1"/>
      <c r="CN319" s="1"/>
      <c r="CO319" s="1"/>
      <c r="CP319" s="1"/>
      <c r="CQ319" s="1"/>
    </row>
    <row r="320" spans="2:95" s="14" customFormat="1" ht="13.5" customHeight="1">
      <c r="B320" s="451"/>
      <c r="C320" s="566"/>
      <c r="D320" s="581"/>
      <c r="E320" s="569"/>
      <c r="F320" s="569"/>
      <c r="G320" s="117" t="s">
        <v>140</v>
      </c>
      <c r="H320" s="187">
        <v>927073</v>
      </c>
      <c r="I320" s="160">
        <f>IFERROR(H320/E311,"-")</f>
        <v>7.0148375209321933E-4</v>
      </c>
      <c r="J320" s="187">
        <v>8</v>
      </c>
      <c r="K320" s="160">
        <f>IFERROR(J320/F311,"-")</f>
        <v>4.3057050592034442E-3</v>
      </c>
      <c r="L320" s="190">
        <f t="shared" si="182"/>
        <v>115884.125</v>
      </c>
      <c r="M320" s="101">
        <f t="shared" si="194"/>
        <v>3.9757479375807575E-4</v>
      </c>
      <c r="N320" s="569"/>
      <c r="O320" s="569"/>
      <c r="P320" s="117" t="s">
        <v>140</v>
      </c>
      <c r="Q320" s="187">
        <v>16851</v>
      </c>
      <c r="R320" s="160">
        <f>IFERROR(Q320/N311,"-")</f>
        <v>1.2559684775837466E-4</v>
      </c>
      <c r="S320" s="187">
        <v>1</v>
      </c>
      <c r="T320" s="160">
        <f>IFERROR(S320/O311,"-")</f>
        <v>4.4052863436123352E-3</v>
      </c>
      <c r="U320" s="190">
        <f t="shared" si="183"/>
        <v>16851</v>
      </c>
      <c r="V320" s="101">
        <f t="shared" si="195"/>
        <v>4.9696849219759468E-5</v>
      </c>
      <c r="W320" s="569"/>
      <c r="X320" s="569"/>
      <c r="Y320" s="117" t="s">
        <v>140</v>
      </c>
      <c r="Z320" s="187">
        <v>79924</v>
      </c>
      <c r="AA320" s="160">
        <f>IFERROR(Z320/W311,"-")</f>
        <v>1.0755724054661968E-3</v>
      </c>
      <c r="AB320" s="187">
        <v>2</v>
      </c>
      <c r="AC320" s="160">
        <f>IFERROR(AB320/X311,"-")</f>
        <v>0.02</v>
      </c>
      <c r="AD320" s="190">
        <f t="shared" si="184"/>
        <v>39962</v>
      </c>
      <c r="AE320" s="101">
        <f t="shared" si="196"/>
        <v>9.9393698439518936E-5</v>
      </c>
      <c r="AF320" s="569"/>
      <c r="AG320" s="569"/>
      <c r="AH320" s="117" t="s">
        <v>140</v>
      </c>
      <c r="AI320" s="187">
        <v>9308</v>
      </c>
      <c r="AJ320" s="160">
        <f>IFERROR(AI320/AF311,"-")</f>
        <v>6.2339772118262326E-5</v>
      </c>
      <c r="AK320" s="187">
        <v>2</v>
      </c>
      <c r="AL320" s="160">
        <f>IFERROR(AK320/AG311,"-")</f>
        <v>9.9009900990099011E-3</v>
      </c>
      <c r="AM320" s="190">
        <f t="shared" si="185"/>
        <v>4654</v>
      </c>
      <c r="AN320" s="101">
        <f t="shared" si="197"/>
        <v>9.9393698439518936E-5</v>
      </c>
      <c r="AO320" s="569"/>
      <c r="AP320" s="586"/>
      <c r="AQ320" s="117" t="s">
        <v>140</v>
      </c>
      <c r="AR320" s="187">
        <f t="shared" si="174"/>
        <v>1033156</v>
      </c>
      <c r="AS320" s="160">
        <f>IFERROR(AR320/AO311,"-")</f>
        <v>6.1520260630262965E-4</v>
      </c>
      <c r="AT320" s="187">
        <f t="shared" si="175"/>
        <v>13</v>
      </c>
      <c r="AU320" s="160">
        <f>IFERROR(AT320/AP311,"-")</f>
        <v>5.4461667364893171E-3</v>
      </c>
      <c r="AV320" s="190">
        <f t="shared" si="186"/>
        <v>79473.538461538468</v>
      </c>
      <c r="AW320" s="101">
        <f t="shared" si="198"/>
        <v>6.4605903985687305E-4</v>
      </c>
      <c r="AX320" s="112"/>
      <c r="BN320" s="476"/>
      <c r="BO320" s="566"/>
      <c r="BP320" s="569"/>
      <c r="BQ320" s="569"/>
      <c r="BR320" s="388" t="s">
        <v>141</v>
      </c>
      <c r="BS320" s="374">
        <v>34097</v>
      </c>
      <c r="BT320" s="329">
        <v>5.080348837607783E-4</v>
      </c>
      <c r="BU320" s="374">
        <v>5</v>
      </c>
      <c r="BV320" s="329">
        <v>5.8823529411764705E-2</v>
      </c>
      <c r="BW320" s="374">
        <v>6819.4</v>
      </c>
      <c r="BX320" s="389">
        <v>4.0093015796648226E-4</v>
      </c>
      <c r="CA320" s="9"/>
      <c r="CB320" s="138"/>
      <c r="CC320" s="138"/>
      <c r="CD320" s="138"/>
      <c r="CE320" s="138"/>
      <c r="CF320" s="138"/>
      <c r="CG320" s="138"/>
      <c r="CH320" s="1"/>
      <c r="CI320" s="9"/>
      <c r="CJ320" s="130"/>
      <c r="CK320" s="130"/>
      <c r="CL320" s="130"/>
      <c r="CM320" s="1"/>
      <c r="CN320" s="1"/>
      <c r="CO320" s="1"/>
      <c r="CP320" s="1"/>
      <c r="CQ320" s="1"/>
    </row>
    <row r="321" spans="2:95" s="14" customFormat="1" ht="13.5" customHeight="1">
      <c r="B321" s="451"/>
      <c r="C321" s="566"/>
      <c r="D321" s="581"/>
      <c r="E321" s="569"/>
      <c r="F321" s="569"/>
      <c r="G321" s="117" t="s">
        <v>141</v>
      </c>
      <c r="H321" s="187">
        <v>946676</v>
      </c>
      <c r="I321" s="160">
        <f>IFERROR(H321/E311,"-")</f>
        <v>7.1631665736851416E-4</v>
      </c>
      <c r="J321" s="187">
        <v>100</v>
      </c>
      <c r="K321" s="160">
        <f>IFERROR(J321/F311,"-")</f>
        <v>5.3821313240043057E-2</v>
      </c>
      <c r="L321" s="190">
        <f t="shared" si="182"/>
        <v>9466.76</v>
      </c>
      <c r="M321" s="101">
        <f t="shared" si="194"/>
        <v>4.9696849219759464E-3</v>
      </c>
      <c r="N321" s="569"/>
      <c r="O321" s="569"/>
      <c r="P321" s="117" t="s">
        <v>141</v>
      </c>
      <c r="Q321" s="187">
        <v>222592</v>
      </c>
      <c r="R321" s="160">
        <f>IFERROR(Q321/N311,"-")</f>
        <v>1.6590619866021085E-3</v>
      </c>
      <c r="S321" s="187">
        <v>15</v>
      </c>
      <c r="T321" s="160">
        <f>IFERROR(S321/O311,"-")</f>
        <v>6.6079295154185022E-2</v>
      </c>
      <c r="U321" s="190">
        <f t="shared" si="183"/>
        <v>14839.466666666667</v>
      </c>
      <c r="V321" s="101">
        <f t="shared" si="195"/>
        <v>7.4545273829639198E-4</v>
      </c>
      <c r="W321" s="569"/>
      <c r="X321" s="569"/>
      <c r="Y321" s="117" t="s">
        <v>141</v>
      </c>
      <c r="Z321" s="187">
        <v>219986</v>
      </c>
      <c r="AA321" s="160">
        <f>IFERROR(Z321/W311,"-")</f>
        <v>2.9604483157610571E-3</v>
      </c>
      <c r="AB321" s="187">
        <v>8</v>
      </c>
      <c r="AC321" s="160">
        <f>IFERROR(AB321/X311,"-")</f>
        <v>0.08</v>
      </c>
      <c r="AD321" s="190">
        <f t="shared" si="184"/>
        <v>27498.25</v>
      </c>
      <c r="AE321" s="101">
        <f t="shared" si="196"/>
        <v>3.9757479375807575E-4</v>
      </c>
      <c r="AF321" s="569"/>
      <c r="AG321" s="569"/>
      <c r="AH321" s="117" t="s">
        <v>141</v>
      </c>
      <c r="AI321" s="187">
        <v>113218</v>
      </c>
      <c r="AJ321" s="160">
        <f>IFERROR(AI321/AF311,"-")</f>
        <v>7.5827076919697295E-4</v>
      </c>
      <c r="AK321" s="187">
        <v>11</v>
      </c>
      <c r="AL321" s="160">
        <f>IFERROR(AK321/AG311,"-")</f>
        <v>5.4455445544554455E-2</v>
      </c>
      <c r="AM321" s="190">
        <f t="shared" si="185"/>
        <v>10292.545454545454</v>
      </c>
      <c r="AN321" s="101">
        <f t="shared" si="197"/>
        <v>5.4666534141735413E-4</v>
      </c>
      <c r="AO321" s="569"/>
      <c r="AP321" s="586"/>
      <c r="AQ321" s="117" t="s">
        <v>141</v>
      </c>
      <c r="AR321" s="187">
        <f t="shared" si="174"/>
        <v>1502472</v>
      </c>
      <c r="AS321" s="160">
        <f>IFERROR(AR321/AO311,"-")</f>
        <v>8.9466130022641756E-4</v>
      </c>
      <c r="AT321" s="187">
        <f t="shared" si="175"/>
        <v>134</v>
      </c>
      <c r="AU321" s="160">
        <f>IFERROR(AT321/AP311,"-")</f>
        <v>5.6137410976120655E-2</v>
      </c>
      <c r="AV321" s="190">
        <f t="shared" si="186"/>
        <v>11212.477611940298</v>
      </c>
      <c r="AW321" s="101">
        <f t="shared" si="198"/>
        <v>6.6593777954477686E-3</v>
      </c>
      <c r="AX321" s="112"/>
      <c r="BN321" s="476"/>
      <c r="BO321" s="566"/>
      <c r="BP321" s="569"/>
      <c r="BQ321" s="569"/>
      <c r="BR321" s="388" t="s">
        <v>142</v>
      </c>
      <c r="BS321" s="374">
        <v>44410</v>
      </c>
      <c r="BT321" s="329">
        <v>6.6169543325853193E-4</v>
      </c>
      <c r="BU321" s="374">
        <v>3</v>
      </c>
      <c r="BV321" s="329">
        <v>3.5294117647058823E-2</v>
      </c>
      <c r="BW321" s="374">
        <v>14803.333333333334</v>
      </c>
      <c r="BX321" s="389">
        <v>2.4055809477988935E-4</v>
      </c>
      <c r="CA321" s="9"/>
      <c r="CB321" s="138"/>
      <c r="CC321" s="138"/>
      <c r="CD321" s="138"/>
      <c r="CE321" s="138"/>
      <c r="CF321" s="138"/>
      <c r="CG321" s="138"/>
      <c r="CH321" s="1"/>
      <c r="CI321" s="9"/>
      <c r="CJ321" s="130"/>
      <c r="CK321" s="130"/>
      <c r="CL321" s="130"/>
      <c r="CM321" s="1"/>
      <c r="CN321" s="1"/>
      <c r="CO321" s="1"/>
      <c r="CP321" s="1"/>
      <c r="CQ321" s="1"/>
    </row>
    <row r="322" spans="2:95" s="14" customFormat="1" ht="13.5" customHeight="1">
      <c r="B322" s="451"/>
      <c r="C322" s="566"/>
      <c r="D322" s="581"/>
      <c r="E322" s="569"/>
      <c r="F322" s="569"/>
      <c r="G322" s="117" t="s">
        <v>142</v>
      </c>
      <c r="H322" s="187">
        <v>1075666</v>
      </c>
      <c r="I322" s="160">
        <f>IFERROR(H322/E311,"-")</f>
        <v>8.139188841430015E-4</v>
      </c>
      <c r="J322" s="187">
        <v>14</v>
      </c>
      <c r="K322" s="160">
        <f>IFERROR(J322/F311,"-")</f>
        <v>7.5349838536060282E-3</v>
      </c>
      <c r="L322" s="190">
        <f t="shared" si="182"/>
        <v>76833.28571428571</v>
      </c>
      <c r="M322" s="101">
        <f t="shared" si="194"/>
        <v>6.9575588907663257E-4</v>
      </c>
      <c r="N322" s="569"/>
      <c r="O322" s="569"/>
      <c r="P322" s="117" t="s">
        <v>142</v>
      </c>
      <c r="Q322" s="187">
        <v>3959</v>
      </c>
      <c r="R322" s="160">
        <f>IFERROR(Q322/N311,"-")</f>
        <v>2.9507917647344682E-5</v>
      </c>
      <c r="S322" s="187">
        <v>1</v>
      </c>
      <c r="T322" s="160">
        <f>IFERROR(S322/O311,"-")</f>
        <v>4.4052863436123352E-3</v>
      </c>
      <c r="U322" s="190">
        <f t="shared" si="183"/>
        <v>3959</v>
      </c>
      <c r="V322" s="101">
        <f t="shared" si="195"/>
        <v>4.9696849219759468E-5</v>
      </c>
      <c r="W322" s="569"/>
      <c r="X322" s="569"/>
      <c r="Y322" s="117" t="s">
        <v>142</v>
      </c>
      <c r="Z322" s="187">
        <v>12526</v>
      </c>
      <c r="AA322" s="160">
        <f>IFERROR(Z322/W311,"-")</f>
        <v>1.6856788888030603E-4</v>
      </c>
      <c r="AB322" s="187">
        <v>1</v>
      </c>
      <c r="AC322" s="160">
        <f>IFERROR(AB322/X311,"-")</f>
        <v>0.01</v>
      </c>
      <c r="AD322" s="190">
        <f t="shared" si="184"/>
        <v>12526</v>
      </c>
      <c r="AE322" s="101">
        <f t="shared" si="196"/>
        <v>4.9696849219759468E-5</v>
      </c>
      <c r="AF322" s="569"/>
      <c r="AG322" s="569"/>
      <c r="AH322" s="117" t="s">
        <v>142</v>
      </c>
      <c r="AI322" s="187">
        <v>83905</v>
      </c>
      <c r="AJ322" s="160">
        <f>IFERROR(AI322/AF311,"-")</f>
        <v>5.6194870859290933E-4</v>
      </c>
      <c r="AK322" s="187">
        <v>3</v>
      </c>
      <c r="AL322" s="160">
        <f>IFERROR(AK322/AG311,"-")</f>
        <v>1.4851485148514851E-2</v>
      </c>
      <c r="AM322" s="190">
        <f t="shared" si="185"/>
        <v>27968.333333333332</v>
      </c>
      <c r="AN322" s="101">
        <f t="shared" si="197"/>
        <v>1.4909054765927841E-4</v>
      </c>
      <c r="AO322" s="569"/>
      <c r="AP322" s="586"/>
      <c r="AQ322" s="117" t="s">
        <v>142</v>
      </c>
      <c r="AR322" s="187">
        <f t="shared" si="174"/>
        <v>1176056</v>
      </c>
      <c r="AS322" s="160">
        <f>IFERROR(AR322/AO311,"-")</f>
        <v>7.002937759233315E-4</v>
      </c>
      <c r="AT322" s="187">
        <f t="shared" si="175"/>
        <v>19</v>
      </c>
      <c r="AU322" s="160">
        <f>IFERROR(AT322/AP311,"-")</f>
        <v>7.9597821533305413E-3</v>
      </c>
      <c r="AV322" s="190">
        <f t="shared" si="186"/>
        <v>61897.684210526313</v>
      </c>
      <c r="AW322" s="101">
        <f t="shared" si="198"/>
        <v>9.4424013517542993E-4</v>
      </c>
      <c r="AX322" s="112"/>
      <c r="BN322" s="476"/>
      <c r="BO322" s="566"/>
      <c r="BP322" s="569"/>
      <c r="BQ322" s="569"/>
      <c r="BR322" s="388" t="s">
        <v>143</v>
      </c>
      <c r="BS322" s="374">
        <v>4010</v>
      </c>
      <c r="BT322" s="329">
        <v>5.9747774991369353E-5</v>
      </c>
      <c r="BU322" s="374">
        <v>1</v>
      </c>
      <c r="BV322" s="329">
        <v>1.1764705882352941E-2</v>
      </c>
      <c r="BW322" s="374">
        <v>4010</v>
      </c>
      <c r="BX322" s="389">
        <v>8.0186031593296441E-5</v>
      </c>
      <c r="CA322" s="9"/>
      <c r="CB322" s="138"/>
      <c r="CC322" s="138"/>
      <c r="CD322" s="138"/>
      <c r="CE322" s="138"/>
      <c r="CF322" s="138"/>
      <c r="CG322" s="138"/>
      <c r="CH322" s="1"/>
      <c r="CI322" s="9"/>
      <c r="CJ322" s="130"/>
      <c r="CK322" s="130"/>
      <c r="CL322" s="130"/>
      <c r="CM322" s="1"/>
      <c r="CN322" s="1"/>
      <c r="CO322" s="1"/>
      <c r="CP322" s="1"/>
      <c r="CQ322" s="1"/>
    </row>
    <row r="323" spans="2:95" s="14" customFormat="1" ht="13.5" customHeight="1">
      <c r="B323" s="451"/>
      <c r="C323" s="566"/>
      <c r="D323" s="581"/>
      <c r="E323" s="569"/>
      <c r="F323" s="569"/>
      <c r="G323" s="117" t="s">
        <v>143</v>
      </c>
      <c r="H323" s="187">
        <v>553710</v>
      </c>
      <c r="I323" s="160">
        <f>IFERROR(H323/E311,"-")</f>
        <v>4.1897301331344616E-4</v>
      </c>
      <c r="J323" s="187">
        <v>9</v>
      </c>
      <c r="K323" s="160">
        <f>IFERROR(J323/F311,"-")</f>
        <v>4.8439181916038751E-3</v>
      </c>
      <c r="L323" s="190">
        <f t="shared" si="182"/>
        <v>61523.333333333336</v>
      </c>
      <c r="M323" s="101">
        <f t="shared" si="194"/>
        <v>4.4727164297783521E-4</v>
      </c>
      <c r="N323" s="569"/>
      <c r="O323" s="569"/>
      <c r="P323" s="117" t="s">
        <v>143</v>
      </c>
      <c r="Q323" s="187">
        <v>4378</v>
      </c>
      <c r="R323" s="160">
        <f>IFERROR(Q323/N311,"-")</f>
        <v>3.2630882409718365E-5</v>
      </c>
      <c r="S323" s="187">
        <v>1</v>
      </c>
      <c r="T323" s="160">
        <f>IFERROR(S323/O311,"-")</f>
        <v>4.4052863436123352E-3</v>
      </c>
      <c r="U323" s="190">
        <f t="shared" si="183"/>
        <v>4378</v>
      </c>
      <c r="V323" s="101">
        <f t="shared" si="195"/>
        <v>4.9696849219759468E-5</v>
      </c>
      <c r="W323" s="569"/>
      <c r="X323" s="569"/>
      <c r="Y323" s="117" t="s">
        <v>143</v>
      </c>
      <c r="Z323" s="187">
        <v>0</v>
      </c>
      <c r="AA323" s="160">
        <f>IFERROR(Z323/W311,"-")</f>
        <v>0</v>
      </c>
      <c r="AB323" s="187">
        <v>0</v>
      </c>
      <c r="AC323" s="160">
        <f>IFERROR(AB323/X311,"-")</f>
        <v>0</v>
      </c>
      <c r="AD323" s="190" t="str">
        <f t="shared" si="184"/>
        <v>-</v>
      </c>
      <c r="AE323" s="101">
        <f t="shared" si="196"/>
        <v>0</v>
      </c>
      <c r="AF323" s="569"/>
      <c r="AG323" s="569"/>
      <c r="AH323" s="117" t="s">
        <v>143</v>
      </c>
      <c r="AI323" s="187">
        <v>4468323</v>
      </c>
      <c r="AJ323" s="160">
        <f>IFERROR(AI323/AF311,"-")</f>
        <v>2.992632548031696E-2</v>
      </c>
      <c r="AK323" s="187">
        <v>6</v>
      </c>
      <c r="AL323" s="160">
        <f>IFERROR(AK323/AG311,"-")</f>
        <v>2.9702970297029702E-2</v>
      </c>
      <c r="AM323" s="190">
        <f t="shared" si="185"/>
        <v>744720.5</v>
      </c>
      <c r="AN323" s="101">
        <f t="shared" si="197"/>
        <v>2.9818109531855682E-4</v>
      </c>
      <c r="AO323" s="569"/>
      <c r="AP323" s="586"/>
      <c r="AQ323" s="117" t="s">
        <v>143</v>
      </c>
      <c r="AR323" s="187">
        <f t="shared" si="174"/>
        <v>5026411</v>
      </c>
      <c r="AS323" s="160">
        <f>IFERROR(AR323/AO311,"-")</f>
        <v>2.9930244295616609E-3</v>
      </c>
      <c r="AT323" s="187">
        <f t="shared" si="175"/>
        <v>16</v>
      </c>
      <c r="AU323" s="160">
        <f>IFERROR(AT323/AP311,"-")</f>
        <v>6.7029744449099288E-3</v>
      </c>
      <c r="AV323" s="190">
        <f t="shared" si="186"/>
        <v>314150.6875</v>
      </c>
      <c r="AW323" s="101">
        <f t="shared" si="198"/>
        <v>7.9514958751615149E-4</v>
      </c>
      <c r="AX323" s="112"/>
      <c r="BN323" s="476"/>
      <c r="BO323" s="566"/>
      <c r="BP323" s="569"/>
      <c r="BQ323" s="569"/>
      <c r="BR323" s="388" t="s">
        <v>144</v>
      </c>
      <c r="BS323" s="374">
        <v>586958</v>
      </c>
      <c r="BT323" s="329">
        <v>8.7454948911182481E-3</v>
      </c>
      <c r="BU323" s="374">
        <v>18</v>
      </c>
      <c r="BV323" s="329">
        <v>0.21176470588235294</v>
      </c>
      <c r="BW323" s="374">
        <v>32608.777777777777</v>
      </c>
      <c r="BX323" s="389">
        <v>1.4433485686793362E-3</v>
      </c>
      <c r="CA323" s="9"/>
      <c r="CB323" s="138"/>
      <c r="CC323" s="138"/>
      <c r="CD323" s="138"/>
      <c r="CE323" s="138"/>
      <c r="CF323" s="138"/>
      <c r="CG323" s="138"/>
      <c r="CH323" s="1"/>
      <c r="CI323" s="9"/>
      <c r="CJ323" s="130"/>
      <c r="CK323" s="130"/>
      <c r="CL323" s="130"/>
      <c r="CM323" s="1"/>
      <c r="CN323" s="1"/>
      <c r="CO323" s="1"/>
      <c r="CP323" s="1"/>
      <c r="CQ323" s="1"/>
    </row>
    <row r="324" spans="2:95" s="14" customFormat="1" ht="13.5" customHeight="1">
      <c r="B324" s="451"/>
      <c r="C324" s="566"/>
      <c r="D324" s="581"/>
      <c r="E324" s="569"/>
      <c r="F324" s="569"/>
      <c r="G324" s="117" t="s">
        <v>144</v>
      </c>
      <c r="H324" s="187">
        <v>6903247</v>
      </c>
      <c r="I324" s="160">
        <f>IFERROR(H324/E311,"-")</f>
        <v>5.2234458421141165E-3</v>
      </c>
      <c r="J324" s="187">
        <v>215</v>
      </c>
      <c r="K324" s="160">
        <f>IFERROR(J324/F311,"-")</f>
        <v>0.11571582346609258</v>
      </c>
      <c r="L324" s="190">
        <f t="shared" si="182"/>
        <v>32108.12558139535</v>
      </c>
      <c r="M324" s="101">
        <f t="shared" si="194"/>
        <v>1.0684822582248286E-2</v>
      </c>
      <c r="N324" s="569"/>
      <c r="O324" s="569"/>
      <c r="P324" s="117" t="s">
        <v>144</v>
      </c>
      <c r="Q324" s="187">
        <v>700980</v>
      </c>
      <c r="R324" s="160">
        <f>IFERROR(Q324/N311,"-")</f>
        <v>5.2246678738155283E-3</v>
      </c>
      <c r="S324" s="187">
        <v>35</v>
      </c>
      <c r="T324" s="160">
        <f>IFERROR(S324/O311,"-")</f>
        <v>0.15418502202643172</v>
      </c>
      <c r="U324" s="190">
        <f t="shared" si="183"/>
        <v>20028</v>
      </c>
      <c r="V324" s="101">
        <f t="shared" si="195"/>
        <v>1.7393897226915813E-3</v>
      </c>
      <c r="W324" s="569"/>
      <c r="X324" s="569"/>
      <c r="Y324" s="117" t="s">
        <v>144</v>
      </c>
      <c r="Z324" s="187">
        <v>495500</v>
      </c>
      <c r="AA324" s="160">
        <f>IFERROR(Z324/W311,"-")</f>
        <v>6.6681613396289028E-3</v>
      </c>
      <c r="AB324" s="187">
        <v>21</v>
      </c>
      <c r="AC324" s="160">
        <f>IFERROR(AB324/X311,"-")</f>
        <v>0.21</v>
      </c>
      <c r="AD324" s="190">
        <f t="shared" si="184"/>
        <v>23595.238095238095</v>
      </c>
      <c r="AE324" s="101">
        <f t="shared" si="196"/>
        <v>1.0436338336149487E-3</v>
      </c>
      <c r="AF324" s="569"/>
      <c r="AG324" s="569"/>
      <c r="AH324" s="117" t="s">
        <v>144</v>
      </c>
      <c r="AI324" s="187">
        <v>2601765</v>
      </c>
      <c r="AJ324" s="160">
        <f>IFERROR(AI324/AF311,"-")</f>
        <v>1.7425165148825826E-2</v>
      </c>
      <c r="AK324" s="187">
        <v>42</v>
      </c>
      <c r="AL324" s="160">
        <f>IFERROR(AK324/AG311,"-")</f>
        <v>0.20792079207920791</v>
      </c>
      <c r="AM324" s="190">
        <f t="shared" si="185"/>
        <v>61946.785714285717</v>
      </c>
      <c r="AN324" s="101">
        <f t="shared" si="197"/>
        <v>2.0872676672298975E-3</v>
      </c>
      <c r="AO324" s="569"/>
      <c r="AP324" s="586"/>
      <c r="AQ324" s="117" t="s">
        <v>144</v>
      </c>
      <c r="AR324" s="187">
        <f t="shared" si="174"/>
        <v>10701492</v>
      </c>
      <c r="AS324" s="160">
        <f>IFERROR(AR324/AO311,"-")</f>
        <v>6.372305605084558E-3</v>
      </c>
      <c r="AT324" s="187">
        <f t="shared" si="175"/>
        <v>313</v>
      </c>
      <c r="AU324" s="160">
        <f>IFERROR(AT324/AP311,"-")</f>
        <v>0.13112693757855048</v>
      </c>
      <c r="AV324" s="190">
        <f t="shared" si="186"/>
        <v>34190.070287539937</v>
      </c>
      <c r="AW324" s="101">
        <f t="shared" si="198"/>
        <v>1.5555113805784714E-2</v>
      </c>
      <c r="AX324" s="112"/>
      <c r="BN324" s="476"/>
      <c r="BO324" s="566"/>
      <c r="BP324" s="569"/>
      <c r="BQ324" s="569"/>
      <c r="BR324" s="388" t="s">
        <v>145</v>
      </c>
      <c r="BS324" s="374">
        <v>971593</v>
      </c>
      <c r="BT324" s="329">
        <v>1.4476438889573447E-2</v>
      </c>
      <c r="BU324" s="374">
        <v>10</v>
      </c>
      <c r="BV324" s="329">
        <v>0.11764705882352941</v>
      </c>
      <c r="BW324" s="374">
        <v>97159.3</v>
      </c>
      <c r="BX324" s="389">
        <v>8.0186031593296452E-4</v>
      </c>
      <c r="CA324" s="9"/>
      <c r="CB324" s="138"/>
      <c r="CC324" s="138"/>
      <c r="CD324" s="138"/>
      <c r="CE324" s="138"/>
      <c r="CF324" s="138"/>
      <c r="CG324" s="138"/>
      <c r="CH324" s="1"/>
      <c r="CI324" s="9"/>
      <c r="CJ324" s="130"/>
      <c r="CK324" s="130"/>
      <c r="CL324" s="130"/>
      <c r="CM324" s="1"/>
      <c r="CN324" s="1"/>
      <c r="CO324" s="1"/>
      <c r="CP324" s="1"/>
      <c r="CQ324" s="1"/>
    </row>
    <row r="325" spans="2:95" s="14" customFormat="1" ht="13.5" customHeight="1">
      <c r="B325" s="451"/>
      <c r="C325" s="566"/>
      <c r="D325" s="581"/>
      <c r="E325" s="569"/>
      <c r="F325" s="569"/>
      <c r="G325" s="117" t="s">
        <v>145</v>
      </c>
      <c r="H325" s="187">
        <v>10103064</v>
      </c>
      <c r="I325" s="160">
        <f>IFERROR(H325/E311,"-")</f>
        <v>7.6446355814028975E-3</v>
      </c>
      <c r="J325" s="187">
        <v>166</v>
      </c>
      <c r="K325" s="160">
        <f>IFERROR(J325/F311,"-")</f>
        <v>8.9343379978471471E-2</v>
      </c>
      <c r="L325" s="190">
        <f t="shared" si="182"/>
        <v>60861.831325301202</v>
      </c>
      <c r="M325" s="101">
        <f t="shared" si="194"/>
        <v>8.2496769704800722E-3</v>
      </c>
      <c r="N325" s="569"/>
      <c r="O325" s="569"/>
      <c r="P325" s="117" t="s">
        <v>145</v>
      </c>
      <c r="Q325" s="187">
        <v>526295</v>
      </c>
      <c r="R325" s="160">
        <f>IFERROR(Q325/N311,"-")</f>
        <v>3.9226747962135058E-3</v>
      </c>
      <c r="S325" s="187">
        <v>12</v>
      </c>
      <c r="T325" s="160">
        <f>IFERROR(S325/O311,"-")</f>
        <v>5.2863436123348019E-2</v>
      </c>
      <c r="U325" s="190">
        <f t="shared" si="183"/>
        <v>43857.916666666664</v>
      </c>
      <c r="V325" s="101">
        <f t="shared" si="195"/>
        <v>5.9636219063711365E-4</v>
      </c>
      <c r="W325" s="569"/>
      <c r="X325" s="569"/>
      <c r="Y325" s="117" t="s">
        <v>145</v>
      </c>
      <c r="Z325" s="187">
        <v>3201396</v>
      </c>
      <c r="AA325" s="160">
        <f>IFERROR(Z325/W311,"-")</f>
        <v>4.3082593420873082E-2</v>
      </c>
      <c r="AB325" s="187">
        <v>14</v>
      </c>
      <c r="AC325" s="160">
        <f>IFERROR(AB325/X311,"-")</f>
        <v>0.14000000000000001</v>
      </c>
      <c r="AD325" s="190">
        <f t="shared" si="184"/>
        <v>228671.14285714287</v>
      </c>
      <c r="AE325" s="101">
        <f t="shared" si="196"/>
        <v>6.9575588907663257E-4</v>
      </c>
      <c r="AF325" s="569"/>
      <c r="AG325" s="569"/>
      <c r="AH325" s="117" t="s">
        <v>145</v>
      </c>
      <c r="AI325" s="187">
        <v>1434784</v>
      </c>
      <c r="AJ325" s="160">
        <f>IFERROR(AI325/AF311,"-")</f>
        <v>9.6093798451792958E-3</v>
      </c>
      <c r="AK325" s="187">
        <v>27</v>
      </c>
      <c r="AL325" s="160">
        <f>IFERROR(AK325/AG311,"-")</f>
        <v>0.13366336633663367</v>
      </c>
      <c r="AM325" s="190">
        <f t="shared" si="185"/>
        <v>53140.148148148146</v>
      </c>
      <c r="AN325" s="101">
        <f t="shared" si="197"/>
        <v>1.3418149289335056E-3</v>
      </c>
      <c r="AO325" s="569"/>
      <c r="AP325" s="586"/>
      <c r="AQ325" s="117" t="s">
        <v>145</v>
      </c>
      <c r="AR325" s="187">
        <f t="shared" si="174"/>
        <v>15265539</v>
      </c>
      <c r="AS325" s="160">
        <f>IFERROR(AR325/AO311,"-")</f>
        <v>9.0900109755104163E-3</v>
      </c>
      <c r="AT325" s="187">
        <f t="shared" si="175"/>
        <v>219</v>
      </c>
      <c r="AU325" s="160">
        <f>IFERROR(AT325/AP311,"-")</f>
        <v>9.1746962714704644E-2</v>
      </c>
      <c r="AV325" s="190">
        <f t="shared" si="186"/>
        <v>69705.65753424658</v>
      </c>
      <c r="AW325" s="101">
        <f t="shared" si="198"/>
        <v>1.0883609979127323E-2</v>
      </c>
      <c r="AX325" s="112"/>
      <c r="BN325" s="476"/>
      <c r="BO325" s="566"/>
      <c r="BP325" s="569"/>
      <c r="BQ325" s="569"/>
      <c r="BR325" s="388" t="s">
        <v>146</v>
      </c>
      <c r="BS325" s="374">
        <v>101225</v>
      </c>
      <c r="BT325" s="329">
        <v>1.5082215769330082E-3</v>
      </c>
      <c r="BU325" s="374">
        <v>4</v>
      </c>
      <c r="BV325" s="329">
        <v>4.7058823529411764E-2</v>
      </c>
      <c r="BW325" s="374">
        <v>25306.25</v>
      </c>
      <c r="BX325" s="389">
        <v>3.2074412637318576E-4</v>
      </c>
      <c r="CA325" s="9"/>
      <c r="CB325" s="138"/>
      <c r="CC325" s="138"/>
      <c r="CD325" s="138"/>
      <c r="CE325" s="138"/>
      <c r="CF325" s="138"/>
      <c r="CG325" s="138"/>
      <c r="CH325" s="1"/>
      <c r="CI325" s="9"/>
      <c r="CJ325" s="130"/>
      <c r="CK325" s="130"/>
      <c r="CL325" s="130"/>
      <c r="CM325" s="1"/>
      <c r="CN325" s="1"/>
      <c r="CO325" s="1"/>
      <c r="CP325" s="1"/>
      <c r="CQ325" s="1"/>
    </row>
    <row r="326" spans="2:95" s="14" customFormat="1" ht="13.5" customHeight="1">
      <c r="B326" s="451"/>
      <c r="C326" s="566"/>
      <c r="D326" s="581"/>
      <c r="E326" s="569"/>
      <c r="F326" s="569"/>
      <c r="G326" s="117" t="s">
        <v>146</v>
      </c>
      <c r="H326" s="187">
        <v>2599903</v>
      </c>
      <c r="I326" s="160">
        <f>IFERROR(H326/E311,"-")</f>
        <v>1.9672557732976982E-3</v>
      </c>
      <c r="J326" s="187">
        <v>98</v>
      </c>
      <c r="K326" s="160">
        <f>IFERROR(J326/F311,"-")</f>
        <v>5.2744886975242197E-2</v>
      </c>
      <c r="L326" s="190">
        <f t="shared" si="182"/>
        <v>26529.622448979593</v>
      </c>
      <c r="M326" s="101">
        <f t="shared" si="194"/>
        <v>4.8702912235364278E-3</v>
      </c>
      <c r="N326" s="569"/>
      <c r="O326" s="569"/>
      <c r="P326" s="117" t="s">
        <v>146</v>
      </c>
      <c r="Q326" s="187">
        <v>310927</v>
      </c>
      <c r="R326" s="160">
        <f>IFERROR(Q326/N311,"-")</f>
        <v>2.3174560016003889E-3</v>
      </c>
      <c r="S326" s="187">
        <v>12</v>
      </c>
      <c r="T326" s="160">
        <f>IFERROR(S326/O311,"-")</f>
        <v>5.2863436123348019E-2</v>
      </c>
      <c r="U326" s="190">
        <f t="shared" si="183"/>
        <v>25910.583333333332</v>
      </c>
      <c r="V326" s="101">
        <f t="shared" si="195"/>
        <v>5.9636219063711365E-4</v>
      </c>
      <c r="W326" s="569"/>
      <c r="X326" s="569"/>
      <c r="Y326" s="117" t="s">
        <v>146</v>
      </c>
      <c r="Z326" s="187">
        <v>566696</v>
      </c>
      <c r="AA326" s="160">
        <f>IFERROR(Z326/W311,"-")</f>
        <v>7.6262772119522516E-3</v>
      </c>
      <c r="AB326" s="187">
        <v>10</v>
      </c>
      <c r="AC326" s="160">
        <f>IFERROR(AB326/X311,"-")</f>
        <v>0.1</v>
      </c>
      <c r="AD326" s="190">
        <f t="shared" si="184"/>
        <v>56669.599999999999</v>
      </c>
      <c r="AE326" s="101">
        <f t="shared" si="196"/>
        <v>4.9696849219759472E-4</v>
      </c>
      <c r="AF326" s="569"/>
      <c r="AG326" s="569"/>
      <c r="AH326" s="117" t="s">
        <v>146</v>
      </c>
      <c r="AI326" s="187">
        <v>392384</v>
      </c>
      <c r="AJ326" s="160">
        <f>IFERROR(AI326/AF311,"-")</f>
        <v>2.6279683221800865E-3</v>
      </c>
      <c r="AK326" s="187">
        <v>16</v>
      </c>
      <c r="AL326" s="160">
        <f>IFERROR(AK326/AG311,"-")</f>
        <v>7.9207920792079209E-2</v>
      </c>
      <c r="AM326" s="190">
        <f t="shared" si="185"/>
        <v>24524</v>
      </c>
      <c r="AN326" s="101">
        <f t="shared" si="197"/>
        <v>7.9514958751615149E-4</v>
      </c>
      <c r="AO326" s="569"/>
      <c r="AP326" s="586"/>
      <c r="AQ326" s="117" t="s">
        <v>146</v>
      </c>
      <c r="AR326" s="187">
        <f t="shared" si="174"/>
        <v>3869910</v>
      </c>
      <c r="AS326" s="160">
        <f>IFERROR(AR326/AO311,"-")</f>
        <v>2.3043748651284121E-3</v>
      </c>
      <c r="AT326" s="187">
        <f t="shared" si="175"/>
        <v>136</v>
      </c>
      <c r="AU326" s="160">
        <f>IFERROR(AT326/AP311,"-")</f>
        <v>5.6975282781734395E-2</v>
      </c>
      <c r="AV326" s="190">
        <f t="shared" si="186"/>
        <v>28455.220588235294</v>
      </c>
      <c r="AW326" s="101">
        <f t="shared" si="198"/>
        <v>6.7587714938872872E-3</v>
      </c>
      <c r="AX326" s="112"/>
      <c r="BN326" s="476"/>
      <c r="BO326" s="566"/>
      <c r="BP326" s="569"/>
      <c r="BQ326" s="569"/>
      <c r="BR326" s="388" t="s">
        <v>147</v>
      </c>
      <c r="BS326" s="374">
        <v>266558</v>
      </c>
      <c r="BT326" s="329">
        <v>3.9716327696133246E-3</v>
      </c>
      <c r="BU326" s="374">
        <v>9</v>
      </c>
      <c r="BV326" s="329">
        <v>0.10588235294117647</v>
      </c>
      <c r="BW326" s="374">
        <v>29617.555555555555</v>
      </c>
      <c r="BX326" s="389">
        <v>7.2167428433966808E-4</v>
      </c>
      <c r="BZ326" s="144"/>
      <c r="CA326" s="9"/>
      <c r="CB326" s="138"/>
      <c r="CC326" s="138"/>
      <c r="CD326" s="138"/>
      <c r="CE326" s="138"/>
      <c r="CF326" s="138"/>
      <c r="CG326" s="138"/>
      <c r="CH326" s="1"/>
      <c r="CI326" s="9"/>
      <c r="CJ326" s="130"/>
      <c r="CK326" s="130"/>
      <c r="CL326" s="130"/>
      <c r="CM326" s="1"/>
      <c r="CN326" s="1"/>
      <c r="CO326" s="1"/>
      <c r="CP326" s="1"/>
      <c r="CQ326" s="1"/>
    </row>
    <row r="327" spans="2:95" s="14" customFormat="1" ht="13.5" customHeight="1">
      <c r="B327" s="451"/>
      <c r="C327" s="566"/>
      <c r="D327" s="581"/>
      <c r="E327" s="569"/>
      <c r="F327" s="569"/>
      <c r="G327" s="118" t="s">
        <v>147</v>
      </c>
      <c r="H327" s="188">
        <v>2839089</v>
      </c>
      <c r="I327" s="161">
        <f>IFERROR(H327/E311,"-")</f>
        <v>2.1482394636092154E-3</v>
      </c>
      <c r="J327" s="188">
        <v>193</v>
      </c>
      <c r="K327" s="161">
        <f>IFERROR(J327/F311,"-")</f>
        <v>0.10387513455328309</v>
      </c>
      <c r="L327" s="191">
        <f t="shared" si="182"/>
        <v>14710.305699481865</v>
      </c>
      <c r="M327" s="102">
        <f t="shared" si="194"/>
        <v>9.5914918994135772E-3</v>
      </c>
      <c r="N327" s="569"/>
      <c r="O327" s="569"/>
      <c r="P327" s="118" t="s">
        <v>147</v>
      </c>
      <c r="Q327" s="188">
        <v>358518</v>
      </c>
      <c r="R327" s="161">
        <f>IFERROR(Q327/N311,"-")</f>
        <v>2.6721696436197832E-3</v>
      </c>
      <c r="S327" s="188">
        <v>25</v>
      </c>
      <c r="T327" s="161">
        <f>IFERROR(S327/O311,"-")</f>
        <v>0.11013215859030837</v>
      </c>
      <c r="U327" s="191">
        <f t="shared" si="183"/>
        <v>14340.72</v>
      </c>
      <c r="V327" s="102">
        <f t="shared" si="195"/>
        <v>1.2424212304939866E-3</v>
      </c>
      <c r="W327" s="569"/>
      <c r="X327" s="569"/>
      <c r="Y327" s="118" t="s">
        <v>147</v>
      </c>
      <c r="Z327" s="188">
        <v>105213</v>
      </c>
      <c r="AA327" s="161">
        <f>IFERROR(Z327/W311,"-")</f>
        <v>1.4158975964205364E-3</v>
      </c>
      <c r="AB327" s="188">
        <v>10</v>
      </c>
      <c r="AC327" s="161">
        <f>IFERROR(AB327/X311,"-")</f>
        <v>0.1</v>
      </c>
      <c r="AD327" s="191">
        <f t="shared" si="184"/>
        <v>10521.3</v>
      </c>
      <c r="AE327" s="102">
        <f t="shared" si="196"/>
        <v>4.9696849219759472E-4</v>
      </c>
      <c r="AF327" s="569"/>
      <c r="AG327" s="569"/>
      <c r="AH327" s="118" t="s">
        <v>147</v>
      </c>
      <c r="AI327" s="188">
        <v>273689</v>
      </c>
      <c r="AJ327" s="161">
        <f>IFERROR(AI327/AF311,"-")</f>
        <v>1.8330156737510848E-3</v>
      </c>
      <c r="AK327" s="188">
        <v>29</v>
      </c>
      <c r="AL327" s="161">
        <f>IFERROR(AK327/AG311,"-")</f>
        <v>0.14356435643564355</v>
      </c>
      <c r="AM327" s="191">
        <f t="shared" si="185"/>
        <v>9437.5517241379312</v>
      </c>
      <c r="AN327" s="102">
        <f t="shared" si="197"/>
        <v>1.4412086273730247E-3</v>
      </c>
      <c r="AO327" s="569"/>
      <c r="AP327" s="586"/>
      <c r="AQ327" s="118" t="s">
        <v>147</v>
      </c>
      <c r="AR327" s="188">
        <f t="shared" si="174"/>
        <v>3576509</v>
      </c>
      <c r="AS327" s="161">
        <f>IFERROR(AR327/AO311,"-")</f>
        <v>2.1296664378514106E-3</v>
      </c>
      <c r="AT327" s="188">
        <f t="shared" si="175"/>
        <v>257</v>
      </c>
      <c r="AU327" s="161">
        <f>IFERROR(AT327/AP311,"-")</f>
        <v>0.10766652702136573</v>
      </c>
      <c r="AV327" s="191">
        <f t="shared" si="186"/>
        <v>13916.377431906614</v>
      </c>
      <c r="AW327" s="102">
        <f t="shared" si="198"/>
        <v>1.2772090249478183E-2</v>
      </c>
      <c r="AX327" s="112"/>
      <c r="BN327" s="477"/>
      <c r="BO327" s="567"/>
      <c r="BP327" s="570"/>
      <c r="BQ327" s="570"/>
      <c r="BR327" s="119" t="s">
        <v>74</v>
      </c>
      <c r="BS327" s="374">
        <v>18744396</v>
      </c>
      <c r="BT327" s="329">
        <v>0.27928577420377149</v>
      </c>
      <c r="BU327" s="374">
        <v>76</v>
      </c>
      <c r="BV327" s="329">
        <v>0.89411764705882357</v>
      </c>
      <c r="BW327" s="374">
        <v>246636.78947368421</v>
      </c>
      <c r="BX327" s="389">
        <v>6.0941384010905304E-3</v>
      </c>
      <c r="CA327" s="9"/>
      <c r="CB327" s="138"/>
      <c r="CC327" s="138"/>
      <c r="CD327" s="138"/>
      <c r="CE327" s="138"/>
      <c r="CF327" s="138"/>
      <c r="CG327" s="138"/>
      <c r="CH327" s="1"/>
      <c r="CI327" s="9"/>
      <c r="CJ327" s="130"/>
      <c r="CK327" s="130"/>
      <c r="CL327" s="130"/>
      <c r="CM327" s="1"/>
      <c r="CN327" s="1"/>
      <c r="CO327" s="1"/>
      <c r="CP327" s="1"/>
      <c r="CQ327" s="1"/>
    </row>
    <row r="328" spans="2:95" s="14" customFormat="1" ht="13.5" customHeight="1">
      <c r="B328" s="451"/>
      <c r="C328" s="567"/>
      <c r="D328" s="582"/>
      <c r="E328" s="570"/>
      <c r="F328" s="570"/>
      <c r="G328" s="119" t="s">
        <v>74</v>
      </c>
      <c r="H328" s="181">
        <v>282238347</v>
      </c>
      <c r="I328" s="161">
        <f>IFERROR(H328/E311,"-")</f>
        <v>0.21355989726607075</v>
      </c>
      <c r="J328" s="188">
        <v>1525</v>
      </c>
      <c r="K328" s="161">
        <f>IFERROR(J328/F311,"-")</f>
        <v>0.82077502691065662</v>
      </c>
      <c r="L328" s="191">
        <f t="shared" si="182"/>
        <v>185074.32590163936</v>
      </c>
      <c r="M328" s="103">
        <f t="shared" si="194"/>
        <v>7.5787695060133192E-2</v>
      </c>
      <c r="N328" s="570"/>
      <c r="O328" s="570"/>
      <c r="P328" s="119" t="s">
        <v>74</v>
      </c>
      <c r="Q328" s="181">
        <v>30107845</v>
      </c>
      <c r="R328" s="161">
        <f>IFERROR(Q328/N311,"-")</f>
        <v>0.22440510502627389</v>
      </c>
      <c r="S328" s="188">
        <v>194</v>
      </c>
      <c r="T328" s="161">
        <f>IFERROR(S328/O311,"-")</f>
        <v>0.85462555066079293</v>
      </c>
      <c r="U328" s="191">
        <f t="shared" si="183"/>
        <v>155195.07731958764</v>
      </c>
      <c r="V328" s="103">
        <f t="shared" si="195"/>
        <v>9.6411887486333361E-3</v>
      </c>
      <c r="W328" s="570"/>
      <c r="X328" s="570"/>
      <c r="Y328" s="119" t="s">
        <v>74</v>
      </c>
      <c r="Z328" s="181">
        <v>17283381</v>
      </c>
      <c r="AA328" s="161">
        <f>IFERROR(Z328/W311,"-")</f>
        <v>0.23259005651317199</v>
      </c>
      <c r="AB328" s="188">
        <v>92</v>
      </c>
      <c r="AC328" s="161">
        <f>IFERROR(AB328/X311,"-")</f>
        <v>0.92</v>
      </c>
      <c r="AD328" s="191">
        <f t="shared" si="184"/>
        <v>187862.83695652173</v>
      </c>
      <c r="AE328" s="103">
        <f t="shared" si="196"/>
        <v>4.5721101282178711E-3</v>
      </c>
      <c r="AF328" s="570"/>
      <c r="AG328" s="570"/>
      <c r="AH328" s="119" t="s">
        <v>74</v>
      </c>
      <c r="AI328" s="181">
        <v>32983133</v>
      </c>
      <c r="AJ328" s="161">
        <f>IFERROR(AI328/AF311,"-")</f>
        <v>0.22090255639947765</v>
      </c>
      <c r="AK328" s="188">
        <v>172</v>
      </c>
      <c r="AL328" s="161">
        <f>IFERROR(AK328/AG311,"-")</f>
        <v>0.85148514851485146</v>
      </c>
      <c r="AM328" s="191">
        <f t="shared" si="185"/>
        <v>191762.40116279069</v>
      </c>
      <c r="AN328" s="103">
        <f t="shared" si="197"/>
        <v>8.5478580657986289E-3</v>
      </c>
      <c r="AO328" s="570"/>
      <c r="AP328" s="587"/>
      <c r="AQ328" s="119" t="s">
        <v>74</v>
      </c>
      <c r="AR328" s="181">
        <f t="shared" si="174"/>
        <v>362612706</v>
      </c>
      <c r="AS328" s="161">
        <f>IFERROR(AR328/AO311,"-")</f>
        <v>0.21592119855050854</v>
      </c>
      <c r="AT328" s="188">
        <f t="shared" si="175"/>
        <v>1983</v>
      </c>
      <c r="AU328" s="161">
        <f>IFERROR(AT328/AP311,"-")</f>
        <v>0.83074989526602427</v>
      </c>
      <c r="AV328" s="191">
        <f t="shared" si="186"/>
        <v>182860.6686838124</v>
      </c>
      <c r="AW328" s="103">
        <f t="shared" si="198"/>
        <v>9.854885200278303E-2</v>
      </c>
      <c r="AX328" s="112"/>
      <c r="BN328" s="555">
        <v>20</v>
      </c>
      <c r="BO328" s="565" t="s">
        <v>126</v>
      </c>
      <c r="BP328" s="568">
        <v>202478780</v>
      </c>
      <c r="BQ328" s="568">
        <v>218</v>
      </c>
      <c r="BR328" s="388" t="s">
        <v>133</v>
      </c>
      <c r="BS328" s="374">
        <v>10089681</v>
      </c>
      <c r="BT328" s="329">
        <v>4.9830806961598639E-2</v>
      </c>
      <c r="BU328" s="374">
        <v>48</v>
      </c>
      <c r="BV328" s="329">
        <v>0.22018348623853212</v>
      </c>
      <c r="BW328" s="374">
        <v>210201.6875</v>
      </c>
      <c r="BX328" s="389">
        <v>2.3294186159371058E-3</v>
      </c>
      <c r="CA328" s="9"/>
      <c r="CB328" s="138"/>
      <c r="CC328" s="138"/>
      <c r="CD328" s="138"/>
      <c r="CE328" s="138"/>
      <c r="CF328" s="138"/>
      <c r="CG328" s="138"/>
      <c r="CH328" s="1"/>
      <c r="CI328" s="9"/>
      <c r="CJ328" s="130"/>
      <c r="CK328" s="130"/>
      <c r="CL328" s="130"/>
      <c r="CM328" s="1"/>
      <c r="CN328" s="1"/>
      <c r="CO328" s="1"/>
      <c r="CP328" s="1"/>
      <c r="CQ328" s="1"/>
    </row>
    <row r="329" spans="2:95" s="14" customFormat="1" ht="13.5" customHeight="1">
      <c r="B329" s="451">
        <v>19</v>
      </c>
      <c r="C329" s="565" t="s">
        <v>125</v>
      </c>
      <c r="D329" s="580">
        <f>BL23</f>
        <v>13229</v>
      </c>
      <c r="E329" s="568">
        <f>VLOOKUP(C329,$AY$5:$BI$78,2,0)</f>
        <v>367282310</v>
      </c>
      <c r="F329" s="568">
        <f>VLOOKUP(C329,$AY$5:$BI$78,7,0)</f>
        <v>548</v>
      </c>
      <c r="G329" s="115" t="s">
        <v>133</v>
      </c>
      <c r="H329" s="186">
        <v>6037466</v>
      </c>
      <c r="I329" s="159">
        <f>IFERROR(H329/E329,"-")</f>
        <v>1.6438216150404847E-2</v>
      </c>
      <c r="J329" s="186">
        <v>90</v>
      </c>
      <c r="K329" s="159">
        <f>IFERROR(J329/F329,"-")</f>
        <v>0.16423357664233576</v>
      </c>
      <c r="L329" s="189">
        <f t="shared" si="182"/>
        <v>67082.955555555556</v>
      </c>
      <c r="M329" s="100">
        <f>IFERROR(J329/$BL$23,0)</f>
        <v>6.8032353163504419E-3</v>
      </c>
      <c r="N329" s="568">
        <f>VLOOKUP(C329,$AY$5:$BI$78,3,0)</f>
        <v>48193430</v>
      </c>
      <c r="O329" s="568">
        <f>VLOOKUP(C329,$AY$5:$BI$78,8,0)</f>
        <v>69</v>
      </c>
      <c r="P329" s="115" t="s">
        <v>133</v>
      </c>
      <c r="Q329" s="186">
        <v>492341</v>
      </c>
      <c r="R329" s="159">
        <f>IFERROR(Q329/N329,"-")</f>
        <v>1.0215936072614047E-2</v>
      </c>
      <c r="S329" s="186">
        <v>17</v>
      </c>
      <c r="T329" s="159">
        <f>IFERROR(S329/O329,"-")</f>
        <v>0.24637681159420291</v>
      </c>
      <c r="U329" s="189">
        <f t="shared" si="183"/>
        <v>28961.235294117647</v>
      </c>
      <c r="V329" s="100">
        <f>IFERROR(S329/$BL$23,0)</f>
        <v>1.2850555597550834E-3</v>
      </c>
      <c r="W329" s="568">
        <f>VLOOKUP(C329,$AY$5:$BI$78,4,0)</f>
        <v>21870370</v>
      </c>
      <c r="X329" s="568">
        <f>VLOOKUP(C329,$AY$5:$BI$78,9,0)</f>
        <v>37</v>
      </c>
      <c r="Y329" s="115" t="s">
        <v>133</v>
      </c>
      <c r="Z329" s="186">
        <v>84614</v>
      </c>
      <c r="AA329" s="159">
        <f>IFERROR(Z329/W329,"-")</f>
        <v>3.8688874490920822E-3</v>
      </c>
      <c r="AB329" s="186">
        <v>8</v>
      </c>
      <c r="AC329" s="159">
        <f>IFERROR(AB329/X329,"-")</f>
        <v>0.21621621621621623</v>
      </c>
      <c r="AD329" s="189">
        <f t="shared" si="184"/>
        <v>10576.75</v>
      </c>
      <c r="AE329" s="100">
        <f>IFERROR(AB329/$BL$23,0)</f>
        <v>6.0473202812003936E-4</v>
      </c>
      <c r="AF329" s="568">
        <f>VLOOKUP(C329,$AY$5:$BI$78,5,0)</f>
        <v>82524560</v>
      </c>
      <c r="AG329" s="568">
        <f>VLOOKUP(C329,$AY$5:$BI$78,10,0)</f>
        <v>77</v>
      </c>
      <c r="AH329" s="115" t="s">
        <v>133</v>
      </c>
      <c r="AI329" s="186">
        <v>362837</v>
      </c>
      <c r="AJ329" s="159">
        <f>IFERROR(AI329/AF329,"-")</f>
        <v>4.3967153535868593E-3</v>
      </c>
      <c r="AK329" s="186">
        <v>22</v>
      </c>
      <c r="AL329" s="159">
        <f>IFERROR(AK329/AG329,"-")</f>
        <v>0.2857142857142857</v>
      </c>
      <c r="AM329" s="189">
        <f t="shared" si="185"/>
        <v>16492.590909090908</v>
      </c>
      <c r="AN329" s="100">
        <f>IFERROR(AK329/$BL$23,0)</f>
        <v>1.6630130773301081E-3</v>
      </c>
      <c r="AO329" s="568">
        <f>VLOOKUP(C329,$AY$5:$BI$78,6,0)</f>
        <v>519870670</v>
      </c>
      <c r="AP329" s="585">
        <f>VLOOKUP(C329,$AY$5:$BI$78,11,0)</f>
        <v>731</v>
      </c>
      <c r="AQ329" s="115" t="s">
        <v>133</v>
      </c>
      <c r="AR329" s="186">
        <f t="shared" si="174"/>
        <v>6977258</v>
      </c>
      <c r="AS329" s="159">
        <f>IFERROR(AR329/AO329,"-")</f>
        <v>1.3421141838988531E-2</v>
      </c>
      <c r="AT329" s="186">
        <f t="shared" si="175"/>
        <v>137</v>
      </c>
      <c r="AU329" s="159">
        <f>IFERROR(AT329/AP329,"-")</f>
        <v>0.18741450068399454</v>
      </c>
      <c r="AV329" s="189">
        <f t="shared" si="186"/>
        <v>50928.890510948906</v>
      </c>
      <c r="AW329" s="100">
        <f>IFERROR(AT329/$BL$23,0)</f>
        <v>1.0356035981555673E-2</v>
      </c>
      <c r="AX329" s="112"/>
      <c r="BN329" s="476"/>
      <c r="BO329" s="566"/>
      <c r="BP329" s="569"/>
      <c r="BQ329" s="569"/>
      <c r="BR329" s="388" t="s">
        <v>134</v>
      </c>
      <c r="BS329" s="374">
        <v>2645327</v>
      </c>
      <c r="BT329" s="329">
        <v>1.3064712262687477E-2</v>
      </c>
      <c r="BU329" s="374">
        <v>69</v>
      </c>
      <c r="BV329" s="329">
        <v>0.3165137614678899</v>
      </c>
      <c r="BW329" s="374">
        <v>38338.072463768112</v>
      </c>
      <c r="BX329" s="389">
        <v>3.3485392604095895E-3</v>
      </c>
      <c r="CA329" s="9"/>
      <c r="CB329" s="138"/>
      <c r="CC329" s="138"/>
      <c r="CD329" s="138"/>
      <c r="CE329" s="138"/>
      <c r="CF329" s="138"/>
      <c r="CG329" s="138"/>
      <c r="CH329" s="1"/>
      <c r="CI329" s="9"/>
      <c r="CJ329" s="130"/>
      <c r="CK329" s="130"/>
      <c r="CL329" s="130"/>
      <c r="CM329" s="1"/>
      <c r="CN329" s="1"/>
      <c r="CO329" s="1"/>
      <c r="CP329" s="1"/>
      <c r="CQ329" s="1"/>
    </row>
    <row r="330" spans="2:95" s="14" customFormat="1" ht="13.5" customHeight="1">
      <c r="B330" s="451"/>
      <c r="C330" s="566"/>
      <c r="D330" s="581"/>
      <c r="E330" s="569"/>
      <c r="F330" s="569"/>
      <c r="G330" s="116" t="s">
        <v>134</v>
      </c>
      <c r="H330" s="187">
        <v>9135186</v>
      </c>
      <c r="I330" s="160">
        <f>IFERROR(H330/E329,"-")</f>
        <v>2.4872382228264683E-2</v>
      </c>
      <c r="J330" s="187">
        <v>118</v>
      </c>
      <c r="K330" s="160">
        <f>IFERROR(J330/F329,"-")</f>
        <v>0.21532846715328466</v>
      </c>
      <c r="L330" s="190">
        <f t="shared" si="182"/>
        <v>77416.830508474581</v>
      </c>
      <c r="M330" s="101">
        <f t="shared" ref="M330:M346" si="204">IFERROR(J330/$BL$23,0)</f>
        <v>8.9197974147705791E-3</v>
      </c>
      <c r="N330" s="569"/>
      <c r="O330" s="569"/>
      <c r="P330" s="116" t="s">
        <v>134</v>
      </c>
      <c r="Q330" s="187">
        <v>944518</v>
      </c>
      <c r="R330" s="160">
        <f>IFERROR(Q330/N329,"-")</f>
        <v>1.959848053977482E-2</v>
      </c>
      <c r="S330" s="187">
        <v>20</v>
      </c>
      <c r="T330" s="160">
        <f>IFERROR(S330/O329,"-")</f>
        <v>0.28985507246376813</v>
      </c>
      <c r="U330" s="190">
        <f t="shared" si="183"/>
        <v>47225.9</v>
      </c>
      <c r="V330" s="101">
        <f t="shared" ref="V330:V346" si="205">IFERROR(S330/$BL$23,0)</f>
        <v>1.5118300703000982E-3</v>
      </c>
      <c r="W330" s="569"/>
      <c r="X330" s="569"/>
      <c r="Y330" s="116" t="s">
        <v>134</v>
      </c>
      <c r="Z330" s="187">
        <v>475166</v>
      </c>
      <c r="AA330" s="160">
        <f>IFERROR(Z330/W329,"-")</f>
        <v>2.1726472848881843E-2</v>
      </c>
      <c r="AB330" s="187">
        <v>9</v>
      </c>
      <c r="AC330" s="160">
        <f>IFERROR(AB330/X329,"-")</f>
        <v>0.24324324324324326</v>
      </c>
      <c r="AD330" s="190">
        <f t="shared" si="184"/>
        <v>52796.222222222219</v>
      </c>
      <c r="AE330" s="101">
        <f t="shared" ref="AE330:AE346" si="206">IFERROR(AB330/$BL$23,0)</f>
        <v>6.8032353163504419E-4</v>
      </c>
      <c r="AF330" s="569"/>
      <c r="AG330" s="569"/>
      <c r="AH330" s="116" t="s">
        <v>134</v>
      </c>
      <c r="AI330" s="187">
        <v>752037</v>
      </c>
      <c r="AJ330" s="160">
        <f>IFERROR(AI330/AF329,"-")</f>
        <v>9.1128871211188529E-3</v>
      </c>
      <c r="AK330" s="187">
        <v>29</v>
      </c>
      <c r="AL330" s="160">
        <f>IFERROR(AK330/AG329,"-")</f>
        <v>0.37662337662337664</v>
      </c>
      <c r="AM330" s="190">
        <f t="shared" si="185"/>
        <v>25932.310344827587</v>
      </c>
      <c r="AN330" s="101">
        <f t="shared" ref="AN330:AN346" si="207">IFERROR(AK330/$BL$23,0)</f>
        <v>2.1921536019351424E-3</v>
      </c>
      <c r="AO330" s="569"/>
      <c r="AP330" s="586"/>
      <c r="AQ330" s="116" t="s">
        <v>134</v>
      </c>
      <c r="AR330" s="187">
        <f t="shared" si="174"/>
        <v>11306907</v>
      </c>
      <c r="AS330" s="160">
        <f>IFERROR(AR330/AO329,"-")</f>
        <v>2.1749461265048863E-2</v>
      </c>
      <c r="AT330" s="187">
        <f t="shared" si="175"/>
        <v>176</v>
      </c>
      <c r="AU330" s="160">
        <f>IFERROR(AT330/AP329,"-")</f>
        <v>0.24076607387140903</v>
      </c>
      <c r="AV330" s="190">
        <f t="shared" si="186"/>
        <v>64243.789772727272</v>
      </c>
      <c r="AW330" s="101">
        <f t="shared" ref="AW330:AW346" si="208">IFERROR(AT330/$BL$23,0)</f>
        <v>1.3304104618640865E-2</v>
      </c>
      <c r="AX330" s="112"/>
      <c r="BN330" s="476"/>
      <c r="BO330" s="566"/>
      <c r="BP330" s="569"/>
      <c r="BQ330" s="569"/>
      <c r="BR330" s="388" t="s">
        <v>135</v>
      </c>
      <c r="BS330" s="374">
        <v>2682561</v>
      </c>
      <c r="BT330" s="329">
        <v>1.3248603137573232E-2</v>
      </c>
      <c r="BU330" s="374">
        <v>68</v>
      </c>
      <c r="BV330" s="329">
        <v>0.31192660550458717</v>
      </c>
      <c r="BW330" s="374">
        <v>39449.426470588238</v>
      </c>
      <c r="BX330" s="389">
        <v>3.3000097059108996E-3</v>
      </c>
      <c r="CA330" s="9"/>
      <c r="CB330" s="138"/>
      <c r="CC330" s="138"/>
      <c r="CD330" s="138"/>
      <c r="CE330" s="138"/>
      <c r="CF330" s="138"/>
      <c r="CG330" s="138"/>
      <c r="CH330" s="1"/>
      <c r="CI330" s="9"/>
      <c r="CJ330" s="130"/>
      <c r="CK330" s="130"/>
      <c r="CL330" s="130"/>
      <c r="CM330" s="1"/>
      <c r="CN330" s="1"/>
      <c r="CO330" s="1"/>
      <c r="CP330" s="1"/>
      <c r="CQ330" s="1"/>
    </row>
    <row r="331" spans="2:95" s="14" customFormat="1" ht="13.5" customHeight="1">
      <c r="B331" s="451"/>
      <c r="C331" s="566"/>
      <c r="D331" s="581"/>
      <c r="E331" s="569"/>
      <c r="F331" s="569"/>
      <c r="G331" s="116" t="s">
        <v>474</v>
      </c>
      <c r="H331" s="187">
        <v>4429280</v>
      </c>
      <c r="I331" s="160">
        <f>IFERROR(H331/E329,"-")</f>
        <v>1.2059606137850745E-2</v>
      </c>
      <c r="J331" s="187">
        <v>29</v>
      </c>
      <c r="K331" s="160">
        <f>IFERROR(J331/F329,"-")</f>
        <v>5.2919708029197078E-2</v>
      </c>
      <c r="L331" s="190">
        <f t="shared" si="182"/>
        <v>152733.79310344829</v>
      </c>
      <c r="M331" s="101">
        <f t="shared" si="204"/>
        <v>2.1921536019351424E-3</v>
      </c>
      <c r="N331" s="569"/>
      <c r="O331" s="569"/>
      <c r="P331" s="116" t="s">
        <v>474</v>
      </c>
      <c r="Q331" s="187">
        <v>43021</v>
      </c>
      <c r="R331" s="160">
        <f>IFERROR(Q331/N329,"-")</f>
        <v>8.9267354492095707E-4</v>
      </c>
      <c r="S331" s="187">
        <v>3</v>
      </c>
      <c r="T331" s="160">
        <f>IFERROR(S331/O329,"-")</f>
        <v>4.3478260869565216E-2</v>
      </c>
      <c r="U331" s="190">
        <f t="shared" si="183"/>
        <v>14340.333333333334</v>
      </c>
      <c r="V331" s="101">
        <f t="shared" si="205"/>
        <v>2.2677451054501475E-4</v>
      </c>
      <c r="W331" s="569"/>
      <c r="X331" s="569"/>
      <c r="Y331" s="116" t="s">
        <v>474</v>
      </c>
      <c r="Z331" s="187">
        <v>1667860</v>
      </c>
      <c r="AA331" s="160">
        <f>IFERROR(Z331/W329,"-")</f>
        <v>7.6261169792737851E-2</v>
      </c>
      <c r="AB331" s="187">
        <v>3</v>
      </c>
      <c r="AC331" s="160">
        <f>IFERROR(AB331/X329,"-")</f>
        <v>8.1081081081081086E-2</v>
      </c>
      <c r="AD331" s="190">
        <f t="shared" si="184"/>
        <v>555953.33333333337</v>
      </c>
      <c r="AE331" s="101">
        <f t="shared" si="206"/>
        <v>2.2677451054501475E-4</v>
      </c>
      <c r="AF331" s="569"/>
      <c r="AG331" s="569"/>
      <c r="AH331" s="116" t="s">
        <v>474</v>
      </c>
      <c r="AI331" s="187">
        <v>192904</v>
      </c>
      <c r="AJ331" s="160">
        <f>IFERROR(AI331/AF329,"-")</f>
        <v>2.3375344261150864E-3</v>
      </c>
      <c r="AK331" s="187">
        <v>11</v>
      </c>
      <c r="AL331" s="160">
        <f>IFERROR(AK331/AG329,"-")</f>
        <v>0.14285714285714285</v>
      </c>
      <c r="AM331" s="190">
        <f t="shared" si="185"/>
        <v>17536.727272727272</v>
      </c>
      <c r="AN331" s="101">
        <f t="shared" si="207"/>
        <v>8.3150653866505405E-4</v>
      </c>
      <c r="AO331" s="569"/>
      <c r="AP331" s="586"/>
      <c r="AQ331" s="116" t="s">
        <v>474</v>
      </c>
      <c r="AR331" s="187">
        <f t="shared" ref="AR331" si="209">SUM(H331,Q331,Z331,AI331)</f>
        <v>6333065</v>
      </c>
      <c r="AS331" s="160">
        <f>IFERROR(AR331/AO329,"-")</f>
        <v>1.2182000958045969E-2</v>
      </c>
      <c r="AT331" s="187">
        <f t="shared" ref="AT331" si="210">SUM(J331,S331,AB331,AK331)</f>
        <v>46</v>
      </c>
      <c r="AU331" s="160">
        <f>IFERROR(AT331/AP329,"-")</f>
        <v>6.2927496580027359E-2</v>
      </c>
      <c r="AV331" s="190">
        <f t="shared" si="186"/>
        <v>137675.32608695651</v>
      </c>
      <c r="AW331" s="101">
        <f t="shared" si="208"/>
        <v>3.4772091616902261E-3</v>
      </c>
      <c r="AX331" s="111"/>
      <c r="BJ331" s="12"/>
      <c r="BM331" s="12"/>
      <c r="BN331" s="476"/>
      <c r="BO331" s="566"/>
      <c r="BP331" s="569"/>
      <c r="BQ331" s="569"/>
      <c r="BR331" s="388" t="s">
        <v>136</v>
      </c>
      <c r="BS331" s="374">
        <v>237934</v>
      </c>
      <c r="BT331" s="329">
        <v>1.1751058555370592E-3</v>
      </c>
      <c r="BU331" s="374">
        <v>18</v>
      </c>
      <c r="BV331" s="329">
        <v>8.2568807339449546E-2</v>
      </c>
      <c r="BW331" s="374">
        <v>13218.555555555555</v>
      </c>
      <c r="BX331" s="389">
        <v>8.7353198097641466E-4</v>
      </c>
      <c r="BY331" s="12"/>
      <c r="CA331" s="9"/>
      <c r="CB331" s="138"/>
      <c r="CC331" s="138"/>
      <c r="CD331" s="138"/>
      <c r="CE331" s="138"/>
      <c r="CF331" s="138"/>
      <c r="CG331" s="138"/>
      <c r="CH331" s="1"/>
      <c r="CI331" s="9"/>
      <c r="CJ331" s="130"/>
      <c r="CK331" s="130"/>
      <c r="CL331" s="130"/>
      <c r="CM331" s="1"/>
      <c r="CN331" s="1"/>
      <c r="CO331" s="1"/>
      <c r="CP331" s="1"/>
      <c r="CQ331" s="1"/>
    </row>
    <row r="332" spans="2:95" s="14" customFormat="1" ht="13.5" customHeight="1">
      <c r="B332" s="451"/>
      <c r="C332" s="566"/>
      <c r="D332" s="581"/>
      <c r="E332" s="569"/>
      <c r="F332" s="569"/>
      <c r="G332" s="117" t="s">
        <v>135</v>
      </c>
      <c r="H332" s="187">
        <v>4732628</v>
      </c>
      <c r="I332" s="160">
        <f>IFERROR(H332/E329,"-")</f>
        <v>1.2885532112886134E-2</v>
      </c>
      <c r="J332" s="187">
        <v>186</v>
      </c>
      <c r="K332" s="160">
        <f>IFERROR(J332/F329,"-")</f>
        <v>0.33941605839416056</v>
      </c>
      <c r="L332" s="190">
        <f t="shared" si="182"/>
        <v>25444.236559139787</v>
      </c>
      <c r="M332" s="101">
        <f t="shared" si="204"/>
        <v>1.4060019653790914E-2</v>
      </c>
      <c r="N332" s="569"/>
      <c r="O332" s="569"/>
      <c r="P332" s="117" t="s">
        <v>135</v>
      </c>
      <c r="Q332" s="187">
        <v>3724321</v>
      </c>
      <c r="R332" s="160">
        <f>IFERROR(Q332/N329,"-")</f>
        <v>7.727860415828465E-2</v>
      </c>
      <c r="S332" s="187">
        <v>28</v>
      </c>
      <c r="T332" s="160">
        <f>IFERROR(S332/O329,"-")</f>
        <v>0.40579710144927539</v>
      </c>
      <c r="U332" s="190">
        <f t="shared" si="183"/>
        <v>133011.46428571429</v>
      </c>
      <c r="V332" s="101">
        <f t="shared" si="205"/>
        <v>2.1165620984201377E-3</v>
      </c>
      <c r="W332" s="569"/>
      <c r="X332" s="569"/>
      <c r="Y332" s="117" t="s">
        <v>135</v>
      </c>
      <c r="Z332" s="187">
        <v>393255</v>
      </c>
      <c r="AA332" s="160">
        <f>IFERROR(Z332/W329,"-")</f>
        <v>1.7981177273178276E-2</v>
      </c>
      <c r="AB332" s="187">
        <v>19</v>
      </c>
      <c r="AC332" s="160">
        <f>IFERROR(AB332/X329,"-")</f>
        <v>0.51351351351351349</v>
      </c>
      <c r="AD332" s="190">
        <f t="shared" si="184"/>
        <v>20697.63157894737</v>
      </c>
      <c r="AE332" s="101">
        <f t="shared" si="206"/>
        <v>1.4362385667850933E-3</v>
      </c>
      <c r="AF332" s="569"/>
      <c r="AG332" s="569"/>
      <c r="AH332" s="117" t="s">
        <v>135</v>
      </c>
      <c r="AI332" s="187">
        <v>1777079</v>
      </c>
      <c r="AJ332" s="160">
        <f>IFERROR(AI332/AF329,"-")</f>
        <v>2.1533940926192156E-2</v>
      </c>
      <c r="AK332" s="187">
        <v>28</v>
      </c>
      <c r="AL332" s="160">
        <f>IFERROR(AK332/AG329,"-")</f>
        <v>0.36363636363636365</v>
      </c>
      <c r="AM332" s="190">
        <f t="shared" si="185"/>
        <v>63467.107142857145</v>
      </c>
      <c r="AN332" s="101">
        <f t="shared" si="207"/>
        <v>2.1165620984201377E-3</v>
      </c>
      <c r="AO332" s="569"/>
      <c r="AP332" s="586"/>
      <c r="AQ332" s="117" t="s">
        <v>135</v>
      </c>
      <c r="AR332" s="187">
        <f t="shared" si="174"/>
        <v>10627283</v>
      </c>
      <c r="AS332" s="160">
        <f>IFERROR(AR332/AO329,"-")</f>
        <v>2.0442166895085656E-2</v>
      </c>
      <c r="AT332" s="187">
        <f t="shared" si="175"/>
        <v>261</v>
      </c>
      <c r="AU332" s="160">
        <f>IFERROR(AT332/AP329,"-")</f>
        <v>0.35704514363885087</v>
      </c>
      <c r="AV332" s="190">
        <f t="shared" si="186"/>
        <v>40717.559386973182</v>
      </c>
      <c r="AW332" s="101">
        <f t="shared" si="208"/>
        <v>1.9729382417416282E-2</v>
      </c>
      <c r="AX332" s="112"/>
      <c r="BN332" s="476"/>
      <c r="BO332" s="566"/>
      <c r="BP332" s="569"/>
      <c r="BQ332" s="569"/>
      <c r="BR332" s="388" t="s">
        <v>137</v>
      </c>
      <c r="BS332" s="374">
        <v>5271203</v>
      </c>
      <c r="BT332" s="329">
        <v>2.6033360137788265E-2</v>
      </c>
      <c r="BU332" s="374">
        <v>78</v>
      </c>
      <c r="BV332" s="329">
        <v>0.3577981651376147</v>
      </c>
      <c r="BW332" s="374">
        <v>67579.525641025641</v>
      </c>
      <c r="BX332" s="389">
        <v>3.7853052508977966E-3</v>
      </c>
      <c r="CA332" s="9"/>
      <c r="CB332" s="138"/>
      <c r="CC332" s="138"/>
      <c r="CD332" s="138"/>
      <c r="CE332" s="138"/>
      <c r="CF332" s="138"/>
      <c r="CG332" s="138"/>
      <c r="CH332" s="1"/>
      <c r="CI332" s="9"/>
      <c r="CJ332" s="130"/>
      <c r="CK332" s="130"/>
      <c r="CL332" s="130"/>
      <c r="CM332" s="1"/>
      <c r="CN332" s="1"/>
      <c r="CO332" s="1"/>
      <c r="CP332" s="1"/>
      <c r="CQ332" s="1"/>
    </row>
    <row r="333" spans="2:95" s="14" customFormat="1" ht="13.5" customHeight="1">
      <c r="B333" s="451"/>
      <c r="C333" s="566"/>
      <c r="D333" s="581"/>
      <c r="E333" s="569"/>
      <c r="F333" s="569"/>
      <c r="G333" s="117" t="s">
        <v>136</v>
      </c>
      <c r="H333" s="187">
        <v>2346554</v>
      </c>
      <c r="I333" s="160">
        <f>IFERROR(H333/E329,"-")</f>
        <v>6.3889654799873154E-3</v>
      </c>
      <c r="J333" s="187">
        <v>26</v>
      </c>
      <c r="K333" s="160">
        <f>IFERROR(J333/F329,"-")</f>
        <v>4.7445255474452552E-2</v>
      </c>
      <c r="L333" s="190">
        <f t="shared" si="182"/>
        <v>90252.076923076922</v>
      </c>
      <c r="M333" s="101">
        <f t="shared" si="204"/>
        <v>1.9653790913901278E-3</v>
      </c>
      <c r="N333" s="569"/>
      <c r="O333" s="569"/>
      <c r="P333" s="117" t="s">
        <v>136</v>
      </c>
      <c r="Q333" s="187">
        <v>12502</v>
      </c>
      <c r="R333" s="160">
        <f>IFERROR(Q333/N329,"-")</f>
        <v>2.5941295317639772E-4</v>
      </c>
      <c r="S333" s="187">
        <v>3</v>
      </c>
      <c r="T333" s="160">
        <f>IFERROR(S333/O329,"-")</f>
        <v>4.3478260869565216E-2</v>
      </c>
      <c r="U333" s="190">
        <f t="shared" si="183"/>
        <v>4167.333333333333</v>
      </c>
      <c r="V333" s="101">
        <f t="shared" si="205"/>
        <v>2.2677451054501475E-4</v>
      </c>
      <c r="W333" s="569"/>
      <c r="X333" s="569"/>
      <c r="Y333" s="117" t="s">
        <v>136</v>
      </c>
      <c r="Z333" s="187">
        <v>6685</v>
      </c>
      <c r="AA333" s="160">
        <f>IFERROR(Z333/W329,"-")</f>
        <v>3.0566469611625224E-4</v>
      </c>
      <c r="AB333" s="187">
        <v>2</v>
      </c>
      <c r="AC333" s="160">
        <f>IFERROR(AB333/X329,"-")</f>
        <v>5.4054054054054057E-2</v>
      </c>
      <c r="AD333" s="190">
        <f t="shared" si="184"/>
        <v>3342.5</v>
      </c>
      <c r="AE333" s="101">
        <f t="shared" si="206"/>
        <v>1.5118300703000984E-4</v>
      </c>
      <c r="AF333" s="569"/>
      <c r="AG333" s="569"/>
      <c r="AH333" s="117" t="s">
        <v>136</v>
      </c>
      <c r="AI333" s="187">
        <v>45113</v>
      </c>
      <c r="AJ333" s="160">
        <f>IFERROR(AI333/AF329,"-")</f>
        <v>5.4666150295136376E-4</v>
      </c>
      <c r="AK333" s="187">
        <v>7</v>
      </c>
      <c r="AL333" s="160">
        <f>IFERROR(AK333/AG329,"-")</f>
        <v>9.0909090909090912E-2</v>
      </c>
      <c r="AM333" s="190">
        <f t="shared" si="185"/>
        <v>6444.7142857142853</v>
      </c>
      <c r="AN333" s="101">
        <f t="shared" si="207"/>
        <v>5.2914052460503443E-4</v>
      </c>
      <c r="AO333" s="569"/>
      <c r="AP333" s="586"/>
      <c r="AQ333" s="117" t="s">
        <v>136</v>
      </c>
      <c r="AR333" s="187">
        <f t="shared" si="174"/>
        <v>2410854</v>
      </c>
      <c r="AS333" s="160">
        <f>IFERROR(AR333/AO329,"-")</f>
        <v>4.637411069949378E-3</v>
      </c>
      <c r="AT333" s="187">
        <f t="shared" si="175"/>
        <v>38</v>
      </c>
      <c r="AU333" s="160">
        <f>IFERROR(AT333/AP329,"-")</f>
        <v>5.1983584131326949E-2</v>
      </c>
      <c r="AV333" s="190">
        <f t="shared" si="186"/>
        <v>63443.526315789473</v>
      </c>
      <c r="AW333" s="101">
        <f t="shared" si="208"/>
        <v>2.8724771335701866E-3</v>
      </c>
      <c r="AX333" s="112"/>
      <c r="BN333" s="476"/>
      <c r="BO333" s="566"/>
      <c r="BP333" s="569"/>
      <c r="BQ333" s="569"/>
      <c r="BR333" s="388" t="s">
        <v>138</v>
      </c>
      <c r="BS333" s="374">
        <v>7854302</v>
      </c>
      <c r="BT333" s="329">
        <v>3.8790741429793288E-2</v>
      </c>
      <c r="BU333" s="374">
        <v>106</v>
      </c>
      <c r="BV333" s="329">
        <v>0.48623853211009177</v>
      </c>
      <c r="BW333" s="374">
        <v>74097.188679245286</v>
      </c>
      <c r="BX333" s="389">
        <v>5.1441327768611085E-3</v>
      </c>
      <c r="CA333" s="9"/>
      <c r="CB333" s="138"/>
      <c r="CC333" s="138"/>
      <c r="CD333" s="138"/>
      <c r="CE333" s="138"/>
      <c r="CF333" s="138"/>
      <c r="CG333" s="138"/>
      <c r="CH333" s="1"/>
      <c r="CI333" s="9"/>
      <c r="CJ333" s="130"/>
      <c r="CK333" s="130"/>
      <c r="CL333" s="130"/>
      <c r="CM333" s="1"/>
      <c r="CN333" s="1"/>
      <c r="CO333" s="1"/>
      <c r="CP333" s="1"/>
      <c r="CQ333" s="1"/>
    </row>
    <row r="334" spans="2:95" s="14" customFormat="1" ht="13.5" customHeight="1">
      <c r="B334" s="451"/>
      <c r="C334" s="566"/>
      <c r="D334" s="581"/>
      <c r="E334" s="569"/>
      <c r="F334" s="569"/>
      <c r="G334" s="117" t="s">
        <v>137</v>
      </c>
      <c r="H334" s="187">
        <v>11335188</v>
      </c>
      <c r="I334" s="160">
        <f>IFERROR(H334/E329,"-")</f>
        <v>3.0862330396473493E-2</v>
      </c>
      <c r="J334" s="187">
        <v>209</v>
      </c>
      <c r="K334" s="160">
        <f>IFERROR(J334/F329,"-")</f>
        <v>0.38138686131386862</v>
      </c>
      <c r="L334" s="190">
        <f t="shared" si="182"/>
        <v>54235.349282296651</v>
      </c>
      <c r="M334" s="101">
        <f t="shared" si="204"/>
        <v>1.5798624234636027E-2</v>
      </c>
      <c r="N334" s="569"/>
      <c r="O334" s="569"/>
      <c r="P334" s="117" t="s">
        <v>137</v>
      </c>
      <c r="Q334" s="187">
        <v>3135531</v>
      </c>
      <c r="R334" s="160">
        <f>IFERROR(Q334/N329,"-")</f>
        <v>6.5061378698299754E-2</v>
      </c>
      <c r="S334" s="187">
        <v>32</v>
      </c>
      <c r="T334" s="160">
        <f>IFERROR(S334/O329,"-")</f>
        <v>0.46376811594202899</v>
      </c>
      <c r="U334" s="190">
        <f t="shared" si="183"/>
        <v>97985.34375</v>
      </c>
      <c r="V334" s="101">
        <f t="shared" si="205"/>
        <v>2.4189281124801574E-3</v>
      </c>
      <c r="W334" s="569"/>
      <c r="X334" s="569"/>
      <c r="Y334" s="117" t="s">
        <v>137</v>
      </c>
      <c r="Z334" s="187">
        <v>255210</v>
      </c>
      <c r="AA334" s="160">
        <f>IFERROR(Z334/W329,"-")</f>
        <v>1.1669212729368548E-2</v>
      </c>
      <c r="AB334" s="187">
        <v>19</v>
      </c>
      <c r="AC334" s="160">
        <f>IFERROR(AB334/X329,"-")</f>
        <v>0.51351351351351349</v>
      </c>
      <c r="AD334" s="190">
        <f t="shared" si="184"/>
        <v>13432.105263157895</v>
      </c>
      <c r="AE334" s="101">
        <f t="shared" si="206"/>
        <v>1.4362385667850933E-3</v>
      </c>
      <c r="AF334" s="569"/>
      <c r="AG334" s="569"/>
      <c r="AH334" s="117" t="s">
        <v>137</v>
      </c>
      <c r="AI334" s="187">
        <v>993624</v>
      </c>
      <c r="AJ334" s="160">
        <f>IFERROR(AI334/AF329,"-")</f>
        <v>1.2040342899132089E-2</v>
      </c>
      <c r="AK334" s="187">
        <v>35</v>
      </c>
      <c r="AL334" s="160">
        <f>IFERROR(AK334/AG329,"-")</f>
        <v>0.45454545454545453</v>
      </c>
      <c r="AM334" s="190">
        <f t="shared" si="185"/>
        <v>28389.257142857143</v>
      </c>
      <c r="AN334" s="101">
        <f t="shared" si="207"/>
        <v>2.645702623025172E-3</v>
      </c>
      <c r="AO334" s="569"/>
      <c r="AP334" s="586"/>
      <c r="AQ334" s="117" t="s">
        <v>137</v>
      </c>
      <c r="AR334" s="187">
        <f t="shared" si="174"/>
        <v>15719553</v>
      </c>
      <c r="AS334" s="160">
        <f>IFERROR(AR334/AO329,"-")</f>
        <v>3.0237430013122301E-2</v>
      </c>
      <c r="AT334" s="187">
        <f t="shared" si="175"/>
        <v>295</v>
      </c>
      <c r="AU334" s="160">
        <f>IFERROR(AT334/AP329,"-")</f>
        <v>0.40355677154582764</v>
      </c>
      <c r="AV334" s="190">
        <f t="shared" si="186"/>
        <v>53286.620338983048</v>
      </c>
      <c r="AW334" s="101">
        <f t="shared" si="208"/>
        <v>2.2299493536926448E-2</v>
      </c>
      <c r="AX334" s="112"/>
      <c r="BN334" s="476"/>
      <c r="BO334" s="566"/>
      <c r="BP334" s="569"/>
      <c r="BQ334" s="569"/>
      <c r="BR334" s="388" t="s">
        <v>139</v>
      </c>
      <c r="BS334" s="374">
        <v>2831742</v>
      </c>
      <c r="BT334" s="329">
        <v>1.3985376640455854E-2</v>
      </c>
      <c r="BU334" s="374">
        <v>36</v>
      </c>
      <c r="BV334" s="329">
        <v>0.16513761467889909</v>
      </c>
      <c r="BW334" s="374">
        <v>78659.5</v>
      </c>
      <c r="BX334" s="389">
        <v>1.7470639619528293E-3</v>
      </c>
      <c r="CA334" s="9"/>
      <c r="CB334" s="138"/>
      <c r="CC334" s="138"/>
      <c r="CD334" s="138"/>
      <c r="CE334" s="138"/>
      <c r="CF334" s="138"/>
      <c r="CG334" s="138"/>
      <c r="CH334" s="1"/>
      <c r="CI334" s="9"/>
      <c r="CJ334" s="130"/>
      <c r="CK334" s="130"/>
      <c r="CL334" s="130"/>
      <c r="CM334" s="1"/>
      <c r="CN334" s="1"/>
      <c r="CO334" s="1"/>
      <c r="CP334" s="1"/>
      <c r="CQ334" s="1"/>
    </row>
    <row r="335" spans="2:95" s="14" customFormat="1" ht="13.5" customHeight="1">
      <c r="B335" s="451"/>
      <c r="C335" s="566"/>
      <c r="D335" s="581"/>
      <c r="E335" s="569"/>
      <c r="F335" s="569"/>
      <c r="G335" s="117" t="s">
        <v>138</v>
      </c>
      <c r="H335" s="187">
        <v>13047971</v>
      </c>
      <c r="I335" s="160">
        <f>IFERROR(H335/E329,"-")</f>
        <v>3.5525726790380949E-2</v>
      </c>
      <c r="J335" s="187">
        <v>241</v>
      </c>
      <c r="K335" s="160">
        <f>IFERROR(J335/F329,"-")</f>
        <v>0.43978102189781021</v>
      </c>
      <c r="L335" s="190">
        <f t="shared" si="182"/>
        <v>54140.958506224066</v>
      </c>
      <c r="M335" s="101">
        <f t="shared" si="204"/>
        <v>1.8217552347116184E-2</v>
      </c>
      <c r="N335" s="569"/>
      <c r="O335" s="569"/>
      <c r="P335" s="117" t="s">
        <v>138</v>
      </c>
      <c r="Q335" s="187">
        <v>1620053</v>
      </c>
      <c r="R335" s="160">
        <f>IFERROR(Q335/N329,"-")</f>
        <v>3.3615640140160184E-2</v>
      </c>
      <c r="S335" s="187">
        <v>39</v>
      </c>
      <c r="T335" s="160">
        <f>IFERROR(S335/O329,"-")</f>
        <v>0.56521739130434778</v>
      </c>
      <c r="U335" s="190">
        <f t="shared" si="183"/>
        <v>41539.820512820515</v>
      </c>
      <c r="V335" s="101">
        <f t="shared" si="205"/>
        <v>2.9480686370851918E-3</v>
      </c>
      <c r="W335" s="569"/>
      <c r="X335" s="569"/>
      <c r="Y335" s="117" t="s">
        <v>138</v>
      </c>
      <c r="Z335" s="187">
        <v>703626</v>
      </c>
      <c r="AA335" s="160">
        <f>IFERROR(Z335/W329,"-")</f>
        <v>3.2172569554150203E-2</v>
      </c>
      <c r="AB335" s="187">
        <v>15</v>
      </c>
      <c r="AC335" s="160">
        <f>IFERROR(AB335/X329,"-")</f>
        <v>0.40540540540540543</v>
      </c>
      <c r="AD335" s="190">
        <f t="shared" si="184"/>
        <v>46908.4</v>
      </c>
      <c r="AE335" s="101">
        <f t="shared" si="206"/>
        <v>1.1338725527250738E-3</v>
      </c>
      <c r="AF335" s="569"/>
      <c r="AG335" s="569"/>
      <c r="AH335" s="117" t="s">
        <v>138</v>
      </c>
      <c r="AI335" s="187">
        <v>3464141</v>
      </c>
      <c r="AJ335" s="160">
        <f>IFERROR(AI335/AF329,"-")</f>
        <v>4.1977091425873705E-2</v>
      </c>
      <c r="AK335" s="187">
        <v>44</v>
      </c>
      <c r="AL335" s="160">
        <f>IFERROR(AK335/AG329,"-")</f>
        <v>0.5714285714285714</v>
      </c>
      <c r="AM335" s="190">
        <f t="shared" si="185"/>
        <v>78730.477272727279</v>
      </c>
      <c r="AN335" s="101">
        <f t="shared" si="207"/>
        <v>3.3260261546602162E-3</v>
      </c>
      <c r="AO335" s="569"/>
      <c r="AP335" s="586"/>
      <c r="AQ335" s="117" t="s">
        <v>138</v>
      </c>
      <c r="AR335" s="187">
        <f t="shared" si="174"/>
        <v>18835791</v>
      </c>
      <c r="AS335" s="160">
        <f>IFERROR(AR335/AO329,"-")</f>
        <v>3.6231686238425417E-2</v>
      </c>
      <c r="AT335" s="187">
        <f t="shared" si="175"/>
        <v>339</v>
      </c>
      <c r="AU335" s="160">
        <f>IFERROR(AT335/AP329,"-")</f>
        <v>0.4637482900136799</v>
      </c>
      <c r="AV335" s="190">
        <f t="shared" si="186"/>
        <v>55562.805309734511</v>
      </c>
      <c r="AW335" s="101">
        <f t="shared" si="208"/>
        <v>2.5625519691586666E-2</v>
      </c>
      <c r="AX335" s="112"/>
      <c r="BN335" s="476"/>
      <c r="BO335" s="566"/>
      <c r="BP335" s="569"/>
      <c r="BQ335" s="569"/>
      <c r="BR335" s="388" t="s">
        <v>436</v>
      </c>
      <c r="BS335" s="374">
        <v>0</v>
      </c>
      <c r="BT335" s="329">
        <v>0</v>
      </c>
      <c r="BU335" s="374">
        <v>0</v>
      </c>
      <c r="BV335" s="329">
        <v>0</v>
      </c>
      <c r="BW335" s="374" t="s">
        <v>329</v>
      </c>
      <c r="BX335" s="389">
        <v>0</v>
      </c>
      <c r="CA335" s="9"/>
      <c r="CB335" s="138"/>
      <c r="CC335" s="138"/>
      <c r="CD335" s="138"/>
      <c r="CE335" s="138"/>
      <c r="CF335" s="138"/>
      <c r="CG335" s="138"/>
      <c r="CH335" s="1"/>
      <c r="CI335" s="9"/>
      <c r="CJ335" s="130"/>
      <c r="CK335" s="130"/>
      <c r="CL335" s="130"/>
      <c r="CM335" s="1"/>
      <c r="CN335" s="1"/>
      <c r="CO335" s="1"/>
      <c r="CP335" s="1"/>
      <c r="CQ335" s="1"/>
    </row>
    <row r="336" spans="2:95" s="14" customFormat="1" ht="13.5" customHeight="1">
      <c r="B336" s="451"/>
      <c r="C336" s="566"/>
      <c r="D336" s="581"/>
      <c r="E336" s="569"/>
      <c r="F336" s="569"/>
      <c r="G336" s="117" t="s">
        <v>139</v>
      </c>
      <c r="H336" s="187">
        <v>9645307</v>
      </c>
      <c r="I336" s="160">
        <f>IFERROR(H336/E329,"-")</f>
        <v>2.6261289306310449E-2</v>
      </c>
      <c r="J336" s="187">
        <v>67</v>
      </c>
      <c r="K336" s="160">
        <f>IFERROR(J336/F329,"-")</f>
        <v>0.12226277372262774</v>
      </c>
      <c r="L336" s="190">
        <f t="shared" si="182"/>
        <v>143959.80597014926</v>
      </c>
      <c r="M336" s="101">
        <f t="shared" si="204"/>
        <v>5.064630735505329E-3</v>
      </c>
      <c r="N336" s="569"/>
      <c r="O336" s="569"/>
      <c r="P336" s="117" t="s">
        <v>139</v>
      </c>
      <c r="Q336" s="187">
        <v>280073</v>
      </c>
      <c r="R336" s="160">
        <f>IFERROR(Q336/N329,"-")</f>
        <v>5.8114352931509542E-3</v>
      </c>
      <c r="S336" s="187">
        <v>7</v>
      </c>
      <c r="T336" s="160">
        <f>IFERROR(S336/O329,"-")</f>
        <v>0.10144927536231885</v>
      </c>
      <c r="U336" s="190">
        <f t="shared" si="183"/>
        <v>40010.428571428572</v>
      </c>
      <c r="V336" s="101">
        <f t="shared" si="205"/>
        <v>5.2914052460503443E-4</v>
      </c>
      <c r="W336" s="569"/>
      <c r="X336" s="569"/>
      <c r="Y336" s="117" t="s">
        <v>139</v>
      </c>
      <c r="Z336" s="187">
        <v>29931</v>
      </c>
      <c r="AA336" s="160">
        <f>IFERROR(Z336/W329,"-")</f>
        <v>1.3685639520501938E-3</v>
      </c>
      <c r="AB336" s="187">
        <v>5</v>
      </c>
      <c r="AC336" s="160">
        <f>IFERROR(AB336/X329,"-")</f>
        <v>0.13513513513513514</v>
      </c>
      <c r="AD336" s="190">
        <f t="shared" si="184"/>
        <v>5986.2</v>
      </c>
      <c r="AE336" s="101">
        <f t="shared" si="206"/>
        <v>3.7795751757502456E-4</v>
      </c>
      <c r="AF336" s="569"/>
      <c r="AG336" s="569"/>
      <c r="AH336" s="117" t="s">
        <v>139</v>
      </c>
      <c r="AI336" s="187">
        <v>3219656</v>
      </c>
      <c r="AJ336" s="160">
        <f>IFERROR(AI336/AF329,"-")</f>
        <v>3.9014518829303665E-2</v>
      </c>
      <c r="AK336" s="187">
        <v>16</v>
      </c>
      <c r="AL336" s="160">
        <f>IFERROR(AK336/AG329,"-")</f>
        <v>0.20779220779220781</v>
      </c>
      <c r="AM336" s="190">
        <f t="shared" si="185"/>
        <v>201228.5</v>
      </c>
      <c r="AN336" s="101">
        <f t="shared" si="207"/>
        <v>1.2094640562400787E-3</v>
      </c>
      <c r="AO336" s="569"/>
      <c r="AP336" s="586"/>
      <c r="AQ336" s="117" t="s">
        <v>139</v>
      </c>
      <c r="AR336" s="187">
        <f t="shared" si="174"/>
        <v>13174967</v>
      </c>
      <c r="AS336" s="160">
        <f>IFERROR(AR336/AO329,"-")</f>
        <v>2.5342778041315545E-2</v>
      </c>
      <c r="AT336" s="187">
        <f t="shared" si="175"/>
        <v>95</v>
      </c>
      <c r="AU336" s="160">
        <f>IFERROR(AT336/AP329,"-")</f>
        <v>0.12995896032831739</v>
      </c>
      <c r="AV336" s="190">
        <f t="shared" si="186"/>
        <v>138683.86315789472</v>
      </c>
      <c r="AW336" s="101">
        <f t="shared" si="208"/>
        <v>7.1811928339254672E-3</v>
      </c>
      <c r="AX336" s="112"/>
      <c r="BN336" s="476"/>
      <c r="BO336" s="566"/>
      <c r="BP336" s="569"/>
      <c r="BQ336" s="569"/>
      <c r="BR336" s="388" t="s">
        <v>140</v>
      </c>
      <c r="BS336" s="374">
        <v>2029</v>
      </c>
      <c r="BT336" s="329">
        <v>1.0020803167620824E-5</v>
      </c>
      <c r="BU336" s="374">
        <v>1</v>
      </c>
      <c r="BV336" s="329">
        <v>4.5871559633027525E-3</v>
      </c>
      <c r="BW336" s="374">
        <v>2029</v>
      </c>
      <c r="BX336" s="389">
        <v>4.8529554498689704E-5</v>
      </c>
      <c r="CA336" s="9"/>
      <c r="CB336" s="138"/>
      <c r="CC336" s="138"/>
      <c r="CD336" s="138"/>
      <c r="CE336" s="138"/>
      <c r="CF336" s="138"/>
      <c r="CG336" s="138"/>
      <c r="CH336" s="1"/>
      <c r="CI336" s="9"/>
      <c r="CJ336" s="130"/>
      <c r="CK336" s="130"/>
      <c r="CL336" s="130"/>
      <c r="CM336" s="1"/>
      <c r="CN336" s="1"/>
      <c r="CO336" s="1"/>
      <c r="CP336" s="1"/>
      <c r="CQ336" s="1"/>
    </row>
    <row r="337" spans="2:95" s="14" customFormat="1" ht="13.5" customHeight="1">
      <c r="B337" s="451"/>
      <c r="C337" s="566"/>
      <c r="D337" s="581"/>
      <c r="E337" s="569"/>
      <c r="F337" s="569"/>
      <c r="G337" s="117" t="s">
        <v>149</v>
      </c>
      <c r="H337" s="187">
        <v>0</v>
      </c>
      <c r="I337" s="160">
        <f>IFERROR(H337/E329,"-")</f>
        <v>0</v>
      </c>
      <c r="J337" s="187">
        <v>0</v>
      </c>
      <c r="K337" s="160">
        <f>IFERROR(J337/F329,"-")</f>
        <v>0</v>
      </c>
      <c r="L337" s="190" t="str">
        <f t="shared" si="182"/>
        <v>-</v>
      </c>
      <c r="M337" s="101">
        <f t="shared" si="204"/>
        <v>0</v>
      </c>
      <c r="N337" s="569"/>
      <c r="O337" s="569"/>
      <c r="P337" s="117" t="s">
        <v>149</v>
      </c>
      <c r="Q337" s="187">
        <v>0</v>
      </c>
      <c r="R337" s="160">
        <f>IFERROR(Q337/N329,"-")</f>
        <v>0</v>
      </c>
      <c r="S337" s="187">
        <v>0</v>
      </c>
      <c r="T337" s="160">
        <f>IFERROR(S337/O329,"-")</f>
        <v>0</v>
      </c>
      <c r="U337" s="190" t="str">
        <f t="shared" si="183"/>
        <v>-</v>
      </c>
      <c r="V337" s="101">
        <f t="shared" si="205"/>
        <v>0</v>
      </c>
      <c r="W337" s="569"/>
      <c r="X337" s="569"/>
      <c r="Y337" s="117" t="s">
        <v>149</v>
      </c>
      <c r="Z337" s="187">
        <v>0</v>
      </c>
      <c r="AA337" s="160">
        <f>IFERROR(Z337/W329,"-")</f>
        <v>0</v>
      </c>
      <c r="AB337" s="187">
        <v>0</v>
      </c>
      <c r="AC337" s="160">
        <f>IFERROR(AB337/X329,"-")</f>
        <v>0</v>
      </c>
      <c r="AD337" s="190" t="str">
        <f t="shared" si="184"/>
        <v>-</v>
      </c>
      <c r="AE337" s="101">
        <f t="shared" si="206"/>
        <v>0</v>
      </c>
      <c r="AF337" s="569"/>
      <c r="AG337" s="569"/>
      <c r="AH337" s="117" t="s">
        <v>149</v>
      </c>
      <c r="AI337" s="187">
        <v>0</v>
      </c>
      <c r="AJ337" s="160">
        <f>IFERROR(AI337/AF329,"-")</f>
        <v>0</v>
      </c>
      <c r="AK337" s="187">
        <v>0</v>
      </c>
      <c r="AL337" s="160">
        <f>IFERROR(AK337/AG329,"-")</f>
        <v>0</v>
      </c>
      <c r="AM337" s="190" t="str">
        <f t="shared" si="185"/>
        <v>-</v>
      </c>
      <c r="AN337" s="101">
        <f t="shared" si="207"/>
        <v>0</v>
      </c>
      <c r="AO337" s="569"/>
      <c r="AP337" s="586"/>
      <c r="AQ337" s="117" t="s">
        <v>149</v>
      </c>
      <c r="AR337" s="187">
        <f t="shared" si="174"/>
        <v>0</v>
      </c>
      <c r="AS337" s="160">
        <f>IFERROR(AR337/AO329,"-")</f>
        <v>0</v>
      </c>
      <c r="AT337" s="187">
        <f t="shared" si="175"/>
        <v>0</v>
      </c>
      <c r="AU337" s="160">
        <f>IFERROR(AT337/AP329,"-")</f>
        <v>0</v>
      </c>
      <c r="AV337" s="190" t="str">
        <f t="shared" si="186"/>
        <v>-</v>
      </c>
      <c r="AW337" s="101">
        <f t="shared" si="208"/>
        <v>0</v>
      </c>
      <c r="AX337" s="112"/>
      <c r="BN337" s="476"/>
      <c r="BO337" s="566"/>
      <c r="BP337" s="569"/>
      <c r="BQ337" s="569"/>
      <c r="BR337" s="388" t="s">
        <v>141</v>
      </c>
      <c r="BS337" s="374">
        <v>76492</v>
      </c>
      <c r="BT337" s="329">
        <v>3.7777785899342141E-4</v>
      </c>
      <c r="BU337" s="374">
        <v>10</v>
      </c>
      <c r="BV337" s="329">
        <v>4.5871559633027525E-2</v>
      </c>
      <c r="BW337" s="374">
        <v>7649.2</v>
      </c>
      <c r="BX337" s="389">
        <v>4.8529554498689704E-4</v>
      </c>
      <c r="CA337" s="9"/>
      <c r="CB337" s="138"/>
      <c r="CC337" s="138"/>
      <c r="CD337" s="138"/>
      <c r="CE337" s="138"/>
      <c r="CF337" s="138"/>
      <c r="CG337" s="138"/>
      <c r="CH337" s="1"/>
      <c r="CI337" s="9"/>
      <c r="CJ337" s="130"/>
      <c r="CK337" s="130"/>
      <c r="CL337" s="130"/>
      <c r="CM337" s="1"/>
      <c r="CN337" s="1"/>
      <c r="CO337" s="1"/>
      <c r="CP337" s="1"/>
      <c r="CQ337" s="1"/>
    </row>
    <row r="338" spans="2:95" s="14" customFormat="1" ht="13.5" customHeight="1">
      <c r="B338" s="451"/>
      <c r="C338" s="566"/>
      <c r="D338" s="581"/>
      <c r="E338" s="569"/>
      <c r="F338" s="569"/>
      <c r="G338" s="117" t="s">
        <v>140</v>
      </c>
      <c r="H338" s="187">
        <v>122964</v>
      </c>
      <c r="I338" s="160">
        <f>IFERROR(H338/E329,"-")</f>
        <v>3.3479423498507184E-4</v>
      </c>
      <c r="J338" s="187">
        <v>5</v>
      </c>
      <c r="K338" s="160">
        <f>IFERROR(J338/F329,"-")</f>
        <v>9.1240875912408752E-3</v>
      </c>
      <c r="L338" s="190">
        <f t="shared" si="182"/>
        <v>24592.799999999999</v>
      </c>
      <c r="M338" s="101">
        <f t="shared" si="204"/>
        <v>3.7795751757502456E-4</v>
      </c>
      <c r="N338" s="569"/>
      <c r="O338" s="569"/>
      <c r="P338" s="117" t="s">
        <v>140</v>
      </c>
      <c r="Q338" s="187">
        <v>0</v>
      </c>
      <c r="R338" s="160">
        <f>IFERROR(Q338/N329,"-")</f>
        <v>0</v>
      </c>
      <c r="S338" s="187">
        <v>0</v>
      </c>
      <c r="T338" s="160">
        <f>IFERROR(S338/O329,"-")</f>
        <v>0</v>
      </c>
      <c r="U338" s="190" t="str">
        <f t="shared" si="183"/>
        <v>-</v>
      </c>
      <c r="V338" s="101">
        <f t="shared" si="205"/>
        <v>0</v>
      </c>
      <c r="W338" s="569"/>
      <c r="X338" s="569"/>
      <c r="Y338" s="117" t="s">
        <v>140</v>
      </c>
      <c r="Z338" s="187">
        <v>0</v>
      </c>
      <c r="AA338" s="160">
        <f>IFERROR(Z338/W329,"-")</f>
        <v>0</v>
      </c>
      <c r="AB338" s="187">
        <v>0</v>
      </c>
      <c r="AC338" s="160">
        <f>IFERROR(AB338/X329,"-")</f>
        <v>0</v>
      </c>
      <c r="AD338" s="190" t="str">
        <f t="shared" si="184"/>
        <v>-</v>
      </c>
      <c r="AE338" s="101">
        <f t="shared" si="206"/>
        <v>0</v>
      </c>
      <c r="AF338" s="569"/>
      <c r="AG338" s="569"/>
      <c r="AH338" s="117" t="s">
        <v>140</v>
      </c>
      <c r="AI338" s="187">
        <v>0</v>
      </c>
      <c r="AJ338" s="160">
        <f>IFERROR(AI338/AF329,"-")</f>
        <v>0</v>
      </c>
      <c r="AK338" s="187">
        <v>0</v>
      </c>
      <c r="AL338" s="160">
        <f>IFERROR(AK338/AG329,"-")</f>
        <v>0</v>
      </c>
      <c r="AM338" s="190" t="str">
        <f t="shared" si="185"/>
        <v>-</v>
      </c>
      <c r="AN338" s="101">
        <f t="shared" si="207"/>
        <v>0</v>
      </c>
      <c r="AO338" s="569"/>
      <c r="AP338" s="586"/>
      <c r="AQ338" s="117" t="s">
        <v>140</v>
      </c>
      <c r="AR338" s="187">
        <f t="shared" si="174"/>
        <v>122964</v>
      </c>
      <c r="AS338" s="160">
        <f>IFERROR(AR338/AO329,"-")</f>
        <v>2.3652805802643184E-4</v>
      </c>
      <c r="AT338" s="187">
        <f t="shared" si="175"/>
        <v>5</v>
      </c>
      <c r="AU338" s="160">
        <f>IFERROR(AT338/AP329,"-")</f>
        <v>6.8399452804377564E-3</v>
      </c>
      <c r="AV338" s="190">
        <f t="shared" si="186"/>
        <v>24592.799999999999</v>
      </c>
      <c r="AW338" s="101">
        <f t="shared" si="208"/>
        <v>3.7795751757502456E-4</v>
      </c>
      <c r="AX338" s="112"/>
      <c r="BN338" s="476"/>
      <c r="BO338" s="566"/>
      <c r="BP338" s="569"/>
      <c r="BQ338" s="569"/>
      <c r="BR338" s="388" t="s">
        <v>142</v>
      </c>
      <c r="BS338" s="374">
        <v>172806</v>
      </c>
      <c r="BT338" s="329">
        <v>8.5345239634494047E-4</v>
      </c>
      <c r="BU338" s="374">
        <v>5</v>
      </c>
      <c r="BV338" s="329">
        <v>2.2935779816513763E-2</v>
      </c>
      <c r="BW338" s="374">
        <v>34561.199999999997</v>
      </c>
      <c r="BX338" s="389">
        <v>2.4264777249344852E-4</v>
      </c>
      <c r="CA338" s="9"/>
      <c r="CB338" s="138"/>
      <c r="CC338" s="138"/>
      <c r="CD338" s="138"/>
      <c r="CE338" s="138"/>
      <c r="CF338" s="138"/>
      <c r="CG338" s="138"/>
      <c r="CH338" s="1"/>
      <c r="CI338" s="9"/>
      <c r="CJ338" s="130"/>
      <c r="CK338" s="130"/>
      <c r="CL338" s="130"/>
      <c r="CM338" s="1"/>
      <c r="CN338" s="1"/>
      <c r="CO338" s="1"/>
      <c r="CP338" s="1"/>
      <c r="CQ338" s="1"/>
    </row>
    <row r="339" spans="2:95" s="14" customFormat="1" ht="13.5" customHeight="1">
      <c r="B339" s="451"/>
      <c r="C339" s="566"/>
      <c r="D339" s="581"/>
      <c r="E339" s="569"/>
      <c r="F339" s="569"/>
      <c r="G339" s="117" t="s">
        <v>141</v>
      </c>
      <c r="H339" s="187">
        <v>281038</v>
      </c>
      <c r="I339" s="160">
        <f>IFERROR(H339/E329,"-")</f>
        <v>7.6518251042365744E-4</v>
      </c>
      <c r="J339" s="187">
        <v>20</v>
      </c>
      <c r="K339" s="160">
        <f>IFERROR(J339/F329,"-")</f>
        <v>3.6496350364963501E-2</v>
      </c>
      <c r="L339" s="190">
        <f t="shared" si="182"/>
        <v>14051.9</v>
      </c>
      <c r="M339" s="101">
        <f t="shared" si="204"/>
        <v>1.5118300703000982E-3</v>
      </c>
      <c r="N339" s="569"/>
      <c r="O339" s="569"/>
      <c r="P339" s="117" t="s">
        <v>141</v>
      </c>
      <c r="Q339" s="187">
        <v>109453</v>
      </c>
      <c r="R339" s="160">
        <f>IFERROR(Q339/N329,"-")</f>
        <v>2.2711186981295996E-3</v>
      </c>
      <c r="S339" s="187">
        <v>5</v>
      </c>
      <c r="T339" s="160">
        <f>IFERROR(S339/O329,"-")</f>
        <v>7.2463768115942032E-2</v>
      </c>
      <c r="U339" s="190">
        <f t="shared" si="183"/>
        <v>21890.6</v>
      </c>
      <c r="V339" s="101">
        <f t="shared" si="205"/>
        <v>3.7795751757502456E-4</v>
      </c>
      <c r="W339" s="569"/>
      <c r="X339" s="569"/>
      <c r="Y339" s="117" t="s">
        <v>141</v>
      </c>
      <c r="Z339" s="187">
        <v>62899</v>
      </c>
      <c r="AA339" s="160">
        <f>IFERROR(Z339/W329,"-")</f>
        <v>2.8759915813038371E-3</v>
      </c>
      <c r="AB339" s="187">
        <v>3</v>
      </c>
      <c r="AC339" s="160">
        <f>IFERROR(AB339/X329,"-")</f>
        <v>8.1081081081081086E-2</v>
      </c>
      <c r="AD339" s="190">
        <f t="shared" si="184"/>
        <v>20966.333333333332</v>
      </c>
      <c r="AE339" s="101">
        <f t="shared" si="206"/>
        <v>2.2677451054501475E-4</v>
      </c>
      <c r="AF339" s="569"/>
      <c r="AG339" s="569"/>
      <c r="AH339" s="117" t="s">
        <v>141</v>
      </c>
      <c r="AI339" s="187">
        <v>36658</v>
      </c>
      <c r="AJ339" s="160">
        <f>IFERROR(AI339/AF329,"-")</f>
        <v>4.4420715481548764E-4</v>
      </c>
      <c r="AK339" s="187">
        <v>7</v>
      </c>
      <c r="AL339" s="160">
        <f>IFERROR(AK339/AG329,"-")</f>
        <v>9.0909090909090912E-2</v>
      </c>
      <c r="AM339" s="190">
        <f t="shared" si="185"/>
        <v>5236.8571428571431</v>
      </c>
      <c r="AN339" s="101">
        <f t="shared" si="207"/>
        <v>5.2914052460503443E-4</v>
      </c>
      <c r="AO339" s="569"/>
      <c r="AP339" s="586"/>
      <c r="AQ339" s="117" t="s">
        <v>141</v>
      </c>
      <c r="AR339" s="187">
        <f t="shared" si="174"/>
        <v>490048</v>
      </c>
      <c r="AS339" s="160">
        <f>IFERROR(AR339/AO329,"-")</f>
        <v>9.4263444406278971E-4</v>
      </c>
      <c r="AT339" s="187">
        <f t="shared" si="175"/>
        <v>35</v>
      </c>
      <c r="AU339" s="160">
        <f>IFERROR(AT339/AP329,"-")</f>
        <v>4.7879616963064295E-2</v>
      </c>
      <c r="AV339" s="190">
        <f t="shared" si="186"/>
        <v>14001.371428571429</v>
      </c>
      <c r="AW339" s="101">
        <f t="shared" si="208"/>
        <v>2.645702623025172E-3</v>
      </c>
      <c r="AX339" s="112"/>
      <c r="BN339" s="476"/>
      <c r="BO339" s="566"/>
      <c r="BP339" s="569"/>
      <c r="BQ339" s="569"/>
      <c r="BR339" s="388" t="s">
        <v>143</v>
      </c>
      <c r="BS339" s="374">
        <v>1022152</v>
      </c>
      <c r="BT339" s="329">
        <v>5.04819319831935E-3</v>
      </c>
      <c r="BU339" s="374">
        <v>3</v>
      </c>
      <c r="BV339" s="329">
        <v>1.3761467889908258E-2</v>
      </c>
      <c r="BW339" s="374">
        <v>340717.33333333331</v>
      </c>
      <c r="BX339" s="389">
        <v>1.4558866349606911E-4</v>
      </c>
      <c r="CA339" s="9"/>
      <c r="CB339" s="138"/>
      <c r="CC339" s="138"/>
      <c r="CD339" s="138"/>
      <c r="CE339" s="138"/>
      <c r="CF339" s="138"/>
      <c r="CG339" s="138"/>
      <c r="CH339" s="1"/>
      <c r="CI339" s="9"/>
      <c r="CJ339" s="130"/>
      <c r="CK339" s="130"/>
      <c r="CL339" s="130"/>
      <c r="CM339" s="1"/>
      <c r="CN339" s="1"/>
      <c r="CO339" s="1"/>
      <c r="CP339" s="1"/>
      <c r="CQ339" s="1"/>
    </row>
    <row r="340" spans="2:95" s="14" customFormat="1" ht="13.5" customHeight="1">
      <c r="B340" s="451"/>
      <c r="C340" s="566"/>
      <c r="D340" s="581"/>
      <c r="E340" s="569"/>
      <c r="F340" s="569"/>
      <c r="G340" s="117" t="s">
        <v>142</v>
      </c>
      <c r="H340" s="187">
        <v>27302</v>
      </c>
      <c r="I340" s="160">
        <f>IFERROR(H340/E329,"-")</f>
        <v>7.43351891900266E-5</v>
      </c>
      <c r="J340" s="187">
        <v>2</v>
      </c>
      <c r="K340" s="160">
        <f>IFERROR(J340/F329,"-")</f>
        <v>3.6496350364963502E-3</v>
      </c>
      <c r="L340" s="190">
        <f t="shared" si="182"/>
        <v>13651</v>
      </c>
      <c r="M340" s="101">
        <f t="shared" si="204"/>
        <v>1.5118300703000984E-4</v>
      </c>
      <c r="N340" s="569"/>
      <c r="O340" s="569"/>
      <c r="P340" s="117" t="s">
        <v>142</v>
      </c>
      <c r="Q340" s="187">
        <v>0</v>
      </c>
      <c r="R340" s="160">
        <f>IFERROR(Q340/N329,"-")</f>
        <v>0</v>
      </c>
      <c r="S340" s="187">
        <v>0</v>
      </c>
      <c r="T340" s="160">
        <f>IFERROR(S340/O329,"-")</f>
        <v>0</v>
      </c>
      <c r="U340" s="190" t="str">
        <f t="shared" si="183"/>
        <v>-</v>
      </c>
      <c r="V340" s="101">
        <f t="shared" si="205"/>
        <v>0</v>
      </c>
      <c r="W340" s="569"/>
      <c r="X340" s="569"/>
      <c r="Y340" s="117" t="s">
        <v>142</v>
      </c>
      <c r="Z340" s="187">
        <v>0</v>
      </c>
      <c r="AA340" s="160">
        <f>IFERROR(Z340/W329,"-")</f>
        <v>0</v>
      </c>
      <c r="AB340" s="187">
        <v>0</v>
      </c>
      <c r="AC340" s="160">
        <f>IFERROR(AB340/X329,"-")</f>
        <v>0</v>
      </c>
      <c r="AD340" s="190" t="str">
        <f t="shared" si="184"/>
        <v>-</v>
      </c>
      <c r="AE340" s="101">
        <f t="shared" si="206"/>
        <v>0</v>
      </c>
      <c r="AF340" s="569"/>
      <c r="AG340" s="569"/>
      <c r="AH340" s="117" t="s">
        <v>142</v>
      </c>
      <c r="AI340" s="187">
        <v>3980</v>
      </c>
      <c r="AJ340" s="160">
        <f>IFERROR(AI340/AF329,"-")</f>
        <v>4.8228066893055839E-5</v>
      </c>
      <c r="AK340" s="187">
        <v>1</v>
      </c>
      <c r="AL340" s="160">
        <f>IFERROR(AK340/AG329,"-")</f>
        <v>1.2987012987012988E-2</v>
      </c>
      <c r="AM340" s="190">
        <f t="shared" si="185"/>
        <v>3980</v>
      </c>
      <c r="AN340" s="101">
        <f t="shared" si="207"/>
        <v>7.559150351500492E-5</v>
      </c>
      <c r="AO340" s="569"/>
      <c r="AP340" s="586"/>
      <c r="AQ340" s="117" t="s">
        <v>142</v>
      </c>
      <c r="AR340" s="187">
        <f t="shared" si="174"/>
        <v>31282</v>
      </c>
      <c r="AS340" s="160">
        <f>IFERROR(AR340/AO329,"-")</f>
        <v>6.017265794202239E-5</v>
      </c>
      <c r="AT340" s="187">
        <f t="shared" si="175"/>
        <v>3</v>
      </c>
      <c r="AU340" s="160">
        <f>IFERROR(AT340/AP329,"-")</f>
        <v>4.1039671682626538E-3</v>
      </c>
      <c r="AV340" s="190">
        <f t="shared" si="186"/>
        <v>10427.333333333334</v>
      </c>
      <c r="AW340" s="101">
        <f t="shared" si="208"/>
        <v>2.2677451054501475E-4</v>
      </c>
      <c r="AX340" s="112"/>
      <c r="BN340" s="476"/>
      <c r="BO340" s="566"/>
      <c r="BP340" s="569"/>
      <c r="BQ340" s="569"/>
      <c r="BR340" s="388" t="s">
        <v>144</v>
      </c>
      <c r="BS340" s="374">
        <v>1998542</v>
      </c>
      <c r="BT340" s="329">
        <v>9.8703775279562634E-3</v>
      </c>
      <c r="BU340" s="374">
        <v>39</v>
      </c>
      <c r="BV340" s="329">
        <v>0.17889908256880735</v>
      </c>
      <c r="BW340" s="374">
        <v>51244.666666666664</v>
      </c>
      <c r="BX340" s="389">
        <v>1.8926526254488983E-3</v>
      </c>
      <c r="CA340" s="9"/>
      <c r="CB340" s="138"/>
      <c r="CC340" s="138"/>
      <c r="CD340" s="138"/>
      <c r="CE340" s="138"/>
      <c r="CF340" s="138"/>
      <c r="CG340" s="138"/>
      <c r="CH340" s="1"/>
      <c r="CI340" s="9"/>
      <c r="CJ340" s="130"/>
      <c r="CK340" s="130"/>
      <c r="CL340" s="130"/>
      <c r="CM340" s="1"/>
      <c r="CN340" s="1"/>
      <c r="CO340" s="1"/>
      <c r="CP340" s="1"/>
      <c r="CQ340" s="1"/>
    </row>
    <row r="341" spans="2:95" s="14" customFormat="1" ht="13.5" customHeight="1">
      <c r="B341" s="451"/>
      <c r="C341" s="566"/>
      <c r="D341" s="581"/>
      <c r="E341" s="569"/>
      <c r="F341" s="569"/>
      <c r="G341" s="117" t="s">
        <v>143</v>
      </c>
      <c r="H341" s="187">
        <v>892509</v>
      </c>
      <c r="I341" s="160">
        <f>IFERROR(H341/E329,"-")</f>
        <v>2.430035358904163E-3</v>
      </c>
      <c r="J341" s="187">
        <v>3</v>
      </c>
      <c r="K341" s="160">
        <f>IFERROR(J341/F329,"-")</f>
        <v>5.4744525547445258E-3</v>
      </c>
      <c r="L341" s="190">
        <f t="shared" si="182"/>
        <v>297503</v>
      </c>
      <c r="M341" s="101">
        <f t="shared" si="204"/>
        <v>2.2677451054501475E-4</v>
      </c>
      <c r="N341" s="569"/>
      <c r="O341" s="569"/>
      <c r="P341" s="117" t="s">
        <v>143</v>
      </c>
      <c r="Q341" s="187">
        <v>0</v>
      </c>
      <c r="R341" s="160">
        <f>IFERROR(Q341/N329,"-")</f>
        <v>0</v>
      </c>
      <c r="S341" s="187">
        <v>0</v>
      </c>
      <c r="T341" s="160">
        <f>IFERROR(S341/O329,"-")</f>
        <v>0</v>
      </c>
      <c r="U341" s="190" t="str">
        <f t="shared" si="183"/>
        <v>-</v>
      </c>
      <c r="V341" s="101">
        <f t="shared" si="205"/>
        <v>0</v>
      </c>
      <c r="W341" s="569"/>
      <c r="X341" s="569"/>
      <c r="Y341" s="117" t="s">
        <v>143</v>
      </c>
      <c r="Z341" s="187">
        <v>0</v>
      </c>
      <c r="AA341" s="160">
        <f>IFERROR(Z341/W329,"-")</f>
        <v>0</v>
      </c>
      <c r="AB341" s="187">
        <v>0</v>
      </c>
      <c r="AC341" s="160">
        <f>IFERROR(AB341/X329,"-")</f>
        <v>0</v>
      </c>
      <c r="AD341" s="190" t="str">
        <f t="shared" si="184"/>
        <v>-</v>
      </c>
      <c r="AE341" s="101">
        <f t="shared" si="206"/>
        <v>0</v>
      </c>
      <c r="AF341" s="569"/>
      <c r="AG341" s="569"/>
      <c r="AH341" s="117" t="s">
        <v>143</v>
      </c>
      <c r="AI341" s="187">
        <v>607303</v>
      </c>
      <c r="AJ341" s="160">
        <f>IFERROR(AI341/AF329,"-")</f>
        <v>7.359057715666706E-3</v>
      </c>
      <c r="AK341" s="187">
        <v>1</v>
      </c>
      <c r="AL341" s="160">
        <f>IFERROR(AK341/AG329,"-")</f>
        <v>1.2987012987012988E-2</v>
      </c>
      <c r="AM341" s="190">
        <f t="shared" si="185"/>
        <v>607303</v>
      </c>
      <c r="AN341" s="101">
        <f t="shared" si="207"/>
        <v>7.559150351500492E-5</v>
      </c>
      <c r="AO341" s="569"/>
      <c r="AP341" s="586"/>
      <c r="AQ341" s="117" t="s">
        <v>143</v>
      </c>
      <c r="AR341" s="187">
        <f t="shared" si="174"/>
        <v>1499812</v>
      </c>
      <c r="AS341" s="160">
        <f>IFERROR(AR341/AO329,"-")</f>
        <v>2.8849713718221495E-3</v>
      </c>
      <c r="AT341" s="187">
        <f t="shared" si="175"/>
        <v>4</v>
      </c>
      <c r="AU341" s="160">
        <f>IFERROR(AT341/AP329,"-")</f>
        <v>5.4719562243502051E-3</v>
      </c>
      <c r="AV341" s="190">
        <f t="shared" si="186"/>
        <v>374953</v>
      </c>
      <c r="AW341" s="101">
        <f t="shared" si="208"/>
        <v>3.0236601406001968E-4</v>
      </c>
      <c r="AX341" s="112"/>
      <c r="BN341" s="476"/>
      <c r="BO341" s="566"/>
      <c r="BP341" s="569"/>
      <c r="BQ341" s="569"/>
      <c r="BR341" s="388" t="s">
        <v>145</v>
      </c>
      <c r="BS341" s="374">
        <v>4800607</v>
      </c>
      <c r="BT341" s="329">
        <v>2.3709185723066881E-2</v>
      </c>
      <c r="BU341" s="374">
        <v>26</v>
      </c>
      <c r="BV341" s="329">
        <v>0.11926605504587157</v>
      </c>
      <c r="BW341" s="374">
        <v>184638.73076923078</v>
      </c>
      <c r="BX341" s="389">
        <v>1.2617684169659322E-3</v>
      </c>
      <c r="CA341" s="9"/>
      <c r="CB341" s="138"/>
      <c r="CC341" s="138"/>
      <c r="CD341" s="138"/>
      <c r="CE341" s="138"/>
      <c r="CF341" s="138"/>
      <c r="CG341" s="138"/>
      <c r="CH341" s="1"/>
      <c r="CI341" s="9"/>
      <c r="CJ341" s="130"/>
      <c r="CK341" s="130"/>
      <c r="CL341" s="130"/>
      <c r="CM341" s="1"/>
      <c r="CN341" s="1"/>
      <c r="CO341" s="1"/>
      <c r="CP341" s="1"/>
      <c r="CQ341" s="1"/>
    </row>
    <row r="342" spans="2:95" s="14" customFormat="1" ht="13.5" customHeight="1">
      <c r="B342" s="451"/>
      <c r="C342" s="566"/>
      <c r="D342" s="581"/>
      <c r="E342" s="569"/>
      <c r="F342" s="569"/>
      <c r="G342" s="117" t="s">
        <v>144</v>
      </c>
      <c r="H342" s="187">
        <v>2978798</v>
      </c>
      <c r="I342" s="160">
        <f>IFERROR(H342/E329,"-")</f>
        <v>8.1103770012773014E-3</v>
      </c>
      <c r="J342" s="187">
        <v>77</v>
      </c>
      <c r="K342" s="160">
        <f>IFERROR(J342/F329,"-")</f>
        <v>0.14051094890510948</v>
      </c>
      <c r="L342" s="190">
        <f t="shared" si="182"/>
        <v>38685.688311688311</v>
      </c>
      <c r="M342" s="101">
        <f t="shared" si="204"/>
        <v>5.8205457706553779E-3</v>
      </c>
      <c r="N342" s="569"/>
      <c r="O342" s="569"/>
      <c r="P342" s="117" t="s">
        <v>144</v>
      </c>
      <c r="Q342" s="187">
        <v>373334</v>
      </c>
      <c r="R342" s="160">
        <f>IFERROR(Q342/N329,"-")</f>
        <v>7.7465745849589875E-3</v>
      </c>
      <c r="S342" s="187">
        <v>11</v>
      </c>
      <c r="T342" s="160">
        <f>IFERROR(S342/O329,"-")</f>
        <v>0.15942028985507245</v>
      </c>
      <c r="U342" s="190">
        <f t="shared" si="183"/>
        <v>33939.454545454544</v>
      </c>
      <c r="V342" s="101">
        <f t="shared" si="205"/>
        <v>8.3150653866505405E-4</v>
      </c>
      <c r="W342" s="569"/>
      <c r="X342" s="569"/>
      <c r="Y342" s="117" t="s">
        <v>144</v>
      </c>
      <c r="Z342" s="187">
        <v>470502</v>
      </c>
      <c r="AA342" s="160">
        <f>IFERROR(Z342/W329,"-")</f>
        <v>2.1513216283034993E-2</v>
      </c>
      <c r="AB342" s="187">
        <v>9</v>
      </c>
      <c r="AC342" s="160">
        <f>IFERROR(AB342/X329,"-")</f>
        <v>0.24324324324324326</v>
      </c>
      <c r="AD342" s="190">
        <f t="shared" si="184"/>
        <v>52278</v>
      </c>
      <c r="AE342" s="101">
        <f t="shared" si="206"/>
        <v>6.8032353163504419E-4</v>
      </c>
      <c r="AF342" s="569"/>
      <c r="AG342" s="569"/>
      <c r="AH342" s="117" t="s">
        <v>144</v>
      </c>
      <c r="AI342" s="187">
        <v>1343409</v>
      </c>
      <c r="AJ342" s="160">
        <f>IFERROR(AI342/AF329,"-")</f>
        <v>1.6278899275561119E-2</v>
      </c>
      <c r="AK342" s="187">
        <v>22</v>
      </c>
      <c r="AL342" s="160">
        <f>IFERROR(AK342/AG329,"-")</f>
        <v>0.2857142857142857</v>
      </c>
      <c r="AM342" s="190">
        <f t="shared" si="185"/>
        <v>61064.045454545456</v>
      </c>
      <c r="AN342" s="101">
        <f t="shared" si="207"/>
        <v>1.6630130773301081E-3</v>
      </c>
      <c r="AO342" s="569"/>
      <c r="AP342" s="586"/>
      <c r="AQ342" s="117" t="s">
        <v>144</v>
      </c>
      <c r="AR342" s="187">
        <f t="shared" si="174"/>
        <v>5166043</v>
      </c>
      <c r="AS342" s="160">
        <f>IFERROR(AR342/AO329,"-")</f>
        <v>9.9371695656537036E-3</v>
      </c>
      <c r="AT342" s="187">
        <f t="shared" si="175"/>
        <v>119</v>
      </c>
      <c r="AU342" s="160">
        <f>IFERROR(AT342/AP329,"-")</f>
        <v>0.16279069767441862</v>
      </c>
      <c r="AV342" s="190">
        <f t="shared" si="186"/>
        <v>43412.126050420171</v>
      </c>
      <c r="AW342" s="101">
        <f t="shared" si="208"/>
        <v>8.9953889182855847E-3</v>
      </c>
      <c r="AX342" s="112"/>
      <c r="BN342" s="476"/>
      <c r="BO342" s="566"/>
      <c r="BP342" s="569"/>
      <c r="BQ342" s="569"/>
      <c r="BR342" s="388" t="s">
        <v>146</v>
      </c>
      <c r="BS342" s="374">
        <v>609767</v>
      </c>
      <c r="BT342" s="329">
        <v>3.0115106382999739E-3</v>
      </c>
      <c r="BU342" s="374">
        <v>15</v>
      </c>
      <c r="BV342" s="329">
        <v>6.8807339449541288E-2</v>
      </c>
      <c r="BW342" s="374">
        <v>40651.133333333331</v>
      </c>
      <c r="BX342" s="389">
        <v>7.279433174803455E-4</v>
      </c>
      <c r="CA342" s="9"/>
      <c r="CB342" s="138"/>
      <c r="CC342" s="138"/>
      <c r="CD342" s="138"/>
      <c r="CE342" s="138"/>
      <c r="CF342" s="138"/>
      <c r="CG342" s="138"/>
      <c r="CH342" s="1"/>
      <c r="CI342" s="9"/>
      <c r="CJ342" s="130"/>
      <c r="CK342" s="130"/>
      <c r="CL342" s="130"/>
      <c r="CM342" s="1"/>
      <c r="CN342" s="1"/>
      <c r="CO342" s="1"/>
      <c r="CP342" s="1"/>
      <c r="CQ342" s="1"/>
    </row>
    <row r="343" spans="2:95" s="14" customFormat="1" ht="13.5" customHeight="1">
      <c r="B343" s="451"/>
      <c r="C343" s="566"/>
      <c r="D343" s="581"/>
      <c r="E343" s="569"/>
      <c r="F343" s="569"/>
      <c r="G343" s="117" t="s">
        <v>145</v>
      </c>
      <c r="H343" s="187">
        <v>2436360</v>
      </c>
      <c r="I343" s="160">
        <f>IFERROR(H343/E329,"-")</f>
        <v>6.6334803873347456E-3</v>
      </c>
      <c r="J343" s="187">
        <v>55</v>
      </c>
      <c r="K343" s="160">
        <f>IFERROR(J343/F329,"-")</f>
        <v>0.10036496350364964</v>
      </c>
      <c r="L343" s="190">
        <f t="shared" si="182"/>
        <v>44297.454545454544</v>
      </c>
      <c r="M343" s="101">
        <f t="shared" si="204"/>
        <v>4.1575326933252698E-3</v>
      </c>
      <c r="N343" s="569"/>
      <c r="O343" s="569"/>
      <c r="P343" s="117" t="s">
        <v>145</v>
      </c>
      <c r="Q343" s="187">
        <v>179715</v>
      </c>
      <c r="R343" s="160">
        <f>IFERROR(Q343/N329,"-")</f>
        <v>3.7290352647653424E-3</v>
      </c>
      <c r="S343" s="187">
        <v>8</v>
      </c>
      <c r="T343" s="160">
        <f>IFERROR(S343/O329,"-")</f>
        <v>0.11594202898550725</v>
      </c>
      <c r="U343" s="190">
        <f t="shared" si="183"/>
        <v>22464.375</v>
      </c>
      <c r="V343" s="101">
        <f t="shared" si="205"/>
        <v>6.0473202812003936E-4</v>
      </c>
      <c r="W343" s="569"/>
      <c r="X343" s="569"/>
      <c r="Y343" s="117" t="s">
        <v>145</v>
      </c>
      <c r="Z343" s="187">
        <v>12569</v>
      </c>
      <c r="AA343" s="160">
        <f>IFERROR(Z343/W329,"-")</f>
        <v>5.7470449745477561E-4</v>
      </c>
      <c r="AB343" s="187">
        <v>3</v>
      </c>
      <c r="AC343" s="160">
        <f>IFERROR(AB343/X329,"-")</f>
        <v>8.1081081081081086E-2</v>
      </c>
      <c r="AD343" s="190">
        <f t="shared" si="184"/>
        <v>4189.666666666667</v>
      </c>
      <c r="AE343" s="101">
        <f t="shared" si="206"/>
        <v>2.2677451054501475E-4</v>
      </c>
      <c r="AF343" s="569"/>
      <c r="AG343" s="569"/>
      <c r="AH343" s="117" t="s">
        <v>145</v>
      </c>
      <c r="AI343" s="187">
        <v>614645</v>
      </c>
      <c r="AJ343" s="160">
        <f>IFERROR(AI343/AF329,"-")</f>
        <v>7.4480251697191724E-3</v>
      </c>
      <c r="AK343" s="187">
        <v>11</v>
      </c>
      <c r="AL343" s="160">
        <f>IFERROR(AK343/AG329,"-")</f>
        <v>0.14285714285714285</v>
      </c>
      <c r="AM343" s="190">
        <f t="shared" si="185"/>
        <v>55876.818181818184</v>
      </c>
      <c r="AN343" s="101">
        <f t="shared" si="207"/>
        <v>8.3150653866505405E-4</v>
      </c>
      <c r="AO343" s="569"/>
      <c r="AP343" s="586"/>
      <c r="AQ343" s="117" t="s">
        <v>145</v>
      </c>
      <c r="AR343" s="187">
        <f t="shared" si="174"/>
        <v>3243289</v>
      </c>
      <c r="AS343" s="160">
        <f>IFERROR(AR343/AO329,"-")</f>
        <v>6.2386458539774904E-3</v>
      </c>
      <c r="AT343" s="187">
        <f t="shared" si="175"/>
        <v>77</v>
      </c>
      <c r="AU343" s="160">
        <f>IFERROR(AT343/AP329,"-")</f>
        <v>0.10533515731874145</v>
      </c>
      <c r="AV343" s="190">
        <f t="shared" si="186"/>
        <v>42120.63636363636</v>
      </c>
      <c r="AW343" s="101">
        <f t="shared" si="208"/>
        <v>5.8205457706553779E-3</v>
      </c>
      <c r="AX343" s="112"/>
      <c r="BN343" s="476"/>
      <c r="BO343" s="566"/>
      <c r="BP343" s="569"/>
      <c r="BQ343" s="569"/>
      <c r="BR343" s="388" t="s">
        <v>147</v>
      </c>
      <c r="BS343" s="374">
        <v>296639</v>
      </c>
      <c r="BT343" s="329">
        <v>1.4650374720748514E-3</v>
      </c>
      <c r="BU343" s="374">
        <v>34</v>
      </c>
      <c r="BV343" s="329">
        <v>0.15596330275229359</v>
      </c>
      <c r="BW343" s="374">
        <v>8724.676470588236</v>
      </c>
      <c r="BX343" s="389">
        <v>1.6500048529554498E-3</v>
      </c>
      <c r="CA343" s="9"/>
      <c r="CB343" s="138"/>
      <c r="CC343" s="138"/>
      <c r="CD343" s="138"/>
      <c r="CE343" s="138"/>
      <c r="CF343" s="138"/>
      <c r="CG343" s="138"/>
      <c r="CH343" s="1"/>
      <c r="CI343" s="9"/>
      <c r="CJ343" s="130"/>
      <c r="CK343" s="130"/>
      <c r="CL343" s="130"/>
      <c r="CM343" s="1"/>
      <c r="CN343" s="1"/>
      <c r="CO343" s="1"/>
      <c r="CP343" s="1"/>
      <c r="CQ343" s="1"/>
    </row>
    <row r="344" spans="2:95" s="14" customFormat="1" ht="13.5" customHeight="1">
      <c r="B344" s="451"/>
      <c r="C344" s="566"/>
      <c r="D344" s="581"/>
      <c r="E344" s="569"/>
      <c r="F344" s="569"/>
      <c r="G344" s="117" t="s">
        <v>146</v>
      </c>
      <c r="H344" s="187">
        <v>1009114</v>
      </c>
      <c r="I344" s="160">
        <f>IFERROR(H344/E329,"-")</f>
        <v>2.7475159367190867E-3</v>
      </c>
      <c r="J344" s="187">
        <v>24</v>
      </c>
      <c r="K344" s="160">
        <f>IFERROR(J344/F329,"-")</f>
        <v>4.3795620437956206E-2</v>
      </c>
      <c r="L344" s="190">
        <f t="shared" si="182"/>
        <v>42046.416666666664</v>
      </c>
      <c r="M344" s="101">
        <f t="shared" si="204"/>
        <v>1.814196084360118E-3</v>
      </c>
      <c r="N344" s="569"/>
      <c r="O344" s="569"/>
      <c r="P344" s="117" t="s">
        <v>146</v>
      </c>
      <c r="Q344" s="187">
        <v>761749</v>
      </c>
      <c r="R344" s="160">
        <f>IFERROR(Q344/N329,"-")</f>
        <v>1.5806075641430793E-2</v>
      </c>
      <c r="S344" s="187">
        <v>5</v>
      </c>
      <c r="T344" s="160">
        <f>IFERROR(S344/O329,"-")</f>
        <v>7.2463768115942032E-2</v>
      </c>
      <c r="U344" s="190">
        <f t="shared" si="183"/>
        <v>152349.79999999999</v>
      </c>
      <c r="V344" s="101">
        <f t="shared" si="205"/>
        <v>3.7795751757502456E-4</v>
      </c>
      <c r="W344" s="569"/>
      <c r="X344" s="569"/>
      <c r="Y344" s="117" t="s">
        <v>146</v>
      </c>
      <c r="Z344" s="187">
        <v>0</v>
      </c>
      <c r="AA344" s="160">
        <f>IFERROR(Z344/W329,"-")</f>
        <v>0</v>
      </c>
      <c r="AB344" s="187">
        <v>0</v>
      </c>
      <c r="AC344" s="160">
        <f>IFERROR(AB344/X329,"-")</f>
        <v>0</v>
      </c>
      <c r="AD344" s="190" t="str">
        <f t="shared" si="184"/>
        <v>-</v>
      </c>
      <c r="AE344" s="101">
        <f t="shared" si="206"/>
        <v>0</v>
      </c>
      <c r="AF344" s="569"/>
      <c r="AG344" s="569"/>
      <c r="AH344" s="117" t="s">
        <v>146</v>
      </c>
      <c r="AI344" s="187">
        <v>279973</v>
      </c>
      <c r="AJ344" s="160">
        <f>IFERROR(AI344/AF329,"-")</f>
        <v>3.392602153831538E-3</v>
      </c>
      <c r="AK344" s="187">
        <v>6</v>
      </c>
      <c r="AL344" s="160">
        <f>IFERROR(AK344/AG329,"-")</f>
        <v>7.792207792207792E-2</v>
      </c>
      <c r="AM344" s="190">
        <f t="shared" si="185"/>
        <v>46662.166666666664</v>
      </c>
      <c r="AN344" s="101">
        <f t="shared" si="207"/>
        <v>4.5354902109002949E-4</v>
      </c>
      <c r="AO344" s="569"/>
      <c r="AP344" s="586"/>
      <c r="AQ344" s="117" t="s">
        <v>146</v>
      </c>
      <c r="AR344" s="187">
        <f t="shared" ref="AR344:AR411" si="211">SUM(H344,Q344,Z344,AI344)</f>
        <v>2050836</v>
      </c>
      <c r="AS344" s="160">
        <f>IFERROR(AR344/AO329,"-")</f>
        <v>3.9448965258994124E-3</v>
      </c>
      <c r="AT344" s="187">
        <f t="shared" ref="AT344:AT411" si="212">SUM(J344,S344,AB344,AK344)</f>
        <v>35</v>
      </c>
      <c r="AU344" s="160">
        <f>IFERROR(AT344/AP329,"-")</f>
        <v>4.7879616963064295E-2</v>
      </c>
      <c r="AV344" s="190">
        <f t="shared" si="186"/>
        <v>58595.314285714288</v>
      </c>
      <c r="AW344" s="101">
        <f t="shared" si="208"/>
        <v>2.645702623025172E-3</v>
      </c>
      <c r="AX344" s="112"/>
      <c r="BN344" s="477"/>
      <c r="BO344" s="567"/>
      <c r="BP344" s="570"/>
      <c r="BQ344" s="570"/>
      <c r="BR344" s="119" t="s">
        <v>74</v>
      </c>
      <c r="BS344" s="374">
        <v>40591784</v>
      </c>
      <c r="BT344" s="329">
        <v>0.20047426204365712</v>
      </c>
      <c r="BU344" s="374">
        <v>187</v>
      </c>
      <c r="BV344" s="329">
        <v>0.85779816513761464</v>
      </c>
      <c r="BW344" s="374">
        <v>217068.36363636365</v>
      </c>
      <c r="BX344" s="389">
        <v>9.0750266912549751E-3</v>
      </c>
      <c r="BZ344" s="144"/>
      <c r="CA344" s="9"/>
      <c r="CB344" s="138"/>
      <c r="CC344" s="138"/>
      <c r="CD344" s="138"/>
      <c r="CE344" s="138"/>
      <c r="CF344" s="138"/>
      <c r="CG344" s="138"/>
      <c r="CH344" s="1"/>
      <c r="CI344" s="9"/>
      <c r="CJ344" s="130"/>
      <c r="CK344" s="130"/>
      <c r="CL344" s="130"/>
      <c r="CM344" s="1"/>
      <c r="CN344" s="1"/>
      <c r="CO344" s="1"/>
      <c r="CP344" s="1"/>
      <c r="CQ344" s="1"/>
    </row>
    <row r="345" spans="2:95" s="14" customFormat="1" ht="13.5" customHeight="1">
      <c r="B345" s="451"/>
      <c r="C345" s="566"/>
      <c r="D345" s="581"/>
      <c r="E345" s="569"/>
      <c r="F345" s="569"/>
      <c r="G345" s="118" t="s">
        <v>147</v>
      </c>
      <c r="H345" s="188">
        <v>829259</v>
      </c>
      <c r="I345" s="161">
        <f>IFERROR(H345/E329,"-")</f>
        <v>2.2578245056234809E-3</v>
      </c>
      <c r="J345" s="188">
        <v>56</v>
      </c>
      <c r="K345" s="161">
        <f>IFERROR(J345/F329,"-")</f>
        <v>0.10218978102189781</v>
      </c>
      <c r="L345" s="191">
        <f t="shared" ref="L345:L412" si="213">IFERROR(H345/J345,"-")</f>
        <v>14808.196428571429</v>
      </c>
      <c r="M345" s="102">
        <f t="shared" si="204"/>
        <v>4.2331241968402754E-3</v>
      </c>
      <c r="N345" s="569"/>
      <c r="O345" s="569"/>
      <c r="P345" s="118" t="s">
        <v>147</v>
      </c>
      <c r="Q345" s="188">
        <v>51386</v>
      </c>
      <c r="R345" s="161">
        <f>IFERROR(Q345/N329,"-")</f>
        <v>1.0662449217663072E-3</v>
      </c>
      <c r="S345" s="188">
        <v>6</v>
      </c>
      <c r="T345" s="161">
        <f>IFERROR(S345/O329,"-")</f>
        <v>8.6956521739130432E-2</v>
      </c>
      <c r="U345" s="191">
        <f t="shared" ref="U345:U412" si="214">IFERROR(Q345/S345,"-")</f>
        <v>8564.3333333333339</v>
      </c>
      <c r="V345" s="102">
        <f t="shared" si="205"/>
        <v>4.5354902109002949E-4</v>
      </c>
      <c r="W345" s="569"/>
      <c r="X345" s="569"/>
      <c r="Y345" s="118" t="s">
        <v>147</v>
      </c>
      <c r="Z345" s="188">
        <v>33856</v>
      </c>
      <c r="AA345" s="161">
        <f>IFERROR(Z345/W329,"-")</f>
        <v>1.5480305088574175E-3</v>
      </c>
      <c r="AB345" s="188">
        <v>4</v>
      </c>
      <c r="AC345" s="161">
        <f>IFERROR(AB345/X329,"-")</f>
        <v>0.10810810810810811</v>
      </c>
      <c r="AD345" s="191">
        <f t="shared" ref="AD345:AD412" si="215">IFERROR(Z345/AB345,"-")</f>
        <v>8464</v>
      </c>
      <c r="AE345" s="102">
        <f t="shared" si="206"/>
        <v>3.0236601406001968E-4</v>
      </c>
      <c r="AF345" s="569"/>
      <c r="AG345" s="569"/>
      <c r="AH345" s="118" t="s">
        <v>147</v>
      </c>
      <c r="AI345" s="188">
        <v>609931</v>
      </c>
      <c r="AJ345" s="161">
        <f>IFERROR(AI345/AF329,"-")</f>
        <v>7.3909027809418194E-3</v>
      </c>
      <c r="AK345" s="188">
        <v>14</v>
      </c>
      <c r="AL345" s="161">
        <f>IFERROR(AK345/AG329,"-")</f>
        <v>0.18181818181818182</v>
      </c>
      <c r="AM345" s="191">
        <f t="shared" ref="AM345:AM412" si="216">IFERROR(AI345/AK345,"-")</f>
        <v>43566.5</v>
      </c>
      <c r="AN345" s="102">
        <f t="shared" si="207"/>
        <v>1.0582810492100689E-3</v>
      </c>
      <c r="AO345" s="569"/>
      <c r="AP345" s="586"/>
      <c r="AQ345" s="118" t="s">
        <v>147</v>
      </c>
      <c r="AR345" s="188">
        <f t="shared" si="211"/>
        <v>1524432</v>
      </c>
      <c r="AS345" s="161">
        <f>IFERROR(AR345/AO329,"-")</f>
        <v>2.9323293041325065E-3</v>
      </c>
      <c r="AT345" s="188">
        <f t="shared" si="212"/>
        <v>80</v>
      </c>
      <c r="AU345" s="161">
        <f>IFERROR(AT345/AP329,"-")</f>
        <v>0.1094391244870041</v>
      </c>
      <c r="AV345" s="191">
        <f t="shared" ref="AV345:AV412" si="217">IFERROR(AR345/AT345,"-")</f>
        <v>19055.400000000001</v>
      </c>
      <c r="AW345" s="102">
        <f t="shared" si="208"/>
        <v>6.047320281200393E-3</v>
      </c>
      <c r="AX345" s="112"/>
      <c r="BN345" s="555">
        <v>21</v>
      </c>
      <c r="BO345" s="565" t="s">
        <v>127</v>
      </c>
      <c r="BP345" s="568">
        <v>99961610</v>
      </c>
      <c r="BQ345" s="568">
        <v>108</v>
      </c>
      <c r="BR345" s="388" t="s">
        <v>133</v>
      </c>
      <c r="BS345" s="374">
        <v>349302</v>
      </c>
      <c r="BT345" s="329">
        <v>3.4943614853742352E-3</v>
      </c>
      <c r="BU345" s="374">
        <v>24</v>
      </c>
      <c r="BV345" s="329">
        <v>0.22222222222222221</v>
      </c>
      <c r="BW345" s="374">
        <v>14554.25</v>
      </c>
      <c r="BX345" s="389">
        <v>1.7785682525566918E-3</v>
      </c>
      <c r="CA345" s="9"/>
      <c r="CB345" s="138"/>
      <c r="CC345" s="138"/>
      <c r="CD345" s="138"/>
      <c r="CE345" s="138"/>
      <c r="CF345" s="138"/>
      <c r="CG345" s="138"/>
      <c r="CH345" s="1"/>
      <c r="CI345" s="9"/>
      <c r="CJ345" s="130"/>
      <c r="CK345" s="130"/>
      <c r="CL345" s="130"/>
      <c r="CM345" s="1"/>
      <c r="CN345" s="1"/>
      <c r="CO345" s="1"/>
      <c r="CP345" s="1"/>
      <c r="CQ345" s="1"/>
    </row>
    <row r="346" spans="2:95" s="14" customFormat="1" ht="13.5" customHeight="1">
      <c r="B346" s="451"/>
      <c r="C346" s="567"/>
      <c r="D346" s="582"/>
      <c r="E346" s="570"/>
      <c r="F346" s="570"/>
      <c r="G346" s="119" t="s">
        <v>74</v>
      </c>
      <c r="H346" s="181">
        <v>69286924</v>
      </c>
      <c r="I346" s="161">
        <f>IFERROR(H346/E329,"-")</f>
        <v>0.18864759372701614</v>
      </c>
      <c r="J346" s="188">
        <v>432</v>
      </c>
      <c r="K346" s="161">
        <f>IFERROR(J346/F329,"-")</f>
        <v>0.78832116788321172</v>
      </c>
      <c r="L346" s="191">
        <f t="shared" si="213"/>
        <v>160386.39814814815</v>
      </c>
      <c r="M346" s="103">
        <f t="shared" si="204"/>
        <v>3.2655529518482121E-2</v>
      </c>
      <c r="N346" s="570"/>
      <c r="O346" s="570"/>
      <c r="P346" s="119" t="s">
        <v>74</v>
      </c>
      <c r="Q346" s="181">
        <v>11727997</v>
      </c>
      <c r="R346" s="161">
        <f>IFERROR(Q346/N329,"-")</f>
        <v>0.24335261051143278</v>
      </c>
      <c r="S346" s="188">
        <v>56</v>
      </c>
      <c r="T346" s="161">
        <f>IFERROR(S346/O329,"-")</f>
        <v>0.81159420289855078</v>
      </c>
      <c r="U346" s="191">
        <f t="shared" si="214"/>
        <v>209428.51785714287</v>
      </c>
      <c r="V346" s="103">
        <f t="shared" si="205"/>
        <v>4.2331241968402754E-3</v>
      </c>
      <c r="W346" s="570"/>
      <c r="X346" s="570"/>
      <c r="Y346" s="119" t="s">
        <v>74</v>
      </c>
      <c r="Z346" s="181">
        <v>4196173</v>
      </c>
      <c r="AA346" s="161">
        <f>IFERROR(Z346/W329,"-")</f>
        <v>0.19186566116622628</v>
      </c>
      <c r="AB346" s="188">
        <v>34</v>
      </c>
      <c r="AC346" s="161">
        <f>IFERROR(AB346/X329,"-")</f>
        <v>0.91891891891891897</v>
      </c>
      <c r="AD346" s="191">
        <f t="shared" si="215"/>
        <v>123416.85294117648</v>
      </c>
      <c r="AE346" s="103">
        <f t="shared" si="206"/>
        <v>2.5701111195101669E-3</v>
      </c>
      <c r="AF346" s="570"/>
      <c r="AG346" s="570"/>
      <c r="AH346" s="119" t="s">
        <v>74</v>
      </c>
      <c r="AI346" s="181">
        <v>14303290</v>
      </c>
      <c r="AJ346" s="161">
        <f>IFERROR(AI346/AF329,"-")</f>
        <v>0.17332161480170266</v>
      </c>
      <c r="AK346" s="188">
        <v>68</v>
      </c>
      <c r="AL346" s="161">
        <f>IFERROR(AK346/AG329,"-")</f>
        <v>0.88311688311688308</v>
      </c>
      <c r="AM346" s="191">
        <f t="shared" si="216"/>
        <v>210342.5</v>
      </c>
      <c r="AN346" s="103">
        <f t="shared" si="207"/>
        <v>5.1402222390203338E-3</v>
      </c>
      <c r="AO346" s="570"/>
      <c r="AP346" s="587"/>
      <c r="AQ346" s="119" t="s">
        <v>74</v>
      </c>
      <c r="AR346" s="181">
        <f t="shared" si="211"/>
        <v>99514384</v>
      </c>
      <c r="AS346" s="161">
        <f>IFERROR(AR346/AO329,"-")</f>
        <v>0.19142142410149818</v>
      </c>
      <c r="AT346" s="188">
        <f t="shared" si="212"/>
        <v>590</v>
      </c>
      <c r="AU346" s="161">
        <f>IFERROR(AT346/AP329,"-")</f>
        <v>0.80711354309165528</v>
      </c>
      <c r="AV346" s="191">
        <f t="shared" si="217"/>
        <v>168668.44745762713</v>
      </c>
      <c r="AW346" s="103">
        <f t="shared" si="208"/>
        <v>4.4598987073852896E-2</v>
      </c>
      <c r="AX346" s="112"/>
      <c r="BN346" s="476"/>
      <c r="BO346" s="566"/>
      <c r="BP346" s="569"/>
      <c r="BQ346" s="569"/>
      <c r="BR346" s="388" t="s">
        <v>134</v>
      </c>
      <c r="BS346" s="374">
        <v>712130</v>
      </c>
      <c r="BT346" s="329">
        <v>7.1240349170046385E-3</v>
      </c>
      <c r="BU346" s="374">
        <v>34</v>
      </c>
      <c r="BV346" s="329">
        <v>0.31481481481481483</v>
      </c>
      <c r="BW346" s="374">
        <v>20945</v>
      </c>
      <c r="BX346" s="389">
        <v>2.5196383577886466E-3</v>
      </c>
      <c r="CA346" s="9"/>
      <c r="CB346" s="138"/>
      <c r="CC346" s="138"/>
      <c r="CD346" s="138"/>
      <c r="CE346" s="138"/>
      <c r="CF346" s="138"/>
      <c r="CG346" s="138"/>
      <c r="CH346" s="1"/>
      <c r="CI346" s="9"/>
      <c r="CJ346" s="130"/>
      <c r="CK346" s="130"/>
      <c r="CL346" s="130"/>
      <c r="CM346" s="1"/>
      <c r="CN346" s="1"/>
      <c r="CO346" s="1"/>
      <c r="CP346" s="1"/>
      <c r="CQ346" s="1"/>
    </row>
    <row r="347" spans="2:95" s="14" customFormat="1" ht="13.5" customHeight="1">
      <c r="B347" s="451">
        <v>20</v>
      </c>
      <c r="C347" s="565" t="s">
        <v>126</v>
      </c>
      <c r="D347" s="580">
        <f>BL24</f>
        <v>22084</v>
      </c>
      <c r="E347" s="568">
        <f>VLOOKUP(C347,$AY$5:$BI$78,2,0)</f>
        <v>1003468100</v>
      </c>
      <c r="F347" s="568">
        <f>VLOOKUP(C347,$AY$5:$BI$78,7,0)</f>
        <v>1686</v>
      </c>
      <c r="G347" s="115" t="s">
        <v>133</v>
      </c>
      <c r="H347" s="186">
        <v>18859650</v>
      </c>
      <c r="I347" s="159">
        <f>IFERROR(H347/E347,"-")</f>
        <v>1.8794468902399587E-2</v>
      </c>
      <c r="J347" s="186">
        <v>235</v>
      </c>
      <c r="K347" s="159">
        <f>IFERROR(J347/F347,"-")</f>
        <v>0.13938315539739027</v>
      </c>
      <c r="L347" s="189">
        <f t="shared" si="213"/>
        <v>80253.829787234048</v>
      </c>
      <c r="M347" s="100">
        <f>IFERROR(J347/$BL$24,0)</f>
        <v>1.0641188190545192E-2</v>
      </c>
      <c r="N347" s="568">
        <f>VLOOKUP(C347,$AY$5:$BI$78,3,0)</f>
        <v>149653240</v>
      </c>
      <c r="O347" s="568">
        <f>VLOOKUP(C347,$AY$5:$BI$78,8,0)</f>
        <v>233</v>
      </c>
      <c r="P347" s="115" t="s">
        <v>133</v>
      </c>
      <c r="Q347" s="186">
        <v>909813</v>
      </c>
      <c r="R347" s="159">
        <f>IFERROR(Q347/N347,"-")</f>
        <v>6.0794741229792289E-3</v>
      </c>
      <c r="S347" s="186">
        <v>41</v>
      </c>
      <c r="T347" s="159">
        <f>IFERROR(S347/O347,"-")</f>
        <v>0.17596566523605151</v>
      </c>
      <c r="U347" s="189">
        <f t="shared" si="214"/>
        <v>22190.560975609755</v>
      </c>
      <c r="V347" s="100">
        <f>IFERROR(S347/$BL$24,0)</f>
        <v>1.8565477268610759E-3</v>
      </c>
      <c r="W347" s="568">
        <f>VLOOKUP(C347,$AY$5:$BI$78,4,0)</f>
        <v>96296380</v>
      </c>
      <c r="X347" s="568">
        <f>VLOOKUP(C347,$AY$5:$BI$78,9,0)</f>
        <v>115</v>
      </c>
      <c r="Y347" s="115" t="s">
        <v>133</v>
      </c>
      <c r="Z347" s="186">
        <v>4140559</v>
      </c>
      <c r="AA347" s="159">
        <f>IFERROR(Z347/W347,"-")</f>
        <v>4.2998075317057606E-2</v>
      </c>
      <c r="AB347" s="186">
        <v>23</v>
      </c>
      <c r="AC347" s="159">
        <f>IFERROR(AB347/X347,"-")</f>
        <v>0.2</v>
      </c>
      <c r="AD347" s="189">
        <f t="shared" si="215"/>
        <v>180024.30434782608</v>
      </c>
      <c r="AE347" s="100">
        <f>IFERROR(AB347/$BL$24,0)</f>
        <v>1.0414779931171888E-3</v>
      </c>
      <c r="AF347" s="568">
        <f>VLOOKUP(C347,$AY$5:$BI$78,5,0)</f>
        <v>164568750</v>
      </c>
      <c r="AG347" s="568">
        <f>VLOOKUP(C347,$AY$5:$BI$78,10,0)</f>
        <v>211</v>
      </c>
      <c r="AH347" s="115" t="s">
        <v>133</v>
      </c>
      <c r="AI347" s="186">
        <v>1136817</v>
      </c>
      <c r="AJ347" s="159">
        <f>IFERROR(AI347/AF347,"-")</f>
        <v>6.9078546200296229E-3</v>
      </c>
      <c r="AK347" s="186">
        <v>39</v>
      </c>
      <c r="AL347" s="159">
        <f>IFERROR(AK347/AG347,"-")</f>
        <v>0.18483412322274881</v>
      </c>
      <c r="AM347" s="189">
        <f t="shared" si="216"/>
        <v>29149.153846153848</v>
      </c>
      <c r="AN347" s="100">
        <f>IFERROR(AK347/$BL$24,0)</f>
        <v>1.7659844231117552E-3</v>
      </c>
      <c r="AO347" s="568">
        <f>VLOOKUP(C347,$AY$5:$BI$78,6,0)</f>
        <v>1413986470</v>
      </c>
      <c r="AP347" s="585">
        <f>VLOOKUP(C347,$AY$5:$BI$78,11,0)</f>
        <v>2245</v>
      </c>
      <c r="AQ347" s="115" t="s">
        <v>133</v>
      </c>
      <c r="AR347" s="186">
        <f t="shared" si="211"/>
        <v>25046839</v>
      </c>
      <c r="AS347" s="159">
        <f>IFERROR(AR347/AO347,"-")</f>
        <v>1.771363413399564E-2</v>
      </c>
      <c r="AT347" s="186">
        <f t="shared" si="212"/>
        <v>338</v>
      </c>
      <c r="AU347" s="159">
        <f>IFERROR(AT347/AP347,"-")</f>
        <v>0.15055679287305124</v>
      </c>
      <c r="AV347" s="189">
        <f t="shared" si="217"/>
        <v>74103.073964497045</v>
      </c>
      <c r="AW347" s="100">
        <f>IFERROR(AT347/$BL$24,0)</f>
        <v>1.530519833363521E-2</v>
      </c>
      <c r="AX347" s="112"/>
      <c r="BN347" s="476"/>
      <c r="BO347" s="566"/>
      <c r="BP347" s="569"/>
      <c r="BQ347" s="569"/>
      <c r="BR347" s="388" t="s">
        <v>135</v>
      </c>
      <c r="BS347" s="374">
        <v>1198180</v>
      </c>
      <c r="BT347" s="329">
        <v>1.1986401579566396E-2</v>
      </c>
      <c r="BU347" s="374">
        <v>37</v>
      </c>
      <c r="BV347" s="329">
        <v>0.34259259259259262</v>
      </c>
      <c r="BW347" s="374">
        <v>32383.243243243243</v>
      </c>
      <c r="BX347" s="389">
        <v>2.7419593893582331E-3</v>
      </c>
      <c r="CA347" s="9"/>
      <c r="CB347" s="138"/>
      <c r="CC347" s="138"/>
      <c r="CD347" s="138"/>
      <c r="CE347" s="138"/>
      <c r="CF347" s="138"/>
      <c r="CG347" s="138"/>
      <c r="CH347" s="1"/>
      <c r="CI347" s="9"/>
      <c r="CJ347" s="130"/>
      <c r="CK347" s="130"/>
      <c r="CL347" s="130"/>
      <c r="CM347" s="1"/>
      <c r="CN347" s="1"/>
      <c r="CO347" s="1"/>
      <c r="CP347" s="1"/>
      <c r="CQ347" s="1"/>
    </row>
    <row r="348" spans="2:95" s="14" customFormat="1" ht="13.5" customHeight="1">
      <c r="B348" s="451"/>
      <c r="C348" s="566"/>
      <c r="D348" s="581"/>
      <c r="E348" s="569"/>
      <c r="F348" s="569"/>
      <c r="G348" s="116" t="s">
        <v>134</v>
      </c>
      <c r="H348" s="187">
        <v>15833299</v>
      </c>
      <c r="I348" s="160">
        <f>IFERROR(H348/E347,"-")</f>
        <v>1.5778577316010345E-2</v>
      </c>
      <c r="J348" s="187">
        <v>442</v>
      </c>
      <c r="K348" s="160">
        <f>IFERROR(J348/F347,"-")</f>
        <v>0.26215895610913403</v>
      </c>
      <c r="L348" s="190">
        <f t="shared" si="213"/>
        <v>35821.94343891403</v>
      </c>
      <c r="M348" s="101">
        <f t="shared" ref="M348:M364" si="218">IFERROR(J348/$BL$24,0)</f>
        <v>2.0014490128599891E-2</v>
      </c>
      <c r="N348" s="569"/>
      <c r="O348" s="569"/>
      <c r="P348" s="116" t="s">
        <v>134</v>
      </c>
      <c r="Q348" s="187">
        <v>883474</v>
      </c>
      <c r="R348" s="160">
        <f>IFERROR(Q348/N347,"-")</f>
        <v>5.9034739241195181E-3</v>
      </c>
      <c r="S348" s="187">
        <v>63</v>
      </c>
      <c r="T348" s="160">
        <f>IFERROR(S348/O347,"-")</f>
        <v>0.27038626609442062</v>
      </c>
      <c r="U348" s="190">
        <f t="shared" si="214"/>
        <v>14023.396825396825</v>
      </c>
      <c r="V348" s="101">
        <f t="shared" ref="V348:V364" si="219">IFERROR(S348/$BL$24,0)</f>
        <v>2.8527440681036043E-3</v>
      </c>
      <c r="W348" s="569"/>
      <c r="X348" s="569"/>
      <c r="Y348" s="116" t="s">
        <v>134</v>
      </c>
      <c r="Z348" s="187">
        <v>1540228</v>
      </c>
      <c r="AA348" s="160">
        <f>IFERROR(Z348/W347,"-")</f>
        <v>1.599466148156348E-2</v>
      </c>
      <c r="AB348" s="187">
        <v>35</v>
      </c>
      <c r="AC348" s="160">
        <f>IFERROR(AB348/X347,"-")</f>
        <v>0.30434782608695654</v>
      </c>
      <c r="AD348" s="190">
        <f t="shared" si="215"/>
        <v>44006.514285714286</v>
      </c>
      <c r="AE348" s="101">
        <f t="shared" ref="AE348:AE364" si="220">IFERROR(AB348/$BL$24,0)</f>
        <v>1.5848578156131136E-3</v>
      </c>
      <c r="AF348" s="569"/>
      <c r="AG348" s="569"/>
      <c r="AH348" s="116" t="s">
        <v>134</v>
      </c>
      <c r="AI348" s="187">
        <v>5926402</v>
      </c>
      <c r="AJ348" s="160">
        <f>IFERROR(AI348/AF347,"-")</f>
        <v>3.6011709391971437E-2</v>
      </c>
      <c r="AK348" s="187">
        <v>77</v>
      </c>
      <c r="AL348" s="160">
        <f>IFERROR(AK348/AG347,"-")</f>
        <v>0.36492890995260663</v>
      </c>
      <c r="AM348" s="190">
        <f t="shared" si="216"/>
        <v>76966.259740259746</v>
      </c>
      <c r="AN348" s="101">
        <f t="shared" ref="AN348:AN364" si="221">IFERROR(AK348/$BL$24,0)</f>
        <v>3.48668719434885E-3</v>
      </c>
      <c r="AO348" s="569"/>
      <c r="AP348" s="586"/>
      <c r="AQ348" s="116" t="s">
        <v>134</v>
      </c>
      <c r="AR348" s="187">
        <f t="shared" si="211"/>
        <v>24183403</v>
      </c>
      <c r="AS348" s="160">
        <f>IFERROR(AR348/AO347,"-")</f>
        <v>1.7102994627664295E-2</v>
      </c>
      <c r="AT348" s="187">
        <f t="shared" si="212"/>
        <v>617</v>
      </c>
      <c r="AU348" s="160">
        <f>IFERROR(AT348/AP347,"-")</f>
        <v>0.27483296213808461</v>
      </c>
      <c r="AV348" s="190">
        <f t="shared" si="217"/>
        <v>39195.142625607783</v>
      </c>
      <c r="AW348" s="101">
        <f t="shared" ref="AW348:AW364" si="222">IFERROR(AT348/$BL$24,0)</f>
        <v>2.7938779206665459E-2</v>
      </c>
      <c r="AX348" s="112"/>
      <c r="BN348" s="476"/>
      <c r="BO348" s="566"/>
      <c r="BP348" s="569"/>
      <c r="BQ348" s="569"/>
      <c r="BR348" s="388" t="s">
        <v>136</v>
      </c>
      <c r="BS348" s="374">
        <v>127156</v>
      </c>
      <c r="BT348" s="329">
        <v>1.2720483393574794E-3</v>
      </c>
      <c r="BU348" s="374">
        <v>7</v>
      </c>
      <c r="BV348" s="329">
        <v>6.4814814814814811E-2</v>
      </c>
      <c r="BW348" s="374">
        <v>18165.142857142859</v>
      </c>
      <c r="BX348" s="389">
        <v>5.1874907366236851E-4</v>
      </c>
      <c r="CA348" s="9"/>
      <c r="CB348" s="138"/>
      <c r="CC348" s="138"/>
      <c r="CD348" s="138"/>
      <c r="CE348" s="138"/>
      <c r="CF348" s="138"/>
      <c r="CG348" s="138"/>
      <c r="CH348" s="1"/>
      <c r="CI348" s="9"/>
      <c r="CJ348" s="130"/>
      <c r="CK348" s="130"/>
      <c r="CL348" s="130"/>
      <c r="CM348" s="1"/>
      <c r="CN348" s="1"/>
      <c r="CO348" s="1"/>
      <c r="CP348" s="1"/>
      <c r="CQ348" s="1"/>
    </row>
    <row r="349" spans="2:95" s="14" customFormat="1" ht="13.5" customHeight="1">
      <c r="B349" s="451"/>
      <c r="C349" s="566"/>
      <c r="D349" s="581"/>
      <c r="E349" s="569"/>
      <c r="F349" s="569"/>
      <c r="G349" s="116" t="s">
        <v>474</v>
      </c>
      <c r="H349" s="187">
        <v>17703195</v>
      </c>
      <c r="I349" s="160">
        <f>IFERROR(H349/E347,"-")</f>
        <v>1.7642010742543783E-2</v>
      </c>
      <c r="J349" s="187">
        <v>123</v>
      </c>
      <c r="K349" s="160">
        <f>IFERROR(J349/F347,"-")</f>
        <v>7.2953736654804271E-2</v>
      </c>
      <c r="L349" s="190">
        <f t="shared" si="213"/>
        <v>143928.41463414635</v>
      </c>
      <c r="M349" s="101">
        <f t="shared" si="218"/>
        <v>5.569643180583228E-3</v>
      </c>
      <c r="N349" s="569"/>
      <c r="O349" s="569"/>
      <c r="P349" s="116" t="s">
        <v>474</v>
      </c>
      <c r="Q349" s="187">
        <v>3803944</v>
      </c>
      <c r="R349" s="160">
        <f>IFERROR(Q349/N347,"-")</f>
        <v>2.5418387199635639E-2</v>
      </c>
      <c r="S349" s="187">
        <v>19</v>
      </c>
      <c r="T349" s="160">
        <f>IFERROR(S349/O347,"-")</f>
        <v>8.15450643776824E-2</v>
      </c>
      <c r="U349" s="190">
        <f t="shared" si="214"/>
        <v>200207.57894736843</v>
      </c>
      <c r="V349" s="101">
        <f t="shared" si="219"/>
        <v>8.6035138561854738E-4</v>
      </c>
      <c r="W349" s="569"/>
      <c r="X349" s="569"/>
      <c r="Y349" s="116" t="s">
        <v>474</v>
      </c>
      <c r="Z349" s="187">
        <v>607932</v>
      </c>
      <c r="AA349" s="160">
        <f>IFERROR(Z349/W347,"-")</f>
        <v>6.3131345124292316E-3</v>
      </c>
      <c r="AB349" s="187">
        <v>11</v>
      </c>
      <c r="AC349" s="160">
        <f>IFERROR(AB349/X347,"-")</f>
        <v>9.5652173913043481E-2</v>
      </c>
      <c r="AD349" s="190">
        <f t="shared" si="215"/>
        <v>55266.545454545456</v>
      </c>
      <c r="AE349" s="101">
        <f t="shared" si="220"/>
        <v>4.9809817062126428E-4</v>
      </c>
      <c r="AF349" s="569"/>
      <c r="AG349" s="569"/>
      <c r="AH349" s="116" t="s">
        <v>474</v>
      </c>
      <c r="AI349" s="187">
        <v>2741543</v>
      </c>
      <c r="AJ349" s="160">
        <f>IFERROR(AI349/AF347,"-")</f>
        <v>1.665895256541719E-2</v>
      </c>
      <c r="AK349" s="187">
        <v>22</v>
      </c>
      <c r="AL349" s="160">
        <f>IFERROR(AK349/AG347,"-")</f>
        <v>0.10426540284360189</v>
      </c>
      <c r="AM349" s="190">
        <f t="shared" si="216"/>
        <v>124615.59090909091</v>
      </c>
      <c r="AN349" s="101">
        <f t="shared" si="221"/>
        <v>9.9619634124252857E-4</v>
      </c>
      <c r="AO349" s="569"/>
      <c r="AP349" s="586"/>
      <c r="AQ349" s="116" t="s">
        <v>474</v>
      </c>
      <c r="AR349" s="187">
        <f t="shared" si="211"/>
        <v>24856614</v>
      </c>
      <c r="AS349" s="160">
        <f>IFERROR(AR349/AO347,"-")</f>
        <v>1.7579103143752148E-2</v>
      </c>
      <c r="AT349" s="187">
        <f t="shared" si="212"/>
        <v>175</v>
      </c>
      <c r="AU349" s="160">
        <f>IFERROR(AT349/AP347,"-")</f>
        <v>7.7951002227171495E-2</v>
      </c>
      <c r="AV349" s="190">
        <f t="shared" si="217"/>
        <v>142037.79428571428</v>
      </c>
      <c r="AW349" s="101">
        <f t="shared" si="222"/>
        <v>7.9242890780655672E-3</v>
      </c>
      <c r="AX349" s="111"/>
      <c r="BJ349" s="12"/>
      <c r="BM349" s="12"/>
      <c r="BN349" s="476"/>
      <c r="BO349" s="566"/>
      <c r="BP349" s="569"/>
      <c r="BQ349" s="569"/>
      <c r="BR349" s="388" t="s">
        <v>137</v>
      </c>
      <c r="BS349" s="374">
        <v>4727715</v>
      </c>
      <c r="BT349" s="329">
        <v>4.7295306668229932E-2</v>
      </c>
      <c r="BU349" s="374">
        <v>52</v>
      </c>
      <c r="BV349" s="329">
        <v>0.48148148148148145</v>
      </c>
      <c r="BW349" s="374">
        <v>90917.596153846156</v>
      </c>
      <c r="BX349" s="389">
        <v>3.8535645472061657E-3</v>
      </c>
      <c r="BY349" s="12"/>
      <c r="CA349" s="9"/>
      <c r="CB349" s="138"/>
      <c r="CC349" s="138"/>
      <c r="CD349" s="138"/>
      <c r="CE349" s="138"/>
      <c r="CF349" s="138"/>
      <c r="CG349" s="138"/>
      <c r="CH349" s="1"/>
      <c r="CI349" s="9"/>
      <c r="CJ349" s="130"/>
      <c r="CK349" s="130"/>
      <c r="CL349" s="130"/>
      <c r="CM349" s="1"/>
      <c r="CN349" s="1"/>
      <c r="CO349" s="1"/>
      <c r="CP349" s="1"/>
      <c r="CQ349" s="1"/>
    </row>
    <row r="350" spans="2:95" s="14" customFormat="1" ht="13.5" customHeight="1">
      <c r="B350" s="451"/>
      <c r="C350" s="566"/>
      <c r="D350" s="581"/>
      <c r="E350" s="569"/>
      <c r="F350" s="569"/>
      <c r="G350" s="117" t="s">
        <v>135</v>
      </c>
      <c r="H350" s="187">
        <v>19444630</v>
      </c>
      <c r="I350" s="160">
        <f>IFERROR(H350/E347,"-")</f>
        <v>1.9377427144918708E-2</v>
      </c>
      <c r="J350" s="187">
        <v>493</v>
      </c>
      <c r="K350" s="160">
        <f>IFERROR(J350/F347,"-")</f>
        <v>0.29240806642941874</v>
      </c>
      <c r="L350" s="190">
        <f t="shared" si="213"/>
        <v>39441.440162271807</v>
      </c>
      <c r="M350" s="101">
        <f t="shared" si="218"/>
        <v>2.2323854374207572E-2</v>
      </c>
      <c r="N350" s="569"/>
      <c r="O350" s="569"/>
      <c r="P350" s="117" t="s">
        <v>135</v>
      </c>
      <c r="Q350" s="187">
        <v>3116196</v>
      </c>
      <c r="R350" s="160">
        <f>IFERROR(Q350/N347,"-")</f>
        <v>2.0822776707006142E-2</v>
      </c>
      <c r="S350" s="187">
        <v>85</v>
      </c>
      <c r="T350" s="160">
        <f>IFERROR(S350/O347,"-")</f>
        <v>0.36480686695278969</v>
      </c>
      <c r="U350" s="190">
        <f t="shared" si="214"/>
        <v>36661.129411764705</v>
      </c>
      <c r="V350" s="101">
        <f t="shared" si="219"/>
        <v>3.8489404093461329E-3</v>
      </c>
      <c r="W350" s="569"/>
      <c r="X350" s="569"/>
      <c r="Y350" s="117" t="s">
        <v>135</v>
      </c>
      <c r="Z350" s="187">
        <v>1064975</v>
      </c>
      <c r="AA350" s="160">
        <f>IFERROR(Z350/W347,"-")</f>
        <v>1.1059346156106802E-2</v>
      </c>
      <c r="AB350" s="187">
        <v>35</v>
      </c>
      <c r="AC350" s="160">
        <f>IFERROR(AB350/X347,"-")</f>
        <v>0.30434782608695654</v>
      </c>
      <c r="AD350" s="190">
        <f t="shared" si="215"/>
        <v>30427.857142857141</v>
      </c>
      <c r="AE350" s="101">
        <f t="shared" si="220"/>
        <v>1.5848578156131136E-3</v>
      </c>
      <c r="AF350" s="569"/>
      <c r="AG350" s="569"/>
      <c r="AH350" s="117" t="s">
        <v>135</v>
      </c>
      <c r="AI350" s="187">
        <v>3127270</v>
      </c>
      <c r="AJ350" s="160">
        <f>IFERROR(AI350/AF347,"-")</f>
        <v>1.900281797121264E-2</v>
      </c>
      <c r="AK350" s="187">
        <v>73</v>
      </c>
      <c r="AL350" s="160">
        <f>IFERROR(AK350/AG347,"-")</f>
        <v>0.34597156398104267</v>
      </c>
      <c r="AM350" s="190">
        <f t="shared" si="216"/>
        <v>42839.315068493153</v>
      </c>
      <c r="AN350" s="101">
        <f t="shared" si="221"/>
        <v>3.3055605868502081E-3</v>
      </c>
      <c r="AO350" s="569"/>
      <c r="AP350" s="586"/>
      <c r="AQ350" s="117" t="s">
        <v>135</v>
      </c>
      <c r="AR350" s="187">
        <f t="shared" si="211"/>
        <v>26753071</v>
      </c>
      <c r="AS350" s="160">
        <f>IFERROR(AR350/AO347,"-")</f>
        <v>1.8920316118724956E-2</v>
      </c>
      <c r="AT350" s="187">
        <f t="shared" si="212"/>
        <v>686</v>
      </c>
      <c r="AU350" s="160">
        <f>IFERROR(AT350/AP347,"-")</f>
        <v>0.30556792873051225</v>
      </c>
      <c r="AV350" s="190">
        <f t="shared" si="217"/>
        <v>38998.645772594755</v>
      </c>
      <c r="AW350" s="101">
        <f t="shared" si="222"/>
        <v>3.1063213186017027E-2</v>
      </c>
      <c r="AX350" s="112"/>
      <c r="BN350" s="476"/>
      <c r="BO350" s="566"/>
      <c r="BP350" s="569"/>
      <c r="BQ350" s="569"/>
      <c r="BR350" s="388" t="s">
        <v>138</v>
      </c>
      <c r="BS350" s="374">
        <v>4216562</v>
      </c>
      <c r="BT350" s="329">
        <v>4.2181813598240366E-2</v>
      </c>
      <c r="BU350" s="374">
        <v>61</v>
      </c>
      <c r="BV350" s="329">
        <v>0.56481481481481477</v>
      </c>
      <c r="BW350" s="374">
        <v>69123.967213114753</v>
      </c>
      <c r="BX350" s="389">
        <v>4.5205276419149247E-3</v>
      </c>
      <c r="CA350" s="9"/>
      <c r="CB350" s="138"/>
      <c r="CC350" s="138"/>
      <c r="CD350" s="138"/>
      <c r="CE350" s="138"/>
      <c r="CF350" s="138"/>
      <c r="CG350" s="138"/>
      <c r="CH350" s="1"/>
      <c r="CI350" s="9"/>
      <c r="CJ350" s="130"/>
      <c r="CK350" s="130"/>
      <c r="CL350" s="130"/>
      <c r="CM350" s="1"/>
      <c r="CN350" s="1"/>
      <c r="CO350" s="1"/>
      <c r="CP350" s="1"/>
      <c r="CQ350" s="1"/>
    </row>
    <row r="351" spans="2:95" s="14" customFormat="1" ht="13.5" customHeight="1">
      <c r="B351" s="451"/>
      <c r="C351" s="566"/>
      <c r="D351" s="581"/>
      <c r="E351" s="569"/>
      <c r="F351" s="569"/>
      <c r="G351" s="117" t="s">
        <v>136</v>
      </c>
      <c r="H351" s="187">
        <v>6901333</v>
      </c>
      <c r="I351" s="160">
        <f>IFERROR(H351/E347,"-")</f>
        <v>6.8774812074245311E-3</v>
      </c>
      <c r="J351" s="187">
        <v>145</v>
      </c>
      <c r="K351" s="160">
        <f>IFERROR(J351/F347,"-")</f>
        <v>8.6002372479240807E-2</v>
      </c>
      <c r="L351" s="190">
        <f t="shared" si="213"/>
        <v>47595.4</v>
      </c>
      <c r="M351" s="101">
        <f t="shared" si="218"/>
        <v>6.5658395218257566E-3</v>
      </c>
      <c r="N351" s="569"/>
      <c r="O351" s="569"/>
      <c r="P351" s="117" t="s">
        <v>136</v>
      </c>
      <c r="Q351" s="187">
        <v>358564</v>
      </c>
      <c r="R351" s="160">
        <f>IFERROR(Q351/N347,"-")</f>
        <v>2.3959654999784834E-3</v>
      </c>
      <c r="S351" s="187">
        <v>24</v>
      </c>
      <c r="T351" s="160">
        <f>IFERROR(S351/O347,"-")</f>
        <v>0.10300429184549356</v>
      </c>
      <c r="U351" s="190">
        <f t="shared" si="214"/>
        <v>14940.166666666666</v>
      </c>
      <c r="V351" s="101">
        <f t="shared" si="219"/>
        <v>1.0867596449918493E-3</v>
      </c>
      <c r="W351" s="569"/>
      <c r="X351" s="569"/>
      <c r="Y351" s="117" t="s">
        <v>136</v>
      </c>
      <c r="Z351" s="187">
        <v>94199</v>
      </c>
      <c r="AA351" s="160">
        <f>IFERROR(Z351/W347,"-")</f>
        <v>9.7821953431686637E-4</v>
      </c>
      <c r="AB351" s="187">
        <v>14</v>
      </c>
      <c r="AC351" s="160">
        <f>IFERROR(AB351/X347,"-")</f>
        <v>0.12173913043478261</v>
      </c>
      <c r="AD351" s="190">
        <f t="shared" si="215"/>
        <v>6728.5</v>
      </c>
      <c r="AE351" s="101">
        <f t="shared" si="220"/>
        <v>6.3394312624524547E-4</v>
      </c>
      <c r="AF351" s="569"/>
      <c r="AG351" s="569"/>
      <c r="AH351" s="117" t="s">
        <v>136</v>
      </c>
      <c r="AI351" s="187">
        <v>130030</v>
      </c>
      <c r="AJ351" s="160">
        <f>IFERROR(AI351/AF347,"-")</f>
        <v>7.9012570734115681E-4</v>
      </c>
      <c r="AK351" s="187">
        <v>16</v>
      </c>
      <c r="AL351" s="160">
        <f>IFERROR(AK351/AG347,"-")</f>
        <v>7.582938388625593E-2</v>
      </c>
      <c r="AM351" s="190">
        <f t="shared" si="216"/>
        <v>8126.875</v>
      </c>
      <c r="AN351" s="101">
        <f t="shared" si="221"/>
        <v>7.2450642999456619E-4</v>
      </c>
      <c r="AO351" s="569"/>
      <c r="AP351" s="586"/>
      <c r="AQ351" s="117" t="s">
        <v>136</v>
      </c>
      <c r="AR351" s="187">
        <f t="shared" si="211"/>
        <v>7484126</v>
      </c>
      <c r="AS351" s="160">
        <f>IFERROR(AR351/AO347,"-")</f>
        <v>5.2929261763020969E-3</v>
      </c>
      <c r="AT351" s="187">
        <f t="shared" si="212"/>
        <v>199</v>
      </c>
      <c r="AU351" s="160">
        <f>IFERROR(AT351/AP347,"-")</f>
        <v>8.8641425389755016E-2</v>
      </c>
      <c r="AV351" s="190">
        <f t="shared" si="217"/>
        <v>37608.673366834169</v>
      </c>
      <c r="AW351" s="101">
        <f t="shared" si="222"/>
        <v>9.0110487230574167E-3</v>
      </c>
      <c r="AX351" s="112"/>
      <c r="BN351" s="476"/>
      <c r="BO351" s="566"/>
      <c r="BP351" s="569"/>
      <c r="BQ351" s="569"/>
      <c r="BR351" s="388" t="s">
        <v>139</v>
      </c>
      <c r="BS351" s="374">
        <v>3411859</v>
      </c>
      <c r="BT351" s="329">
        <v>3.4131693157002971E-2</v>
      </c>
      <c r="BU351" s="374">
        <v>19</v>
      </c>
      <c r="BV351" s="329">
        <v>0.17592592592592593</v>
      </c>
      <c r="BW351" s="374">
        <v>179571.52631578947</v>
      </c>
      <c r="BX351" s="389">
        <v>1.4080331999407143E-3</v>
      </c>
      <c r="CA351" s="9"/>
      <c r="CB351" s="138"/>
      <c r="CC351" s="138"/>
      <c r="CD351" s="138"/>
      <c r="CE351" s="138"/>
      <c r="CF351" s="138"/>
      <c r="CG351" s="138"/>
      <c r="CH351" s="1"/>
      <c r="CI351" s="9"/>
      <c r="CJ351" s="130"/>
      <c r="CK351" s="130"/>
      <c r="CL351" s="130"/>
      <c r="CM351" s="1"/>
      <c r="CN351" s="1"/>
      <c r="CO351" s="1"/>
      <c r="CP351" s="1"/>
      <c r="CQ351" s="1"/>
    </row>
    <row r="352" spans="2:95" s="14" customFormat="1" ht="13.5" customHeight="1">
      <c r="B352" s="451"/>
      <c r="C352" s="566"/>
      <c r="D352" s="581"/>
      <c r="E352" s="569"/>
      <c r="F352" s="569"/>
      <c r="G352" s="117" t="s">
        <v>137</v>
      </c>
      <c r="H352" s="187">
        <v>31595554</v>
      </c>
      <c r="I352" s="160">
        <f>IFERROR(H352/E347,"-")</f>
        <v>3.1486356168173156E-2</v>
      </c>
      <c r="J352" s="187">
        <v>542</v>
      </c>
      <c r="K352" s="160">
        <f>IFERROR(J352/F347,"-")</f>
        <v>0.32147093712930014</v>
      </c>
      <c r="L352" s="190">
        <f t="shared" si="213"/>
        <v>58294.380073800741</v>
      </c>
      <c r="M352" s="101">
        <f t="shared" si="218"/>
        <v>2.454265531606593E-2</v>
      </c>
      <c r="N352" s="569"/>
      <c r="O352" s="569"/>
      <c r="P352" s="117" t="s">
        <v>137</v>
      </c>
      <c r="Q352" s="187">
        <v>2204317</v>
      </c>
      <c r="R352" s="160">
        <f>IFERROR(Q352/N347,"-")</f>
        <v>1.4729497336643029E-2</v>
      </c>
      <c r="S352" s="187">
        <v>96</v>
      </c>
      <c r="T352" s="160">
        <f>IFERROR(S352/O347,"-")</f>
        <v>0.41201716738197425</v>
      </c>
      <c r="U352" s="190">
        <f t="shared" si="214"/>
        <v>22961.635416666668</v>
      </c>
      <c r="V352" s="101">
        <f t="shared" si="219"/>
        <v>4.3470385799673971E-3</v>
      </c>
      <c r="W352" s="569"/>
      <c r="X352" s="569"/>
      <c r="Y352" s="117" t="s">
        <v>137</v>
      </c>
      <c r="Z352" s="187">
        <v>905908</v>
      </c>
      <c r="AA352" s="160">
        <f>IFERROR(Z352/W347,"-")</f>
        <v>9.4074979765594504E-3</v>
      </c>
      <c r="AB352" s="187">
        <v>40</v>
      </c>
      <c r="AC352" s="160">
        <f>IFERROR(AB352/X347,"-")</f>
        <v>0.34782608695652173</v>
      </c>
      <c r="AD352" s="190">
        <f t="shared" si="215"/>
        <v>22647.7</v>
      </c>
      <c r="AE352" s="101">
        <f t="shared" si="220"/>
        <v>1.8112660749864155E-3</v>
      </c>
      <c r="AF352" s="569"/>
      <c r="AG352" s="569"/>
      <c r="AH352" s="117" t="s">
        <v>137</v>
      </c>
      <c r="AI352" s="187">
        <v>3108228</v>
      </c>
      <c r="AJ352" s="160">
        <f>IFERROR(AI352/AF347,"-")</f>
        <v>1.8887109490714368E-2</v>
      </c>
      <c r="AK352" s="187">
        <v>88</v>
      </c>
      <c r="AL352" s="160">
        <f>IFERROR(AK352/AG347,"-")</f>
        <v>0.41706161137440756</v>
      </c>
      <c r="AM352" s="190">
        <f t="shared" si="216"/>
        <v>35320.772727272728</v>
      </c>
      <c r="AN352" s="101">
        <f t="shared" si="221"/>
        <v>3.9847853649701143E-3</v>
      </c>
      <c r="AO352" s="569"/>
      <c r="AP352" s="586"/>
      <c r="AQ352" s="117" t="s">
        <v>137</v>
      </c>
      <c r="AR352" s="187">
        <f t="shared" si="211"/>
        <v>37814007</v>
      </c>
      <c r="AS352" s="160">
        <f>IFERROR(AR352/AO347,"-")</f>
        <v>2.6742835099405161E-2</v>
      </c>
      <c r="AT352" s="187">
        <f t="shared" si="212"/>
        <v>766</v>
      </c>
      <c r="AU352" s="160">
        <f>IFERROR(AT352/AP347,"-")</f>
        <v>0.34120267260579062</v>
      </c>
      <c r="AV352" s="190">
        <f t="shared" si="217"/>
        <v>49365.544386422975</v>
      </c>
      <c r="AW352" s="101">
        <f t="shared" si="222"/>
        <v>3.4685745335989858E-2</v>
      </c>
      <c r="AX352" s="112"/>
      <c r="BN352" s="476"/>
      <c r="BO352" s="566"/>
      <c r="BP352" s="569"/>
      <c r="BQ352" s="569"/>
      <c r="BR352" s="388" t="s">
        <v>436</v>
      </c>
      <c r="BS352" s="374">
        <v>0</v>
      </c>
      <c r="BT352" s="329">
        <v>0</v>
      </c>
      <c r="BU352" s="374">
        <v>0</v>
      </c>
      <c r="BV352" s="329">
        <v>0</v>
      </c>
      <c r="BW352" s="374" t="s">
        <v>329</v>
      </c>
      <c r="BX352" s="389">
        <v>0</v>
      </c>
      <c r="CA352" s="9"/>
      <c r="CB352" s="138"/>
      <c r="CC352" s="138"/>
      <c r="CD352" s="138"/>
      <c r="CE352" s="138"/>
      <c r="CF352" s="138"/>
      <c r="CG352" s="138"/>
      <c r="CH352" s="1"/>
      <c r="CI352" s="9"/>
      <c r="CJ352" s="130"/>
      <c r="CK352" s="130"/>
      <c r="CL352" s="130"/>
      <c r="CM352" s="1"/>
      <c r="CN352" s="1"/>
      <c r="CO352" s="1"/>
      <c r="CP352" s="1"/>
      <c r="CQ352" s="1"/>
    </row>
    <row r="353" spans="2:95" s="14" customFormat="1" ht="13.5" customHeight="1">
      <c r="B353" s="451"/>
      <c r="C353" s="566"/>
      <c r="D353" s="581"/>
      <c r="E353" s="569"/>
      <c r="F353" s="569"/>
      <c r="G353" s="117" t="s">
        <v>138</v>
      </c>
      <c r="H353" s="187">
        <v>47732821</v>
      </c>
      <c r="I353" s="160">
        <f>IFERROR(H353/E347,"-")</f>
        <v>4.7567850936168277E-2</v>
      </c>
      <c r="J353" s="187">
        <v>752</v>
      </c>
      <c r="K353" s="160">
        <f>IFERROR(J353/F347,"-")</f>
        <v>0.44602609727164888</v>
      </c>
      <c r="L353" s="190">
        <f t="shared" si="213"/>
        <v>63474.496010638301</v>
      </c>
      <c r="M353" s="101">
        <f t="shared" si="218"/>
        <v>3.405180220974461E-2</v>
      </c>
      <c r="N353" s="569"/>
      <c r="O353" s="569"/>
      <c r="P353" s="117" t="s">
        <v>138</v>
      </c>
      <c r="Q353" s="187">
        <v>7047642</v>
      </c>
      <c r="R353" s="160">
        <f>IFERROR(Q353/N347,"-")</f>
        <v>4.70931467972227E-2</v>
      </c>
      <c r="S353" s="187">
        <v>122</v>
      </c>
      <c r="T353" s="160">
        <f>IFERROR(S353/O347,"-")</f>
        <v>0.52360515021459231</v>
      </c>
      <c r="U353" s="190">
        <f t="shared" si="214"/>
        <v>57767.557377049183</v>
      </c>
      <c r="V353" s="101">
        <f t="shared" si="219"/>
        <v>5.5243615287085676E-3</v>
      </c>
      <c r="W353" s="569"/>
      <c r="X353" s="569"/>
      <c r="Y353" s="117" t="s">
        <v>138</v>
      </c>
      <c r="Z353" s="187">
        <v>2381021</v>
      </c>
      <c r="AA353" s="160">
        <f>IFERROR(Z353/W347,"-")</f>
        <v>2.4725965815122021E-2</v>
      </c>
      <c r="AB353" s="187">
        <v>64</v>
      </c>
      <c r="AC353" s="160">
        <f>IFERROR(AB353/X347,"-")</f>
        <v>0.55652173913043479</v>
      </c>
      <c r="AD353" s="190">
        <f t="shared" si="215"/>
        <v>37203.453125</v>
      </c>
      <c r="AE353" s="101">
        <f t="shared" si="220"/>
        <v>2.8980257199782648E-3</v>
      </c>
      <c r="AF353" s="569"/>
      <c r="AG353" s="569"/>
      <c r="AH353" s="117" t="s">
        <v>138</v>
      </c>
      <c r="AI353" s="187">
        <v>6451830</v>
      </c>
      <c r="AJ353" s="160">
        <f>IFERROR(AI353/AF347,"-")</f>
        <v>3.9204466218525691E-2</v>
      </c>
      <c r="AK353" s="187">
        <v>101</v>
      </c>
      <c r="AL353" s="160">
        <f>IFERROR(AK353/AG347,"-")</f>
        <v>0.47867298578199052</v>
      </c>
      <c r="AM353" s="190">
        <f t="shared" si="216"/>
        <v>63879.504950495051</v>
      </c>
      <c r="AN353" s="101">
        <f t="shared" si="221"/>
        <v>4.5734468393406995E-3</v>
      </c>
      <c r="AO353" s="569"/>
      <c r="AP353" s="586"/>
      <c r="AQ353" s="117" t="s">
        <v>138</v>
      </c>
      <c r="AR353" s="187">
        <f t="shared" si="211"/>
        <v>63613314</v>
      </c>
      <c r="AS353" s="160">
        <f>IFERROR(AR353/AO347,"-")</f>
        <v>4.4988629912420593E-2</v>
      </c>
      <c r="AT353" s="187">
        <f t="shared" si="212"/>
        <v>1039</v>
      </c>
      <c r="AU353" s="160">
        <f>IFERROR(AT353/AP347,"-")</f>
        <v>0.46280623608017818</v>
      </c>
      <c r="AV353" s="190">
        <f t="shared" si="217"/>
        <v>61225.518768046197</v>
      </c>
      <c r="AW353" s="101">
        <f t="shared" si="222"/>
        <v>4.7047636297772144E-2</v>
      </c>
      <c r="AX353" s="112"/>
      <c r="BN353" s="476"/>
      <c r="BO353" s="566"/>
      <c r="BP353" s="569"/>
      <c r="BQ353" s="569"/>
      <c r="BR353" s="388" t="s">
        <v>140</v>
      </c>
      <c r="BS353" s="374">
        <v>1171</v>
      </c>
      <c r="BT353" s="329">
        <v>1.1714497195473342E-5</v>
      </c>
      <c r="BU353" s="374">
        <v>1</v>
      </c>
      <c r="BV353" s="329">
        <v>9.2592592592592587E-3</v>
      </c>
      <c r="BW353" s="374">
        <v>1171</v>
      </c>
      <c r="BX353" s="389">
        <v>7.4107010523195488E-5</v>
      </c>
      <c r="CA353" s="9"/>
      <c r="CB353" s="138"/>
      <c r="CC353" s="138"/>
      <c r="CD353" s="138"/>
      <c r="CE353" s="138"/>
      <c r="CF353" s="138"/>
      <c r="CG353" s="138"/>
      <c r="CH353" s="1"/>
      <c r="CI353" s="9"/>
      <c r="CJ353" s="130"/>
      <c r="CK353" s="130"/>
      <c r="CL353" s="130"/>
      <c r="CM353" s="1"/>
      <c r="CN353" s="1"/>
      <c r="CO353" s="1"/>
      <c r="CP353" s="1"/>
      <c r="CQ353" s="1"/>
    </row>
    <row r="354" spans="2:95" s="14" customFormat="1" ht="13.5" customHeight="1">
      <c r="B354" s="451"/>
      <c r="C354" s="566"/>
      <c r="D354" s="581"/>
      <c r="E354" s="569"/>
      <c r="F354" s="569"/>
      <c r="G354" s="117" t="s">
        <v>139</v>
      </c>
      <c r="H354" s="187">
        <v>27255967</v>
      </c>
      <c r="I354" s="160">
        <f>IFERROR(H354/E347,"-")</f>
        <v>2.7161767274913873E-2</v>
      </c>
      <c r="J354" s="187">
        <v>228</v>
      </c>
      <c r="K354" s="160">
        <f>IFERROR(J354/F347,"-")</f>
        <v>0.13523131672597866</v>
      </c>
      <c r="L354" s="190">
        <f t="shared" si="213"/>
        <v>119543.7149122807</v>
      </c>
      <c r="M354" s="101">
        <f t="shared" si="218"/>
        <v>1.0324216627422568E-2</v>
      </c>
      <c r="N354" s="569"/>
      <c r="O354" s="569"/>
      <c r="P354" s="117" t="s">
        <v>139</v>
      </c>
      <c r="Q354" s="187">
        <v>9198654</v>
      </c>
      <c r="R354" s="160">
        <f>IFERROR(Q354/N347,"-")</f>
        <v>6.1466454050710828E-2</v>
      </c>
      <c r="S354" s="187">
        <v>33</v>
      </c>
      <c r="T354" s="160">
        <f>IFERROR(S354/O347,"-")</f>
        <v>0.14163090128755365</v>
      </c>
      <c r="U354" s="190">
        <f t="shared" si="214"/>
        <v>278747.09090909088</v>
      </c>
      <c r="V354" s="101">
        <f t="shared" si="219"/>
        <v>1.4942945118637928E-3</v>
      </c>
      <c r="W354" s="569"/>
      <c r="X354" s="569"/>
      <c r="Y354" s="117" t="s">
        <v>139</v>
      </c>
      <c r="Z354" s="187">
        <v>724028</v>
      </c>
      <c r="AA354" s="160">
        <f>IFERROR(Z354/W347,"-")</f>
        <v>7.5187457721671361E-3</v>
      </c>
      <c r="AB354" s="187">
        <v>18</v>
      </c>
      <c r="AC354" s="160">
        <f>IFERROR(AB354/X347,"-")</f>
        <v>0.15652173913043479</v>
      </c>
      <c r="AD354" s="190">
        <f t="shared" si="215"/>
        <v>40223.777777777781</v>
      </c>
      <c r="AE354" s="101">
        <f t="shared" si="220"/>
        <v>8.1506973374388702E-4</v>
      </c>
      <c r="AF354" s="569"/>
      <c r="AG354" s="569"/>
      <c r="AH354" s="117" t="s">
        <v>139</v>
      </c>
      <c r="AI354" s="187">
        <v>6362822</v>
      </c>
      <c r="AJ354" s="160">
        <f>IFERROR(AI354/AF347,"-")</f>
        <v>3.8663610193308266E-2</v>
      </c>
      <c r="AK354" s="187">
        <v>39</v>
      </c>
      <c r="AL354" s="160">
        <f>IFERROR(AK354/AG347,"-")</f>
        <v>0.18483412322274881</v>
      </c>
      <c r="AM354" s="190">
        <f t="shared" si="216"/>
        <v>163149.28205128206</v>
      </c>
      <c r="AN354" s="101">
        <f t="shared" si="221"/>
        <v>1.7659844231117552E-3</v>
      </c>
      <c r="AO354" s="569"/>
      <c r="AP354" s="586"/>
      <c r="AQ354" s="117" t="s">
        <v>139</v>
      </c>
      <c r="AR354" s="187">
        <f t="shared" si="211"/>
        <v>43541471</v>
      </c>
      <c r="AS354" s="160">
        <f>IFERROR(AR354/AO347,"-")</f>
        <v>3.0793414168948874E-2</v>
      </c>
      <c r="AT354" s="187">
        <f t="shared" si="212"/>
        <v>318</v>
      </c>
      <c r="AU354" s="160">
        <f>IFERROR(AT354/AP347,"-")</f>
        <v>0.14164810690423163</v>
      </c>
      <c r="AV354" s="190">
        <f t="shared" si="217"/>
        <v>136922.86477987422</v>
      </c>
      <c r="AW354" s="101">
        <f t="shared" si="222"/>
        <v>1.4399565296142003E-2</v>
      </c>
      <c r="AX354" s="112"/>
      <c r="BN354" s="476"/>
      <c r="BO354" s="566"/>
      <c r="BP354" s="569"/>
      <c r="BQ354" s="569"/>
      <c r="BR354" s="388" t="s">
        <v>141</v>
      </c>
      <c r="BS354" s="374">
        <v>138972</v>
      </c>
      <c r="BT354" s="329">
        <v>1.3902537184024948E-3</v>
      </c>
      <c r="BU354" s="374">
        <v>6</v>
      </c>
      <c r="BV354" s="329">
        <v>5.5555555555555552E-2</v>
      </c>
      <c r="BW354" s="374">
        <v>23162</v>
      </c>
      <c r="BX354" s="389">
        <v>4.4464206313917296E-4</v>
      </c>
      <c r="CA354" s="9"/>
      <c r="CB354" s="138"/>
      <c r="CC354" s="138"/>
      <c r="CD354" s="138"/>
      <c r="CE354" s="138"/>
      <c r="CF354" s="138"/>
      <c r="CG354" s="138"/>
      <c r="CH354" s="1"/>
      <c r="CI354" s="9"/>
      <c r="CJ354" s="130"/>
      <c r="CK354" s="130"/>
      <c r="CL354" s="130"/>
      <c r="CM354" s="1"/>
      <c r="CN354" s="1"/>
      <c r="CO354" s="1"/>
      <c r="CP354" s="1"/>
      <c r="CQ354" s="1"/>
    </row>
    <row r="355" spans="2:95" s="14" customFormat="1" ht="13.5" customHeight="1">
      <c r="B355" s="451"/>
      <c r="C355" s="566"/>
      <c r="D355" s="581"/>
      <c r="E355" s="569"/>
      <c r="F355" s="569"/>
      <c r="G355" s="117" t="s">
        <v>149</v>
      </c>
      <c r="H355" s="187">
        <v>860</v>
      </c>
      <c r="I355" s="160">
        <f>IFERROR(H355/E347,"-")</f>
        <v>8.5702774208766575E-7</v>
      </c>
      <c r="J355" s="187">
        <v>1</v>
      </c>
      <c r="K355" s="160">
        <f>IFERROR(J355/F347,"-")</f>
        <v>5.9311981020166078E-4</v>
      </c>
      <c r="L355" s="190">
        <f t="shared" si="213"/>
        <v>860</v>
      </c>
      <c r="M355" s="101">
        <f t="shared" si="218"/>
        <v>4.5281651874660387E-5</v>
      </c>
      <c r="N355" s="569"/>
      <c r="O355" s="569"/>
      <c r="P355" s="117" t="s">
        <v>149</v>
      </c>
      <c r="Q355" s="187">
        <v>0</v>
      </c>
      <c r="R355" s="160">
        <f>IFERROR(Q355/N347,"-")</f>
        <v>0</v>
      </c>
      <c r="S355" s="187">
        <v>0</v>
      </c>
      <c r="T355" s="160">
        <f>IFERROR(S355/O347,"-")</f>
        <v>0</v>
      </c>
      <c r="U355" s="190" t="str">
        <f t="shared" si="214"/>
        <v>-</v>
      </c>
      <c r="V355" s="101">
        <f t="shared" si="219"/>
        <v>0</v>
      </c>
      <c r="W355" s="569"/>
      <c r="X355" s="569"/>
      <c r="Y355" s="117" t="s">
        <v>149</v>
      </c>
      <c r="Z355" s="187">
        <v>0</v>
      </c>
      <c r="AA355" s="160">
        <f>IFERROR(Z355/W347,"-")</f>
        <v>0</v>
      </c>
      <c r="AB355" s="187">
        <v>0</v>
      </c>
      <c r="AC355" s="160">
        <f>IFERROR(AB355/X347,"-")</f>
        <v>0</v>
      </c>
      <c r="AD355" s="190" t="str">
        <f t="shared" si="215"/>
        <v>-</v>
      </c>
      <c r="AE355" s="101">
        <f t="shared" si="220"/>
        <v>0</v>
      </c>
      <c r="AF355" s="569"/>
      <c r="AG355" s="569"/>
      <c r="AH355" s="117" t="s">
        <v>149</v>
      </c>
      <c r="AI355" s="187">
        <v>0</v>
      </c>
      <c r="AJ355" s="160">
        <f>IFERROR(AI355/AF347,"-")</f>
        <v>0</v>
      </c>
      <c r="AK355" s="187">
        <v>0</v>
      </c>
      <c r="AL355" s="160">
        <f>IFERROR(AK355/AG347,"-")</f>
        <v>0</v>
      </c>
      <c r="AM355" s="190" t="str">
        <f t="shared" si="216"/>
        <v>-</v>
      </c>
      <c r="AN355" s="101">
        <f t="shared" si="221"/>
        <v>0</v>
      </c>
      <c r="AO355" s="569"/>
      <c r="AP355" s="586"/>
      <c r="AQ355" s="117" t="s">
        <v>149</v>
      </c>
      <c r="AR355" s="187">
        <f t="shared" si="211"/>
        <v>860</v>
      </c>
      <c r="AS355" s="160">
        <f>IFERROR(AR355/AO347,"-")</f>
        <v>6.0820949722383131E-7</v>
      </c>
      <c r="AT355" s="187">
        <f t="shared" si="212"/>
        <v>1</v>
      </c>
      <c r="AU355" s="160">
        <f>IFERROR(AT355/AP347,"-")</f>
        <v>4.4543429844097997E-4</v>
      </c>
      <c r="AV355" s="190">
        <f t="shared" si="217"/>
        <v>860</v>
      </c>
      <c r="AW355" s="101">
        <f t="shared" si="222"/>
        <v>4.5281651874660387E-5</v>
      </c>
      <c r="AX355" s="112"/>
      <c r="BN355" s="476"/>
      <c r="BO355" s="566"/>
      <c r="BP355" s="569"/>
      <c r="BQ355" s="569"/>
      <c r="BR355" s="388" t="s">
        <v>142</v>
      </c>
      <c r="BS355" s="374">
        <v>20273</v>
      </c>
      <c r="BT355" s="329">
        <v>2.028078579366619E-4</v>
      </c>
      <c r="BU355" s="374">
        <v>5</v>
      </c>
      <c r="BV355" s="329">
        <v>4.6296296296296294E-2</v>
      </c>
      <c r="BW355" s="374">
        <v>4054.6</v>
      </c>
      <c r="BX355" s="389">
        <v>3.7053505261597745E-4</v>
      </c>
      <c r="CA355" s="9"/>
      <c r="CB355" s="138"/>
      <c r="CC355" s="138"/>
      <c r="CD355" s="138"/>
      <c r="CE355" s="138"/>
      <c r="CF355" s="138"/>
      <c r="CG355" s="138"/>
      <c r="CH355" s="1"/>
      <c r="CI355" s="9"/>
      <c r="CJ355" s="130"/>
      <c r="CK355" s="130"/>
      <c r="CL355" s="130"/>
      <c r="CM355" s="1"/>
      <c r="CN355" s="1"/>
      <c r="CO355" s="1"/>
      <c r="CP355" s="1"/>
      <c r="CQ355" s="1"/>
    </row>
    <row r="356" spans="2:95" s="14" customFormat="1" ht="13.5" customHeight="1">
      <c r="B356" s="451"/>
      <c r="C356" s="566"/>
      <c r="D356" s="581"/>
      <c r="E356" s="569"/>
      <c r="F356" s="569"/>
      <c r="G356" s="117" t="s">
        <v>140</v>
      </c>
      <c r="H356" s="187">
        <v>227312</v>
      </c>
      <c r="I356" s="160">
        <f>IFERROR(H356/E347,"-")</f>
        <v>2.2652638384817615E-4</v>
      </c>
      <c r="J356" s="187">
        <v>15</v>
      </c>
      <c r="K356" s="160">
        <f>IFERROR(J356/F347,"-")</f>
        <v>8.8967971530249119E-3</v>
      </c>
      <c r="L356" s="190">
        <f t="shared" si="213"/>
        <v>15154.133333333333</v>
      </c>
      <c r="M356" s="101">
        <f t="shared" si="218"/>
        <v>6.7922477811990583E-4</v>
      </c>
      <c r="N356" s="569"/>
      <c r="O356" s="569"/>
      <c r="P356" s="117" t="s">
        <v>140</v>
      </c>
      <c r="Q356" s="187">
        <v>10717</v>
      </c>
      <c r="R356" s="160">
        <f>IFERROR(Q356/N347,"-")</f>
        <v>7.1612215011181851E-5</v>
      </c>
      <c r="S356" s="187">
        <v>2</v>
      </c>
      <c r="T356" s="160">
        <f>IFERROR(S356/O347,"-")</f>
        <v>8.5836909871244635E-3</v>
      </c>
      <c r="U356" s="190">
        <f t="shared" si="214"/>
        <v>5358.5</v>
      </c>
      <c r="V356" s="101">
        <f t="shared" si="219"/>
        <v>9.0563303749320774E-5</v>
      </c>
      <c r="W356" s="569"/>
      <c r="X356" s="569"/>
      <c r="Y356" s="117" t="s">
        <v>140</v>
      </c>
      <c r="Z356" s="187">
        <v>54689</v>
      </c>
      <c r="AA356" s="160">
        <f>IFERROR(Z356/W347,"-")</f>
        <v>5.6792373711244391E-4</v>
      </c>
      <c r="AB356" s="187">
        <v>2</v>
      </c>
      <c r="AC356" s="160">
        <f>IFERROR(AB356/X347,"-")</f>
        <v>1.7391304347826087E-2</v>
      </c>
      <c r="AD356" s="190">
        <f t="shared" si="215"/>
        <v>27344.5</v>
      </c>
      <c r="AE356" s="101">
        <f t="shared" si="220"/>
        <v>9.0563303749320774E-5</v>
      </c>
      <c r="AF356" s="569"/>
      <c r="AG356" s="569"/>
      <c r="AH356" s="117" t="s">
        <v>140</v>
      </c>
      <c r="AI356" s="187">
        <v>45727</v>
      </c>
      <c r="AJ356" s="160">
        <f>IFERROR(AI356/AF347,"-")</f>
        <v>2.7785955717595228E-4</v>
      </c>
      <c r="AK356" s="187">
        <v>2</v>
      </c>
      <c r="AL356" s="160">
        <f>IFERROR(AK356/AG347,"-")</f>
        <v>9.4786729857819912E-3</v>
      </c>
      <c r="AM356" s="190">
        <f t="shared" si="216"/>
        <v>22863.5</v>
      </c>
      <c r="AN356" s="101">
        <f t="shared" si="221"/>
        <v>9.0563303749320774E-5</v>
      </c>
      <c r="AO356" s="569"/>
      <c r="AP356" s="586"/>
      <c r="AQ356" s="117" t="s">
        <v>140</v>
      </c>
      <c r="AR356" s="187">
        <f t="shared" si="211"/>
        <v>338445</v>
      </c>
      <c r="AS356" s="160">
        <f>IFERROR(AR356/AO347,"-")</f>
        <v>2.3935518986967393E-4</v>
      </c>
      <c r="AT356" s="187">
        <f t="shared" si="212"/>
        <v>21</v>
      </c>
      <c r="AU356" s="160">
        <f>IFERROR(AT356/AP347,"-")</f>
        <v>9.3541202672605787E-3</v>
      </c>
      <c r="AV356" s="190">
        <f t="shared" si="217"/>
        <v>16116.428571428571</v>
      </c>
      <c r="AW356" s="101">
        <f t="shared" si="222"/>
        <v>9.509146893678681E-4</v>
      </c>
      <c r="AX356" s="112"/>
      <c r="BN356" s="476"/>
      <c r="BO356" s="566"/>
      <c r="BP356" s="569"/>
      <c r="BQ356" s="569"/>
      <c r="BR356" s="388" t="s">
        <v>143</v>
      </c>
      <c r="BS356" s="374">
        <v>1100798</v>
      </c>
      <c r="BT356" s="329">
        <v>1.1012207586492455E-2</v>
      </c>
      <c r="BU356" s="374">
        <v>2</v>
      </c>
      <c r="BV356" s="329">
        <v>1.8518518518518517E-2</v>
      </c>
      <c r="BW356" s="374">
        <v>550399</v>
      </c>
      <c r="BX356" s="389">
        <v>1.4821402104639098E-4</v>
      </c>
      <c r="CA356" s="9"/>
      <c r="CB356" s="138"/>
      <c r="CC356" s="138"/>
      <c r="CD356" s="138"/>
      <c r="CE356" s="138"/>
      <c r="CF356" s="138"/>
      <c r="CG356" s="138"/>
      <c r="CH356" s="1"/>
      <c r="CI356" s="9"/>
      <c r="CJ356" s="130"/>
      <c r="CK356" s="130"/>
      <c r="CL356" s="130"/>
      <c r="CM356" s="1"/>
      <c r="CN356" s="1"/>
      <c r="CO356" s="1"/>
      <c r="CP356" s="1"/>
      <c r="CQ356" s="1"/>
    </row>
    <row r="357" spans="2:95" s="14" customFormat="1" ht="13.5" customHeight="1">
      <c r="B357" s="451"/>
      <c r="C357" s="566"/>
      <c r="D357" s="581"/>
      <c r="E357" s="569"/>
      <c r="F357" s="569"/>
      <c r="G357" s="117" t="s">
        <v>141</v>
      </c>
      <c r="H357" s="187">
        <v>850073</v>
      </c>
      <c r="I357" s="160">
        <f>IFERROR(H357/E347,"-")</f>
        <v>8.4713505092987008E-4</v>
      </c>
      <c r="J357" s="187">
        <v>67</v>
      </c>
      <c r="K357" s="160">
        <f>IFERROR(J357/F347,"-")</f>
        <v>3.9739027283511266E-2</v>
      </c>
      <c r="L357" s="190">
        <f t="shared" si="213"/>
        <v>12687.656716417911</v>
      </c>
      <c r="M357" s="101">
        <f t="shared" si="218"/>
        <v>3.0338706756022462E-3</v>
      </c>
      <c r="N357" s="569"/>
      <c r="O357" s="569"/>
      <c r="P357" s="117" t="s">
        <v>141</v>
      </c>
      <c r="Q357" s="187">
        <v>214866</v>
      </c>
      <c r="R357" s="160">
        <f>IFERROR(Q357/N347,"-")</f>
        <v>1.435759092151964E-3</v>
      </c>
      <c r="S357" s="187">
        <v>14</v>
      </c>
      <c r="T357" s="160">
        <f>IFERROR(S357/O347,"-")</f>
        <v>6.0085836909871244E-2</v>
      </c>
      <c r="U357" s="190">
        <f t="shared" si="214"/>
        <v>15347.571428571429</v>
      </c>
      <c r="V357" s="101">
        <f t="shared" si="219"/>
        <v>6.3394312624524547E-4</v>
      </c>
      <c r="W357" s="569"/>
      <c r="X357" s="569"/>
      <c r="Y357" s="117" t="s">
        <v>141</v>
      </c>
      <c r="Z357" s="187">
        <v>18059</v>
      </c>
      <c r="AA357" s="160">
        <f>IFERROR(Z357/W347,"-")</f>
        <v>1.8753560621904999E-4</v>
      </c>
      <c r="AB357" s="187">
        <v>1</v>
      </c>
      <c r="AC357" s="160">
        <f>IFERROR(AB357/X347,"-")</f>
        <v>8.6956521739130436E-3</v>
      </c>
      <c r="AD357" s="190">
        <f t="shared" si="215"/>
        <v>18059</v>
      </c>
      <c r="AE357" s="101">
        <f t="shared" si="220"/>
        <v>4.5281651874660387E-5</v>
      </c>
      <c r="AF357" s="569"/>
      <c r="AG357" s="569"/>
      <c r="AH357" s="117" t="s">
        <v>141</v>
      </c>
      <c r="AI357" s="187">
        <v>168053</v>
      </c>
      <c r="AJ357" s="160">
        <f>IFERROR(AI357/AF347,"-")</f>
        <v>1.0211720025825072E-3</v>
      </c>
      <c r="AK357" s="187">
        <v>14</v>
      </c>
      <c r="AL357" s="160">
        <f>IFERROR(AK357/AG347,"-")</f>
        <v>6.6350710900473939E-2</v>
      </c>
      <c r="AM357" s="190">
        <f t="shared" si="216"/>
        <v>12003.785714285714</v>
      </c>
      <c r="AN357" s="101">
        <f t="shared" si="221"/>
        <v>6.3394312624524547E-4</v>
      </c>
      <c r="AO357" s="569"/>
      <c r="AP357" s="586"/>
      <c r="AQ357" s="117" t="s">
        <v>141</v>
      </c>
      <c r="AR357" s="187">
        <f t="shared" si="211"/>
        <v>1251051</v>
      </c>
      <c r="AS357" s="160">
        <f>IFERROR(AR357/AO347,"-")</f>
        <v>8.8476872059461791E-4</v>
      </c>
      <c r="AT357" s="187">
        <f t="shared" si="212"/>
        <v>96</v>
      </c>
      <c r="AU357" s="160">
        <f>IFERROR(AT357/AP347,"-")</f>
        <v>4.2761692650334075E-2</v>
      </c>
      <c r="AV357" s="190">
        <f t="shared" si="217"/>
        <v>13031.78125</v>
      </c>
      <c r="AW357" s="101">
        <f t="shared" si="222"/>
        <v>4.3470385799673971E-3</v>
      </c>
      <c r="AX357" s="112"/>
      <c r="BN357" s="476"/>
      <c r="BO357" s="566"/>
      <c r="BP357" s="569"/>
      <c r="BQ357" s="569"/>
      <c r="BR357" s="388" t="s">
        <v>144</v>
      </c>
      <c r="BS357" s="374">
        <v>1123317</v>
      </c>
      <c r="BT357" s="329">
        <v>1.1237484070134524E-2</v>
      </c>
      <c r="BU357" s="374">
        <v>18</v>
      </c>
      <c r="BV357" s="329">
        <v>0.16666666666666666</v>
      </c>
      <c r="BW357" s="374">
        <v>62406.5</v>
      </c>
      <c r="BX357" s="389">
        <v>1.3339261894175188E-3</v>
      </c>
      <c r="CA357" s="9"/>
      <c r="CB357" s="138"/>
      <c r="CC357" s="138"/>
      <c r="CD357" s="138"/>
      <c r="CE357" s="138"/>
      <c r="CF357" s="138"/>
      <c r="CG357" s="138"/>
      <c r="CH357" s="1"/>
      <c r="CI357" s="9"/>
      <c r="CJ357" s="130"/>
      <c r="CK357" s="130"/>
      <c r="CL357" s="130"/>
      <c r="CM357" s="1"/>
      <c r="CN357" s="1"/>
      <c r="CO357" s="1"/>
      <c r="CP357" s="1"/>
      <c r="CQ357" s="1"/>
    </row>
    <row r="358" spans="2:95" s="14" customFormat="1" ht="13.5" customHeight="1">
      <c r="B358" s="451"/>
      <c r="C358" s="566"/>
      <c r="D358" s="581"/>
      <c r="E358" s="569"/>
      <c r="F358" s="569"/>
      <c r="G358" s="117" t="s">
        <v>142</v>
      </c>
      <c r="H358" s="187">
        <v>463623</v>
      </c>
      <c r="I358" s="160">
        <f>IFERROR(H358/E347,"-")</f>
        <v>4.6202066612780217E-4</v>
      </c>
      <c r="J358" s="187">
        <v>6</v>
      </c>
      <c r="K358" s="160">
        <f>IFERROR(J358/F347,"-")</f>
        <v>3.5587188612099642E-3</v>
      </c>
      <c r="L358" s="190">
        <f t="shared" si="213"/>
        <v>77270.5</v>
      </c>
      <c r="M358" s="101">
        <f t="shared" si="218"/>
        <v>2.7168991124796232E-4</v>
      </c>
      <c r="N358" s="569"/>
      <c r="O358" s="569"/>
      <c r="P358" s="117" t="s">
        <v>142</v>
      </c>
      <c r="Q358" s="187">
        <v>11692</v>
      </c>
      <c r="R358" s="160">
        <f>IFERROR(Q358/N347,"-")</f>
        <v>7.8127276095058145E-5</v>
      </c>
      <c r="S358" s="187">
        <v>2</v>
      </c>
      <c r="T358" s="160">
        <f>IFERROR(S358/O347,"-")</f>
        <v>8.5836909871244635E-3</v>
      </c>
      <c r="U358" s="190">
        <f t="shared" si="214"/>
        <v>5846</v>
      </c>
      <c r="V358" s="101">
        <f t="shared" si="219"/>
        <v>9.0563303749320774E-5</v>
      </c>
      <c r="W358" s="569"/>
      <c r="X358" s="569"/>
      <c r="Y358" s="117" t="s">
        <v>142</v>
      </c>
      <c r="Z358" s="187">
        <v>218987</v>
      </c>
      <c r="AA358" s="160">
        <f>IFERROR(Z358/W347,"-")</f>
        <v>2.2740937925184728E-3</v>
      </c>
      <c r="AB358" s="187">
        <v>3</v>
      </c>
      <c r="AC358" s="160">
        <f>IFERROR(AB358/X347,"-")</f>
        <v>2.6086956521739129E-2</v>
      </c>
      <c r="AD358" s="190">
        <f t="shared" si="215"/>
        <v>72995.666666666672</v>
      </c>
      <c r="AE358" s="101">
        <f t="shared" si="220"/>
        <v>1.3584495562398116E-4</v>
      </c>
      <c r="AF358" s="569"/>
      <c r="AG358" s="569"/>
      <c r="AH358" s="117" t="s">
        <v>142</v>
      </c>
      <c r="AI358" s="187">
        <v>30744</v>
      </c>
      <c r="AJ358" s="160">
        <f>IFERROR(AI358/AF347,"-")</f>
        <v>1.8681554061752309E-4</v>
      </c>
      <c r="AK358" s="187">
        <v>3</v>
      </c>
      <c r="AL358" s="160">
        <f>IFERROR(AK358/AG347,"-")</f>
        <v>1.4218009478672985E-2</v>
      </c>
      <c r="AM358" s="190">
        <f t="shared" si="216"/>
        <v>10248</v>
      </c>
      <c r="AN358" s="101">
        <f t="shared" si="221"/>
        <v>1.3584495562398116E-4</v>
      </c>
      <c r="AO358" s="569"/>
      <c r="AP358" s="586"/>
      <c r="AQ358" s="117" t="s">
        <v>142</v>
      </c>
      <c r="AR358" s="187">
        <f t="shared" si="211"/>
        <v>725046</v>
      </c>
      <c r="AS358" s="160">
        <f>IFERROR(AR358/AO347,"-")</f>
        <v>5.1276728270249999E-4</v>
      </c>
      <c r="AT358" s="187">
        <f t="shared" si="212"/>
        <v>14</v>
      </c>
      <c r="AU358" s="160">
        <f>IFERROR(AT358/AP347,"-")</f>
        <v>6.2360801781737195E-3</v>
      </c>
      <c r="AV358" s="190">
        <f t="shared" si="217"/>
        <v>51789</v>
      </c>
      <c r="AW358" s="101">
        <f t="shared" si="222"/>
        <v>6.3394312624524547E-4</v>
      </c>
      <c r="AX358" s="112"/>
      <c r="BN358" s="476"/>
      <c r="BO358" s="566"/>
      <c r="BP358" s="569"/>
      <c r="BQ358" s="569"/>
      <c r="BR358" s="388" t="s">
        <v>145</v>
      </c>
      <c r="BS358" s="374">
        <v>2348293</v>
      </c>
      <c r="BT358" s="329">
        <v>2.3491948559051821E-2</v>
      </c>
      <c r="BU358" s="374">
        <v>12</v>
      </c>
      <c r="BV358" s="329">
        <v>0.1111111111111111</v>
      </c>
      <c r="BW358" s="374">
        <v>195691.08333333334</v>
      </c>
      <c r="BX358" s="389">
        <v>8.8928412627834591E-4</v>
      </c>
      <c r="CA358" s="9"/>
      <c r="CB358" s="138"/>
      <c r="CC358" s="138"/>
      <c r="CD358" s="138"/>
      <c r="CE358" s="138"/>
      <c r="CF358" s="138"/>
      <c r="CG358" s="138"/>
      <c r="CH358" s="1"/>
      <c r="CI358" s="9"/>
      <c r="CJ358" s="130"/>
      <c r="CK358" s="130"/>
      <c r="CL358" s="130"/>
      <c r="CM358" s="1"/>
      <c r="CN358" s="1"/>
      <c r="CO358" s="1"/>
      <c r="CP358" s="1"/>
      <c r="CQ358" s="1"/>
    </row>
    <row r="359" spans="2:95" s="14" customFormat="1" ht="13.5" customHeight="1">
      <c r="B359" s="451"/>
      <c r="C359" s="566"/>
      <c r="D359" s="581"/>
      <c r="E359" s="569"/>
      <c r="F359" s="569"/>
      <c r="G359" s="117" t="s">
        <v>143</v>
      </c>
      <c r="H359" s="187">
        <v>966470</v>
      </c>
      <c r="I359" s="160">
        <f>IFERROR(H359/E347,"-")</f>
        <v>9.6312976964589103E-4</v>
      </c>
      <c r="J359" s="187">
        <v>11</v>
      </c>
      <c r="K359" s="160">
        <f>IFERROR(J359/F347,"-")</f>
        <v>6.5243179122182679E-3</v>
      </c>
      <c r="L359" s="190">
        <f t="shared" si="213"/>
        <v>87860.909090909088</v>
      </c>
      <c r="M359" s="101">
        <f t="shared" si="218"/>
        <v>4.9809817062126428E-4</v>
      </c>
      <c r="N359" s="569"/>
      <c r="O359" s="569"/>
      <c r="P359" s="117" t="s">
        <v>143</v>
      </c>
      <c r="Q359" s="187">
        <v>2621805</v>
      </c>
      <c r="R359" s="160">
        <f>IFERROR(Q359/N347,"-")</f>
        <v>1.7519199717961335E-2</v>
      </c>
      <c r="S359" s="187">
        <v>5</v>
      </c>
      <c r="T359" s="160">
        <f>IFERROR(S359/O347,"-")</f>
        <v>2.1459227467811159E-2</v>
      </c>
      <c r="U359" s="190">
        <f t="shared" si="214"/>
        <v>524361</v>
      </c>
      <c r="V359" s="101">
        <f t="shared" si="219"/>
        <v>2.2640825937330193E-4</v>
      </c>
      <c r="W359" s="569"/>
      <c r="X359" s="569"/>
      <c r="Y359" s="117" t="s">
        <v>143</v>
      </c>
      <c r="Z359" s="187">
        <v>232267</v>
      </c>
      <c r="AA359" s="160">
        <f>IFERROR(Z359/W347,"-")</f>
        <v>2.4120013649526597E-3</v>
      </c>
      <c r="AB359" s="187">
        <v>1</v>
      </c>
      <c r="AC359" s="160">
        <f>IFERROR(AB359/X347,"-")</f>
        <v>8.6956521739130436E-3</v>
      </c>
      <c r="AD359" s="190">
        <f t="shared" si="215"/>
        <v>232267</v>
      </c>
      <c r="AE359" s="101">
        <f t="shared" si="220"/>
        <v>4.5281651874660387E-5</v>
      </c>
      <c r="AF359" s="569"/>
      <c r="AG359" s="569"/>
      <c r="AH359" s="117" t="s">
        <v>143</v>
      </c>
      <c r="AI359" s="187">
        <v>1299447</v>
      </c>
      <c r="AJ359" s="160">
        <f>IFERROR(AI359/AF347,"-")</f>
        <v>7.896073829326649E-3</v>
      </c>
      <c r="AK359" s="187">
        <v>3</v>
      </c>
      <c r="AL359" s="160">
        <f>IFERROR(AK359/AG347,"-")</f>
        <v>1.4218009478672985E-2</v>
      </c>
      <c r="AM359" s="190">
        <f t="shared" si="216"/>
        <v>433149</v>
      </c>
      <c r="AN359" s="101">
        <f t="shared" si="221"/>
        <v>1.3584495562398116E-4</v>
      </c>
      <c r="AO359" s="569"/>
      <c r="AP359" s="586"/>
      <c r="AQ359" s="117" t="s">
        <v>143</v>
      </c>
      <c r="AR359" s="187">
        <f t="shared" si="211"/>
        <v>5119989</v>
      </c>
      <c r="AS359" s="160">
        <f>IFERROR(AR359/AO347,"-")</f>
        <v>3.6209603900948218E-3</v>
      </c>
      <c r="AT359" s="187">
        <f t="shared" si="212"/>
        <v>20</v>
      </c>
      <c r="AU359" s="160">
        <f>IFERROR(AT359/AP347,"-")</f>
        <v>8.9086859688195987E-3</v>
      </c>
      <c r="AV359" s="190">
        <f t="shared" si="217"/>
        <v>255999.45</v>
      </c>
      <c r="AW359" s="101">
        <f t="shared" si="222"/>
        <v>9.0563303749320774E-4</v>
      </c>
      <c r="AX359" s="112"/>
      <c r="BN359" s="476"/>
      <c r="BO359" s="566"/>
      <c r="BP359" s="569"/>
      <c r="BQ359" s="569"/>
      <c r="BR359" s="388" t="s">
        <v>146</v>
      </c>
      <c r="BS359" s="374">
        <v>756602</v>
      </c>
      <c r="BT359" s="329">
        <v>7.5689257105802914E-3</v>
      </c>
      <c r="BU359" s="374">
        <v>15</v>
      </c>
      <c r="BV359" s="329">
        <v>0.1388888888888889</v>
      </c>
      <c r="BW359" s="374">
        <v>50440.133333333331</v>
      </c>
      <c r="BX359" s="389">
        <v>1.1116051578479323E-3</v>
      </c>
      <c r="CA359" s="9"/>
      <c r="CB359" s="138"/>
      <c r="CC359" s="138"/>
      <c r="CD359" s="138"/>
      <c r="CE359" s="138"/>
      <c r="CF359" s="138"/>
      <c r="CG359" s="138"/>
      <c r="CH359" s="1"/>
      <c r="CI359" s="9"/>
      <c r="CJ359" s="130"/>
      <c r="CK359" s="130"/>
      <c r="CL359" s="130"/>
      <c r="CM359" s="1"/>
      <c r="CN359" s="1"/>
      <c r="CO359" s="1"/>
      <c r="CP359" s="1"/>
      <c r="CQ359" s="1"/>
    </row>
    <row r="360" spans="2:95" s="14" customFormat="1" ht="13.5" customHeight="1">
      <c r="B360" s="451"/>
      <c r="C360" s="566"/>
      <c r="D360" s="581"/>
      <c r="E360" s="569"/>
      <c r="F360" s="569"/>
      <c r="G360" s="117" t="s">
        <v>144</v>
      </c>
      <c r="H360" s="187">
        <v>4590099</v>
      </c>
      <c r="I360" s="160">
        <f>IFERROR(H360/E347,"-")</f>
        <v>4.5742350952661078E-3</v>
      </c>
      <c r="J360" s="187">
        <v>165</v>
      </c>
      <c r="K360" s="160">
        <f>IFERROR(J360/F347,"-")</f>
        <v>9.7864768683274025E-2</v>
      </c>
      <c r="L360" s="190">
        <f t="shared" si="213"/>
        <v>27818.781818181818</v>
      </c>
      <c r="M360" s="101">
        <f t="shared" si="218"/>
        <v>7.4714725593189642E-3</v>
      </c>
      <c r="N360" s="569"/>
      <c r="O360" s="569"/>
      <c r="P360" s="117" t="s">
        <v>144</v>
      </c>
      <c r="Q360" s="187">
        <v>557545</v>
      </c>
      <c r="R360" s="160">
        <f>IFERROR(Q360/N347,"-")</f>
        <v>3.7255792123177555E-3</v>
      </c>
      <c r="S360" s="187">
        <v>28</v>
      </c>
      <c r="T360" s="160">
        <f>IFERROR(S360/O347,"-")</f>
        <v>0.12017167381974249</v>
      </c>
      <c r="U360" s="190">
        <f t="shared" si="214"/>
        <v>19912.321428571428</v>
      </c>
      <c r="V360" s="101">
        <f t="shared" si="219"/>
        <v>1.2678862524904909E-3</v>
      </c>
      <c r="W360" s="569"/>
      <c r="X360" s="569"/>
      <c r="Y360" s="117" t="s">
        <v>144</v>
      </c>
      <c r="Z360" s="187">
        <v>1112263</v>
      </c>
      <c r="AA360" s="160">
        <f>IFERROR(Z360/W347,"-")</f>
        <v>1.1550413421563719E-2</v>
      </c>
      <c r="AB360" s="187">
        <v>25</v>
      </c>
      <c r="AC360" s="160">
        <f>IFERROR(AB360/X347,"-")</f>
        <v>0.21739130434782608</v>
      </c>
      <c r="AD360" s="190">
        <f t="shared" si="215"/>
        <v>44490.52</v>
      </c>
      <c r="AE360" s="101">
        <f t="shared" si="220"/>
        <v>1.1320412968665098E-3</v>
      </c>
      <c r="AF360" s="569"/>
      <c r="AG360" s="569"/>
      <c r="AH360" s="117" t="s">
        <v>144</v>
      </c>
      <c r="AI360" s="187">
        <v>1680785</v>
      </c>
      <c r="AJ360" s="160">
        <f>IFERROR(AI360/AF347,"-")</f>
        <v>1.0213269530211538E-2</v>
      </c>
      <c r="AK360" s="187">
        <v>39</v>
      </c>
      <c r="AL360" s="160">
        <f>IFERROR(AK360/AG347,"-")</f>
        <v>0.18483412322274881</v>
      </c>
      <c r="AM360" s="190">
        <f t="shared" si="216"/>
        <v>43097.051282051281</v>
      </c>
      <c r="AN360" s="101">
        <f t="shared" si="221"/>
        <v>1.7659844231117552E-3</v>
      </c>
      <c r="AO360" s="569"/>
      <c r="AP360" s="586"/>
      <c r="AQ360" s="117" t="s">
        <v>144</v>
      </c>
      <c r="AR360" s="187">
        <f t="shared" si="211"/>
        <v>7940692</v>
      </c>
      <c r="AS360" s="160">
        <f>IFERROR(AR360/AO347,"-")</f>
        <v>5.6158189406154647E-3</v>
      </c>
      <c r="AT360" s="187">
        <f t="shared" si="212"/>
        <v>257</v>
      </c>
      <c r="AU360" s="160">
        <f>IFERROR(AT360/AP347,"-")</f>
        <v>0.11447661469933185</v>
      </c>
      <c r="AV360" s="190">
        <f t="shared" si="217"/>
        <v>30897.634241245138</v>
      </c>
      <c r="AW360" s="101">
        <f t="shared" si="222"/>
        <v>1.163738453178772E-2</v>
      </c>
      <c r="AX360" s="112"/>
      <c r="BN360" s="476"/>
      <c r="BO360" s="566"/>
      <c r="BP360" s="569"/>
      <c r="BQ360" s="569"/>
      <c r="BR360" s="388" t="s">
        <v>147</v>
      </c>
      <c r="BS360" s="374">
        <v>289265</v>
      </c>
      <c r="BT360" s="329">
        <v>2.8937609148151975E-3</v>
      </c>
      <c r="BU360" s="374">
        <v>21</v>
      </c>
      <c r="BV360" s="329">
        <v>0.19444444444444445</v>
      </c>
      <c r="BW360" s="374">
        <v>13774.523809523809</v>
      </c>
      <c r="BX360" s="389">
        <v>1.5562472209871053E-3</v>
      </c>
      <c r="CA360" s="9"/>
      <c r="CB360" s="138"/>
      <c r="CC360" s="138"/>
      <c r="CD360" s="138"/>
      <c r="CE360" s="138"/>
      <c r="CF360" s="138"/>
      <c r="CG360" s="138"/>
      <c r="CH360" s="1"/>
      <c r="CI360" s="9"/>
      <c r="CJ360" s="130"/>
      <c r="CK360" s="130"/>
      <c r="CL360" s="130"/>
      <c r="CM360" s="1"/>
      <c r="CN360" s="1"/>
      <c r="CO360" s="1"/>
      <c r="CP360" s="1"/>
      <c r="CQ360" s="1"/>
    </row>
    <row r="361" spans="2:95" s="14" customFormat="1" ht="13.5" customHeight="1">
      <c r="B361" s="451"/>
      <c r="C361" s="566"/>
      <c r="D361" s="581"/>
      <c r="E361" s="569"/>
      <c r="F361" s="569"/>
      <c r="G361" s="117" t="s">
        <v>145</v>
      </c>
      <c r="H361" s="187">
        <v>12794875</v>
      </c>
      <c r="I361" s="160">
        <f>IFERROR(H361/E347,"-")</f>
        <v>1.275065445528363E-2</v>
      </c>
      <c r="J361" s="187">
        <v>111</v>
      </c>
      <c r="K361" s="160">
        <f>IFERROR(J361/F347,"-")</f>
        <v>6.5836298932384338E-2</v>
      </c>
      <c r="L361" s="190">
        <f t="shared" si="213"/>
        <v>115269.14414414414</v>
      </c>
      <c r="M361" s="101">
        <f t="shared" si="218"/>
        <v>5.0262633580873033E-3</v>
      </c>
      <c r="N361" s="569"/>
      <c r="O361" s="569"/>
      <c r="P361" s="117" t="s">
        <v>145</v>
      </c>
      <c r="Q361" s="187">
        <v>506292</v>
      </c>
      <c r="R361" s="160">
        <f>IFERROR(Q361/N347,"-")</f>
        <v>3.3831008269516916E-3</v>
      </c>
      <c r="S361" s="187">
        <v>20</v>
      </c>
      <c r="T361" s="160">
        <f>IFERROR(S361/O347,"-")</f>
        <v>8.5836909871244635E-2</v>
      </c>
      <c r="U361" s="190">
        <f t="shared" si="214"/>
        <v>25314.6</v>
      </c>
      <c r="V361" s="101">
        <f t="shared" si="219"/>
        <v>9.0563303749320774E-4</v>
      </c>
      <c r="W361" s="569"/>
      <c r="X361" s="569"/>
      <c r="Y361" s="117" t="s">
        <v>145</v>
      </c>
      <c r="Z361" s="187">
        <v>2693282</v>
      </c>
      <c r="AA361" s="160">
        <f>IFERROR(Z361/W347,"-")</f>
        <v>2.7968673381076215E-2</v>
      </c>
      <c r="AB361" s="187">
        <v>8</v>
      </c>
      <c r="AC361" s="160">
        <f>IFERROR(AB361/X347,"-")</f>
        <v>6.9565217391304349E-2</v>
      </c>
      <c r="AD361" s="190">
        <f t="shared" si="215"/>
        <v>336660.25</v>
      </c>
      <c r="AE361" s="101">
        <f t="shared" si="220"/>
        <v>3.622532149972831E-4</v>
      </c>
      <c r="AF361" s="569"/>
      <c r="AG361" s="569"/>
      <c r="AH361" s="117" t="s">
        <v>145</v>
      </c>
      <c r="AI361" s="187">
        <v>1112693</v>
      </c>
      <c r="AJ361" s="160">
        <f>IFERROR(AI361/AF347,"-")</f>
        <v>6.7612654285822797E-3</v>
      </c>
      <c r="AK361" s="187">
        <v>27</v>
      </c>
      <c r="AL361" s="160">
        <f>IFERROR(AK361/AG347,"-")</f>
        <v>0.12796208530805686</v>
      </c>
      <c r="AM361" s="190">
        <f t="shared" si="216"/>
        <v>41210.851851851854</v>
      </c>
      <c r="AN361" s="101">
        <f t="shared" si="221"/>
        <v>1.2226046006158305E-3</v>
      </c>
      <c r="AO361" s="569"/>
      <c r="AP361" s="586"/>
      <c r="AQ361" s="117" t="s">
        <v>145</v>
      </c>
      <c r="AR361" s="187">
        <f t="shared" si="211"/>
        <v>17107142</v>
      </c>
      <c r="AS361" s="160">
        <f>IFERROR(AR361/AO347,"-")</f>
        <v>1.2098518877624056E-2</v>
      </c>
      <c r="AT361" s="187">
        <f t="shared" si="212"/>
        <v>166</v>
      </c>
      <c r="AU361" s="160">
        <f>IFERROR(AT361/AP347,"-")</f>
        <v>7.3942093541202666E-2</v>
      </c>
      <c r="AV361" s="190">
        <f t="shared" si="217"/>
        <v>103055.07228915663</v>
      </c>
      <c r="AW361" s="101">
        <f t="shared" si="222"/>
        <v>7.5167542111936247E-3</v>
      </c>
      <c r="AX361" s="112"/>
      <c r="BN361" s="477"/>
      <c r="BO361" s="567"/>
      <c r="BP361" s="570"/>
      <c r="BQ361" s="570"/>
      <c r="BR361" s="119" t="s">
        <v>74</v>
      </c>
      <c r="BS361" s="374">
        <v>20521595</v>
      </c>
      <c r="BT361" s="329">
        <v>0.20529476265938493</v>
      </c>
      <c r="BU361" s="374">
        <v>97</v>
      </c>
      <c r="BV361" s="329">
        <v>0.89814814814814814</v>
      </c>
      <c r="BW361" s="374">
        <v>211562.8350515464</v>
      </c>
      <c r="BX361" s="389">
        <v>7.1883800207499628E-3</v>
      </c>
      <c r="CA361" s="9"/>
      <c r="CB361" s="138"/>
      <c r="CC361" s="138"/>
      <c r="CD361" s="138"/>
      <c r="CE361" s="138"/>
      <c r="CF361" s="138"/>
      <c r="CG361" s="138"/>
      <c r="CH361" s="1"/>
      <c r="CI361" s="9"/>
      <c r="CJ361" s="130"/>
      <c r="CK361" s="130"/>
      <c r="CL361" s="130"/>
      <c r="CM361" s="1"/>
      <c r="CN361" s="1"/>
      <c r="CO361" s="1"/>
      <c r="CP361" s="1"/>
      <c r="CQ361" s="1"/>
    </row>
    <row r="362" spans="2:95" s="14" customFormat="1" ht="13.5" customHeight="1">
      <c r="B362" s="451"/>
      <c r="C362" s="566"/>
      <c r="D362" s="581"/>
      <c r="E362" s="569"/>
      <c r="F362" s="569"/>
      <c r="G362" s="117" t="s">
        <v>146</v>
      </c>
      <c r="H362" s="187">
        <v>2230583</v>
      </c>
      <c r="I362" s="160">
        <f>IFERROR(H362/E347,"-")</f>
        <v>2.222873851196665E-3</v>
      </c>
      <c r="J362" s="187">
        <v>81</v>
      </c>
      <c r="K362" s="160">
        <f>IFERROR(J362/F347,"-")</f>
        <v>4.8042704626334518E-2</v>
      </c>
      <c r="L362" s="190">
        <f t="shared" si="213"/>
        <v>27538.061728395063</v>
      </c>
      <c r="M362" s="101">
        <f t="shared" si="218"/>
        <v>3.6678138018474914E-3</v>
      </c>
      <c r="N362" s="569"/>
      <c r="O362" s="569"/>
      <c r="P362" s="117" t="s">
        <v>146</v>
      </c>
      <c r="Q362" s="187">
        <v>404346</v>
      </c>
      <c r="R362" s="160">
        <f>IFERROR(Q362/N347,"-")</f>
        <v>2.701886040021586E-3</v>
      </c>
      <c r="S362" s="187">
        <v>17</v>
      </c>
      <c r="T362" s="160">
        <f>IFERROR(S362/O347,"-")</f>
        <v>7.2961373390557943E-2</v>
      </c>
      <c r="U362" s="190">
        <f t="shared" si="214"/>
        <v>23785.058823529413</v>
      </c>
      <c r="V362" s="101">
        <f t="shared" si="219"/>
        <v>7.6978808186922655E-4</v>
      </c>
      <c r="W362" s="569"/>
      <c r="X362" s="569"/>
      <c r="Y362" s="117" t="s">
        <v>146</v>
      </c>
      <c r="Z362" s="187">
        <v>136085</v>
      </c>
      <c r="AA362" s="160">
        <f>IFERROR(Z362/W347,"-")</f>
        <v>1.4131891562278872E-3</v>
      </c>
      <c r="AB362" s="187">
        <v>6</v>
      </c>
      <c r="AC362" s="160">
        <f>IFERROR(AB362/X347,"-")</f>
        <v>5.2173913043478258E-2</v>
      </c>
      <c r="AD362" s="190">
        <f t="shared" si="215"/>
        <v>22680.833333333332</v>
      </c>
      <c r="AE362" s="101">
        <f t="shared" si="220"/>
        <v>2.7168991124796232E-4</v>
      </c>
      <c r="AF362" s="569"/>
      <c r="AG362" s="569"/>
      <c r="AH362" s="117" t="s">
        <v>146</v>
      </c>
      <c r="AI362" s="187">
        <v>1524034</v>
      </c>
      <c r="AJ362" s="160">
        <f>IFERROR(AI362/AF347,"-")</f>
        <v>9.2607739926322593E-3</v>
      </c>
      <c r="AK362" s="187">
        <v>13</v>
      </c>
      <c r="AL362" s="160">
        <f>IFERROR(AK362/AG347,"-")</f>
        <v>6.1611374407582936E-2</v>
      </c>
      <c r="AM362" s="190">
        <f t="shared" si="216"/>
        <v>117233.38461538461</v>
      </c>
      <c r="AN362" s="101">
        <f t="shared" si="221"/>
        <v>5.88661474370585E-4</v>
      </c>
      <c r="AO362" s="569"/>
      <c r="AP362" s="586"/>
      <c r="AQ362" s="117" t="s">
        <v>146</v>
      </c>
      <c r="AR362" s="187">
        <f t="shared" si="211"/>
        <v>4295048</v>
      </c>
      <c r="AS362" s="160">
        <f>IFERROR(AR362/AO347,"-")</f>
        <v>3.0375453309677003E-3</v>
      </c>
      <c r="AT362" s="187">
        <f t="shared" si="212"/>
        <v>117</v>
      </c>
      <c r="AU362" s="160">
        <f>IFERROR(AT362/AP347,"-")</f>
        <v>5.2115812917594657E-2</v>
      </c>
      <c r="AV362" s="190">
        <f t="shared" si="217"/>
        <v>36709.811965811969</v>
      </c>
      <c r="AW362" s="101">
        <f t="shared" si="222"/>
        <v>5.2979532693352652E-3</v>
      </c>
      <c r="AX362" s="112"/>
      <c r="BN362" s="555">
        <v>22</v>
      </c>
      <c r="BO362" s="565" t="s">
        <v>56</v>
      </c>
      <c r="BP362" s="568">
        <v>155474080</v>
      </c>
      <c r="BQ362" s="568">
        <v>183</v>
      </c>
      <c r="BR362" s="388" t="s">
        <v>133</v>
      </c>
      <c r="BS362" s="374">
        <v>2430020</v>
      </c>
      <c r="BT362" s="329">
        <v>1.5629743555967659E-2</v>
      </c>
      <c r="BU362" s="374">
        <v>63</v>
      </c>
      <c r="BV362" s="329">
        <v>0.34426229508196721</v>
      </c>
      <c r="BW362" s="374">
        <v>38571.746031746028</v>
      </c>
      <c r="BX362" s="389">
        <v>3.5815804434337693E-3</v>
      </c>
      <c r="BZ362" s="144"/>
      <c r="CA362" s="9"/>
      <c r="CB362" s="138"/>
      <c r="CC362" s="138"/>
      <c r="CD362" s="138"/>
      <c r="CE362" s="138"/>
      <c r="CF362" s="138"/>
      <c r="CG362" s="138"/>
      <c r="CH362" s="1"/>
      <c r="CI362" s="9"/>
      <c r="CJ362" s="130"/>
      <c r="CK362" s="130"/>
      <c r="CL362" s="130"/>
      <c r="CM362" s="1"/>
      <c r="CN362" s="1"/>
      <c r="CO362" s="1"/>
      <c r="CP362" s="1"/>
      <c r="CQ362" s="1"/>
    </row>
    <row r="363" spans="2:95" s="14" customFormat="1" ht="13.5" customHeight="1">
      <c r="B363" s="451"/>
      <c r="C363" s="566"/>
      <c r="D363" s="581"/>
      <c r="E363" s="569"/>
      <c r="F363" s="569"/>
      <c r="G363" s="118" t="s">
        <v>147</v>
      </c>
      <c r="H363" s="188">
        <v>1536125</v>
      </c>
      <c r="I363" s="161">
        <f>IFERROR(H363/E347,"-")</f>
        <v>1.5308159771097855E-3</v>
      </c>
      <c r="J363" s="188">
        <v>162</v>
      </c>
      <c r="K363" s="161">
        <f>IFERROR(J363/F347,"-")</f>
        <v>9.6085409252669035E-2</v>
      </c>
      <c r="L363" s="191">
        <f t="shared" si="213"/>
        <v>9482.2530864197524</v>
      </c>
      <c r="M363" s="102">
        <f t="shared" si="218"/>
        <v>7.3356276036949828E-3</v>
      </c>
      <c r="N363" s="569"/>
      <c r="O363" s="569"/>
      <c r="P363" s="118" t="s">
        <v>147</v>
      </c>
      <c r="Q363" s="188">
        <v>650197</v>
      </c>
      <c r="R363" s="161">
        <f>IFERROR(Q363/N347,"-")</f>
        <v>4.344690432362173E-3</v>
      </c>
      <c r="S363" s="188">
        <v>30</v>
      </c>
      <c r="T363" s="161">
        <f>IFERROR(S363/O347,"-")</f>
        <v>0.12875536480686695</v>
      </c>
      <c r="U363" s="191">
        <f t="shared" si="214"/>
        <v>21673.233333333334</v>
      </c>
      <c r="V363" s="102">
        <f t="shared" si="219"/>
        <v>1.3584495562398117E-3</v>
      </c>
      <c r="W363" s="569"/>
      <c r="X363" s="569"/>
      <c r="Y363" s="118" t="s">
        <v>147</v>
      </c>
      <c r="Z363" s="188">
        <v>185470</v>
      </c>
      <c r="AA363" s="161">
        <f>IFERROR(Z363/W347,"-")</f>
        <v>1.9260329412175204E-3</v>
      </c>
      <c r="AB363" s="188">
        <v>15</v>
      </c>
      <c r="AC363" s="161">
        <f>IFERROR(AB363/X347,"-")</f>
        <v>0.13043478260869565</v>
      </c>
      <c r="AD363" s="191">
        <f t="shared" si="215"/>
        <v>12364.666666666666</v>
      </c>
      <c r="AE363" s="102">
        <f t="shared" si="220"/>
        <v>6.7922477811990583E-4</v>
      </c>
      <c r="AF363" s="569"/>
      <c r="AG363" s="569"/>
      <c r="AH363" s="118" t="s">
        <v>147</v>
      </c>
      <c r="AI363" s="188">
        <v>750302</v>
      </c>
      <c r="AJ363" s="161">
        <f>IFERROR(AI363/AF347,"-")</f>
        <v>4.5592009418556076E-3</v>
      </c>
      <c r="AK363" s="188">
        <v>25</v>
      </c>
      <c r="AL363" s="161">
        <f>IFERROR(AK363/AG347,"-")</f>
        <v>0.11848341232227488</v>
      </c>
      <c r="AM363" s="191">
        <f t="shared" si="216"/>
        <v>30012.080000000002</v>
      </c>
      <c r="AN363" s="102">
        <f t="shared" si="221"/>
        <v>1.1320412968665098E-3</v>
      </c>
      <c r="AO363" s="569"/>
      <c r="AP363" s="586"/>
      <c r="AQ363" s="118" t="s">
        <v>147</v>
      </c>
      <c r="AR363" s="188">
        <f t="shared" si="211"/>
        <v>3122094</v>
      </c>
      <c r="AS363" s="161">
        <f>IFERROR(AR363/AO347,"-")</f>
        <v>2.2080083977041166E-3</v>
      </c>
      <c r="AT363" s="188">
        <f t="shared" si="212"/>
        <v>232</v>
      </c>
      <c r="AU363" s="161">
        <f>IFERROR(AT363/AP347,"-")</f>
        <v>0.10334075723830735</v>
      </c>
      <c r="AV363" s="191">
        <f t="shared" si="217"/>
        <v>13457.301724137931</v>
      </c>
      <c r="AW363" s="102">
        <f t="shared" si="222"/>
        <v>1.050534323492121E-2</v>
      </c>
      <c r="AX363" s="112"/>
      <c r="BN363" s="476"/>
      <c r="BO363" s="566"/>
      <c r="BP363" s="569"/>
      <c r="BQ363" s="569"/>
      <c r="BR363" s="388" t="s">
        <v>134</v>
      </c>
      <c r="BS363" s="374">
        <v>2462100</v>
      </c>
      <c r="BT363" s="329">
        <v>1.5836080200635372E-2</v>
      </c>
      <c r="BU363" s="374">
        <v>63</v>
      </c>
      <c r="BV363" s="329">
        <v>0.34426229508196721</v>
      </c>
      <c r="BW363" s="374">
        <v>39080.952380952382</v>
      </c>
      <c r="BX363" s="389">
        <v>3.5815804434337693E-3</v>
      </c>
      <c r="CA363" s="9"/>
      <c r="CB363" s="138"/>
      <c r="CC363" s="138"/>
      <c r="CD363" s="138"/>
      <c r="CE363" s="138"/>
      <c r="CF363" s="138"/>
      <c r="CG363" s="138"/>
      <c r="CH363" s="1"/>
      <c r="CI363" s="9"/>
      <c r="CJ363" s="130"/>
      <c r="CK363" s="130"/>
      <c r="CL363" s="130"/>
      <c r="CM363" s="1"/>
      <c r="CN363" s="1"/>
      <c r="CO363" s="1"/>
      <c r="CP363" s="1"/>
      <c r="CQ363" s="1"/>
    </row>
    <row r="364" spans="2:95" s="14" customFormat="1" ht="13.5" customHeight="1">
      <c r="B364" s="451"/>
      <c r="C364" s="567"/>
      <c r="D364" s="582"/>
      <c r="E364" s="570"/>
      <c r="F364" s="570"/>
      <c r="G364" s="119" t="s">
        <v>74</v>
      </c>
      <c r="H364" s="181">
        <v>208986469</v>
      </c>
      <c r="I364" s="161">
        <f>IFERROR(H364/E347,"-")</f>
        <v>0.20826418796970228</v>
      </c>
      <c r="J364" s="188">
        <v>1319</v>
      </c>
      <c r="K364" s="161">
        <f>IFERROR(J364/F347,"-")</f>
        <v>0.78232502965599049</v>
      </c>
      <c r="L364" s="191">
        <f t="shared" si="213"/>
        <v>158443.11523881729</v>
      </c>
      <c r="M364" s="103">
        <f t="shared" si="218"/>
        <v>5.9726498822677054E-2</v>
      </c>
      <c r="N364" s="570"/>
      <c r="O364" s="570"/>
      <c r="P364" s="119" t="s">
        <v>74</v>
      </c>
      <c r="Q364" s="181">
        <v>32500064</v>
      </c>
      <c r="R364" s="161">
        <f>IFERROR(Q364/N347,"-")</f>
        <v>0.21716913045116831</v>
      </c>
      <c r="S364" s="188">
        <v>203</v>
      </c>
      <c r="T364" s="161">
        <f>IFERROR(S364/O347,"-")</f>
        <v>0.871244635193133</v>
      </c>
      <c r="U364" s="191">
        <f t="shared" si="214"/>
        <v>160098.83743842365</v>
      </c>
      <c r="V364" s="103">
        <f t="shared" si="219"/>
        <v>9.1921753305560586E-3</v>
      </c>
      <c r="W364" s="570"/>
      <c r="X364" s="570"/>
      <c r="Y364" s="119" t="s">
        <v>74</v>
      </c>
      <c r="Z364" s="181">
        <v>16109952</v>
      </c>
      <c r="AA364" s="161">
        <f>IFERROR(Z364/W347,"-")</f>
        <v>0.16729550996621056</v>
      </c>
      <c r="AB364" s="188">
        <v>95</v>
      </c>
      <c r="AC364" s="161">
        <f>IFERROR(AB364/X347,"-")</f>
        <v>0.82608695652173914</v>
      </c>
      <c r="AD364" s="191">
        <f t="shared" si="215"/>
        <v>169578.44210526315</v>
      </c>
      <c r="AE364" s="103">
        <f t="shared" si="220"/>
        <v>4.3017569280927367E-3</v>
      </c>
      <c r="AF364" s="570"/>
      <c r="AG364" s="570"/>
      <c r="AH364" s="119" t="s">
        <v>74</v>
      </c>
      <c r="AI364" s="181">
        <v>35596727</v>
      </c>
      <c r="AJ364" s="161">
        <f>IFERROR(AI364/AF347,"-")</f>
        <v>0.21630307698150469</v>
      </c>
      <c r="AK364" s="188">
        <v>183</v>
      </c>
      <c r="AL364" s="161">
        <f>IFERROR(AK364/AG347,"-")</f>
        <v>0.86729857819905209</v>
      </c>
      <c r="AM364" s="191">
        <f t="shared" si="216"/>
        <v>194517.63387978141</v>
      </c>
      <c r="AN364" s="103">
        <f t="shared" si="221"/>
        <v>8.2865422930628509E-3</v>
      </c>
      <c r="AO364" s="570"/>
      <c r="AP364" s="587"/>
      <c r="AQ364" s="119" t="s">
        <v>74</v>
      </c>
      <c r="AR364" s="181">
        <f t="shared" si="211"/>
        <v>293193212</v>
      </c>
      <c r="AS364" s="161">
        <f>IFERROR(AR364/AO347,"-")</f>
        <v>0.20735220472088392</v>
      </c>
      <c r="AT364" s="188">
        <f t="shared" si="212"/>
        <v>1800</v>
      </c>
      <c r="AU364" s="161">
        <f>IFERROR(AT364/AP347,"-")</f>
        <v>0.80178173719376389</v>
      </c>
      <c r="AV364" s="191">
        <f t="shared" si="217"/>
        <v>162885.11777777778</v>
      </c>
      <c r="AW364" s="103">
        <f t="shared" si="222"/>
        <v>8.1506973374388697E-2</v>
      </c>
      <c r="AX364" s="112"/>
      <c r="BN364" s="476"/>
      <c r="BO364" s="566"/>
      <c r="BP364" s="569"/>
      <c r="BQ364" s="569"/>
      <c r="BR364" s="388" t="s">
        <v>135</v>
      </c>
      <c r="BS364" s="374">
        <v>1765209</v>
      </c>
      <c r="BT364" s="329">
        <v>1.135371889642312E-2</v>
      </c>
      <c r="BU364" s="374">
        <v>55</v>
      </c>
      <c r="BV364" s="329">
        <v>0.30054644808743169</v>
      </c>
      <c r="BW364" s="374">
        <v>32094.709090909091</v>
      </c>
      <c r="BX364" s="389">
        <v>3.1267765776009098E-3</v>
      </c>
      <c r="CA364" s="9"/>
      <c r="CB364" s="138"/>
      <c r="CC364" s="138"/>
      <c r="CD364" s="138"/>
      <c r="CE364" s="138"/>
      <c r="CF364" s="138"/>
      <c r="CG364" s="138"/>
      <c r="CH364" s="1"/>
      <c r="CI364" s="9"/>
      <c r="CJ364" s="130"/>
      <c r="CK364" s="130"/>
      <c r="CL364" s="130"/>
      <c r="CM364" s="1"/>
      <c r="CN364" s="1"/>
      <c r="CO364" s="1"/>
      <c r="CP364" s="1"/>
      <c r="CQ364" s="1"/>
    </row>
    <row r="365" spans="2:95" s="14" customFormat="1" ht="13.5" customHeight="1">
      <c r="B365" s="451">
        <v>21</v>
      </c>
      <c r="C365" s="565" t="s">
        <v>127</v>
      </c>
      <c r="D365" s="580">
        <f>BL25</f>
        <v>14373</v>
      </c>
      <c r="E365" s="568">
        <f>VLOOKUP(C365,$AY$5:$BI$78,2,0)</f>
        <v>688842410</v>
      </c>
      <c r="F365" s="568">
        <f>VLOOKUP(C365,$AY$5:$BI$78,7,0)</f>
        <v>1027</v>
      </c>
      <c r="G365" s="115" t="s">
        <v>133</v>
      </c>
      <c r="H365" s="186">
        <v>12939115</v>
      </c>
      <c r="I365" s="159">
        <f>IFERROR(H365/E365,"-")</f>
        <v>1.8783853624808031E-2</v>
      </c>
      <c r="J365" s="186">
        <v>205</v>
      </c>
      <c r="K365" s="159">
        <f>IFERROR(J365/F365,"-")</f>
        <v>0.19961051606621227</v>
      </c>
      <c r="L365" s="189">
        <f t="shared" si="213"/>
        <v>63117.634146341465</v>
      </c>
      <c r="M365" s="100">
        <f>IFERROR(J365/$BL$25,0)</f>
        <v>1.4262853962290406E-2</v>
      </c>
      <c r="N365" s="568">
        <f>VLOOKUP(C365,$AY$5:$BI$78,3,0)</f>
        <v>118485550</v>
      </c>
      <c r="O365" s="568">
        <f>VLOOKUP(C365,$AY$5:$BI$78,8,0)</f>
        <v>171</v>
      </c>
      <c r="P365" s="115" t="s">
        <v>133</v>
      </c>
      <c r="Q365" s="186">
        <v>5086852</v>
      </c>
      <c r="R365" s="159">
        <f>IFERROR(Q365/N365,"-")</f>
        <v>4.2932256296231902E-2</v>
      </c>
      <c r="S365" s="186">
        <v>34</v>
      </c>
      <c r="T365" s="159">
        <f>IFERROR(S365/O365,"-")</f>
        <v>0.19883040935672514</v>
      </c>
      <c r="U365" s="189">
        <f t="shared" si="214"/>
        <v>149613.29411764705</v>
      </c>
      <c r="V365" s="100">
        <f>IFERROR(S365/$BL$25,0)</f>
        <v>2.3655465108188964E-3</v>
      </c>
      <c r="W365" s="568">
        <f>VLOOKUP(C365,$AY$5:$BI$78,4,0)</f>
        <v>62544950</v>
      </c>
      <c r="X365" s="568">
        <f>VLOOKUP(C365,$AY$5:$BI$78,9,0)</f>
        <v>78</v>
      </c>
      <c r="Y365" s="115" t="s">
        <v>133</v>
      </c>
      <c r="Z365" s="186">
        <v>432209</v>
      </c>
      <c r="AA365" s="159">
        <f>IFERROR(Z365/W365,"-")</f>
        <v>6.9103740589767839E-3</v>
      </c>
      <c r="AB365" s="186">
        <v>18</v>
      </c>
      <c r="AC365" s="159">
        <f>IFERROR(AB365/X365,"-")</f>
        <v>0.23076923076923078</v>
      </c>
      <c r="AD365" s="189">
        <f t="shared" si="215"/>
        <v>24011.611111111109</v>
      </c>
      <c r="AE365" s="100">
        <f>IFERROR(AB365/$BL$25,0)</f>
        <v>1.2523481527864746E-3</v>
      </c>
      <c r="AF365" s="568">
        <f>VLOOKUP(C365,$AY$5:$BI$78,5,0)</f>
        <v>133584930</v>
      </c>
      <c r="AG365" s="568">
        <f>VLOOKUP(C365,$AY$5:$BI$78,10,0)</f>
        <v>117</v>
      </c>
      <c r="AH365" s="115" t="s">
        <v>133</v>
      </c>
      <c r="AI365" s="186">
        <v>10417875</v>
      </c>
      <c r="AJ365" s="159">
        <f>IFERROR(AI365/AF365,"-")</f>
        <v>7.7986903163403232E-2</v>
      </c>
      <c r="AK365" s="186">
        <v>24</v>
      </c>
      <c r="AL365" s="159">
        <f>IFERROR(AK365/AG365,"-")</f>
        <v>0.20512820512820512</v>
      </c>
      <c r="AM365" s="189">
        <f t="shared" si="216"/>
        <v>434078.125</v>
      </c>
      <c r="AN365" s="100">
        <f>IFERROR(AK365/$BL$25,0)</f>
        <v>1.6697975370486328E-3</v>
      </c>
      <c r="AO365" s="568">
        <f>VLOOKUP(C365,$AY$5:$BI$78,6,0)</f>
        <v>1003457840</v>
      </c>
      <c r="AP365" s="585">
        <f>VLOOKUP(C365,$AY$5:$BI$78,11,0)</f>
        <v>1393</v>
      </c>
      <c r="AQ365" s="115" t="s">
        <v>133</v>
      </c>
      <c r="AR365" s="186">
        <f t="shared" si="211"/>
        <v>28876051</v>
      </c>
      <c r="AS365" s="159">
        <f>IFERROR(AR365/AO365,"-")</f>
        <v>2.8776546307117398E-2</v>
      </c>
      <c r="AT365" s="186">
        <f t="shared" si="212"/>
        <v>281</v>
      </c>
      <c r="AU365" s="159">
        <f>IFERROR(AT365/AP365,"-")</f>
        <v>0.20172290021536252</v>
      </c>
      <c r="AV365" s="189">
        <f t="shared" si="217"/>
        <v>102761.74733096086</v>
      </c>
      <c r="AW365" s="100">
        <f>IFERROR(AT365/$BL$25,0)</f>
        <v>1.955054616294441E-2</v>
      </c>
      <c r="AX365" s="112"/>
      <c r="BN365" s="476"/>
      <c r="BO365" s="566"/>
      <c r="BP365" s="569"/>
      <c r="BQ365" s="569"/>
      <c r="BR365" s="388" t="s">
        <v>136</v>
      </c>
      <c r="BS365" s="374">
        <v>143787</v>
      </c>
      <c r="BT365" s="329">
        <v>9.2482939921561202E-4</v>
      </c>
      <c r="BU365" s="374">
        <v>20</v>
      </c>
      <c r="BV365" s="329">
        <v>0.10928961748633879</v>
      </c>
      <c r="BW365" s="374">
        <v>7189.35</v>
      </c>
      <c r="BX365" s="389">
        <v>1.1370096645821489E-3</v>
      </c>
      <c r="CA365" s="9"/>
      <c r="CB365" s="138"/>
      <c r="CC365" s="138"/>
      <c r="CD365" s="138"/>
      <c r="CE365" s="138"/>
      <c r="CF365" s="138"/>
      <c r="CG365" s="138"/>
      <c r="CH365" s="1"/>
      <c r="CI365" s="9"/>
      <c r="CJ365" s="130"/>
      <c r="CK365" s="130"/>
      <c r="CL365" s="130"/>
      <c r="CM365" s="1"/>
      <c r="CN365" s="1"/>
      <c r="CO365" s="1"/>
      <c r="CP365" s="1"/>
      <c r="CQ365" s="1"/>
    </row>
    <row r="366" spans="2:95" s="14" customFormat="1" ht="13.5" customHeight="1">
      <c r="B366" s="451"/>
      <c r="C366" s="566"/>
      <c r="D366" s="581"/>
      <c r="E366" s="569"/>
      <c r="F366" s="569"/>
      <c r="G366" s="116" t="s">
        <v>134</v>
      </c>
      <c r="H366" s="187">
        <v>13943137</v>
      </c>
      <c r="I366" s="160">
        <f>IFERROR(H366/E365,"-")</f>
        <v>2.0241403255063812E-2</v>
      </c>
      <c r="J366" s="187">
        <v>282</v>
      </c>
      <c r="K366" s="160">
        <f>IFERROR(J366/F365,"-")</f>
        <v>0.27458617332035051</v>
      </c>
      <c r="L366" s="190">
        <f t="shared" si="213"/>
        <v>49443.748226950353</v>
      </c>
      <c r="M366" s="101">
        <f t="shared" ref="M366:M382" si="223">IFERROR(J366/$BL$25,0)</f>
        <v>1.9620121060321436E-2</v>
      </c>
      <c r="N366" s="569"/>
      <c r="O366" s="569"/>
      <c r="P366" s="116" t="s">
        <v>134</v>
      </c>
      <c r="Q366" s="187">
        <v>936816</v>
      </c>
      <c r="R366" s="160">
        <f>IFERROR(Q366/N365,"-")</f>
        <v>7.9065843894044457E-3</v>
      </c>
      <c r="S366" s="187">
        <v>48</v>
      </c>
      <c r="T366" s="160">
        <f>IFERROR(S366/O365,"-")</f>
        <v>0.2807017543859649</v>
      </c>
      <c r="U366" s="190">
        <f t="shared" si="214"/>
        <v>19517</v>
      </c>
      <c r="V366" s="101">
        <f t="shared" ref="V366:V382" si="224">IFERROR(S366/$BL$25,0)</f>
        <v>3.3395950740972655E-3</v>
      </c>
      <c r="W366" s="569"/>
      <c r="X366" s="569"/>
      <c r="Y366" s="116" t="s">
        <v>134</v>
      </c>
      <c r="Z366" s="187">
        <v>379355</v>
      </c>
      <c r="AA366" s="160">
        <f>IFERROR(Z366/W365,"-")</f>
        <v>6.0653178234213951E-3</v>
      </c>
      <c r="AB366" s="187">
        <v>18</v>
      </c>
      <c r="AC366" s="160">
        <f>IFERROR(AB366/X365,"-")</f>
        <v>0.23076923076923078</v>
      </c>
      <c r="AD366" s="190">
        <f t="shared" si="215"/>
        <v>21075.277777777777</v>
      </c>
      <c r="AE366" s="101">
        <f t="shared" ref="AE366:AE382" si="225">IFERROR(AB366/$BL$25,0)</f>
        <v>1.2523481527864746E-3</v>
      </c>
      <c r="AF366" s="569"/>
      <c r="AG366" s="569"/>
      <c r="AH366" s="116" t="s">
        <v>134</v>
      </c>
      <c r="AI366" s="187">
        <v>1122520</v>
      </c>
      <c r="AJ366" s="160">
        <f>IFERROR(AI366/AF365,"-")</f>
        <v>8.4030436666770719E-3</v>
      </c>
      <c r="AK366" s="187">
        <v>48</v>
      </c>
      <c r="AL366" s="160">
        <f>IFERROR(AK366/AG365,"-")</f>
        <v>0.41025641025641024</v>
      </c>
      <c r="AM366" s="190">
        <f t="shared" si="216"/>
        <v>23385.833333333332</v>
      </c>
      <c r="AN366" s="101">
        <f t="shared" ref="AN366:AN382" si="226">IFERROR(AK366/$BL$25,0)</f>
        <v>3.3395950740972655E-3</v>
      </c>
      <c r="AO366" s="569"/>
      <c r="AP366" s="586"/>
      <c r="AQ366" s="116" t="s">
        <v>134</v>
      </c>
      <c r="AR366" s="187">
        <f t="shared" si="211"/>
        <v>16381828</v>
      </c>
      <c r="AS366" s="160">
        <f>IFERROR(AR366/AO365,"-")</f>
        <v>1.6325377456814727E-2</v>
      </c>
      <c r="AT366" s="187">
        <f t="shared" si="212"/>
        <v>396</v>
      </c>
      <c r="AU366" s="160">
        <f>IFERROR(AT366/AP365,"-")</f>
        <v>0.28427853553481697</v>
      </c>
      <c r="AV366" s="190">
        <f t="shared" si="217"/>
        <v>41368.252525252523</v>
      </c>
      <c r="AW366" s="101">
        <f t="shared" ref="AW366:AW382" si="227">IFERROR(AT366/$BL$25,0)</f>
        <v>2.7551659361302442E-2</v>
      </c>
      <c r="AX366" s="112"/>
      <c r="BN366" s="476"/>
      <c r="BO366" s="566"/>
      <c r="BP366" s="569"/>
      <c r="BQ366" s="569"/>
      <c r="BR366" s="388" t="s">
        <v>137</v>
      </c>
      <c r="BS366" s="374">
        <v>2711355</v>
      </c>
      <c r="BT366" s="329">
        <v>1.7439273478897576E-2</v>
      </c>
      <c r="BU366" s="374">
        <v>96</v>
      </c>
      <c r="BV366" s="329">
        <v>0.52459016393442626</v>
      </c>
      <c r="BW366" s="374">
        <v>28243.28125</v>
      </c>
      <c r="BX366" s="389">
        <v>5.4576463899943146E-3</v>
      </c>
      <c r="CA366" s="9"/>
      <c r="CB366" s="138"/>
      <c r="CC366" s="138"/>
      <c r="CD366" s="138"/>
      <c r="CE366" s="138"/>
      <c r="CF366" s="138"/>
      <c r="CG366" s="138"/>
      <c r="CH366" s="1"/>
      <c r="CI366" s="9"/>
      <c r="CJ366" s="130"/>
      <c r="CK366" s="130"/>
      <c r="CL366" s="130"/>
      <c r="CM366" s="1"/>
      <c r="CN366" s="1"/>
      <c r="CO366" s="1"/>
      <c r="CP366" s="1"/>
      <c r="CQ366" s="1"/>
    </row>
    <row r="367" spans="2:95" s="14" customFormat="1" ht="13.5" customHeight="1">
      <c r="B367" s="451"/>
      <c r="C367" s="566"/>
      <c r="D367" s="581"/>
      <c r="E367" s="569"/>
      <c r="F367" s="569"/>
      <c r="G367" s="116" t="s">
        <v>474</v>
      </c>
      <c r="H367" s="187">
        <v>12012856</v>
      </c>
      <c r="I367" s="160">
        <f>IFERROR(H367/E365,"-")</f>
        <v>1.7439193385320163E-2</v>
      </c>
      <c r="J367" s="187">
        <v>114</v>
      </c>
      <c r="K367" s="160">
        <f>IFERROR(J367/F365,"-")</f>
        <v>0.11100292112950341</v>
      </c>
      <c r="L367" s="190">
        <f t="shared" ref="L367" si="228">IFERROR(H367/J367,"-")</f>
        <v>105375.9298245614</v>
      </c>
      <c r="M367" s="101">
        <f t="shared" si="223"/>
        <v>7.9315383009810059E-3</v>
      </c>
      <c r="N367" s="569"/>
      <c r="O367" s="569"/>
      <c r="P367" s="116" t="s">
        <v>474</v>
      </c>
      <c r="Q367" s="187">
        <v>476333</v>
      </c>
      <c r="R367" s="160">
        <f>IFERROR(Q367/N365,"-")</f>
        <v>4.0201779879487417E-3</v>
      </c>
      <c r="S367" s="187">
        <v>22</v>
      </c>
      <c r="T367" s="160">
        <f>IFERROR(S367/O365,"-")</f>
        <v>0.12865497076023391</v>
      </c>
      <c r="U367" s="190">
        <f t="shared" ref="U367" si="229">IFERROR(Q367/S367,"-")</f>
        <v>21651.5</v>
      </c>
      <c r="V367" s="101">
        <f t="shared" si="224"/>
        <v>1.5306477422945802E-3</v>
      </c>
      <c r="W367" s="569"/>
      <c r="X367" s="569"/>
      <c r="Y367" s="116" t="s">
        <v>474</v>
      </c>
      <c r="Z367" s="187">
        <v>601816</v>
      </c>
      <c r="AA367" s="160">
        <f>IFERROR(Z367/W365,"-")</f>
        <v>9.6221357599614362E-3</v>
      </c>
      <c r="AB367" s="187">
        <v>10</v>
      </c>
      <c r="AC367" s="160">
        <f>IFERROR(AB367/X365,"-")</f>
        <v>0.12820512820512819</v>
      </c>
      <c r="AD367" s="190">
        <f t="shared" ref="AD367" si="230">IFERROR(Z367/AB367,"-")</f>
        <v>60181.599999999999</v>
      </c>
      <c r="AE367" s="101">
        <f t="shared" si="225"/>
        <v>6.9574897377026369E-4</v>
      </c>
      <c r="AF367" s="569"/>
      <c r="AG367" s="569"/>
      <c r="AH367" s="116" t="s">
        <v>474</v>
      </c>
      <c r="AI367" s="187">
        <v>1458125</v>
      </c>
      <c r="AJ367" s="160">
        <f>IFERROR(AI367/AF365,"-")</f>
        <v>1.0915340525312249E-2</v>
      </c>
      <c r="AK367" s="187">
        <v>12</v>
      </c>
      <c r="AL367" s="160">
        <f>IFERROR(AK367/AG365,"-")</f>
        <v>0.10256410256410256</v>
      </c>
      <c r="AM367" s="190">
        <f t="shared" ref="AM367" si="231">IFERROR(AI367/AK367,"-")</f>
        <v>121510.41666666667</v>
      </c>
      <c r="AN367" s="101">
        <f t="shared" si="226"/>
        <v>8.3489876852431638E-4</v>
      </c>
      <c r="AO367" s="569"/>
      <c r="AP367" s="586"/>
      <c r="AQ367" s="116" t="s">
        <v>474</v>
      </c>
      <c r="AR367" s="187">
        <f t="shared" ref="AR367" si="232">SUM(H367,Q367,Z367,AI367)</f>
        <v>14549130</v>
      </c>
      <c r="AS367" s="160">
        <f>IFERROR(AR367/AO365,"-")</f>
        <v>1.449899479583517E-2</v>
      </c>
      <c r="AT367" s="187">
        <f t="shared" ref="AT367" si="233">SUM(J367,S367,AB367,AK367)</f>
        <v>158</v>
      </c>
      <c r="AU367" s="160">
        <f>IFERROR(AT367/AP365,"-")</f>
        <v>0.11342426417803302</v>
      </c>
      <c r="AV367" s="190">
        <f t="shared" ref="AV367" si="234">IFERROR(AR367/AT367,"-")</f>
        <v>92083.101265822785</v>
      </c>
      <c r="AW367" s="101">
        <f t="shared" si="227"/>
        <v>1.0992833785570167E-2</v>
      </c>
      <c r="AX367" s="111"/>
      <c r="BJ367" s="12"/>
      <c r="BM367" s="12"/>
      <c r="BN367" s="476"/>
      <c r="BO367" s="566"/>
      <c r="BP367" s="569"/>
      <c r="BQ367" s="569"/>
      <c r="BR367" s="388" t="s">
        <v>138</v>
      </c>
      <c r="BS367" s="374">
        <v>5073285</v>
      </c>
      <c r="BT367" s="329">
        <v>3.2631066220169945E-2</v>
      </c>
      <c r="BU367" s="374">
        <v>87</v>
      </c>
      <c r="BV367" s="329">
        <v>0.47540983606557374</v>
      </c>
      <c r="BW367" s="374">
        <v>58313.620689655174</v>
      </c>
      <c r="BX367" s="389">
        <v>4.9459920409323475E-3</v>
      </c>
      <c r="BY367" s="12"/>
      <c r="CA367" s="9"/>
      <c r="CB367" s="138"/>
      <c r="CC367" s="138"/>
      <c r="CD367" s="138"/>
      <c r="CE367" s="138"/>
      <c r="CF367" s="138"/>
      <c r="CG367" s="138"/>
      <c r="CH367" s="1"/>
      <c r="CI367" s="9"/>
      <c r="CJ367" s="130"/>
      <c r="CK367" s="130"/>
      <c r="CL367" s="130"/>
      <c r="CM367" s="1"/>
      <c r="CN367" s="1"/>
      <c r="CO367" s="1"/>
      <c r="CP367" s="1"/>
      <c r="CQ367" s="1"/>
    </row>
    <row r="368" spans="2:95" s="14" customFormat="1" ht="13.5" customHeight="1">
      <c r="B368" s="451"/>
      <c r="C368" s="566"/>
      <c r="D368" s="581"/>
      <c r="E368" s="569"/>
      <c r="F368" s="569"/>
      <c r="G368" s="117" t="s">
        <v>135</v>
      </c>
      <c r="H368" s="187">
        <v>13088806</v>
      </c>
      <c r="I368" s="160">
        <f>IFERROR(H368/E365,"-")</f>
        <v>1.9001161673538654E-2</v>
      </c>
      <c r="J368" s="187">
        <v>332</v>
      </c>
      <c r="K368" s="160">
        <f>IFERROR(J368/F365,"-")</f>
        <v>0.32327166504381694</v>
      </c>
      <c r="L368" s="190">
        <f t="shared" si="213"/>
        <v>39424.114457831325</v>
      </c>
      <c r="M368" s="101">
        <f t="shared" si="223"/>
        <v>2.3098865929172756E-2</v>
      </c>
      <c r="N368" s="569"/>
      <c r="O368" s="569"/>
      <c r="P368" s="117" t="s">
        <v>135</v>
      </c>
      <c r="Q368" s="187">
        <v>1819166</v>
      </c>
      <c r="R368" s="160">
        <f>IFERROR(Q368/N365,"-")</f>
        <v>1.5353484032441087E-2</v>
      </c>
      <c r="S368" s="187">
        <v>63</v>
      </c>
      <c r="T368" s="160">
        <f>IFERROR(S368/O365,"-")</f>
        <v>0.36842105263157893</v>
      </c>
      <c r="U368" s="190">
        <f t="shared" si="214"/>
        <v>28875.650793650795</v>
      </c>
      <c r="V368" s="101">
        <f t="shared" si="224"/>
        <v>4.3832185347526609E-3</v>
      </c>
      <c r="W368" s="569"/>
      <c r="X368" s="569"/>
      <c r="Y368" s="117" t="s">
        <v>135</v>
      </c>
      <c r="Z368" s="187">
        <v>2391313</v>
      </c>
      <c r="AA368" s="160">
        <f>IFERROR(Z368/W365,"-")</f>
        <v>3.8233510459277691E-2</v>
      </c>
      <c r="AB368" s="187">
        <v>32</v>
      </c>
      <c r="AC368" s="160">
        <f>IFERROR(AB368/X365,"-")</f>
        <v>0.41025641025641024</v>
      </c>
      <c r="AD368" s="190">
        <f t="shared" si="215"/>
        <v>74728.53125</v>
      </c>
      <c r="AE368" s="101">
        <f t="shared" si="225"/>
        <v>2.226396716064844E-3</v>
      </c>
      <c r="AF368" s="569"/>
      <c r="AG368" s="569"/>
      <c r="AH368" s="117" t="s">
        <v>135</v>
      </c>
      <c r="AI368" s="187">
        <v>7247920</v>
      </c>
      <c r="AJ368" s="160">
        <f>IFERROR(AI368/AF365,"-")</f>
        <v>5.4257018362774904E-2</v>
      </c>
      <c r="AK368" s="187">
        <v>36</v>
      </c>
      <c r="AL368" s="160">
        <f>IFERROR(AK368/AG365,"-")</f>
        <v>0.30769230769230771</v>
      </c>
      <c r="AM368" s="190">
        <f t="shared" si="216"/>
        <v>201331.11111111112</v>
      </c>
      <c r="AN368" s="101">
        <f t="shared" si="226"/>
        <v>2.5046963055729492E-3</v>
      </c>
      <c r="AO368" s="569"/>
      <c r="AP368" s="586"/>
      <c r="AQ368" s="117" t="s">
        <v>135</v>
      </c>
      <c r="AR368" s="187">
        <f t="shared" si="211"/>
        <v>24547205</v>
      </c>
      <c r="AS368" s="160">
        <f>IFERROR(AR368/AO365,"-")</f>
        <v>2.4462617183797178E-2</v>
      </c>
      <c r="AT368" s="187">
        <f t="shared" si="212"/>
        <v>463</v>
      </c>
      <c r="AU368" s="160">
        <f>IFERROR(AT368/AP365,"-")</f>
        <v>0.33237616654702085</v>
      </c>
      <c r="AV368" s="190">
        <f t="shared" si="217"/>
        <v>53017.721382289419</v>
      </c>
      <c r="AW368" s="101">
        <f t="shared" si="227"/>
        <v>3.221317748556321E-2</v>
      </c>
      <c r="AX368" s="112"/>
      <c r="BN368" s="476"/>
      <c r="BO368" s="566"/>
      <c r="BP368" s="569"/>
      <c r="BQ368" s="569"/>
      <c r="BR368" s="388" t="s">
        <v>139</v>
      </c>
      <c r="BS368" s="374">
        <v>2723606</v>
      </c>
      <c r="BT368" s="329">
        <v>1.7518071179453192E-2</v>
      </c>
      <c r="BU368" s="374">
        <v>35</v>
      </c>
      <c r="BV368" s="329">
        <v>0.19125683060109289</v>
      </c>
      <c r="BW368" s="374">
        <v>77817.314285714281</v>
      </c>
      <c r="BX368" s="389">
        <v>1.9897669130187609E-3</v>
      </c>
      <c r="CA368" s="9"/>
      <c r="CB368" s="138"/>
      <c r="CC368" s="138"/>
      <c r="CD368" s="138"/>
      <c r="CE368" s="138"/>
      <c r="CF368" s="138"/>
      <c r="CG368" s="138"/>
      <c r="CH368" s="1"/>
      <c r="CI368" s="9"/>
      <c r="CJ368" s="130"/>
      <c r="CK368" s="130"/>
      <c r="CL368" s="130"/>
      <c r="CM368" s="1"/>
      <c r="CN368" s="1"/>
      <c r="CO368" s="1"/>
      <c r="CP368" s="1"/>
      <c r="CQ368" s="1"/>
    </row>
    <row r="369" spans="2:95" s="14" customFormat="1" ht="13.5" customHeight="1">
      <c r="B369" s="451"/>
      <c r="C369" s="566"/>
      <c r="D369" s="581"/>
      <c r="E369" s="569"/>
      <c r="F369" s="569"/>
      <c r="G369" s="117" t="s">
        <v>136</v>
      </c>
      <c r="H369" s="187">
        <v>729600</v>
      </c>
      <c r="I369" s="160">
        <f>IFERROR(H369/E365,"-")</f>
        <v>1.0591682355910693E-3</v>
      </c>
      <c r="J369" s="187">
        <v>46</v>
      </c>
      <c r="K369" s="160">
        <f>IFERROR(J369/F365,"-")</f>
        <v>4.4790652385589096E-2</v>
      </c>
      <c r="L369" s="190">
        <f t="shared" si="213"/>
        <v>15860.869565217392</v>
      </c>
      <c r="M369" s="101">
        <f t="shared" si="223"/>
        <v>3.2004452793432132E-3</v>
      </c>
      <c r="N369" s="569"/>
      <c r="O369" s="569"/>
      <c r="P369" s="117" t="s">
        <v>136</v>
      </c>
      <c r="Q369" s="187">
        <v>31985</v>
      </c>
      <c r="R369" s="160">
        <f>IFERROR(Q369/N365,"-")</f>
        <v>2.6994852958862919E-4</v>
      </c>
      <c r="S369" s="187">
        <v>5</v>
      </c>
      <c r="T369" s="160">
        <f>IFERROR(S369/O365,"-")</f>
        <v>2.9239766081871343E-2</v>
      </c>
      <c r="U369" s="190">
        <f t="shared" si="214"/>
        <v>6397</v>
      </c>
      <c r="V369" s="101">
        <f t="shared" si="224"/>
        <v>3.4787448688513185E-4</v>
      </c>
      <c r="W369" s="569"/>
      <c r="X369" s="569"/>
      <c r="Y369" s="117" t="s">
        <v>136</v>
      </c>
      <c r="Z369" s="187">
        <v>19402</v>
      </c>
      <c r="AA369" s="160">
        <f>IFERROR(Z369/W365,"-")</f>
        <v>3.1020889776073047E-4</v>
      </c>
      <c r="AB369" s="187">
        <v>4</v>
      </c>
      <c r="AC369" s="160">
        <f>IFERROR(AB369/X365,"-")</f>
        <v>5.128205128205128E-2</v>
      </c>
      <c r="AD369" s="190">
        <f t="shared" si="215"/>
        <v>4850.5</v>
      </c>
      <c r="AE369" s="101">
        <f t="shared" si="225"/>
        <v>2.782995895081055E-4</v>
      </c>
      <c r="AF369" s="569"/>
      <c r="AG369" s="569"/>
      <c r="AH369" s="117" t="s">
        <v>136</v>
      </c>
      <c r="AI369" s="187">
        <v>524383</v>
      </c>
      <c r="AJ369" s="160">
        <f>IFERROR(AI369/AF365,"-")</f>
        <v>3.9254652452189029E-3</v>
      </c>
      <c r="AK369" s="187">
        <v>10</v>
      </c>
      <c r="AL369" s="160">
        <f>IFERROR(AK369/AG365,"-")</f>
        <v>8.5470085470085472E-2</v>
      </c>
      <c r="AM369" s="190">
        <f t="shared" si="216"/>
        <v>52438.3</v>
      </c>
      <c r="AN369" s="101">
        <f t="shared" si="226"/>
        <v>6.9574897377026369E-4</v>
      </c>
      <c r="AO369" s="569"/>
      <c r="AP369" s="586"/>
      <c r="AQ369" s="117" t="s">
        <v>136</v>
      </c>
      <c r="AR369" s="187">
        <f t="shared" si="211"/>
        <v>1305370</v>
      </c>
      <c r="AS369" s="160">
        <f>IFERROR(AR369/AO365,"-")</f>
        <v>1.3008717934776413E-3</v>
      </c>
      <c r="AT369" s="187">
        <f t="shared" si="212"/>
        <v>65</v>
      </c>
      <c r="AU369" s="160">
        <f>IFERROR(AT369/AP365,"-")</f>
        <v>4.6661880832735106E-2</v>
      </c>
      <c r="AV369" s="190">
        <f t="shared" si="217"/>
        <v>20082.615384615383</v>
      </c>
      <c r="AW369" s="101">
        <f t="shared" si="227"/>
        <v>4.5223683295067141E-3</v>
      </c>
      <c r="AX369" s="112"/>
      <c r="BN369" s="476"/>
      <c r="BO369" s="566"/>
      <c r="BP369" s="569"/>
      <c r="BQ369" s="569"/>
      <c r="BR369" s="388" t="s">
        <v>436</v>
      </c>
      <c r="BS369" s="374">
        <v>0</v>
      </c>
      <c r="BT369" s="329">
        <v>0</v>
      </c>
      <c r="BU369" s="374">
        <v>0</v>
      </c>
      <c r="BV369" s="329">
        <v>0</v>
      </c>
      <c r="BW369" s="374" t="s">
        <v>329</v>
      </c>
      <c r="BX369" s="389">
        <v>0</v>
      </c>
      <c r="CA369" s="9"/>
      <c r="CB369" s="138"/>
      <c r="CC369" s="138"/>
      <c r="CD369" s="138"/>
      <c r="CE369" s="138"/>
      <c r="CF369" s="138"/>
      <c r="CG369" s="138"/>
      <c r="CH369" s="1"/>
      <c r="CI369" s="9"/>
      <c r="CJ369" s="130"/>
      <c r="CK369" s="130"/>
      <c r="CL369" s="130"/>
      <c r="CM369" s="1"/>
      <c r="CN369" s="1"/>
      <c r="CO369" s="1"/>
      <c r="CP369" s="1"/>
      <c r="CQ369" s="1"/>
    </row>
    <row r="370" spans="2:95" s="14" customFormat="1" ht="13.5" customHeight="1">
      <c r="B370" s="451"/>
      <c r="C370" s="566"/>
      <c r="D370" s="581"/>
      <c r="E370" s="569"/>
      <c r="F370" s="569"/>
      <c r="G370" s="117" t="s">
        <v>137</v>
      </c>
      <c r="H370" s="187">
        <v>25745605</v>
      </c>
      <c r="I370" s="160">
        <f>IFERROR(H370/E365,"-")</f>
        <v>3.7375174098238234E-2</v>
      </c>
      <c r="J370" s="187">
        <v>398</v>
      </c>
      <c r="K370" s="160">
        <f>IFERROR(J370/F365,"-")</f>
        <v>0.38753651411879259</v>
      </c>
      <c r="L370" s="190">
        <f t="shared" si="213"/>
        <v>64687.449748743718</v>
      </c>
      <c r="M370" s="101">
        <f t="shared" si="223"/>
        <v>2.7690809156056494E-2</v>
      </c>
      <c r="N370" s="569"/>
      <c r="O370" s="569"/>
      <c r="P370" s="117" t="s">
        <v>137</v>
      </c>
      <c r="Q370" s="187">
        <v>3029679</v>
      </c>
      <c r="R370" s="160">
        <f>IFERROR(Q370/N365,"-")</f>
        <v>2.5570029425529106E-2</v>
      </c>
      <c r="S370" s="187">
        <v>78</v>
      </c>
      <c r="T370" s="160">
        <f>IFERROR(S370/O365,"-")</f>
        <v>0.45614035087719296</v>
      </c>
      <c r="U370" s="190">
        <f t="shared" si="214"/>
        <v>38842.038461538461</v>
      </c>
      <c r="V370" s="101">
        <f t="shared" si="224"/>
        <v>5.4268419954080572E-3</v>
      </c>
      <c r="W370" s="569"/>
      <c r="X370" s="569"/>
      <c r="Y370" s="117" t="s">
        <v>137</v>
      </c>
      <c r="Z370" s="187">
        <v>1156303</v>
      </c>
      <c r="AA370" s="160">
        <f>IFERROR(Z370/W365,"-")</f>
        <v>1.8487551752779403E-2</v>
      </c>
      <c r="AB370" s="187">
        <v>29</v>
      </c>
      <c r="AC370" s="160">
        <f>IFERROR(AB370/X365,"-")</f>
        <v>0.37179487179487181</v>
      </c>
      <c r="AD370" s="190">
        <f t="shared" si="215"/>
        <v>39872.517241379312</v>
      </c>
      <c r="AE370" s="101">
        <f t="shared" si="225"/>
        <v>2.0176720239337646E-3</v>
      </c>
      <c r="AF370" s="569"/>
      <c r="AG370" s="569"/>
      <c r="AH370" s="117" t="s">
        <v>137</v>
      </c>
      <c r="AI370" s="187">
        <v>2639220</v>
      </c>
      <c r="AJ370" s="160">
        <f>IFERROR(AI370/AF365,"-")</f>
        <v>1.9756869281587378E-2</v>
      </c>
      <c r="AK370" s="187">
        <v>56</v>
      </c>
      <c r="AL370" s="160">
        <f>IFERROR(AK370/AG365,"-")</f>
        <v>0.47863247863247865</v>
      </c>
      <c r="AM370" s="190">
        <f t="shared" si="216"/>
        <v>47128.928571428572</v>
      </c>
      <c r="AN370" s="101">
        <f t="shared" si="226"/>
        <v>3.8961942531134768E-3</v>
      </c>
      <c r="AO370" s="569"/>
      <c r="AP370" s="586"/>
      <c r="AQ370" s="117" t="s">
        <v>137</v>
      </c>
      <c r="AR370" s="187">
        <f t="shared" si="211"/>
        <v>32570807</v>
      </c>
      <c r="AS370" s="160">
        <f>IFERROR(AR370/AO365,"-")</f>
        <v>3.2458570456731894E-2</v>
      </c>
      <c r="AT370" s="187">
        <f t="shared" si="212"/>
        <v>561</v>
      </c>
      <c r="AU370" s="160">
        <f>IFERROR(AT370/AP365,"-")</f>
        <v>0.40272792534099067</v>
      </c>
      <c r="AV370" s="190">
        <f t="shared" si="217"/>
        <v>58058.479500891262</v>
      </c>
      <c r="AW370" s="101">
        <f t="shared" si="227"/>
        <v>3.903151742851179E-2</v>
      </c>
      <c r="AX370" s="112"/>
      <c r="BN370" s="476"/>
      <c r="BO370" s="566"/>
      <c r="BP370" s="569"/>
      <c r="BQ370" s="569"/>
      <c r="BR370" s="388" t="s">
        <v>140</v>
      </c>
      <c r="BS370" s="374">
        <v>8378</v>
      </c>
      <c r="BT370" s="329">
        <v>5.388679579258485E-5</v>
      </c>
      <c r="BU370" s="374">
        <v>2</v>
      </c>
      <c r="BV370" s="329">
        <v>1.092896174863388E-2</v>
      </c>
      <c r="BW370" s="374">
        <v>4189</v>
      </c>
      <c r="BX370" s="389">
        <v>1.1370096645821489E-4</v>
      </c>
      <c r="CA370" s="9"/>
      <c r="CB370" s="138"/>
      <c r="CC370" s="138"/>
      <c r="CD370" s="138"/>
      <c r="CE370" s="138"/>
      <c r="CF370" s="138"/>
      <c r="CG370" s="138"/>
      <c r="CH370" s="1"/>
      <c r="CI370" s="9"/>
      <c r="CJ370" s="130"/>
      <c r="CK370" s="130"/>
      <c r="CL370" s="130"/>
      <c r="CM370" s="1"/>
      <c r="CN370" s="1"/>
      <c r="CO370" s="1"/>
      <c r="CP370" s="1"/>
      <c r="CQ370" s="1"/>
    </row>
    <row r="371" spans="2:95" s="14" customFormat="1" ht="13.5" customHeight="1">
      <c r="B371" s="451"/>
      <c r="C371" s="566"/>
      <c r="D371" s="581"/>
      <c r="E371" s="569"/>
      <c r="F371" s="569"/>
      <c r="G371" s="117" t="s">
        <v>138</v>
      </c>
      <c r="H371" s="187">
        <v>30550788</v>
      </c>
      <c r="I371" s="160">
        <f>IFERROR(H371/E365,"-")</f>
        <v>4.4350910391826773E-2</v>
      </c>
      <c r="J371" s="187">
        <v>436</v>
      </c>
      <c r="K371" s="160">
        <f>IFERROR(J371/F365,"-")</f>
        <v>0.42453748782862705</v>
      </c>
      <c r="L371" s="190">
        <f t="shared" si="213"/>
        <v>70070.614678899088</v>
      </c>
      <c r="M371" s="101">
        <f t="shared" si="223"/>
        <v>3.0334655256383496E-2</v>
      </c>
      <c r="N371" s="569"/>
      <c r="O371" s="569"/>
      <c r="P371" s="117" t="s">
        <v>138</v>
      </c>
      <c r="Q371" s="187">
        <v>6865235</v>
      </c>
      <c r="R371" s="160">
        <f>IFERROR(Q371/N365,"-")</f>
        <v>5.7941538018771069E-2</v>
      </c>
      <c r="S371" s="187">
        <v>75</v>
      </c>
      <c r="T371" s="160">
        <f>IFERROR(S371/O365,"-")</f>
        <v>0.43859649122807015</v>
      </c>
      <c r="U371" s="190">
        <f t="shared" si="214"/>
        <v>91536.46666666666</v>
      </c>
      <c r="V371" s="101">
        <f t="shared" si="224"/>
        <v>5.2181173032769777E-3</v>
      </c>
      <c r="W371" s="569"/>
      <c r="X371" s="569"/>
      <c r="Y371" s="117" t="s">
        <v>138</v>
      </c>
      <c r="Z371" s="187">
        <v>3010262</v>
      </c>
      <c r="AA371" s="160">
        <f>IFERROR(Z371/W365,"-")</f>
        <v>4.8129577208071955E-2</v>
      </c>
      <c r="AB371" s="187">
        <v>36</v>
      </c>
      <c r="AC371" s="160">
        <f>IFERROR(AB371/X365,"-")</f>
        <v>0.46153846153846156</v>
      </c>
      <c r="AD371" s="190">
        <f t="shared" si="215"/>
        <v>83618.388888888891</v>
      </c>
      <c r="AE371" s="101">
        <f t="shared" si="225"/>
        <v>2.5046963055729492E-3</v>
      </c>
      <c r="AF371" s="569"/>
      <c r="AG371" s="569"/>
      <c r="AH371" s="117" t="s">
        <v>138</v>
      </c>
      <c r="AI371" s="187">
        <v>3782382</v>
      </c>
      <c r="AJ371" s="160">
        <f>IFERROR(AI371/AF365,"-")</f>
        <v>2.8314436366437441E-2</v>
      </c>
      <c r="AK371" s="187">
        <v>38</v>
      </c>
      <c r="AL371" s="160">
        <f>IFERROR(AK371/AG365,"-")</f>
        <v>0.3247863247863248</v>
      </c>
      <c r="AM371" s="190">
        <f t="shared" si="216"/>
        <v>99536.368421052626</v>
      </c>
      <c r="AN371" s="101">
        <f t="shared" si="226"/>
        <v>2.643846100327002E-3</v>
      </c>
      <c r="AO371" s="569"/>
      <c r="AP371" s="586"/>
      <c r="AQ371" s="117" t="s">
        <v>138</v>
      </c>
      <c r="AR371" s="187">
        <f t="shared" si="211"/>
        <v>44208667</v>
      </c>
      <c r="AS371" s="160">
        <f>IFERROR(AR371/AO365,"-")</f>
        <v>4.405632726931507E-2</v>
      </c>
      <c r="AT371" s="187">
        <f t="shared" si="212"/>
        <v>585</v>
      </c>
      <c r="AU371" s="160">
        <f>IFERROR(AT371/AP365,"-")</f>
        <v>0.41995692749461594</v>
      </c>
      <c r="AV371" s="190">
        <f t="shared" si="217"/>
        <v>75570.370940170935</v>
      </c>
      <c r="AW371" s="101">
        <f t="shared" si="227"/>
        <v>4.0701314965560426E-2</v>
      </c>
      <c r="AX371" s="112"/>
      <c r="BN371" s="476"/>
      <c r="BO371" s="566"/>
      <c r="BP371" s="569"/>
      <c r="BQ371" s="569"/>
      <c r="BR371" s="388" t="s">
        <v>141</v>
      </c>
      <c r="BS371" s="374">
        <v>217387</v>
      </c>
      <c r="BT371" s="329">
        <v>1.3982202049370545E-3</v>
      </c>
      <c r="BU371" s="374">
        <v>18</v>
      </c>
      <c r="BV371" s="329">
        <v>9.8360655737704916E-2</v>
      </c>
      <c r="BW371" s="374">
        <v>12077.055555555555</v>
      </c>
      <c r="BX371" s="389">
        <v>1.023308698123934E-3</v>
      </c>
      <c r="CA371" s="9"/>
      <c r="CB371" s="138"/>
      <c r="CC371" s="138"/>
      <c r="CD371" s="138"/>
      <c r="CE371" s="138"/>
      <c r="CF371" s="138"/>
      <c r="CG371" s="138"/>
      <c r="CH371" s="1"/>
      <c r="CI371" s="9"/>
      <c r="CJ371" s="130"/>
      <c r="CK371" s="130"/>
      <c r="CL371" s="130"/>
      <c r="CM371" s="1"/>
      <c r="CN371" s="1"/>
      <c r="CO371" s="1"/>
      <c r="CP371" s="1"/>
      <c r="CQ371" s="1"/>
    </row>
    <row r="372" spans="2:95" s="14" customFormat="1" ht="13.5" customHeight="1">
      <c r="B372" s="451"/>
      <c r="C372" s="566"/>
      <c r="D372" s="581"/>
      <c r="E372" s="569"/>
      <c r="F372" s="569"/>
      <c r="G372" s="117" t="s">
        <v>139</v>
      </c>
      <c r="H372" s="187">
        <v>11145053</v>
      </c>
      <c r="I372" s="160">
        <f>IFERROR(H372/E365,"-")</f>
        <v>1.6179394355234314E-2</v>
      </c>
      <c r="J372" s="187">
        <v>154</v>
      </c>
      <c r="K372" s="160">
        <f>IFERROR(J372/F365,"-")</f>
        <v>0.14995131450827653</v>
      </c>
      <c r="L372" s="190">
        <f t="shared" si="213"/>
        <v>72370.474025974021</v>
      </c>
      <c r="M372" s="101">
        <f t="shared" si="223"/>
        <v>1.071453419606206E-2</v>
      </c>
      <c r="N372" s="569"/>
      <c r="O372" s="569"/>
      <c r="P372" s="117" t="s">
        <v>139</v>
      </c>
      <c r="Q372" s="187">
        <v>4334209</v>
      </c>
      <c r="R372" s="160">
        <f>IFERROR(Q372/N365,"-")</f>
        <v>3.6580063982485631E-2</v>
      </c>
      <c r="S372" s="187">
        <v>32</v>
      </c>
      <c r="T372" s="160">
        <f>IFERROR(S372/O365,"-")</f>
        <v>0.1871345029239766</v>
      </c>
      <c r="U372" s="190">
        <f t="shared" si="214"/>
        <v>135444.03125</v>
      </c>
      <c r="V372" s="101">
        <f t="shared" si="224"/>
        <v>2.226396716064844E-3</v>
      </c>
      <c r="W372" s="569"/>
      <c r="X372" s="569"/>
      <c r="Y372" s="117" t="s">
        <v>139</v>
      </c>
      <c r="Z372" s="187">
        <v>233095</v>
      </c>
      <c r="AA372" s="160">
        <f>IFERROR(Z372/W365,"-")</f>
        <v>3.7268396569187442E-3</v>
      </c>
      <c r="AB372" s="187">
        <v>9</v>
      </c>
      <c r="AC372" s="160">
        <f>IFERROR(AB372/X365,"-")</f>
        <v>0.11538461538461539</v>
      </c>
      <c r="AD372" s="190">
        <f t="shared" si="215"/>
        <v>25899.444444444445</v>
      </c>
      <c r="AE372" s="101">
        <f t="shared" si="225"/>
        <v>6.2617407639323729E-4</v>
      </c>
      <c r="AF372" s="569"/>
      <c r="AG372" s="569"/>
      <c r="AH372" s="117" t="s">
        <v>139</v>
      </c>
      <c r="AI372" s="187">
        <v>10072650</v>
      </c>
      <c r="AJ372" s="160">
        <f>IFERROR(AI372/AF365,"-")</f>
        <v>7.5402592193595491E-2</v>
      </c>
      <c r="AK372" s="187">
        <v>22</v>
      </c>
      <c r="AL372" s="160">
        <f>IFERROR(AK372/AG365,"-")</f>
        <v>0.18803418803418803</v>
      </c>
      <c r="AM372" s="190">
        <f t="shared" si="216"/>
        <v>457847.72727272729</v>
      </c>
      <c r="AN372" s="101">
        <f t="shared" si="226"/>
        <v>1.5306477422945802E-3</v>
      </c>
      <c r="AO372" s="569"/>
      <c r="AP372" s="586"/>
      <c r="AQ372" s="117" t="s">
        <v>139</v>
      </c>
      <c r="AR372" s="187">
        <f t="shared" si="211"/>
        <v>25785007</v>
      </c>
      <c r="AS372" s="160">
        <f>IFERROR(AR372/AO365,"-")</f>
        <v>2.5696153811504429E-2</v>
      </c>
      <c r="AT372" s="187">
        <f t="shared" si="212"/>
        <v>217</v>
      </c>
      <c r="AU372" s="160">
        <f>IFERROR(AT372/AP365,"-")</f>
        <v>0.15577889447236182</v>
      </c>
      <c r="AV372" s="190">
        <f t="shared" si="217"/>
        <v>118824.91705069125</v>
      </c>
      <c r="AW372" s="101">
        <f t="shared" si="227"/>
        <v>1.5097752730814722E-2</v>
      </c>
      <c r="AX372" s="112"/>
      <c r="BN372" s="476"/>
      <c r="BO372" s="566"/>
      <c r="BP372" s="569"/>
      <c r="BQ372" s="569"/>
      <c r="BR372" s="388" t="s">
        <v>142</v>
      </c>
      <c r="BS372" s="374">
        <v>27746</v>
      </c>
      <c r="BT372" s="329">
        <v>1.7846061542862966E-4</v>
      </c>
      <c r="BU372" s="374">
        <v>4</v>
      </c>
      <c r="BV372" s="329">
        <v>2.185792349726776E-2</v>
      </c>
      <c r="BW372" s="374">
        <v>6936.5</v>
      </c>
      <c r="BX372" s="389">
        <v>2.2740193291642978E-4</v>
      </c>
      <c r="CA372" s="9"/>
      <c r="CB372" s="138"/>
      <c r="CC372" s="138"/>
      <c r="CD372" s="138"/>
      <c r="CE372" s="138"/>
      <c r="CF372" s="138"/>
      <c r="CG372" s="138"/>
      <c r="CH372" s="1"/>
      <c r="CI372" s="9"/>
      <c r="CJ372" s="130"/>
      <c r="CK372" s="130"/>
      <c r="CL372" s="130"/>
      <c r="CM372" s="1"/>
      <c r="CN372" s="1"/>
      <c r="CO372" s="1"/>
      <c r="CP372" s="1"/>
      <c r="CQ372" s="1"/>
    </row>
    <row r="373" spans="2:95" s="14" customFormat="1" ht="13.5" customHeight="1">
      <c r="B373" s="451"/>
      <c r="C373" s="566"/>
      <c r="D373" s="581"/>
      <c r="E373" s="569"/>
      <c r="F373" s="569"/>
      <c r="G373" s="117" t="s">
        <v>149</v>
      </c>
      <c r="H373" s="187">
        <v>0</v>
      </c>
      <c r="I373" s="160">
        <f>IFERROR(H373/E365,"-")</f>
        <v>0</v>
      </c>
      <c r="J373" s="187">
        <v>0</v>
      </c>
      <c r="K373" s="160">
        <f>IFERROR(J373/F365,"-")</f>
        <v>0</v>
      </c>
      <c r="L373" s="190" t="str">
        <f t="shared" si="213"/>
        <v>-</v>
      </c>
      <c r="M373" s="101">
        <f t="shared" si="223"/>
        <v>0</v>
      </c>
      <c r="N373" s="569"/>
      <c r="O373" s="569"/>
      <c r="P373" s="117" t="s">
        <v>149</v>
      </c>
      <c r="Q373" s="187">
        <v>877</v>
      </c>
      <c r="R373" s="160">
        <f>IFERROR(Q373/N365,"-")</f>
        <v>7.4017464576904107E-6</v>
      </c>
      <c r="S373" s="187">
        <v>1</v>
      </c>
      <c r="T373" s="160">
        <f>IFERROR(S373/O365,"-")</f>
        <v>5.8479532163742687E-3</v>
      </c>
      <c r="U373" s="190">
        <f t="shared" si="214"/>
        <v>877</v>
      </c>
      <c r="V373" s="101">
        <f t="shared" si="224"/>
        <v>6.9574897377026374E-5</v>
      </c>
      <c r="W373" s="569"/>
      <c r="X373" s="569"/>
      <c r="Y373" s="117" t="s">
        <v>149</v>
      </c>
      <c r="Z373" s="187">
        <v>0</v>
      </c>
      <c r="AA373" s="160">
        <f>IFERROR(Z373/W365,"-")</f>
        <v>0</v>
      </c>
      <c r="AB373" s="187">
        <v>0</v>
      </c>
      <c r="AC373" s="160">
        <f>IFERROR(AB373/X365,"-")</f>
        <v>0</v>
      </c>
      <c r="AD373" s="190" t="str">
        <f t="shared" si="215"/>
        <v>-</v>
      </c>
      <c r="AE373" s="101">
        <f t="shared" si="225"/>
        <v>0</v>
      </c>
      <c r="AF373" s="569"/>
      <c r="AG373" s="569"/>
      <c r="AH373" s="117" t="s">
        <v>149</v>
      </c>
      <c r="AI373" s="187">
        <v>0</v>
      </c>
      <c r="AJ373" s="160">
        <f>IFERROR(AI373/AF365,"-")</f>
        <v>0</v>
      </c>
      <c r="AK373" s="187">
        <v>0</v>
      </c>
      <c r="AL373" s="160">
        <f>IFERROR(AK373/AG365,"-")</f>
        <v>0</v>
      </c>
      <c r="AM373" s="190" t="str">
        <f t="shared" si="216"/>
        <v>-</v>
      </c>
      <c r="AN373" s="101">
        <f t="shared" si="226"/>
        <v>0</v>
      </c>
      <c r="AO373" s="569"/>
      <c r="AP373" s="586"/>
      <c r="AQ373" s="117" t="s">
        <v>149</v>
      </c>
      <c r="AR373" s="187">
        <f t="shared" si="211"/>
        <v>877</v>
      </c>
      <c r="AS373" s="160">
        <f>IFERROR(AR373/AO365,"-")</f>
        <v>8.7397792417467183E-7</v>
      </c>
      <c r="AT373" s="187">
        <f t="shared" si="212"/>
        <v>1</v>
      </c>
      <c r="AU373" s="160">
        <f>IFERROR(AT373/AP365,"-")</f>
        <v>7.1787508973438624E-4</v>
      </c>
      <c r="AV373" s="190">
        <f t="shared" si="217"/>
        <v>877</v>
      </c>
      <c r="AW373" s="101">
        <f t="shared" si="227"/>
        <v>6.9574897377026374E-5</v>
      </c>
      <c r="AX373" s="112"/>
      <c r="BN373" s="476"/>
      <c r="BO373" s="566"/>
      <c r="BP373" s="569"/>
      <c r="BQ373" s="569"/>
      <c r="BR373" s="388" t="s">
        <v>143</v>
      </c>
      <c r="BS373" s="374">
        <v>1114944</v>
      </c>
      <c r="BT373" s="329">
        <v>7.1712532404115204E-3</v>
      </c>
      <c r="BU373" s="374">
        <v>3</v>
      </c>
      <c r="BV373" s="329">
        <v>1.6393442622950821E-2</v>
      </c>
      <c r="BW373" s="374">
        <v>371648</v>
      </c>
      <c r="BX373" s="389">
        <v>1.7055144968732233E-4</v>
      </c>
      <c r="CA373" s="9"/>
      <c r="CB373" s="138"/>
      <c r="CC373" s="138"/>
      <c r="CD373" s="138"/>
      <c r="CE373" s="138"/>
      <c r="CF373" s="138"/>
      <c r="CG373" s="138"/>
      <c r="CH373" s="1"/>
      <c r="CI373" s="9"/>
      <c r="CJ373" s="130"/>
      <c r="CK373" s="130"/>
      <c r="CL373" s="130"/>
      <c r="CM373" s="1"/>
      <c r="CN373" s="1"/>
      <c r="CO373" s="1"/>
      <c r="CP373" s="1"/>
      <c r="CQ373" s="1"/>
    </row>
    <row r="374" spans="2:95" s="14" customFormat="1" ht="13.5" customHeight="1">
      <c r="B374" s="451"/>
      <c r="C374" s="566"/>
      <c r="D374" s="581"/>
      <c r="E374" s="569"/>
      <c r="F374" s="569"/>
      <c r="G374" s="117" t="s">
        <v>140</v>
      </c>
      <c r="H374" s="187">
        <v>277252</v>
      </c>
      <c r="I374" s="160">
        <f>IFERROR(H374/E365,"-")</f>
        <v>4.0248973636800326E-4</v>
      </c>
      <c r="J374" s="187">
        <v>13</v>
      </c>
      <c r="K374" s="160">
        <f>IFERROR(J374/F365,"-")</f>
        <v>1.2658227848101266E-2</v>
      </c>
      <c r="L374" s="190">
        <f t="shared" si="213"/>
        <v>21327.076923076922</v>
      </c>
      <c r="M374" s="101">
        <f t="shared" si="223"/>
        <v>9.0447366590134279E-4</v>
      </c>
      <c r="N374" s="569"/>
      <c r="O374" s="569"/>
      <c r="P374" s="117" t="s">
        <v>140</v>
      </c>
      <c r="Q374" s="187">
        <v>79743</v>
      </c>
      <c r="R374" s="160">
        <f>IFERROR(Q374/N365,"-")</f>
        <v>6.7301877739521824E-4</v>
      </c>
      <c r="S374" s="187">
        <v>2</v>
      </c>
      <c r="T374" s="160">
        <f>IFERROR(S374/O365,"-")</f>
        <v>1.1695906432748537E-2</v>
      </c>
      <c r="U374" s="190">
        <f t="shared" si="214"/>
        <v>39871.5</v>
      </c>
      <c r="V374" s="101">
        <f t="shared" si="224"/>
        <v>1.3914979475405275E-4</v>
      </c>
      <c r="W374" s="569"/>
      <c r="X374" s="569"/>
      <c r="Y374" s="117" t="s">
        <v>140</v>
      </c>
      <c r="Z374" s="187">
        <v>0</v>
      </c>
      <c r="AA374" s="160">
        <f>IFERROR(Z374/W365,"-")</f>
        <v>0</v>
      </c>
      <c r="AB374" s="187">
        <v>0</v>
      </c>
      <c r="AC374" s="160">
        <f>IFERROR(AB374/X365,"-")</f>
        <v>0</v>
      </c>
      <c r="AD374" s="190" t="str">
        <f t="shared" si="215"/>
        <v>-</v>
      </c>
      <c r="AE374" s="101">
        <f t="shared" si="225"/>
        <v>0</v>
      </c>
      <c r="AF374" s="569"/>
      <c r="AG374" s="569"/>
      <c r="AH374" s="117" t="s">
        <v>140</v>
      </c>
      <c r="AI374" s="187">
        <v>0</v>
      </c>
      <c r="AJ374" s="160">
        <f>IFERROR(AI374/AF365,"-")</f>
        <v>0</v>
      </c>
      <c r="AK374" s="187">
        <v>0</v>
      </c>
      <c r="AL374" s="160">
        <f>IFERROR(AK374/AG365,"-")</f>
        <v>0</v>
      </c>
      <c r="AM374" s="190" t="str">
        <f t="shared" si="216"/>
        <v>-</v>
      </c>
      <c r="AN374" s="101">
        <f t="shared" si="226"/>
        <v>0</v>
      </c>
      <c r="AO374" s="569"/>
      <c r="AP374" s="586"/>
      <c r="AQ374" s="117" t="s">
        <v>140</v>
      </c>
      <c r="AR374" s="187">
        <f t="shared" si="211"/>
        <v>356995</v>
      </c>
      <c r="AS374" s="160">
        <f>IFERROR(AR374/AO365,"-")</f>
        <v>3.5576482216731698E-4</v>
      </c>
      <c r="AT374" s="187">
        <f t="shared" si="212"/>
        <v>15</v>
      </c>
      <c r="AU374" s="160">
        <f>IFERROR(AT374/AP365,"-")</f>
        <v>1.0768126346015794E-2</v>
      </c>
      <c r="AV374" s="190">
        <f t="shared" si="217"/>
        <v>23799.666666666668</v>
      </c>
      <c r="AW374" s="101">
        <f t="shared" si="227"/>
        <v>1.0436234606553956E-3</v>
      </c>
      <c r="AX374" s="112"/>
      <c r="BN374" s="476"/>
      <c r="BO374" s="566"/>
      <c r="BP374" s="569"/>
      <c r="BQ374" s="569"/>
      <c r="BR374" s="388" t="s">
        <v>144</v>
      </c>
      <c r="BS374" s="374">
        <v>1679422</v>
      </c>
      <c r="BT374" s="329">
        <v>1.0801942034324949E-2</v>
      </c>
      <c r="BU374" s="374">
        <v>31</v>
      </c>
      <c r="BV374" s="329">
        <v>0.16939890710382513</v>
      </c>
      <c r="BW374" s="374">
        <v>54174.903225806454</v>
      </c>
      <c r="BX374" s="389">
        <v>1.7623649801023309E-3</v>
      </c>
      <c r="CA374" s="9"/>
      <c r="CB374" s="138"/>
      <c r="CC374" s="138"/>
      <c r="CD374" s="138"/>
      <c r="CE374" s="138"/>
      <c r="CF374" s="138"/>
      <c r="CG374" s="138"/>
      <c r="CH374" s="1"/>
      <c r="CI374" s="9"/>
      <c r="CJ374" s="130"/>
      <c r="CK374" s="130"/>
      <c r="CL374" s="130"/>
      <c r="CM374" s="1"/>
      <c r="CN374" s="1"/>
      <c r="CO374" s="1"/>
      <c r="CP374" s="1"/>
      <c r="CQ374" s="1"/>
    </row>
    <row r="375" spans="2:95" s="14" customFormat="1" ht="13.5" customHeight="1">
      <c r="B375" s="451"/>
      <c r="C375" s="566"/>
      <c r="D375" s="581"/>
      <c r="E375" s="569"/>
      <c r="F375" s="569"/>
      <c r="G375" s="117" t="s">
        <v>141</v>
      </c>
      <c r="H375" s="187">
        <v>766375</v>
      </c>
      <c r="I375" s="160">
        <f>IFERROR(H375/E365,"-")</f>
        <v>1.1125549020711428E-3</v>
      </c>
      <c r="J375" s="187">
        <v>37</v>
      </c>
      <c r="K375" s="160">
        <f>IFERROR(J375/F365,"-")</f>
        <v>3.6027263875365138E-2</v>
      </c>
      <c r="L375" s="190">
        <f t="shared" si="213"/>
        <v>20712.837837837837</v>
      </c>
      <c r="M375" s="101">
        <f t="shared" si="223"/>
        <v>2.5742712029499758E-3</v>
      </c>
      <c r="N375" s="569"/>
      <c r="O375" s="569"/>
      <c r="P375" s="117" t="s">
        <v>141</v>
      </c>
      <c r="Q375" s="187">
        <v>101304</v>
      </c>
      <c r="R375" s="160">
        <f>IFERROR(Q375/N365,"-")</f>
        <v>8.549903342643892E-4</v>
      </c>
      <c r="S375" s="187">
        <v>12</v>
      </c>
      <c r="T375" s="160">
        <f>IFERROR(S375/O365,"-")</f>
        <v>7.0175438596491224E-2</v>
      </c>
      <c r="U375" s="190">
        <f t="shared" si="214"/>
        <v>8442</v>
      </c>
      <c r="V375" s="101">
        <f t="shared" si="224"/>
        <v>8.3489876852431638E-4</v>
      </c>
      <c r="W375" s="569"/>
      <c r="X375" s="569"/>
      <c r="Y375" s="117" t="s">
        <v>141</v>
      </c>
      <c r="Z375" s="187">
        <v>10198</v>
      </c>
      <c r="AA375" s="160">
        <f>IFERROR(Z375/W365,"-")</f>
        <v>1.6305073391217035E-4</v>
      </c>
      <c r="AB375" s="187">
        <v>3</v>
      </c>
      <c r="AC375" s="160">
        <f>IFERROR(AB375/X365,"-")</f>
        <v>3.8461538461538464E-2</v>
      </c>
      <c r="AD375" s="190">
        <f t="shared" si="215"/>
        <v>3399.3333333333335</v>
      </c>
      <c r="AE375" s="101">
        <f t="shared" si="225"/>
        <v>2.087246921310791E-4</v>
      </c>
      <c r="AF375" s="569"/>
      <c r="AG375" s="569"/>
      <c r="AH375" s="117" t="s">
        <v>141</v>
      </c>
      <c r="AI375" s="187">
        <v>66612</v>
      </c>
      <c r="AJ375" s="160">
        <f>IFERROR(AI375/AF365,"-")</f>
        <v>4.986490616868235E-4</v>
      </c>
      <c r="AK375" s="187">
        <v>4</v>
      </c>
      <c r="AL375" s="160">
        <f>IFERROR(AK375/AG365,"-")</f>
        <v>3.4188034188034191E-2</v>
      </c>
      <c r="AM375" s="190">
        <f t="shared" si="216"/>
        <v>16653</v>
      </c>
      <c r="AN375" s="101">
        <f t="shared" si="226"/>
        <v>2.782995895081055E-4</v>
      </c>
      <c r="AO375" s="569"/>
      <c r="AP375" s="586"/>
      <c r="AQ375" s="117" t="s">
        <v>141</v>
      </c>
      <c r="AR375" s="187">
        <f t="shared" si="211"/>
        <v>944489</v>
      </c>
      <c r="AS375" s="160">
        <f>IFERROR(AR375/AO365,"-")</f>
        <v>9.4123436217310335E-4</v>
      </c>
      <c r="AT375" s="187">
        <f t="shared" si="212"/>
        <v>56</v>
      </c>
      <c r="AU375" s="160">
        <f>IFERROR(AT375/AP365,"-")</f>
        <v>4.0201005025125629E-2</v>
      </c>
      <c r="AV375" s="190">
        <f t="shared" si="217"/>
        <v>16865.875</v>
      </c>
      <c r="AW375" s="101">
        <f t="shared" si="227"/>
        <v>3.8961942531134768E-3</v>
      </c>
      <c r="AX375" s="112"/>
      <c r="BN375" s="476"/>
      <c r="BO375" s="566"/>
      <c r="BP375" s="569"/>
      <c r="BQ375" s="569"/>
      <c r="BR375" s="388" t="s">
        <v>145</v>
      </c>
      <c r="BS375" s="374">
        <v>1781044</v>
      </c>
      <c r="BT375" s="329">
        <v>1.1455568670996478E-2</v>
      </c>
      <c r="BU375" s="374">
        <v>35</v>
      </c>
      <c r="BV375" s="329">
        <v>0.19125683060109289</v>
      </c>
      <c r="BW375" s="374">
        <v>50886.971428571429</v>
      </c>
      <c r="BX375" s="389">
        <v>1.9897669130187609E-3</v>
      </c>
      <c r="CA375" s="9"/>
      <c r="CB375" s="138"/>
      <c r="CC375" s="138"/>
      <c r="CD375" s="138"/>
      <c r="CE375" s="138"/>
      <c r="CF375" s="138"/>
      <c r="CG375" s="138"/>
      <c r="CH375" s="1"/>
      <c r="CI375" s="9"/>
      <c r="CJ375" s="130"/>
      <c r="CK375" s="130"/>
      <c r="CL375" s="130"/>
      <c r="CM375" s="1"/>
      <c r="CN375" s="1"/>
      <c r="CO375" s="1"/>
      <c r="CP375" s="1"/>
      <c r="CQ375" s="1"/>
    </row>
    <row r="376" spans="2:95" s="14" customFormat="1" ht="13.5" customHeight="1">
      <c r="B376" s="451"/>
      <c r="C376" s="566"/>
      <c r="D376" s="581"/>
      <c r="E376" s="569"/>
      <c r="F376" s="569"/>
      <c r="G376" s="117" t="s">
        <v>142</v>
      </c>
      <c r="H376" s="187">
        <v>1266520</v>
      </c>
      <c r="I376" s="160">
        <f>IFERROR(H376/E365,"-")</f>
        <v>1.8386208247543876E-3</v>
      </c>
      <c r="J376" s="187">
        <v>7</v>
      </c>
      <c r="K376" s="160">
        <f>IFERROR(J376/F365,"-")</f>
        <v>6.815968841285297E-3</v>
      </c>
      <c r="L376" s="190">
        <f t="shared" si="213"/>
        <v>180931.42857142858</v>
      </c>
      <c r="M376" s="101">
        <f t="shared" si="223"/>
        <v>4.8702428163918459E-4</v>
      </c>
      <c r="N376" s="569"/>
      <c r="O376" s="569"/>
      <c r="P376" s="117" t="s">
        <v>142</v>
      </c>
      <c r="Q376" s="187">
        <v>100290</v>
      </c>
      <c r="R376" s="160">
        <f>IFERROR(Q376/N365,"-")</f>
        <v>8.4643232866792614E-4</v>
      </c>
      <c r="S376" s="187">
        <v>2</v>
      </c>
      <c r="T376" s="160">
        <f>IFERROR(S376/O365,"-")</f>
        <v>1.1695906432748537E-2</v>
      </c>
      <c r="U376" s="190">
        <f t="shared" si="214"/>
        <v>50145</v>
      </c>
      <c r="V376" s="101">
        <f t="shared" si="224"/>
        <v>1.3914979475405275E-4</v>
      </c>
      <c r="W376" s="569"/>
      <c r="X376" s="569"/>
      <c r="Y376" s="117" t="s">
        <v>142</v>
      </c>
      <c r="Z376" s="187">
        <v>0</v>
      </c>
      <c r="AA376" s="160">
        <f>IFERROR(Z376/W365,"-")</f>
        <v>0</v>
      </c>
      <c r="AB376" s="187">
        <v>0</v>
      </c>
      <c r="AC376" s="160">
        <f>IFERROR(AB376/X365,"-")</f>
        <v>0</v>
      </c>
      <c r="AD376" s="190" t="str">
        <f t="shared" si="215"/>
        <v>-</v>
      </c>
      <c r="AE376" s="101">
        <f t="shared" si="225"/>
        <v>0</v>
      </c>
      <c r="AF376" s="569"/>
      <c r="AG376" s="569"/>
      <c r="AH376" s="117" t="s">
        <v>142</v>
      </c>
      <c r="AI376" s="187">
        <v>752756</v>
      </c>
      <c r="AJ376" s="160">
        <f>IFERROR(AI376/AF365,"-")</f>
        <v>5.6350368263845332E-3</v>
      </c>
      <c r="AK376" s="187">
        <v>2</v>
      </c>
      <c r="AL376" s="160">
        <f>IFERROR(AK376/AG365,"-")</f>
        <v>1.7094017094017096E-2</v>
      </c>
      <c r="AM376" s="190">
        <f t="shared" si="216"/>
        <v>376378</v>
      </c>
      <c r="AN376" s="101">
        <f t="shared" si="226"/>
        <v>1.3914979475405275E-4</v>
      </c>
      <c r="AO376" s="569"/>
      <c r="AP376" s="586"/>
      <c r="AQ376" s="117" t="s">
        <v>142</v>
      </c>
      <c r="AR376" s="187">
        <f t="shared" si="211"/>
        <v>2119566</v>
      </c>
      <c r="AS376" s="160">
        <f>IFERROR(AR376/AO365,"-")</f>
        <v>2.1122621354973917E-3</v>
      </c>
      <c r="AT376" s="187">
        <f t="shared" si="212"/>
        <v>11</v>
      </c>
      <c r="AU376" s="160">
        <f>IFERROR(AT376/AP365,"-")</f>
        <v>7.8966259870782481E-3</v>
      </c>
      <c r="AV376" s="190">
        <f t="shared" si="217"/>
        <v>192687.81818181818</v>
      </c>
      <c r="AW376" s="101">
        <f t="shared" si="227"/>
        <v>7.6532387114729009E-4</v>
      </c>
      <c r="AX376" s="112"/>
      <c r="BN376" s="476"/>
      <c r="BO376" s="566"/>
      <c r="BP376" s="569"/>
      <c r="BQ376" s="569"/>
      <c r="BR376" s="388" t="s">
        <v>146</v>
      </c>
      <c r="BS376" s="374">
        <v>225139</v>
      </c>
      <c r="BT376" s="329">
        <v>1.448080606104889E-3</v>
      </c>
      <c r="BU376" s="374">
        <v>11</v>
      </c>
      <c r="BV376" s="329">
        <v>6.0109289617486336E-2</v>
      </c>
      <c r="BW376" s="374">
        <v>20467.18181818182</v>
      </c>
      <c r="BX376" s="389">
        <v>6.2535531552018189E-4</v>
      </c>
      <c r="CA376" s="9"/>
      <c r="CB376" s="138"/>
      <c r="CC376" s="138"/>
      <c r="CD376" s="138"/>
      <c r="CE376" s="138"/>
      <c r="CF376" s="138"/>
      <c r="CG376" s="138"/>
      <c r="CH376" s="1"/>
      <c r="CI376" s="9"/>
      <c r="CJ376" s="130"/>
      <c r="CK376" s="130"/>
      <c r="CL376" s="130"/>
      <c r="CM376" s="1"/>
      <c r="CN376" s="1"/>
      <c r="CO376" s="1"/>
      <c r="CP376" s="1"/>
      <c r="CQ376" s="1"/>
    </row>
    <row r="377" spans="2:95" s="14" customFormat="1" ht="13.5" customHeight="1">
      <c r="B377" s="451"/>
      <c r="C377" s="566"/>
      <c r="D377" s="581"/>
      <c r="E377" s="569"/>
      <c r="F377" s="569"/>
      <c r="G377" s="117" t="s">
        <v>143</v>
      </c>
      <c r="H377" s="187">
        <v>4207432</v>
      </c>
      <c r="I377" s="160">
        <f>IFERROR(H377/E365,"-")</f>
        <v>6.1079746817563106E-3</v>
      </c>
      <c r="J377" s="187">
        <v>7</v>
      </c>
      <c r="K377" s="160">
        <f>IFERROR(J377/F365,"-")</f>
        <v>6.815968841285297E-3</v>
      </c>
      <c r="L377" s="190">
        <f t="shared" si="213"/>
        <v>601061.71428571432</v>
      </c>
      <c r="M377" s="101">
        <f t="shared" si="223"/>
        <v>4.8702428163918459E-4</v>
      </c>
      <c r="N377" s="569"/>
      <c r="O377" s="569"/>
      <c r="P377" s="117" t="s">
        <v>143</v>
      </c>
      <c r="Q377" s="187">
        <v>147922</v>
      </c>
      <c r="R377" s="160">
        <f>IFERROR(Q377/N365,"-")</f>
        <v>1.2484391556607537E-3</v>
      </c>
      <c r="S377" s="187">
        <v>1</v>
      </c>
      <c r="T377" s="160">
        <f>IFERROR(S377/O365,"-")</f>
        <v>5.8479532163742687E-3</v>
      </c>
      <c r="U377" s="190">
        <f t="shared" si="214"/>
        <v>147922</v>
      </c>
      <c r="V377" s="101">
        <f t="shared" si="224"/>
        <v>6.9574897377026374E-5</v>
      </c>
      <c r="W377" s="569"/>
      <c r="X377" s="569"/>
      <c r="Y377" s="117" t="s">
        <v>143</v>
      </c>
      <c r="Z377" s="187">
        <v>0</v>
      </c>
      <c r="AA377" s="160">
        <f>IFERROR(Z377/W365,"-")</f>
        <v>0</v>
      </c>
      <c r="AB377" s="187">
        <v>0</v>
      </c>
      <c r="AC377" s="160">
        <f>IFERROR(AB377/X365,"-")</f>
        <v>0</v>
      </c>
      <c r="AD377" s="190" t="str">
        <f t="shared" si="215"/>
        <v>-</v>
      </c>
      <c r="AE377" s="101">
        <f t="shared" si="225"/>
        <v>0</v>
      </c>
      <c r="AF377" s="569"/>
      <c r="AG377" s="569"/>
      <c r="AH377" s="117" t="s">
        <v>143</v>
      </c>
      <c r="AI377" s="187">
        <v>88545</v>
      </c>
      <c r="AJ377" s="160">
        <f>IFERROR(AI377/AF365,"-")</f>
        <v>6.6283674363567808E-4</v>
      </c>
      <c r="AK377" s="187">
        <v>5</v>
      </c>
      <c r="AL377" s="160">
        <f>IFERROR(AK377/AG365,"-")</f>
        <v>4.2735042735042736E-2</v>
      </c>
      <c r="AM377" s="190">
        <f t="shared" si="216"/>
        <v>17709</v>
      </c>
      <c r="AN377" s="101">
        <f t="shared" si="226"/>
        <v>3.4787448688513185E-4</v>
      </c>
      <c r="AO377" s="569"/>
      <c r="AP377" s="586"/>
      <c r="AQ377" s="117" t="s">
        <v>143</v>
      </c>
      <c r="AR377" s="187">
        <f t="shared" si="211"/>
        <v>4443899</v>
      </c>
      <c r="AS377" s="160">
        <f>IFERROR(AR377/AO365,"-")</f>
        <v>4.4285856593636258E-3</v>
      </c>
      <c r="AT377" s="187">
        <f t="shared" si="212"/>
        <v>13</v>
      </c>
      <c r="AU377" s="160">
        <f>IFERROR(AT377/AP365,"-")</f>
        <v>9.3323761665470208E-3</v>
      </c>
      <c r="AV377" s="190">
        <f t="shared" si="217"/>
        <v>341838.38461538462</v>
      </c>
      <c r="AW377" s="101">
        <f t="shared" si="227"/>
        <v>9.0447366590134279E-4</v>
      </c>
      <c r="AX377" s="112"/>
      <c r="BN377" s="476"/>
      <c r="BO377" s="566"/>
      <c r="BP377" s="569"/>
      <c r="BQ377" s="569"/>
      <c r="BR377" s="388" t="s">
        <v>147</v>
      </c>
      <c r="BS377" s="374">
        <v>170004</v>
      </c>
      <c r="BT377" s="329">
        <v>1.0934555779329904E-3</v>
      </c>
      <c r="BU377" s="374">
        <v>24</v>
      </c>
      <c r="BV377" s="329">
        <v>0.13114754098360656</v>
      </c>
      <c r="BW377" s="374">
        <v>7083.5</v>
      </c>
      <c r="BX377" s="389">
        <v>1.3644115974985787E-3</v>
      </c>
      <c r="CA377" s="9"/>
      <c r="CB377" s="138"/>
      <c r="CC377" s="138"/>
      <c r="CD377" s="138"/>
      <c r="CE377" s="138"/>
      <c r="CF377" s="138"/>
      <c r="CG377" s="138"/>
      <c r="CH377" s="1"/>
      <c r="CI377" s="9"/>
      <c r="CJ377" s="130"/>
      <c r="CK377" s="130"/>
      <c r="CL377" s="130"/>
      <c r="CM377" s="1"/>
      <c r="CN377" s="1"/>
      <c r="CO377" s="1"/>
      <c r="CP377" s="1"/>
      <c r="CQ377" s="1"/>
    </row>
    <row r="378" spans="2:95" s="14" customFormat="1" ht="13.5" customHeight="1">
      <c r="B378" s="451"/>
      <c r="C378" s="566"/>
      <c r="D378" s="581"/>
      <c r="E378" s="569"/>
      <c r="F378" s="569"/>
      <c r="G378" s="117" t="s">
        <v>144</v>
      </c>
      <c r="H378" s="187">
        <v>6166246</v>
      </c>
      <c r="I378" s="160">
        <f>IFERROR(H378/E365,"-")</f>
        <v>8.951606217160759E-3</v>
      </c>
      <c r="J378" s="187">
        <v>121</v>
      </c>
      <c r="K378" s="160">
        <f>IFERROR(J378/F365,"-")</f>
        <v>0.11781888997078871</v>
      </c>
      <c r="L378" s="190">
        <f t="shared" si="213"/>
        <v>50960.710743801654</v>
      </c>
      <c r="M378" s="101">
        <f t="shared" si="223"/>
        <v>8.4185625826201909E-3</v>
      </c>
      <c r="N378" s="569"/>
      <c r="O378" s="569"/>
      <c r="P378" s="117" t="s">
        <v>144</v>
      </c>
      <c r="Q378" s="187">
        <v>434994</v>
      </c>
      <c r="R378" s="160">
        <f>IFERROR(Q378/N365,"-")</f>
        <v>3.6712831227099E-3</v>
      </c>
      <c r="S378" s="187">
        <v>19</v>
      </c>
      <c r="T378" s="160">
        <f>IFERROR(S378/O365,"-")</f>
        <v>0.1111111111111111</v>
      </c>
      <c r="U378" s="190">
        <f t="shared" si="214"/>
        <v>22894.42105263158</v>
      </c>
      <c r="V378" s="101">
        <f t="shared" si="224"/>
        <v>1.321923050163501E-3</v>
      </c>
      <c r="W378" s="569"/>
      <c r="X378" s="569"/>
      <c r="Y378" s="117" t="s">
        <v>144</v>
      </c>
      <c r="Z378" s="187">
        <v>761095</v>
      </c>
      <c r="AA378" s="160">
        <f>IFERROR(Z378/W365,"-")</f>
        <v>1.2168768221894813E-2</v>
      </c>
      <c r="AB378" s="187">
        <v>10</v>
      </c>
      <c r="AC378" s="160">
        <f>IFERROR(AB378/X365,"-")</f>
        <v>0.12820512820512819</v>
      </c>
      <c r="AD378" s="190">
        <f t="shared" si="215"/>
        <v>76109.5</v>
      </c>
      <c r="AE378" s="101">
        <f t="shared" si="225"/>
        <v>6.9574897377026369E-4</v>
      </c>
      <c r="AF378" s="569"/>
      <c r="AG378" s="569"/>
      <c r="AH378" s="117" t="s">
        <v>144</v>
      </c>
      <c r="AI378" s="187">
        <v>491605</v>
      </c>
      <c r="AJ378" s="160">
        <f>IFERROR(AI378/AF365,"-")</f>
        <v>3.6800932560282062E-3</v>
      </c>
      <c r="AK378" s="187">
        <v>20</v>
      </c>
      <c r="AL378" s="160">
        <f>IFERROR(AK378/AG365,"-")</f>
        <v>0.17094017094017094</v>
      </c>
      <c r="AM378" s="190">
        <f t="shared" si="216"/>
        <v>24580.25</v>
      </c>
      <c r="AN378" s="101">
        <f t="shared" si="226"/>
        <v>1.3914979475405274E-3</v>
      </c>
      <c r="AO378" s="569"/>
      <c r="AP378" s="586"/>
      <c r="AQ378" s="117" t="s">
        <v>144</v>
      </c>
      <c r="AR378" s="187">
        <f t="shared" si="211"/>
        <v>7853940</v>
      </c>
      <c r="AS378" s="160">
        <f>IFERROR(AR378/AO365,"-")</f>
        <v>7.8268759153847459E-3</v>
      </c>
      <c r="AT378" s="187">
        <f t="shared" si="212"/>
        <v>170</v>
      </c>
      <c r="AU378" s="160">
        <f>IFERROR(AT378/AP365,"-")</f>
        <v>0.12203876525484565</v>
      </c>
      <c r="AV378" s="190">
        <f t="shared" si="217"/>
        <v>46199.647058823532</v>
      </c>
      <c r="AW378" s="101">
        <f t="shared" si="227"/>
        <v>1.1827732554094483E-2</v>
      </c>
      <c r="AX378" s="112"/>
      <c r="BN378" s="477"/>
      <c r="BO378" s="567"/>
      <c r="BP378" s="570"/>
      <c r="BQ378" s="570"/>
      <c r="BR378" s="119" t="s">
        <v>74</v>
      </c>
      <c r="BS378" s="374">
        <v>22533426</v>
      </c>
      <c r="BT378" s="329">
        <v>0.14493365067669156</v>
      </c>
      <c r="BU378" s="374">
        <v>160</v>
      </c>
      <c r="BV378" s="329">
        <v>0.87431693989071035</v>
      </c>
      <c r="BW378" s="374">
        <v>140833.91250000001</v>
      </c>
      <c r="BX378" s="389">
        <v>9.0960773166571911E-3</v>
      </c>
      <c r="CA378" s="9"/>
      <c r="CB378" s="138"/>
      <c r="CC378" s="138"/>
      <c r="CD378" s="138"/>
      <c r="CE378" s="138"/>
      <c r="CF378" s="138"/>
      <c r="CG378" s="138"/>
      <c r="CH378" s="1"/>
      <c r="CI378" s="9"/>
      <c r="CJ378" s="130"/>
      <c r="CK378" s="130"/>
      <c r="CL378" s="130"/>
      <c r="CM378" s="1"/>
      <c r="CN378" s="1"/>
      <c r="CO378" s="1"/>
      <c r="CP378" s="1"/>
      <c r="CQ378" s="1"/>
    </row>
    <row r="379" spans="2:95" s="14" customFormat="1" ht="13.5" customHeight="1">
      <c r="B379" s="451"/>
      <c r="C379" s="566"/>
      <c r="D379" s="581"/>
      <c r="E379" s="569"/>
      <c r="F379" s="569"/>
      <c r="G379" s="117" t="s">
        <v>145</v>
      </c>
      <c r="H379" s="187">
        <v>2937821</v>
      </c>
      <c r="I379" s="160">
        <f>IFERROR(H379/E365,"-")</f>
        <v>4.2648666187669829E-3</v>
      </c>
      <c r="J379" s="187">
        <v>73</v>
      </c>
      <c r="K379" s="160">
        <f>IFERROR(J379/F365,"-")</f>
        <v>7.108081791626096E-2</v>
      </c>
      <c r="L379" s="190">
        <f t="shared" si="213"/>
        <v>40244.123287671231</v>
      </c>
      <c r="M379" s="101">
        <f t="shared" si="223"/>
        <v>5.0789675085229254E-3</v>
      </c>
      <c r="N379" s="569"/>
      <c r="O379" s="569"/>
      <c r="P379" s="117" t="s">
        <v>145</v>
      </c>
      <c r="Q379" s="187">
        <v>1254431</v>
      </c>
      <c r="R379" s="160">
        <f>IFERROR(Q379/N365,"-")</f>
        <v>1.0587206625618061E-2</v>
      </c>
      <c r="S379" s="187">
        <v>13</v>
      </c>
      <c r="T379" s="160">
        <f>IFERROR(S379/O365,"-")</f>
        <v>7.6023391812865493E-2</v>
      </c>
      <c r="U379" s="190">
        <f t="shared" si="214"/>
        <v>96494.692307692312</v>
      </c>
      <c r="V379" s="101">
        <f t="shared" si="224"/>
        <v>9.0447366590134279E-4</v>
      </c>
      <c r="W379" s="569"/>
      <c r="X379" s="569"/>
      <c r="Y379" s="117" t="s">
        <v>145</v>
      </c>
      <c r="Z379" s="187">
        <v>311457</v>
      </c>
      <c r="AA379" s="160">
        <f>IFERROR(Z379/W365,"-")</f>
        <v>4.9797305777684693E-3</v>
      </c>
      <c r="AB379" s="187">
        <v>9</v>
      </c>
      <c r="AC379" s="160">
        <f>IFERROR(AB379/X365,"-")</f>
        <v>0.11538461538461539</v>
      </c>
      <c r="AD379" s="190">
        <f t="shared" si="215"/>
        <v>34606.333333333336</v>
      </c>
      <c r="AE379" s="101">
        <f t="shared" si="225"/>
        <v>6.2617407639323729E-4</v>
      </c>
      <c r="AF379" s="569"/>
      <c r="AG379" s="569"/>
      <c r="AH379" s="117" t="s">
        <v>145</v>
      </c>
      <c r="AI379" s="187">
        <v>2462816</v>
      </c>
      <c r="AJ379" s="160">
        <f>IFERROR(AI379/AF365,"-")</f>
        <v>1.8436331104114814E-2</v>
      </c>
      <c r="AK379" s="187">
        <v>16</v>
      </c>
      <c r="AL379" s="160">
        <f>IFERROR(AK379/AG365,"-")</f>
        <v>0.13675213675213677</v>
      </c>
      <c r="AM379" s="190">
        <f t="shared" si="216"/>
        <v>153926</v>
      </c>
      <c r="AN379" s="101">
        <f t="shared" si="226"/>
        <v>1.113198358032422E-3</v>
      </c>
      <c r="AO379" s="569"/>
      <c r="AP379" s="586"/>
      <c r="AQ379" s="117" t="s">
        <v>145</v>
      </c>
      <c r="AR379" s="187">
        <f t="shared" si="211"/>
        <v>6966525</v>
      </c>
      <c r="AS379" s="160">
        <f>IFERROR(AR379/AO365,"-")</f>
        <v>6.9425188805142032E-3</v>
      </c>
      <c r="AT379" s="187">
        <f t="shared" si="212"/>
        <v>111</v>
      </c>
      <c r="AU379" s="160">
        <f>IFERROR(AT379/AP365,"-")</f>
        <v>7.9684134960516864E-2</v>
      </c>
      <c r="AV379" s="190">
        <f t="shared" si="217"/>
        <v>62761.486486486487</v>
      </c>
      <c r="AW379" s="101">
        <f t="shared" si="227"/>
        <v>7.7228136088499273E-3</v>
      </c>
      <c r="AX379" s="112"/>
      <c r="BN379" s="555">
        <v>23</v>
      </c>
      <c r="BO379" s="565" t="s">
        <v>128</v>
      </c>
      <c r="BP379" s="568">
        <v>214645550</v>
      </c>
      <c r="BQ379" s="568">
        <v>251</v>
      </c>
      <c r="BR379" s="388" t="s">
        <v>133</v>
      </c>
      <c r="BS379" s="374">
        <v>2559299</v>
      </c>
      <c r="BT379" s="329">
        <v>1.1923373207597362E-2</v>
      </c>
      <c r="BU379" s="374">
        <v>63</v>
      </c>
      <c r="BV379" s="329">
        <v>0.25099601593625498</v>
      </c>
      <c r="BW379" s="374">
        <v>40623.793650793654</v>
      </c>
      <c r="BX379" s="389">
        <v>2.2275652358390496E-3</v>
      </c>
      <c r="CA379" s="9"/>
      <c r="CB379" s="138"/>
      <c r="CC379" s="138"/>
      <c r="CD379" s="138"/>
      <c r="CE379" s="138"/>
      <c r="CF379" s="138"/>
      <c r="CG379" s="138"/>
      <c r="CH379" s="1"/>
      <c r="CI379" s="9"/>
      <c r="CJ379" s="130"/>
      <c r="CK379" s="130"/>
      <c r="CL379" s="130"/>
      <c r="CM379" s="1"/>
      <c r="CN379" s="1"/>
      <c r="CO379" s="1"/>
      <c r="CP379" s="1"/>
      <c r="CQ379" s="1"/>
    </row>
    <row r="380" spans="2:95" s="14" customFormat="1" ht="13.5" customHeight="1">
      <c r="B380" s="451"/>
      <c r="C380" s="566"/>
      <c r="D380" s="581"/>
      <c r="E380" s="569"/>
      <c r="F380" s="569"/>
      <c r="G380" s="117" t="s">
        <v>146</v>
      </c>
      <c r="H380" s="187">
        <v>2422687</v>
      </c>
      <c r="I380" s="160">
        <f>IFERROR(H380/E365,"-")</f>
        <v>3.5170410021647769E-3</v>
      </c>
      <c r="J380" s="187">
        <v>50</v>
      </c>
      <c r="K380" s="160">
        <f>IFERROR(J380/F365,"-")</f>
        <v>4.8685491723466409E-2</v>
      </c>
      <c r="L380" s="190">
        <f t="shared" si="213"/>
        <v>48453.74</v>
      </c>
      <c r="M380" s="101">
        <f t="shared" si="223"/>
        <v>3.4787448688513183E-3</v>
      </c>
      <c r="N380" s="569"/>
      <c r="O380" s="569"/>
      <c r="P380" s="117" t="s">
        <v>146</v>
      </c>
      <c r="Q380" s="187">
        <v>165051</v>
      </c>
      <c r="R380" s="160">
        <f>IFERROR(Q380/N365,"-")</f>
        <v>1.3930053073982439E-3</v>
      </c>
      <c r="S380" s="187">
        <v>6</v>
      </c>
      <c r="T380" s="160">
        <f>IFERROR(S380/O365,"-")</f>
        <v>3.5087719298245612E-2</v>
      </c>
      <c r="U380" s="190">
        <f t="shared" si="214"/>
        <v>27508.5</v>
      </c>
      <c r="V380" s="101">
        <f t="shared" si="224"/>
        <v>4.1744938426215819E-4</v>
      </c>
      <c r="W380" s="569"/>
      <c r="X380" s="569"/>
      <c r="Y380" s="117" t="s">
        <v>146</v>
      </c>
      <c r="Z380" s="187">
        <v>198201</v>
      </c>
      <c r="AA380" s="160">
        <f>IFERROR(Z380/W365,"-")</f>
        <v>3.1689369005811021E-3</v>
      </c>
      <c r="AB380" s="187">
        <v>9</v>
      </c>
      <c r="AC380" s="160">
        <f>IFERROR(AB380/X365,"-")</f>
        <v>0.11538461538461539</v>
      </c>
      <c r="AD380" s="190">
        <f t="shared" si="215"/>
        <v>22022.333333333332</v>
      </c>
      <c r="AE380" s="101">
        <f t="shared" si="225"/>
        <v>6.2617407639323729E-4</v>
      </c>
      <c r="AF380" s="569"/>
      <c r="AG380" s="569"/>
      <c r="AH380" s="117" t="s">
        <v>146</v>
      </c>
      <c r="AI380" s="187">
        <v>362986</v>
      </c>
      <c r="AJ380" s="160">
        <f>IFERROR(AI380/AF365,"-")</f>
        <v>2.7172675840006805E-3</v>
      </c>
      <c r="AK380" s="187">
        <v>11</v>
      </c>
      <c r="AL380" s="160">
        <f>IFERROR(AK380/AG365,"-")</f>
        <v>9.4017094017094016E-2</v>
      </c>
      <c r="AM380" s="190">
        <f t="shared" si="216"/>
        <v>32998.727272727272</v>
      </c>
      <c r="AN380" s="101">
        <f t="shared" si="226"/>
        <v>7.6532387114729009E-4</v>
      </c>
      <c r="AO380" s="569"/>
      <c r="AP380" s="586"/>
      <c r="AQ380" s="117" t="s">
        <v>146</v>
      </c>
      <c r="AR380" s="187">
        <f t="shared" si="211"/>
        <v>3148925</v>
      </c>
      <c r="AS380" s="160">
        <f>IFERROR(AR380/AO365,"-")</f>
        <v>3.1380740420544227E-3</v>
      </c>
      <c r="AT380" s="187">
        <f t="shared" si="212"/>
        <v>76</v>
      </c>
      <c r="AU380" s="160">
        <f>IFERROR(AT380/AP365,"-")</f>
        <v>5.4558506819813356E-2</v>
      </c>
      <c r="AV380" s="190">
        <f t="shared" si="217"/>
        <v>41433.223684210527</v>
      </c>
      <c r="AW380" s="101">
        <f t="shared" si="227"/>
        <v>5.2876922006540039E-3</v>
      </c>
      <c r="AX380" s="112"/>
      <c r="BN380" s="476"/>
      <c r="BO380" s="566"/>
      <c r="BP380" s="569"/>
      <c r="BQ380" s="569"/>
      <c r="BR380" s="388" t="s">
        <v>134</v>
      </c>
      <c r="BS380" s="374">
        <v>5487479</v>
      </c>
      <c r="BT380" s="329">
        <v>2.5565305220630011E-2</v>
      </c>
      <c r="BU380" s="374">
        <v>88</v>
      </c>
      <c r="BV380" s="329">
        <v>0.35059760956175301</v>
      </c>
      <c r="BW380" s="374">
        <v>62357.715909090912</v>
      </c>
      <c r="BX380" s="389">
        <v>3.1115196945053392E-3</v>
      </c>
      <c r="BZ380" s="144"/>
      <c r="CA380" s="9"/>
      <c r="CB380" s="138"/>
      <c r="CC380" s="138"/>
      <c r="CD380" s="138"/>
      <c r="CE380" s="138"/>
      <c r="CF380" s="138"/>
      <c r="CG380" s="138"/>
      <c r="CH380" s="1"/>
      <c r="CI380" s="9"/>
      <c r="CJ380" s="130"/>
      <c r="CK380" s="130"/>
      <c r="CL380" s="130"/>
      <c r="CM380" s="1"/>
      <c r="CN380" s="1"/>
      <c r="CO380" s="1"/>
      <c r="CP380" s="1"/>
      <c r="CQ380" s="1"/>
    </row>
    <row r="381" spans="2:95" s="14" customFormat="1" ht="13.5" customHeight="1">
      <c r="B381" s="451"/>
      <c r="C381" s="566"/>
      <c r="D381" s="581"/>
      <c r="E381" s="569"/>
      <c r="F381" s="569"/>
      <c r="G381" s="118" t="s">
        <v>147</v>
      </c>
      <c r="H381" s="188">
        <v>1540910</v>
      </c>
      <c r="I381" s="161">
        <f>IFERROR(H381/E365,"-")</f>
        <v>2.2369557646719227E-3</v>
      </c>
      <c r="J381" s="188">
        <v>124</v>
      </c>
      <c r="K381" s="161">
        <f>IFERROR(J381/F365,"-")</f>
        <v>0.12074001947419669</v>
      </c>
      <c r="L381" s="191">
        <f t="shared" si="213"/>
        <v>12426.693548387097</v>
      </c>
      <c r="M381" s="102">
        <f t="shared" si="223"/>
        <v>8.6272872747512695E-3</v>
      </c>
      <c r="N381" s="569"/>
      <c r="O381" s="569"/>
      <c r="P381" s="118" t="s">
        <v>147</v>
      </c>
      <c r="Q381" s="188">
        <v>143287</v>
      </c>
      <c r="R381" s="161">
        <f>IFERROR(Q381/N365,"-")</f>
        <v>1.2093204614402346E-3</v>
      </c>
      <c r="S381" s="188">
        <v>17</v>
      </c>
      <c r="T381" s="161">
        <f>IFERROR(S381/O365,"-")</f>
        <v>9.9415204678362568E-2</v>
      </c>
      <c r="U381" s="191">
        <f t="shared" si="214"/>
        <v>8428.6470588235297</v>
      </c>
      <c r="V381" s="102">
        <f t="shared" si="224"/>
        <v>1.1827732554094482E-3</v>
      </c>
      <c r="W381" s="569"/>
      <c r="X381" s="569"/>
      <c r="Y381" s="118" t="s">
        <v>147</v>
      </c>
      <c r="Z381" s="188">
        <v>73375</v>
      </c>
      <c r="AA381" s="161">
        <f>IFERROR(Z381/W365,"-")</f>
        <v>1.173156266013483E-3</v>
      </c>
      <c r="AB381" s="188">
        <v>8</v>
      </c>
      <c r="AC381" s="161">
        <f>IFERROR(AB381/X365,"-")</f>
        <v>0.10256410256410256</v>
      </c>
      <c r="AD381" s="191">
        <f t="shared" si="215"/>
        <v>9171.875</v>
      </c>
      <c r="AE381" s="102">
        <f t="shared" si="225"/>
        <v>5.56599179016211E-4</v>
      </c>
      <c r="AF381" s="569"/>
      <c r="AG381" s="569"/>
      <c r="AH381" s="118" t="s">
        <v>147</v>
      </c>
      <c r="AI381" s="188">
        <v>461660</v>
      </c>
      <c r="AJ381" s="161">
        <f>IFERROR(AI381/AF365,"-")</f>
        <v>3.4559287488491403E-3</v>
      </c>
      <c r="AK381" s="188">
        <v>18</v>
      </c>
      <c r="AL381" s="161">
        <f>IFERROR(AK381/AG365,"-")</f>
        <v>0.15384615384615385</v>
      </c>
      <c r="AM381" s="191">
        <f t="shared" si="216"/>
        <v>25647.777777777777</v>
      </c>
      <c r="AN381" s="102">
        <f t="shared" si="226"/>
        <v>1.2523481527864746E-3</v>
      </c>
      <c r="AO381" s="569"/>
      <c r="AP381" s="586"/>
      <c r="AQ381" s="118" t="s">
        <v>147</v>
      </c>
      <c r="AR381" s="188">
        <f t="shared" si="211"/>
        <v>2219232</v>
      </c>
      <c r="AS381" s="161">
        <f>IFERROR(AR381/AO365,"-")</f>
        <v>2.2115846939817622E-3</v>
      </c>
      <c r="AT381" s="188">
        <f t="shared" si="212"/>
        <v>167</v>
      </c>
      <c r="AU381" s="161">
        <f>IFERROR(AT381/AP365,"-")</f>
        <v>0.1198851399856425</v>
      </c>
      <c r="AV381" s="191">
        <f t="shared" si="217"/>
        <v>13288.814371257486</v>
      </c>
      <c r="AW381" s="102">
        <f t="shared" si="227"/>
        <v>1.1619007861963404E-2</v>
      </c>
      <c r="AX381" s="112"/>
      <c r="BN381" s="476"/>
      <c r="BO381" s="566"/>
      <c r="BP381" s="569"/>
      <c r="BQ381" s="569"/>
      <c r="BR381" s="388" t="s">
        <v>135</v>
      </c>
      <c r="BS381" s="374">
        <v>3272411</v>
      </c>
      <c r="BT381" s="329">
        <v>1.5245650329112343E-2</v>
      </c>
      <c r="BU381" s="374">
        <v>86</v>
      </c>
      <c r="BV381" s="329">
        <v>0.34262948207171312</v>
      </c>
      <c r="BW381" s="374">
        <v>38051.29069767442</v>
      </c>
      <c r="BX381" s="389">
        <v>3.0408033378120361E-3</v>
      </c>
      <c r="CA381" s="9"/>
      <c r="CB381" s="138"/>
      <c r="CC381" s="138"/>
      <c r="CD381" s="138"/>
      <c r="CE381" s="138"/>
      <c r="CF381" s="138"/>
      <c r="CG381" s="138"/>
      <c r="CH381" s="1"/>
      <c r="CI381" s="9"/>
      <c r="CJ381" s="130"/>
      <c r="CK381" s="130"/>
      <c r="CL381" s="130"/>
      <c r="CM381" s="1"/>
      <c r="CN381" s="1"/>
      <c r="CO381" s="1"/>
      <c r="CP381" s="1"/>
      <c r="CQ381" s="1"/>
    </row>
    <row r="382" spans="2:95" s="14" customFormat="1" ht="13.5" customHeight="1">
      <c r="B382" s="451"/>
      <c r="C382" s="567"/>
      <c r="D382" s="582"/>
      <c r="E382" s="570"/>
      <c r="F382" s="570"/>
      <c r="G382" s="119" t="s">
        <v>74</v>
      </c>
      <c r="H382" s="181">
        <v>139740203</v>
      </c>
      <c r="I382" s="161">
        <f>IFERROR(H382/E365,"-")</f>
        <v>0.20286236876733532</v>
      </c>
      <c r="J382" s="188">
        <v>840</v>
      </c>
      <c r="K382" s="161">
        <f>IFERROR(J382/F365,"-")</f>
        <v>0.81791626095423564</v>
      </c>
      <c r="L382" s="191">
        <f t="shared" si="213"/>
        <v>166357.38452380954</v>
      </c>
      <c r="M382" s="103">
        <f t="shared" si="223"/>
        <v>5.8442913796702148E-2</v>
      </c>
      <c r="N382" s="570"/>
      <c r="O382" s="570"/>
      <c r="P382" s="119" t="s">
        <v>74</v>
      </c>
      <c r="Q382" s="181">
        <v>25008174</v>
      </c>
      <c r="R382" s="161">
        <f>IFERROR(Q382/N365,"-")</f>
        <v>0.21106518052201304</v>
      </c>
      <c r="S382" s="188">
        <v>142</v>
      </c>
      <c r="T382" s="161">
        <f>IFERROR(S382/O365,"-")</f>
        <v>0.83040935672514615</v>
      </c>
      <c r="U382" s="191">
        <f t="shared" si="214"/>
        <v>176113.90140845071</v>
      </c>
      <c r="V382" s="103">
        <f t="shared" si="224"/>
        <v>9.8796354275377442E-3</v>
      </c>
      <c r="W382" s="570"/>
      <c r="X382" s="570"/>
      <c r="Y382" s="119" t="s">
        <v>74</v>
      </c>
      <c r="Z382" s="181">
        <v>9578081</v>
      </c>
      <c r="AA382" s="161">
        <f>IFERROR(Z382/W365,"-")</f>
        <v>0.15313915831733818</v>
      </c>
      <c r="AB382" s="188">
        <v>67</v>
      </c>
      <c r="AC382" s="161">
        <f>IFERROR(AB382/X365,"-")</f>
        <v>0.85897435897435892</v>
      </c>
      <c r="AD382" s="191">
        <f t="shared" si="215"/>
        <v>142956.43283582089</v>
      </c>
      <c r="AE382" s="103">
        <f t="shared" si="225"/>
        <v>4.6615181242607665E-3</v>
      </c>
      <c r="AF382" s="570"/>
      <c r="AG382" s="570"/>
      <c r="AH382" s="119" t="s">
        <v>74</v>
      </c>
      <c r="AI382" s="181">
        <v>41952055</v>
      </c>
      <c r="AJ382" s="161">
        <f>IFERROR(AI382/AF365,"-")</f>
        <v>0.31404781212970656</v>
      </c>
      <c r="AK382" s="188">
        <v>95</v>
      </c>
      <c r="AL382" s="161">
        <f>IFERROR(AK382/AG365,"-")</f>
        <v>0.81196581196581197</v>
      </c>
      <c r="AM382" s="191">
        <f t="shared" si="216"/>
        <v>441600.57894736843</v>
      </c>
      <c r="AN382" s="103">
        <f t="shared" si="226"/>
        <v>6.6096152508175049E-3</v>
      </c>
      <c r="AO382" s="570"/>
      <c r="AP382" s="587"/>
      <c r="AQ382" s="119" t="s">
        <v>74</v>
      </c>
      <c r="AR382" s="181">
        <f t="shared" si="211"/>
        <v>216278513</v>
      </c>
      <c r="AS382" s="161">
        <f>IFERROR(AR382/AO365,"-")</f>
        <v>0.21553323356365425</v>
      </c>
      <c r="AT382" s="188">
        <f t="shared" si="212"/>
        <v>1144</v>
      </c>
      <c r="AU382" s="161">
        <f>IFERROR(AT382/AP365,"-")</f>
        <v>0.82124910265613782</v>
      </c>
      <c r="AV382" s="191">
        <f t="shared" si="217"/>
        <v>189054.64423076922</v>
      </c>
      <c r="AW382" s="103">
        <f t="shared" si="227"/>
        <v>7.9593682599318163E-2</v>
      </c>
      <c r="AX382" s="112"/>
      <c r="BN382" s="476"/>
      <c r="BO382" s="566"/>
      <c r="BP382" s="569"/>
      <c r="BQ382" s="569"/>
      <c r="BR382" s="388" t="s">
        <v>136</v>
      </c>
      <c r="BS382" s="374">
        <v>128315</v>
      </c>
      <c r="BT382" s="329">
        <v>5.9779948850558515E-4</v>
      </c>
      <c r="BU382" s="374">
        <v>16</v>
      </c>
      <c r="BV382" s="329">
        <v>6.3745019920318724E-2</v>
      </c>
      <c r="BW382" s="374">
        <v>8019.6875</v>
      </c>
      <c r="BX382" s="389">
        <v>5.6573085354642524E-4</v>
      </c>
      <c r="CA382" s="9"/>
      <c r="CB382" s="138"/>
      <c r="CC382" s="138"/>
      <c r="CD382" s="138"/>
      <c r="CE382" s="138"/>
      <c r="CF382" s="138"/>
      <c r="CG382" s="138"/>
      <c r="CH382" s="1"/>
      <c r="CI382" s="9"/>
      <c r="CJ382" s="130"/>
      <c r="CK382" s="130"/>
      <c r="CL382" s="130"/>
      <c r="CM382" s="1"/>
      <c r="CN382" s="1"/>
      <c r="CO382" s="1"/>
      <c r="CP382" s="1"/>
      <c r="CQ382" s="1"/>
    </row>
    <row r="383" spans="2:95" s="14" customFormat="1" ht="13.5" customHeight="1">
      <c r="B383" s="451">
        <v>22</v>
      </c>
      <c r="C383" s="565" t="s">
        <v>56</v>
      </c>
      <c r="D383" s="580">
        <f>BL26</f>
        <v>19083</v>
      </c>
      <c r="E383" s="568">
        <f>VLOOKUP(C383,$AY$5:$BI$78,2,0)</f>
        <v>1202308380</v>
      </c>
      <c r="F383" s="568">
        <f>VLOOKUP(C383,$AY$5:$BI$78,7,0)</f>
        <v>1776</v>
      </c>
      <c r="G383" s="115" t="s">
        <v>133</v>
      </c>
      <c r="H383" s="186">
        <v>11584694</v>
      </c>
      <c r="I383" s="159">
        <f>IFERROR(H383/E383,"-")</f>
        <v>9.6353765745190931E-3</v>
      </c>
      <c r="J383" s="186">
        <v>382</v>
      </c>
      <c r="K383" s="159">
        <f>IFERROR(J383/F383,"-")</f>
        <v>0.21509009009009009</v>
      </c>
      <c r="L383" s="189">
        <f t="shared" si="213"/>
        <v>30326.424083769634</v>
      </c>
      <c r="M383" s="100">
        <f>IFERROR(J383/$BL$26,0)</f>
        <v>2.0017816905098778E-2</v>
      </c>
      <c r="N383" s="568">
        <f>VLOOKUP(C383,$AY$5:$BI$78,3,0)</f>
        <v>141635890</v>
      </c>
      <c r="O383" s="568">
        <f>VLOOKUP(C383,$AY$5:$BI$78,8,0)</f>
        <v>226</v>
      </c>
      <c r="P383" s="115" t="s">
        <v>133</v>
      </c>
      <c r="Q383" s="186">
        <v>1158254</v>
      </c>
      <c r="R383" s="159">
        <f>IFERROR(Q383/N383,"-")</f>
        <v>8.177687166720243E-3</v>
      </c>
      <c r="S383" s="186">
        <v>53</v>
      </c>
      <c r="T383" s="159">
        <f>IFERROR(S383/O383,"-")</f>
        <v>0.23451327433628319</v>
      </c>
      <c r="U383" s="189">
        <f t="shared" si="214"/>
        <v>21853.849056603773</v>
      </c>
      <c r="V383" s="100">
        <f>IFERROR(S383/$BL$26,0)</f>
        <v>2.7773410889273173E-3</v>
      </c>
      <c r="W383" s="568">
        <f>VLOOKUP(C383,$AY$5:$BI$78,4,0)</f>
        <v>87677520</v>
      </c>
      <c r="X383" s="568">
        <f>VLOOKUP(C383,$AY$5:$BI$78,9,0)</f>
        <v>113</v>
      </c>
      <c r="Y383" s="115" t="s">
        <v>133</v>
      </c>
      <c r="Z383" s="186">
        <v>1038369</v>
      </c>
      <c r="AA383" s="159">
        <f>IFERROR(Z383/W383,"-")</f>
        <v>1.1843047111733999E-2</v>
      </c>
      <c r="AB383" s="186">
        <v>38</v>
      </c>
      <c r="AC383" s="159">
        <f>IFERROR(AB383/X383,"-")</f>
        <v>0.33628318584070799</v>
      </c>
      <c r="AD383" s="189">
        <f t="shared" si="215"/>
        <v>27325.5</v>
      </c>
      <c r="AE383" s="100">
        <f>IFERROR(AB383/$BL$26,0)</f>
        <v>1.9913011580988313E-3</v>
      </c>
      <c r="AF383" s="568">
        <f>VLOOKUP(C383,$AY$5:$BI$78,5,0)</f>
        <v>226759990</v>
      </c>
      <c r="AG383" s="568">
        <f>VLOOKUP(C383,$AY$5:$BI$78,10,0)</f>
        <v>230</v>
      </c>
      <c r="AH383" s="115" t="s">
        <v>133</v>
      </c>
      <c r="AI383" s="186">
        <v>6059617</v>
      </c>
      <c r="AJ383" s="159">
        <f>IFERROR(AI383/AF383,"-")</f>
        <v>2.6722602166281625E-2</v>
      </c>
      <c r="AK383" s="186">
        <v>62</v>
      </c>
      <c r="AL383" s="159">
        <f>IFERROR(AK383/AG383,"-")</f>
        <v>0.26956521739130435</v>
      </c>
      <c r="AM383" s="189">
        <f t="shared" si="216"/>
        <v>97735.758064516136</v>
      </c>
      <c r="AN383" s="100">
        <f>IFERROR(AK383/$BL$26,0)</f>
        <v>3.2489650474244089E-3</v>
      </c>
      <c r="AO383" s="568">
        <f>VLOOKUP(C383,$AY$5:$BI$78,6,0)</f>
        <v>1658381780</v>
      </c>
      <c r="AP383" s="585">
        <f>VLOOKUP(C383,$AY$5:$BI$78,11,0)</f>
        <v>2345</v>
      </c>
      <c r="AQ383" s="115" t="s">
        <v>133</v>
      </c>
      <c r="AR383" s="186">
        <f t="shared" si="211"/>
        <v>19840934</v>
      </c>
      <c r="AS383" s="159">
        <f>IFERROR(AR383/AO383,"-")</f>
        <v>1.196403279346207E-2</v>
      </c>
      <c r="AT383" s="186">
        <f t="shared" si="212"/>
        <v>535</v>
      </c>
      <c r="AU383" s="159">
        <f>IFERROR(AT383/AP383,"-")</f>
        <v>0.22814498933901919</v>
      </c>
      <c r="AV383" s="189">
        <f t="shared" si="217"/>
        <v>37085.857943925235</v>
      </c>
      <c r="AW383" s="100">
        <f>IFERROR(AT383/$BL$26,0)</f>
        <v>2.8035424199549339E-2</v>
      </c>
      <c r="AX383" s="112"/>
      <c r="BN383" s="476"/>
      <c r="BO383" s="566"/>
      <c r="BP383" s="569"/>
      <c r="BQ383" s="569"/>
      <c r="BR383" s="388" t="s">
        <v>137</v>
      </c>
      <c r="BS383" s="374">
        <v>6974493</v>
      </c>
      <c r="BT383" s="329">
        <v>3.2493070552825347E-2</v>
      </c>
      <c r="BU383" s="374">
        <v>108</v>
      </c>
      <c r="BV383" s="329">
        <v>0.4302788844621514</v>
      </c>
      <c r="BW383" s="374">
        <v>64578.638888888891</v>
      </c>
      <c r="BX383" s="389">
        <v>3.8186832614383708E-3</v>
      </c>
      <c r="CA383" s="9"/>
      <c r="CB383" s="138"/>
      <c r="CC383" s="138"/>
      <c r="CD383" s="138"/>
      <c r="CE383" s="138"/>
      <c r="CF383" s="138"/>
      <c r="CG383" s="138"/>
      <c r="CH383" s="1"/>
      <c r="CI383" s="9"/>
      <c r="CJ383" s="130"/>
      <c r="CK383" s="130"/>
      <c r="CL383" s="130"/>
      <c r="CM383" s="1"/>
      <c r="CN383" s="1"/>
      <c r="CO383" s="1"/>
      <c r="CP383" s="1"/>
      <c r="CQ383" s="1"/>
    </row>
    <row r="384" spans="2:95" s="14" customFormat="1" ht="13.5" customHeight="1">
      <c r="B384" s="451"/>
      <c r="C384" s="566"/>
      <c r="D384" s="581"/>
      <c r="E384" s="569"/>
      <c r="F384" s="569"/>
      <c r="G384" s="116" t="s">
        <v>134</v>
      </c>
      <c r="H384" s="187">
        <v>32647283</v>
      </c>
      <c r="I384" s="160">
        <f>IFERROR(H384/E383,"-")</f>
        <v>2.7153834692560323E-2</v>
      </c>
      <c r="J384" s="187">
        <v>464</v>
      </c>
      <c r="K384" s="160">
        <f>IFERROR(J384/F383,"-")</f>
        <v>0.26126126126126126</v>
      </c>
      <c r="L384" s="190">
        <f t="shared" si="213"/>
        <v>70360.523706896551</v>
      </c>
      <c r="M384" s="101">
        <f t="shared" ref="M384:M400" si="235">IFERROR(J384/$BL$26,0)</f>
        <v>2.4314835193627836E-2</v>
      </c>
      <c r="N384" s="569"/>
      <c r="O384" s="569"/>
      <c r="P384" s="116" t="s">
        <v>134</v>
      </c>
      <c r="Q384" s="187">
        <v>6845202</v>
      </c>
      <c r="R384" s="160">
        <f>IFERROR(Q384/N383,"-")</f>
        <v>4.8329572398634273E-2</v>
      </c>
      <c r="S384" s="187">
        <v>60</v>
      </c>
      <c r="T384" s="160">
        <f>IFERROR(S384/O383,"-")</f>
        <v>0.26548672566371684</v>
      </c>
      <c r="U384" s="190">
        <f t="shared" si="214"/>
        <v>114086.7</v>
      </c>
      <c r="V384" s="101">
        <f t="shared" ref="V384:V400" si="236">IFERROR(S384/$BL$26,0)</f>
        <v>3.1441597233139444E-3</v>
      </c>
      <c r="W384" s="569"/>
      <c r="X384" s="569"/>
      <c r="Y384" s="116" t="s">
        <v>134</v>
      </c>
      <c r="Z384" s="187">
        <v>775834</v>
      </c>
      <c r="AA384" s="160">
        <f>IFERROR(Z384/W383,"-")</f>
        <v>8.8487219985236808E-3</v>
      </c>
      <c r="AB384" s="187">
        <v>33</v>
      </c>
      <c r="AC384" s="160">
        <f>IFERROR(AB384/X383,"-")</f>
        <v>0.29203539823008851</v>
      </c>
      <c r="AD384" s="190">
        <f t="shared" si="215"/>
        <v>23510.121212121212</v>
      </c>
      <c r="AE384" s="101">
        <f t="shared" ref="AE384:AE400" si="237">IFERROR(AB384/$BL$26,0)</f>
        <v>1.7292878478226694E-3</v>
      </c>
      <c r="AF384" s="569"/>
      <c r="AG384" s="569"/>
      <c r="AH384" s="116" t="s">
        <v>134</v>
      </c>
      <c r="AI384" s="187">
        <v>3221382</v>
      </c>
      <c r="AJ384" s="160">
        <f>IFERROR(AI384/AF383,"-")</f>
        <v>1.420613045537707E-2</v>
      </c>
      <c r="AK384" s="187">
        <v>73</v>
      </c>
      <c r="AL384" s="160">
        <f>IFERROR(AK384/AG383,"-")</f>
        <v>0.31739130434782609</v>
      </c>
      <c r="AM384" s="190">
        <f t="shared" si="216"/>
        <v>44128.520547945205</v>
      </c>
      <c r="AN384" s="101">
        <f t="shared" ref="AN384:AN400" si="238">IFERROR(AK384/$BL$26,0)</f>
        <v>3.8253943300319655E-3</v>
      </c>
      <c r="AO384" s="569"/>
      <c r="AP384" s="586"/>
      <c r="AQ384" s="116" t="s">
        <v>134</v>
      </c>
      <c r="AR384" s="187">
        <f t="shared" si="211"/>
        <v>43489701</v>
      </c>
      <c r="AS384" s="160">
        <f>IFERROR(AR384/AO383,"-")</f>
        <v>2.6224179211616759E-2</v>
      </c>
      <c r="AT384" s="187">
        <f t="shared" si="212"/>
        <v>630</v>
      </c>
      <c r="AU384" s="160">
        <f>IFERROR(AT384/AP383,"-")</f>
        <v>0.26865671641791045</v>
      </c>
      <c r="AV384" s="190">
        <f t="shared" si="217"/>
        <v>69031.271428571432</v>
      </c>
      <c r="AW384" s="101">
        <f t="shared" ref="AW384:AW400" si="239">IFERROR(AT384/$BL$26,0)</f>
        <v>3.3013677094796419E-2</v>
      </c>
      <c r="AX384" s="112"/>
      <c r="BN384" s="476"/>
      <c r="BO384" s="566"/>
      <c r="BP384" s="569"/>
      <c r="BQ384" s="569"/>
      <c r="BR384" s="388" t="s">
        <v>138</v>
      </c>
      <c r="BS384" s="374">
        <v>7390514</v>
      </c>
      <c r="BT384" s="329">
        <v>3.443124723526763E-2</v>
      </c>
      <c r="BU384" s="374">
        <v>117</v>
      </c>
      <c r="BV384" s="329">
        <v>0.46613545816733065</v>
      </c>
      <c r="BW384" s="374">
        <v>63166.786324786328</v>
      </c>
      <c r="BX384" s="389">
        <v>4.136906866558235E-3</v>
      </c>
      <c r="CA384" s="9"/>
      <c r="CB384" s="138"/>
      <c r="CC384" s="138"/>
      <c r="CD384" s="138"/>
      <c r="CE384" s="138"/>
      <c r="CF384" s="138"/>
      <c r="CG384" s="138"/>
      <c r="CH384" s="1"/>
      <c r="CI384" s="9"/>
      <c r="CJ384" s="130"/>
      <c r="CK384" s="130"/>
      <c r="CL384" s="130"/>
      <c r="CM384" s="1"/>
      <c r="CN384" s="1"/>
      <c r="CO384" s="1"/>
      <c r="CP384" s="1"/>
      <c r="CQ384" s="1"/>
    </row>
    <row r="385" spans="2:95" s="14" customFormat="1" ht="13.5" customHeight="1">
      <c r="B385" s="451"/>
      <c r="C385" s="566"/>
      <c r="D385" s="581"/>
      <c r="E385" s="569"/>
      <c r="F385" s="569"/>
      <c r="G385" s="116" t="s">
        <v>474</v>
      </c>
      <c r="H385" s="187">
        <v>20172821</v>
      </c>
      <c r="I385" s="160">
        <f>IFERROR(H385/E383,"-")</f>
        <v>1.6778408381383818E-2</v>
      </c>
      <c r="J385" s="187">
        <v>143</v>
      </c>
      <c r="K385" s="160">
        <f>IFERROR(J385/F383,"-")</f>
        <v>8.0518018018018014E-2</v>
      </c>
      <c r="L385" s="190">
        <f t="shared" si="213"/>
        <v>141068.67832167831</v>
      </c>
      <c r="M385" s="101">
        <f t="shared" si="235"/>
        <v>7.4935806738982338E-3</v>
      </c>
      <c r="N385" s="569"/>
      <c r="O385" s="569"/>
      <c r="P385" s="116" t="s">
        <v>474</v>
      </c>
      <c r="Q385" s="187">
        <v>2514786</v>
      </c>
      <c r="R385" s="160">
        <f>IFERROR(Q385/N383,"-")</f>
        <v>1.7755287872304116E-2</v>
      </c>
      <c r="S385" s="187">
        <v>14</v>
      </c>
      <c r="T385" s="160">
        <f>IFERROR(S385/O383,"-")</f>
        <v>6.1946902654867256E-2</v>
      </c>
      <c r="U385" s="190">
        <f t="shared" si="214"/>
        <v>179627.57142857142</v>
      </c>
      <c r="V385" s="101">
        <f t="shared" si="236"/>
        <v>7.3363726877325364E-4</v>
      </c>
      <c r="W385" s="569"/>
      <c r="X385" s="569"/>
      <c r="Y385" s="116" t="s">
        <v>474</v>
      </c>
      <c r="Z385" s="187">
        <v>992273</v>
      </c>
      <c r="AA385" s="160">
        <f>IFERROR(Z385/W383,"-")</f>
        <v>1.1317302314207793E-2</v>
      </c>
      <c r="AB385" s="187">
        <v>11</v>
      </c>
      <c r="AC385" s="160">
        <f>IFERROR(AB385/X383,"-")</f>
        <v>9.7345132743362831E-2</v>
      </c>
      <c r="AD385" s="190">
        <f t="shared" si="215"/>
        <v>90206.636363636368</v>
      </c>
      <c r="AE385" s="101">
        <f t="shared" si="237"/>
        <v>5.7642928260755644E-4</v>
      </c>
      <c r="AF385" s="569"/>
      <c r="AG385" s="569"/>
      <c r="AH385" s="116" t="s">
        <v>474</v>
      </c>
      <c r="AI385" s="187">
        <v>4605909</v>
      </c>
      <c r="AJ385" s="160">
        <f>IFERROR(AI385/AF383,"-")</f>
        <v>2.03118239685934E-2</v>
      </c>
      <c r="AK385" s="187">
        <v>18</v>
      </c>
      <c r="AL385" s="160">
        <f>IFERROR(AK385/AG383,"-")</f>
        <v>7.8260869565217397E-2</v>
      </c>
      <c r="AM385" s="190">
        <f t="shared" si="216"/>
        <v>255883.83333333334</v>
      </c>
      <c r="AN385" s="101">
        <f t="shared" si="238"/>
        <v>9.4324791699418331E-4</v>
      </c>
      <c r="AO385" s="569"/>
      <c r="AP385" s="586"/>
      <c r="AQ385" s="116" t="s">
        <v>474</v>
      </c>
      <c r="AR385" s="187">
        <f t="shared" si="211"/>
        <v>28285789</v>
      </c>
      <c r="AS385" s="160">
        <f>IFERROR(AR385/AO383,"-")</f>
        <v>1.7056258903182114E-2</v>
      </c>
      <c r="AT385" s="187">
        <f t="shared" si="212"/>
        <v>186</v>
      </c>
      <c r="AU385" s="160">
        <f>IFERROR(AT385/AP383,"-")</f>
        <v>7.9317697228144995E-2</v>
      </c>
      <c r="AV385" s="190">
        <f t="shared" si="217"/>
        <v>152074.13440860214</v>
      </c>
      <c r="AW385" s="101">
        <f t="shared" si="239"/>
        <v>9.7468951422732281E-3</v>
      </c>
      <c r="AX385" s="111"/>
      <c r="BJ385" s="12"/>
      <c r="BM385" s="12"/>
      <c r="BN385" s="476"/>
      <c r="BO385" s="566"/>
      <c r="BP385" s="569"/>
      <c r="BQ385" s="569"/>
      <c r="BR385" s="388" t="s">
        <v>139</v>
      </c>
      <c r="BS385" s="374">
        <v>2548845</v>
      </c>
      <c r="BT385" s="329">
        <v>1.1874669658886476E-2</v>
      </c>
      <c r="BU385" s="374">
        <v>39</v>
      </c>
      <c r="BV385" s="329">
        <v>0.15537848605577689</v>
      </c>
      <c r="BW385" s="374">
        <v>65355</v>
      </c>
      <c r="BX385" s="389">
        <v>1.3789689555194116E-3</v>
      </c>
      <c r="BY385" s="12"/>
      <c r="CA385" s="9"/>
      <c r="CB385" s="138"/>
      <c r="CC385" s="138"/>
      <c r="CD385" s="138"/>
      <c r="CE385" s="138"/>
      <c r="CF385" s="138"/>
      <c r="CG385" s="138"/>
      <c r="CH385" s="1"/>
      <c r="CI385" s="9"/>
      <c r="CJ385" s="130"/>
      <c r="CK385" s="130"/>
      <c r="CL385" s="130"/>
      <c r="CM385" s="1"/>
      <c r="CN385" s="1"/>
      <c r="CO385" s="1"/>
      <c r="CP385" s="1"/>
      <c r="CQ385" s="1"/>
    </row>
    <row r="386" spans="2:95" s="14" customFormat="1" ht="13.5" customHeight="1">
      <c r="B386" s="451"/>
      <c r="C386" s="566"/>
      <c r="D386" s="581"/>
      <c r="E386" s="569"/>
      <c r="F386" s="569"/>
      <c r="G386" s="117" t="s">
        <v>135</v>
      </c>
      <c r="H386" s="187">
        <v>24837500</v>
      </c>
      <c r="I386" s="160">
        <f>IFERROR(H386/E383,"-")</f>
        <v>2.0658177563396839E-2</v>
      </c>
      <c r="J386" s="187">
        <v>546</v>
      </c>
      <c r="K386" s="160">
        <f>IFERROR(J386/F383,"-")</f>
        <v>0.30743243243243246</v>
      </c>
      <c r="L386" s="190">
        <f t="shared" si="213"/>
        <v>45489.926739926741</v>
      </c>
      <c r="M386" s="101">
        <f t="shared" si="235"/>
        <v>2.8611853482156894E-2</v>
      </c>
      <c r="N386" s="569"/>
      <c r="O386" s="569"/>
      <c r="P386" s="117" t="s">
        <v>135</v>
      </c>
      <c r="Q386" s="187">
        <v>6431731</v>
      </c>
      <c r="R386" s="160">
        <f>IFERROR(Q386/N383,"-")</f>
        <v>4.5410319375971724E-2</v>
      </c>
      <c r="S386" s="187">
        <v>81</v>
      </c>
      <c r="T386" s="160">
        <f>IFERROR(S386/O383,"-")</f>
        <v>0.3584070796460177</v>
      </c>
      <c r="U386" s="190">
        <f t="shared" si="214"/>
        <v>79404.08641975309</v>
      </c>
      <c r="V386" s="101">
        <f t="shared" si="236"/>
        <v>4.2446156264738253E-3</v>
      </c>
      <c r="W386" s="569"/>
      <c r="X386" s="569"/>
      <c r="Y386" s="117" t="s">
        <v>135</v>
      </c>
      <c r="Z386" s="187">
        <v>1387969</v>
      </c>
      <c r="AA386" s="160">
        <f>IFERROR(Z386/W383,"-")</f>
        <v>1.5830386169681805E-2</v>
      </c>
      <c r="AB386" s="187">
        <v>41</v>
      </c>
      <c r="AC386" s="160">
        <f>IFERROR(AB386/X383,"-")</f>
        <v>0.36283185840707965</v>
      </c>
      <c r="AD386" s="190">
        <f t="shared" si="215"/>
        <v>33852.902439024387</v>
      </c>
      <c r="AE386" s="101">
        <f t="shared" si="237"/>
        <v>2.1485091442645285E-3</v>
      </c>
      <c r="AF386" s="569"/>
      <c r="AG386" s="569"/>
      <c r="AH386" s="117" t="s">
        <v>135</v>
      </c>
      <c r="AI386" s="187">
        <v>3401958</v>
      </c>
      <c r="AJ386" s="160">
        <f>IFERROR(AI386/AF383,"-")</f>
        <v>1.5002461413056157E-2</v>
      </c>
      <c r="AK386" s="187">
        <v>83</v>
      </c>
      <c r="AL386" s="160">
        <f>IFERROR(AK386/AG383,"-")</f>
        <v>0.36086956521739133</v>
      </c>
      <c r="AM386" s="190">
        <f t="shared" si="216"/>
        <v>40987.445783132527</v>
      </c>
      <c r="AN386" s="101">
        <f t="shared" si="238"/>
        <v>4.3494209505842898E-3</v>
      </c>
      <c r="AO386" s="569"/>
      <c r="AP386" s="586"/>
      <c r="AQ386" s="117" t="s">
        <v>135</v>
      </c>
      <c r="AR386" s="187">
        <f t="shared" si="211"/>
        <v>36059158</v>
      </c>
      <c r="AS386" s="160">
        <f>IFERROR(AR386/AO383,"-")</f>
        <v>2.1743580660901859E-2</v>
      </c>
      <c r="AT386" s="187">
        <f t="shared" si="212"/>
        <v>751</v>
      </c>
      <c r="AU386" s="160">
        <f>IFERROR(AT386/AP383,"-")</f>
        <v>0.32025586353944563</v>
      </c>
      <c r="AV386" s="190">
        <f t="shared" si="217"/>
        <v>48014.857523302264</v>
      </c>
      <c r="AW386" s="101">
        <f t="shared" si="239"/>
        <v>3.9354399203479537E-2</v>
      </c>
      <c r="AX386" s="112"/>
      <c r="BN386" s="476"/>
      <c r="BO386" s="566"/>
      <c r="BP386" s="569"/>
      <c r="BQ386" s="569"/>
      <c r="BR386" s="388" t="s">
        <v>436</v>
      </c>
      <c r="BS386" s="374">
        <v>0</v>
      </c>
      <c r="BT386" s="329">
        <v>0</v>
      </c>
      <c r="BU386" s="374">
        <v>0</v>
      </c>
      <c r="BV386" s="329">
        <v>0</v>
      </c>
      <c r="BW386" s="374" t="s">
        <v>329</v>
      </c>
      <c r="BX386" s="389">
        <v>0</v>
      </c>
      <c r="CA386" s="9"/>
      <c r="CB386" s="138"/>
      <c r="CC386" s="138"/>
      <c r="CD386" s="138"/>
      <c r="CE386" s="138"/>
      <c r="CF386" s="138"/>
      <c r="CG386" s="138"/>
      <c r="CH386" s="1"/>
      <c r="CI386" s="9"/>
      <c r="CJ386" s="130"/>
      <c r="CK386" s="130"/>
      <c r="CL386" s="130"/>
      <c r="CM386" s="1"/>
      <c r="CN386" s="1"/>
      <c r="CO386" s="1"/>
      <c r="CP386" s="1"/>
      <c r="CQ386" s="1"/>
    </row>
    <row r="387" spans="2:95" s="14" customFormat="1" ht="13.5" customHeight="1">
      <c r="B387" s="451"/>
      <c r="C387" s="566"/>
      <c r="D387" s="581"/>
      <c r="E387" s="569"/>
      <c r="F387" s="569"/>
      <c r="G387" s="117" t="s">
        <v>136</v>
      </c>
      <c r="H387" s="187">
        <v>3165288</v>
      </c>
      <c r="I387" s="160">
        <f>IFERROR(H387/E383,"-")</f>
        <v>2.6326756534791849E-3</v>
      </c>
      <c r="J387" s="187">
        <v>109</v>
      </c>
      <c r="K387" s="160">
        <f>IFERROR(J387/F383,"-")</f>
        <v>6.1373873873873871E-2</v>
      </c>
      <c r="L387" s="190">
        <f t="shared" si="213"/>
        <v>29039.339449541283</v>
      </c>
      <c r="M387" s="101">
        <f t="shared" si="235"/>
        <v>5.7118901640203319E-3</v>
      </c>
      <c r="N387" s="569"/>
      <c r="O387" s="569"/>
      <c r="P387" s="117" t="s">
        <v>136</v>
      </c>
      <c r="Q387" s="187">
        <v>266719</v>
      </c>
      <c r="R387" s="160">
        <f>IFERROR(Q387/N383,"-")</f>
        <v>1.8831314577117423E-3</v>
      </c>
      <c r="S387" s="187">
        <v>21</v>
      </c>
      <c r="T387" s="160">
        <f>IFERROR(S387/O383,"-")</f>
        <v>9.2920353982300891E-2</v>
      </c>
      <c r="U387" s="190">
        <f t="shared" si="214"/>
        <v>12700.904761904761</v>
      </c>
      <c r="V387" s="101">
        <f t="shared" si="236"/>
        <v>1.1004559031598806E-3</v>
      </c>
      <c r="W387" s="569"/>
      <c r="X387" s="569"/>
      <c r="Y387" s="117" t="s">
        <v>136</v>
      </c>
      <c r="Z387" s="187">
        <v>40513</v>
      </c>
      <c r="AA387" s="160">
        <f>IFERROR(Z387/W383,"-")</f>
        <v>4.6206827017917476E-4</v>
      </c>
      <c r="AB387" s="187">
        <v>5</v>
      </c>
      <c r="AC387" s="160">
        <f>IFERROR(AB387/X383,"-")</f>
        <v>4.4247787610619468E-2</v>
      </c>
      <c r="AD387" s="190">
        <f t="shared" si="215"/>
        <v>8102.6</v>
      </c>
      <c r="AE387" s="101">
        <f t="shared" si="237"/>
        <v>2.6201331027616204E-4</v>
      </c>
      <c r="AF387" s="569"/>
      <c r="AG387" s="569"/>
      <c r="AH387" s="117" t="s">
        <v>136</v>
      </c>
      <c r="AI387" s="187">
        <v>314910</v>
      </c>
      <c r="AJ387" s="160">
        <f>IFERROR(AI387/AF383,"-")</f>
        <v>1.388737051893502E-3</v>
      </c>
      <c r="AK387" s="187">
        <v>22</v>
      </c>
      <c r="AL387" s="160">
        <f>IFERROR(AK387/AG383,"-")</f>
        <v>9.5652173913043481E-2</v>
      </c>
      <c r="AM387" s="190">
        <f t="shared" si="216"/>
        <v>14314.09090909091</v>
      </c>
      <c r="AN387" s="101">
        <f t="shared" si="238"/>
        <v>1.1528585652151129E-3</v>
      </c>
      <c r="AO387" s="569"/>
      <c r="AP387" s="586"/>
      <c r="AQ387" s="117" t="s">
        <v>136</v>
      </c>
      <c r="AR387" s="187">
        <f t="shared" si="211"/>
        <v>3787430</v>
      </c>
      <c r="AS387" s="160">
        <f>IFERROR(AR387/AO383,"-")</f>
        <v>2.283810667529162E-3</v>
      </c>
      <c r="AT387" s="187">
        <f t="shared" si="212"/>
        <v>157</v>
      </c>
      <c r="AU387" s="160">
        <f>IFERROR(AT387/AP383,"-")</f>
        <v>6.6950959488272926E-2</v>
      </c>
      <c r="AV387" s="190">
        <f t="shared" si="217"/>
        <v>24123.757961783438</v>
      </c>
      <c r="AW387" s="101">
        <f t="shared" si="239"/>
        <v>8.227217942671488E-3</v>
      </c>
      <c r="AX387" s="112"/>
      <c r="BN387" s="476"/>
      <c r="BO387" s="566"/>
      <c r="BP387" s="569"/>
      <c r="BQ387" s="569"/>
      <c r="BR387" s="388" t="s">
        <v>140</v>
      </c>
      <c r="BS387" s="374">
        <v>1450</v>
      </c>
      <c r="BT387" s="329">
        <v>6.7553229032700656E-6</v>
      </c>
      <c r="BU387" s="374">
        <v>1</v>
      </c>
      <c r="BV387" s="329">
        <v>3.9840637450199202E-3</v>
      </c>
      <c r="BW387" s="374">
        <v>1450</v>
      </c>
      <c r="BX387" s="389">
        <v>3.5358178346651577E-5</v>
      </c>
      <c r="CA387" s="9"/>
      <c r="CB387" s="138"/>
      <c r="CC387" s="138"/>
      <c r="CD387" s="138"/>
      <c r="CE387" s="138"/>
      <c r="CF387" s="138"/>
      <c r="CG387" s="138"/>
      <c r="CH387" s="1"/>
      <c r="CI387" s="9"/>
      <c r="CJ387" s="130"/>
      <c r="CK387" s="130"/>
      <c r="CL387" s="130"/>
      <c r="CM387" s="1"/>
      <c r="CN387" s="1"/>
      <c r="CO387" s="1"/>
      <c r="CP387" s="1"/>
      <c r="CQ387" s="1"/>
    </row>
    <row r="388" spans="2:95" s="14" customFormat="1" ht="13.5" customHeight="1">
      <c r="B388" s="451"/>
      <c r="C388" s="566"/>
      <c r="D388" s="581"/>
      <c r="E388" s="569"/>
      <c r="F388" s="569"/>
      <c r="G388" s="117" t="s">
        <v>137</v>
      </c>
      <c r="H388" s="187">
        <v>39906459</v>
      </c>
      <c r="I388" s="160">
        <f>IFERROR(H388/E383,"-")</f>
        <v>3.3191533606378089E-2</v>
      </c>
      <c r="J388" s="187">
        <v>705</v>
      </c>
      <c r="K388" s="160">
        <f>IFERROR(J388/F383,"-")</f>
        <v>0.39695945945945948</v>
      </c>
      <c r="L388" s="190">
        <f t="shared" si="213"/>
        <v>56604.906382978726</v>
      </c>
      <c r="M388" s="101">
        <f t="shared" si="235"/>
        <v>3.6943876748938849E-2</v>
      </c>
      <c r="N388" s="569"/>
      <c r="O388" s="569"/>
      <c r="P388" s="117" t="s">
        <v>137</v>
      </c>
      <c r="Q388" s="187">
        <v>2484449</v>
      </c>
      <c r="R388" s="160">
        <f>IFERROR(Q388/N383,"-")</f>
        <v>1.7541097810731446E-2</v>
      </c>
      <c r="S388" s="187">
        <v>107</v>
      </c>
      <c r="T388" s="160">
        <f>IFERROR(S388/O383,"-")</f>
        <v>0.47345132743362833</v>
      </c>
      <c r="U388" s="190">
        <f t="shared" si="214"/>
        <v>23219.149532710282</v>
      </c>
      <c r="V388" s="101">
        <f t="shared" si="236"/>
        <v>5.6070848399098674E-3</v>
      </c>
      <c r="W388" s="569"/>
      <c r="X388" s="569"/>
      <c r="Y388" s="117" t="s">
        <v>137</v>
      </c>
      <c r="Z388" s="187">
        <v>2948802</v>
      </c>
      <c r="AA388" s="160">
        <f>IFERROR(Z388/W383,"-")</f>
        <v>3.3632360951815245E-2</v>
      </c>
      <c r="AB388" s="187">
        <v>62</v>
      </c>
      <c r="AC388" s="160">
        <f>IFERROR(AB388/X383,"-")</f>
        <v>0.54867256637168138</v>
      </c>
      <c r="AD388" s="190">
        <f t="shared" si="215"/>
        <v>47561.322580645159</v>
      </c>
      <c r="AE388" s="101">
        <f t="shared" si="237"/>
        <v>3.2489650474244089E-3</v>
      </c>
      <c r="AF388" s="569"/>
      <c r="AG388" s="569"/>
      <c r="AH388" s="117" t="s">
        <v>137</v>
      </c>
      <c r="AI388" s="187">
        <v>3763520</v>
      </c>
      <c r="AJ388" s="160">
        <f>IFERROR(AI388/AF383,"-")</f>
        <v>1.6596931407520346E-2</v>
      </c>
      <c r="AK388" s="187">
        <v>105</v>
      </c>
      <c r="AL388" s="160">
        <f>IFERROR(AK388/AG383,"-")</f>
        <v>0.45652173913043476</v>
      </c>
      <c r="AM388" s="190">
        <f t="shared" si="216"/>
        <v>35843.047619047618</v>
      </c>
      <c r="AN388" s="101">
        <f t="shared" si="238"/>
        <v>5.5022795157994029E-3</v>
      </c>
      <c r="AO388" s="569"/>
      <c r="AP388" s="586"/>
      <c r="AQ388" s="117" t="s">
        <v>137</v>
      </c>
      <c r="AR388" s="187">
        <f t="shared" si="211"/>
        <v>49103230</v>
      </c>
      <c r="AS388" s="160">
        <f>IFERROR(AR388/AO383,"-")</f>
        <v>2.9609122936697967E-2</v>
      </c>
      <c r="AT388" s="187">
        <f t="shared" si="212"/>
        <v>979</v>
      </c>
      <c r="AU388" s="160">
        <f>IFERROR(AT388/AP383,"-")</f>
        <v>0.41748400852878464</v>
      </c>
      <c r="AV388" s="190">
        <f t="shared" si="217"/>
        <v>50156.516853932582</v>
      </c>
      <c r="AW388" s="101">
        <f t="shared" si="239"/>
        <v>5.1302206152072524E-2</v>
      </c>
      <c r="AX388" s="112"/>
      <c r="BN388" s="476"/>
      <c r="BO388" s="566"/>
      <c r="BP388" s="569"/>
      <c r="BQ388" s="569"/>
      <c r="BR388" s="388" t="s">
        <v>141</v>
      </c>
      <c r="BS388" s="374">
        <v>676246</v>
      </c>
      <c r="BT388" s="329">
        <v>3.1505242014101854E-3</v>
      </c>
      <c r="BU388" s="374">
        <v>12</v>
      </c>
      <c r="BV388" s="329">
        <v>4.7808764940239043E-2</v>
      </c>
      <c r="BW388" s="374">
        <v>56353.833333333336</v>
      </c>
      <c r="BX388" s="389">
        <v>4.2429814015981895E-4</v>
      </c>
      <c r="CA388" s="9"/>
      <c r="CB388" s="138"/>
      <c r="CC388" s="138"/>
      <c r="CD388" s="138"/>
      <c r="CE388" s="138"/>
      <c r="CF388" s="138"/>
      <c r="CG388" s="138"/>
      <c r="CH388" s="1"/>
      <c r="CI388" s="9"/>
      <c r="CJ388" s="130"/>
      <c r="CK388" s="130"/>
      <c r="CL388" s="130"/>
      <c r="CM388" s="1"/>
      <c r="CN388" s="1"/>
      <c r="CO388" s="1"/>
      <c r="CP388" s="1"/>
      <c r="CQ388" s="1"/>
    </row>
    <row r="389" spans="2:95" s="14" customFormat="1" ht="13.5" customHeight="1">
      <c r="B389" s="451"/>
      <c r="C389" s="566"/>
      <c r="D389" s="581"/>
      <c r="E389" s="569"/>
      <c r="F389" s="569"/>
      <c r="G389" s="117" t="s">
        <v>138</v>
      </c>
      <c r="H389" s="187">
        <v>49517967</v>
      </c>
      <c r="I389" s="160">
        <f>IFERROR(H389/E383,"-")</f>
        <v>4.1185745540590846E-2</v>
      </c>
      <c r="J389" s="187">
        <v>739</v>
      </c>
      <c r="K389" s="160">
        <f>IFERROR(J389/F383,"-")</f>
        <v>0.4161036036036036</v>
      </c>
      <c r="L389" s="190">
        <f t="shared" si="213"/>
        <v>67006.721244925575</v>
      </c>
      <c r="M389" s="101">
        <f t="shared" si="235"/>
        <v>3.8725567258816748E-2</v>
      </c>
      <c r="N389" s="569"/>
      <c r="O389" s="569"/>
      <c r="P389" s="117" t="s">
        <v>138</v>
      </c>
      <c r="Q389" s="187">
        <v>5744294</v>
      </c>
      <c r="R389" s="160">
        <f>IFERROR(Q389/N383,"-")</f>
        <v>4.0556768485727736E-2</v>
      </c>
      <c r="S389" s="187">
        <v>99</v>
      </c>
      <c r="T389" s="160">
        <f>IFERROR(S389/O383,"-")</f>
        <v>0.43805309734513276</v>
      </c>
      <c r="U389" s="190">
        <f t="shared" si="214"/>
        <v>58023.171717171717</v>
      </c>
      <c r="V389" s="101">
        <f t="shared" si="236"/>
        <v>5.1878635434680085E-3</v>
      </c>
      <c r="W389" s="569"/>
      <c r="X389" s="569"/>
      <c r="Y389" s="117" t="s">
        <v>138</v>
      </c>
      <c r="Z389" s="187">
        <v>4881698</v>
      </c>
      <c r="AA389" s="160">
        <f>IFERROR(Z389/W383,"-")</f>
        <v>5.5677875012888137E-2</v>
      </c>
      <c r="AB389" s="187">
        <v>58</v>
      </c>
      <c r="AC389" s="160">
        <f>IFERROR(AB389/X383,"-")</f>
        <v>0.51327433628318586</v>
      </c>
      <c r="AD389" s="190">
        <f t="shared" si="215"/>
        <v>84167.206896551725</v>
      </c>
      <c r="AE389" s="101">
        <f t="shared" si="237"/>
        <v>3.0393543992034795E-3</v>
      </c>
      <c r="AF389" s="569"/>
      <c r="AG389" s="569"/>
      <c r="AH389" s="117" t="s">
        <v>138</v>
      </c>
      <c r="AI389" s="187">
        <v>9216432</v>
      </c>
      <c r="AJ389" s="160">
        <f>IFERROR(AI389/AF383,"-")</f>
        <v>4.064399544205307E-2</v>
      </c>
      <c r="AK389" s="187">
        <v>102</v>
      </c>
      <c r="AL389" s="160">
        <f>IFERROR(AK389/AG383,"-")</f>
        <v>0.44347826086956521</v>
      </c>
      <c r="AM389" s="190">
        <f t="shared" si="216"/>
        <v>90357.176470588238</v>
      </c>
      <c r="AN389" s="101">
        <f t="shared" si="238"/>
        <v>5.3450715296337057E-3</v>
      </c>
      <c r="AO389" s="569"/>
      <c r="AP389" s="586"/>
      <c r="AQ389" s="117" t="s">
        <v>138</v>
      </c>
      <c r="AR389" s="187">
        <f t="shared" si="211"/>
        <v>69360391</v>
      </c>
      <c r="AS389" s="160">
        <f>IFERROR(AR389/AO383,"-")</f>
        <v>4.1824139553679855E-2</v>
      </c>
      <c r="AT389" s="187">
        <f t="shared" si="212"/>
        <v>998</v>
      </c>
      <c r="AU389" s="160">
        <f>IFERROR(AT389/AP383,"-")</f>
        <v>0.4255863539445629</v>
      </c>
      <c r="AV389" s="190">
        <f t="shared" si="217"/>
        <v>69499.389779559118</v>
      </c>
      <c r="AW389" s="101">
        <f t="shared" si="239"/>
        <v>5.2297856731121944E-2</v>
      </c>
      <c r="AX389" s="112"/>
      <c r="BN389" s="476"/>
      <c r="BO389" s="566"/>
      <c r="BP389" s="569"/>
      <c r="BQ389" s="569"/>
      <c r="BR389" s="388" t="s">
        <v>142</v>
      </c>
      <c r="BS389" s="374">
        <v>41303</v>
      </c>
      <c r="BT389" s="329">
        <v>1.9242420818880242E-4</v>
      </c>
      <c r="BU389" s="374">
        <v>3</v>
      </c>
      <c r="BV389" s="329">
        <v>1.1952191235059761E-2</v>
      </c>
      <c r="BW389" s="374">
        <v>13767.666666666666</v>
      </c>
      <c r="BX389" s="389">
        <v>1.0607453503995474E-4</v>
      </c>
      <c r="CA389" s="9"/>
      <c r="CB389" s="138"/>
      <c r="CC389" s="138"/>
      <c r="CD389" s="138"/>
      <c r="CE389" s="138"/>
      <c r="CF389" s="138"/>
      <c r="CG389" s="138"/>
      <c r="CH389" s="1"/>
      <c r="CI389" s="9"/>
      <c r="CJ389" s="130"/>
      <c r="CK389" s="130"/>
      <c r="CL389" s="130"/>
      <c r="CM389" s="1"/>
      <c r="CN389" s="1"/>
      <c r="CO389" s="1"/>
      <c r="CP389" s="1"/>
      <c r="CQ389" s="1"/>
    </row>
    <row r="390" spans="2:95" s="14" customFormat="1" ht="13.5" customHeight="1">
      <c r="B390" s="451"/>
      <c r="C390" s="566"/>
      <c r="D390" s="581"/>
      <c r="E390" s="569"/>
      <c r="F390" s="569"/>
      <c r="G390" s="117" t="s">
        <v>139</v>
      </c>
      <c r="H390" s="187">
        <v>39355939</v>
      </c>
      <c r="I390" s="160">
        <f>IFERROR(H390/E383,"-")</f>
        <v>3.2733647751835515E-2</v>
      </c>
      <c r="J390" s="187">
        <v>173</v>
      </c>
      <c r="K390" s="160">
        <f>IFERROR(J390/F383,"-")</f>
        <v>9.7409909909909914E-2</v>
      </c>
      <c r="L390" s="190">
        <f t="shared" si="213"/>
        <v>227490.97687861271</v>
      </c>
      <c r="M390" s="101">
        <f t="shared" si="235"/>
        <v>9.0656605355552058E-3</v>
      </c>
      <c r="N390" s="569"/>
      <c r="O390" s="569"/>
      <c r="P390" s="117" t="s">
        <v>139</v>
      </c>
      <c r="Q390" s="187">
        <v>651953</v>
      </c>
      <c r="R390" s="160">
        <f>IFERROR(Q390/N383,"-")</f>
        <v>4.6030211692813169E-3</v>
      </c>
      <c r="S390" s="187">
        <v>31</v>
      </c>
      <c r="T390" s="160">
        <f>IFERROR(S390/O383,"-")</f>
        <v>0.13716814159292035</v>
      </c>
      <c r="U390" s="190">
        <f t="shared" si="214"/>
        <v>21030.741935483871</v>
      </c>
      <c r="V390" s="101">
        <f t="shared" si="236"/>
        <v>1.6244825237122045E-3</v>
      </c>
      <c r="W390" s="569"/>
      <c r="X390" s="569"/>
      <c r="Y390" s="117" t="s">
        <v>139</v>
      </c>
      <c r="Z390" s="187">
        <v>585868</v>
      </c>
      <c r="AA390" s="160">
        <f>IFERROR(Z390/W383,"-")</f>
        <v>6.6820776865039065E-3</v>
      </c>
      <c r="AB390" s="187">
        <v>16</v>
      </c>
      <c r="AC390" s="160">
        <f>IFERROR(AB390/X383,"-")</f>
        <v>0.1415929203539823</v>
      </c>
      <c r="AD390" s="190">
        <f t="shared" si="215"/>
        <v>36616.75</v>
      </c>
      <c r="AE390" s="101">
        <f t="shared" si="237"/>
        <v>8.3844259288371847E-4</v>
      </c>
      <c r="AF390" s="569"/>
      <c r="AG390" s="569"/>
      <c r="AH390" s="117" t="s">
        <v>139</v>
      </c>
      <c r="AI390" s="187">
        <v>10806494</v>
      </c>
      <c r="AJ390" s="160">
        <f>IFERROR(AI390/AF383,"-")</f>
        <v>4.7656087831014632E-2</v>
      </c>
      <c r="AK390" s="187">
        <v>32</v>
      </c>
      <c r="AL390" s="160">
        <f>IFERROR(AK390/AG383,"-")</f>
        <v>0.1391304347826087</v>
      </c>
      <c r="AM390" s="190">
        <f t="shared" si="216"/>
        <v>337702.9375</v>
      </c>
      <c r="AN390" s="101">
        <f t="shared" si="238"/>
        <v>1.6768851857674369E-3</v>
      </c>
      <c r="AO390" s="569"/>
      <c r="AP390" s="586"/>
      <c r="AQ390" s="117" t="s">
        <v>139</v>
      </c>
      <c r="AR390" s="187">
        <f t="shared" si="211"/>
        <v>51400254</v>
      </c>
      <c r="AS390" s="160">
        <f>IFERROR(AR390/AO383,"-")</f>
        <v>3.0994222572802266E-2</v>
      </c>
      <c r="AT390" s="187">
        <f t="shared" si="212"/>
        <v>252</v>
      </c>
      <c r="AU390" s="160">
        <f>IFERROR(AT390/AP383,"-")</f>
        <v>0.10746268656716418</v>
      </c>
      <c r="AV390" s="190">
        <f t="shared" si="217"/>
        <v>203969.26190476189</v>
      </c>
      <c r="AW390" s="101">
        <f t="shared" si="239"/>
        <v>1.3205470837918567E-2</v>
      </c>
      <c r="AX390" s="112"/>
      <c r="BN390" s="476"/>
      <c r="BO390" s="566"/>
      <c r="BP390" s="569"/>
      <c r="BQ390" s="569"/>
      <c r="BR390" s="388" t="s">
        <v>143</v>
      </c>
      <c r="BS390" s="374">
        <v>654039</v>
      </c>
      <c r="BT390" s="329">
        <v>3.0470652664357587E-3</v>
      </c>
      <c r="BU390" s="374">
        <v>5</v>
      </c>
      <c r="BV390" s="329">
        <v>1.9920318725099601E-2</v>
      </c>
      <c r="BW390" s="374">
        <v>130807.8</v>
      </c>
      <c r="BX390" s="389">
        <v>1.7679089173325789E-4</v>
      </c>
      <c r="CA390" s="9"/>
      <c r="CB390" s="138"/>
      <c r="CC390" s="138"/>
      <c r="CD390" s="138"/>
      <c r="CE390" s="138"/>
      <c r="CF390" s="138"/>
      <c r="CG390" s="138"/>
      <c r="CH390" s="1"/>
      <c r="CI390" s="9"/>
      <c r="CJ390" s="130"/>
      <c r="CK390" s="130"/>
      <c r="CL390" s="130"/>
      <c r="CM390" s="1"/>
      <c r="CN390" s="1"/>
      <c r="CO390" s="1"/>
      <c r="CP390" s="1"/>
      <c r="CQ390" s="1"/>
    </row>
    <row r="391" spans="2:95" s="14" customFormat="1" ht="13.5" customHeight="1">
      <c r="B391" s="451"/>
      <c r="C391" s="566"/>
      <c r="D391" s="581"/>
      <c r="E391" s="569"/>
      <c r="F391" s="569"/>
      <c r="G391" s="117" t="s">
        <v>149</v>
      </c>
      <c r="H391" s="187">
        <v>68630</v>
      </c>
      <c r="I391" s="160">
        <f>IFERROR(H391/E383,"-")</f>
        <v>5.7081861144476092E-5</v>
      </c>
      <c r="J391" s="187">
        <v>1</v>
      </c>
      <c r="K391" s="160">
        <f>IFERROR(J391/F383,"-")</f>
        <v>5.6306306306306306E-4</v>
      </c>
      <c r="L391" s="190">
        <f t="shared" si="213"/>
        <v>68630</v>
      </c>
      <c r="M391" s="101">
        <f t="shared" si="235"/>
        <v>5.2402662055232405E-5</v>
      </c>
      <c r="N391" s="569"/>
      <c r="O391" s="569"/>
      <c r="P391" s="117" t="s">
        <v>149</v>
      </c>
      <c r="Q391" s="187">
        <v>0</v>
      </c>
      <c r="R391" s="160">
        <f>IFERROR(Q391/N383,"-")</f>
        <v>0</v>
      </c>
      <c r="S391" s="187">
        <v>0</v>
      </c>
      <c r="T391" s="160">
        <f>IFERROR(S391/O383,"-")</f>
        <v>0</v>
      </c>
      <c r="U391" s="190" t="str">
        <f t="shared" si="214"/>
        <v>-</v>
      </c>
      <c r="V391" s="101">
        <f t="shared" si="236"/>
        <v>0</v>
      </c>
      <c r="W391" s="569"/>
      <c r="X391" s="569"/>
      <c r="Y391" s="117" t="s">
        <v>149</v>
      </c>
      <c r="Z391" s="187">
        <v>0</v>
      </c>
      <c r="AA391" s="160">
        <f>IFERROR(Z391/W383,"-")</f>
        <v>0</v>
      </c>
      <c r="AB391" s="187">
        <v>0</v>
      </c>
      <c r="AC391" s="160">
        <f>IFERROR(AB391/X383,"-")</f>
        <v>0</v>
      </c>
      <c r="AD391" s="190" t="str">
        <f t="shared" si="215"/>
        <v>-</v>
      </c>
      <c r="AE391" s="101">
        <f t="shared" si="237"/>
        <v>0</v>
      </c>
      <c r="AF391" s="569"/>
      <c r="AG391" s="569"/>
      <c r="AH391" s="117" t="s">
        <v>149</v>
      </c>
      <c r="AI391" s="187">
        <v>0</v>
      </c>
      <c r="AJ391" s="160">
        <f>IFERROR(AI391/AF383,"-")</f>
        <v>0</v>
      </c>
      <c r="AK391" s="187">
        <v>0</v>
      </c>
      <c r="AL391" s="160">
        <f>IFERROR(AK391/AG383,"-")</f>
        <v>0</v>
      </c>
      <c r="AM391" s="190" t="str">
        <f t="shared" si="216"/>
        <v>-</v>
      </c>
      <c r="AN391" s="101">
        <f t="shared" si="238"/>
        <v>0</v>
      </c>
      <c r="AO391" s="569"/>
      <c r="AP391" s="586"/>
      <c r="AQ391" s="117" t="s">
        <v>149</v>
      </c>
      <c r="AR391" s="187">
        <f t="shared" si="211"/>
        <v>68630</v>
      </c>
      <c r="AS391" s="160">
        <f>IFERROR(AR391/AO383,"-")</f>
        <v>4.1383715636335557E-5</v>
      </c>
      <c r="AT391" s="187">
        <f t="shared" si="212"/>
        <v>1</v>
      </c>
      <c r="AU391" s="160">
        <f>IFERROR(AT391/AP383,"-")</f>
        <v>4.2643923240938164E-4</v>
      </c>
      <c r="AV391" s="190">
        <f t="shared" si="217"/>
        <v>68630</v>
      </c>
      <c r="AW391" s="101">
        <f t="shared" si="239"/>
        <v>5.2402662055232405E-5</v>
      </c>
      <c r="AX391" s="112"/>
      <c r="BN391" s="476"/>
      <c r="BO391" s="566"/>
      <c r="BP391" s="569"/>
      <c r="BQ391" s="569"/>
      <c r="BR391" s="388" t="s">
        <v>144</v>
      </c>
      <c r="BS391" s="374">
        <v>2463062</v>
      </c>
      <c r="BT391" s="329">
        <v>1.1475020097085637E-2</v>
      </c>
      <c r="BU391" s="374">
        <v>40</v>
      </c>
      <c r="BV391" s="329">
        <v>0.15936254980079681</v>
      </c>
      <c r="BW391" s="374">
        <v>61576.55</v>
      </c>
      <c r="BX391" s="389">
        <v>1.4143271338660631E-3</v>
      </c>
      <c r="CA391" s="9"/>
      <c r="CB391" s="138"/>
      <c r="CC391" s="138"/>
      <c r="CD391" s="138"/>
      <c r="CE391" s="138"/>
      <c r="CF391" s="138"/>
      <c r="CG391" s="138"/>
      <c r="CH391" s="1"/>
      <c r="CI391" s="9"/>
      <c r="CJ391" s="130"/>
      <c r="CK391" s="130"/>
      <c r="CL391" s="130"/>
      <c r="CM391" s="1"/>
      <c r="CN391" s="1"/>
      <c r="CO391" s="1"/>
      <c r="CP391" s="1"/>
      <c r="CQ391" s="1"/>
    </row>
    <row r="392" spans="2:95" s="14" customFormat="1" ht="13.5" customHeight="1">
      <c r="B392" s="451"/>
      <c r="C392" s="566"/>
      <c r="D392" s="581"/>
      <c r="E392" s="569"/>
      <c r="F392" s="569"/>
      <c r="G392" s="117" t="s">
        <v>140</v>
      </c>
      <c r="H392" s="187">
        <v>58940</v>
      </c>
      <c r="I392" s="160">
        <f>IFERROR(H392/E383,"-")</f>
        <v>4.902236479462948E-5</v>
      </c>
      <c r="J392" s="187">
        <v>7</v>
      </c>
      <c r="K392" s="160">
        <f>IFERROR(J392/F383,"-")</f>
        <v>3.9414414414414411E-3</v>
      </c>
      <c r="L392" s="190">
        <f t="shared" si="213"/>
        <v>8420</v>
      </c>
      <c r="M392" s="101">
        <f t="shared" si="235"/>
        <v>3.6681863438662682E-4</v>
      </c>
      <c r="N392" s="569"/>
      <c r="O392" s="569"/>
      <c r="P392" s="117" t="s">
        <v>140</v>
      </c>
      <c r="Q392" s="187">
        <v>36195</v>
      </c>
      <c r="R392" s="160">
        <f>IFERROR(Q392/N383,"-")</f>
        <v>2.5554963505365765E-4</v>
      </c>
      <c r="S392" s="187">
        <v>2</v>
      </c>
      <c r="T392" s="160">
        <f>IFERROR(S392/O383,"-")</f>
        <v>8.8495575221238937E-3</v>
      </c>
      <c r="U392" s="190">
        <f t="shared" si="214"/>
        <v>18097.5</v>
      </c>
      <c r="V392" s="101">
        <f t="shared" si="236"/>
        <v>1.0480532411046481E-4</v>
      </c>
      <c r="W392" s="569"/>
      <c r="X392" s="569"/>
      <c r="Y392" s="117" t="s">
        <v>140</v>
      </c>
      <c r="Z392" s="187">
        <v>0</v>
      </c>
      <c r="AA392" s="160">
        <f>IFERROR(Z392/W383,"-")</f>
        <v>0</v>
      </c>
      <c r="AB392" s="187">
        <v>0</v>
      </c>
      <c r="AC392" s="160">
        <f>IFERROR(AB392/X383,"-")</f>
        <v>0</v>
      </c>
      <c r="AD392" s="190" t="str">
        <f t="shared" si="215"/>
        <v>-</v>
      </c>
      <c r="AE392" s="101">
        <f t="shared" si="237"/>
        <v>0</v>
      </c>
      <c r="AF392" s="569"/>
      <c r="AG392" s="569"/>
      <c r="AH392" s="117" t="s">
        <v>140</v>
      </c>
      <c r="AI392" s="187">
        <v>7132</v>
      </c>
      <c r="AJ392" s="160">
        <f>IFERROR(AI392/AF383,"-")</f>
        <v>3.1451756546646525E-5</v>
      </c>
      <c r="AK392" s="187">
        <v>1</v>
      </c>
      <c r="AL392" s="160">
        <f>IFERROR(AK392/AG383,"-")</f>
        <v>4.3478260869565218E-3</v>
      </c>
      <c r="AM392" s="190">
        <f t="shared" si="216"/>
        <v>7132</v>
      </c>
      <c r="AN392" s="101">
        <f t="shared" si="238"/>
        <v>5.2402662055232405E-5</v>
      </c>
      <c r="AO392" s="569"/>
      <c r="AP392" s="586"/>
      <c r="AQ392" s="117" t="s">
        <v>140</v>
      </c>
      <c r="AR392" s="187">
        <f t="shared" si="211"/>
        <v>102267</v>
      </c>
      <c r="AS392" s="160">
        <f>IFERROR(AR392/AO383,"-")</f>
        <v>6.1666741177052731E-5</v>
      </c>
      <c r="AT392" s="187">
        <f t="shared" si="212"/>
        <v>10</v>
      </c>
      <c r="AU392" s="160">
        <f>IFERROR(AT392/AP383,"-")</f>
        <v>4.2643923240938165E-3</v>
      </c>
      <c r="AV392" s="190">
        <f t="shared" si="217"/>
        <v>10226.700000000001</v>
      </c>
      <c r="AW392" s="101">
        <f t="shared" si="239"/>
        <v>5.2402662055232407E-4</v>
      </c>
      <c r="AX392" s="112"/>
      <c r="BN392" s="476"/>
      <c r="BO392" s="566"/>
      <c r="BP392" s="569"/>
      <c r="BQ392" s="569"/>
      <c r="BR392" s="388" t="s">
        <v>145</v>
      </c>
      <c r="BS392" s="374">
        <v>3898914</v>
      </c>
      <c r="BT392" s="329">
        <v>1.8164429684193312E-2</v>
      </c>
      <c r="BU392" s="374">
        <v>36</v>
      </c>
      <c r="BV392" s="329">
        <v>0.14342629482071714</v>
      </c>
      <c r="BW392" s="374">
        <v>108303.16666666667</v>
      </c>
      <c r="BX392" s="389">
        <v>1.2728944204794569E-3</v>
      </c>
      <c r="CA392" s="9"/>
      <c r="CB392" s="138"/>
      <c r="CC392" s="138"/>
      <c r="CD392" s="138"/>
      <c r="CE392" s="138"/>
      <c r="CF392" s="138"/>
      <c r="CG392" s="138"/>
      <c r="CH392" s="1"/>
      <c r="CI392" s="9"/>
      <c r="CJ392" s="130"/>
      <c r="CK392" s="130"/>
      <c r="CL392" s="130"/>
      <c r="CM392" s="1"/>
      <c r="CN392" s="1"/>
      <c r="CO392" s="1"/>
      <c r="CP392" s="1"/>
      <c r="CQ392" s="1"/>
    </row>
    <row r="393" spans="2:95" s="14" customFormat="1" ht="13.5" customHeight="1">
      <c r="B393" s="451"/>
      <c r="C393" s="566"/>
      <c r="D393" s="581"/>
      <c r="E393" s="569"/>
      <c r="F393" s="569"/>
      <c r="G393" s="117" t="s">
        <v>141</v>
      </c>
      <c r="H393" s="187">
        <v>1104321</v>
      </c>
      <c r="I393" s="160">
        <f>IFERROR(H393/E383,"-")</f>
        <v>9.1850062627027516E-4</v>
      </c>
      <c r="J393" s="187">
        <v>85</v>
      </c>
      <c r="K393" s="160">
        <f>IFERROR(J393/F383,"-")</f>
        <v>4.7860360360360357E-2</v>
      </c>
      <c r="L393" s="190">
        <f t="shared" si="213"/>
        <v>12992.011764705883</v>
      </c>
      <c r="M393" s="101">
        <f t="shared" si="235"/>
        <v>4.4542262746947543E-3</v>
      </c>
      <c r="N393" s="569"/>
      <c r="O393" s="569"/>
      <c r="P393" s="117" t="s">
        <v>141</v>
      </c>
      <c r="Q393" s="187">
        <v>90512</v>
      </c>
      <c r="R393" s="160">
        <f>IFERROR(Q393/N383,"-")</f>
        <v>6.3904706638974061E-4</v>
      </c>
      <c r="S393" s="187">
        <v>11</v>
      </c>
      <c r="T393" s="160">
        <f>IFERROR(S393/O383,"-")</f>
        <v>4.8672566371681415E-2</v>
      </c>
      <c r="U393" s="190">
        <f t="shared" si="214"/>
        <v>8228.363636363636</v>
      </c>
      <c r="V393" s="101">
        <f t="shared" si="236"/>
        <v>5.7642928260755644E-4</v>
      </c>
      <c r="W393" s="569"/>
      <c r="X393" s="569"/>
      <c r="Y393" s="117" t="s">
        <v>141</v>
      </c>
      <c r="Z393" s="187">
        <v>35512</v>
      </c>
      <c r="AA393" s="160">
        <f>IFERROR(Z393/W383,"-")</f>
        <v>4.0502970430732985E-4</v>
      </c>
      <c r="AB393" s="187">
        <v>4</v>
      </c>
      <c r="AC393" s="160">
        <f>IFERROR(AB393/X383,"-")</f>
        <v>3.5398230088495575E-2</v>
      </c>
      <c r="AD393" s="190">
        <f t="shared" si="215"/>
        <v>8878</v>
      </c>
      <c r="AE393" s="101">
        <f t="shared" si="237"/>
        <v>2.0961064822092962E-4</v>
      </c>
      <c r="AF393" s="569"/>
      <c r="AG393" s="569"/>
      <c r="AH393" s="117" t="s">
        <v>141</v>
      </c>
      <c r="AI393" s="187">
        <v>296437</v>
      </c>
      <c r="AJ393" s="160">
        <f>IFERROR(AI393/AF383,"-")</f>
        <v>1.3072720632947637E-3</v>
      </c>
      <c r="AK393" s="187">
        <v>24</v>
      </c>
      <c r="AL393" s="160">
        <f>IFERROR(AK393/AG383,"-")</f>
        <v>0.10434782608695652</v>
      </c>
      <c r="AM393" s="190">
        <f t="shared" si="216"/>
        <v>12351.541666666666</v>
      </c>
      <c r="AN393" s="101">
        <f t="shared" si="238"/>
        <v>1.2576638893255778E-3</v>
      </c>
      <c r="AO393" s="569"/>
      <c r="AP393" s="586"/>
      <c r="AQ393" s="117" t="s">
        <v>141</v>
      </c>
      <c r="AR393" s="187">
        <f t="shared" si="211"/>
        <v>1526782</v>
      </c>
      <c r="AS393" s="160">
        <f>IFERROR(AR393/AO383,"-")</f>
        <v>9.2064566700678541E-4</v>
      </c>
      <c r="AT393" s="187">
        <f t="shared" si="212"/>
        <v>124</v>
      </c>
      <c r="AU393" s="160">
        <f>IFERROR(AT393/AP383,"-")</f>
        <v>5.2878464818763328E-2</v>
      </c>
      <c r="AV393" s="190">
        <f t="shared" si="217"/>
        <v>12312.758064516129</v>
      </c>
      <c r="AW393" s="101">
        <f t="shared" si="239"/>
        <v>6.4979300948488179E-3</v>
      </c>
      <c r="AX393" s="112"/>
      <c r="BN393" s="476"/>
      <c r="BO393" s="566"/>
      <c r="BP393" s="569"/>
      <c r="BQ393" s="569"/>
      <c r="BR393" s="388" t="s">
        <v>146</v>
      </c>
      <c r="BS393" s="374">
        <v>765775</v>
      </c>
      <c r="BT393" s="329">
        <v>3.5676257905183687E-3</v>
      </c>
      <c r="BU393" s="374">
        <v>29</v>
      </c>
      <c r="BV393" s="329">
        <v>0.11553784860557768</v>
      </c>
      <c r="BW393" s="374">
        <v>26406.03448275862</v>
      </c>
      <c r="BX393" s="389">
        <v>1.0253871720528958E-3</v>
      </c>
      <c r="CA393" s="9"/>
      <c r="CB393" s="138"/>
      <c r="CC393" s="138"/>
      <c r="CD393" s="138"/>
      <c r="CE393" s="138"/>
      <c r="CF393" s="138"/>
      <c r="CG393" s="138"/>
      <c r="CH393" s="1"/>
      <c r="CI393" s="9"/>
      <c r="CJ393" s="130"/>
      <c r="CK393" s="130"/>
      <c r="CL393" s="130"/>
      <c r="CM393" s="1"/>
      <c r="CN393" s="1"/>
      <c r="CO393" s="1"/>
      <c r="CP393" s="1"/>
      <c r="CQ393" s="1"/>
    </row>
    <row r="394" spans="2:95" s="14" customFormat="1" ht="13.5" customHeight="1">
      <c r="B394" s="451"/>
      <c r="C394" s="566"/>
      <c r="D394" s="581"/>
      <c r="E394" s="569"/>
      <c r="F394" s="569"/>
      <c r="G394" s="117" t="s">
        <v>142</v>
      </c>
      <c r="H394" s="187">
        <v>28124</v>
      </c>
      <c r="I394" s="160">
        <f>IFERROR(H394/E383,"-")</f>
        <v>2.3391669282052248E-5</v>
      </c>
      <c r="J394" s="187">
        <v>5</v>
      </c>
      <c r="K394" s="160">
        <f>IFERROR(J394/F383,"-")</f>
        <v>2.8153153153153152E-3</v>
      </c>
      <c r="L394" s="190">
        <f t="shared" si="213"/>
        <v>5624.8</v>
      </c>
      <c r="M394" s="101">
        <f t="shared" si="235"/>
        <v>2.6201331027616204E-4</v>
      </c>
      <c r="N394" s="569"/>
      <c r="O394" s="569"/>
      <c r="P394" s="117" t="s">
        <v>142</v>
      </c>
      <c r="Q394" s="187">
        <v>3279</v>
      </c>
      <c r="R394" s="160">
        <f>IFERROR(Q394/N383,"-")</f>
        <v>2.315091182044325E-5</v>
      </c>
      <c r="S394" s="187">
        <v>1</v>
      </c>
      <c r="T394" s="160">
        <f>IFERROR(S394/O383,"-")</f>
        <v>4.4247787610619468E-3</v>
      </c>
      <c r="U394" s="190">
        <f t="shared" si="214"/>
        <v>3279</v>
      </c>
      <c r="V394" s="101">
        <f t="shared" si="236"/>
        <v>5.2402662055232405E-5</v>
      </c>
      <c r="W394" s="569"/>
      <c r="X394" s="569"/>
      <c r="Y394" s="117" t="s">
        <v>142</v>
      </c>
      <c r="Z394" s="187">
        <v>3735</v>
      </c>
      <c r="AA394" s="160">
        <f>IFERROR(Z394/W383,"-")</f>
        <v>4.2599288848498454E-5</v>
      </c>
      <c r="AB394" s="187">
        <v>1</v>
      </c>
      <c r="AC394" s="160">
        <f>IFERROR(AB394/X383,"-")</f>
        <v>8.8495575221238937E-3</v>
      </c>
      <c r="AD394" s="190">
        <f t="shared" si="215"/>
        <v>3735</v>
      </c>
      <c r="AE394" s="101">
        <f t="shared" si="237"/>
        <v>5.2402662055232405E-5</v>
      </c>
      <c r="AF394" s="569"/>
      <c r="AG394" s="569"/>
      <c r="AH394" s="117" t="s">
        <v>142</v>
      </c>
      <c r="AI394" s="187">
        <v>292223</v>
      </c>
      <c r="AJ394" s="160">
        <f>IFERROR(AI394/AF383,"-")</f>
        <v>1.2886885380441232E-3</v>
      </c>
      <c r="AK394" s="187">
        <v>3</v>
      </c>
      <c r="AL394" s="160">
        <f>IFERROR(AK394/AG383,"-")</f>
        <v>1.3043478260869565E-2</v>
      </c>
      <c r="AM394" s="190">
        <f t="shared" si="216"/>
        <v>97407.666666666672</v>
      </c>
      <c r="AN394" s="101">
        <f t="shared" si="238"/>
        <v>1.5720798616569723E-4</v>
      </c>
      <c r="AO394" s="569"/>
      <c r="AP394" s="586"/>
      <c r="AQ394" s="117" t="s">
        <v>142</v>
      </c>
      <c r="AR394" s="187">
        <f t="shared" si="211"/>
        <v>327361</v>
      </c>
      <c r="AS394" s="160">
        <f>IFERROR(AR394/AO383,"-")</f>
        <v>1.9739785129573723E-4</v>
      </c>
      <c r="AT394" s="187">
        <f t="shared" si="212"/>
        <v>10</v>
      </c>
      <c r="AU394" s="160">
        <f>IFERROR(AT394/AP383,"-")</f>
        <v>4.2643923240938165E-3</v>
      </c>
      <c r="AV394" s="190">
        <f t="shared" si="217"/>
        <v>32736.1</v>
      </c>
      <c r="AW394" s="101">
        <f t="shared" si="239"/>
        <v>5.2402662055232407E-4</v>
      </c>
      <c r="AX394" s="112"/>
      <c r="BN394" s="476"/>
      <c r="BO394" s="566"/>
      <c r="BP394" s="569"/>
      <c r="BQ394" s="569"/>
      <c r="BR394" s="388" t="s">
        <v>147</v>
      </c>
      <c r="BS394" s="374">
        <v>315371</v>
      </c>
      <c r="BT394" s="329">
        <v>1.4692640960877129E-3</v>
      </c>
      <c r="BU394" s="374">
        <v>37</v>
      </c>
      <c r="BV394" s="329">
        <v>0.14741035856573706</v>
      </c>
      <c r="BW394" s="374">
        <v>8523.54054054054</v>
      </c>
      <c r="BX394" s="389">
        <v>1.3082525988261085E-3</v>
      </c>
      <c r="CA394" s="9"/>
      <c r="CB394" s="138"/>
      <c r="CC394" s="138"/>
      <c r="CD394" s="138"/>
      <c r="CE394" s="138"/>
      <c r="CF394" s="138"/>
      <c r="CG394" s="138"/>
      <c r="CH394" s="1"/>
      <c r="CI394" s="9"/>
      <c r="CJ394" s="130"/>
      <c r="CK394" s="130"/>
      <c r="CL394" s="130"/>
      <c r="CM394" s="1"/>
      <c r="CN394" s="1"/>
      <c r="CO394" s="1"/>
      <c r="CP394" s="1"/>
      <c r="CQ394" s="1"/>
    </row>
    <row r="395" spans="2:95" s="14" customFormat="1" ht="13.5" customHeight="1">
      <c r="B395" s="451"/>
      <c r="C395" s="566"/>
      <c r="D395" s="581"/>
      <c r="E395" s="569"/>
      <c r="F395" s="569"/>
      <c r="G395" s="117" t="s">
        <v>143</v>
      </c>
      <c r="H395" s="187">
        <v>3739641</v>
      </c>
      <c r="I395" s="160">
        <f>IFERROR(H395/E383,"-")</f>
        <v>3.1103842094155577E-3</v>
      </c>
      <c r="J395" s="187">
        <v>9</v>
      </c>
      <c r="K395" s="160">
        <f>IFERROR(J395/F383,"-")</f>
        <v>5.0675675675675678E-3</v>
      </c>
      <c r="L395" s="190">
        <f t="shared" si="213"/>
        <v>415515.66666666669</v>
      </c>
      <c r="M395" s="101">
        <f t="shared" si="235"/>
        <v>4.7162395849709165E-4</v>
      </c>
      <c r="N395" s="569"/>
      <c r="O395" s="569"/>
      <c r="P395" s="117" t="s">
        <v>143</v>
      </c>
      <c r="Q395" s="187">
        <v>324851</v>
      </c>
      <c r="R395" s="160">
        <f>IFERROR(Q395/N383,"-")</f>
        <v>2.2935641524192774E-3</v>
      </c>
      <c r="S395" s="187">
        <v>1</v>
      </c>
      <c r="T395" s="160">
        <f>IFERROR(S395/O383,"-")</f>
        <v>4.4247787610619468E-3</v>
      </c>
      <c r="U395" s="190">
        <f t="shared" si="214"/>
        <v>324851</v>
      </c>
      <c r="V395" s="101">
        <f t="shared" si="236"/>
        <v>5.2402662055232405E-5</v>
      </c>
      <c r="W395" s="569"/>
      <c r="X395" s="569"/>
      <c r="Y395" s="117" t="s">
        <v>143</v>
      </c>
      <c r="Z395" s="187">
        <v>0</v>
      </c>
      <c r="AA395" s="160">
        <f>IFERROR(Z395/W383,"-")</f>
        <v>0</v>
      </c>
      <c r="AB395" s="187">
        <v>0</v>
      </c>
      <c r="AC395" s="160">
        <f>IFERROR(AB395/X383,"-")</f>
        <v>0</v>
      </c>
      <c r="AD395" s="190" t="str">
        <f t="shared" si="215"/>
        <v>-</v>
      </c>
      <c r="AE395" s="101">
        <f t="shared" si="237"/>
        <v>0</v>
      </c>
      <c r="AF395" s="569"/>
      <c r="AG395" s="569"/>
      <c r="AH395" s="117" t="s">
        <v>143</v>
      </c>
      <c r="AI395" s="187">
        <v>866578</v>
      </c>
      <c r="AJ395" s="160">
        <f>IFERROR(AI395/AF383,"-")</f>
        <v>3.8215648183791153E-3</v>
      </c>
      <c r="AK395" s="187">
        <v>3</v>
      </c>
      <c r="AL395" s="160">
        <f>IFERROR(AK395/AG383,"-")</f>
        <v>1.3043478260869565E-2</v>
      </c>
      <c r="AM395" s="190">
        <f t="shared" si="216"/>
        <v>288859.33333333331</v>
      </c>
      <c r="AN395" s="101">
        <f t="shared" si="238"/>
        <v>1.5720798616569723E-4</v>
      </c>
      <c r="AO395" s="569"/>
      <c r="AP395" s="586"/>
      <c r="AQ395" s="117" t="s">
        <v>143</v>
      </c>
      <c r="AR395" s="187">
        <f t="shared" si="211"/>
        <v>4931070</v>
      </c>
      <c r="AS395" s="160">
        <f>IFERROR(AR395/AO383,"-")</f>
        <v>2.9734226819592771E-3</v>
      </c>
      <c r="AT395" s="187">
        <f t="shared" si="212"/>
        <v>13</v>
      </c>
      <c r="AU395" s="160">
        <f>IFERROR(AT395/AP383,"-")</f>
        <v>5.5437100213219619E-3</v>
      </c>
      <c r="AV395" s="190">
        <f t="shared" si="217"/>
        <v>379313.07692307694</v>
      </c>
      <c r="AW395" s="101">
        <f t="shared" si="239"/>
        <v>6.8123460671802127E-4</v>
      </c>
      <c r="AX395" s="112"/>
      <c r="BN395" s="477"/>
      <c r="BO395" s="567"/>
      <c r="BP395" s="570"/>
      <c r="BQ395" s="570"/>
      <c r="BR395" s="119" t="s">
        <v>74</v>
      </c>
      <c r="BS395" s="374">
        <v>37177516</v>
      </c>
      <c r="BT395" s="329">
        <v>0.1732042243596478</v>
      </c>
      <c r="BU395" s="374">
        <v>219</v>
      </c>
      <c r="BV395" s="329">
        <v>0.87250996015936255</v>
      </c>
      <c r="BW395" s="374">
        <v>169760.34703196347</v>
      </c>
      <c r="BX395" s="389">
        <v>7.743441057916696E-3</v>
      </c>
      <c r="CA395" s="9"/>
      <c r="CB395" s="138"/>
      <c r="CC395" s="138"/>
      <c r="CD395" s="138"/>
      <c r="CE395" s="138"/>
      <c r="CF395" s="138"/>
      <c r="CG395" s="138"/>
      <c r="CH395" s="1"/>
      <c r="CI395" s="9"/>
      <c r="CJ395" s="130"/>
      <c r="CK395" s="130"/>
      <c r="CL395" s="130"/>
      <c r="CM395" s="1"/>
      <c r="CN395" s="1"/>
      <c r="CO395" s="1"/>
      <c r="CP395" s="1"/>
      <c r="CQ395" s="1"/>
    </row>
    <row r="396" spans="2:95" s="14" customFormat="1" ht="13.5" customHeight="1">
      <c r="B396" s="451"/>
      <c r="C396" s="566"/>
      <c r="D396" s="581"/>
      <c r="E396" s="569"/>
      <c r="F396" s="569"/>
      <c r="G396" s="117" t="s">
        <v>144</v>
      </c>
      <c r="H396" s="187">
        <v>7343663</v>
      </c>
      <c r="I396" s="160">
        <f>IFERROR(H396/E383,"-")</f>
        <v>6.1079695710014098E-3</v>
      </c>
      <c r="J396" s="187">
        <v>205</v>
      </c>
      <c r="K396" s="160">
        <f>IFERROR(J396/F383,"-")</f>
        <v>0.11542792792792793</v>
      </c>
      <c r="L396" s="190">
        <f t="shared" si="213"/>
        <v>35822.746341463411</v>
      </c>
      <c r="M396" s="101">
        <f t="shared" si="235"/>
        <v>1.0742545721322643E-2</v>
      </c>
      <c r="N396" s="569"/>
      <c r="O396" s="569"/>
      <c r="P396" s="117" t="s">
        <v>144</v>
      </c>
      <c r="Q396" s="187">
        <v>642633</v>
      </c>
      <c r="R396" s="160">
        <f>IFERROR(Q396/N383,"-")</f>
        <v>4.5372186385809416E-3</v>
      </c>
      <c r="S396" s="187">
        <v>27</v>
      </c>
      <c r="T396" s="160">
        <f>IFERROR(S396/O383,"-")</f>
        <v>0.11946902654867257</v>
      </c>
      <c r="U396" s="190">
        <f t="shared" si="214"/>
        <v>23801.222222222223</v>
      </c>
      <c r="V396" s="101">
        <f t="shared" si="236"/>
        <v>1.414871875491275E-3</v>
      </c>
      <c r="W396" s="569"/>
      <c r="X396" s="569"/>
      <c r="Y396" s="117" t="s">
        <v>144</v>
      </c>
      <c r="Z396" s="187">
        <v>1128624</v>
      </c>
      <c r="AA396" s="160">
        <f>IFERROR(Z396/W383,"-")</f>
        <v>1.2872444384832052E-2</v>
      </c>
      <c r="AB396" s="187">
        <v>18</v>
      </c>
      <c r="AC396" s="160">
        <f>IFERROR(AB396/X383,"-")</f>
        <v>0.15929203539823009</v>
      </c>
      <c r="AD396" s="190">
        <f t="shared" si="215"/>
        <v>62701.333333333336</v>
      </c>
      <c r="AE396" s="101">
        <f t="shared" si="237"/>
        <v>9.4324791699418331E-4</v>
      </c>
      <c r="AF396" s="569"/>
      <c r="AG396" s="569"/>
      <c r="AH396" s="117" t="s">
        <v>144</v>
      </c>
      <c r="AI396" s="187">
        <v>3342655</v>
      </c>
      <c r="AJ396" s="160">
        <f>IFERROR(AI396/AF383,"-")</f>
        <v>1.4740938205192195E-2</v>
      </c>
      <c r="AK396" s="187">
        <v>46</v>
      </c>
      <c r="AL396" s="160">
        <f>IFERROR(AK396/AG383,"-")</f>
        <v>0.2</v>
      </c>
      <c r="AM396" s="190">
        <f t="shared" si="216"/>
        <v>72666.413043478256</v>
      </c>
      <c r="AN396" s="101">
        <f t="shared" si="238"/>
        <v>2.4105224545406907E-3</v>
      </c>
      <c r="AO396" s="569"/>
      <c r="AP396" s="586"/>
      <c r="AQ396" s="117" t="s">
        <v>144</v>
      </c>
      <c r="AR396" s="187">
        <f t="shared" si="211"/>
        <v>12457575</v>
      </c>
      <c r="AS396" s="160">
        <f>IFERROR(AR396/AO383,"-")</f>
        <v>7.5118860748699251E-3</v>
      </c>
      <c r="AT396" s="187">
        <f t="shared" si="212"/>
        <v>296</v>
      </c>
      <c r="AU396" s="160">
        <f>IFERROR(AT396/AP383,"-")</f>
        <v>0.12622601279317697</v>
      </c>
      <c r="AV396" s="190">
        <f t="shared" si="217"/>
        <v>42086.402027027027</v>
      </c>
      <c r="AW396" s="101">
        <f t="shared" si="239"/>
        <v>1.5511187968348793E-2</v>
      </c>
      <c r="AX396" s="112"/>
      <c r="BN396" s="555">
        <v>24</v>
      </c>
      <c r="BO396" s="565" t="s">
        <v>129</v>
      </c>
      <c r="BP396" s="568">
        <v>113320510</v>
      </c>
      <c r="BQ396" s="568">
        <v>129</v>
      </c>
      <c r="BR396" s="388" t="s">
        <v>133</v>
      </c>
      <c r="BS396" s="374">
        <v>7369134</v>
      </c>
      <c r="BT396" s="329">
        <v>6.5029128442856465E-2</v>
      </c>
      <c r="BU396" s="374">
        <v>33</v>
      </c>
      <c r="BV396" s="329">
        <v>0.2558139534883721</v>
      </c>
      <c r="BW396" s="374">
        <v>223307.09090909091</v>
      </c>
      <c r="BX396" s="389">
        <v>2.6742301458670989E-3</v>
      </c>
      <c r="CA396" s="9"/>
      <c r="CB396" s="138"/>
      <c r="CC396" s="138"/>
      <c r="CD396" s="138"/>
      <c r="CE396" s="138"/>
      <c r="CF396" s="138"/>
      <c r="CG396" s="138"/>
      <c r="CH396" s="1"/>
      <c r="CI396" s="9"/>
      <c r="CJ396" s="130"/>
      <c r="CK396" s="130"/>
      <c r="CL396" s="130"/>
      <c r="CM396" s="1"/>
      <c r="CN396" s="1"/>
      <c r="CO396" s="1"/>
      <c r="CP396" s="1"/>
      <c r="CQ396" s="1"/>
    </row>
    <row r="397" spans="2:95" s="14" customFormat="1" ht="13.5" customHeight="1">
      <c r="B397" s="451"/>
      <c r="C397" s="566"/>
      <c r="D397" s="581"/>
      <c r="E397" s="569"/>
      <c r="F397" s="569"/>
      <c r="G397" s="117" t="s">
        <v>145</v>
      </c>
      <c r="H397" s="187">
        <v>7566754</v>
      </c>
      <c r="I397" s="160">
        <f>IFERROR(H397/E383,"-")</f>
        <v>6.293521800122528E-3</v>
      </c>
      <c r="J397" s="187">
        <v>176</v>
      </c>
      <c r="K397" s="160">
        <f>IFERROR(J397/F383,"-")</f>
        <v>9.90990990990991E-2</v>
      </c>
      <c r="L397" s="190">
        <f t="shared" si="213"/>
        <v>42992.920454545456</v>
      </c>
      <c r="M397" s="101">
        <f t="shared" si="235"/>
        <v>9.222868521720903E-3</v>
      </c>
      <c r="N397" s="569"/>
      <c r="O397" s="569"/>
      <c r="P397" s="117" t="s">
        <v>145</v>
      </c>
      <c r="Q397" s="187">
        <v>911571</v>
      </c>
      <c r="R397" s="160">
        <f>IFERROR(Q397/N383,"-")</f>
        <v>6.436017029299565E-3</v>
      </c>
      <c r="S397" s="187">
        <v>21</v>
      </c>
      <c r="T397" s="160">
        <f>IFERROR(S397/O383,"-")</f>
        <v>9.2920353982300891E-2</v>
      </c>
      <c r="U397" s="190">
        <f t="shared" si="214"/>
        <v>43408.142857142855</v>
      </c>
      <c r="V397" s="101">
        <f t="shared" si="236"/>
        <v>1.1004559031598806E-3</v>
      </c>
      <c r="W397" s="569"/>
      <c r="X397" s="569"/>
      <c r="Y397" s="117" t="s">
        <v>145</v>
      </c>
      <c r="Z397" s="187">
        <v>891570</v>
      </c>
      <c r="AA397" s="160">
        <f>IFERROR(Z397/W383,"-")</f>
        <v>1.0168741086654822E-2</v>
      </c>
      <c r="AB397" s="187">
        <v>20</v>
      </c>
      <c r="AC397" s="160">
        <f>IFERROR(AB397/X383,"-")</f>
        <v>0.17699115044247787</v>
      </c>
      <c r="AD397" s="190">
        <f t="shared" si="215"/>
        <v>44578.5</v>
      </c>
      <c r="AE397" s="101">
        <f t="shared" si="237"/>
        <v>1.0480532411046481E-3</v>
      </c>
      <c r="AF397" s="569"/>
      <c r="AG397" s="569"/>
      <c r="AH397" s="117" t="s">
        <v>145</v>
      </c>
      <c r="AI397" s="187">
        <v>2129953</v>
      </c>
      <c r="AJ397" s="160">
        <f>IFERROR(AI397/AF383,"-")</f>
        <v>9.3929841856140502E-3</v>
      </c>
      <c r="AK397" s="187">
        <v>38</v>
      </c>
      <c r="AL397" s="160">
        <f>IFERROR(AK397/AG383,"-")</f>
        <v>0.16521739130434782</v>
      </c>
      <c r="AM397" s="190">
        <f t="shared" si="216"/>
        <v>56051.394736842107</v>
      </c>
      <c r="AN397" s="101">
        <f t="shared" si="238"/>
        <v>1.9913011580988313E-3</v>
      </c>
      <c r="AO397" s="569"/>
      <c r="AP397" s="586"/>
      <c r="AQ397" s="117" t="s">
        <v>145</v>
      </c>
      <c r="AR397" s="187">
        <f t="shared" si="211"/>
        <v>11499848</v>
      </c>
      <c r="AS397" s="160">
        <f>IFERROR(AR397/AO383,"-")</f>
        <v>6.9343791271030486E-3</v>
      </c>
      <c r="AT397" s="187">
        <f t="shared" si="212"/>
        <v>255</v>
      </c>
      <c r="AU397" s="160">
        <f>IFERROR(AT397/AP383,"-")</f>
        <v>0.10874200426439233</v>
      </c>
      <c r="AV397" s="190">
        <f t="shared" si="217"/>
        <v>45097.443137254901</v>
      </c>
      <c r="AW397" s="101">
        <f t="shared" si="239"/>
        <v>1.3362678824084264E-2</v>
      </c>
      <c r="AX397" s="112"/>
      <c r="BN397" s="476"/>
      <c r="BO397" s="566"/>
      <c r="BP397" s="569"/>
      <c r="BQ397" s="569"/>
      <c r="BR397" s="388" t="s">
        <v>134</v>
      </c>
      <c r="BS397" s="374">
        <v>808116</v>
      </c>
      <c r="BT397" s="329">
        <v>7.1312421731953022E-3</v>
      </c>
      <c r="BU397" s="374">
        <v>36</v>
      </c>
      <c r="BV397" s="329">
        <v>0.27906976744186046</v>
      </c>
      <c r="BW397" s="374">
        <v>22447.666666666668</v>
      </c>
      <c r="BX397" s="389">
        <v>2.9173419773095622E-3</v>
      </c>
      <c r="CA397" s="9"/>
      <c r="CB397" s="138"/>
      <c r="CC397" s="138"/>
      <c r="CD397" s="138"/>
      <c r="CE397" s="138"/>
      <c r="CF397" s="138"/>
      <c r="CG397" s="138"/>
      <c r="CH397" s="1"/>
      <c r="CI397" s="9"/>
      <c r="CJ397" s="130"/>
      <c r="CK397" s="130"/>
      <c r="CL397" s="130"/>
      <c r="CM397" s="1"/>
      <c r="CN397" s="1"/>
      <c r="CO397" s="1"/>
      <c r="CP397" s="1"/>
      <c r="CQ397" s="1"/>
    </row>
    <row r="398" spans="2:95" s="14" customFormat="1" ht="13.5" customHeight="1">
      <c r="B398" s="451"/>
      <c r="C398" s="566"/>
      <c r="D398" s="581"/>
      <c r="E398" s="569"/>
      <c r="F398" s="569"/>
      <c r="G398" s="117" t="s">
        <v>146</v>
      </c>
      <c r="H398" s="187">
        <v>1927474</v>
      </c>
      <c r="I398" s="160">
        <f>IFERROR(H398/E383,"-")</f>
        <v>1.6031444445226274E-3</v>
      </c>
      <c r="J398" s="187">
        <v>79</v>
      </c>
      <c r="K398" s="160">
        <f>IFERROR(J398/F383,"-")</f>
        <v>4.4481981981981979E-2</v>
      </c>
      <c r="L398" s="190">
        <f t="shared" si="213"/>
        <v>24398.405063291139</v>
      </c>
      <c r="M398" s="101">
        <f t="shared" si="235"/>
        <v>4.1398103023633599E-3</v>
      </c>
      <c r="N398" s="569"/>
      <c r="O398" s="569"/>
      <c r="P398" s="117" t="s">
        <v>146</v>
      </c>
      <c r="Q398" s="187">
        <v>189898</v>
      </c>
      <c r="R398" s="160">
        <f>IFERROR(Q398/N383,"-")</f>
        <v>1.3407477440922637E-3</v>
      </c>
      <c r="S398" s="187">
        <v>9</v>
      </c>
      <c r="T398" s="160">
        <f>IFERROR(S398/O383,"-")</f>
        <v>3.9823008849557522E-2</v>
      </c>
      <c r="U398" s="190">
        <f t="shared" si="214"/>
        <v>21099.777777777777</v>
      </c>
      <c r="V398" s="101">
        <f t="shared" si="236"/>
        <v>4.7162395849709165E-4</v>
      </c>
      <c r="W398" s="569"/>
      <c r="X398" s="569"/>
      <c r="Y398" s="117" t="s">
        <v>146</v>
      </c>
      <c r="Z398" s="187">
        <v>124224</v>
      </c>
      <c r="AA398" s="160">
        <f>IFERROR(Z398/W383,"-")</f>
        <v>1.4168283956936738E-3</v>
      </c>
      <c r="AB398" s="187">
        <v>9</v>
      </c>
      <c r="AC398" s="160">
        <f>IFERROR(AB398/X383,"-")</f>
        <v>7.9646017699115043E-2</v>
      </c>
      <c r="AD398" s="190">
        <f t="shared" si="215"/>
        <v>13802.666666666666</v>
      </c>
      <c r="AE398" s="101">
        <f t="shared" si="237"/>
        <v>4.7162395849709165E-4</v>
      </c>
      <c r="AF398" s="569"/>
      <c r="AG398" s="569"/>
      <c r="AH398" s="117" t="s">
        <v>146</v>
      </c>
      <c r="AI398" s="187">
        <v>2172678</v>
      </c>
      <c r="AJ398" s="160">
        <f>IFERROR(AI398/AF383,"-")</f>
        <v>9.5813992583083114E-3</v>
      </c>
      <c r="AK398" s="187">
        <v>24</v>
      </c>
      <c r="AL398" s="160">
        <f>IFERROR(AK398/AG383,"-")</f>
        <v>0.10434782608695652</v>
      </c>
      <c r="AM398" s="190">
        <f t="shared" si="216"/>
        <v>90528.25</v>
      </c>
      <c r="AN398" s="101">
        <f t="shared" si="238"/>
        <v>1.2576638893255778E-3</v>
      </c>
      <c r="AO398" s="569"/>
      <c r="AP398" s="586"/>
      <c r="AQ398" s="117" t="s">
        <v>146</v>
      </c>
      <c r="AR398" s="187">
        <f t="shared" si="211"/>
        <v>4414274</v>
      </c>
      <c r="AS398" s="160">
        <f>IFERROR(AR398/AO383,"-")</f>
        <v>2.661796006948412E-3</v>
      </c>
      <c r="AT398" s="187">
        <f t="shared" si="212"/>
        <v>121</v>
      </c>
      <c r="AU398" s="160">
        <f>IFERROR(AT398/AP383,"-")</f>
        <v>5.1599147121535183E-2</v>
      </c>
      <c r="AV398" s="190">
        <f t="shared" si="217"/>
        <v>36481.603305785124</v>
      </c>
      <c r="AW398" s="101">
        <f t="shared" si="239"/>
        <v>6.3407221086831207E-3</v>
      </c>
      <c r="AX398" s="112"/>
      <c r="BN398" s="476"/>
      <c r="BO398" s="566"/>
      <c r="BP398" s="569"/>
      <c r="BQ398" s="569"/>
      <c r="BR398" s="388" t="s">
        <v>135</v>
      </c>
      <c r="BS398" s="374">
        <v>1222346</v>
      </c>
      <c r="BT398" s="329">
        <v>1.0786626357399909E-2</v>
      </c>
      <c r="BU398" s="374">
        <v>51</v>
      </c>
      <c r="BV398" s="329">
        <v>0.39534883720930231</v>
      </c>
      <c r="BW398" s="374">
        <v>23967.568627450979</v>
      </c>
      <c r="BX398" s="389">
        <v>4.1329011345218802E-3</v>
      </c>
      <c r="BZ398" s="144"/>
      <c r="CA398" s="9"/>
      <c r="CB398" s="138"/>
      <c r="CC398" s="138"/>
      <c r="CD398" s="138"/>
      <c r="CE398" s="138"/>
      <c r="CF398" s="138"/>
      <c r="CG398" s="138"/>
      <c r="CH398" s="1"/>
      <c r="CI398" s="9"/>
      <c r="CJ398" s="130"/>
      <c r="CK398" s="130"/>
      <c r="CL398" s="130"/>
      <c r="CM398" s="1"/>
      <c r="CN398" s="1"/>
      <c r="CO398" s="1"/>
      <c r="CP398" s="1"/>
      <c r="CQ398" s="1"/>
    </row>
    <row r="399" spans="2:95" s="14" customFormat="1" ht="13.5" customHeight="1">
      <c r="B399" s="451"/>
      <c r="C399" s="566"/>
      <c r="D399" s="581"/>
      <c r="E399" s="569"/>
      <c r="F399" s="569"/>
      <c r="G399" s="118" t="s">
        <v>147</v>
      </c>
      <c r="H399" s="188">
        <v>3919111</v>
      </c>
      <c r="I399" s="161">
        <f>IFERROR(H399/E383,"-")</f>
        <v>3.2596553972284547E-3</v>
      </c>
      <c r="J399" s="188">
        <v>159</v>
      </c>
      <c r="K399" s="161">
        <f>IFERROR(J399/F383,"-")</f>
        <v>8.9527027027027029E-2</v>
      </c>
      <c r="L399" s="191">
        <f t="shared" si="213"/>
        <v>24648.496855345911</v>
      </c>
      <c r="M399" s="102">
        <f t="shared" si="235"/>
        <v>8.3320232667819533E-3</v>
      </c>
      <c r="N399" s="569"/>
      <c r="O399" s="569"/>
      <c r="P399" s="118" t="s">
        <v>147</v>
      </c>
      <c r="Q399" s="188">
        <v>1311459</v>
      </c>
      <c r="R399" s="161">
        <f>IFERROR(Q399/N383,"-")</f>
        <v>9.2593692177879491E-3</v>
      </c>
      <c r="S399" s="188">
        <v>21</v>
      </c>
      <c r="T399" s="161">
        <f>IFERROR(S399/O383,"-")</f>
        <v>9.2920353982300891E-2</v>
      </c>
      <c r="U399" s="191">
        <f t="shared" si="214"/>
        <v>62450.428571428572</v>
      </c>
      <c r="V399" s="102">
        <f t="shared" si="236"/>
        <v>1.1004559031598806E-3</v>
      </c>
      <c r="W399" s="569"/>
      <c r="X399" s="569"/>
      <c r="Y399" s="118" t="s">
        <v>147</v>
      </c>
      <c r="Z399" s="188">
        <v>35707</v>
      </c>
      <c r="AA399" s="161">
        <f>IFERROR(Z399/W383,"-")</f>
        <v>4.0725376356448036E-4</v>
      </c>
      <c r="AB399" s="188">
        <v>6</v>
      </c>
      <c r="AC399" s="161">
        <f>IFERROR(AB399/X383,"-")</f>
        <v>5.3097345132743362E-2</v>
      </c>
      <c r="AD399" s="191">
        <f t="shared" si="215"/>
        <v>5951.166666666667</v>
      </c>
      <c r="AE399" s="102">
        <f t="shared" si="237"/>
        <v>3.1441597233139445E-4</v>
      </c>
      <c r="AF399" s="569"/>
      <c r="AG399" s="569"/>
      <c r="AH399" s="118" t="s">
        <v>147</v>
      </c>
      <c r="AI399" s="188">
        <v>571051</v>
      </c>
      <c r="AJ399" s="161">
        <f>IFERROR(AI399/AF383,"-")</f>
        <v>2.5183058087099052E-3</v>
      </c>
      <c r="AK399" s="188">
        <v>30</v>
      </c>
      <c r="AL399" s="161">
        <f>IFERROR(AK399/AG383,"-")</f>
        <v>0.13043478260869565</v>
      </c>
      <c r="AM399" s="191">
        <f t="shared" si="216"/>
        <v>19035.033333333333</v>
      </c>
      <c r="AN399" s="102">
        <f t="shared" si="238"/>
        <v>1.5720798616569722E-3</v>
      </c>
      <c r="AO399" s="569"/>
      <c r="AP399" s="586"/>
      <c r="AQ399" s="118" t="s">
        <v>147</v>
      </c>
      <c r="AR399" s="188">
        <f t="shared" si="211"/>
        <v>5837328</v>
      </c>
      <c r="AS399" s="161">
        <f>IFERROR(AR399/AO383,"-")</f>
        <v>3.5198939534900101E-3</v>
      </c>
      <c r="AT399" s="188">
        <f t="shared" si="212"/>
        <v>216</v>
      </c>
      <c r="AU399" s="161">
        <f>IFERROR(AT399/AP383,"-")</f>
        <v>9.2110874200426435E-2</v>
      </c>
      <c r="AV399" s="191">
        <f t="shared" si="217"/>
        <v>27024.666666666668</v>
      </c>
      <c r="AW399" s="102">
        <f t="shared" si="239"/>
        <v>1.13189750039302E-2</v>
      </c>
      <c r="AX399" s="112"/>
      <c r="BN399" s="476"/>
      <c r="BO399" s="566"/>
      <c r="BP399" s="569"/>
      <c r="BQ399" s="569"/>
      <c r="BR399" s="388" t="s">
        <v>136</v>
      </c>
      <c r="BS399" s="374">
        <v>96885</v>
      </c>
      <c r="BT399" s="329">
        <v>8.5496438376424537E-4</v>
      </c>
      <c r="BU399" s="374">
        <v>10</v>
      </c>
      <c r="BV399" s="329">
        <v>7.7519379844961239E-2</v>
      </c>
      <c r="BW399" s="374">
        <v>9688.5</v>
      </c>
      <c r="BX399" s="389">
        <v>8.1037277147487841E-4</v>
      </c>
      <c r="CA399" s="9"/>
      <c r="CB399" s="138"/>
      <c r="CC399" s="138"/>
      <c r="CD399" s="138"/>
      <c r="CE399" s="138"/>
      <c r="CF399" s="138"/>
      <c r="CG399" s="138"/>
      <c r="CH399" s="1"/>
      <c r="CI399" s="9"/>
      <c r="CJ399" s="130"/>
      <c r="CK399" s="130"/>
      <c r="CL399" s="130"/>
      <c r="CM399" s="1"/>
      <c r="CN399" s="1"/>
      <c r="CO399" s="1"/>
      <c r="CP399" s="1"/>
      <c r="CQ399" s="1"/>
    </row>
    <row r="400" spans="2:95" s="14" customFormat="1" ht="13.5" customHeight="1">
      <c r="B400" s="451"/>
      <c r="C400" s="567"/>
      <c r="D400" s="582"/>
      <c r="E400" s="570"/>
      <c r="F400" s="570"/>
      <c r="G400" s="119" t="s">
        <v>74</v>
      </c>
      <c r="H400" s="181">
        <v>246944609</v>
      </c>
      <c r="I400" s="161">
        <f>IFERROR(H400/E383,"-")</f>
        <v>0.20539207170792573</v>
      </c>
      <c r="J400" s="188">
        <v>1445</v>
      </c>
      <c r="K400" s="161">
        <f>IFERROR(J400/F383,"-")</f>
        <v>0.81362612612612617</v>
      </c>
      <c r="L400" s="191">
        <f t="shared" si="213"/>
        <v>170895.92318339102</v>
      </c>
      <c r="M400" s="103">
        <f t="shared" si="235"/>
        <v>7.5721846669810827E-2</v>
      </c>
      <c r="N400" s="570"/>
      <c r="O400" s="570"/>
      <c r="P400" s="119" t="s">
        <v>74</v>
      </c>
      <c r="Q400" s="181">
        <v>29607786</v>
      </c>
      <c r="R400" s="161">
        <f>IFERROR(Q400/N383,"-")</f>
        <v>0.20904155013252643</v>
      </c>
      <c r="S400" s="188">
        <v>186</v>
      </c>
      <c r="T400" s="161">
        <f>IFERROR(S400/O383,"-")</f>
        <v>0.82300884955752207</v>
      </c>
      <c r="U400" s="191">
        <f t="shared" si="214"/>
        <v>159181.64516129033</v>
      </c>
      <c r="V400" s="103">
        <f t="shared" si="236"/>
        <v>9.7468951422732281E-3</v>
      </c>
      <c r="W400" s="570"/>
      <c r="X400" s="570"/>
      <c r="Y400" s="119" t="s">
        <v>74</v>
      </c>
      <c r="Z400" s="181">
        <v>14870698</v>
      </c>
      <c r="AA400" s="161">
        <f>IFERROR(Z400/W383,"-")</f>
        <v>0.16960673613943461</v>
      </c>
      <c r="AB400" s="188">
        <v>104</v>
      </c>
      <c r="AC400" s="161">
        <f>IFERROR(AB400/X383,"-")</f>
        <v>0.92035398230088494</v>
      </c>
      <c r="AD400" s="191">
        <f t="shared" si="215"/>
        <v>142987.48076923078</v>
      </c>
      <c r="AE400" s="103">
        <f t="shared" si="237"/>
        <v>5.4498768537441702E-3</v>
      </c>
      <c r="AF400" s="570"/>
      <c r="AG400" s="570"/>
      <c r="AH400" s="119" t="s">
        <v>74</v>
      </c>
      <c r="AI400" s="181">
        <v>51068929</v>
      </c>
      <c r="AJ400" s="161">
        <f>IFERROR(AI400/AF383,"-")</f>
        <v>0.22521137436987892</v>
      </c>
      <c r="AK400" s="188">
        <v>198</v>
      </c>
      <c r="AL400" s="161">
        <f>IFERROR(AK400/AG383,"-")</f>
        <v>0.86086956521739133</v>
      </c>
      <c r="AM400" s="191">
        <f t="shared" si="216"/>
        <v>257923.88383838383</v>
      </c>
      <c r="AN400" s="103">
        <f t="shared" si="238"/>
        <v>1.0375727086936017E-2</v>
      </c>
      <c r="AO400" s="570"/>
      <c r="AP400" s="587"/>
      <c r="AQ400" s="119" t="s">
        <v>74</v>
      </c>
      <c r="AR400" s="181">
        <f t="shared" si="211"/>
        <v>342492022</v>
      </c>
      <c r="AS400" s="161">
        <f>IFERROR(AR400/AO383,"-")</f>
        <v>0.20652181911935863</v>
      </c>
      <c r="AT400" s="188">
        <f t="shared" si="212"/>
        <v>1933</v>
      </c>
      <c r="AU400" s="161">
        <f>IFERROR(AT400/AP383,"-")</f>
        <v>0.8243070362473347</v>
      </c>
      <c r="AV400" s="191">
        <f t="shared" si="217"/>
        <v>177181.59441282979</v>
      </c>
      <c r="AW400" s="103">
        <f t="shared" si="239"/>
        <v>0.10129434575276423</v>
      </c>
      <c r="AX400" s="112"/>
      <c r="BN400" s="476"/>
      <c r="BO400" s="566"/>
      <c r="BP400" s="569"/>
      <c r="BQ400" s="569"/>
      <c r="BR400" s="388" t="s">
        <v>137</v>
      </c>
      <c r="BS400" s="374">
        <v>1817038</v>
      </c>
      <c r="BT400" s="329">
        <v>1.6034502492090798E-2</v>
      </c>
      <c r="BU400" s="374">
        <v>50</v>
      </c>
      <c r="BV400" s="329">
        <v>0.38759689922480622</v>
      </c>
      <c r="BW400" s="374">
        <v>36340.76</v>
      </c>
      <c r="BX400" s="389">
        <v>4.0518638573743921E-3</v>
      </c>
      <c r="CA400" s="9"/>
      <c r="CB400" s="138"/>
      <c r="CC400" s="138"/>
      <c r="CD400" s="138"/>
      <c r="CE400" s="138"/>
      <c r="CF400" s="138"/>
      <c r="CG400" s="138"/>
      <c r="CH400" s="1"/>
      <c r="CI400" s="9"/>
      <c r="CJ400" s="130"/>
      <c r="CK400" s="130"/>
      <c r="CL400" s="130"/>
      <c r="CM400" s="1"/>
      <c r="CN400" s="1"/>
      <c r="CO400" s="1"/>
      <c r="CP400" s="1"/>
      <c r="CQ400" s="1"/>
    </row>
    <row r="401" spans="2:95" s="14" customFormat="1" ht="13.5" customHeight="1">
      <c r="B401" s="451">
        <v>23</v>
      </c>
      <c r="C401" s="565" t="s">
        <v>128</v>
      </c>
      <c r="D401" s="580">
        <f>BL27</f>
        <v>29746</v>
      </c>
      <c r="E401" s="568">
        <f>VLOOKUP(C401,$AY$5:$BI$78,2,0)</f>
        <v>1454222040</v>
      </c>
      <c r="F401" s="568">
        <f>VLOOKUP(C401,$AY$5:$BI$78,7,0)</f>
        <v>2281</v>
      </c>
      <c r="G401" s="115" t="s">
        <v>133</v>
      </c>
      <c r="H401" s="186">
        <v>31618289</v>
      </c>
      <c r="I401" s="159">
        <f>IFERROR(H401/E401,"-")</f>
        <v>2.1742408057575581E-2</v>
      </c>
      <c r="J401" s="186">
        <v>485</v>
      </c>
      <c r="K401" s="159">
        <f>IFERROR(J401/F401,"-")</f>
        <v>0.21262604120999562</v>
      </c>
      <c r="L401" s="189">
        <f t="shared" si="213"/>
        <v>65192.348453608247</v>
      </c>
      <c r="M401" s="100">
        <f>IFERROR(J401/$BL$27,0)</f>
        <v>1.6304713238754792E-2</v>
      </c>
      <c r="N401" s="568">
        <f>VLOOKUP(C401,$AY$5:$BI$78,3,0)</f>
        <v>153625710</v>
      </c>
      <c r="O401" s="568">
        <f>VLOOKUP(C401,$AY$5:$BI$78,8,0)</f>
        <v>211</v>
      </c>
      <c r="P401" s="115" t="s">
        <v>133</v>
      </c>
      <c r="Q401" s="186">
        <v>4315157</v>
      </c>
      <c r="R401" s="159">
        <f>IFERROR(Q401/N401,"-")</f>
        <v>2.8088768475016325E-2</v>
      </c>
      <c r="S401" s="186">
        <v>61</v>
      </c>
      <c r="T401" s="159">
        <f>IFERROR(S401/O401,"-")</f>
        <v>0.2890995260663507</v>
      </c>
      <c r="U401" s="189">
        <f t="shared" si="214"/>
        <v>70740.278688524588</v>
      </c>
      <c r="V401" s="100">
        <f>IFERROR(S401/$BL$27,0)</f>
        <v>2.050695891884623E-3</v>
      </c>
      <c r="W401" s="568">
        <f>VLOOKUP(C401,$AY$5:$BI$78,4,0)</f>
        <v>65290270</v>
      </c>
      <c r="X401" s="568">
        <f>VLOOKUP(C401,$AY$5:$BI$78,9,0)</f>
        <v>118</v>
      </c>
      <c r="Y401" s="115" t="s">
        <v>133</v>
      </c>
      <c r="Z401" s="186">
        <v>849902</v>
      </c>
      <c r="AA401" s="159">
        <f>IFERROR(Z401/W401,"-")</f>
        <v>1.3017284198702196E-2</v>
      </c>
      <c r="AB401" s="186">
        <v>37</v>
      </c>
      <c r="AC401" s="159">
        <f>IFERROR(AB401/X401,"-")</f>
        <v>0.3135593220338983</v>
      </c>
      <c r="AD401" s="189">
        <f t="shared" si="215"/>
        <v>22970.324324324323</v>
      </c>
      <c r="AE401" s="100">
        <f>IFERROR(AB401/$BL$27,0)</f>
        <v>1.2438647213070665E-3</v>
      </c>
      <c r="AF401" s="568">
        <f>VLOOKUP(C401,$AY$5:$BI$78,5,0)</f>
        <v>306636190</v>
      </c>
      <c r="AG401" s="568">
        <f>VLOOKUP(C401,$AY$5:$BI$78,10,0)</f>
        <v>278</v>
      </c>
      <c r="AH401" s="115" t="s">
        <v>133</v>
      </c>
      <c r="AI401" s="186">
        <v>8568903</v>
      </c>
      <c r="AJ401" s="159">
        <f>IFERROR(AI401/AF401,"-")</f>
        <v>2.7944852171558746E-2</v>
      </c>
      <c r="AK401" s="186">
        <v>91</v>
      </c>
      <c r="AL401" s="159">
        <f>IFERROR(AK401/AG401,"-")</f>
        <v>0.3273381294964029</v>
      </c>
      <c r="AM401" s="189">
        <f t="shared" si="216"/>
        <v>94163.769230769234</v>
      </c>
      <c r="AN401" s="100">
        <f>IFERROR(AK401/$BL$27,0)</f>
        <v>3.059234855106569E-3</v>
      </c>
      <c r="AO401" s="568">
        <f>VLOOKUP(C401,$AY$5:$BI$78,6,0)</f>
        <v>1979774210</v>
      </c>
      <c r="AP401" s="585">
        <f>VLOOKUP(C401,$AY$5:$BI$78,11,0)</f>
        <v>2888</v>
      </c>
      <c r="AQ401" s="115" t="s">
        <v>133</v>
      </c>
      <c r="AR401" s="186">
        <f t="shared" si="211"/>
        <v>45352251</v>
      </c>
      <c r="AS401" s="159">
        <f>IFERROR(AR401/AO401,"-")</f>
        <v>2.2907789570609672E-2</v>
      </c>
      <c r="AT401" s="186">
        <f t="shared" si="212"/>
        <v>674</v>
      </c>
      <c r="AU401" s="159">
        <f>IFERROR(AT401/AP401,"-")</f>
        <v>0.23337950138504154</v>
      </c>
      <c r="AV401" s="189">
        <f t="shared" si="217"/>
        <v>67288.206231454009</v>
      </c>
      <c r="AW401" s="100">
        <f>IFERROR(AT401/$BL$27,0)</f>
        <v>2.2658508707053049E-2</v>
      </c>
      <c r="AX401" s="112"/>
      <c r="BN401" s="476"/>
      <c r="BO401" s="566"/>
      <c r="BP401" s="569"/>
      <c r="BQ401" s="569"/>
      <c r="BR401" s="388" t="s">
        <v>138</v>
      </c>
      <c r="BS401" s="374">
        <v>3462463</v>
      </c>
      <c r="BT401" s="329">
        <v>3.0554601280915521E-2</v>
      </c>
      <c r="BU401" s="374">
        <v>58</v>
      </c>
      <c r="BV401" s="329">
        <v>0.44961240310077522</v>
      </c>
      <c r="BW401" s="374">
        <v>59697.637931034486</v>
      </c>
      <c r="BX401" s="389">
        <v>4.7001620745542949E-3</v>
      </c>
      <c r="CA401" s="9"/>
      <c r="CB401" s="138"/>
      <c r="CC401" s="138"/>
      <c r="CD401" s="138"/>
      <c r="CE401" s="138"/>
      <c r="CF401" s="138"/>
      <c r="CG401" s="138"/>
      <c r="CH401" s="1"/>
      <c r="CI401" s="9"/>
      <c r="CJ401" s="130"/>
      <c r="CK401" s="130"/>
      <c r="CL401" s="130"/>
      <c r="CM401" s="1"/>
      <c r="CN401" s="1"/>
      <c r="CO401" s="1"/>
      <c r="CP401" s="1"/>
      <c r="CQ401" s="1"/>
    </row>
    <row r="402" spans="2:95" s="14" customFormat="1" ht="13.5" customHeight="1">
      <c r="B402" s="451"/>
      <c r="C402" s="566"/>
      <c r="D402" s="581"/>
      <c r="E402" s="569"/>
      <c r="F402" s="569"/>
      <c r="G402" s="116" t="s">
        <v>134</v>
      </c>
      <c r="H402" s="187">
        <v>35242678</v>
      </c>
      <c r="I402" s="160">
        <f>IFERROR(H402/E401,"-")</f>
        <v>2.4234729656552309E-2</v>
      </c>
      <c r="J402" s="187">
        <v>541</v>
      </c>
      <c r="K402" s="160">
        <f>IFERROR(J402/F401,"-")</f>
        <v>0.2371766768960982</v>
      </c>
      <c r="L402" s="190">
        <f t="shared" si="213"/>
        <v>65143.58225508318</v>
      </c>
      <c r="M402" s="101">
        <f t="shared" ref="M402:M418" si="240">IFERROR(J402/$BL$27,0)</f>
        <v>1.8187319303435756E-2</v>
      </c>
      <c r="N402" s="569"/>
      <c r="O402" s="569"/>
      <c r="P402" s="116" t="s">
        <v>134</v>
      </c>
      <c r="Q402" s="187">
        <v>4611058</v>
      </c>
      <c r="R402" s="160">
        <f>IFERROR(Q402/N401,"-")</f>
        <v>3.0014884878318871E-2</v>
      </c>
      <c r="S402" s="187">
        <v>53</v>
      </c>
      <c r="T402" s="160">
        <f>IFERROR(S402/O401,"-")</f>
        <v>0.25118483412322273</v>
      </c>
      <c r="U402" s="190">
        <f t="shared" si="214"/>
        <v>87001.094339622636</v>
      </c>
      <c r="V402" s="101">
        <f t="shared" ref="V402:V418" si="241">IFERROR(S402/$BL$27,0)</f>
        <v>1.7817521683587709E-3</v>
      </c>
      <c r="W402" s="569"/>
      <c r="X402" s="569"/>
      <c r="Y402" s="116" t="s">
        <v>134</v>
      </c>
      <c r="Z402" s="187">
        <v>559328</v>
      </c>
      <c r="AA402" s="160">
        <f>IFERROR(Z402/W401,"-")</f>
        <v>8.5667895078393765E-3</v>
      </c>
      <c r="AB402" s="187">
        <v>32</v>
      </c>
      <c r="AC402" s="160">
        <f>IFERROR(AB402/X401,"-")</f>
        <v>0.2711864406779661</v>
      </c>
      <c r="AD402" s="190">
        <f t="shared" si="215"/>
        <v>17479</v>
      </c>
      <c r="AE402" s="101">
        <f t="shared" ref="AE402:AE418" si="242">IFERROR(AB402/$BL$27,0)</f>
        <v>1.0757748941034088E-3</v>
      </c>
      <c r="AF402" s="569"/>
      <c r="AG402" s="569"/>
      <c r="AH402" s="116" t="s">
        <v>134</v>
      </c>
      <c r="AI402" s="187">
        <v>6041507</v>
      </c>
      <c r="AJ402" s="160">
        <f>IFERROR(AI402/AF401,"-")</f>
        <v>1.9702524349784024E-2</v>
      </c>
      <c r="AK402" s="187">
        <v>88</v>
      </c>
      <c r="AL402" s="160">
        <f>IFERROR(AK402/AG401,"-")</f>
        <v>0.31654676258992803</v>
      </c>
      <c r="AM402" s="190">
        <f t="shared" si="216"/>
        <v>68653.488636363632</v>
      </c>
      <c r="AN402" s="101">
        <f t="shared" ref="AN402:AN418" si="243">IFERROR(AK402/$BL$27,0)</f>
        <v>2.9583809587843744E-3</v>
      </c>
      <c r="AO402" s="569"/>
      <c r="AP402" s="586"/>
      <c r="AQ402" s="116" t="s">
        <v>134</v>
      </c>
      <c r="AR402" s="187">
        <f t="shared" si="211"/>
        <v>46454571</v>
      </c>
      <c r="AS402" s="160">
        <f>IFERROR(AR402/AO401,"-")</f>
        <v>2.3464580337168854E-2</v>
      </c>
      <c r="AT402" s="187">
        <f t="shared" si="212"/>
        <v>714</v>
      </c>
      <c r="AU402" s="160">
        <f>IFERROR(AT402/AP401,"-")</f>
        <v>0.24722991689750692</v>
      </c>
      <c r="AV402" s="190">
        <f t="shared" si="217"/>
        <v>65062.424369747896</v>
      </c>
      <c r="AW402" s="101">
        <f t="shared" ref="AW402:AW418" si="244">IFERROR(AT402/$BL$27,0)</f>
        <v>2.4003227324682311E-2</v>
      </c>
      <c r="AX402" s="112"/>
      <c r="BN402" s="476"/>
      <c r="BO402" s="566"/>
      <c r="BP402" s="569"/>
      <c r="BQ402" s="569"/>
      <c r="BR402" s="388" t="s">
        <v>139</v>
      </c>
      <c r="BS402" s="374">
        <v>6688518</v>
      </c>
      <c r="BT402" s="329">
        <v>5.9023013574506504E-2</v>
      </c>
      <c r="BU402" s="374">
        <v>23</v>
      </c>
      <c r="BV402" s="329">
        <v>0.17829457364341086</v>
      </c>
      <c r="BW402" s="374">
        <v>290805.13043478259</v>
      </c>
      <c r="BX402" s="389">
        <v>1.8638573743922204E-3</v>
      </c>
      <c r="CA402" s="9"/>
      <c r="CB402" s="138"/>
      <c r="CC402" s="138"/>
      <c r="CD402" s="138"/>
      <c r="CE402" s="138"/>
      <c r="CF402" s="138"/>
      <c r="CG402" s="138"/>
      <c r="CH402" s="1"/>
      <c r="CI402" s="9"/>
      <c r="CJ402" s="130"/>
      <c r="CK402" s="130"/>
      <c r="CL402" s="130"/>
      <c r="CM402" s="1"/>
      <c r="CN402" s="1"/>
      <c r="CO402" s="1"/>
      <c r="CP402" s="1"/>
      <c r="CQ402" s="1"/>
    </row>
    <row r="403" spans="2:95" s="14" customFormat="1" ht="13.5" customHeight="1">
      <c r="B403" s="451"/>
      <c r="C403" s="566"/>
      <c r="D403" s="581"/>
      <c r="E403" s="569"/>
      <c r="F403" s="569"/>
      <c r="G403" s="116" t="s">
        <v>474</v>
      </c>
      <c r="H403" s="187">
        <v>22695048</v>
      </c>
      <c r="I403" s="160">
        <f>IFERROR(H403/E401,"-")</f>
        <v>1.5606315525241249E-2</v>
      </c>
      <c r="J403" s="187">
        <v>154</v>
      </c>
      <c r="K403" s="160">
        <f>IFERROR(J403/F401,"-")</f>
        <v>6.7514248136782112E-2</v>
      </c>
      <c r="L403" s="190">
        <f t="shared" ref="L403" si="245">IFERROR(H403/J403,"-")</f>
        <v>147370.44155844155</v>
      </c>
      <c r="M403" s="101">
        <f t="shared" si="240"/>
        <v>5.1771666778726551E-3</v>
      </c>
      <c r="N403" s="569"/>
      <c r="O403" s="569"/>
      <c r="P403" s="116" t="s">
        <v>474</v>
      </c>
      <c r="Q403" s="187">
        <v>530818</v>
      </c>
      <c r="R403" s="160">
        <f>IFERROR(Q403/N401,"-")</f>
        <v>3.4552680016906026E-3</v>
      </c>
      <c r="S403" s="187">
        <v>12</v>
      </c>
      <c r="T403" s="160">
        <f>IFERROR(S403/O401,"-")</f>
        <v>5.6872037914691941E-2</v>
      </c>
      <c r="U403" s="190">
        <f t="shared" ref="U403" si="246">IFERROR(Q403/S403,"-")</f>
        <v>44234.833333333336</v>
      </c>
      <c r="V403" s="101">
        <f t="shared" si="241"/>
        <v>4.0341558528877834E-4</v>
      </c>
      <c r="W403" s="569"/>
      <c r="X403" s="569"/>
      <c r="Y403" s="116" t="s">
        <v>474</v>
      </c>
      <c r="Z403" s="187">
        <v>472930</v>
      </c>
      <c r="AA403" s="160">
        <f>IFERROR(Z403/W401,"-")</f>
        <v>7.243498916454167E-3</v>
      </c>
      <c r="AB403" s="187">
        <v>10</v>
      </c>
      <c r="AC403" s="160">
        <f>IFERROR(AB403/X401,"-")</f>
        <v>8.4745762711864403E-2</v>
      </c>
      <c r="AD403" s="190">
        <f t="shared" ref="AD403" si="247">IFERROR(Z403/AB403,"-")</f>
        <v>47293</v>
      </c>
      <c r="AE403" s="101">
        <f t="shared" si="242"/>
        <v>3.3617965440731526E-4</v>
      </c>
      <c r="AF403" s="569"/>
      <c r="AG403" s="569"/>
      <c r="AH403" s="116" t="s">
        <v>474</v>
      </c>
      <c r="AI403" s="187">
        <v>2821241</v>
      </c>
      <c r="AJ403" s="160">
        <f>IFERROR(AI403/AF401,"-")</f>
        <v>9.2006132739909149E-3</v>
      </c>
      <c r="AK403" s="187">
        <v>27</v>
      </c>
      <c r="AL403" s="160">
        <f>IFERROR(AK403/AG401,"-")</f>
        <v>9.7122302158273388E-2</v>
      </c>
      <c r="AM403" s="190">
        <f t="shared" ref="AM403" si="248">IFERROR(AI403/AK403,"-")</f>
        <v>104490.4074074074</v>
      </c>
      <c r="AN403" s="101">
        <f t="shared" si="243"/>
        <v>9.0768506689975124E-4</v>
      </c>
      <c r="AO403" s="569"/>
      <c r="AP403" s="586"/>
      <c r="AQ403" s="116" t="s">
        <v>474</v>
      </c>
      <c r="AR403" s="187">
        <f t="shared" ref="AR403" si="249">SUM(H403,Q403,Z403,AI403)</f>
        <v>26520037</v>
      </c>
      <c r="AS403" s="160">
        <f>IFERROR(AR403/AO401,"-")</f>
        <v>1.3395485639748787E-2</v>
      </c>
      <c r="AT403" s="187">
        <f t="shared" ref="AT403" si="250">SUM(J403,S403,AB403,AK403)</f>
        <v>203</v>
      </c>
      <c r="AU403" s="160">
        <f>IFERROR(AT403/AP401,"-")</f>
        <v>7.0290858725761768E-2</v>
      </c>
      <c r="AV403" s="190">
        <f t="shared" ref="AV403" si="251">IFERROR(AR403/AT403,"-")</f>
        <v>130640.5763546798</v>
      </c>
      <c r="AW403" s="101">
        <f t="shared" si="244"/>
        <v>6.8244469844685003E-3</v>
      </c>
      <c r="AX403" s="111"/>
      <c r="BJ403" s="12"/>
      <c r="BM403" s="12"/>
      <c r="BN403" s="476"/>
      <c r="BO403" s="566"/>
      <c r="BP403" s="569"/>
      <c r="BQ403" s="569"/>
      <c r="BR403" s="388" t="s">
        <v>436</v>
      </c>
      <c r="BS403" s="374">
        <v>0</v>
      </c>
      <c r="BT403" s="329">
        <v>0</v>
      </c>
      <c r="BU403" s="374">
        <v>0</v>
      </c>
      <c r="BV403" s="329">
        <v>0</v>
      </c>
      <c r="BW403" s="374" t="s">
        <v>329</v>
      </c>
      <c r="BX403" s="389">
        <v>0</v>
      </c>
      <c r="BY403" s="12"/>
      <c r="CA403" s="9"/>
      <c r="CB403" s="138"/>
      <c r="CC403" s="138"/>
      <c r="CD403" s="138"/>
      <c r="CE403" s="138"/>
      <c r="CF403" s="138"/>
      <c r="CG403" s="138"/>
      <c r="CH403" s="1"/>
      <c r="CI403" s="9"/>
      <c r="CJ403" s="130"/>
      <c r="CK403" s="130"/>
      <c r="CL403" s="130"/>
      <c r="CM403" s="1"/>
      <c r="CN403" s="1"/>
      <c r="CO403" s="1"/>
      <c r="CP403" s="1"/>
      <c r="CQ403" s="1"/>
    </row>
    <row r="404" spans="2:95" s="14" customFormat="1" ht="13.5" customHeight="1">
      <c r="B404" s="451"/>
      <c r="C404" s="566"/>
      <c r="D404" s="581"/>
      <c r="E404" s="569"/>
      <c r="F404" s="569"/>
      <c r="G404" s="117" t="s">
        <v>135</v>
      </c>
      <c r="H404" s="187">
        <v>38667081</v>
      </c>
      <c r="I404" s="160">
        <f>IFERROR(H404/E401,"-")</f>
        <v>2.6589530303089064E-2</v>
      </c>
      <c r="J404" s="187">
        <v>770</v>
      </c>
      <c r="K404" s="160">
        <f>IFERROR(J404/F401,"-")</f>
        <v>0.33757124068391059</v>
      </c>
      <c r="L404" s="190">
        <f t="shared" si="213"/>
        <v>50216.988311688314</v>
      </c>
      <c r="M404" s="101">
        <f t="shared" si="240"/>
        <v>2.5885833389363275E-2</v>
      </c>
      <c r="N404" s="569"/>
      <c r="O404" s="569"/>
      <c r="P404" s="117" t="s">
        <v>135</v>
      </c>
      <c r="Q404" s="187">
        <v>1996049</v>
      </c>
      <c r="R404" s="160">
        <f>IFERROR(Q404/N401,"-")</f>
        <v>1.2992935882932617E-2</v>
      </c>
      <c r="S404" s="187">
        <v>69</v>
      </c>
      <c r="T404" s="160">
        <f>IFERROR(S404/O401,"-")</f>
        <v>0.32701421800947866</v>
      </c>
      <c r="U404" s="190">
        <f t="shared" si="214"/>
        <v>28928.246376811596</v>
      </c>
      <c r="V404" s="101">
        <f t="shared" si="241"/>
        <v>2.3196396154104753E-3</v>
      </c>
      <c r="W404" s="569"/>
      <c r="X404" s="569"/>
      <c r="Y404" s="117" t="s">
        <v>135</v>
      </c>
      <c r="Z404" s="187">
        <v>1242909</v>
      </c>
      <c r="AA404" s="160">
        <f>IFERROR(Z404/W401,"-")</f>
        <v>1.9036665034468384E-2</v>
      </c>
      <c r="AB404" s="187">
        <v>39</v>
      </c>
      <c r="AC404" s="160">
        <f>IFERROR(AB404/X401,"-")</f>
        <v>0.33050847457627119</v>
      </c>
      <c r="AD404" s="190">
        <f t="shared" si="215"/>
        <v>31869.461538461539</v>
      </c>
      <c r="AE404" s="101">
        <f t="shared" si="242"/>
        <v>1.3111006521885295E-3</v>
      </c>
      <c r="AF404" s="569"/>
      <c r="AG404" s="569"/>
      <c r="AH404" s="117" t="s">
        <v>135</v>
      </c>
      <c r="AI404" s="187">
        <v>2221842</v>
      </c>
      <c r="AJ404" s="160">
        <f>IFERROR(AI404/AF401,"-")</f>
        <v>7.2458570529460335E-3</v>
      </c>
      <c r="AK404" s="187">
        <v>86</v>
      </c>
      <c r="AL404" s="160">
        <f>IFERROR(AK404/AG401,"-")</f>
        <v>0.30935251798561153</v>
      </c>
      <c r="AM404" s="190">
        <f t="shared" si="216"/>
        <v>25835.372093023256</v>
      </c>
      <c r="AN404" s="101">
        <f t="shared" si="243"/>
        <v>2.8911450279029112E-3</v>
      </c>
      <c r="AO404" s="569"/>
      <c r="AP404" s="586"/>
      <c r="AQ404" s="117" t="s">
        <v>135</v>
      </c>
      <c r="AR404" s="187">
        <f t="shared" si="211"/>
        <v>44127881</v>
      </c>
      <c r="AS404" s="160">
        <f>IFERROR(AR404/AO401,"-")</f>
        <v>2.2289350359806941E-2</v>
      </c>
      <c r="AT404" s="187">
        <f t="shared" si="212"/>
        <v>964</v>
      </c>
      <c r="AU404" s="160">
        <f>IFERROR(AT404/AP401,"-")</f>
        <v>0.33379501385041549</v>
      </c>
      <c r="AV404" s="190">
        <f t="shared" si="217"/>
        <v>45775.810165975105</v>
      </c>
      <c r="AW404" s="101">
        <f t="shared" si="244"/>
        <v>3.2407718684865194E-2</v>
      </c>
      <c r="AX404" s="112"/>
      <c r="BN404" s="476"/>
      <c r="BO404" s="566"/>
      <c r="BP404" s="569"/>
      <c r="BQ404" s="569"/>
      <c r="BR404" s="388" t="s">
        <v>140</v>
      </c>
      <c r="BS404" s="374">
        <v>10794</v>
      </c>
      <c r="BT404" s="329">
        <v>9.5251953949024767E-5</v>
      </c>
      <c r="BU404" s="374">
        <v>2</v>
      </c>
      <c r="BV404" s="329">
        <v>1.5503875968992248E-2</v>
      </c>
      <c r="BW404" s="374">
        <v>5397</v>
      </c>
      <c r="BX404" s="389">
        <v>1.6207455429497568E-4</v>
      </c>
      <c r="CA404" s="9"/>
      <c r="CB404" s="138"/>
      <c r="CC404" s="138"/>
      <c r="CD404" s="138"/>
      <c r="CE404" s="138"/>
      <c r="CF404" s="138"/>
      <c r="CG404" s="138"/>
      <c r="CH404" s="1"/>
      <c r="CI404" s="9"/>
      <c r="CJ404" s="130"/>
      <c r="CK404" s="130"/>
      <c r="CL404" s="130"/>
      <c r="CM404" s="1"/>
      <c r="CN404" s="1"/>
      <c r="CO404" s="1"/>
      <c r="CP404" s="1"/>
      <c r="CQ404" s="1"/>
    </row>
    <row r="405" spans="2:95" s="14" customFormat="1" ht="13.5" customHeight="1">
      <c r="B405" s="451"/>
      <c r="C405" s="566"/>
      <c r="D405" s="581"/>
      <c r="E405" s="569"/>
      <c r="F405" s="569"/>
      <c r="G405" s="117" t="s">
        <v>136</v>
      </c>
      <c r="H405" s="187">
        <v>8601299</v>
      </c>
      <c r="I405" s="160">
        <f>IFERROR(H405/E401,"-")</f>
        <v>5.9147081830777373E-3</v>
      </c>
      <c r="J405" s="187">
        <v>132</v>
      </c>
      <c r="K405" s="160">
        <f>IFERROR(J405/F401,"-")</f>
        <v>5.7869355545813239E-2</v>
      </c>
      <c r="L405" s="190">
        <f t="shared" si="213"/>
        <v>65161.356060606064</v>
      </c>
      <c r="M405" s="101">
        <f t="shared" si="240"/>
        <v>4.4375714381765614E-3</v>
      </c>
      <c r="N405" s="569"/>
      <c r="O405" s="569"/>
      <c r="P405" s="117" t="s">
        <v>136</v>
      </c>
      <c r="Q405" s="187">
        <v>170884</v>
      </c>
      <c r="R405" s="160">
        <f>IFERROR(Q405/N401,"-")</f>
        <v>1.1123398550932652E-3</v>
      </c>
      <c r="S405" s="187">
        <v>13</v>
      </c>
      <c r="T405" s="160">
        <f>IFERROR(S405/O401,"-")</f>
        <v>6.1611374407582936E-2</v>
      </c>
      <c r="U405" s="190">
        <f t="shared" si="214"/>
        <v>13144.923076923076</v>
      </c>
      <c r="V405" s="101">
        <f t="shared" si="241"/>
        <v>4.3703355072950988E-4</v>
      </c>
      <c r="W405" s="569"/>
      <c r="X405" s="569"/>
      <c r="Y405" s="117" t="s">
        <v>136</v>
      </c>
      <c r="Z405" s="187">
        <v>113912</v>
      </c>
      <c r="AA405" s="160">
        <f>IFERROR(Z405/W401,"-")</f>
        <v>1.7447010098135603E-3</v>
      </c>
      <c r="AB405" s="187">
        <v>9</v>
      </c>
      <c r="AC405" s="160">
        <f>IFERROR(AB405/X401,"-")</f>
        <v>7.6271186440677971E-2</v>
      </c>
      <c r="AD405" s="190">
        <f t="shared" si="215"/>
        <v>12656.888888888889</v>
      </c>
      <c r="AE405" s="101">
        <f t="shared" si="242"/>
        <v>3.0256168896658373E-4</v>
      </c>
      <c r="AF405" s="569"/>
      <c r="AG405" s="569"/>
      <c r="AH405" s="117" t="s">
        <v>136</v>
      </c>
      <c r="AI405" s="187">
        <v>1574202</v>
      </c>
      <c r="AJ405" s="160">
        <f>IFERROR(AI405/AF401,"-")</f>
        <v>5.1337775883531552E-3</v>
      </c>
      <c r="AK405" s="187">
        <v>17</v>
      </c>
      <c r="AL405" s="160">
        <f>IFERROR(AK405/AG401,"-")</f>
        <v>6.1151079136690649E-2</v>
      </c>
      <c r="AM405" s="190">
        <f t="shared" si="216"/>
        <v>92600.117647058825</v>
      </c>
      <c r="AN405" s="101">
        <f t="shared" si="243"/>
        <v>5.7150541249243597E-4</v>
      </c>
      <c r="AO405" s="569"/>
      <c r="AP405" s="586"/>
      <c r="AQ405" s="117" t="s">
        <v>136</v>
      </c>
      <c r="AR405" s="187">
        <f t="shared" si="211"/>
        <v>10460297</v>
      </c>
      <c r="AS405" s="160">
        <f>IFERROR(AR405/AO401,"-")</f>
        <v>5.2835807978324966E-3</v>
      </c>
      <c r="AT405" s="187">
        <f t="shared" si="212"/>
        <v>171</v>
      </c>
      <c r="AU405" s="160">
        <f>IFERROR(AT405/AP401,"-")</f>
        <v>5.921052631578947E-2</v>
      </c>
      <c r="AV405" s="190">
        <f t="shared" si="217"/>
        <v>61171.327485380119</v>
      </c>
      <c r="AW405" s="101">
        <f t="shared" si="244"/>
        <v>5.7486720903650911E-3</v>
      </c>
      <c r="AX405" s="112"/>
      <c r="BN405" s="476"/>
      <c r="BO405" s="566"/>
      <c r="BP405" s="569"/>
      <c r="BQ405" s="569"/>
      <c r="BR405" s="388" t="s">
        <v>141</v>
      </c>
      <c r="BS405" s="374">
        <v>65803</v>
      </c>
      <c r="BT405" s="329">
        <v>5.8068040816265296E-4</v>
      </c>
      <c r="BU405" s="374">
        <v>9</v>
      </c>
      <c r="BV405" s="329">
        <v>6.9767441860465115E-2</v>
      </c>
      <c r="BW405" s="374">
        <v>7311.4444444444443</v>
      </c>
      <c r="BX405" s="389">
        <v>7.2933549432739055E-4</v>
      </c>
      <c r="CA405" s="9"/>
      <c r="CB405" s="138"/>
      <c r="CC405" s="138"/>
      <c r="CD405" s="138"/>
      <c r="CE405" s="138"/>
      <c r="CF405" s="138"/>
      <c r="CG405" s="138"/>
      <c r="CH405" s="1"/>
      <c r="CI405" s="9"/>
      <c r="CJ405" s="130"/>
      <c r="CK405" s="130"/>
      <c r="CL405" s="130"/>
      <c r="CM405" s="1"/>
      <c r="CN405" s="1"/>
      <c r="CO405" s="1"/>
      <c r="CP405" s="1"/>
      <c r="CQ405" s="1"/>
    </row>
    <row r="406" spans="2:95" s="14" customFormat="1" ht="13.5" customHeight="1">
      <c r="B406" s="451"/>
      <c r="C406" s="566"/>
      <c r="D406" s="581"/>
      <c r="E406" s="569"/>
      <c r="F406" s="569"/>
      <c r="G406" s="117" t="s">
        <v>137</v>
      </c>
      <c r="H406" s="187">
        <v>40043978</v>
      </c>
      <c r="I406" s="160">
        <f>IFERROR(H406/E401,"-")</f>
        <v>2.7536357515252623E-2</v>
      </c>
      <c r="J406" s="187">
        <v>818</v>
      </c>
      <c r="K406" s="160">
        <f>IFERROR(J406/F401,"-")</f>
        <v>0.35861464270056992</v>
      </c>
      <c r="L406" s="190">
        <f t="shared" si="213"/>
        <v>48953.518337408314</v>
      </c>
      <c r="M406" s="101">
        <f t="shared" si="240"/>
        <v>2.7499495730518388E-2</v>
      </c>
      <c r="N406" s="569"/>
      <c r="O406" s="569"/>
      <c r="P406" s="117" t="s">
        <v>137</v>
      </c>
      <c r="Q406" s="187">
        <v>3459738</v>
      </c>
      <c r="R406" s="160">
        <f>IFERROR(Q406/N401,"-")</f>
        <v>2.2520566381759928E-2</v>
      </c>
      <c r="S406" s="187">
        <v>90</v>
      </c>
      <c r="T406" s="160">
        <f>IFERROR(S406/O401,"-")</f>
        <v>0.42654028436018959</v>
      </c>
      <c r="U406" s="190">
        <f t="shared" si="214"/>
        <v>38441.533333333333</v>
      </c>
      <c r="V406" s="101">
        <f t="shared" si="241"/>
        <v>3.0256168896658376E-3</v>
      </c>
      <c r="W406" s="569"/>
      <c r="X406" s="569"/>
      <c r="Y406" s="117" t="s">
        <v>137</v>
      </c>
      <c r="Z406" s="187">
        <v>1471777</v>
      </c>
      <c r="AA406" s="160">
        <f>IFERROR(Z406/W401,"-")</f>
        <v>2.2542057185550007E-2</v>
      </c>
      <c r="AB406" s="187">
        <v>52</v>
      </c>
      <c r="AC406" s="160">
        <f>IFERROR(AB406/X401,"-")</f>
        <v>0.44067796610169491</v>
      </c>
      <c r="AD406" s="190">
        <f t="shared" si="215"/>
        <v>28303.403846153848</v>
      </c>
      <c r="AE406" s="101">
        <f t="shared" si="242"/>
        <v>1.7481342029180395E-3</v>
      </c>
      <c r="AF406" s="569"/>
      <c r="AG406" s="569"/>
      <c r="AH406" s="117" t="s">
        <v>137</v>
      </c>
      <c r="AI406" s="187">
        <v>6226903</v>
      </c>
      <c r="AJ406" s="160">
        <f>IFERROR(AI406/AF401,"-")</f>
        <v>2.0307136610326394E-2</v>
      </c>
      <c r="AK406" s="187">
        <v>124</v>
      </c>
      <c r="AL406" s="160">
        <f>IFERROR(AK406/AG401,"-")</f>
        <v>0.4460431654676259</v>
      </c>
      <c r="AM406" s="190">
        <f t="shared" si="216"/>
        <v>50216.959677419356</v>
      </c>
      <c r="AN406" s="101">
        <f t="shared" si="243"/>
        <v>4.1686277146507095E-3</v>
      </c>
      <c r="AO406" s="569"/>
      <c r="AP406" s="586"/>
      <c r="AQ406" s="117" t="s">
        <v>137</v>
      </c>
      <c r="AR406" s="187">
        <f t="shared" si="211"/>
        <v>51202396</v>
      </c>
      <c r="AS406" s="160">
        <f>IFERROR(AR406/AO401,"-")</f>
        <v>2.5862745226891304E-2</v>
      </c>
      <c r="AT406" s="187">
        <f t="shared" si="212"/>
        <v>1084</v>
      </c>
      <c r="AU406" s="160">
        <f>IFERROR(AT406/AP401,"-")</f>
        <v>0.37534626038781166</v>
      </c>
      <c r="AV406" s="190">
        <f t="shared" si="217"/>
        <v>47234.682656826568</v>
      </c>
      <c r="AW406" s="101">
        <f t="shared" si="244"/>
        <v>3.6441874537752973E-2</v>
      </c>
      <c r="AX406" s="112"/>
      <c r="BN406" s="476"/>
      <c r="BO406" s="566"/>
      <c r="BP406" s="569"/>
      <c r="BQ406" s="569"/>
      <c r="BR406" s="388" t="s">
        <v>142</v>
      </c>
      <c r="BS406" s="374">
        <v>167990</v>
      </c>
      <c r="BT406" s="329">
        <v>1.4824324387527025E-3</v>
      </c>
      <c r="BU406" s="374">
        <v>3</v>
      </c>
      <c r="BV406" s="329">
        <v>2.3255813953488372E-2</v>
      </c>
      <c r="BW406" s="374">
        <v>55996.666666666664</v>
      </c>
      <c r="BX406" s="389">
        <v>2.4311183144246353E-4</v>
      </c>
      <c r="CA406" s="9"/>
      <c r="CB406" s="138"/>
      <c r="CC406" s="138"/>
      <c r="CD406" s="138"/>
      <c r="CE406" s="138"/>
      <c r="CF406" s="138"/>
      <c r="CG406" s="138"/>
      <c r="CH406" s="1"/>
      <c r="CI406" s="9"/>
      <c r="CJ406" s="130"/>
      <c r="CK406" s="130"/>
      <c r="CL406" s="130"/>
      <c r="CM406" s="1"/>
      <c r="CN406" s="1"/>
      <c r="CO406" s="1"/>
      <c r="CP406" s="1"/>
      <c r="CQ406" s="1"/>
    </row>
    <row r="407" spans="2:95" s="14" customFormat="1" ht="13.5" customHeight="1">
      <c r="B407" s="451"/>
      <c r="C407" s="566"/>
      <c r="D407" s="581"/>
      <c r="E407" s="569"/>
      <c r="F407" s="569"/>
      <c r="G407" s="117" t="s">
        <v>138</v>
      </c>
      <c r="H407" s="187">
        <v>79269841</v>
      </c>
      <c r="I407" s="160">
        <f>IFERROR(H407/E401,"-")</f>
        <v>5.4510135879937562E-2</v>
      </c>
      <c r="J407" s="187">
        <v>1051</v>
      </c>
      <c r="K407" s="160">
        <f>IFERROR(J407/F401,"-")</f>
        <v>0.46076282332310392</v>
      </c>
      <c r="L407" s="190">
        <f t="shared" si="213"/>
        <v>75423.25499524262</v>
      </c>
      <c r="M407" s="101">
        <f t="shared" si="240"/>
        <v>3.5332481678208835E-2</v>
      </c>
      <c r="N407" s="569"/>
      <c r="O407" s="569"/>
      <c r="P407" s="117" t="s">
        <v>138</v>
      </c>
      <c r="Q407" s="187">
        <v>6793455</v>
      </c>
      <c r="R407" s="160">
        <f>IFERROR(Q407/N401,"-")</f>
        <v>4.4220820850884919E-2</v>
      </c>
      <c r="S407" s="187">
        <v>109</v>
      </c>
      <c r="T407" s="160">
        <f>IFERROR(S407/O401,"-")</f>
        <v>0.51658767772511849</v>
      </c>
      <c r="U407" s="190">
        <f t="shared" si="214"/>
        <v>62325.275229357801</v>
      </c>
      <c r="V407" s="101">
        <f t="shared" si="241"/>
        <v>3.6643582330397363E-3</v>
      </c>
      <c r="W407" s="569"/>
      <c r="X407" s="569"/>
      <c r="Y407" s="117" t="s">
        <v>138</v>
      </c>
      <c r="Z407" s="187">
        <v>4400737</v>
      </c>
      <c r="AA407" s="160">
        <f>IFERROR(Z407/W401,"-")</f>
        <v>6.7402646673080074E-2</v>
      </c>
      <c r="AB407" s="187">
        <v>60</v>
      </c>
      <c r="AC407" s="160">
        <f>IFERROR(AB407/X401,"-")</f>
        <v>0.50847457627118642</v>
      </c>
      <c r="AD407" s="190">
        <f t="shared" si="215"/>
        <v>73345.616666666669</v>
      </c>
      <c r="AE407" s="101">
        <f t="shared" si="242"/>
        <v>2.0170779264438916E-3</v>
      </c>
      <c r="AF407" s="569"/>
      <c r="AG407" s="569"/>
      <c r="AH407" s="117" t="s">
        <v>138</v>
      </c>
      <c r="AI407" s="187">
        <v>9313197</v>
      </c>
      <c r="AJ407" s="160">
        <f>IFERROR(AI407/AF401,"-")</f>
        <v>3.0372139048557838E-2</v>
      </c>
      <c r="AK407" s="187">
        <v>134</v>
      </c>
      <c r="AL407" s="160">
        <f>IFERROR(AK407/AG401,"-")</f>
        <v>0.48201438848920863</v>
      </c>
      <c r="AM407" s="190">
        <f t="shared" si="216"/>
        <v>69501.470149253728</v>
      </c>
      <c r="AN407" s="101">
        <f t="shared" si="243"/>
        <v>4.504807369058025E-3</v>
      </c>
      <c r="AO407" s="569"/>
      <c r="AP407" s="586"/>
      <c r="AQ407" s="117" t="s">
        <v>138</v>
      </c>
      <c r="AR407" s="187">
        <f t="shared" si="211"/>
        <v>99777230</v>
      </c>
      <c r="AS407" s="160">
        <f>IFERROR(AR407/AO401,"-")</f>
        <v>5.0398287590583374E-2</v>
      </c>
      <c r="AT407" s="187">
        <f t="shared" si="212"/>
        <v>1354</v>
      </c>
      <c r="AU407" s="160">
        <f>IFERROR(AT407/AP401,"-")</f>
        <v>0.46883656509695293</v>
      </c>
      <c r="AV407" s="190">
        <f t="shared" si="217"/>
        <v>73690.716395864103</v>
      </c>
      <c r="AW407" s="101">
        <f t="shared" si="244"/>
        <v>4.5518725206750488E-2</v>
      </c>
      <c r="AX407" s="112"/>
      <c r="BN407" s="476"/>
      <c r="BO407" s="566"/>
      <c r="BP407" s="569"/>
      <c r="BQ407" s="569"/>
      <c r="BR407" s="388" t="s">
        <v>143</v>
      </c>
      <c r="BS407" s="374">
        <v>201893</v>
      </c>
      <c r="BT407" s="329">
        <v>1.7816104075069905E-3</v>
      </c>
      <c r="BU407" s="374">
        <v>3</v>
      </c>
      <c r="BV407" s="329">
        <v>2.3255813953488372E-2</v>
      </c>
      <c r="BW407" s="374">
        <v>67297.666666666672</v>
      </c>
      <c r="BX407" s="389">
        <v>2.4311183144246353E-4</v>
      </c>
      <c r="CA407" s="9"/>
      <c r="CB407" s="138"/>
      <c r="CC407" s="138"/>
      <c r="CD407" s="138"/>
      <c r="CE407" s="138"/>
      <c r="CF407" s="138"/>
      <c r="CG407" s="138"/>
      <c r="CH407" s="1"/>
      <c r="CI407" s="9"/>
      <c r="CJ407" s="130"/>
      <c r="CK407" s="130"/>
      <c r="CL407" s="130"/>
      <c r="CM407" s="1"/>
      <c r="CN407" s="1"/>
      <c r="CO407" s="1"/>
      <c r="CP407" s="1"/>
      <c r="CQ407" s="1"/>
    </row>
    <row r="408" spans="2:95" s="14" customFormat="1" ht="13.5" customHeight="1">
      <c r="B408" s="451"/>
      <c r="C408" s="566"/>
      <c r="D408" s="581"/>
      <c r="E408" s="569"/>
      <c r="F408" s="569"/>
      <c r="G408" s="117" t="s">
        <v>139</v>
      </c>
      <c r="H408" s="187">
        <v>22015761</v>
      </c>
      <c r="I408" s="160">
        <f>IFERROR(H408/E401,"-")</f>
        <v>1.5139201851183606E-2</v>
      </c>
      <c r="J408" s="187">
        <v>247</v>
      </c>
      <c r="K408" s="160">
        <f>IFERROR(J408/F401,"-")</f>
        <v>0.10828583954405963</v>
      </c>
      <c r="L408" s="190">
        <f t="shared" si="213"/>
        <v>89132.63562753037</v>
      </c>
      <c r="M408" s="101">
        <f t="shared" si="240"/>
        <v>8.3036374638606868E-3</v>
      </c>
      <c r="N408" s="569"/>
      <c r="O408" s="569"/>
      <c r="P408" s="117" t="s">
        <v>139</v>
      </c>
      <c r="Q408" s="187">
        <v>1892602</v>
      </c>
      <c r="R408" s="160">
        <f>IFERROR(Q408/N401,"-")</f>
        <v>1.2319565520641044E-2</v>
      </c>
      <c r="S408" s="187">
        <v>24</v>
      </c>
      <c r="T408" s="160">
        <f>IFERROR(S408/O401,"-")</f>
        <v>0.11374407582938388</v>
      </c>
      <c r="U408" s="190">
        <f t="shared" si="214"/>
        <v>78858.416666666672</v>
      </c>
      <c r="V408" s="101">
        <f t="shared" si="241"/>
        <v>8.0683117057755668E-4</v>
      </c>
      <c r="W408" s="569"/>
      <c r="X408" s="569"/>
      <c r="Y408" s="117" t="s">
        <v>139</v>
      </c>
      <c r="Z408" s="187">
        <v>3206593</v>
      </c>
      <c r="AA408" s="160">
        <f>IFERROR(Z408/W401,"-")</f>
        <v>4.9112877002959243E-2</v>
      </c>
      <c r="AB408" s="187">
        <v>18</v>
      </c>
      <c r="AC408" s="160">
        <f>IFERROR(AB408/X401,"-")</f>
        <v>0.15254237288135594</v>
      </c>
      <c r="AD408" s="190">
        <f t="shared" si="215"/>
        <v>178144.05555555556</v>
      </c>
      <c r="AE408" s="101">
        <f t="shared" si="242"/>
        <v>6.0512337793316745E-4</v>
      </c>
      <c r="AF408" s="569"/>
      <c r="AG408" s="569"/>
      <c r="AH408" s="117" t="s">
        <v>139</v>
      </c>
      <c r="AI408" s="187">
        <v>11745583</v>
      </c>
      <c r="AJ408" s="160">
        <f>IFERROR(AI408/AF401,"-")</f>
        <v>3.8304620860310064E-2</v>
      </c>
      <c r="AK408" s="187">
        <v>37</v>
      </c>
      <c r="AL408" s="160">
        <f>IFERROR(AK408/AG401,"-")</f>
        <v>0.13309352517985612</v>
      </c>
      <c r="AM408" s="190">
        <f t="shared" si="216"/>
        <v>317448.18918918917</v>
      </c>
      <c r="AN408" s="101">
        <f t="shared" si="243"/>
        <v>1.2438647213070665E-3</v>
      </c>
      <c r="AO408" s="569"/>
      <c r="AP408" s="586"/>
      <c r="AQ408" s="117" t="s">
        <v>139</v>
      </c>
      <c r="AR408" s="187">
        <f t="shared" si="211"/>
        <v>38860539</v>
      </c>
      <c r="AS408" s="160">
        <f>IFERROR(AR408/AO401,"-")</f>
        <v>1.9628773222578749E-2</v>
      </c>
      <c r="AT408" s="187">
        <f t="shared" si="212"/>
        <v>326</v>
      </c>
      <c r="AU408" s="160">
        <f>IFERROR(AT408/AP401,"-")</f>
        <v>0.1128808864265928</v>
      </c>
      <c r="AV408" s="190">
        <f t="shared" si="217"/>
        <v>119204.10736196319</v>
      </c>
      <c r="AW408" s="101">
        <f t="shared" si="244"/>
        <v>1.0959456733678478E-2</v>
      </c>
      <c r="AX408" s="112"/>
      <c r="BN408" s="476"/>
      <c r="BO408" s="566"/>
      <c r="BP408" s="569"/>
      <c r="BQ408" s="569"/>
      <c r="BR408" s="388" t="s">
        <v>144</v>
      </c>
      <c r="BS408" s="374">
        <v>758240</v>
      </c>
      <c r="BT408" s="329">
        <v>6.6911100205955653E-3</v>
      </c>
      <c r="BU408" s="374">
        <v>18</v>
      </c>
      <c r="BV408" s="329">
        <v>0.13953488372093023</v>
      </c>
      <c r="BW408" s="374">
        <v>42124.444444444445</v>
      </c>
      <c r="BX408" s="389">
        <v>1.4586709886547811E-3</v>
      </c>
      <c r="CA408" s="9"/>
      <c r="CB408" s="138"/>
      <c r="CC408" s="138"/>
      <c r="CD408" s="138"/>
      <c r="CE408" s="138"/>
      <c r="CF408" s="138"/>
      <c r="CG408" s="138"/>
      <c r="CH408" s="1"/>
      <c r="CI408" s="9"/>
      <c r="CJ408" s="130"/>
      <c r="CK408" s="130"/>
      <c r="CL408" s="130"/>
      <c r="CM408" s="1"/>
      <c r="CN408" s="1"/>
      <c r="CO408" s="1"/>
      <c r="CP408" s="1"/>
      <c r="CQ408" s="1"/>
    </row>
    <row r="409" spans="2:95" s="14" customFormat="1" ht="13.5" customHeight="1">
      <c r="B409" s="451"/>
      <c r="C409" s="566"/>
      <c r="D409" s="581"/>
      <c r="E409" s="569"/>
      <c r="F409" s="569"/>
      <c r="G409" s="117" t="s">
        <v>149</v>
      </c>
      <c r="H409" s="187">
        <v>4567</v>
      </c>
      <c r="I409" s="160">
        <f>IFERROR(H409/E401,"-")</f>
        <v>3.1405107847217059E-6</v>
      </c>
      <c r="J409" s="187">
        <v>2</v>
      </c>
      <c r="K409" s="160">
        <f>IFERROR(J409/F401,"-")</f>
        <v>8.7680841736080669E-4</v>
      </c>
      <c r="L409" s="190">
        <f t="shared" si="213"/>
        <v>2283.5</v>
      </c>
      <c r="M409" s="101">
        <f t="shared" si="240"/>
        <v>6.7235930881463047E-5</v>
      </c>
      <c r="N409" s="569"/>
      <c r="O409" s="569"/>
      <c r="P409" s="117" t="s">
        <v>149</v>
      </c>
      <c r="Q409" s="187">
        <v>0</v>
      </c>
      <c r="R409" s="160">
        <f>IFERROR(Q409/N401,"-")</f>
        <v>0</v>
      </c>
      <c r="S409" s="187">
        <v>0</v>
      </c>
      <c r="T409" s="160">
        <f>IFERROR(S409/O401,"-")</f>
        <v>0</v>
      </c>
      <c r="U409" s="190" t="str">
        <f t="shared" si="214"/>
        <v>-</v>
      </c>
      <c r="V409" s="101">
        <f t="shared" si="241"/>
        <v>0</v>
      </c>
      <c r="W409" s="569"/>
      <c r="X409" s="569"/>
      <c r="Y409" s="117" t="s">
        <v>149</v>
      </c>
      <c r="Z409" s="187">
        <v>0</v>
      </c>
      <c r="AA409" s="160">
        <f>IFERROR(Z409/W401,"-")</f>
        <v>0</v>
      </c>
      <c r="AB409" s="187">
        <v>0</v>
      </c>
      <c r="AC409" s="160">
        <f>IFERROR(AB409/X401,"-")</f>
        <v>0</v>
      </c>
      <c r="AD409" s="190" t="str">
        <f t="shared" si="215"/>
        <v>-</v>
      </c>
      <c r="AE409" s="101">
        <f t="shared" si="242"/>
        <v>0</v>
      </c>
      <c r="AF409" s="569"/>
      <c r="AG409" s="569"/>
      <c r="AH409" s="117" t="s">
        <v>149</v>
      </c>
      <c r="AI409" s="187">
        <v>0</v>
      </c>
      <c r="AJ409" s="160">
        <f>IFERROR(AI409/AF401,"-")</f>
        <v>0</v>
      </c>
      <c r="AK409" s="187">
        <v>0</v>
      </c>
      <c r="AL409" s="160">
        <f>IFERROR(AK409/AG401,"-")</f>
        <v>0</v>
      </c>
      <c r="AM409" s="190" t="str">
        <f t="shared" si="216"/>
        <v>-</v>
      </c>
      <c r="AN409" s="101">
        <f t="shared" si="243"/>
        <v>0</v>
      </c>
      <c r="AO409" s="569"/>
      <c r="AP409" s="586"/>
      <c r="AQ409" s="117" t="s">
        <v>149</v>
      </c>
      <c r="AR409" s="187">
        <f t="shared" si="211"/>
        <v>4567</v>
      </c>
      <c r="AS409" s="160">
        <f>IFERROR(AR409/AO401,"-")</f>
        <v>2.3068287165938989E-6</v>
      </c>
      <c r="AT409" s="187">
        <f t="shared" si="212"/>
        <v>2</v>
      </c>
      <c r="AU409" s="160">
        <f>IFERROR(AT409/AP401,"-")</f>
        <v>6.925207756232687E-4</v>
      </c>
      <c r="AV409" s="190">
        <f t="shared" si="217"/>
        <v>2283.5</v>
      </c>
      <c r="AW409" s="101">
        <f t="shared" si="244"/>
        <v>6.7235930881463047E-5</v>
      </c>
      <c r="AX409" s="112"/>
      <c r="BN409" s="476"/>
      <c r="BO409" s="566"/>
      <c r="BP409" s="569"/>
      <c r="BQ409" s="569"/>
      <c r="BR409" s="388" t="s">
        <v>145</v>
      </c>
      <c r="BS409" s="374">
        <v>679740</v>
      </c>
      <c r="BT409" s="329">
        <v>5.9983845819260783E-3</v>
      </c>
      <c r="BU409" s="374">
        <v>16</v>
      </c>
      <c r="BV409" s="329">
        <v>0.12403100775193798</v>
      </c>
      <c r="BW409" s="374">
        <v>42483.75</v>
      </c>
      <c r="BX409" s="389">
        <v>1.2965964343598054E-3</v>
      </c>
      <c r="CA409" s="9"/>
      <c r="CB409" s="138"/>
      <c r="CC409" s="138"/>
      <c r="CD409" s="138"/>
      <c r="CE409" s="138"/>
      <c r="CF409" s="138"/>
      <c r="CG409" s="138"/>
      <c r="CH409" s="1"/>
      <c r="CI409" s="9"/>
      <c r="CJ409" s="130"/>
      <c r="CK409" s="130"/>
      <c r="CL409" s="130"/>
      <c r="CM409" s="1"/>
      <c r="CN409" s="1"/>
      <c r="CO409" s="1"/>
      <c r="CP409" s="1"/>
      <c r="CQ409" s="1"/>
    </row>
    <row r="410" spans="2:95" s="14" customFormat="1" ht="13.5" customHeight="1">
      <c r="B410" s="451"/>
      <c r="C410" s="566"/>
      <c r="D410" s="581"/>
      <c r="E410" s="569"/>
      <c r="F410" s="569"/>
      <c r="G410" s="117" t="s">
        <v>140</v>
      </c>
      <c r="H410" s="187">
        <v>501736</v>
      </c>
      <c r="I410" s="160">
        <f>IFERROR(H410/E401,"-")</f>
        <v>3.4502021438211734E-4</v>
      </c>
      <c r="J410" s="187">
        <v>25</v>
      </c>
      <c r="K410" s="160">
        <f>IFERROR(J410/F401,"-")</f>
        <v>1.0960105217010083E-2</v>
      </c>
      <c r="L410" s="190">
        <f t="shared" si="213"/>
        <v>20069.439999999999</v>
      </c>
      <c r="M410" s="101">
        <f t="shared" si="240"/>
        <v>8.4044913601828816E-4</v>
      </c>
      <c r="N410" s="569"/>
      <c r="O410" s="569"/>
      <c r="P410" s="117" t="s">
        <v>140</v>
      </c>
      <c r="Q410" s="187">
        <v>15958</v>
      </c>
      <c r="R410" s="160">
        <f>IFERROR(Q410/N401,"-")</f>
        <v>1.0387584213605913E-4</v>
      </c>
      <c r="S410" s="187">
        <v>2</v>
      </c>
      <c r="T410" s="160">
        <f>IFERROR(S410/O401,"-")</f>
        <v>9.4786729857819912E-3</v>
      </c>
      <c r="U410" s="190">
        <f t="shared" si="214"/>
        <v>7979</v>
      </c>
      <c r="V410" s="101">
        <f t="shared" si="241"/>
        <v>6.7235930881463047E-5</v>
      </c>
      <c r="W410" s="569"/>
      <c r="X410" s="569"/>
      <c r="Y410" s="117" t="s">
        <v>140</v>
      </c>
      <c r="Z410" s="187">
        <v>0</v>
      </c>
      <c r="AA410" s="160">
        <f>IFERROR(Z410/W401,"-")</f>
        <v>0</v>
      </c>
      <c r="AB410" s="187">
        <v>0</v>
      </c>
      <c r="AC410" s="160">
        <f>IFERROR(AB410/X401,"-")</f>
        <v>0</v>
      </c>
      <c r="AD410" s="190" t="str">
        <f t="shared" si="215"/>
        <v>-</v>
      </c>
      <c r="AE410" s="101">
        <f t="shared" si="242"/>
        <v>0</v>
      </c>
      <c r="AF410" s="569"/>
      <c r="AG410" s="569"/>
      <c r="AH410" s="117" t="s">
        <v>140</v>
      </c>
      <c r="AI410" s="187">
        <v>0</v>
      </c>
      <c r="AJ410" s="160">
        <f>IFERROR(AI410/AF401,"-")</f>
        <v>0</v>
      </c>
      <c r="AK410" s="187">
        <v>0</v>
      </c>
      <c r="AL410" s="160">
        <f>IFERROR(AK410/AG401,"-")</f>
        <v>0</v>
      </c>
      <c r="AM410" s="190" t="str">
        <f t="shared" si="216"/>
        <v>-</v>
      </c>
      <c r="AN410" s="101">
        <f t="shared" si="243"/>
        <v>0</v>
      </c>
      <c r="AO410" s="569"/>
      <c r="AP410" s="586"/>
      <c r="AQ410" s="117" t="s">
        <v>140</v>
      </c>
      <c r="AR410" s="187">
        <f t="shared" si="211"/>
        <v>517694</v>
      </c>
      <c r="AS410" s="160">
        <f>IFERROR(AR410/AO401,"-")</f>
        <v>2.6149143542990186E-4</v>
      </c>
      <c r="AT410" s="187">
        <f t="shared" si="212"/>
        <v>27</v>
      </c>
      <c r="AU410" s="160">
        <f>IFERROR(AT410/AP401,"-")</f>
        <v>9.3490304709141266E-3</v>
      </c>
      <c r="AV410" s="190">
        <f t="shared" si="217"/>
        <v>19173.85185185185</v>
      </c>
      <c r="AW410" s="101">
        <f t="shared" si="244"/>
        <v>9.0768506689975124E-4</v>
      </c>
      <c r="AX410" s="112"/>
      <c r="BN410" s="476"/>
      <c r="BO410" s="566"/>
      <c r="BP410" s="569"/>
      <c r="BQ410" s="569"/>
      <c r="BR410" s="388" t="s">
        <v>146</v>
      </c>
      <c r="BS410" s="374">
        <v>339775</v>
      </c>
      <c r="BT410" s="329">
        <v>2.9983539608143309E-3</v>
      </c>
      <c r="BU410" s="374">
        <v>12</v>
      </c>
      <c r="BV410" s="329">
        <v>9.3023255813953487E-2</v>
      </c>
      <c r="BW410" s="374">
        <v>28314.583333333332</v>
      </c>
      <c r="BX410" s="389">
        <v>9.7244732576985411E-4</v>
      </c>
      <c r="CA410" s="9"/>
      <c r="CB410" s="138"/>
      <c r="CC410" s="138"/>
      <c r="CD410" s="138"/>
      <c r="CE410" s="138"/>
      <c r="CF410" s="138"/>
      <c r="CG410" s="138"/>
      <c r="CH410" s="1"/>
      <c r="CI410" s="9"/>
      <c r="CJ410" s="130"/>
      <c r="CK410" s="130"/>
      <c r="CL410" s="130"/>
      <c r="CM410" s="1"/>
      <c r="CN410" s="1"/>
      <c r="CO410" s="1"/>
      <c r="CP410" s="1"/>
      <c r="CQ410" s="1"/>
    </row>
    <row r="411" spans="2:95" s="14" customFormat="1" ht="13.5" customHeight="1">
      <c r="B411" s="451"/>
      <c r="C411" s="566"/>
      <c r="D411" s="581"/>
      <c r="E411" s="569"/>
      <c r="F411" s="569"/>
      <c r="G411" s="117" t="s">
        <v>141</v>
      </c>
      <c r="H411" s="187">
        <v>1250517</v>
      </c>
      <c r="I411" s="160">
        <f>IFERROR(H411/E401,"-")</f>
        <v>8.599216389266112E-4</v>
      </c>
      <c r="J411" s="187">
        <v>89</v>
      </c>
      <c r="K411" s="160">
        <f>IFERROR(J411/F401,"-")</f>
        <v>3.9017974572555895E-2</v>
      </c>
      <c r="L411" s="190">
        <f t="shared" si="213"/>
        <v>14050.752808988764</v>
      </c>
      <c r="M411" s="101">
        <f t="shared" si="240"/>
        <v>2.9919989242251058E-3</v>
      </c>
      <c r="N411" s="569"/>
      <c r="O411" s="569"/>
      <c r="P411" s="117" t="s">
        <v>141</v>
      </c>
      <c r="Q411" s="187">
        <v>40199</v>
      </c>
      <c r="R411" s="160">
        <f>IFERROR(Q411/N401,"-")</f>
        <v>2.6166844078377244E-4</v>
      </c>
      <c r="S411" s="187">
        <v>6</v>
      </c>
      <c r="T411" s="160">
        <f>IFERROR(S411/O401,"-")</f>
        <v>2.843601895734597E-2</v>
      </c>
      <c r="U411" s="190">
        <f t="shared" si="214"/>
        <v>6699.833333333333</v>
      </c>
      <c r="V411" s="101">
        <f t="shared" si="241"/>
        <v>2.0170779264438917E-4</v>
      </c>
      <c r="W411" s="569"/>
      <c r="X411" s="569"/>
      <c r="Y411" s="117" t="s">
        <v>141</v>
      </c>
      <c r="Z411" s="187">
        <v>180791</v>
      </c>
      <c r="AA411" s="160">
        <f>IFERROR(Z411/W401,"-")</f>
        <v>2.7690343446274612E-3</v>
      </c>
      <c r="AB411" s="187">
        <v>8</v>
      </c>
      <c r="AC411" s="160">
        <f>IFERROR(AB411/X401,"-")</f>
        <v>6.7796610169491525E-2</v>
      </c>
      <c r="AD411" s="190">
        <f t="shared" si="215"/>
        <v>22598.875</v>
      </c>
      <c r="AE411" s="101">
        <f t="shared" si="242"/>
        <v>2.6894372352585219E-4</v>
      </c>
      <c r="AF411" s="569"/>
      <c r="AG411" s="569"/>
      <c r="AH411" s="117" t="s">
        <v>141</v>
      </c>
      <c r="AI411" s="187">
        <v>261667</v>
      </c>
      <c r="AJ411" s="160">
        <f>IFERROR(AI411/AF401,"-")</f>
        <v>8.5334676249401611E-4</v>
      </c>
      <c r="AK411" s="187">
        <v>17</v>
      </c>
      <c r="AL411" s="160">
        <f>IFERROR(AK411/AG401,"-")</f>
        <v>6.1151079136690649E-2</v>
      </c>
      <c r="AM411" s="190">
        <f t="shared" si="216"/>
        <v>15392.176470588236</v>
      </c>
      <c r="AN411" s="101">
        <f t="shared" si="243"/>
        <v>5.7150541249243597E-4</v>
      </c>
      <c r="AO411" s="569"/>
      <c r="AP411" s="586"/>
      <c r="AQ411" s="117" t="s">
        <v>141</v>
      </c>
      <c r="AR411" s="187">
        <f t="shared" si="211"/>
        <v>1733174</v>
      </c>
      <c r="AS411" s="160">
        <f>IFERROR(AR411/AO401,"-")</f>
        <v>8.7544023517712149E-4</v>
      </c>
      <c r="AT411" s="187">
        <f t="shared" si="212"/>
        <v>120</v>
      </c>
      <c r="AU411" s="160">
        <f>IFERROR(AT411/AP401,"-")</f>
        <v>4.1551246537396121E-2</v>
      </c>
      <c r="AV411" s="190">
        <f t="shared" si="217"/>
        <v>14443.116666666667</v>
      </c>
      <c r="AW411" s="101">
        <f t="shared" si="244"/>
        <v>4.0341558528877832E-3</v>
      </c>
      <c r="AX411" s="112"/>
      <c r="BN411" s="476"/>
      <c r="BO411" s="566"/>
      <c r="BP411" s="569"/>
      <c r="BQ411" s="569"/>
      <c r="BR411" s="388" t="s">
        <v>147</v>
      </c>
      <c r="BS411" s="374">
        <v>147570</v>
      </c>
      <c r="BT411" s="329">
        <v>1.3022355794198243E-3</v>
      </c>
      <c r="BU411" s="374">
        <v>15</v>
      </c>
      <c r="BV411" s="329">
        <v>0.11627906976744186</v>
      </c>
      <c r="BW411" s="374">
        <v>9838</v>
      </c>
      <c r="BX411" s="389">
        <v>1.2155591572123178E-3</v>
      </c>
      <c r="CA411" s="9"/>
      <c r="CB411" s="138"/>
      <c r="CC411" s="138"/>
      <c r="CD411" s="138"/>
      <c r="CE411" s="138"/>
      <c r="CF411" s="138"/>
      <c r="CG411" s="138"/>
      <c r="CH411" s="1"/>
      <c r="CI411" s="9"/>
      <c r="CJ411" s="130"/>
      <c r="CK411" s="130"/>
      <c r="CL411" s="130"/>
      <c r="CM411" s="1"/>
      <c r="CN411" s="1"/>
      <c r="CO411" s="1"/>
      <c r="CP411" s="1"/>
      <c r="CQ411" s="1"/>
    </row>
    <row r="412" spans="2:95" s="14" customFormat="1" ht="13.5" customHeight="1">
      <c r="B412" s="451"/>
      <c r="C412" s="566"/>
      <c r="D412" s="581"/>
      <c r="E412" s="569"/>
      <c r="F412" s="569"/>
      <c r="G412" s="117" t="s">
        <v>142</v>
      </c>
      <c r="H412" s="187">
        <v>19559</v>
      </c>
      <c r="I412" s="160">
        <f>IFERROR(H412/E401,"-")</f>
        <v>1.344980303007923E-5</v>
      </c>
      <c r="J412" s="187">
        <v>3</v>
      </c>
      <c r="K412" s="160">
        <f>IFERROR(J412/F401,"-")</f>
        <v>1.31521262604121E-3</v>
      </c>
      <c r="L412" s="190">
        <f t="shared" si="213"/>
        <v>6519.666666666667</v>
      </c>
      <c r="M412" s="101">
        <f t="shared" si="240"/>
        <v>1.0085389632219458E-4</v>
      </c>
      <c r="N412" s="569"/>
      <c r="O412" s="569"/>
      <c r="P412" s="117" t="s">
        <v>142</v>
      </c>
      <c r="Q412" s="187">
        <v>0</v>
      </c>
      <c r="R412" s="160">
        <f>IFERROR(Q412/N401,"-")</f>
        <v>0</v>
      </c>
      <c r="S412" s="187">
        <v>0</v>
      </c>
      <c r="T412" s="160">
        <f>IFERROR(S412/O401,"-")</f>
        <v>0</v>
      </c>
      <c r="U412" s="190" t="str">
        <f t="shared" si="214"/>
        <v>-</v>
      </c>
      <c r="V412" s="101">
        <f t="shared" si="241"/>
        <v>0</v>
      </c>
      <c r="W412" s="569"/>
      <c r="X412" s="569"/>
      <c r="Y412" s="117" t="s">
        <v>142</v>
      </c>
      <c r="Z412" s="187">
        <v>0</v>
      </c>
      <c r="AA412" s="160">
        <f>IFERROR(Z412/W401,"-")</f>
        <v>0</v>
      </c>
      <c r="AB412" s="187">
        <v>0</v>
      </c>
      <c r="AC412" s="160">
        <f>IFERROR(AB412/X401,"-")</f>
        <v>0</v>
      </c>
      <c r="AD412" s="190" t="str">
        <f t="shared" si="215"/>
        <v>-</v>
      </c>
      <c r="AE412" s="101">
        <f t="shared" si="242"/>
        <v>0</v>
      </c>
      <c r="AF412" s="569"/>
      <c r="AG412" s="569"/>
      <c r="AH412" s="117" t="s">
        <v>142</v>
      </c>
      <c r="AI412" s="187">
        <v>372706</v>
      </c>
      <c r="AJ412" s="160">
        <f>IFERROR(AI412/AF401,"-")</f>
        <v>1.2154664457577561E-3</v>
      </c>
      <c r="AK412" s="187">
        <v>6</v>
      </c>
      <c r="AL412" s="160">
        <f>IFERROR(AK412/AG401,"-")</f>
        <v>2.1582733812949641E-2</v>
      </c>
      <c r="AM412" s="190">
        <f t="shared" si="216"/>
        <v>62117.666666666664</v>
      </c>
      <c r="AN412" s="101">
        <f t="shared" si="243"/>
        <v>2.0170779264438917E-4</v>
      </c>
      <c r="AO412" s="569"/>
      <c r="AP412" s="586"/>
      <c r="AQ412" s="117" t="s">
        <v>142</v>
      </c>
      <c r="AR412" s="187">
        <f t="shared" ref="AR412:AR479" si="252">SUM(H412,Q412,Z412,AI412)</f>
        <v>392265</v>
      </c>
      <c r="AS412" s="160">
        <f>IFERROR(AR412/AO401,"-")</f>
        <v>1.9813623089877508E-4</v>
      </c>
      <c r="AT412" s="187">
        <f t="shared" ref="AT412:AT479" si="253">SUM(J412,S412,AB412,AK412)</f>
        <v>9</v>
      </c>
      <c r="AU412" s="160">
        <f>IFERROR(AT412/AP401,"-")</f>
        <v>3.1163434903047093E-3</v>
      </c>
      <c r="AV412" s="190">
        <f t="shared" si="217"/>
        <v>43585</v>
      </c>
      <c r="AW412" s="101">
        <f t="shared" si="244"/>
        <v>3.0256168896658373E-4</v>
      </c>
      <c r="AX412" s="112"/>
      <c r="BN412" s="477"/>
      <c r="BO412" s="567"/>
      <c r="BP412" s="570"/>
      <c r="BQ412" s="570"/>
      <c r="BR412" s="119" t="s">
        <v>74</v>
      </c>
      <c r="BS412" s="374">
        <v>23836305</v>
      </c>
      <c r="BT412" s="329">
        <v>0.21034413805585592</v>
      </c>
      <c r="BU412" s="374">
        <v>110</v>
      </c>
      <c r="BV412" s="329">
        <v>0.8527131782945736</v>
      </c>
      <c r="BW412" s="374">
        <v>216693.68181818182</v>
      </c>
      <c r="BX412" s="389">
        <v>8.9141004862236632E-3</v>
      </c>
      <c r="CA412" s="9"/>
      <c r="CB412" s="138"/>
      <c r="CC412" s="138"/>
      <c r="CD412" s="138"/>
      <c r="CE412" s="138"/>
      <c r="CF412" s="138"/>
      <c r="CG412" s="138"/>
      <c r="CH412" s="1"/>
      <c r="CI412" s="9"/>
      <c r="CJ412" s="130"/>
      <c r="CK412" s="130"/>
      <c r="CL412" s="130"/>
      <c r="CM412" s="1"/>
      <c r="CN412" s="1"/>
      <c r="CO412" s="1"/>
      <c r="CP412" s="1"/>
      <c r="CQ412" s="1"/>
    </row>
    <row r="413" spans="2:95" s="14" customFormat="1" ht="13.5" customHeight="1">
      <c r="B413" s="451"/>
      <c r="C413" s="566"/>
      <c r="D413" s="581"/>
      <c r="E413" s="569"/>
      <c r="F413" s="569"/>
      <c r="G413" s="117" t="s">
        <v>143</v>
      </c>
      <c r="H413" s="187">
        <v>2148666</v>
      </c>
      <c r="I413" s="160">
        <f>IFERROR(H413/E401,"-")</f>
        <v>1.477536401525038E-3</v>
      </c>
      <c r="J413" s="187">
        <v>13</v>
      </c>
      <c r="K413" s="160">
        <f>IFERROR(J413/F401,"-")</f>
        <v>5.6992547128452437E-3</v>
      </c>
      <c r="L413" s="190">
        <f t="shared" ref="L413:L480" si="254">IFERROR(H413/J413,"-")</f>
        <v>165282</v>
      </c>
      <c r="M413" s="101">
        <f t="shared" si="240"/>
        <v>4.3703355072950988E-4</v>
      </c>
      <c r="N413" s="569"/>
      <c r="O413" s="569"/>
      <c r="P413" s="117" t="s">
        <v>143</v>
      </c>
      <c r="Q413" s="187">
        <v>82936</v>
      </c>
      <c r="R413" s="160">
        <f>IFERROR(Q413/N401,"-")</f>
        <v>5.3985755379096375E-4</v>
      </c>
      <c r="S413" s="187">
        <v>1</v>
      </c>
      <c r="T413" s="160">
        <f>IFERROR(S413/O401,"-")</f>
        <v>4.7393364928909956E-3</v>
      </c>
      <c r="U413" s="190">
        <f t="shared" ref="U413:U480" si="255">IFERROR(Q413/S413,"-")</f>
        <v>82936</v>
      </c>
      <c r="V413" s="101">
        <f t="shared" si="241"/>
        <v>3.3617965440731524E-5</v>
      </c>
      <c r="W413" s="569"/>
      <c r="X413" s="569"/>
      <c r="Y413" s="117" t="s">
        <v>143</v>
      </c>
      <c r="Z413" s="187">
        <v>25326</v>
      </c>
      <c r="AA413" s="160">
        <f>IFERROR(Z413/W401,"-")</f>
        <v>3.878985337325148E-4</v>
      </c>
      <c r="AB413" s="187">
        <v>1</v>
      </c>
      <c r="AC413" s="160">
        <f>IFERROR(AB413/X401,"-")</f>
        <v>8.4745762711864406E-3</v>
      </c>
      <c r="AD413" s="190">
        <f t="shared" ref="AD413:AD480" si="256">IFERROR(Z413/AB413,"-")</f>
        <v>25326</v>
      </c>
      <c r="AE413" s="101">
        <f t="shared" si="242"/>
        <v>3.3617965440731524E-5</v>
      </c>
      <c r="AF413" s="569"/>
      <c r="AG413" s="569"/>
      <c r="AH413" s="117" t="s">
        <v>143</v>
      </c>
      <c r="AI413" s="187">
        <v>1310851</v>
      </c>
      <c r="AJ413" s="160">
        <f>IFERROR(AI413/AF401,"-")</f>
        <v>4.2749389757288595E-3</v>
      </c>
      <c r="AK413" s="187">
        <v>8</v>
      </c>
      <c r="AL413" s="160">
        <f>IFERROR(AK413/AG401,"-")</f>
        <v>2.8776978417266189E-2</v>
      </c>
      <c r="AM413" s="190">
        <f t="shared" ref="AM413:AM480" si="257">IFERROR(AI413/AK413,"-")</f>
        <v>163856.375</v>
      </c>
      <c r="AN413" s="101">
        <f t="shared" si="243"/>
        <v>2.6894372352585219E-4</v>
      </c>
      <c r="AO413" s="569"/>
      <c r="AP413" s="586"/>
      <c r="AQ413" s="117" t="s">
        <v>143</v>
      </c>
      <c r="AR413" s="187">
        <f t="shared" si="252"/>
        <v>3567779</v>
      </c>
      <c r="AS413" s="160">
        <f>IFERROR(AR413/AO401,"-")</f>
        <v>1.8021140905760157E-3</v>
      </c>
      <c r="AT413" s="187">
        <f t="shared" si="253"/>
        <v>23</v>
      </c>
      <c r="AU413" s="160">
        <f>IFERROR(AT413/AP401,"-")</f>
        <v>7.9639889196675903E-3</v>
      </c>
      <c r="AV413" s="190">
        <f t="shared" ref="AV413:AV480" si="258">IFERROR(AR413/AT413,"-")</f>
        <v>155120.82608695651</v>
      </c>
      <c r="AW413" s="101">
        <f t="shared" si="244"/>
        <v>7.7321320513682509E-4</v>
      </c>
      <c r="AX413" s="112"/>
      <c r="BN413" s="555">
        <v>25</v>
      </c>
      <c r="BO413" s="565" t="s">
        <v>130</v>
      </c>
      <c r="BP413" s="568">
        <v>74939060</v>
      </c>
      <c r="BQ413" s="568">
        <v>76</v>
      </c>
      <c r="BR413" s="388" t="s">
        <v>133</v>
      </c>
      <c r="BS413" s="374">
        <v>3550745</v>
      </c>
      <c r="BT413" s="329">
        <v>4.7381765930877701E-2</v>
      </c>
      <c r="BU413" s="374">
        <v>24</v>
      </c>
      <c r="BV413" s="329">
        <v>0.31578947368421051</v>
      </c>
      <c r="BW413" s="374">
        <v>147947.70833333334</v>
      </c>
      <c r="BX413" s="389">
        <v>2.9062727052555099E-3</v>
      </c>
      <c r="CA413" s="9"/>
      <c r="CB413" s="138"/>
      <c r="CC413" s="138"/>
      <c r="CD413" s="138"/>
      <c r="CE413" s="138"/>
      <c r="CF413" s="138"/>
      <c r="CG413" s="138"/>
      <c r="CH413" s="1"/>
      <c r="CI413" s="9"/>
      <c r="CJ413" s="130"/>
      <c r="CK413" s="130"/>
      <c r="CL413" s="130"/>
      <c r="CM413" s="1"/>
      <c r="CN413" s="1"/>
      <c r="CO413" s="1"/>
      <c r="CP413" s="1"/>
      <c r="CQ413" s="1"/>
    </row>
    <row r="414" spans="2:95" s="14" customFormat="1" ht="13.5" customHeight="1">
      <c r="B414" s="451"/>
      <c r="C414" s="566"/>
      <c r="D414" s="581"/>
      <c r="E414" s="569"/>
      <c r="F414" s="569"/>
      <c r="G414" s="117" t="s">
        <v>144</v>
      </c>
      <c r="H414" s="187">
        <v>7873407</v>
      </c>
      <c r="I414" s="160">
        <f>IFERROR(H414/E401,"-")</f>
        <v>5.414171139917533E-3</v>
      </c>
      <c r="J414" s="187">
        <v>294</v>
      </c>
      <c r="K414" s="160">
        <f>IFERROR(J414/F401,"-")</f>
        <v>0.12889083735203857</v>
      </c>
      <c r="L414" s="190">
        <f t="shared" si="254"/>
        <v>26780.295918367348</v>
      </c>
      <c r="M414" s="101">
        <f t="shared" si="240"/>
        <v>9.8836818395750693E-3</v>
      </c>
      <c r="N414" s="569"/>
      <c r="O414" s="569"/>
      <c r="P414" s="117" t="s">
        <v>144</v>
      </c>
      <c r="Q414" s="187">
        <v>1075406</v>
      </c>
      <c r="R414" s="160">
        <f>IFERROR(Q414/N401,"-")</f>
        <v>7.0001694377848601E-3</v>
      </c>
      <c r="S414" s="187">
        <v>34</v>
      </c>
      <c r="T414" s="160">
        <f>IFERROR(S414/O401,"-")</f>
        <v>0.16113744075829384</v>
      </c>
      <c r="U414" s="190">
        <f t="shared" si="255"/>
        <v>31629.588235294119</v>
      </c>
      <c r="V414" s="101">
        <f t="shared" si="241"/>
        <v>1.1430108249848719E-3</v>
      </c>
      <c r="W414" s="569"/>
      <c r="X414" s="569"/>
      <c r="Y414" s="117" t="s">
        <v>144</v>
      </c>
      <c r="Z414" s="187">
        <v>402242</v>
      </c>
      <c r="AA414" s="160">
        <f>IFERROR(Z414/W401,"-")</f>
        <v>6.160826107779919E-3</v>
      </c>
      <c r="AB414" s="187">
        <v>26</v>
      </c>
      <c r="AC414" s="160">
        <f>IFERROR(AB414/X401,"-")</f>
        <v>0.22033898305084745</v>
      </c>
      <c r="AD414" s="190">
        <f t="shared" si="256"/>
        <v>15470.846153846154</v>
      </c>
      <c r="AE414" s="101">
        <f t="shared" si="242"/>
        <v>8.7406710145901975E-4</v>
      </c>
      <c r="AF414" s="569"/>
      <c r="AG414" s="569"/>
      <c r="AH414" s="117" t="s">
        <v>144</v>
      </c>
      <c r="AI414" s="187">
        <v>5608054</v>
      </c>
      <c r="AJ414" s="160">
        <f>IFERROR(AI414/AF401,"-")</f>
        <v>1.8288950172515514E-2</v>
      </c>
      <c r="AK414" s="187">
        <v>55</v>
      </c>
      <c r="AL414" s="160">
        <f>IFERROR(AK414/AG401,"-")</f>
        <v>0.19784172661870503</v>
      </c>
      <c r="AM414" s="190">
        <f t="shared" si="257"/>
        <v>101964.61818181818</v>
      </c>
      <c r="AN414" s="101">
        <f t="shared" si="243"/>
        <v>1.8489880992402341E-3</v>
      </c>
      <c r="AO414" s="569"/>
      <c r="AP414" s="586"/>
      <c r="AQ414" s="117" t="s">
        <v>144</v>
      </c>
      <c r="AR414" s="187">
        <f t="shared" si="252"/>
        <v>14959109</v>
      </c>
      <c r="AS414" s="160">
        <f>IFERROR(AR414/AO401,"-")</f>
        <v>7.5559672029468453E-3</v>
      </c>
      <c r="AT414" s="187">
        <f t="shared" si="253"/>
        <v>409</v>
      </c>
      <c r="AU414" s="160">
        <f>IFERROR(AT414/AP401,"-")</f>
        <v>0.14162049861495846</v>
      </c>
      <c r="AV414" s="190">
        <f t="shared" si="258"/>
        <v>36574.838630806844</v>
      </c>
      <c r="AW414" s="101">
        <f t="shared" si="244"/>
        <v>1.3749747865259194E-2</v>
      </c>
      <c r="AX414" s="112"/>
      <c r="BN414" s="476"/>
      <c r="BO414" s="566"/>
      <c r="BP414" s="569"/>
      <c r="BQ414" s="569"/>
      <c r="BR414" s="388" t="s">
        <v>134</v>
      </c>
      <c r="BS414" s="374">
        <v>1228171</v>
      </c>
      <c r="BT414" s="329">
        <v>1.638892988516269E-2</v>
      </c>
      <c r="BU414" s="374">
        <v>33</v>
      </c>
      <c r="BV414" s="329">
        <v>0.43421052631578949</v>
      </c>
      <c r="BW414" s="374">
        <v>37217.303030303032</v>
      </c>
      <c r="BX414" s="389">
        <v>3.9961249697263264E-3</v>
      </c>
      <c r="CA414" s="9"/>
      <c r="CB414" s="138"/>
      <c r="CC414" s="138"/>
      <c r="CD414" s="138"/>
      <c r="CE414" s="138"/>
      <c r="CF414" s="138"/>
      <c r="CG414" s="138"/>
      <c r="CH414" s="1"/>
      <c r="CI414" s="9"/>
      <c r="CJ414" s="130"/>
      <c r="CK414" s="130"/>
      <c r="CL414" s="130"/>
      <c r="CM414" s="1"/>
      <c r="CN414" s="1"/>
      <c r="CO414" s="1"/>
      <c r="CP414" s="1"/>
      <c r="CQ414" s="1"/>
    </row>
    <row r="415" spans="2:95" s="14" customFormat="1" ht="13.5" customHeight="1">
      <c r="B415" s="451"/>
      <c r="C415" s="566"/>
      <c r="D415" s="581"/>
      <c r="E415" s="569"/>
      <c r="F415" s="569"/>
      <c r="G415" s="117" t="s">
        <v>145</v>
      </c>
      <c r="H415" s="187">
        <v>9510232</v>
      </c>
      <c r="I415" s="160">
        <f>IFERROR(H415/E401,"-")</f>
        <v>6.5397385945271469E-3</v>
      </c>
      <c r="J415" s="187">
        <v>155</v>
      </c>
      <c r="K415" s="160">
        <f>IFERROR(J415/F401,"-")</f>
        <v>6.7952652345462522E-2</v>
      </c>
      <c r="L415" s="190">
        <f t="shared" si="254"/>
        <v>61356.335483870971</v>
      </c>
      <c r="M415" s="101">
        <f t="shared" si="240"/>
        <v>5.2107846433133865E-3</v>
      </c>
      <c r="N415" s="569"/>
      <c r="O415" s="569"/>
      <c r="P415" s="117" t="s">
        <v>145</v>
      </c>
      <c r="Q415" s="187">
        <v>615535</v>
      </c>
      <c r="R415" s="160">
        <f>IFERROR(Q415/N401,"-")</f>
        <v>4.0067186670772748E-3</v>
      </c>
      <c r="S415" s="187">
        <v>14</v>
      </c>
      <c r="T415" s="160">
        <f>IFERROR(S415/O401,"-")</f>
        <v>6.6350710900473939E-2</v>
      </c>
      <c r="U415" s="190">
        <f t="shared" si="255"/>
        <v>43966.785714285717</v>
      </c>
      <c r="V415" s="101">
        <f t="shared" si="241"/>
        <v>4.7065151617024136E-4</v>
      </c>
      <c r="W415" s="569"/>
      <c r="X415" s="569"/>
      <c r="Y415" s="117" t="s">
        <v>145</v>
      </c>
      <c r="Z415" s="187">
        <v>474330</v>
      </c>
      <c r="AA415" s="160">
        <f>IFERROR(Z415/W401,"-")</f>
        <v>7.2649416214697841E-3</v>
      </c>
      <c r="AB415" s="187">
        <v>13</v>
      </c>
      <c r="AC415" s="160">
        <f>IFERROR(AB415/X401,"-")</f>
        <v>0.11016949152542373</v>
      </c>
      <c r="AD415" s="190">
        <f t="shared" si="256"/>
        <v>36486.923076923078</v>
      </c>
      <c r="AE415" s="101">
        <f t="shared" si="242"/>
        <v>4.3703355072950988E-4</v>
      </c>
      <c r="AF415" s="569"/>
      <c r="AG415" s="569"/>
      <c r="AH415" s="117" t="s">
        <v>145</v>
      </c>
      <c r="AI415" s="187">
        <v>3171661</v>
      </c>
      <c r="AJ415" s="160">
        <f>IFERROR(AI415/AF401,"-")</f>
        <v>1.0343400757751392E-2</v>
      </c>
      <c r="AK415" s="187">
        <v>29</v>
      </c>
      <c r="AL415" s="160">
        <f>IFERROR(AK415/AG401,"-")</f>
        <v>0.10431654676258993</v>
      </c>
      <c r="AM415" s="190">
        <f t="shared" si="257"/>
        <v>109367.62068965517</v>
      </c>
      <c r="AN415" s="101">
        <f t="shared" si="243"/>
        <v>9.7492099778121431E-4</v>
      </c>
      <c r="AO415" s="569"/>
      <c r="AP415" s="586"/>
      <c r="AQ415" s="117" t="s">
        <v>145</v>
      </c>
      <c r="AR415" s="187">
        <f t="shared" si="252"/>
        <v>13771758</v>
      </c>
      <c r="AS415" s="160">
        <f>IFERROR(AR415/AO401,"-")</f>
        <v>6.9562265890916923E-3</v>
      </c>
      <c r="AT415" s="187">
        <f t="shared" si="253"/>
        <v>211</v>
      </c>
      <c r="AU415" s="160">
        <f>IFERROR(AT415/AP401,"-")</f>
        <v>7.3060941828254844E-2</v>
      </c>
      <c r="AV415" s="190">
        <f t="shared" si="258"/>
        <v>65268.995260663505</v>
      </c>
      <c r="AW415" s="101">
        <f t="shared" si="244"/>
        <v>7.0933907079943521E-3</v>
      </c>
      <c r="AX415" s="112"/>
      <c r="BN415" s="476"/>
      <c r="BO415" s="566"/>
      <c r="BP415" s="569"/>
      <c r="BQ415" s="569"/>
      <c r="BR415" s="388" t="s">
        <v>135</v>
      </c>
      <c r="BS415" s="374">
        <v>430446</v>
      </c>
      <c r="BT415" s="329">
        <v>5.7439471485230802E-3</v>
      </c>
      <c r="BU415" s="374">
        <v>17</v>
      </c>
      <c r="BV415" s="329">
        <v>0.22368421052631579</v>
      </c>
      <c r="BW415" s="374">
        <v>25320.352941176472</v>
      </c>
      <c r="BX415" s="389">
        <v>2.0586098328893195E-3</v>
      </c>
      <c r="CA415" s="9"/>
      <c r="CB415" s="138"/>
      <c r="CC415" s="138"/>
      <c r="CD415" s="138"/>
      <c r="CE415" s="138"/>
      <c r="CF415" s="138"/>
      <c r="CG415" s="138"/>
      <c r="CH415" s="1"/>
      <c r="CI415" s="9"/>
      <c r="CJ415" s="130"/>
      <c r="CK415" s="130"/>
      <c r="CL415" s="130"/>
      <c r="CM415" s="1"/>
      <c r="CN415" s="1"/>
      <c r="CO415" s="1"/>
      <c r="CP415" s="1"/>
      <c r="CQ415" s="1"/>
    </row>
    <row r="416" spans="2:95" s="14" customFormat="1" ht="13.5" customHeight="1">
      <c r="B416" s="451"/>
      <c r="C416" s="566"/>
      <c r="D416" s="581"/>
      <c r="E416" s="569"/>
      <c r="F416" s="569"/>
      <c r="G416" s="117" t="s">
        <v>146</v>
      </c>
      <c r="H416" s="187">
        <v>4723110</v>
      </c>
      <c r="I416" s="160">
        <f>IFERROR(H416/E401,"-")</f>
        <v>3.2478602786132991E-3</v>
      </c>
      <c r="J416" s="187">
        <v>110</v>
      </c>
      <c r="K416" s="160">
        <f>IFERROR(J416/F401,"-")</f>
        <v>4.8224462954844366E-2</v>
      </c>
      <c r="L416" s="190">
        <f t="shared" si="254"/>
        <v>42937.36363636364</v>
      </c>
      <c r="M416" s="101">
        <f t="shared" si="240"/>
        <v>3.6979761984804681E-3</v>
      </c>
      <c r="N416" s="569"/>
      <c r="O416" s="569"/>
      <c r="P416" s="117" t="s">
        <v>146</v>
      </c>
      <c r="Q416" s="187">
        <v>199673</v>
      </c>
      <c r="R416" s="160">
        <f>IFERROR(Q416/N401,"-")</f>
        <v>1.2997368734699419E-3</v>
      </c>
      <c r="S416" s="187">
        <v>3</v>
      </c>
      <c r="T416" s="160">
        <f>IFERROR(S416/O401,"-")</f>
        <v>1.4218009478672985E-2</v>
      </c>
      <c r="U416" s="190">
        <f t="shared" si="255"/>
        <v>66557.666666666672</v>
      </c>
      <c r="V416" s="101">
        <f t="shared" si="241"/>
        <v>1.0085389632219458E-4</v>
      </c>
      <c r="W416" s="569"/>
      <c r="X416" s="569"/>
      <c r="Y416" s="117" t="s">
        <v>146</v>
      </c>
      <c r="Z416" s="187">
        <v>325525</v>
      </c>
      <c r="AA416" s="160">
        <f>IFERROR(Z416/W401,"-")</f>
        <v>4.9858118215777023E-3</v>
      </c>
      <c r="AB416" s="187">
        <v>8</v>
      </c>
      <c r="AC416" s="160">
        <f>IFERROR(AB416/X401,"-")</f>
        <v>6.7796610169491525E-2</v>
      </c>
      <c r="AD416" s="190">
        <f t="shared" si="256"/>
        <v>40690.625</v>
      </c>
      <c r="AE416" s="101">
        <f t="shared" si="242"/>
        <v>2.6894372352585219E-4</v>
      </c>
      <c r="AF416" s="569"/>
      <c r="AG416" s="569"/>
      <c r="AH416" s="117" t="s">
        <v>146</v>
      </c>
      <c r="AI416" s="187">
        <v>737906</v>
      </c>
      <c r="AJ416" s="160">
        <f>IFERROR(AI416/AF401,"-")</f>
        <v>2.4064543718730655E-3</v>
      </c>
      <c r="AK416" s="187">
        <v>22</v>
      </c>
      <c r="AL416" s="160">
        <f>IFERROR(AK416/AG401,"-")</f>
        <v>7.9136690647482008E-2</v>
      </c>
      <c r="AM416" s="190">
        <f t="shared" si="257"/>
        <v>33541.181818181816</v>
      </c>
      <c r="AN416" s="101">
        <f t="shared" si="243"/>
        <v>7.395952396960936E-4</v>
      </c>
      <c r="AO416" s="569"/>
      <c r="AP416" s="586"/>
      <c r="AQ416" s="117" t="s">
        <v>146</v>
      </c>
      <c r="AR416" s="187">
        <f t="shared" si="252"/>
        <v>5986214</v>
      </c>
      <c r="AS416" s="160">
        <f>IFERROR(AR416/AO401,"-")</f>
        <v>3.0236852110524259E-3</v>
      </c>
      <c r="AT416" s="187">
        <f t="shared" si="253"/>
        <v>143</v>
      </c>
      <c r="AU416" s="160">
        <f>IFERROR(AT416/AP401,"-")</f>
        <v>4.9515235457063711E-2</v>
      </c>
      <c r="AV416" s="190">
        <f t="shared" si="258"/>
        <v>41861.63636363636</v>
      </c>
      <c r="AW416" s="101">
        <f t="shared" si="244"/>
        <v>4.8073690580246083E-3</v>
      </c>
      <c r="AX416" s="112"/>
      <c r="BN416" s="476"/>
      <c r="BO416" s="566"/>
      <c r="BP416" s="569"/>
      <c r="BQ416" s="569"/>
      <c r="BR416" s="388" t="s">
        <v>136</v>
      </c>
      <c r="BS416" s="374">
        <v>83162</v>
      </c>
      <c r="BT416" s="329">
        <v>1.1097283579484451E-3</v>
      </c>
      <c r="BU416" s="374">
        <v>5</v>
      </c>
      <c r="BV416" s="329">
        <v>6.5789473684210523E-2</v>
      </c>
      <c r="BW416" s="374">
        <v>16632.400000000001</v>
      </c>
      <c r="BX416" s="389">
        <v>6.0547348026156449E-4</v>
      </c>
      <c r="BZ416" s="144"/>
      <c r="CA416" s="9"/>
      <c r="CB416" s="138"/>
      <c r="CC416" s="138"/>
      <c r="CD416" s="138"/>
      <c r="CE416" s="138"/>
      <c r="CF416" s="138"/>
      <c r="CG416" s="138"/>
      <c r="CH416" s="1"/>
      <c r="CI416" s="9"/>
      <c r="CJ416" s="130"/>
      <c r="CK416" s="130"/>
      <c r="CL416" s="130"/>
      <c r="CM416" s="1"/>
      <c r="CN416" s="1"/>
      <c r="CO416" s="1"/>
      <c r="CP416" s="1"/>
      <c r="CQ416" s="1"/>
    </row>
    <row r="417" spans="2:95" s="14" customFormat="1" ht="13.5" customHeight="1">
      <c r="B417" s="451"/>
      <c r="C417" s="566"/>
      <c r="D417" s="581"/>
      <c r="E417" s="569"/>
      <c r="F417" s="569"/>
      <c r="G417" s="118" t="s">
        <v>147</v>
      </c>
      <c r="H417" s="188">
        <v>2551619</v>
      </c>
      <c r="I417" s="161">
        <f>IFERROR(H417/E401,"-")</f>
        <v>1.7546281996936315E-3</v>
      </c>
      <c r="J417" s="188">
        <v>226</v>
      </c>
      <c r="K417" s="161">
        <f>IFERROR(J417/F401,"-")</f>
        <v>9.9079351161771148E-2</v>
      </c>
      <c r="L417" s="191">
        <f t="shared" si="254"/>
        <v>11290.349557522124</v>
      </c>
      <c r="M417" s="102">
        <f t="shared" si="240"/>
        <v>7.5976601896053254E-3</v>
      </c>
      <c r="N417" s="569"/>
      <c r="O417" s="569"/>
      <c r="P417" s="118" t="s">
        <v>147</v>
      </c>
      <c r="Q417" s="188">
        <v>234425</v>
      </c>
      <c r="R417" s="161">
        <f>IFERROR(Q417/N401,"-")</f>
        <v>1.5259490094464007E-3</v>
      </c>
      <c r="S417" s="188">
        <v>26</v>
      </c>
      <c r="T417" s="161">
        <f>IFERROR(S417/O401,"-")</f>
        <v>0.12322274881516587</v>
      </c>
      <c r="U417" s="191">
        <f t="shared" si="255"/>
        <v>9016.3461538461543</v>
      </c>
      <c r="V417" s="102">
        <f t="shared" si="241"/>
        <v>8.7406710145901975E-4</v>
      </c>
      <c r="W417" s="569"/>
      <c r="X417" s="569"/>
      <c r="Y417" s="118" t="s">
        <v>147</v>
      </c>
      <c r="Z417" s="188">
        <v>118045</v>
      </c>
      <c r="AA417" s="161">
        <f>IFERROR(Z417/W401,"-")</f>
        <v>1.8080029382632359E-3</v>
      </c>
      <c r="AB417" s="188">
        <v>10</v>
      </c>
      <c r="AC417" s="161">
        <f>IFERROR(AB417/X401,"-")</f>
        <v>8.4745762711864403E-2</v>
      </c>
      <c r="AD417" s="191">
        <f t="shared" si="256"/>
        <v>11804.5</v>
      </c>
      <c r="AE417" s="102">
        <f t="shared" si="242"/>
        <v>3.3617965440731526E-4</v>
      </c>
      <c r="AF417" s="569"/>
      <c r="AG417" s="569"/>
      <c r="AH417" s="118" t="s">
        <v>147</v>
      </c>
      <c r="AI417" s="188">
        <v>698840</v>
      </c>
      <c r="AJ417" s="161">
        <f>IFERROR(AI417/AF401,"-")</f>
        <v>2.2790525801928336E-3</v>
      </c>
      <c r="AK417" s="188">
        <v>46</v>
      </c>
      <c r="AL417" s="161">
        <f>IFERROR(AK417/AG401,"-")</f>
        <v>0.16546762589928057</v>
      </c>
      <c r="AM417" s="191">
        <f t="shared" si="257"/>
        <v>15192.173913043478</v>
      </c>
      <c r="AN417" s="102">
        <f t="shared" si="243"/>
        <v>1.5464264102736502E-3</v>
      </c>
      <c r="AO417" s="569"/>
      <c r="AP417" s="586"/>
      <c r="AQ417" s="118" t="s">
        <v>147</v>
      </c>
      <c r="AR417" s="188">
        <f t="shared" si="252"/>
        <v>3602929</v>
      </c>
      <c r="AS417" s="161">
        <f>IFERROR(AR417/AO401,"-")</f>
        <v>1.8198686404749156E-3</v>
      </c>
      <c r="AT417" s="188">
        <f t="shared" si="253"/>
        <v>308</v>
      </c>
      <c r="AU417" s="161">
        <f>IFERROR(AT417/AP401,"-")</f>
        <v>0.10664819944598337</v>
      </c>
      <c r="AV417" s="191">
        <f t="shared" si="258"/>
        <v>11697.821428571429</v>
      </c>
      <c r="AW417" s="102">
        <f t="shared" si="244"/>
        <v>1.035433335574531E-2</v>
      </c>
      <c r="AX417" s="112"/>
      <c r="BN417" s="476"/>
      <c r="BO417" s="566"/>
      <c r="BP417" s="569"/>
      <c r="BQ417" s="569"/>
      <c r="BR417" s="388" t="s">
        <v>137</v>
      </c>
      <c r="BS417" s="374">
        <v>958173</v>
      </c>
      <c r="BT417" s="329">
        <v>1.2786029074824264E-2</v>
      </c>
      <c r="BU417" s="374">
        <v>27</v>
      </c>
      <c r="BV417" s="329">
        <v>0.35526315789473684</v>
      </c>
      <c r="BW417" s="374">
        <v>35487.888888888891</v>
      </c>
      <c r="BX417" s="389">
        <v>3.2695567934124484E-3</v>
      </c>
      <c r="CA417" s="9"/>
      <c r="CB417" s="138"/>
      <c r="CC417" s="138"/>
      <c r="CD417" s="138"/>
      <c r="CE417" s="138"/>
      <c r="CF417" s="138"/>
      <c r="CG417" s="138"/>
      <c r="CH417" s="1"/>
      <c r="CI417" s="9"/>
      <c r="CJ417" s="130"/>
      <c r="CK417" s="130"/>
      <c r="CL417" s="130"/>
      <c r="CM417" s="1"/>
      <c r="CN417" s="1"/>
      <c r="CO417" s="1"/>
      <c r="CP417" s="1"/>
      <c r="CQ417" s="1"/>
    </row>
    <row r="418" spans="2:95" s="14" customFormat="1" ht="13.5" customHeight="1">
      <c r="B418" s="451"/>
      <c r="C418" s="567"/>
      <c r="D418" s="582"/>
      <c r="E418" s="570"/>
      <c r="F418" s="570"/>
      <c r="G418" s="119" t="s">
        <v>74</v>
      </c>
      <c r="H418" s="181">
        <v>306737388</v>
      </c>
      <c r="I418" s="161">
        <f>IFERROR(H418/E401,"-")</f>
        <v>0.21092885375330991</v>
      </c>
      <c r="J418" s="188">
        <v>1841</v>
      </c>
      <c r="K418" s="161">
        <f>IFERROR(J418/F401,"-")</f>
        <v>0.80710214818062254</v>
      </c>
      <c r="L418" s="191">
        <f t="shared" si="254"/>
        <v>166614.55078761542</v>
      </c>
      <c r="M418" s="103">
        <f t="shared" si="240"/>
        <v>6.1890674376386741E-2</v>
      </c>
      <c r="N418" s="570"/>
      <c r="O418" s="570"/>
      <c r="P418" s="119" t="s">
        <v>74</v>
      </c>
      <c r="Q418" s="181">
        <v>26033893</v>
      </c>
      <c r="R418" s="161">
        <f>IFERROR(Q418/N401,"-")</f>
        <v>0.16946312567082683</v>
      </c>
      <c r="S418" s="188">
        <v>184</v>
      </c>
      <c r="T418" s="161">
        <f>IFERROR(S418/O401,"-")</f>
        <v>0.87203791469194314</v>
      </c>
      <c r="U418" s="191">
        <f t="shared" si="255"/>
        <v>141488.54891304349</v>
      </c>
      <c r="V418" s="103">
        <f t="shared" si="241"/>
        <v>6.1857056410946007E-3</v>
      </c>
      <c r="W418" s="570"/>
      <c r="X418" s="570"/>
      <c r="Y418" s="119" t="s">
        <v>74</v>
      </c>
      <c r="Z418" s="181">
        <v>13844347</v>
      </c>
      <c r="AA418" s="161">
        <f>IFERROR(Z418/W401,"-")</f>
        <v>0.21204303489631762</v>
      </c>
      <c r="AB418" s="188">
        <v>102</v>
      </c>
      <c r="AC418" s="161">
        <f>IFERROR(AB418/X401,"-")</f>
        <v>0.86440677966101698</v>
      </c>
      <c r="AD418" s="191">
        <f t="shared" si="256"/>
        <v>135728.89215686274</v>
      </c>
      <c r="AE418" s="103">
        <f t="shared" si="242"/>
        <v>3.4290324749546158E-3</v>
      </c>
      <c r="AF418" s="570"/>
      <c r="AG418" s="570"/>
      <c r="AH418" s="119" t="s">
        <v>74</v>
      </c>
      <c r="AI418" s="181">
        <v>60675063</v>
      </c>
      <c r="AJ418" s="161">
        <f>IFERROR(AI418/AF401,"-")</f>
        <v>0.1978731310221406</v>
      </c>
      <c r="AK418" s="188">
        <v>250</v>
      </c>
      <c r="AL418" s="161">
        <f>IFERROR(AK418/AG401,"-")</f>
        <v>0.89928057553956831</v>
      </c>
      <c r="AM418" s="191">
        <f t="shared" si="257"/>
        <v>242700.25200000001</v>
      </c>
      <c r="AN418" s="103">
        <f t="shared" si="243"/>
        <v>8.4044913601828818E-3</v>
      </c>
      <c r="AO418" s="570"/>
      <c r="AP418" s="587"/>
      <c r="AQ418" s="119" t="s">
        <v>74</v>
      </c>
      <c r="AR418" s="181">
        <f t="shared" si="252"/>
        <v>407290691</v>
      </c>
      <c r="AS418" s="161">
        <f>IFERROR(AR418/AO401,"-")</f>
        <v>0.20572582920958446</v>
      </c>
      <c r="AT418" s="188">
        <f t="shared" si="253"/>
        <v>2377</v>
      </c>
      <c r="AU418" s="161">
        <f>IFERROR(AT418/AP401,"-")</f>
        <v>0.82306094182825484</v>
      </c>
      <c r="AV418" s="191">
        <f t="shared" si="258"/>
        <v>171346.52545225073</v>
      </c>
      <c r="AW418" s="103">
        <f t="shared" si="244"/>
        <v>7.9909903852618841E-2</v>
      </c>
      <c r="AX418" s="112"/>
      <c r="BN418" s="476"/>
      <c r="BO418" s="566"/>
      <c r="BP418" s="569"/>
      <c r="BQ418" s="569"/>
      <c r="BR418" s="388" t="s">
        <v>138</v>
      </c>
      <c r="BS418" s="374">
        <v>1583500</v>
      </c>
      <c r="BT418" s="329">
        <v>2.1130502571022374E-2</v>
      </c>
      <c r="BU418" s="374">
        <v>24</v>
      </c>
      <c r="BV418" s="329">
        <v>0.31578947368421051</v>
      </c>
      <c r="BW418" s="374">
        <v>65979.166666666672</v>
      </c>
      <c r="BX418" s="389">
        <v>2.9062727052555099E-3</v>
      </c>
      <c r="CA418" s="9"/>
      <c r="CB418" s="138"/>
      <c r="CC418" s="138"/>
      <c r="CD418" s="138"/>
      <c r="CE418" s="138"/>
      <c r="CF418" s="138"/>
      <c r="CG418" s="138"/>
      <c r="CH418" s="1"/>
      <c r="CI418" s="9"/>
      <c r="CJ418" s="130"/>
      <c r="CK418" s="130"/>
      <c r="CL418" s="130"/>
      <c r="CM418" s="1"/>
      <c r="CN418" s="1"/>
      <c r="CO418" s="1"/>
      <c r="CP418" s="1"/>
      <c r="CQ418" s="1"/>
    </row>
    <row r="419" spans="2:95" s="14" customFormat="1" ht="13.5" customHeight="1">
      <c r="B419" s="451">
        <v>24</v>
      </c>
      <c r="C419" s="565" t="s">
        <v>129</v>
      </c>
      <c r="D419" s="580">
        <f>BL28</f>
        <v>13410</v>
      </c>
      <c r="E419" s="568">
        <f>VLOOKUP(C419,$AY$5:$BI$78,2,0)</f>
        <v>703628010</v>
      </c>
      <c r="F419" s="568">
        <f>VLOOKUP(C419,$AY$5:$BI$78,7,0)</f>
        <v>1073</v>
      </c>
      <c r="G419" s="115" t="s">
        <v>133</v>
      </c>
      <c r="H419" s="186">
        <v>6778915</v>
      </c>
      <c r="I419" s="159">
        <f>IFERROR(H419/E419,"-")</f>
        <v>9.6342313035548428E-3</v>
      </c>
      <c r="J419" s="186">
        <v>150</v>
      </c>
      <c r="K419" s="159">
        <f>IFERROR(J419/F419,"-")</f>
        <v>0.13979496738117428</v>
      </c>
      <c r="L419" s="189">
        <f t="shared" si="254"/>
        <v>45192.76666666667</v>
      </c>
      <c r="M419" s="100">
        <f>IFERROR(J419/$BL$28,0)</f>
        <v>1.1185682326621925E-2</v>
      </c>
      <c r="N419" s="568">
        <f>VLOOKUP(C419,$AY$5:$BI$78,3,0)</f>
        <v>110986900</v>
      </c>
      <c r="O419" s="568">
        <f>VLOOKUP(C419,$AY$5:$BI$78,8,0)</f>
        <v>157</v>
      </c>
      <c r="P419" s="115" t="s">
        <v>133</v>
      </c>
      <c r="Q419" s="186">
        <v>598296</v>
      </c>
      <c r="R419" s="159">
        <f>IFERROR(Q419/N419,"-")</f>
        <v>5.3906902526334186E-3</v>
      </c>
      <c r="S419" s="186">
        <v>30</v>
      </c>
      <c r="T419" s="159">
        <f>IFERROR(S419/O419,"-")</f>
        <v>0.19108280254777071</v>
      </c>
      <c r="U419" s="189">
        <f t="shared" si="255"/>
        <v>19943.2</v>
      </c>
      <c r="V419" s="100">
        <f>IFERROR(S419/$BL$28,0)</f>
        <v>2.2371364653243847E-3</v>
      </c>
      <c r="W419" s="568">
        <f>VLOOKUP(C419,$AY$5:$BI$78,4,0)</f>
        <v>48553260</v>
      </c>
      <c r="X419" s="568">
        <f>VLOOKUP(C419,$AY$5:$BI$78,9,0)</f>
        <v>65</v>
      </c>
      <c r="Y419" s="115" t="s">
        <v>133</v>
      </c>
      <c r="Z419" s="186">
        <v>2123618</v>
      </c>
      <c r="AA419" s="159">
        <f>IFERROR(Z419/W419,"-")</f>
        <v>4.3737907609087426E-2</v>
      </c>
      <c r="AB419" s="186">
        <v>12</v>
      </c>
      <c r="AC419" s="159">
        <f>IFERROR(AB419/X419,"-")</f>
        <v>0.18461538461538463</v>
      </c>
      <c r="AD419" s="189">
        <f t="shared" si="256"/>
        <v>176968.16666666666</v>
      </c>
      <c r="AE419" s="100">
        <f>IFERROR(AB419/$BL$28,0)</f>
        <v>8.9485458612975394E-4</v>
      </c>
      <c r="AF419" s="568">
        <f>VLOOKUP(C419,$AY$5:$BI$78,5,0)</f>
        <v>183462910</v>
      </c>
      <c r="AG419" s="568">
        <f>VLOOKUP(C419,$AY$5:$BI$78,10,0)</f>
        <v>165</v>
      </c>
      <c r="AH419" s="115" t="s">
        <v>133</v>
      </c>
      <c r="AI419" s="186">
        <v>2595263</v>
      </c>
      <c r="AJ419" s="159">
        <f>IFERROR(AI419/AF419,"-")</f>
        <v>1.414598187720886E-2</v>
      </c>
      <c r="AK419" s="186">
        <v>28</v>
      </c>
      <c r="AL419" s="159">
        <f>IFERROR(AK419/AG419,"-")</f>
        <v>0.16969696969696971</v>
      </c>
      <c r="AM419" s="189">
        <f t="shared" si="257"/>
        <v>92687.96428571429</v>
      </c>
      <c r="AN419" s="100">
        <f>IFERROR(AK419/$BL$28,0)</f>
        <v>2.0879940343027591E-3</v>
      </c>
      <c r="AO419" s="568">
        <f>VLOOKUP(C419,$AY$5:$BI$78,6,0)</f>
        <v>1046631080</v>
      </c>
      <c r="AP419" s="585">
        <f>VLOOKUP(C419,$AY$5:$BI$78,11,0)</f>
        <v>1460</v>
      </c>
      <c r="AQ419" s="115" t="s">
        <v>133</v>
      </c>
      <c r="AR419" s="186">
        <f t="shared" si="252"/>
        <v>12096092</v>
      </c>
      <c r="AS419" s="159">
        <f>IFERROR(AR419/AO419,"-")</f>
        <v>1.1557168739915502E-2</v>
      </c>
      <c r="AT419" s="186">
        <f t="shared" si="253"/>
        <v>220</v>
      </c>
      <c r="AU419" s="159">
        <f>IFERROR(AT419/AP419,"-")</f>
        <v>0.15068493150684931</v>
      </c>
      <c r="AV419" s="189">
        <f t="shared" si="258"/>
        <v>54982.236363636366</v>
      </c>
      <c r="AW419" s="100">
        <f>IFERROR(AT419/$BL$28,0)</f>
        <v>1.6405667412378821E-2</v>
      </c>
      <c r="AX419" s="112"/>
      <c r="BN419" s="476"/>
      <c r="BO419" s="566"/>
      <c r="BP419" s="569"/>
      <c r="BQ419" s="569"/>
      <c r="BR419" s="388" t="s">
        <v>139</v>
      </c>
      <c r="BS419" s="374">
        <v>107970</v>
      </c>
      <c r="BT419" s="329">
        <v>1.4407706741984753E-3</v>
      </c>
      <c r="BU419" s="374">
        <v>7</v>
      </c>
      <c r="BV419" s="329">
        <v>9.2105263157894732E-2</v>
      </c>
      <c r="BW419" s="374">
        <v>15424.285714285714</v>
      </c>
      <c r="BX419" s="389">
        <v>8.4766287236619036E-4</v>
      </c>
      <c r="CA419" s="9"/>
      <c r="CB419" s="138"/>
      <c r="CC419" s="138"/>
      <c r="CD419" s="138"/>
      <c r="CE419" s="138"/>
      <c r="CF419" s="138"/>
      <c r="CG419" s="138"/>
      <c r="CH419" s="1"/>
      <c r="CI419" s="9"/>
      <c r="CJ419" s="130"/>
      <c r="CK419" s="130"/>
      <c r="CL419" s="130"/>
      <c r="CM419" s="1"/>
      <c r="CN419" s="1"/>
      <c r="CO419" s="1"/>
      <c r="CP419" s="1"/>
      <c r="CQ419" s="1"/>
    </row>
    <row r="420" spans="2:95" s="14" customFormat="1" ht="13.5" customHeight="1">
      <c r="B420" s="451"/>
      <c r="C420" s="566"/>
      <c r="D420" s="581"/>
      <c r="E420" s="569"/>
      <c r="F420" s="569"/>
      <c r="G420" s="116" t="s">
        <v>134</v>
      </c>
      <c r="H420" s="187">
        <v>12341903</v>
      </c>
      <c r="I420" s="160">
        <f>IFERROR(H420/E419,"-")</f>
        <v>1.7540380463250745E-2</v>
      </c>
      <c r="J420" s="187">
        <v>298</v>
      </c>
      <c r="K420" s="160">
        <f>IFERROR(J420/F419,"-")</f>
        <v>0.27772600186393293</v>
      </c>
      <c r="L420" s="190">
        <f t="shared" si="254"/>
        <v>41415.781879194634</v>
      </c>
      <c r="M420" s="101">
        <f t="shared" ref="M420:M436" si="259">IFERROR(J420/$BL$28,0)</f>
        <v>2.2222222222222223E-2</v>
      </c>
      <c r="N420" s="569"/>
      <c r="O420" s="569"/>
      <c r="P420" s="116" t="s">
        <v>134</v>
      </c>
      <c r="Q420" s="187">
        <v>2419964</v>
      </c>
      <c r="R420" s="160">
        <f>IFERROR(Q420/N419,"-")</f>
        <v>2.1804050748331558E-2</v>
      </c>
      <c r="S420" s="187">
        <v>39</v>
      </c>
      <c r="T420" s="160">
        <f>IFERROR(S420/O419,"-")</f>
        <v>0.24840764331210191</v>
      </c>
      <c r="U420" s="190">
        <f t="shared" si="255"/>
        <v>62050.358974358976</v>
      </c>
      <c r="V420" s="101">
        <f t="shared" ref="V420:V436" si="260">IFERROR(S420/$BL$28,0)</f>
        <v>2.9082774049217002E-3</v>
      </c>
      <c r="W420" s="569"/>
      <c r="X420" s="569"/>
      <c r="Y420" s="116" t="s">
        <v>134</v>
      </c>
      <c r="Z420" s="187">
        <v>1564675</v>
      </c>
      <c r="AA420" s="160">
        <f>IFERROR(Z420/W419,"-")</f>
        <v>3.2225951460313887E-2</v>
      </c>
      <c r="AB420" s="187">
        <v>16</v>
      </c>
      <c r="AC420" s="160">
        <f>IFERROR(AB420/X419,"-")</f>
        <v>0.24615384615384617</v>
      </c>
      <c r="AD420" s="190">
        <f t="shared" si="256"/>
        <v>97792.1875</v>
      </c>
      <c r="AE420" s="101">
        <f t="shared" ref="AE420:AE436" si="261">IFERROR(AB420/$BL$28,0)</f>
        <v>1.1931394481730052E-3</v>
      </c>
      <c r="AF420" s="569"/>
      <c r="AG420" s="569"/>
      <c r="AH420" s="116" t="s">
        <v>134</v>
      </c>
      <c r="AI420" s="187">
        <v>6788070</v>
      </c>
      <c r="AJ420" s="160">
        <f>IFERROR(AI420/AF419,"-")</f>
        <v>3.6999685658534467E-2</v>
      </c>
      <c r="AK420" s="187">
        <v>55</v>
      </c>
      <c r="AL420" s="160">
        <f>IFERROR(AK420/AG419,"-")</f>
        <v>0.33333333333333331</v>
      </c>
      <c r="AM420" s="190">
        <f t="shared" si="257"/>
        <v>123419.45454545454</v>
      </c>
      <c r="AN420" s="101">
        <f t="shared" ref="AN420:AN436" si="262">IFERROR(AK420/$BL$28,0)</f>
        <v>4.1014168530947052E-3</v>
      </c>
      <c r="AO420" s="569"/>
      <c r="AP420" s="586"/>
      <c r="AQ420" s="116" t="s">
        <v>134</v>
      </c>
      <c r="AR420" s="187">
        <f t="shared" si="252"/>
        <v>23114612</v>
      </c>
      <c r="AS420" s="160">
        <f>IFERROR(AR420/AO419,"-")</f>
        <v>2.2084775086174586E-2</v>
      </c>
      <c r="AT420" s="187">
        <f t="shared" si="253"/>
        <v>408</v>
      </c>
      <c r="AU420" s="160">
        <f>IFERROR(AT420/AP419,"-")</f>
        <v>0.27945205479452057</v>
      </c>
      <c r="AV420" s="190">
        <f t="shared" si="258"/>
        <v>56653.460784313727</v>
      </c>
      <c r="AW420" s="101">
        <f t="shared" ref="AW420:AW436" si="263">IFERROR(AT420/$BL$28,0)</f>
        <v>3.0425055928411632E-2</v>
      </c>
      <c r="AX420" s="112"/>
      <c r="BN420" s="476"/>
      <c r="BO420" s="566"/>
      <c r="BP420" s="569"/>
      <c r="BQ420" s="569"/>
      <c r="BR420" s="388" t="s">
        <v>436</v>
      </c>
      <c r="BS420" s="374">
        <v>0</v>
      </c>
      <c r="BT420" s="329">
        <v>0</v>
      </c>
      <c r="BU420" s="374">
        <v>0</v>
      </c>
      <c r="BV420" s="329">
        <v>0</v>
      </c>
      <c r="BW420" s="374" t="s">
        <v>329</v>
      </c>
      <c r="BX420" s="389">
        <v>0</v>
      </c>
      <c r="CA420" s="9"/>
      <c r="CB420" s="138"/>
      <c r="CC420" s="138"/>
      <c r="CD420" s="138"/>
      <c r="CE420" s="138"/>
      <c r="CF420" s="138"/>
      <c r="CG420" s="138"/>
      <c r="CH420" s="1"/>
      <c r="CI420" s="9"/>
      <c r="CJ420" s="130"/>
      <c r="CK420" s="130"/>
      <c r="CL420" s="130"/>
      <c r="CM420" s="1"/>
      <c r="CN420" s="1"/>
      <c r="CO420" s="1"/>
      <c r="CP420" s="1"/>
      <c r="CQ420" s="1"/>
    </row>
    <row r="421" spans="2:95" s="14" customFormat="1" ht="13.5" customHeight="1">
      <c r="B421" s="451"/>
      <c r="C421" s="566"/>
      <c r="D421" s="581"/>
      <c r="E421" s="569"/>
      <c r="F421" s="569"/>
      <c r="G421" s="116" t="s">
        <v>474</v>
      </c>
      <c r="H421" s="187">
        <v>9221071</v>
      </c>
      <c r="I421" s="160">
        <f>IFERROR(H421/E419,"-")</f>
        <v>1.3105036850366432E-2</v>
      </c>
      <c r="J421" s="187">
        <v>69</v>
      </c>
      <c r="K421" s="160">
        <f>IFERROR(J421/F419,"-")</f>
        <v>6.4305684995340173E-2</v>
      </c>
      <c r="L421" s="190">
        <f t="shared" si="254"/>
        <v>133638.71014492755</v>
      </c>
      <c r="M421" s="101">
        <f t="shared" si="259"/>
        <v>5.145413870246085E-3</v>
      </c>
      <c r="N421" s="569"/>
      <c r="O421" s="569"/>
      <c r="P421" s="116" t="s">
        <v>474</v>
      </c>
      <c r="Q421" s="187">
        <v>197929</v>
      </c>
      <c r="R421" s="160">
        <f>IFERROR(Q421/N419,"-")</f>
        <v>1.78335461212089E-3</v>
      </c>
      <c r="S421" s="187">
        <v>16</v>
      </c>
      <c r="T421" s="160">
        <f>IFERROR(S421/O419,"-")</f>
        <v>0.10191082802547771</v>
      </c>
      <c r="U421" s="190">
        <f t="shared" si="255"/>
        <v>12370.5625</v>
      </c>
      <c r="V421" s="101">
        <f t="shared" si="260"/>
        <v>1.1931394481730052E-3</v>
      </c>
      <c r="W421" s="569"/>
      <c r="X421" s="569"/>
      <c r="Y421" s="116" t="s">
        <v>474</v>
      </c>
      <c r="Z421" s="187">
        <v>54177</v>
      </c>
      <c r="AA421" s="160">
        <f>IFERROR(Z421/W419,"-")</f>
        <v>1.1158262081681024E-3</v>
      </c>
      <c r="AB421" s="187">
        <v>5</v>
      </c>
      <c r="AC421" s="160">
        <f>IFERROR(AB421/X419,"-")</f>
        <v>7.6923076923076927E-2</v>
      </c>
      <c r="AD421" s="190">
        <f t="shared" si="256"/>
        <v>10835.4</v>
      </c>
      <c r="AE421" s="101">
        <f t="shared" si="261"/>
        <v>3.7285607755406411E-4</v>
      </c>
      <c r="AF421" s="569"/>
      <c r="AG421" s="569"/>
      <c r="AH421" s="116" t="s">
        <v>474</v>
      </c>
      <c r="AI421" s="187">
        <v>2630306</v>
      </c>
      <c r="AJ421" s="160">
        <f>IFERROR(AI421/AF419,"-")</f>
        <v>1.433699051214221E-2</v>
      </c>
      <c r="AK421" s="187">
        <v>22</v>
      </c>
      <c r="AL421" s="160">
        <f>IFERROR(AK421/AG419,"-")</f>
        <v>0.13333333333333333</v>
      </c>
      <c r="AM421" s="190">
        <f t="shared" si="257"/>
        <v>119559.36363636363</v>
      </c>
      <c r="AN421" s="101">
        <f t="shared" si="262"/>
        <v>1.6405667412378823E-3</v>
      </c>
      <c r="AO421" s="569"/>
      <c r="AP421" s="586"/>
      <c r="AQ421" s="116" t="s">
        <v>474</v>
      </c>
      <c r="AR421" s="187">
        <f t="shared" si="252"/>
        <v>12103483</v>
      </c>
      <c r="AS421" s="160">
        <f>IFERROR(AR421/AO419,"-")</f>
        <v>1.1564230444981626E-2</v>
      </c>
      <c r="AT421" s="187">
        <f t="shared" si="253"/>
        <v>112</v>
      </c>
      <c r="AU421" s="160">
        <f>IFERROR(AT421/AP419,"-")</f>
        <v>7.6712328767123292E-2</v>
      </c>
      <c r="AV421" s="190">
        <f t="shared" si="258"/>
        <v>108066.8125</v>
      </c>
      <c r="AW421" s="101">
        <f t="shared" si="263"/>
        <v>8.3519761372110365E-3</v>
      </c>
      <c r="AX421" s="111"/>
      <c r="BJ421" s="12"/>
      <c r="BM421" s="12"/>
      <c r="BN421" s="476"/>
      <c r="BO421" s="566"/>
      <c r="BP421" s="569"/>
      <c r="BQ421" s="569"/>
      <c r="BR421" s="388" t="s">
        <v>140</v>
      </c>
      <c r="BS421" s="374">
        <v>0</v>
      </c>
      <c r="BT421" s="329">
        <v>0</v>
      </c>
      <c r="BU421" s="374">
        <v>0</v>
      </c>
      <c r="BV421" s="329">
        <v>0</v>
      </c>
      <c r="BW421" s="374" t="s">
        <v>329</v>
      </c>
      <c r="BX421" s="389">
        <v>0</v>
      </c>
      <c r="BY421" s="12"/>
      <c r="CA421" s="9"/>
      <c r="CB421" s="138"/>
      <c r="CC421" s="138"/>
      <c r="CD421" s="138"/>
      <c r="CE421" s="138"/>
      <c r="CF421" s="138"/>
      <c r="CG421" s="138"/>
      <c r="CH421" s="1"/>
      <c r="CI421" s="9"/>
      <c r="CJ421" s="130"/>
      <c r="CK421" s="130"/>
      <c r="CL421" s="130"/>
      <c r="CM421" s="1"/>
      <c r="CN421" s="1"/>
      <c r="CO421" s="1"/>
      <c r="CP421" s="1"/>
      <c r="CQ421" s="1"/>
    </row>
    <row r="422" spans="2:95" s="14" customFormat="1" ht="13.5" customHeight="1">
      <c r="B422" s="451"/>
      <c r="C422" s="566"/>
      <c r="D422" s="581"/>
      <c r="E422" s="569"/>
      <c r="F422" s="569"/>
      <c r="G422" s="117" t="s">
        <v>135</v>
      </c>
      <c r="H422" s="187">
        <v>11926235</v>
      </c>
      <c r="I422" s="160">
        <f>IFERROR(H422/E419,"-")</f>
        <v>1.6949630814157044E-2</v>
      </c>
      <c r="J422" s="187">
        <v>306</v>
      </c>
      <c r="K422" s="160">
        <f>IFERROR(J422/F419,"-")</f>
        <v>0.28518173345759551</v>
      </c>
      <c r="L422" s="190">
        <f t="shared" si="254"/>
        <v>38974.624183006534</v>
      </c>
      <c r="M422" s="101">
        <f t="shared" si="259"/>
        <v>2.2818791946308724E-2</v>
      </c>
      <c r="N422" s="569"/>
      <c r="O422" s="569"/>
      <c r="P422" s="117" t="s">
        <v>135</v>
      </c>
      <c r="Q422" s="187">
        <v>1361182</v>
      </c>
      <c r="R422" s="160">
        <f>IFERROR(Q422/N419,"-")</f>
        <v>1.2264348314981318E-2</v>
      </c>
      <c r="S422" s="187">
        <v>51</v>
      </c>
      <c r="T422" s="160">
        <f>IFERROR(S422/O419,"-")</f>
        <v>0.32484076433121017</v>
      </c>
      <c r="U422" s="190">
        <f t="shared" si="255"/>
        <v>26689.843137254902</v>
      </c>
      <c r="V422" s="101">
        <f t="shared" si="260"/>
        <v>3.803131991051454E-3</v>
      </c>
      <c r="W422" s="569"/>
      <c r="X422" s="569"/>
      <c r="Y422" s="117" t="s">
        <v>135</v>
      </c>
      <c r="Z422" s="187">
        <v>841009</v>
      </c>
      <c r="AA422" s="160">
        <f>IFERROR(Z422/W419,"-")</f>
        <v>1.7321370387899802E-2</v>
      </c>
      <c r="AB422" s="187">
        <v>23</v>
      </c>
      <c r="AC422" s="160">
        <f>IFERROR(AB422/X419,"-")</f>
        <v>0.35384615384615387</v>
      </c>
      <c r="AD422" s="190">
        <f t="shared" si="256"/>
        <v>36565.608695652176</v>
      </c>
      <c r="AE422" s="101">
        <f t="shared" si="261"/>
        <v>1.7151379567486951E-3</v>
      </c>
      <c r="AF422" s="569"/>
      <c r="AG422" s="569"/>
      <c r="AH422" s="117" t="s">
        <v>135</v>
      </c>
      <c r="AI422" s="187">
        <v>833542</v>
      </c>
      <c r="AJ422" s="160">
        <f>IFERROR(AI422/AF419,"-")</f>
        <v>4.5433815478016781E-3</v>
      </c>
      <c r="AK422" s="187">
        <v>47</v>
      </c>
      <c r="AL422" s="160">
        <f>IFERROR(AK422/AG419,"-")</f>
        <v>0.28484848484848485</v>
      </c>
      <c r="AM422" s="190">
        <f t="shared" si="257"/>
        <v>17734.936170212764</v>
      </c>
      <c r="AN422" s="101">
        <f t="shared" si="262"/>
        <v>3.5048471290082027E-3</v>
      </c>
      <c r="AO422" s="569"/>
      <c r="AP422" s="586"/>
      <c r="AQ422" s="117" t="s">
        <v>135</v>
      </c>
      <c r="AR422" s="187">
        <f t="shared" si="252"/>
        <v>14961968</v>
      </c>
      <c r="AS422" s="160">
        <f>IFERROR(AR422/AO419,"-")</f>
        <v>1.4295359927587856E-2</v>
      </c>
      <c r="AT422" s="187">
        <f t="shared" si="253"/>
        <v>427</v>
      </c>
      <c r="AU422" s="160">
        <f>IFERROR(AT422/AP419,"-")</f>
        <v>0.29246575342465753</v>
      </c>
      <c r="AV422" s="190">
        <f t="shared" si="258"/>
        <v>35039.737704918036</v>
      </c>
      <c r="AW422" s="101">
        <f t="shared" si="263"/>
        <v>3.1841909023117079E-2</v>
      </c>
      <c r="AX422" s="112"/>
      <c r="BN422" s="476"/>
      <c r="BO422" s="566"/>
      <c r="BP422" s="569"/>
      <c r="BQ422" s="569"/>
      <c r="BR422" s="388" t="s">
        <v>141</v>
      </c>
      <c r="BS422" s="374">
        <v>58431</v>
      </c>
      <c r="BT422" s="329">
        <v>7.7971354324433745E-4</v>
      </c>
      <c r="BU422" s="374">
        <v>4</v>
      </c>
      <c r="BV422" s="329">
        <v>5.2631578947368418E-2</v>
      </c>
      <c r="BW422" s="374">
        <v>14607.75</v>
      </c>
      <c r="BX422" s="389">
        <v>4.8437878420925162E-4</v>
      </c>
      <c r="CA422" s="9"/>
      <c r="CB422" s="138"/>
      <c r="CC422" s="138"/>
      <c r="CD422" s="138"/>
      <c r="CE422" s="138"/>
      <c r="CF422" s="138"/>
      <c r="CG422" s="138"/>
      <c r="CH422" s="1"/>
      <c r="CI422" s="9"/>
      <c r="CJ422" s="130"/>
      <c r="CK422" s="130"/>
      <c r="CL422" s="130"/>
      <c r="CM422" s="1"/>
      <c r="CN422" s="1"/>
      <c r="CO422" s="1"/>
      <c r="CP422" s="1"/>
      <c r="CQ422" s="1"/>
    </row>
    <row r="423" spans="2:95" s="14" customFormat="1" ht="13.5" customHeight="1">
      <c r="B423" s="451"/>
      <c r="C423" s="566"/>
      <c r="D423" s="581"/>
      <c r="E423" s="569"/>
      <c r="F423" s="569"/>
      <c r="G423" s="117" t="s">
        <v>136</v>
      </c>
      <c r="H423" s="187">
        <v>2066593</v>
      </c>
      <c r="I423" s="160">
        <f>IFERROR(H423/E419,"-")</f>
        <v>2.9370533444227158E-3</v>
      </c>
      <c r="J423" s="187">
        <v>50</v>
      </c>
      <c r="K423" s="160">
        <f>IFERROR(J423/F419,"-")</f>
        <v>4.6598322460391424E-2</v>
      </c>
      <c r="L423" s="190">
        <f t="shared" si="254"/>
        <v>41331.86</v>
      </c>
      <c r="M423" s="101">
        <f t="shared" si="259"/>
        <v>3.7285607755406414E-3</v>
      </c>
      <c r="N423" s="569"/>
      <c r="O423" s="569"/>
      <c r="P423" s="117" t="s">
        <v>136</v>
      </c>
      <c r="Q423" s="187">
        <v>34163</v>
      </c>
      <c r="R423" s="160">
        <f>IFERROR(Q423/N419,"-")</f>
        <v>3.0781110203096041E-4</v>
      </c>
      <c r="S423" s="187">
        <v>6</v>
      </c>
      <c r="T423" s="160">
        <f>IFERROR(S423/O419,"-")</f>
        <v>3.8216560509554139E-2</v>
      </c>
      <c r="U423" s="190">
        <f t="shared" si="255"/>
        <v>5693.833333333333</v>
      </c>
      <c r="V423" s="101">
        <f t="shared" si="260"/>
        <v>4.4742729306487697E-4</v>
      </c>
      <c r="W423" s="569"/>
      <c r="X423" s="569"/>
      <c r="Y423" s="117" t="s">
        <v>136</v>
      </c>
      <c r="Z423" s="187">
        <v>180622</v>
      </c>
      <c r="AA423" s="160">
        <f>IFERROR(Z423/W419,"-")</f>
        <v>3.7200797639540578E-3</v>
      </c>
      <c r="AB423" s="187">
        <v>7</v>
      </c>
      <c r="AC423" s="160">
        <f>IFERROR(AB423/X419,"-")</f>
        <v>0.1076923076923077</v>
      </c>
      <c r="AD423" s="190">
        <f t="shared" si="256"/>
        <v>25803.142857142859</v>
      </c>
      <c r="AE423" s="101">
        <f t="shared" si="261"/>
        <v>5.2199850857568978E-4</v>
      </c>
      <c r="AF423" s="569"/>
      <c r="AG423" s="569"/>
      <c r="AH423" s="117" t="s">
        <v>136</v>
      </c>
      <c r="AI423" s="187">
        <v>34138</v>
      </c>
      <c r="AJ423" s="160">
        <f>IFERROR(AI423/AF419,"-")</f>
        <v>1.860757577648801E-4</v>
      </c>
      <c r="AK423" s="187">
        <v>10</v>
      </c>
      <c r="AL423" s="160">
        <f>IFERROR(AK423/AG419,"-")</f>
        <v>6.0606060606060608E-2</v>
      </c>
      <c r="AM423" s="190">
        <f t="shared" si="257"/>
        <v>3413.8</v>
      </c>
      <c r="AN423" s="101">
        <f t="shared" si="262"/>
        <v>7.4571215510812821E-4</v>
      </c>
      <c r="AO423" s="569"/>
      <c r="AP423" s="586"/>
      <c r="AQ423" s="117" t="s">
        <v>136</v>
      </c>
      <c r="AR423" s="187">
        <f t="shared" si="252"/>
        <v>2315516</v>
      </c>
      <c r="AS423" s="160">
        <f>IFERROR(AR423/AO419,"-")</f>
        <v>2.2123516530772238E-3</v>
      </c>
      <c r="AT423" s="187">
        <f t="shared" si="253"/>
        <v>73</v>
      </c>
      <c r="AU423" s="160">
        <f>IFERROR(AT423/AP419,"-")</f>
        <v>0.05</v>
      </c>
      <c r="AV423" s="190">
        <f t="shared" si="258"/>
        <v>31719.397260273974</v>
      </c>
      <c r="AW423" s="101">
        <f t="shared" si="263"/>
        <v>5.4436987322893362E-3</v>
      </c>
      <c r="AX423" s="112"/>
      <c r="BN423" s="476"/>
      <c r="BO423" s="566"/>
      <c r="BP423" s="569"/>
      <c r="BQ423" s="569"/>
      <c r="BR423" s="388" t="s">
        <v>142</v>
      </c>
      <c r="BS423" s="374">
        <v>42741</v>
      </c>
      <c r="BT423" s="329">
        <v>5.7034342304266965E-4</v>
      </c>
      <c r="BU423" s="374">
        <v>3</v>
      </c>
      <c r="BV423" s="329">
        <v>3.9473684210526314E-2</v>
      </c>
      <c r="BW423" s="374">
        <v>14247</v>
      </c>
      <c r="BX423" s="389">
        <v>3.6328408815693874E-4</v>
      </c>
      <c r="CA423" s="9"/>
      <c r="CB423" s="138"/>
      <c r="CC423" s="138"/>
      <c r="CD423" s="138"/>
      <c r="CE423" s="138"/>
      <c r="CF423" s="138"/>
      <c r="CG423" s="138"/>
      <c r="CH423" s="1"/>
      <c r="CI423" s="9"/>
      <c r="CJ423" s="130"/>
      <c r="CK423" s="130"/>
      <c r="CL423" s="130"/>
      <c r="CM423" s="1"/>
      <c r="CN423" s="1"/>
      <c r="CO423" s="1"/>
      <c r="CP423" s="1"/>
      <c r="CQ423" s="1"/>
    </row>
    <row r="424" spans="2:95" s="14" customFormat="1" ht="13.5" customHeight="1">
      <c r="B424" s="451"/>
      <c r="C424" s="566"/>
      <c r="D424" s="581"/>
      <c r="E424" s="569"/>
      <c r="F424" s="569"/>
      <c r="G424" s="117" t="s">
        <v>137</v>
      </c>
      <c r="H424" s="187">
        <v>21988923</v>
      </c>
      <c r="I424" s="160">
        <f>IFERROR(H424/E419,"-")</f>
        <v>3.125077837648902E-2</v>
      </c>
      <c r="J424" s="187">
        <v>321</v>
      </c>
      <c r="K424" s="160">
        <f>IFERROR(J424/F419,"-")</f>
        <v>0.29916123019571295</v>
      </c>
      <c r="L424" s="190">
        <f t="shared" si="254"/>
        <v>68501.317757009339</v>
      </c>
      <c r="M424" s="101">
        <f t="shared" si="259"/>
        <v>2.3937360178970916E-2</v>
      </c>
      <c r="N424" s="569"/>
      <c r="O424" s="569"/>
      <c r="P424" s="117" t="s">
        <v>137</v>
      </c>
      <c r="Q424" s="187">
        <v>5509425</v>
      </c>
      <c r="R424" s="160">
        <f>IFERROR(Q424/N419,"-")</f>
        <v>4.9640317911393145E-2</v>
      </c>
      <c r="S424" s="187">
        <v>52</v>
      </c>
      <c r="T424" s="160">
        <f>IFERROR(S424/O419,"-")</f>
        <v>0.33121019108280253</v>
      </c>
      <c r="U424" s="190">
        <f t="shared" si="255"/>
        <v>105950.48076923077</v>
      </c>
      <c r="V424" s="101">
        <f t="shared" si="260"/>
        <v>3.877703206562267E-3</v>
      </c>
      <c r="W424" s="569"/>
      <c r="X424" s="569"/>
      <c r="Y424" s="117" t="s">
        <v>137</v>
      </c>
      <c r="Z424" s="187">
        <v>725334</v>
      </c>
      <c r="AA424" s="160">
        <f>IFERROR(Z424/W419,"-")</f>
        <v>1.4938935099311559E-2</v>
      </c>
      <c r="AB424" s="187">
        <v>19</v>
      </c>
      <c r="AC424" s="160">
        <f>IFERROR(AB424/X419,"-")</f>
        <v>0.29230769230769232</v>
      </c>
      <c r="AD424" s="190">
        <f t="shared" si="256"/>
        <v>38175.473684210527</v>
      </c>
      <c r="AE424" s="101">
        <f t="shared" si="261"/>
        <v>1.4168530947054436E-3</v>
      </c>
      <c r="AF424" s="569"/>
      <c r="AG424" s="569"/>
      <c r="AH424" s="117" t="s">
        <v>137</v>
      </c>
      <c r="AI424" s="187">
        <v>2072107</v>
      </c>
      <c r="AJ424" s="160">
        <f>IFERROR(AI424/AF419,"-")</f>
        <v>1.1294419128095156E-2</v>
      </c>
      <c r="AK424" s="187">
        <v>58</v>
      </c>
      <c r="AL424" s="160">
        <f>IFERROR(AK424/AG419,"-")</f>
        <v>0.3515151515151515</v>
      </c>
      <c r="AM424" s="190">
        <f t="shared" si="257"/>
        <v>35725.982758620688</v>
      </c>
      <c r="AN424" s="101">
        <f t="shared" si="262"/>
        <v>4.3251304996271443E-3</v>
      </c>
      <c r="AO424" s="569"/>
      <c r="AP424" s="586"/>
      <c r="AQ424" s="117" t="s">
        <v>137</v>
      </c>
      <c r="AR424" s="187">
        <f t="shared" si="252"/>
        <v>30295789</v>
      </c>
      <c r="AS424" s="160">
        <f>IFERROR(AR424/AO419,"-")</f>
        <v>2.8946005501766677E-2</v>
      </c>
      <c r="AT424" s="187">
        <f t="shared" si="253"/>
        <v>450</v>
      </c>
      <c r="AU424" s="160">
        <f>IFERROR(AT424/AP419,"-")</f>
        <v>0.30821917808219179</v>
      </c>
      <c r="AV424" s="190">
        <f t="shared" si="258"/>
        <v>67323.97555555556</v>
      </c>
      <c r="AW424" s="101">
        <f t="shared" si="263"/>
        <v>3.3557046979865772E-2</v>
      </c>
      <c r="AX424" s="112"/>
      <c r="BN424" s="476"/>
      <c r="BO424" s="566"/>
      <c r="BP424" s="569"/>
      <c r="BQ424" s="569"/>
      <c r="BR424" s="388" t="s">
        <v>143</v>
      </c>
      <c r="BS424" s="374">
        <v>429753</v>
      </c>
      <c r="BT424" s="329">
        <v>5.7346996346097747E-3</v>
      </c>
      <c r="BU424" s="374">
        <v>2</v>
      </c>
      <c r="BV424" s="329">
        <v>2.6315789473684209E-2</v>
      </c>
      <c r="BW424" s="374">
        <v>214876.5</v>
      </c>
      <c r="BX424" s="389">
        <v>2.4218939210462581E-4</v>
      </c>
      <c r="CA424" s="9"/>
      <c r="CB424" s="138"/>
      <c r="CC424" s="138"/>
      <c r="CD424" s="138"/>
      <c r="CE424" s="138"/>
      <c r="CF424" s="138"/>
      <c r="CG424" s="138"/>
      <c r="CH424" s="1"/>
      <c r="CI424" s="9"/>
      <c r="CJ424" s="130"/>
      <c r="CK424" s="130"/>
      <c r="CL424" s="130"/>
      <c r="CM424" s="1"/>
      <c r="CN424" s="1"/>
      <c r="CO424" s="1"/>
      <c r="CP424" s="1"/>
      <c r="CQ424" s="1"/>
    </row>
    <row r="425" spans="2:95" s="14" customFormat="1" ht="13.5" customHeight="1">
      <c r="B425" s="451"/>
      <c r="C425" s="566"/>
      <c r="D425" s="581"/>
      <c r="E425" s="569"/>
      <c r="F425" s="569"/>
      <c r="G425" s="117" t="s">
        <v>138</v>
      </c>
      <c r="H425" s="187">
        <v>28950566</v>
      </c>
      <c r="I425" s="160">
        <f>IFERROR(H425/E419,"-")</f>
        <v>4.1144703719228008E-2</v>
      </c>
      <c r="J425" s="187">
        <v>419</v>
      </c>
      <c r="K425" s="160">
        <f>IFERROR(J425/F419,"-")</f>
        <v>0.39049394221808015</v>
      </c>
      <c r="L425" s="190">
        <f t="shared" si="254"/>
        <v>69094.429594272078</v>
      </c>
      <c r="M425" s="101">
        <f t="shared" si="259"/>
        <v>3.1245339299030575E-2</v>
      </c>
      <c r="N425" s="569"/>
      <c r="O425" s="569"/>
      <c r="P425" s="117" t="s">
        <v>138</v>
      </c>
      <c r="Q425" s="187">
        <v>3021641</v>
      </c>
      <c r="R425" s="160">
        <f>IFERROR(Q425/N419,"-")</f>
        <v>2.722520405561377E-2</v>
      </c>
      <c r="S425" s="187">
        <v>66</v>
      </c>
      <c r="T425" s="160">
        <f>IFERROR(S425/O419,"-")</f>
        <v>0.42038216560509556</v>
      </c>
      <c r="U425" s="190">
        <f t="shared" si="255"/>
        <v>45782.439393939392</v>
      </c>
      <c r="V425" s="101">
        <f t="shared" si="260"/>
        <v>4.9217002237136468E-3</v>
      </c>
      <c r="W425" s="569"/>
      <c r="X425" s="569"/>
      <c r="Y425" s="117" t="s">
        <v>138</v>
      </c>
      <c r="Z425" s="187">
        <v>2661852</v>
      </c>
      <c r="AA425" s="160">
        <f>IFERROR(Z425/W419,"-")</f>
        <v>5.4823342449096105E-2</v>
      </c>
      <c r="AB425" s="187">
        <v>26</v>
      </c>
      <c r="AC425" s="160">
        <f>IFERROR(AB425/X419,"-")</f>
        <v>0.4</v>
      </c>
      <c r="AD425" s="190">
        <f t="shared" si="256"/>
        <v>102378.92307692308</v>
      </c>
      <c r="AE425" s="101">
        <f t="shared" si="261"/>
        <v>1.9388516032811335E-3</v>
      </c>
      <c r="AF425" s="569"/>
      <c r="AG425" s="569"/>
      <c r="AH425" s="117" t="s">
        <v>138</v>
      </c>
      <c r="AI425" s="187">
        <v>4259665</v>
      </c>
      <c r="AJ425" s="160">
        <f>IFERROR(AI425/AF419,"-")</f>
        <v>2.3218126214175933E-2</v>
      </c>
      <c r="AK425" s="187">
        <v>81</v>
      </c>
      <c r="AL425" s="160">
        <f>IFERROR(AK425/AG419,"-")</f>
        <v>0.49090909090909091</v>
      </c>
      <c r="AM425" s="190">
        <f t="shared" si="257"/>
        <v>52588.456790123455</v>
      </c>
      <c r="AN425" s="101">
        <f t="shared" si="262"/>
        <v>6.0402684563758387E-3</v>
      </c>
      <c r="AO425" s="569"/>
      <c r="AP425" s="586"/>
      <c r="AQ425" s="117" t="s">
        <v>138</v>
      </c>
      <c r="AR425" s="187">
        <f t="shared" si="252"/>
        <v>38893724</v>
      </c>
      <c r="AS425" s="160">
        <f>IFERROR(AR425/AO419,"-")</f>
        <v>3.7160872386858605E-2</v>
      </c>
      <c r="AT425" s="187">
        <f t="shared" si="253"/>
        <v>592</v>
      </c>
      <c r="AU425" s="160">
        <f>IFERROR(AT425/AP419,"-")</f>
        <v>0.40547945205479452</v>
      </c>
      <c r="AV425" s="190">
        <f t="shared" si="258"/>
        <v>65698.858108108107</v>
      </c>
      <c r="AW425" s="101">
        <f t="shared" si="263"/>
        <v>4.4146159582401194E-2</v>
      </c>
      <c r="AX425" s="112"/>
      <c r="BN425" s="476"/>
      <c r="BO425" s="566"/>
      <c r="BP425" s="569"/>
      <c r="BQ425" s="569"/>
      <c r="BR425" s="388" t="s">
        <v>144</v>
      </c>
      <c r="BS425" s="374">
        <v>216984</v>
      </c>
      <c r="BT425" s="329">
        <v>2.895472668058553E-3</v>
      </c>
      <c r="BU425" s="374">
        <v>9</v>
      </c>
      <c r="BV425" s="329">
        <v>0.11842105263157894</v>
      </c>
      <c r="BW425" s="374">
        <v>24109.333333333332</v>
      </c>
      <c r="BX425" s="389">
        <v>1.0898522644708162E-3</v>
      </c>
      <c r="CA425" s="9"/>
      <c r="CB425" s="138"/>
      <c r="CC425" s="138"/>
      <c r="CD425" s="138"/>
      <c r="CE425" s="138"/>
      <c r="CF425" s="138"/>
      <c r="CG425" s="138"/>
      <c r="CH425" s="1"/>
      <c r="CI425" s="9"/>
      <c r="CJ425" s="130"/>
      <c r="CK425" s="130"/>
      <c r="CL425" s="130"/>
      <c r="CM425" s="1"/>
      <c r="CN425" s="1"/>
      <c r="CO425" s="1"/>
      <c r="CP425" s="1"/>
      <c r="CQ425" s="1"/>
    </row>
    <row r="426" spans="2:95" s="14" customFormat="1" ht="13.5" customHeight="1">
      <c r="B426" s="451"/>
      <c r="C426" s="566"/>
      <c r="D426" s="581"/>
      <c r="E426" s="569"/>
      <c r="F426" s="569"/>
      <c r="G426" s="117" t="s">
        <v>139</v>
      </c>
      <c r="H426" s="187">
        <v>18141990</v>
      </c>
      <c r="I426" s="160">
        <f>IFERROR(H426/E419,"-")</f>
        <v>2.5783496026543912E-2</v>
      </c>
      <c r="J426" s="187">
        <v>129</v>
      </c>
      <c r="K426" s="160">
        <f>IFERROR(J426/F419,"-")</f>
        <v>0.12022367194780988</v>
      </c>
      <c r="L426" s="190">
        <f t="shared" si="254"/>
        <v>140635.58139534883</v>
      </c>
      <c r="M426" s="101">
        <f t="shared" si="259"/>
        <v>9.6196868008948545E-3</v>
      </c>
      <c r="N426" s="569"/>
      <c r="O426" s="569"/>
      <c r="P426" s="117" t="s">
        <v>139</v>
      </c>
      <c r="Q426" s="187">
        <v>1325790</v>
      </c>
      <c r="R426" s="160">
        <f>IFERROR(Q426/N419,"-")</f>
        <v>1.1945463834020051E-2</v>
      </c>
      <c r="S426" s="187">
        <v>17</v>
      </c>
      <c r="T426" s="160">
        <f>IFERROR(S426/O419,"-")</f>
        <v>0.10828025477707007</v>
      </c>
      <c r="U426" s="190">
        <f t="shared" si="255"/>
        <v>77987.647058823524</v>
      </c>
      <c r="V426" s="101">
        <f t="shared" si="260"/>
        <v>1.267710663683818E-3</v>
      </c>
      <c r="W426" s="569"/>
      <c r="X426" s="569"/>
      <c r="Y426" s="117" t="s">
        <v>139</v>
      </c>
      <c r="Z426" s="187">
        <v>1114899</v>
      </c>
      <c r="AA426" s="160">
        <f>IFERROR(Z426/W419,"-")</f>
        <v>2.2962392226598172E-2</v>
      </c>
      <c r="AB426" s="187">
        <v>6</v>
      </c>
      <c r="AC426" s="160">
        <f>IFERROR(AB426/X419,"-")</f>
        <v>9.2307692307692313E-2</v>
      </c>
      <c r="AD426" s="190">
        <f t="shared" si="256"/>
        <v>185816.5</v>
      </c>
      <c r="AE426" s="101">
        <f t="shared" si="261"/>
        <v>4.4742729306487697E-4</v>
      </c>
      <c r="AF426" s="569"/>
      <c r="AG426" s="569"/>
      <c r="AH426" s="117" t="s">
        <v>139</v>
      </c>
      <c r="AI426" s="187">
        <v>5818929</v>
      </c>
      <c r="AJ426" s="160">
        <f>IFERROR(AI426/AF419,"-")</f>
        <v>3.1717195590105926E-2</v>
      </c>
      <c r="AK426" s="187">
        <v>29</v>
      </c>
      <c r="AL426" s="160">
        <f>IFERROR(AK426/AG419,"-")</f>
        <v>0.17575757575757575</v>
      </c>
      <c r="AM426" s="190">
        <f t="shared" si="257"/>
        <v>200652.72413793104</v>
      </c>
      <c r="AN426" s="101">
        <f t="shared" si="262"/>
        <v>2.1625652498135721E-3</v>
      </c>
      <c r="AO426" s="569"/>
      <c r="AP426" s="586"/>
      <c r="AQ426" s="117" t="s">
        <v>139</v>
      </c>
      <c r="AR426" s="187">
        <f t="shared" si="252"/>
        <v>26401608</v>
      </c>
      <c r="AS426" s="160">
        <f>IFERROR(AR426/AO419,"-")</f>
        <v>2.522532390305092E-2</v>
      </c>
      <c r="AT426" s="187">
        <f t="shared" si="253"/>
        <v>181</v>
      </c>
      <c r="AU426" s="160">
        <f>IFERROR(AT426/AP419,"-")</f>
        <v>0.12397260273972603</v>
      </c>
      <c r="AV426" s="190">
        <f t="shared" si="258"/>
        <v>145865.23756906079</v>
      </c>
      <c r="AW426" s="101">
        <f t="shared" si="263"/>
        <v>1.3497390007457121E-2</v>
      </c>
      <c r="AX426" s="112"/>
      <c r="BN426" s="476"/>
      <c r="BO426" s="566"/>
      <c r="BP426" s="569"/>
      <c r="BQ426" s="569"/>
      <c r="BR426" s="388" t="s">
        <v>145</v>
      </c>
      <c r="BS426" s="374">
        <v>1847619</v>
      </c>
      <c r="BT426" s="329">
        <v>2.4654952971120803E-2</v>
      </c>
      <c r="BU426" s="374">
        <v>10</v>
      </c>
      <c r="BV426" s="329">
        <v>0.13157894736842105</v>
      </c>
      <c r="BW426" s="374">
        <v>184761.9</v>
      </c>
      <c r="BX426" s="389">
        <v>1.210946960523129E-3</v>
      </c>
      <c r="CA426" s="9"/>
      <c r="CB426" s="138"/>
      <c r="CC426" s="138"/>
      <c r="CD426" s="138"/>
      <c r="CE426" s="138"/>
      <c r="CF426" s="138"/>
      <c r="CG426" s="138"/>
      <c r="CH426" s="1"/>
      <c r="CI426" s="9"/>
      <c r="CJ426" s="130"/>
      <c r="CK426" s="130"/>
      <c r="CL426" s="130"/>
      <c r="CM426" s="1"/>
      <c r="CN426" s="1"/>
      <c r="CO426" s="1"/>
      <c r="CP426" s="1"/>
      <c r="CQ426" s="1"/>
    </row>
    <row r="427" spans="2:95" s="14" customFormat="1" ht="13.5" customHeight="1">
      <c r="B427" s="451"/>
      <c r="C427" s="566"/>
      <c r="D427" s="581"/>
      <c r="E427" s="569"/>
      <c r="F427" s="569"/>
      <c r="G427" s="117" t="s">
        <v>149</v>
      </c>
      <c r="H427" s="187">
        <v>0</v>
      </c>
      <c r="I427" s="160">
        <f>IFERROR(H427/E419,"-")</f>
        <v>0</v>
      </c>
      <c r="J427" s="187">
        <v>0</v>
      </c>
      <c r="K427" s="160">
        <f>IFERROR(J427/F419,"-")</f>
        <v>0</v>
      </c>
      <c r="L427" s="190" t="str">
        <f t="shared" si="254"/>
        <v>-</v>
      </c>
      <c r="M427" s="101">
        <f t="shared" si="259"/>
        <v>0</v>
      </c>
      <c r="N427" s="569"/>
      <c r="O427" s="569"/>
      <c r="P427" s="117" t="s">
        <v>149</v>
      </c>
      <c r="Q427" s="187">
        <v>0</v>
      </c>
      <c r="R427" s="160">
        <f>IFERROR(Q427/N419,"-")</f>
        <v>0</v>
      </c>
      <c r="S427" s="187">
        <v>0</v>
      </c>
      <c r="T427" s="160">
        <f>IFERROR(S427/O419,"-")</f>
        <v>0</v>
      </c>
      <c r="U427" s="190" t="str">
        <f t="shared" si="255"/>
        <v>-</v>
      </c>
      <c r="V427" s="101">
        <f t="shared" si="260"/>
        <v>0</v>
      </c>
      <c r="W427" s="569"/>
      <c r="X427" s="569"/>
      <c r="Y427" s="117" t="s">
        <v>149</v>
      </c>
      <c r="Z427" s="187">
        <v>0</v>
      </c>
      <c r="AA427" s="160">
        <f>IFERROR(Z427/W419,"-")</f>
        <v>0</v>
      </c>
      <c r="AB427" s="187">
        <v>0</v>
      </c>
      <c r="AC427" s="160">
        <f>IFERROR(AB427/X419,"-")</f>
        <v>0</v>
      </c>
      <c r="AD427" s="190" t="str">
        <f t="shared" si="256"/>
        <v>-</v>
      </c>
      <c r="AE427" s="101">
        <f t="shared" si="261"/>
        <v>0</v>
      </c>
      <c r="AF427" s="569"/>
      <c r="AG427" s="569"/>
      <c r="AH427" s="117" t="s">
        <v>149</v>
      </c>
      <c r="AI427" s="187">
        <v>0</v>
      </c>
      <c r="AJ427" s="160">
        <f>IFERROR(AI427/AF419,"-")</f>
        <v>0</v>
      </c>
      <c r="AK427" s="187">
        <v>0</v>
      </c>
      <c r="AL427" s="160">
        <f>IFERROR(AK427/AG419,"-")</f>
        <v>0</v>
      </c>
      <c r="AM427" s="190" t="str">
        <f t="shared" si="257"/>
        <v>-</v>
      </c>
      <c r="AN427" s="101">
        <f t="shared" si="262"/>
        <v>0</v>
      </c>
      <c r="AO427" s="569"/>
      <c r="AP427" s="586"/>
      <c r="AQ427" s="117" t="s">
        <v>149</v>
      </c>
      <c r="AR427" s="187">
        <f t="shared" si="252"/>
        <v>0</v>
      </c>
      <c r="AS427" s="160">
        <f>IFERROR(AR427/AO419,"-")</f>
        <v>0</v>
      </c>
      <c r="AT427" s="187">
        <f t="shared" si="253"/>
        <v>0</v>
      </c>
      <c r="AU427" s="160">
        <f>IFERROR(AT427/AP419,"-")</f>
        <v>0</v>
      </c>
      <c r="AV427" s="190" t="str">
        <f t="shared" si="258"/>
        <v>-</v>
      </c>
      <c r="AW427" s="101">
        <f t="shared" si="263"/>
        <v>0</v>
      </c>
      <c r="AX427" s="112"/>
      <c r="BN427" s="476"/>
      <c r="BO427" s="566"/>
      <c r="BP427" s="569"/>
      <c r="BQ427" s="569"/>
      <c r="BR427" s="388" t="s">
        <v>146</v>
      </c>
      <c r="BS427" s="374">
        <v>2084982</v>
      </c>
      <c r="BT427" s="329">
        <v>2.7822366600274942E-2</v>
      </c>
      <c r="BU427" s="374">
        <v>10</v>
      </c>
      <c r="BV427" s="329">
        <v>0.13157894736842105</v>
      </c>
      <c r="BW427" s="374">
        <v>208498.2</v>
      </c>
      <c r="BX427" s="389">
        <v>1.210946960523129E-3</v>
      </c>
      <c r="CA427" s="9"/>
      <c r="CB427" s="138"/>
      <c r="CC427" s="138"/>
      <c r="CD427" s="138"/>
      <c r="CE427" s="138"/>
      <c r="CF427" s="138"/>
      <c r="CG427" s="138"/>
      <c r="CH427" s="1"/>
      <c r="CI427" s="9"/>
      <c r="CJ427" s="130"/>
      <c r="CK427" s="130"/>
      <c r="CL427" s="130"/>
      <c r="CM427" s="1"/>
      <c r="CN427" s="1"/>
      <c r="CO427" s="1"/>
      <c r="CP427" s="1"/>
      <c r="CQ427" s="1"/>
    </row>
    <row r="428" spans="2:95" s="14" customFormat="1" ht="13.5" customHeight="1">
      <c r="B428" s="451"/>
      <c r="C428" s="566"/>
      <c r="D428" s="581"/>
      <c r="E428" s="569"/>
      <c r="F428" s="569"/>
      <c r="G428" s="117" t="s">
        <v>140</v>
      </c>
      <c r="H428" s="187">
        <v>178212</v>
      </c>
      <c r="I428" s="160">
        <f>IFERROR(H428/E419,"-")</f>
        <v>2.5327587513180439E-4</v>
      </c>
      <c r="J428" s="187">
        <v>4</v>
      </c>
      <c r="K428" s="160">
        <f>IFERROR(J428/F419,"-")</f>
        <v>3.727865796831314E-3</v>
      </c>
      <c r="L428" s="190">
        <f t="shared" si="254"/>
        <v>44553</v>
      </c>
      <c r="M428" s="101">
        <f t="shared" si="259"/>
        <v>2.9828486204325129E-4</v>
      </c>
      <c r="N428" s="569"/>
      <c r="O428" s="569"/>
      <c r="P428" s="117" t="s">
        <v>140</v>
      </c>
      <c r="Q428" s="187">
        <v>0</v>
      </c>
      <c r="R428" s="160">
        <f>IFERROR(Q428/N419,"-")</f>
        <v>0</v>
      </c>
      <c r="S428" s="187">
        <v>0</v>
      </c>
      <c r="T428" s="160">
        <f>IFERROR(S428/O419,"-")</f>
        <v>0</v>
      </c>
      <c r="U428" s="190" t="str">
        <f t="shared" si="255"/>
        <v>-</v>
      </c>
      <c r="V428" s="101">
        <f t="shared" si="260"/>
        <v>0</v>
      </c>
      <c r="W428" s="569"/>
      <c r="X428" s="569"/>
      <c r="Y428" s="117" t="s">
        <v>140</v>
      </c>
      <c r="Z428" s="187">
        <v>0</v>
      </c>
      <c r="AA428" s="160">
        <f>IFERROR(Z428/W419,"-")</f>
        <v>0</v>
      </c>
      <c r="AB428" s="187">
        <v>0</v>
      </c>
      <c r="AC428" s="160">
        <f>IFERROR(AB428/X419,"-")</f>
        <v>0</v>
      </c>
      <c r="AD428" s="190" t="str">
        <f t="shared" si="256"/>
        <v>-</v>
      </c>
      <c r="AE428" s="101">
        <f t="shared" si="261"/>
        <v>0</v>
      </c>
      <c r="AF428" s="569"/>
      <c r="AG428" s="569"/>
      <c r="AH428" s="117" t="s">
        <v>140</v>
      </c>
      <c r="AI428" s="187">
        <v>66936</v>
      </c>
      <c r="AJ428" s="160">
        <f>IFERROR(AI428/AF419,"-")</f>
        <v>3.6484758690462284E-4</v>
      </c>
      <c r="AK428" s="187">
        <v>2</v>
      </c>
      <c r="AL428" s="160">
        <f>IFERROR(AK428/AG419,"-")</f>
        <v>1.2121212121212121E-2</v>
      </c>
      <c r="AM428" s="190">
        <f t="shared" si="257"/>
        <v>33468</v>
      </c>
      <c r="AN428" s="101">
        <f t="shared" si="262"/>
        <v>1.4914243102162565E-4</v>
      </c>
      <c r="AO428" s="569"/>
      <c r="AP428" s="586"/>
      <c r="AQ428" s="117" t="s">
        <v>140</v>
      </c>
      <c r="AR428" s="187">
        <f t="shared" si="252"/>
        <v>245148</v>
      </c>
      <c r="AS428" s="160">
        <f>IFERROR(AR428/AO419,"-")</f>
        <v>2.3422579807203892E-4</v>
      </c>
      <c r="AT428" s="187">
        <f t="shared" si="253"/>
        <v>6</v>
      </c>
      <c r="AU428" s="160">
        <f>IFERROR(AT428/AP419,"-")</f>
        <v>4.10958904109589E-3</v>
      </c>
      <c r="AV428" s="190">
        <f t="shared" si="258"/>
        <v>40858</v>
      </c>
      <c r="AW428" s="101">
        <f t="shared" si="263"/>
        <v>4.4742729306487697E-4</v>
      </c>
      <c r="AX428" s="112"/>
      <c r="BN428" s="476"/>
      <c r="BO428" s="566"/>
      <c r="BP428" s="569"/>
      <c r="BQ428" s="569"/>
      <c r="BR428" s="388" t="s">
        <v>147</v>
      </c>
      <c r="BS428" s="374">
        <v>98099</v>
      </c>
      <c r="BT428" s="329">
        <v>1.3090503136815434E-3</v>
      </c>
      <c r="BU428" s="374">
        <v>13</v>
      </c>
      <c r="BV428" s="329">
        <v>0.17105263157894737</v>
      </c>
      <c r="BW428" s="374">
        <v>7546.0769230769229</v>
      </c>
      <c r="BX428" s="389">
        <v>1.5742310486800677E-3</v>
      </c>
      <c r="CA428" s="9"/>
      <c r="CB428" s="138"/>
      <c r="CC428" s="138"/>
      <c r="CD428" s="138"/>
      <c r="CE428" s="138"/>
      <c r="CF428" s="138"/>
      <c r="CG428" s="138"/>
      <c r="CH428" s="1"/>
      <c r="CI428" s="9"/>
      <c r="CJ428" s="130"/>
      <c r="CK428" s="130"/>
      <c r="CL428" s="130"/>
      <c r="CM428" s="1"/>
      <c r="CN428" s="1"/>
      <c r="CO428" s="1"/>
      <c r="CP428" s="1"/>
      <c r="CQ428" s="1"/>
    </row>
    <row r="429" spans="2:95" s="14" customFormat="1" ht="13.5" customHeight="1">
      <c r="B429" s="451"/>
      <c r="C429" s="566"/>
      <c r="D429" s="581"/>
      <c r="E429" s="569"/>
      <c r="F429" s="569"/>
      <c r="G429" s="117" t="s">
        <v>141</v>
      </c>
      <c r="H429" s="187">
        <v>541257</v>
      </c>
      <c r="I429" s="160">
        <f>IFERROR(H429/E419,"-")</f>
        <v>7.692374270319341E-4</v>
      </c>
      <c r="J429" s="187">
        <v>42</v>
      </c>
      <c r="K429" s="160">
        <f>IFERROR(J429/F419,"-")</f>
        <v>3.9142590866728798E-2</v>
      </c>
      <c r="L429" s="190">
        <f t="shared" si="254"/>
        <v>12887.071428571429</v>
      </c>
      <c r="M429" s="101">
        <f t="shared" si="259"/>
        <v>3.1319910514541389E-3</v>
      </c>
      <c r="N429" s="569"/>
      <c r="O429" s="569"/>
      <c r="P429" s="117" t="s">
        <v>141</v>
      </c>
      <c r="Q429" s="187">
        <v>53614</v>
      </c>
      <c r="R429" s="160">
        <f>IFERROR(Q429/N419,"-")</f>
        <v>4.8306601950320264E-4</v>
      </c>
      <c r="S429" s="187">
        <v>10</v>
      </c>
      <c r="T429" s="160">
        <f>IFERROR(S429/O419,"-")</f>
        <v>6.3694267515923567E-2</v>
      </c>
      <c r="U429" s="190">
        <f t="shared" si="255"/>
        <v>5361.4</v>
      </c>
      <c r="V429" s="101">
        <f t="shared" si="260"/>
        <v>7.4571215510812821E-4</v>
      </c>
      <c r="W429" s="569"/>
      <c r="X429" s="569"/>
      <c r="Y429" s="117" t="s">
        <v>141</v>
      </c>
      <c r="Z429" s="187">
        <v>114827</v>
      </c>
      <c r="AA429" s="160">
        <f>IFERROR(Z429/W419,"-")</f>
        <v>2.3649699319880889E-3</v>
      </c>
      <c r="AB429" s="187">
        <v>6</v>
      </c>
      <c r="AC429" s="160">
        <f>IFERROR(AB429/X419,"-")</f>
        <v>9.2307692307692313E-2</v>
      </c>
      <c r="AD429" s="190">
        <f t="shared" si="256"/>
        <v>19137.833333333332</v>
      </c>
      <c r="AE429" s="101">
        <f t="shared" si="261"/>
        <v>4.4742729306487697E-4</v>
      </c>
      <c r="AF429" s="569"/>
      <c r="AG429" s="569"/>
      <c r="AH429" s="117" t="s">
        <v>141</v>
      </c>
      <c r="AI429" s="187">
        <v>186364</v>
      </c>
      <c r="AJ429" s="160">
        <f>IFERROR(AI429/AF419,"-")</f>
        <v>1.0158129509664925E-3</v>
      </c>
      <c r="AK429" s="187">
        <v>10</v>
      </c>
      <c r="AL429" s="160">
        <f>IFERROR(AK429/AG419,"-")</f>
        <v>6.0606060606060608E-2</v>
      </c>
      <c r="AM429" s="190">
        <f t="shared" si="257"/>
        <v>18636.400000000001</v>
      </c>
      <c r="AN429" s="101">
        <f t="shared" si="262"/>
        <v>7.4571215510812821E-4</v>
      </c>
      <c r="AO429" s="569"/>
      <c r="AP429" s="586"/>
      <c r="AQ429" s="117" t="s">
        <v>141</v>
      </c>
      <c r="AR429" s="187">
        <f t="shared" si="252"/>
        <v>896062</v>
      </c>
      <c r="AS429" s="160">
        <f>IFERROR(AR429/AO419,"-")</f>
        <v>8.5613929981899635E-4</v>
      </c>
      <c r="AT429" s="187">
        <f t="shared" si="253"/>
        <v>68</v>
      </c>
      <c r="AU429" s="160">
        <f>IFERROR(AT429/AP419,"-")</f>
        <v>4.6575342465753428E-2</v>
      </c>
      <c r="AV429" s="190">
        <f t="shared" si="258"/>
        <v>13177.382352941177</v>
      </c>
      <c r="AW429" s="101">
        <f t="shared" si="263"/>
        <v>5.070842654735272E-3</v>
      </c>
      <c r="AX429" s="112"/>
      <c r="BN429" s="477"/>
      <c r="BO429" s="567"/>
      <c r="BP429" s="570"/>
      <c r="BQ429" s="570"/>
      <c r="BR429" s="119" t="s">
        <v>74</v>
      </c>
      <c r="BS429" s="374">
        <v>12720776</v>
      </c>
      <c r="BT429" s="329">
        <v>0.16974827279658966</v>
      </c>
      <c r="BU429" s="374">
        <v>69</v>
      </c>
      <c r="BV429" s="329">
        <v>0.90789473684210531</v>
      </c>
      <c r="BW429" s="374">
        <v>184359.07246376813</v>
      </c>
      <c r="BX429" s="389">
        <v>8.3555340276095912E-3</v>
      </c>
      <c r="CA429" s="9"/>
      <c r="CB429" s="138"/>
      <c r="CC429" s="138"/>
      <c r="CD429" s="138"/>
      <c r="CE429" s="138"/>
      <c r="CF429" s="138"/>
      <c r="CG429" s="138"/>
      <c r="CH429" s="1"/>
      <c r="CI429" s="9"/>
      <c r="CJ429" s="130"/>
      <c r="CK429" s="130"/>
      <c r="CL429" s="130"/>
      <c r="CM429" s="1"/>
      <c r="CN429" s="1"/>
      <c r="CO429" s="1"/>
      <c r="CP429" s="1"/>
      <c r="CQ429" s="1"/>
    </row>
    <row r="430" spans="2:95" s="14" customFormat="1" ht="13.5" customHeight="1">
      <c r="B430" s="451"/>
      <c r="C430" s="566"/>
      <c r="D430" s="581"/>
      <c r="E430" s="569"/>
      <c r="F430" s="569"/>
      <c r="G430" s="117" t="s">
        <v>142</v>
      </c>
      <c r="H430" s="187">
        <v>71928</v>
      </c>
      <c r="I430" s="160">
        <f>IFERROR(H430/E419,"-")</f>
        <v>1.0222446943236385E-4</v>
      </c>
      <c r="J430" s="187">
        <v>5</v>
      </c>
      <c r="K430" s="160">
        <f>IFERROR(J430/F419,"-")</f>
        <v>4.6598322460391422E-3</v>
      </c>
      <c r="L430" s="190">
        <f t="shared" si="254"/>
        <v>14385.6</v>
      </c>
      <c r="M430" s="101">
        <f t="shared" si="259"/>
        <v>3.7285607755406411E-4</v>
      </c>
      <c r="N430" s="569"/>
      <c r="O430" s="569"/>
      <c r="P430" s="117" t="s">
        <v>142</v>
      </c>
      <c r="Q430" s="187">
        <v>36205</v>
      </c>
      <c r="R430" s="160">
        <f>IFERROR(Q430/N419,"-")</f>
        <v>3.2620966978985806E-4</v>
      </c>
      <c r="S430" s="187">
        <v>3</v>
      </c>
      <c r="T430" s="160">
        <f>IFERROR(S430/O419,"-")</f>
        <v>1.9108280254777069E-2</v>
      </c>
      <c r="U430" s="190">
        <f t="shared" si="255"/>
        <v>12068.333333333334</v>
      </c>
      <c r="V430" s="101">
        <f t="shared" si="260"/>
        <v>2.2371364653243848E-4</v>
      </c>
      <c r="W430" s="569"/>
      <c r="X430" s="569"/>
      <c r="Y430" s="117" t="s">
        <v>142</v>
      </c>
      <c r="Z430" s="187">
        <v>0</v>
      </c>
      <c r="AA430" s="160">
        <f>IFERROR(Z430/W419,"-")</f>
        <v>0</v>
      </c>
      <c r="AB430" s="187">
        <v>0</v>
      </c>
      <c r="AC430" s="160">
        <f>IFERROR(AB430/X419,"-")</f>
        <v>0</v>
      </c>
      <c r="AD430" s="190" t="str">
        <f t="shared" si="256"/>
        <v>-</v>
      </c>
      <c r="AE430" s="101">
        <f t="shared" si="261"/>
        <v>0</v>
      </c>
      <c r="AF430" s="569"/>
      <c r="AG430" s="569"/>
      <c r="AH430" s="117" t="s">
        <v>142</v>
      </c>
      <c r="AI430" s="187">
        <v>26978</v>
      </c>
      <c r="AJ430" s="160">
        <f>IFERROR(AI430/AF419,"-")</f>
        <v>1.470487958574297E-4</v>
      </c>
      <c r="AK430" s="187">
        <v>6</v>
      </c>
      <c r="AL430" s="160">
        <f>IFERROR(AK430/AG419,"-")</f>
        <v>3.6363636363636362E-2</v>
      </c>
      <c r="AM430" s="190">
        <f t="shared" si="257"/>
        <v>4496.333333333333</v>
      </c>
      <c r="AN430" s="101">
        <f t="shared" si="262"/>
        <v>4.4742729306487697E-4</v>
      </c>
      <c r="AO430" s="569"/>
      <c r="AP430" s="586"/>
      <c r="AQ430" s="117" t="s">
        <v>142</v>
      </c>
      <c r="AR430" s="187">
        <f t="shared" si="252"/>
        <v>135111</v>
      </c>
      <c r="AS430" s="160">
        <f>IFERROR(AR430/AO419,"-")</f>
        <v>1.2909133178043978E-4</v>
      </c>
      <c r="AT430" s="187">
        <f t="shared" si="253"/>
        <v>14</v>
      </c>
      <c r="AU430" s="160">
        <f>IFERROR(AT430/AP419,"-")</f>
        <v>9.5890410958904115E-3</v>
      </c>
      <c r="AV430" s="190">
        <f t="shared" si="258"/>
        <v>9650.7857142857138</v>
      </c>
      <c r="AW430" s="101">
        <f t="shared" si="263"/>
        <v>1.0439970171513796E-3</v>
      </c>
      <c r="AX430" s="112"/>
      <c r="BN430" s="555">
        <v>26</v>
      </c>
      <c r="BO430" s="565" t="s">
        <v>30</v>
      </c>
      <c r="BP430" s="568">
        <v>778269620</v>
      </c>
      <c r="BQ430" s="568">
        <v>1032</v>
      </c>
      <c r="BR430" s="388" t="s">
        <v>133</v>
      </c>
      <c r="BS430" s="374">
        <v>16711654</v>
      </c>
      <c r="BT430" s="329">
        <v>2.1472833540643665E-2</v>
      </c>
      <c r="BU430" s="374">
        <v>224</v>
      </c>
      <c r="BV430" s="329">
        <v>0.21705426356589147</v>
      </c>
      <c r="BW430" s="374">
        <v>74605.59821428571</v>
      </c>
      <c r="BX430" s="389">
        <v>1.7923584716943389E-3</v>
      </c>
      <c r="CA430" s="9"/>
      <c r="CB430" s="138"/>
      <c r="CC430" s="138"/>
      <c r="CD430" s="138"/>
      <c r="CE430" s="138"/>
      <c r="CF430" s="138"/>
      <c r="CG430" s="138"/>
      <c r="CH430" s="1"/>
      <c r="CI430" s="9"/>
      <c r="CJ430" s="130"/>
      <c r="CK430" s="130"/>
      <c r="CL430" s="130"/>
      <c r="CM430" s="1"/>
      <c r="CN430" s="1"/>
      <c r="CO430" s="1"/>
      <c r="CP430" s="1"/>
      <c r="CQ430" s="1"/>
    </row>
    <row r="431" spans="2:95" s="14" customFormat="1" ht="13.5" customHeight="1">
      <c r="B431" s="451"/>
      <c r="C431" s="566"/>
      <c r="D431" s="581"/>
      <c r="E431" s="569"/>
      <c r="F431" s="569"/>
      <c r="G431" s="117" t="s">
        <v>143</v>
      </c>
      <c r="H431" s="187">
        <v>5443740</v>
      </c>
      <c r="I431" s="160">
        <f>IFERROR(H431/E419,"-")</f>
        <v>7.7366732458533025E-3</v>
      </c>
      <c r="J431" s="187">
        <v>6</v>
      </c>
      <c r="K431" s="160">
        <f>IFERROR(J431/F419,"-")</f>
        <v>5.5917986952469714E-3</v>
      </c>
      <c r="L431" s="190">
        <f t="shared" si="254"/>
        <v>907290</v>
      </c>
      <c r="M431" s="101">
        <f t="shared" si="259"/>
        <v>4.4742729306487697E-4</v>
      </c>
      <c r="N431" s="569"/>
      <c r="O431" s="569"/>
      <c r="P431" s="117" t="s">
        <v>143</v>
      </c>
      <c r="Q431" s="187">
        <v>0</v>
      </c>
      <c r="R431" s="160">
        <f>IFERROR(Q431/N419,"-")</f>
        <v>0</v>
      </c>
      <c r="S431" s="187">
        <v>0</v>
      </c>
      <c r="T431" s="160">
        <f>IFERROR(S431/O419,"-")</f>
        <v>0</v>
      </c>
      <c r="U431" s="190" t="str">
        <f t="shared" si="255"/>
        <v>-</v>
      </c>
      <c r="V431" s="101">
        <f t="shared" si="260"/>
        <v>0</v>
      </c>
      <c r="W431" s="569"/>
      <c r="X431" s="569"/>
      <c r="Y431" s="117" t="s">
        <v>143</v>
      </c>
      <c r="Z431" s="187">
        <v>0</v>
      </c>
      <c r="AA431" s="160">
        <f>IFERROR(Z431/W419,"-")</f>
        <v>0</v>
      </c>
      <c r="AB431" s="187">
        <v>0</v>
      </c>
      <c r="AC431" s="160">
        <f>IFERROR(AB431/X419,"-")</f>
        <v>0</v>
      </c>
      <c r="AD431" s="190" t="str">
        <f t="shared" si="256"/>
        <v>-</v>
      </c>
      <c r="AE431" s="101">
        <f t="shared" si="261"/>
        <v>0</v>
      </c>
      <c r="AF431" s="569"/>
      <c r="AG431" s="569"/>
      <c r="AH431" s="117" t="s">
        <v>143</v>
      </c>
      <c r="AI431" s="187">
        <v>1931272</v>
      </c>
      <c r="AJ431" s="160">
        <f>IFERROR(AI431/AF419,"-")</f>
        <v>1.0526770778900215E-2</v>
      </c>
      <c r="AK431" s="187">
        <v>8</v>
      </c>
      <c r="AL431" s="160">
        <f>IFERROR(AK431/AG419,"-")</f>
        <v>4.8484848484848485E-2</v>
      </c>
      <c r="AM431" s="190">
        <f t="shared" si="257"/>
        <v>241409</v>
      </c>
      <c r="AN431" s="101">
        <f t="shared" si="262"/>
        <v>5.9656972408650259E-4</v>
      </c>
      <c r="AO431" s="569"/>
      <c r="AP431" s="586"/>
      <c r="AQ431" s="117" t="s">
        <v>143</v>
      </c>
      <c r="AR431" s="187">
        <f t="shared" si="252"/>
        <v>7375012</v>
      </c>
      <c r="AS431" s="160">
        <f>IFERROR(AR431/AO419,"-")</f>
        <v>7.046429387516373E-3</v>
      </c>
      <c r="AT431" s="187">
        <f t="shared" si="253"/>
        <v>14</v>
      </c>
      <c r="AU431" s="160">
        <f>IFERROR(AT431/AP419,"-")</f>
        <v>9.5890410958904115E-3</v>
      </c>
      <c r="AV431" s="190">
        <f t="shared" si="258"/>
        <v>526786.57142857148</v>
      </c>
      <c r="AW431" s="101">
        <f t="shared" si="263"/>
        <v>1.0439970171513796E-3</v>
      </c>
      <c r="AX431" s="112"/>
      <c r="BN431" s="476"/>
      <c r="BO431" s="566"/>
      <c r="BP431" s="569"/>
      <c r="BQ431" s="569"/>
      <c r="BR431" s="388" t="s">
        <v>134</v>
      </c>
      <c r="BS431" s="374">
        <v>15331796</v>
      </c>
      <c r="BT431" s="329">
        <v>1.9699851575858761E-2</v>
      </c>
      <c r="BU431" s="374">
        <v>325</v>
      </c>
      <c r="BV431" s="329">
        <v>0.31492248062015504</v>
      </c>
      <c r="BW431" s="374">
        <v>47174.756923076922</v>
      </c>
      <c r="BX431" s="389">
        <v>2.600520104020804E-3</v>
      </c>
      <c r="CA431" s="9"/>
      <c r="CB431" s="138"/>
      <c r="CC431" s="138"/>
      <c r="CD431" s="138"/>
      <c r="CE431" s="138"/>
      <c r="CF431" s="138"/>
      <c r="CG431" s="138"/>
      <c r="CH431" s="1"/>
      <c r="CI431" s="9"/>
      <c r="CJ431" s="130"/>
      <c r="CK431" s="130"/>
      <c r="CL431" s="130"/>
      <c r="CM431" s="1"/>
      <c r="CN431" s="1"/>
      <c r="CO431" s="1"/>
      <c r="CP431" s="1"/>
      <c r="CQ431" s="1"/>
    </row>
    <row r="432" spans="2:95" s="14" customFormat="1" ht="13.5" customHeight="1">
      <c r="B432" s="451"/>
      <c r="C432" s="566"/>
      <c r="D432" s="581"/>
      <c r="E432" s="569"/>
      <c r="F432" s="569"/>
      <c r="G432" s="117" t="s">
        <v>144</v>
      </c>
      <c r="H432" s="187">
        <v>4842813</v>
      </c>
      <c r="I432" s="160">
        <f>IFERROR(H432/E419,"-")</f>
        <v>6.8826324864469223E-3</v>
      </c>
      <c r="J432" s="187">
        <v>132</v>
      </c>
      <c r="K432" s="160">
        <f>IFERROR(J432/F419,"-")</f>
        <v>0.12301957129543337</v>
      </c>
      <c r="L432" s="190">
        <f t="shared" si="254"/>
        <v>36687.977272727272</v>
      </c>
      <c r="M432" s="101">
        <f t="shared" si="259"/>
        <v>9.8434004474272935E-3</v>
      </c>
      <c r="N432" s="569"/>
      <c r="O432" s="569"/>
      <c r="P432" s="117" t="s">
        <v>144</v>
      </c>
      <c r="Q432" s="187">
        <v>369808</v>
      </c>
      <c r="R432" s="160">
        <f>IFERROR(Q432/N419,"-")</f>
        <v>3.3319968392666161E-3</v>
      </c>
      <c r="S432" s="187">
        <v>18</v>
      </c>
      <c r="T432" s="160">
        <f>IFERROR(S432/O419,"-")</f>
        <v>0.11464968152866242</v>
      </c>
      <c r="U432" s="190">
        <f t="shared" si="255"/>
        <v>20544.888888888891</v>
      </c>
      <c r="V432" s="101">
        <f t="shared" si="260"/>
        <v>1.3422818791946308E-3</v>
      </c>
      <c r="W432" s="569"/>
      <c r="X432" s="569"/>
      <c r="Y432" s="117" t="s">
        <v>144</v>
      </c>
      <c r="Z432" s="187">
        <v>371875</v>
      </c>
      <c r="AA432" s="160">
        <f>IFERROR(Z432/W419,"-")</f>
        <v>7.6591149595310387E-3</v>
      </c>
      <c r="AB432" s="187">
        <v>13</v>
      </c>
      <c r="AC432" s="160">
        <f>IFERROR(AB432/X419,"-")</f>
        <v>0.2</v>
      </c>
      <c r="AD432" s="190">
        <f t="shared" si="256"/>
        <v>28605.76923076923</v>
      </c>
      <c r="AE432" s="101">
        <f t="shared" si="261"/>
        <v>9.6942580164056675E-4</v>
      </c>
      <c r="AF432" s="569"/>
      <c r="AG432" s="569"/>
      <c r="AH432" s="117" t="s">
        <v>144</v>
      </c>
      <c r="AI432" s="187">
        <v>1439021</v>
      </c>
      <c r="AJ432" s="160">
        <f>IFERROR(AI432/AF419,"-")</f>
        <v>7.8436616970699955E-3</v>
      </c>
      <c r="AK432" s="187">
        <v>23</v>
      </c>
      <c r="AL432" s="160">
        <f>IFERROR(AK432/AG419,"-")</f>
        <v>0.1393939393939394</v>
      </c>
      <c r="AM432" s="190">
        <f t="shared" si="257"/>
        <v>62566.130434782608</v>
      </c>
      <c r="AN432" s="101">
        <f t="shared" si="262"/>
        <v>1.7151379567486951E-3</v>
      </c>
      <c r="AO432" s="569"/>
      <c r="AP432" s="586"/>
      <c r="AQ432" s="117" t="s">
        <v>144</v>
      </c>
      <c r="AR432" s="187">
        <f t="shared" si="252"/>
        <v>7023517</v>
      </c>
      <c r="AS432" s="160">
        <f>IFERROR(AR432/AO419,"-")</f>
        <v>6.7105947207300592E-3</v>
      </c>
      <c r="AT432" s="187">
        <f t="shared" si="253"/>
        <v>186</v>
      </c>
      <c r="AU432" s="160">
        <f>IFERROR(AT432/AP419,"-")</f>
        <v>0.12739726027397261</v>
      </c>
      <c r="AV432" s="190">
        <f t="shared" si="258"/>
        <v>37760.844086021505</v>
      </c>
      <c r="AW432" s="101">
        <f t="shared" si="263"/>
        <v>1.3870246085011185E-2</v>
      </c>
      <c r="AX432" s="112"/>
      <c r="BN432" s="476"/>
      <c r="BO432" s="566"/>
      <c r="BP432" s="569"/>
      <c r="BQ432" s="569"/>
      <c r="BR432" s="388" t="s">
        <v>135</v>
      </c>
      <c r="BS432" s="374">
        <v>17120984</v>
      </c>
      <c r="BT432" s="329">
        <v>2.1998782375701624E-2</v>
      </c>
      <c r="BU432" s="374">
        <v>311</v>
      </c>
      <c r="BV432" s="329">
        <v>0.3013565891472868</v>
      </c>
      <c r="BW432" s="374">
        <v>55051.395498392281</v>
      </c>
      <c r="BX432" s="389">
        <v>2.4884976995399079E-3</v>
      </c>
      <c r="CA432" s="9"/>
      <c r="CB432" s="138"/>
      <c r="CC432" s="138"/>
      <c r="CD432" s="138"/>
      <c r="CE432" s="138"/>
      <c r="CF432" s="138"/>
      <c r="CG432" s="138"/>
      <c r="CH432" s="1"/>
      <c r="CI432" s="9"/>
      <c r="CJ432" s="130"/>
      <c r="CK432" s="130"/>
      <c r="CL432" s="130"/>
      <c r="CM432" s="1"/>
      <c r="CN432" s="1"/>
      <c r="CO432" s="1"/>
      <c r="CP432" s="1"/>
      <c r="CQ432" s="1"/>
    </row>
    <row r="433" spans="2:95" s="14" customFormat="1" ht="13.5" customHeight="1">
      <c r="B433" s="451"/>
      <c r="C433" s="566"/>
      <c r="D433" s="581"/>
      <c r="E433" s="569"/>
      <c r="F433" s="569"/>
      <c r="G433" s="117" t="s">
        <v>145</v>
      </c>
      <c r="H433" s="187">
        <v>3328287</v>
      </c>
      <c r="I433" s="160">
        <f>IFERROR(H433/E419,"-")</f>
        <v>4.7301798005454617E-3</v>
      </c>
      <c r="J433" s="187">
        <v>77</v>
      </c>
      <c r="K433" s="160">
        <f>IFERROR(J433/F419,"-")</f>
        <v>7.1761416589002799E-2</v>
      </c>
      <c r="L433" s="190">
        <f t="shared" si="254"/>
        <v>43224.506493506495</v>
      </c>
      <c r="M433" s="101">
        <f t="shared" si="259"/>
        <v>5.7419835943325875E-3</v>
      </c>
      <c r="N433" s="569"/>
      <c r="O433" s="569"/>
      <c r="P433" s="117" t="s">
        <v>145</v>
      </c>
      <c r="Q433" s="187">
        <v>334765</v>
      </c>
      <c r="R433" s="160">
        <f>IFERROR(Q433/N419,"-")</f>
        <v>3.0162568735589514E-3</v>
      </c>
      <c r="S433" s="187">
        <v>4</v>
      </c>
      <c r="T433" s="160">
        <f>IFERROR(S433/O419,"-")</f>
        <v>2.5477707006369428E-2</v>
      </c>
      <c r="U433" s="190">
        <f t="shared" si="255"/>
        <v>83691.25</v>
      </c>
      <c r="V433" s="101">
        <f t="shared" si="260"/>
        <v>2.9828486204325129E-4</v>
      </c>
      <c r="W433" s="569"/>
      <c r="X433" s="569"/>
      <c r="Y433" s="117" t="s">
        <v>145</v>
      </c>
      <c r="Z433" s="187">
        <v>487984</v>
      </c>
      <c r="AA433" s="160">
        <f>IFERROR(Z433/W419,"-")</f>
        <v>1.0050488885813228E-2</v>
      </c>
      <c r="AB433" s="187">
        <v>8</v>
      </c>
      <c r="AC433" s="160">
        <f>IFERROR(AB433/X419,"-")</f>
        <v>0.12307692307692308</v>
      </c>
      <c r="AD433" s="190">
        <f t="shared" si="256"/>
        <v>60998</v>
      </c>
      <c r="AE433" s="101">
        <f t="shared" si="261"/>
        <v>5.9656972408650259E-4</v>
      </c>
      <c r="AF433" s="569"/>
      <c r="AG433" s="569"/>
      <c r="AH433" s="117" t="s">
        <v>145</v>
      </c>
      <c r="AI433" s="187">
        <v>866466</v>
      </c>
      <c r="AJ433" s="160">
        <f>IFERROR(AI433/AF419,"-")</f>
        <v>4.7228401642599041E-3</v>
      </c>
      <c r="AK433" s="187">
        <v>14</v>
      </c>
      <c r="AL433" s="160">
        <f>IFERROR(AK433/AG419,"-")</f>
        <v>8.4848484848484854E-2</v>
      </c>
      <c r="AM433" s="190">
        <f t="shared" si="257"/>
        <v>61890.428571428572</v>
      </c>
      <c r="AN433" s="101">
        <f t="shared" si="262"/>
        <v>1.0439970171513796E-3</v>
      </c>
      <c r="AO433" s="569"/>
      <c r="AP433" s="586"/>
      <c r="AQ433" s="117" t="s">
        <v>145</v>
      </c>
      <c r="AR433" s="187">
        <f t="shared" si="252"/>
        <v>5017502</v>
      </c>
      <c r="AS433" s="160">
        <f>IFERROR(AR433/AO419,"-")</f>
        <v>4.7939547142055059E-3</v>
      </c>
      <c r="AT433" s="187">
        <f t="shared" si="253"/>
        <v>103</v>
      </c>
      <c r="AU433" s="160">
        <f>IFERROR(AT433/AP419,"-")</f>
        <v>7.0547945205479454E-2</v>
      </c>
      <c r="AV433" s="190">
        <f t="shared" si="258"/>
        <v>48713.611650485436</v>
      </c>
      <c r="AW433" s="101">
        <f t="shared" si="263"/>
        <v>7.680835197613721E-3</v>
      </c>
      <c r="AX433" s="112"/>
      <c r="BN433" s="476"/>
      <c r="BO433" s="566"/>
      <c r="BP433" s="569"/>
      <c r="BQ433" s="569"/>
      <c r="BR433" s="388" t="s">
        <v>136</v>
      </c>
      <c r="BS433" s="374">
        <v>5188179</v>
      </c>
      <c r="BT433" s="329">
        <v>6.6663002983464777E-3</v>
      </c>
      <c r="BU433" s="374">
        <v>63</v>
      </c>
      <c r="BV433" s="329">
        <v>6.1046511627906974E-2</v>
      </c>
      <c r="BW433" s="374">
        <v>82352.047619047618</v>
      </c>
      <c r="BX433" s="389">
        <v>5.0410082016403277E-4</v>
      </c>
      <c r="CA433" s="9"/>
      <c r="CB433" s="138"/>
      <c r="CC433" s="138"/>
      <c r="CD433" s="138"/>
      <c r="CE433" s="138"/>
      <c r="CF433" s="138"/>
      <c r="CG433" s="138"/>
      <c r="CH433" s="1"/>
      <c r="CI433" s="9"/>
      <c r="CJ433" s="130"/>
      <c r="CK433" s="130"/>
      <c r="CL433" s="130"/>
      <c r="CM433" s="1"/>
      <c r="CN433" s="1"/>
      <c r="CO433" s="1"/>
      <c r="CP433" s="1"/>
      <c r="CQ433" s="1"/>
    </row>
    <row r="434" spans="2:95" s="14" customFormat="1" ht="13.5" customHeight="1">
      <c r="B434" s="451"/>
      <c r="C434" s="566"/>
      <c r="D434" s="581"/>
      <c r="E434" s="569"/>
      <c r="F434" s="569"/>
      <c r="G434" s="117" t="s">
        <v>146</v>
      </c>
      <c r="H434" s="187">
        <v>1686453</v>
      </c>
      <c r="I434" s="160">
        <f>IFERROR(H434/E419,"-")</f>
        <v>2.3967962844458112E-3</v>
      </c>
      <c r="J434" s="187">
        <v>47</v>
      </c>
      <c r="K434" s="160">
        <f>IFERROR(J434/F419,"-")</f>
        <v>4.3802423112767941E-2</v>
      </c>
      <c r="L434" s="190">
        <f t="shared" si="254"/>
        <v>35881.978723404252</v>
      </c>
      <c r="M434" s="101">
        <f t="shared" si="259"/>
        <v>3.5048471290082027E-3</v>
      </c>
      <c r="N434" s="569"/>
      <c r="O434" s="569"/>
      <c r="P434" s="117" t="s">
        <v>146</v>
      </c>
      <c r="Q434" s="187">
        <v>173525</v>
      </c>
      <c r="R434" s="160">
        <f>IFERROR(Q434/N419,"-")</f>
        <v>1.563472806250107E-3</v>
      </c>
      <c r="S434" s="187">
        <v>11</v>
      </c>
      <c r="T434" s="160">
        <f>IFERROR(S434/O419,"-")</f>
        <v>7.0063694267515922E-2</v>
      </c>
      <c r="U434" s="190">
        <f t="shared" si="255"/>
        <v>15775</v>
      </c>
      <c r="V434" s="101">
        <f t="shared" si="260"/>
        <v>8.2028337061894113E-4</v>
      </c>
      <c r="W434" s="569"/>
      <c r="X434" s="569"/>
      <c r="Y434" s="117" t="s">
        <v>146</v>
      </c>
      <c r="Z434" s="187">
        <v>164840</v>
      </c>
      <c r="AA434" s="160">
        <f>IFERROR(Z434/W419,"-")</f>
        <v>3.3950346485488309E-3</v>
      </c>
      <c r="AB434" s="187">
        <v>10</v>
      </c>
      <c r="AC434" s="160">
        <f>IFERROR(AB434/X419,"-")</f>
        <v>0.15384615384615385</v>
      </c>
      <c r="AD434" s="190">
        <f t="shared" si="256"/>
        <v>16484</v>
      </c>
      <c r="AE434" s="101">
        <f t="shared" si="261"/>
        <v>7.4571215510812821E-4</v>
      </c>
      <c r="AF434" s="569"/>
      <c r="AG434" s="569"/>
      <c r="AH434" s="117" t="s">
        <v>146</v>
      </c>
      <c r="AI434" s="187">
        <v>115663</v>
      </c>
      <c r="AJ434" s="160">
        <f>IFERROR(AI434/AF419,"-")</f>
        <v>6.3044350490243503E-4</v>
      </c>
      <c r="AK434" s="187">
        <v>11</v>
      </c>
      <c r="AL434" s="160">
        <f>IFERROR(AK434/AG419,"-")</f>
        <v>6.6666666666666666E-2</v>
      </c>
      <c r="AM434" s="190">
        <f t="shared" si="257"/>
        <v>10514.818181818182</v>
      </c>
      <c r="AN434" s="101">
        <f t="shared" si="262"/>
        <v>8.2028337061894113E-4</v>
      </c>
      <c r="AO434" s="569"/>
      <c r="AP434" s="586"/>
      <c r="AQ434" s="117" t="s">
        <v>146</v>
      </c>
      <c r="AR434" s="187">
        <f t="shared" si="252"/>
        <v>2140481</v>
      </c>
      <c r="AS434" s="160">
        <f>IFERROR(AR434/AO419,"-")</f>
        <v>2.0451150753138347E-3</v>
      </c>
      <c r="AT434" s="187">
        <f t="shared" si="253"/>
        <v>79</v>
      </c>
      <c r="AU434" s="160">
        <f>IFERROR(AT434/AP419,"-")</f>
        <v>5.410958904109589E-2</v>
      </c>
      <c r="AV434" s="190">
        <f t="shared" si="258"/>
        <v>27094.696202531646</v>
      </c>
      <c r="AW434" s="101">
        <f t="shared" si="263"/>
        <v>5.8911260253542135E-3</v>
      </c>
      <c r="AX434" s="112"/>
      <c r="BN434" s="476"/>
      <c r="BO434" s="566"/>
      <c r="BP434" s="569"/>
      <c r="BQ434" s="569"/>
      <c r="BR434" s="388" t="s">
        <v>137</v>
      </c>
      <c r="BS434" s="374">
        <v>10788604</v>
      </c>
      <c r="BT434" s="329">
        <v>1.3862296205266241E-2</v>
      </c>
      <c r="BU434" s="374">
        <v>374</v>
      </c>
      <c r="BV434" s="329">
        <v>0.36240310077519378</v>
      </c>
      <c r="BW434" s="374">
        <v>28846.534759358288</v>
      </c>
      <c r="BX434" s="389">
        <v>2.9925985197039409E-3</v>
      </c>
      <c r="BZ434" s="144"/>
      <c r="CA434" s="9"/>
      <c r="CB434" s="138"/>
      <c r="CC434" s="138"/>
      <c r="CD434" s="138"/>
      <c r="CE434" s="138"/>
      <c r="CF434" s="138"/>
      <c r="CG434" s="138"/>
      <c r="CH434" s="1"/>
      <c r="CI434" s="9"/>
      <c r="CJ434" s="130"/>
      <c r="CK434" s="130"/>
      <c r="CL434" s="130"/>
      <c r="CM434" s="1"/>
      <c r="CN434" s="1"/>
      <c r="CO434" s="1"/>
      <c r="CP434" s="1"/>
      <c r="CQ434" s="1"/>
    </row>
    <row r="435" spans="2:95" s="14" customFormat="1" ht="13.5" customHeight="1">
      <c r="B435" s="451"/>
      <c r="C435" s="566"/>
      <c r="D435" s="581"/>
      <c r="E435" s="569"/>
      <c r="F435" s="569"/>
      <c r="G435" s="118" t="s">
        <v>147</v>
      </c>
      <c r="H435" s="188">
        <v>1374872</v>
      </c>
      <c r="I435" s="161">
        <f>IFERROR(H435/E419,"-")</f>
        <v>1.9539756525610743E-3</v>
      </c>
      <c r="J435" s="188">
        <v>97</v>
      </c>
      <c r="K435" s="161">
        <f>IFERROR(J435/F419,"-")</f>
        <v>9.0400745573159372E-2</v>
      </c>
      <c r="L435" s="191">
        <f t="shared" si="254"/>
        <v>14173.938144329897</v>
      </c>
      <c r="M435" s="102">
        <f t="shared" si="259"/>
        <v>7.2334079045488445E-3</v>
      </c>
      <c r="N435" s="569"/>
      <c r="O435" s="569"/>
      <c r="P435" s="118" t="s">
        <v>147</v>
      </c>
      <c r="Q435" s="188">
        <v>99303</v>
      </c>
      <c r="R435" s="161">
        <f>IFERROR(Q435/N419,"-")</f>
        <v>8.9472721555426812E-4</v>
      </c>
      <c r="S435" s="188">
        <v>13</v>
      </c>
      <c r="T435" s="161">
        <f>IFERROR(S435/O419,"-")</f>
        <v>8.2802547770700632E-2</v>
      </c>
      <c r="U435" s="191">
        <f t="shared" si="255"/>
        <v>7638.6923076923076</v>
      </c>
      <c r="V435" s="102">
        <f t="shared" si="260"/>
        <v>9.6942580164056675E-4</v>
      </c>
      <c r="W435" s="569"/>
      <c r="X435" s="569"/>
      <c r="Y435" s="118" t="s">
        <v>147</v>
      </c>
      <c r="Z435" s="188">
        <v>146814</v>
      </c>
      <c r="AA435" s="161">
        <f>IFERROR(Z435/W419,"-")</f>
        <v>3.0237722451592333E-3</v>
      </c>
      <c r="AB435" s="188">
        <v>14</v>
      </c>
      <c r="AC435" s="161">
        <f>IFERROR(AB435/X419,"-")</f>
        <v>0.2153846153846154</v>
      </c>
      <c r="AD435" s="191">
        <f t="shared" si="256"/>
        <v>10486.714285714286</v>
      </c>
      <c r="AE435" s="102">
        <f t="shared" si="261"/>
        <v>1.0439970171513796E-3</v>
      </c>
      <c r="AF435" s="569"/>
      <c r="AG435" s="569"/>
      <c r="AH435" s="118" t="s">
        <v>147</v>
      </c>
      <c r="AI435" s="188">
        <v>299888</v>
      </c>
      <c r="AJ435" s="161">
        <f>IFERROR(AI435/AF419,"-")</f>
        <v>1.6345974235337268E-3</v>
      </c>
      <c r="AK435" s="188">
        <v>34</v>
      </c>
      <c r="AL435" s="161">
        <f>IFERROR(AK435/AG419,"-")</f>
        <v>0.20606060606060606</v>
      </c>
      <c r="AM435" s="191">
        <f t="shared" si="257"/>
        <v>8820.2352941176468</v>
      </c>
      <c r="AN435" s="102">
        <f t="shared" si="262"/>
        <v>2.535421327367636E-3</v>
      </c>
      <c r="AO435" s="569"/>
      <c r="AP435" s="586"/>
      <c r="AQ435" s="118" t="s">
        <v>147</v>
      </c>
      <c r="AR435" s="188">
        <f t="shared" si="252"/>
        <v>1920877</v>
      </c>
      <c r="AS435" s="161">
        <f>IFERROR(AR435/AO419,"-")</f>
        <v>1.8352952025846585E-3</v>
      </c>
      <c r="AT435" s="188">
        <f t="shared" si="253"/>
        <v>158</v>
      </c>
      <c r="AU435" s="161">
        <f>IFERROR(AT435/AP419,"-")</f>
        <v>0.10821917808219178</v>
      </c>
      <c r="AV435" s="191">
        <f t="shared" si="258"/>
        <v>12157.449367088608</v>
      </c>
      <c r="AW435" s="102">
        <f t="shared" si="263"/>
        <v>1.1782252050708427E-2</v>
      </c>
      <c r="AX435" s="112"/>
      <c r="BN435" s="476"/>
      <c r="BO435" s="566"/>
      <c r="BP435" s="569"/>
      <c r="BQ435" s="569"/>
      <c r="BR435" s="388" t="s">
        <v>138</v>
      </c>
      <c r="BS435" s="374">
        <v>18612284</v>
      </c>
      <c r="BT435" s="329">
        <v>2.3914956361781151E-2</v>
      </c>
      <c r="BU435" s="374">
        <v>389</v>
      </c>
      <c r="BV435" s="329">
        <v>0.37693798449612403</v>
      </c>
      <c r="BW435" s="374">
        <v>47846.488431876605</v>
      </c>
      <c r="BX435" s="389">
        <v>3.1126225245049011E-3</v>
      </c>
      <c r="CA435" s="9"/>
      <c r="CB435" s="138"/>
      <c r="CC435" s="138"/>
      <c r="CD435" s="138"/>
      <c r="CE435" s="138"/>
      <c r="CF435" s="138"/>
      <c r="CG435" s="138"/>
      <c r="CH435" s="1"/>
      <c r="CI435" s="9"/>
      <c r="CJ435" s="130"/>
      <c r="CK435" s="130"/>
      <c r="CL435" s="130"/>
      <c r="CM435" s="1"/>
      <c r="CN435" s="1"/>
      <c r="CO435" s="1"/>
      <c r="CP435" s="1"/>
      <c r="CQ435" s="1"/>
    </row>
    <row r="436" spans="2:95" s="14" customFormat="1" ht="13.5" customHeight="1">
      <c r="B436" s="451"/>
      <c r="C436" s="567"/>
      <c r="D436" s="582"/>
      <c r="E436" s="570"/>
      <c r="F436" s="570"/>
      <c r="G436" s="119" t="s">
        <v>74</v>
      </c>
      <c r="H436" s="181">
        <v>128883758</v>
      </c>
      <c r="I436" s="161">
        <f>IFERROR(H436/E419,"-")</f>
        <v>0.18317030613946139</v>
      </c>
      <c r="J436" s="188">
        <v>835</v>
      </c>
      <c r="K436" s="161">
        <f>IFERROR(J436/F419,"-")</f>
        <v>0.77819198508853682</v>
      </c>
      <c r="L436" s="191">
        <f t="shared" si="254"/>
        <v>154351.80598802396</v>
      </c>
      <c r="M436" s="103">
        <f t="shared" si="259"/>
        <v>6.2266964951528711E-2</v>
      </c>
      <c r="N436" s="570"/>
      <c r="O436" s="570"/>
      <c r="P436" s="119" t="s">
        <v>74</v>
      </c>
      <c r="Q436" s="181">
        <v>15535610</v>
      </c>
      <c r="R436" s="161">
        <f>IFERROR(Q436/N419,"-")</f>
        <v>0.13997697025504813</v>
      </c>
      <c r="S436" s="188">
        <v>126</v>
      </c>
      <c r="T436" s="161">
        <f>IFERROR(S436/O419,"-")</f>
        <v>0.80254777070063699</v>
      </c>
      <c r="U436" s="191">
        <f t="shared" si="255"/>
        <v>123298.49206349206</v>
      </c>
      <c r="V436" s="103">
        <f t="shared" si="260"/>
        <v>9.3959731543624154E-3</v>
      </c>
      <c r="W436" s="570"/>
      <c r="X436" s="570"/>
      <c r="Y436" s="119" t="s">
        <v>74</v>
      </c>
      <c r="Z436" s="181">
        <v>10552526</v>
      </c>
      <c r="AA436" s="161">
        <f>IFERROR(Z436/W419,"-")</f>
        <v>0.21733918587546955</v>
      </c>
      <c r="AB436" s="188">
        <v>55</v>
      </c>
      <c r="AC436" s="161">
        <f>IFERROR(AB436/X419,"-")</f>
        <v>0.84615384615384615</v>
      </c>
      <c r="AD436" s="191">
        <f t="shared" si="256"/>
        <v>191864.1090909091</v>
      </c>
      <c r="AE436" s="103">
        <f t="shared" si="261"/>
        <v>4.1014168530947052E-3</v>
      </c>
      <c r="AF436" s="570"/>
      <c r="AG436" s="570"/>
      <c r="AH436" s="119" t="s">
        <v>74</v>
      </c>
      <c r="AI436" s="181">
        <v>29964608</v>
      </c>
      <c r="AJ436" s="161">
        <f>IFERROR(AI436/AF419,"-")</f>
        <v>0.16332787918822392</v>
      </c>
      <c r="AK436" s="188">
        <v>148</v>
      </c>
      <c r="AL436" s="161">
        <f>IFERROR(AK436/AG419,"-")</f>
        <v>0.89696969696969697</v>
      </c>
      <c r="AM436" s="191">
        <f t="shared" si="257"/>
        <v>202463.56756756757</v>
      </c>
      <c r="AN436" s="103">
        <f t="shared" si="262"/>
        <v>1.1036539895600299E-2</v>
      </c>
      <c r="AO436" s="570"/>
      <c r="AP436" s="587"/>
      <c r="AQ436" s="119" t="s">
        <v>74</v>
      </c>
      <c r="AR436" s="181">
        <f t="shared" si="252"/>
        <v>184936502</v>
      </c>
      <c r="AS436" s="161">
        <f>IFERROR(AR436/AO419,"-")</f>
        <v>0.17669693317343491</v>
      </c>
      <c r="AT436" s="188">
        <f t="shared" si="253"/>
        <v>1164</v>
      </c>
      <c r="AU436" s="161">
        <f>IFERROR(AT436/AP419,"-")</f>
        <v>0.79726027397260268</v>
      </c>
      <c r="AV436" s="191">
        <f t="shared" si="258"/>
        <v>158880.1563573883</v>
      </c>
      <c r="AW436" s="103">
        <f t="shared" si="263"/>
        <v>8.6800894854586128E-2</v>
      </c>
      <c r="AX436" s="112"/>
      <c r="BN436" s="476"/>
      <c r="BO436" s="566"/>
      <c r="BP436" s="569"/>
      <c r="BQ436" s="569"/>
      <c r="BR436" s="388" t="s">
        <v>139</v>
      </c>
      <c r="BS436" s="374">
        <v>18926480</v>
      </c>
      <c r="BT436" s="329">
        <v>2.4318667353352429E-2</v>
      </c>
      <c r="BU436" s="374">
        <v>120</v>
      </c>
      <c r="BV436" s="329">
        <v>0.11627906976744186</v>
      </c>
      <c r="BW436" s="374">
        <v>157720.66666666666</v>
      </c>
      <c r="BX436" s="389">
        <v>9.6019203840768156E-4</v>
      </c>
      <c r="CA436" s="9"/>
      <c r="CB436" s="138"/>
      <c r="CC436" s="138"/>
      <c r="CD436" s="138"/>
      <c r="CE436" s="138"/>
      <c r="CF436" s="138"/>
      <c r="CG436" s="138"/>
      <c r="CH436" s="1"/>
      <c r="CI436" s="9"/>
      <c r="CJ436" s="130"/>
      <c r="CK436" s="130"/>
      <c r="CL436" s="130"/>
      <c r="CM436" s="1"/>
      <c r="CN436" s="1"/>
      <c r="CO436" s="1"/>
      <c r="CP436" s="1"/>
      <c r="CQ436" s="1"/>
    </row>
    <row r="437" spans="2:95" s="14" customFormat="1" ht="13.5" customHeight="1">
      <c r="B437" s="451">
        <v>25</v>
      </c>
      <c r="C437" s="565" t="s">
        <v>130</v>
      </c>
      <c r="D437" s="580">
        <f>BL29</f>
        <v>9086</v>
      </c>
      <c r="E437" s="568">
        <f>VLOOKUP(C437,$AY$5:$BI$78,2,0)</f>
        <v>426951800</v>
      </c>
      <c r="F437" s="568">
        <f>VLOOKUP(C437,$AY$5:$BI$78,7,0)</f>
        <v>639</v>
      </c>
      <c r="G437" s="115" t="s">
        <v>133</v>
      </c>
      <c r="H437" s="186">
        <v>10368641</v>
      </c>
      <c r="I437" s="159">
        <f>IFERROR(H437/E437,"-")</f>
        <v>2.4285272951185592E-2</v>
      </c>
      <c r="J437" s="186">
        <v>118</v>
      </c>
      <c r="K437" s="159">
        <f>IFERROR(J437/F437,"-")</f>
        <v>0.18466353677621283</v>
      </c>
      <c r="L437" s="189">
        <f t="shared" si="254"/>
        <v>87869.838983050853</v>
      </c>
      <c r="M437" s="100">
        <f>IFERROR(J437/$BL$29,0)</f>
        <v>1.2987012987012988E-2</v>
      </c>
      <c r="N437" s="568">
        <f>VLOOKUP(C437,$AY$5:$BI$78,3,0)</f>
        <v>45490300</v>
      </c>
      <c r="O437" s="568">
        <f>VLOOKUP(C437,$AY$5:$BI$78,8,0)</f>
        <v>76</v>
      </c>
      <c r="P437" s="115" t="s">
        <v>133</v>
      </c>
      <c r="Q437" s="186">
        <v>284163</v>
      </c>
      <c r="R437" s="159">
        <f>IFERROR(Q437/N437,"-")</f>
        <v>6.2466723675157123E-3</v>
      </c>
      <c r="S437" s="186">
        <v>11</v>
      </c>
      <c r="T437" s="159">
        <f>IFERROR(S437/O437,"-")</f>
        <v>0.14473684210526316</v>
      </c>
      <c r="U437" s="189">
        <f t="shared" si="255"/>
        <v>25833</v>
      </c>
      <c r="V437" s="100">
        <f>IFERROR(S437/$BL$29,0)</f>
        <v>1.2106537530266344E-3</v>
      </c>
      <c r="W437" s="568">
        <f>VLOOKUP(C437,$AY$5:$BI$78,4,0)</f>
        <v>23078650</v>
      </c>
      <c r="X437" s="568">
        <f>VLOOKUP(C437,$AY$5:$BI$78,9,0)</f>
        <v>40</v>
      </c>
      <c r="Y437" s="115" t="s">
        <v>133</v>
      </c>
      <c r="Z437" s="186">
        <v>182865</v>
      </c>
      <c r="AA437" s="159">
        <f>IFERROR(Z437/W437,"-")</f>
        <v>7.9235570538138071E-3</v>
      </c>
      <c r="AB437" s="186">
        <v>7</v>
      </c>
      <c r="AC437" s="159">
        <f>IFERROR(AB437/X437,"-")</f>
        <v>0.17499999999999999</v>
      </c>
      <c r="AD437" s="189">
        <f t="shared" si="256"/>
        <v>26123.571428571428</v>
      </c>
      <c r="AE437" s="100">
        <f>IFERROR(AB437/$BL$29,0)</f>
        <v>7.7041602465331282E-4</v>
      </c>
      <c r="AF437" s="568">
        <f>VLOOKUP(C437,$AY$5:$BI$78,5,0)</f>
        <v>97729210</v>
      </c>
      <c r="AG437" s="568">
        <f>VLOOKUP(C437,$AY$5:$BI$78,10,0)</f>
        <v>100</v>
      </c>
      <c r="AH437" s="115" t="s">
        <v>133</v>
      </c>
      <c r="AI437" s="186">
        <v>2421901</v>
      </c>
      <c r="AJ437" s="159">
        <f>IFERROR(AI437/AF437,"-")</f>
        <v>2.4781751535697463E-2</v>
      </c>
      <c r="AK437" s="186">
        <v>32</v>
      </c>
      <c r="AL437" s="159">
        <f>IFERROR(AK437/AG437,"-")</f>
        <v>0.32</v>
      </c>
      <c r="AM437" s="189">
        <f t="shared" si="257"/>
        <v>75684.40625</v>
      </c>
      <c r="AN437" s="100">
        <f>IFERROR(AK437/$BL$29,0)</f>
        <v>3.5219018269865726E-3</v>
      </c>
      <c r="AO437" s="568">
        <f>VLOOKUP(C437,$AY$5:$BI$78,6,0)</f>
        <v>593249960</v>
      </c>
      <c r="AP437" s="585">
        <f>VLOOKUP(C437,$AY$5:$BI$78,11,0)</f>
        <v>855</v>
      </c>
      <c r="AQ437" s="115" t="s">
        <v>133</v>
      </c>
      <c r="AR437" s="186">
        <f t="shared" si="252"/>
        <v>13257570</v>
      </c>
      <c r="AS437" s="159">
        <f>IFERROR(AR437/AO437,"-")</f>
        <v>2.2347359281743567E-2</v>
      </c>
      <c r="AT437" s="186">
        <f t="shared" si="253"/>
        <v>168</v>
      </c>
      <c r="AU437" s="159">
        <f>IFERROR(AT437/AP437,"-")</f>
        <v>0.19649122807017544</v>
      </c>
      <c r="AV437" s="189">
        <f t="shared" si="258"/>
        <v>78914.107142857145</v>
      </c>
      <c r="AW437" s="100">
        <f>IFERROR(AT437/$BL$29,0)</f>
        <v>1.8489984591679508E-2</v>
      </c>
      <c r="AX437" s="112"/>
      <c r="BN437" s="476"/>
      <c r="BO437" s="566"/>
      <c r="BP437" s="569"/>
      <c r="BQ437" s="569"/>
      <c r="BR437" s="388" t="s">
        <v>436</v>
      </c>
      <c r="BS437" s="374">
        <v>6836</v>
      </c>
      <c r="BT437" s="329">
        <v>8.783588391899455E-6</v>
      </c>
      <c r="BU437" s="374">
        <v>2</v>
      </c>
      <c r="BV437" s="329">
        <v>1.937984496124031E-3</v>
      </c>
      <c r="BW437" s="374">
        <v>3418</v>
      </c>
      <c r="BX437" s="389">
        <v>1.6003200640128026E-5</v>
      </c>
      <c r="CA437" s="9"/>
      <c r="CB437" s="138"/>
      <c r="CC437" s="138"/>
      <c r="CD437" s="138"/>
      <c r="CE437" s="138"/>
      <c r="CF437" s="138"/>
      <c r="CG437" s="138"/>
      <c r="CH437" s="1"/>
      <c r="CI437" s="9"/>
      <c r="CJ437" s="130"/>
      <c r="CK437" s="130"/>
      <c r="CL437" s="130"/>
      <c r="CM437" s="1"/>
      <c r="CN437" s="1"/>
      <c r="CO437" s="1"/>
      <c r="CP437" s="1"/>
      <c r="CQ437" s="1"/>
    </row>
    <row r="438" spans="2:95" s="14" customFormat="1" ht="13.5" customHeight="1">
      <c r="B438" s="451"/>
      <c r="C438" s="566"/>
      <c r="D438" s="581"/>
      <c r="E438" s="569"/>
      <c r="F438" s="569"/>
      <c r="G438" s="116" t="s">
        <v>134</v>
      </c>
      <c r="H438" s="187">
        <v>7285274</v>
      </c>
      <c r="I438" s="160">
        <f>IFERROR(H438/E437,"-")</f>
        <v>1.7063457748626425E-2</v>
      </c>
      <c r="J438" s="187">
        <v>157</v>
      </c>
      <c r="K438" s="160">
        <f>IFERROR(J438/F437,"-")</f>
        <v>0.24569640062597808</v>
      </c>
      <c r="L438" s="190">
        <f t="shared" si="254"/>
        <v>46403.019108280256</v>
      </c>
      <c r="M438" s="101">
        <f t="shared" ref="M438:M454" si="264">IFERROR(J438/$BL$29,0)</f>
        <v>1.7279330838652872E-2</v>
      </c>
      <c r="N438" s="569"/>
      <c r="O438" s="569"/>
      <c r="P438" s="116" t="s">
        <v>134</v>
      </c>
      <c r="Q438" s="187">
        <v>455303</v>
      </c>
      <c r="R438" s="160">
        <f>IFERROR(Q438/N437,"-")</f>
        <v>1.0008793083360629E-2</v>
      </c>
      <c r="S438" s="187">
        <v>19</v>
      </c>
      <c r="T438" s="160">
        <f>IFERROR(S438/O437,"-")</f>
        <v>0.25</v>
      </c>
      <c r="U438" s="190">
        <f t="shared" si="255"/>
        <v>23963.315789473683</v>
      </c>
      <c r="V438" s="101">
        <f t="shared" ref="V438:V454" si="265">IFERROR(S438/$BL$29,0)</f>
        <v>2.0911292097732775E-3</v>
      </c>
      <c r="W438" s="569"/>
      <c r="X438" s="569"/>
      <c r="Y438" s="116" t="s">
        <v>134</v>
      </c>
      <c r="Z438" s="187">
        <v>370295</v>
      </c>
      <c r="AA438" s="160">
        <f>IFERROR(Z438/W437,"-")</f>
        <v>1.6044915972121418E-2</v>
      </c>
      <c r="AB438" s="187">
        <v>13</v>
      </c>
      <c r="AC438" s="160">
        <f>IFERROR(AB438/X437,"-")</f>
        <v>0.32500000000000001</v>
      </c>
      <c r="AD438" s="190">
        <f t="shared" si="256"/>
        <v>28484.23076923077</v>
      </c>
      <c r="AE438" s="101">
        <f t="shared" ref="AE438:AE454" si="266">IFERROR(AB438/$BL$29,0)</f>
        <v>1.4307726172132951E-3</v>
      </c>
      <c r="AF438" s="569"/>
      <c r="AG438" s="569"/>
      <c r="AH438" s="116" t="s">
        <v>134</v>
      </c>
      <c r="AI438" s="187">
        <v>865215</v>
      </c>
      <c r="AJ438" s="160">
        <f>IFERROR(AI438/AF437,"-")</f>
        <v>8.8531872917012224E-3</v>
      </c>
      <c r="AK438" s="187">
        <v>34</v>
      </c>
      <c r="AL438" s="160">
        <f>IFERROR(AK438/AG437,"-")</f>
        <v>0.34</v>
      </c>
      <c r="AM438" s="190">
        <f t="shared" si="257"/>
        <v>25447.5</v>
      </c>
      <c r="AN438" s="101">
        <f t="shared" ref="AN438:AN454" si="267">IFERROR(AK438/$BL$29,0)</f>
        <v>3.7420206911732336E-3</v>
      </c>
      <c r="AO438" s="569"/>
      <c r="AP438" s="586"/>
      <c r="AQ438" s="116" t="s">
        <v>134</v>
      </c>
      <c r="AR438" s="187">
        <f t="shared" si="252"/>
        <v>8976087</v>
      </c>
      <c r="AS438" s="160">
        <f>IFERROR(AR438/AO437,"-")</f>
        <v>1.513036258780363E-2</v>
      </c>
      <c r="AT438" s="187">
        <f t="shared" si="253"/>
        <v>223</v>
      </c>
      <c r="AU438" s="160">
        <f>IFERROR(AT438/AP437,"-")</f>
        <v>0.26081871345029239</v>
      </c>
      <c r="AV438" s="190">
        <f t="shared" si="258"/>
        <v>40251.511210762335</v>
      </c>
      <c r="AW438" s="101">
        <f t="shared" ref="AW438:AW454" si="268">IFERROR(AT438/$BL$29,0)</f>
        <v>2.4543253356812678E-2</v>
      </c>
      <c r="AX438" s="112"/>
      <c r="BN438" s="476"/>
      <c r="BO438" s="566"/>
      <c r="BP438" s="569"/>
      <c r="BQ438" s="569"/>
      <c r="BR438" s="388" t="s">
        <v>140</v>
      </c>
      <c r="BS438" s="374">
        <v>242340</v>
      </c>
      <c r="BT438" s="329">
        <v>3.1138309111950174E-4</v>
      </c>
      <c r="BU438" s="374">
        <v>14</v>
      </c>
      <c r="BV438" s="329">
        <v>1.3565891472868217E-2</v>
      </c>
      <c r="BW438" s="374">
        <v>17310</v>
      </c>
      <c r="BX438" s="389">
        <v>1.1202240448089618E-4</v>
      </c>
      <c r="CA438" s="9"/>
      <c r="CB438" s="138"/>
      <c r="CC438" s="138"/>
      <c r="CD438" s="138"/>
      <c r="CE438" s="138"/>
      <c r="CF438" s="138"/>
      <c r="CG438" s="138"/>
      <c r="CH438" s="1"/>
      <c r="CI438" s="9"/>
      <c r="CJ438" s="130"/>
      <c r="CK438" s="130"/>
      <c r="CL438" s="130"/>
      <c r="CM438" s="1"/>
      <c r="CN438" s="1"/>
      <c r="CO438" s="1"/>
      <c r="CP438" s="1"/>
      <c r="CQ438" s="1"/>
    </row>
    <row r="439" spans="2:95" s="14" customFormat="1" ht="13.5" customHeight="1">
      <c r="B439" s="451"/>
      <c r="C439" s="566"/>
      <c r="D439" s="581"/>
      <c r="E439" s="569"/>
      <c r="F439" s="569"/>
      <c r="G439" s="116" t="s">
        <v>474</v>
      </c>
      <c r="H439" s="187">
        <v>10819673</v>
      </c>
      <c r="I439" s="160">
        <f>IFERROR(H439/E437,"-")</f>
        <v>2.534167322868764E-2</v>
      </c>
      <c r="J439" s="187">
        <v>41</v>
      </c>
      <c r="K439" s="160">
        <f>IFERROR(J439/F437,"-")</f>
        <v>6.416275430359937E-2</v>
      </c>
      <c r="L439" s="190">
        <f t="shared" ref="L439" si="269">IFERROR(H439/J439,"-")</f>
        <v>263894.46341463417</v>
      </c>
      <c r="M439" s="101">
        <f t="shared" si="264"/>
        <v>4.5124367158265464E-3</v>
      </c>
      <c r="N439" s="569"/>
      <c r="O439" s="569"/>
      <c r="P439" s="116" t="s">
        <v>474</v>
      </c>
      <c r="Q439" s="187">
        <v>1420885</v>
      </c>
      <c r="R439" s="160">
        <f>IFERROR(Q439/N437,"-")</f>
        <v>3.1234900627166672E-2</v>
      </c>
      <c r="S439" s="187">
        <v>6</v>
      </c>
      <c r="T439" s="160">
        <f>IFERROR(S439/O437,"-")</f>
        <v>7.8947368421052627E-2</v>
      </c>
      <c r="U439" s="190">
        <f t="shared" ref="U439" si="270">IFERROR(Q439/S439,"-")</f>
        <v>236814.16666666666</v>
      </c>
      <c r="V439" s="101">
        <f t="shared" si="265"/>
        <v>6.6035659255998238E-4</v>
      </c>
      <c r="W439" s="569"/>
      <c r="X439" s="569"/>
      <c r="Y439" s="116" t="s">
        <v>474</v>
      </c>
      <c r="Z439" s="187">
        <v>27679</v>
      </c>
      <c r="AA439" s="160">
        <f>IFERROR(Z439/W437,"-")</f>
        <v>1.1993335832035236E-3</v>
      </c>
      <c r="AB439" s="187">
        <v>3</v>
      </c>
      <c r="AC439" s="160">
        <f>IFERROR(AB439/X437,"-")</f>
        <v>7.4999999999999997E-2</v>
      </c>
      <c r="AD439" s="190">
        <f t="shared" ref="AD439" si="271">IFERROR(Z439/AB439,"-")</f>
        <v>9226.3333333333339</v>
      </c>
      <c r="AE439" s="101">
        <f t="shared" si="266"/>
        <v>3.3017829627999119E-4</v>
      </c>
      <c r="AF439" s="569"/>
      <c r="AG439" s="569"/>
      <c r="AH439" s="116" t="s">
        <v>474</v>
      </c>
      <c r="AI439" s="187">
        <v>95187</v>
      </c>
      <c r="AJ439" s="160">
        <f>IFERROR(AI439/AF437,"-")</f>
        <v>9.73987204030402E-4</v>
      </c>
      <c r="AK439" s="187">
        <v>5</v>
      </c>
      <c r="AL439" s="160">
        <f>IFERROR(AK439/AG437,"-")</f>
        <v>0.05</v>
      </c>
      <c r="AM439" s="190">
        <f t="shared" ref="AM439" si="272">IFERROR(AI439/AK439,"-")</f>
        <v>19037.400000000001</v>
      </c>
      <c r="AN439" s="101">
        <f t="shared" si="267"/>
        <v>5.5029716046665195E-4</v>
      </c>
      <c r="AO439" s="569"/>
      <c r="AP439" s="586"/>
      <c r="AQ439" s="116" t="s">
        <v>474</v>
      </c>
      <c r="AR439" s="187">
        <f t="shared" ref="AR439" si="273">SUM(H439,Q439,Z439,AI439)</f>
        <v>12363424</v>
      </c>
      <c r="AS439" s="160">
        <f>IFERROR(AR439/AO437,"-")</f>
        <v>2.0840159854372344E-2</v>
      </c>
      <c r="AT439" s="187">
        <f t="shared" ref="AT439" si="274">SUM(J439,S439,AB439,AK439)</f>
        <v>55</v>
      </c>
      <c r="AU439" s="160">
        <f>IFERROR(AT439/AP437,"-")</f>
        <v>6.4327485380116955E-2</v>
      </c>
      <c r="AV439" s="190">
        <f t="shared" ref="AV439" si="275">IFERROR(AR439/AT439,"-")</f>
        <v>224789.52727272728</v>
      </c>
      <c r="AW439" s="101">
        <f t="shared" si="268"/>
        <v>6.0532687651331718E-3</v>
      </c>
      <c r="AX439" s="111"/>
      <c r="BJ439" s="12"/>
      <c r="BM439" s="12"/>
      <c r="BN439" s="476"/>
      <c r="BO439" s="566"/>
      <c r="BP439" s="569"/>
      <c r="BQ439" s="569"/>
      <c r="BR439" s="388" t="s">
        <v>141</v>
      </c>
      <c r="BS439" s="374">
        <v>1172836</v>
      </c>
      <c r="BT439" s="329">
        <v>1.5069790338212096E-3</v>
      </c>
      <c r="BU439" s="374">
        <v>69</v>
      </c>
      <c r="BV439" s="329">
        <v>6.6860465116279064E-2</v>
      </c>
      <c r="BW439" s="374">
        <v>16997.623188405796</v>
      </c>
      <c r="BX439" s="389">
        <v>5.5211042208441687E-4</v>
      </c>
      <c r="BY439" s="12"/>
      <c r="CA439" s="9"/>
      <c r="CB439" s="138"/>
      <c r="CC439" s="138"/>
      <c r="CD439" s="138"/>
      <c r="CE439" s="138"/>
      <c r="CF439" s="138"/>
      <c r="CG439" s="138"/>
      <c r="CH439" s="1"/>
      <c r="CI439" s="9"/>
      <c r="CJ439" s="130"/>
      <c r="CK439" s="130"/>
      <c r="CL439" s="130"/>
      <c r="CM439" s="1"/>
      <c r="CN439" s="1"/>
      <c r="CO439" s="1"/>
      <c r="CP439" s="1"/>
      <c r="CQ439" s="1"/>
    </row>
    <row r="440" spans="2:95" s="14" customFormat="1" ht="13.5" customHeight="1">
      <c r="B440" s="451"/>
      <c r="C440" s="566"/>
      <c r="D440" s="581"/>
      <c r="E440" s="569"/>
      <c r="F440" s="569"/>
      <c r="G440" s="117" t="s">
        <v>135</v>
      </c>
      <c r="H440" s="187">
        <v>9906866</v>
      </c>
      <c r="I440" s="160">
        <f>IFERROR(H440/E437,"-")</f>
        <v>2.3203710582787095E-2</v>
      </c>
      <c r="J440" s="187">
        <v>183</v>
      </c>
      <c r="K440" s="160">
        <f>IFERROR(J440/F437,"-")</f>
        <v>0.28638497652582162</v>
      </c>
      <c r="L440" s="190">
        <f t="shared" si="254"/>
        <v>54135.879781420765</v>
      </c>
      <c r="M440" s="101">
        <f t="shared" si="264"/>
        <v>2.0140876073079465E-2</v>
      </c>
      <c r="N440" s="569"/>
      <c r="O440" s="569"/>
      <c r="P440" s="117" t="s">
        <v>135</v>
      </c>
      <c r="Q440" s="187">
        <v>732346</v>
      </c>
      <c r="R440" s="160">
        <f>IFERROR(Q440/N437,"-")</f>
        <v>1.6098948567057153E-2</v>
      </c>
      <c r="S440" s="187">
        <v>24</v>
      </c>
      <c r="T440" s="160">
        <f>IFERROR(S440/O437,"-")</f>
        <v>0.31578947368421051</v>
      </c>
      <c r="U440" s="190">
        <f t="shared" si="255"/>
        <v>30514.416666666668</v>
      </c>
      <c r="V440" s="101">
        <f t="shared" si="265"/>
        <v>2.6414263702399295E-3</v>
      </c>
      <c r="W440" s="569"/>
      <c r="X440" s="569"/>
      <c r="Y440" s="117" t="s">
        <v>135</v>
      </c>
      <c r="Z440" s="187">
        <v>420289</v>
      </c>
      <c r="AA440" s="160">
        <f>IFERROR(Z440/W437,"-")</f>
        <v>1.8211160531486893E-2</v>
      </c>
      <c r="AB440" s="187">
        <v>15</v>
      </c>
      <c r="AC440" s="160">
        <f>IFERROR(AB440/X437,"-")</f>
        <v>0.375</v>
      </c>
      <c r="AD440" s="190">
        <f t="shared" si="256"/>
        <v>28019.266666666666</v>
      </c>
      <c r="AE440" s="101">
        <f t="shared" si="266"/>
        <v>1.650891481399956E-3</v>
      </c>
      <c r="AF440" s="569"/>
      <c r="AG440" s="569"/>
      <c r="AH440" s="117" t="s">
        <v>135</v>
      </c>
      <c r="AI440" s="187">
        <v>450336</v>
      </c>
      <c r="AJ440" s="160">
        <f>IFERROR(AI440/AF437,"-")</f>
        <v>4.6079979568032937E-3</v>
      </c>
      <c r="AK440" s="187">
        <v>26</v>
      </c>
      <c r="AL440" s="160">
        <f>IFERROR(AK440/AG437,"-")</f>
        <v>0.26</v>
      </c>
      <c r="AM440" s="190">
        <f t="shared" si="257"/>
        <v>17320.615384615383</v>
      </c>
      <c r="AN440" s="101">
        <f t="shared" si="267"/>
        <v>2.8615452344265902E-3</v>
      </c>
      <c r="AO440" s="569"/>
      <c r="AP440" s="586"/>
      <c r="AQ440" s="117" t="s">
        <v>135</v>
      </c>
      <c r="AR440" s="187">
        <f t="shared" si="252"/>
        <v>11509837</v>
      </c>
      <c r="AS440" s="160">
        <f>IFERROR(AR440/AO437,"-")</f>
        <v>1.9401327898951732E-2</v>
      </c>
      <c r="AT440" s="187">
        <f t="shared" si="253"/>
        <v>248</v>
      </c>
      <c r="AU440" s="160">
        <f>IFERROR(AT440/AP437,"-")</f>
        <v>0.29005847953216374</v>
      </c>
      <c r="AV440" s="190">
        <f t="shared" si="258"/>
        <v>46410.633064516129</v>
      </c>
      <c r="AW440" s="101">
        <f t="shared" si="268"/>
        <v>2.7294739159145938E-2</v>
      </c>
      <c r="AX440" s="112"/>
      <c r="BN440" s="476"/>
      <c r="BO440" s="566"/>
      <c r="BP440" s="569"/>
      <c r="BQ440" s="569"/>
      <c r="BR440" s="388" t="s">
        <v>142</v>
      </c>
      <c r="BS440" s="374">
        <v>92305</v>
      </c>
      <c r="BT440" s="329">
        <v>1.1860285642397297E-4</v>
      </c>
      <c r="BU440" s="374">
        <v>12</v>
      </c>
      <c r="BV440" s="329">
        <v>1.1627906976744186E-2</v>
      </c>
      <c r="BW440" s="374">
        <v>7692.083333333333</v>
      </c>
      <c r="BX440" s="389">
        <v>9.6019203840768148E-5</v>
      </c>
      <c r="CA440" s="9"/>
      <c r="CB440" s="138"/>
      <c r="CC440" s="138"/>
      <c r="CD440" s="138"/>
      <c r="CE440" s="138"/>
      <c r="CF440" s="138"/>
      <c r="CG440" s="138"/>
      <c r="CH440" s="1"/>
      <c r="CI440" s="9"/>
      <c r="CJ440" s="130"/>
      <c r="CK440" s="130"/>
      <c r="CL440" s="130"/>
      <c r="CM440" s="1"/>
      <c r="CN440" s="1"/>
      <c r="CO440" s="1"/>
      <c r="CP440" s="1"/>
      <c r="CQ440" s="1"/>
    </row>
    <row r="441" spans="2:95" s="14" customFormat="1" ht="13.5" customHeight="1">
      <c r="B441" s="451"/>
      <c r="C441" s="566"/>
      <c r="D441" s="581"/>
      <c r="E441" s="569"/>
      <c r="F441" s="569"/>
      <c r="G441" s="117" t="s">
        <v>136</v>
      </c>
      <c r="H441" s="187">
        <v>573692</v>
      </c>
      <c r="I441" s="160">
        <f>IFERROR(H441/E437,"-")</f>
        <v>1.3436926603892993E-3</v>
      </c>
      <c r="J441" s="187">
        <v>40</v>
      </c>
      <c r="K441" s="160">
        <f>IFERROR(J441/F437,"-")</f>
        <v>6.2597809076682318E-2</v>
      </c>
      <c r="L441" s="190">
        <f t="shared" si="254"/>
        <v>14342.3</v>
      </c>
      <c r="M441" s="101">
        <f t="shared" si="264"/>
        <v>4.4023772837332156E-3</v>
      </c>
      <c r="N441" s="569"/>
      <c r="O441" s="569"/>
      <c r="P441" s="117" t="s">
        <v>136</v>
      </c>
      <c r="Q441" s="187">
        <v>25541</v>
      </c>
      <c r="R441" s="160">
        <f>IFERROR(Q441/N437,"-")</f>
        <v>5.6146035528453319E-4</v>
      </c>
      <c r="S441" s="187">
        <v>3</v>
      </c>
      <c r="T441" s="160">
        <f>IFERROR(S441/O437,"-")</f>
        <v>3.9473684210526314E-2</v>
      </c>
      <c r="U441" s="190">
        <f t="shared" si="255"/>
        <v>8513.6666666666661</v>
      </c>
      <c r="V441" s="101">
        <f t="shared" si="265"/>
        <v>3.3017829627999119E-4</v>
      </c>
      <c r="W441" s="569"/>
      <c r="X441" s="569"/>
      <c r="Y441" s="117" t="s">
        <v>136</v>
      </c>
      <c r="Z441" s="187">
        <v>112888</v>
      </c>
      <c r="AA441" s="160">
        <f>IFERROR(Z441/W437,"-")</f>
        <v>4.8914472900277962E-3</v>
      </c>
      <c r="AB441" s="187">
        <v>6</v>
      </c>
      <c r="AC441" s="160">
        <f>IFERROR(AB441/X437,"-")</f>
        <v>0.15</v>
      </c>
      <c r="AD441" s="190">
        <f t="shared" si="256"/>
        <v>18814.666666666668</v>
      </c>
      <c r="AE441" s="101">
        <f t="shared" si="266"/>
        <v>6.6035659255998238E-4</v>
      </c>
      <c r="AF441" s="569"/>
      <c r="AG441" s="569"/>
      <c r="AH441" s="117" t="s">
        <v>136</v>
      </c>
      <c r="AI441" s="187">
        <v>79076</v>
      </c>
      <c r="AJ441" s="160">
        <f>IFERROR(AI441/AF437,"-")</f>
        <v>8.0913372777698708E-4</v>
      </c>
      <c r="AK441" s="187">
        <v>6</v>
      </c>
      <c r="AL441" s="160">
        <f>IFERROR(AK441/AG437,"-")</f>
        <v>0.06</v>
      </c>
      <c r="AM441" s="190">
        <f t="shared" si="257"/>
        <v>13179.333333333334</v>
      </c>
      <c r="AN441" s="101">
        <f t="shared" si="267"/>
        <v>6.6035659255998238E-4</v>
      </c>
      <c r="AO441" s="569"/>
      <c r="AP441" s="586"/>
      <c r="AQ441" s="117" t="s">
        <v>136</v>
      </c>
      <c r="AR441" s="187">
        <f t="shared" si="252"/>
        <v>791197</v>
      </c>
      <c r="AS441" s="160">
        <f>IFERROR(AR441/AO437,"-")</f>
        <v>1.3336654923668263E-3</v>
      </c>
      <c r="AT441" s="187">
        <f t="shared" si="253"/>
        <v>55</v>
      </c>
      <c r="AU441" s="160">
        <f>IFERROR(AT441/AP437,"-")</f>
        <v>6.4327485380116955E-2</v>
      </c>
      <c r="AV441" s="190">
        <f t="shared" si="258"/>
        <v>14385.4</v>
      </c>
      <c r="AW441" s="101">
        <f t="shared" si="268"/>
        <v>6.0532687651331718E-3</v>
      </c>
      <c r="AX441" s="112"/>
      <c r="BN441" s="476"/>
      <c r="BO441" s="566"/>
      <c r="BP441" s="569"/>
      <c r="BQ441" s="569"/>
      <c r="BR441" s="388" t="s">
        <v>143</v>
      </c>
      <c r="BS441" s="374">
        <v>1166239</v>
      </c>
      <c r="BT441" s="329">
        <v>1.4985025369485705E-3</v>
      </c>
      <c r="BU441" s="374">
        <v>10</v>
      </c>
      <c r="BV441" s="329">
        <v>9.6899224806201549E-3</v>
      </c>
      <c r="BW441" s="374">
        <v>116623.9</v>
      </c>
      <c r="BX441" s="389">
        <v>8.0016003200640126E-5</v>
      </c>
      <c r="CA441" s="9"/>
      <c r="CB441" s="138"/>
      <c r="CC441" s="138"/>
      <c r="CD441" s="138"/>
      <c r="CE441" s="138"/>
      <c r="CF441" s="138"/>
      <c r="CG441" s="138"/>
      <c r="CH441" s="1"/>
      <c r="CI441" s="9"/>
      <c r="CJ441" s="130"/>
      <c r="CK441" s="130"/>
      <c r="CL441" s="130"/>
      <c r="CM441" s="1"/>
      <c r="CN441" s="1"/>
      <c r="CO441" s="1"/>
      <c r="CP441" s="1"/>
      <c r="CQ441" s="1"/>
    </row>
    <row r="442" spans="2:95" s="14" customFormat="1" ht="13.5" customHeight="1">
      <c r="B442" s="451"/>
      <c r="C442" s="566"/>
      <c r="D442" s="581"/>
      <c r="E442" s="569"/>
      <c r="F442" s="569"/>
      <c r="G442" s="117" t="s">
        <v>137</v>
      </c>
      <c r="H442" s="187">
        <v>7300743</v>
      </c>
      <c r="I442" s="160">
        <f>IFERROR(H442/E437,"-")</f>
        <v>1.7099689004707323E-2</v>
      </c>
      <c r="J442" s="187">
        <v>236</v>
      </c>
      <c r="K442" s="160">
        <f>IFERROR(J442/F437,"-")</f>
        <v>0.36932707355242567</v>
      </c>
      <c r="L442" s="190">
        <f t="shared" si="254"/>
        <v>30935.351694915254</v>
      </c>
      <c r="M442" s="101">
        <f t="shared" si="264"/>
        <v>2.5974025974025976E-2</v>
      </c>
      <c r="N442" s="569"/>
      <c r="O442" s="569"/>
      <c r="P442" s="117" t="s">
        <v>137</v>
      </c>
      <c r="Q442" s="187">
        <v>1067569</v>
      </c>
      <c r="R442" s="160">
        <f>IFERROR(Q442/N437,"-")</f>
        <v>2.3468058025557098E-2</v>
      </c>
      <c r="S442" s="187">
        <v>29</v>
      </c>
      <c r="T442" s="160">
        <f>IFERROR(S442/O437,"-")</f>
        <v>0.38157894736842107</v>
      </c>
      <c r="U442" s="190">
        <f t="shared" si="255"/>
        <v>36812.724137931036</v>
      </c>
      <c r="V442" s="101">
        <f t="shared" si="265"/>
        <v>3.1917235307065816E-3</v>
      </c>
      <c r="W442" s="569"/>
      <c r="X442" s="569"/>
      <c r="Y442" s="117" t="s">
        <v>137</v>
      </c>
      <c r="Z442" s="187">
        <v>567874</v>
      </c>
      <c r="AA442" s="160">
        <f>IFERROR(Z442/W437,"-")</f>
        <v>2.4606031981940019E-2</v>
      </c>
      <c r="AB442" s="187">
        <v>19</v>
      </c>
      <c r="AC442" s="160">
        <f>IFERROR(AB442/X437,"-")</f>
        <v>0.47499999999999998</v>
      </c>
      <c r="AD442" s="190">
        <f t="shared" si="256"/>
        <v>29888.105263157893</v>
      </c>
      <c r="AE442" s="101">
        <f t="shared" si="266"/>
        <v>2.0911292097732775E-3</v>
      </c>
      <c r="AF442" s="569"/>
      <c r="AG442" s="569"/>
      <c r="AH442" s="117" t="s">
        <v>137</v>
      </c>
      <c r="AI442" s="187">
        <v>1190388</v>
      </c>
      <c r="AJ442" s="160">
        <f>IFERROR(AI442/AF437,"-")</f>
        <v>1.2180472961973192E-2</v>
      </c>
      <c r="AK442" s="187">
        <v>42</v>
      </c>
      <c r="AL442" s="160">
        <f>IFERROR(AK442/AG437,"-")</f>
        <v>0.42</v>
      </c>
      <c r="AM442" s="190">
        <f t="shared" si="257"/>
        <v>28342.571428571428</v>
      </c>
      <c r="AN442" s="101">
        <f t="shared" si="267"/>
        <v>4.6224961479198771E-3</v>
      </c>
      <c r="AO442" s="569"/>
      <c r="AP442" s="586"/>
      <c r="AQ442" s="117" t="s">
        <v>137</v>
      </c>
      <c r="AR442" s="187">
        <f t="shared" si="252"/>
        <v>10126574</v>
      </c>
      <c r="AS442" s="160">
        <f>IFERROR(AR442/AO437,"-")</f>
        <v>1.706965812521926E-2</v>
      </c>
      <c r="AT442" s="187">
        <f t="shared" si="253"/>
        <v>326</v>
      </c>
      <c r="AU442" s="160">
        <f>IFERROR(AT442/AP437,"-")</f>
        <v>0.38128654970760234</v>
      </c>
      <c r="AV442" s="190">
        <f t="shared" si="258"/>
        <v>31063.110429447854</v>
      </c>
      <c r="AW442" s="101">
        <f t="shared" si="268"/>
        <v>3.5879374862425713E-2</v>
      </c>
      <c r="AX442" s="112"/>
      <c r="BN442" s="476"/>
      <c r="BO442" s="566"/>
      <c r="BP442" s="569"/>
      <c r="BQ442" s="569"/>
      <c r="BR442" s="388" t="s">
        <v>144</v>
      </c>
      <c r="BS442" s="374">
        <v>7687369</v>
      </c>
      <c r="BT442" s="329">
        <v>9.8775139134944009E-3</v>
      </c>
      <c r="BU442" s="374">
        <v>156</v>
      </c>
      <c r="BV442" s="329">
        <v>0.15116279069767441</v>
      </c>
      <c r="BW442" s="374">
        <v>49278.006410256414</v>
      </c>
      <c r="BX442" s="389">
        <v>1.248249649929986E-3</v>
      </c>
      <c r="CA442" s="9"/>
      <c r="CB442" s="138"/>
      <c r="CC442" s="138"/>
      <c r="CD442" s="138"/>
      <c r="CE442" s="138"/>
      <c r="CF442" s="138"/>
      <c r="CG442" s="138"/>
      <c r="CH442" s="1"/>
      <c r="CI442" s="9"/>
      <c r="CJ442" s="130"/>
      <c r="CK442" s="130"/>
      <c r="CL442" s="130"/>
      <c r="CM442" s="1"/>
      <c r="CN442" s="1"/>
      <c r="CO442" s="1"/>
      <c r="CP442" s="1"/>
      <c r="CQ442" s="1"/>
    </row>
    <row r="443" spans="2:95" s="14" customFormat="1" ht="13.5" customHeight="1">
      <c r="B443" s="451"/>
      <c r="C443" s="566"/>
      <c r="D443" s="581"/>
      <c r="E443" s="569"/>
      <c r="F443" s="569"/>
      <c r="G443" s="117" t="s">
        <v>138</v>
      </c>
      <c r="H443" s="187">
        <v>19289698</v>
      </c>
      <c r="I443" s="160">
        <f>IFERROR(H443/E437,"-")</f>
        <v>4.5180036716088327E-2</v>
      </c>
      <c r="J443" s="187">
        <v>265</v>
      </c>
      <c r="K443" s="160">
        <f>IFERROR(J443/F437,"-")</f>
        <v>0.41471048513302033</v>
      </c>
      <c r="L443" s="190">
        <f t="shared" si="254"/>
        <v>72791.313207547166</v>
      </c>
      <c r="M443" s="101">
        <f t="shared" si="264"/>
        <v>2.9165749504732556E-2</v>
      </c>
      <c r="N443" s="569"/>
      <c r="O443" s="569"/>
      <c r="P443" s="117" t="s">
        <v>138</v>
      </c>
      <c r="Q443" s="187">
        <v>2507904</v>
      </c>
      <c r="R443" s="160">
        <f>IFERROR(Q443/N437,"-")</f>
        <v>5.513052233113433E-2</v>
      </c>
      <c r="S443" s="187">
        <v>36</v>
      </c>
      <c r="T443" s="160">
        <f>IFERROR(S443/O437,"-")</f>
        <v>0.47368421052631576</v>
      </c>
      <c r="U443" s="190">
        <f t="shared" si="255"/>
        <v>69664</v>
      </c>
      <c r="V443" s="101">
        <f t="shared" si="265"/>
        <v>3.9621395553598943E-3</v>
      </c>
      <c r="W443" s="569"/>
      <c r="X443" s="569"/>
      <c r="Y443" s="117" t="s">
        <v>138</v>
      </c>
      <c r="Z443" s="187">
        <v>1099507</v>
      </c>
      <c r="AA443" s="160">
        <f>IFERROR(Z443/W437,"-")</f>
        <v>4.764173814326228E-2</v>
      </c>
      <c r="AB443" s="187">
        <v>18</v>
      </c>
      <c r="AC443" s="160">
        <f>IFERROR(AB443/X437,"-")</f>
        <v>0.45</v>
      </c>
      <c r="AD443" s="190">
        <f t="shared" si="256"/>
        <v>61083.722222222219</v>
      </c>
      <c r="AE443" s="101">
        <f t="shared" si="266"/>
        <v>1.9810697776799471E-3</v>
      </c>
      <c r="AF443" s="569"/>
      <c r="AG443" s="569"/>
      <c r="AH443" s="117" t="s">
        <v>138</v>
      </c>
      <c r="AI443" s="187">
        <v>2854728</v>
      </c>
      <c r="AJ443" s="160">
        <f>IFERROR(AI443/AF437,"-")</f>
        <v>2.9210591183536631E-2</v>
      </c>
      <c r="AK443" s="187">
        <v>36</v>
      </c>
      <c r="AL443" s="160">
        <f>IFERROR(AK443/AG437,"-")</f>
        <v>0.36</v>
      </c>
      <c r="AM443" s="190">
        <f t="shared" si="257"/>
        <v>79298</v>
      </c>
      <c r="AN443" s="101">
        <f t="shared" si="267"/>
        <v>3.9621395553598943E-3</v>
      </c>
      <c r="AO443" s="569"/>
      <c r="AP443" s="586"/>
      <c r="AQ443" s="117" t="s">
        <v>138</v>
      </c>
      <c r="AR443" s="187">
        <f t="shared" si="252"/>
        <v>25751837</v>
      </c>
      <c r="AS443" s="160">
        <f>IFERROR(AR443/AO437,"-")</f>
        <v>4.3408072037628122E-2</v>
      </c>
      <c r="AT443" s="187">
        <f t="shared" si="253"/>
        <v>355</v>
      </c>
      <c r="AU443" s="160">
        <f>IFERROR(AT443/AP437,"-")</f>
        <v>0.41520467836257308</v>
      </c>
      <c r="AV443" s="190">
        <f t="shared" si="258"/>
        <v>72540.385915492952</v>
      </c>
      <c r="AW443" s="101">
        <f t="shared" si="268"/>
        <v>3.9071098393132289E-2</v>
      </c>
      <c r="AX443" s="112"/>
      <c r="BN443" s="476"/>
      <c r="BO443" s="566"/>
      <c r="BP443" s="569"/>
      <c r="BQ443" s="569"/>
      <c r="BR443" s="388" t="s">
        <v>145</v>
      </c>
      <c r="BS443" s="374">
        <v>7344179</v>
      </c>
      <c r="BT443" s="329">
        <v>9.4365484804610524E-3</v>
      </c>
      <c r="BU443" s="374">
        <v>96</v>
      </c>
      <c r="BV443" s="329">
        <v>9.3023255813953487E-2</v>
      </c>
      <c r="BW443" s="374">
        <v>76501.864583333328</v>
      </c>
      <c r="BX443" s="389">
        <v>7.6815363072614518E-4</v>
      </c>
      <c r="CA443" s="9"/>
      <c r="CB443" s="138"/>
      <c r="CC443" s="138"/>
      <c r="CD443" s="138"/>
      <c r="CE443" s="138"/>
      <c r="CF443" s="138"/>
      <c r="CG443" s="138"/>
      <c r="CH443" s="1"/>
      <c r="CI443" s="9"/>
      <c r="CJ443" s="130"/>
      <c r="CK443" s="130"/>
      <c r="CL443" s="130"/>
      <c r="CM443" s="1"/>
      <c r="CN443" s="1"/>
      <c r="CO443" s="1"/>
      <c r="CP443" s="1"/>
      <c r="CQ443" s="1"/>
    </row>
    <row r="444" spans="2:95" s="14" customFormat="1" ht="13.5" customHeight="1">
      <c r="B444" s="451"/>
      <c r="C444" s="566"/>
      <c r="D444" s="581"/>
      <c r="E444" s="569"/>
      <c r="F444" s="569"/>
      <c r="G444" s="117" t="s">
        <v>139</v>
      </c>
      <c r="H444" s="187">
        <v>17465665</v>
      </c>
      <c r="I444" s="160">
        <f>IFERROR(H444/E437,"-")</f>
        <v>4.0907814418395708E-2</v>
      </c>
      <c r="J444" s="187">
        <v>76</v>
      </c>
      <c r="K444" s="160">
        <f>IFERROR(J444/F437,"-")</f>
        <v>0.1189358372456964</v>
      </c>
      <c r="L444" s="190">
        <f t="shared" si="254"/>
        <v>229811.38157894736</v>
      </c>
      <c r="M444" s="101">
        <f t="shared" si="264"/>
        <v>8.3645168390931099E-3</v>
      </c>
      <c r="N444" s="569"/>
      <c r="O444" s="569"/>
      <c r="P444" s="117" t="s">
        <v>139</v>
      </c>
      <c r="Q444" s="187">
        <v>643276</v>
      </c>
      <c r="R444" s="160">
        <f>IFERROR(Q444/N437,"-")</f>
        <v>1.4140948729729196E-2</v>
      </c>
      <c r="S444" s="187">
        <v>12</v>
      </c>
      <c r="T444" s="160">
        <f>IFERROR(S444/O437,"-")</f>
        <v>0.15789473684210525</v>
      </c>
      <c r="U444" s="190">
        <f t="shared" si="255"/>
        <v>53606.333333333336</v>
      </c>
      <c r="V444" s="101">
        <f t="shared" si="265"/>
        <v>1.3207131851199648E-3</v>
      </c>
      <c r="W444" s="569"/>
      <c r="X444" s="569"/>
      <c r="Y444" s="117" t="s">
        <v>139</v>
      </c>
      <c r="Z444" s="187">
        <v>74481</v>
      </c>
      <c r="AA444" s="160">
        <f>IFERROR(Z444/W437,"-")</f>
        <v>3.2272684927411267E-3</v>
      </c>
      <c r="AB444" s="187">
        <v>10</v>
      </c>
      <c r="AC444" s="160">
        <f>IFERROR(AB444/X437,"-")</f>
        <v>0.25</v>
      </c>
      <c r="AD444" s="190">
        <f t="shared" si="256"/>
        <v>7448.1</v>
      </c>
      <c r="AE444" s="101">
        <f t="shared" si="266"/>
        <v>1.1005943209333039E-3</v>
      </c>
      <c r="AF444" s="569"/>
      <c r="AG444" s="569"/>
      <c r="AH444" s="117" t="s">
        <v>139</v>
      </c>
      <c r="AI444" s="187">
        <v>4098170</v>
      </c>
      <c r="AJ444" s="160">
        <f>IFERROR(AI444/AF437,"-")</f>
        <v>4.1933931523645794E-2</v>
      </c>
      <c r="AK444" s="187">
        <v>17</v>
      </c>
      <c r="AL444" s="160">
        <f>IFERROR(AK444/AG437,"-")</f>
        <v>0.17</v>
      </c>
      <c r="AM444" s="190">
        <f t="shared" si="257"/>
        <v>241068.82352941178</v>
      </c>
      <c r="AN444" s="101">
        <f t="shared" si="267"/>
        <v>1.8710103455866168E-3</v>
      </c>
      <c r="AO444" s="569"/>
      <c r="AP444" s="586"/>
      <c r="AQ444" s="117" t="s">
        <v>139</v>
      </c>
      <c r="AR444" s="187">
        <f t="shared" si="252"/>
        <v>22281592</v>
      </c>
      <c r="AS444" s="160">
        <f>IFERROR(AR444/AO437,"-")</f>
        <v>3.75585225492472E-2</v>
      </c>
      <c r="AT444" s="187">
        <f t="shared" si="253"/>
        <v>115</v>
      </c>
      <c r="AU444" s="160">
        <f>IFERROR(AT444/AP437,"-")</f>
        <v>0.13450292397660818</v>
      </c>
      <c r="AV444" s="190">
        <f t="shared" si="258"/>
        <v>193752.97391304348</v>
      </c>
      <c r="AW444" s="101">
        <f t="shared" si="268"/>
        <v>1.2656834690732996E-2</v>
      </c>
      <c r="AX444" s="112"/>
      <c r="BN444" s="476"/>
      <c r="BO444" s="566"/>
      <c r="BP444" s="569"/>
      <c r="BQ444" s="569"/>
      <c r="BR444" s="388" t="s">
        <v>146</v>
      </c>
      <c r="BS444" s="374">
        <v>4067357</v>
      </c>
      <c r="BT444" s="329">
        <v>5.2261541443696597E-3</v>
      </c>
      <c r="BU444" s="374">
        <v>106</v>
      </c>
      <c r="BV444" s="329">
        <v>0.10271317829457365</v>
      </c>
      <c r="BW444" s="374">
        <v>38371.292452830188</v>
      </c>
      <c r="BX444" s="389">
        <v>8.4816963392678538E-4</v>
      </c>
      <c r="CA444" s="9"/>
      <c r="CB444" s="138"/>
      <c r="CC444" s="138"/>
      <c r="CD444" s="138"/>
      <c r="CE444" s="138"/>
      <c r="CF444" s="138"/>
      <c r="CG444" s="138"/>
      <c r="CH444" s="1"/>
      <c r="CI444" s="9"/>
      <c r="CJ444" s="130"/>
      <c r="CK444" s="130"/>
      <c r="CL444" s="130"/>
      <c r="CM444" s="1"/>
      <c r="CN444" s="1"/>
      <c r="CO444" s="1"/>
      <c r="CP444" s="1"/>
      <c r="CQ444" s="1"/>
    </row>
    <row r="445" spans="2:95" s="14" customFormat="1" ht="13.5" customHeight="1">
      <c r="B445" s="451"/>
      <c r="C445" s="566"/>
      <c r="D445" s="581"/>
      <c r="E445" s="569"/>
      <c r="F445" s="569"/>
      <c r="G445" s="117" t="s">
        <v>149</v>
      </c>
      <c r="H445" s="187">
        <v>1233</v>
      </c>
      <c r="I445" s="160">
        <f>IFERROR(H445/E437,"-")</f>
        <v>2.8879138113482599E-6</v>
      </c>
      <c r="J445" s="187">
        <v>1</v>
      </c>
      <c r="K445" s="160">
        <f>IFERROR(J445/F437,"-")</f>
        <v>1.5649452269170579E-3</v>
      </c>
      <c r="L445" s="190">
        <f t="shared" si="254"/>
        <v>1233</v>
      </c>
      <c r="M445" s="101">
        <f t="shared" si="264"/>
        <v>1.1005943209333039E-4</v>
      </c>
      <c r="N445" s="569"/>
      <c r="O445" s="569"/>
      <c r="P445" s="117" t="s">
        <v>149</v>
      </c>
      <c r="Q445" s="187">
        <v>0</v>
      </c>
      <c r="R445" s="160">
        <f>IFERROR(Q445/N437,"-")</f>
        <v>0</v>
      </c>
      <c r="S445" s="187">
        <v>0</v>
      </c>
      <c r="T445" s="160">
        <f>IFERROR(S445/O437,"-")</f>
        <v>0</v>
      </c>
      <c r="U445" s="190" t="str">
        <f t="shared" si="255"/>
        <v>-</v>
      </c>
      <c r="V445" s="101">
        <f t="shared" si="265"/>
        <v>0</v>
      </c>
      <c r="W445" s="569"/>
      <c r="X445" s="569"/>
      <c r="Y445" s="117" t="s">
        <v>149</v>
      </c>
      <c r="Z445" s="187">
        <v>0</v>
      </c>
      <c r="AA445" s="160">
        <f>IFERROR(Z445/W437,"-")</f>
        <v>0</v>
      </c>
      <c r="AB445" s="187">
        <v>0</v>
      </c>
      <c r="AC445" s="160">
        <f>IFERROR(AB445/X437,"-")</f>
        <v>0</v>
      </c>
      <c r="AD445" s="190" t="str">
        <f t="shared" si="256"/>
        <v>-</v>
      </c>
      <c r="AE445" s="101">
        <f t="shared" si="266"/>
        <v>0</v>
      </c>
      <c r="AF445" s="569"/>
      <c r="AG445" s="569"/>
      <c r="AH445" s="117" t="s">
        <v>149</v>
      </c>
      <c r="AI445" s="187">
        <v>962</v>
      </c>
      <c r="AJ445" s="160">
        <f>IFERROR(AI445/AF437,"-")</f>
        <v>9.8435257995025234E-6</v>
      </c>
      <c r="AK445" s="187">
        <v>1</v>
      </c>
      <c r="AL445" s="160">
        <f>IFERROR(AK445/AG437,"-")</f>
        <v>0.01</v>
      </c>
      <c r="AM445" s="190">
        <f t="shared" si="257"/>
        <v>962</v>
      </c>
      <c r="AN445" s="101">
        <f t="shared" si="267"/>
        <v>1.1005943209333039E-4</v>
      </c>
      <c r="AO445" s="569"/>
      <c r="AP445" s="586"/>
      <c r="AQ445" s="117" t="s">
        <v>149</v>
      </c>
      <c r="AR445" s="187">
        <f t="shared" si="252"/>
        <v>2195</v>
      </c>
      <c r="AS445" s="160">
        <f>IFERROR(AR445/AO437,"-")</f>
        <v>3.6999581087203107E-6</v>
      </c>
      <c r="AT445" s="187">
        <f t="shared" si="253"/>
        <v>2</v>
      </c>
      <c r="AU445" s="160">
        <f>IFERROR(AT445/AP437,"-")</f>
        <v>2.3391812865497076E-3</v>
      </c>
      <c r="AV445" s="190">
        <f t="shared" si="258"/>
        <v>1097.5</v>
      </c>
      <c r="AW445" s="101">
        <f t="shared" si="268"/>
        <v>2.2011886418666079E-4</v>
      </c>
      <c r="AX445" s="112"/>
      <c r="BN445" s="476"/>
      <c r="BO445" s="566"/>
      <c r="BP445" s="569"/>
      <c r="BQ445" s="569"/>
      <c r="BR445" s="388" t="s">
        <v>147</v>
      </c>
      <c r="BS445" s="374">
        <v>1234339</v>
      </c>
      <c r="BT445" s="329">
        <v>1.5860043464114659E-3</v>
      </c>
      <c r="BU445" s="374">
        <v>129</v>
      </c>
      <c r="BV445" s="329">
        <v>0.125</v>
      </c>
      <c r="BW445" s="374">
        <v>9568.5193798449618</v>
      </c>
      <c r="BX445" s="389">
        <v>1.0322064412882576E-3</v>
      </c>
      <c r="CA445" s="9"/>
      <c r="CB445" s="138"/>
      <c r="CC445" s="138"/>
      <c r="CD445" s="138"/>
      <c r="CE445" s="138"/>
      <c r="CF445" s="138"/>
      <c r="CG445" s="138"/>
      <c r="CH445" s="1"/>
      <c r="CI445" s="9"/>
      <c r="CJ445" s="130"/>
      <c r="CK445" s="130"/>
      <c r="CL445" s="130"/>
      <c r="CM445" s="1"/>
      <c r="CN445" s="1"/>
      <c r="CO445" s="1"/>
      <c r="CP445" s="1"/>
      <c r="CQ445" s="1"/>
    </row>
    <row r="446" spans="2:95" s="14" customFormat="1" ht="13.5" customHeight="1">
      <c r="B446" s="451"/>
      <c r="C446" s="566"/>
      <c r="D446" s="581"/>
      <c r="E446" s="569"/>
      <c r="F446" s="569"/>
      <c r="G446" s="117" t="s">
        <v>140</v>
      </c>
      <c r="H446" s="187">
        <v>106114</v>
      </c>
      <c r="I446" s="160">
        <f>IFERROR(H446/E437,"-")</f>
        <v>2.4853859381785017E-4</v>
      </c>
      <c r="J446" s="187">
        <v>5</v>
      </c>
      <c r="K446" s="160">
        <f>IFERROR(J446/F437,"-")</f>
        <v>7.8247261345852897E-3</v>
      </c>
      <c r="L446" s="190">
        <f t="shared" si="254"/>
        <v>21222.799999999999</v>
      </c>
      <c r="M446" s="101">
        <f t="shared" si="264"/>
        <v>5.5029716046665195E-4</v>
      </c>
      <c r="N446" s="569"/>
      <c r="O446" s="569"/>
      <c r="P446" s="117" t="s">
        <v>140</v>
      </c>
      <c r="Q446" s="187">
        <v>0</v>
      </c>
      <c r="R446" s="160">
        <f>IFERROR(Q446/N437,"-")</f>
        <v>0</v>
      </c>
      <c r="S446" s="187">
        <v>0</v>
      </c>
      <c r="T446" s="160">
        <f>IFERROR(S446/O437,"-")</f>
        <v>0</v>
      </c>
      <c r="U446" s="190" t="str">
        <f t="shared" si="255"/>
        <v>-</v>
      </c>
      <c r="V446" s="101">
        <f t="shared" si="265"/>
        <v>0</v>
      </c>
      <c r="W446" s="569"/>
      <c r="X446" s="569"/>
      <c r="Y446" s="117" t="s">
        <v>140</v>
      </c>
      <c r="Z446" s="187">
        <v>0</v>
      </c>
      <c r="AA446" s="160">
        <f>IFERROR(Z446/W437,"-")</f>
        <v>0</v>
      </c>
      <c r="AB446" s="187">
        <v>0</v>
      </c>
      <c r="AC446" s="160">
        <f>IFERROR(AB446/X437,"-")</f>
        <v>0</v>
      </c>
      <c r="AD446" s="190" t="str">
        <f t="shared" si="256"/>
        <v>-</v>
      </c>
      <c r="AE446" s="101">
        <f t="shared" si="266"/>
        <v>0</v>
      </c>
      <c r="AF446" s="569"/>
      <c r="AG446" s="569"/>
      <c r="AH446" s="117" t="s">
        <v>140</v>
      </c>
      <c r="AI446" s="187">
        <v>0</v>
      </c>
      <c r="AJ446" s="160">
        <f>IFERROR(AI446/AF437,"-")</f>
        <v>0</v>
      </c>
      <c r="AK446" s="187">
        <v>0</v>
      </c>
      <c r="AL446" s="160">
        <f>IFERROR(AK446/AG437,"-")</f>
        <v>0</v>
      </c>
      <c r="AM446" s="190" t="str">
        <f t="shared" si="257"/>
        <v>-</v>
      </c>
      <c r="AN446" s="101">
        <f t="shared" si="267"/>
        <v>0</v>
      </c>
      <c r="AO446" s="569"/>
      <c r="AP446" s="586"/>
      <c r="AQ446" s="117" t="s">
        <v>140</v>
      </c>
      <c r="AR446" s="187">
        <f t="shared" si="252"/>
        <v>106114</v>
      </c>
      <c r="AS446" s="160">
        <f>IFERROR(AR446/AO437,"-")</f>
        <v>1.7886895432744741E-4</v>
      </c>
      <c r="AT446" s="187">
        <f t="shared" si="253"/>
        <v>5</v>
      </c>
      <c r="AU446" s="160">
        <f>IFERROR(AT446/AP437,"-")</f>
        <v>5.8479532163742687E-3</v>
      </c>
      <c r="AV446" s="190">
        <f t="shared" si="258"/>
        <v>21222.799999999999</v>
      </c>
      <c r="AW446" s="101">
        <f t="shared" si="268"/>
        <v>5.5029716046665195E-4</v>
      </c>
      <c r="AX446" s="112"/>
      <c r="BN446" s="477"/>
      <c r="BO446" s="567"/>
      <c r="BP446" s="570"/>
      <c r="BQ446" s="570"/>
      <c r="BR446" s="119" t="s">
        <v>74</v>
      </c>
      <c r="BS446" s="374">
        <v>125693781</v>
      </c>
      <c r="BT446" s="329">
        <v>0.1615041597023921</v>
      </c>
      <c r="BU446" s="374">
        <v>858</v>
      </c>
      <c r="BV446" s="329">
        <v>0.83139534883720934</v>
      </c>
      <c r="BW446" s="374">
        <v>146496.24825174824</v>
      </c>
      <c r="BX446" s="389">
        <v>6.8653730746149229E-3</v>
      </c>
      <c r="CA446" s="9"/>
      <c r="CB446" s="138"/>
      <c r="CC446" s="138"/>
      <c r="CD446" s="138"/>
      <c r="CE446" s="138"/>
      <c r="CF446" s="138"/>
      <c r="CG446" s="138"/>
      <c r="CH446" s="1"/>
      <c r="CI446" s="9"/>
      <c r="CJ446" s="130"/>
      <c r="CK446" s="130"/>
      <c r="CL446" s="130"/>
      <c r="CM446" s="1"/>
      <c r="CN446" s="1"/>
      <c r="CO446" s="1"/>
      <c r="CP446" s="1"/>
      <c r="CQ446" s="1"/>
    </row>
    <row r="447" spans="2:95" s="14" customFormat="1" ht="13.5" customHeight="1">
      <c r="B447" s="451"/>
      <c r="C447" s="566"/>
      <c r="D447" s="581"/>
      <c r="E447" s="569"/>
      <c r="F447" s="569"/>
      <c r="G447" s="117" t="s">
        <v>141</v>
      </c>
      <c r="H447" s="187">
        <v>613612</v>
      </c>
      <c r="I447" s="160">
        <f>IFERROR(H447/E437,"-")</f>
        <v>1.4371926760819371E-3</v>
      </c>
      <c r="J447" s="187">
        <v>28</v>
      </c>
      <c r="K447" s="160">
        <f>IFERROR(J447/F437,"-")</f>
        <v>4.3818466353677622E-2</v>
      </c>
      <c r="L447" s="190">
        <f t="shared" si="254"/>
        <v>21914.714285714286</v>
      </c>
      <c r="M447" s="101">
        <f t="shared" si="264"/>
        <v>3.0816640986132513E-3</v>
      </c>
      <c r="N447" s="569"/>
      <c r="O447" s="569"/>
      <c r="P447" s="117" t="s">
        <v>141</v>
      </c>
      <c r="Q447" s="187">
        <v>138669</v>
      </c>
      <c r="R447" s="160">
        <f>IFERROR(Q447/N437,"-")</f>
        <v>3.0483201913374938E-3</v>
      </c>
      <c r="S447" s="187">
        <v>8</v>
      </c>
      <c r="T447" s="160">
        <f>IFERROR(S447/O437,"-")</f>
        <v>0.10526315789473684</v>
      </c>
      <c r="U447" s="190">
        <f t="shared" si="255"/>
        <v>17333.625</v>
      </c>
      <c r="V447" s="101">
        <f t="shared" si="265"/>
        <v>8.8047545674664314E-4</v>
      </c>
      <c r="W447" s="569"/>
      <c r="X447" s="569"/>
      <c r="Y447" s="117" t="s">
        <v>141</v>
      </c>
      <c r="Z447" s="187">
        <v>11503</v>
      </c>
      <c r="AA447" s="160">
        <f>IFERROR(Z447/W437,"-")</f>
        <v>4.984260344517552E-4</v>
      </c>
      <c r="AB447" s="187">
        <v>1</v>
      </c>
      <c r="AC447" s="160">
        <f>IFERROR(AB447/X437,"-")</f>
        <v>2.5000000000000001E-2</v>
      </c>
      <c r="AD447" s="190">
        <f t="shared" si="256"/>
        <v>11503</v>
      </c>
      <c r="AE447" s="101">
        <f t="shared" si="266"/>
        <v>1.1005943209333039E-4</v>
      </c>
      <c r="AF447" s="569"/>
      <c r="AG447" s="569"/>
      <c r="AH447" s="117" t="s">
        <v>141</v>
      </c>
      <c r="AI447" s="187">
        <v>139891</v>
      </c>
      <c r="AJ447" s="160">
        <f>IFERROR(AI447/AF437,"-")</f>
        <v>1.4314144154035421E-3</v>
      </c>
      <c r="AK447" s="187">
        <v>8</v>
      </c>
      <c r="AL447" s="160">
        <f>IFERROR(AK447/AG437,"-")</f>
        <v>0.08</v>
      </c>
      <c r="AM447" s="190">
        <f t="shared" si="257"/>
        <v>17486.375</v>
      </c>
      <c r="AN447" s="101">
        <f t="shared" si="267"/>
        <v>8.8047545674664314E-4</v>
      </c>
      <c r="AO447" s="569"/>
      <c r="AP447" s="586"/>
      <c r="AQ447" s="117" t="s">
        <v>141</v>
      </c>
      <c r="AR447" s="187">
        <f t="shared" si="252"/>
        <v>903675</v>
      </c>
      <c r="AS447" s="160">
        <f>IFERROR(AR447/AO437,"-")</f>
        <v>1.5232617967643857E-3</v>
      </c>
      <c r="AT447" s="187">
        <f t="shared" si="253"/>
        <v>45</v>
      </c>
      <c r="AU447" s="160">
        <f>IFERROR(AT447/AP437,"-")</f>
        <v>5.2631578947368418E-2</v>
      </c>
      <c r="AV447" s="190">
        <f t="shared" si="258"/>
        <v>20081.666666666668</v>
      </c>
      <c r="AW447" s="101">
        <f t="shared" si="268"/>
        <v>4.9526744441998677E-3</v>
      </c>
      <c r="AX447" s="112"/>
      <c r="BN447" s="555">
        <v>27</v>
      </c>
      <c r="BO447" s="565" t="s">
        <v>31</v>
      </c>
      <c r="BP447" s="568">
        <v>128897080</v>
      </c>
      <c r="BQ447" s="568">
        <v>180</v>
      </c>
      <c r="BR447" s="388" t="s">
        <v>133</v>
      </c>
      <c r="BS447" s="374">
        <v>2034054</v>
      </c>
      <c r="BT447" s="329">
        <v>1.5780450573434246E-2</v>
      </c>
      <c r="BU447" s="374">
        <v>37</v>
      </c>
      <c r="BV447" s="329">
        <v>0.20555555555555555</v>
      </c>
      <c r="BW447" s="374">
        <v>54974.432432432433</v>
      </c>
      <c r="BX447" s="389">
        <v>1.8334985133795837E-3</v>
      </c>
      <c r="CA447" s="9"/>
      <c r="CB447" s="138"/>
      <c r="CC447" s="138"/>
      <c r="CD447" s="138"/>
      <c r="CE447" s="138"/>
      <c r="CF447" s="138"/>
      <c r="CG447" s="138"/>
      <c r="CH447" s="1"/>
      <c r="CI447" s="9"/>
      <c r="CJ447" s="130"/>
      <c r="CK447" s="130"/>
      <c r="CL447" s="130"/>
      <c r="CM447" s="1"/>
      <c r="CN447" s="1"/>
      <c r="CO447" s="1"/>
      <c r="CP447" s="1"/>
      <c r="CQ447" s="1"/>
    </row>
    <row r="448" spans="2:95" s="14" customFormat="1" ht="13.5" customHeight="1">
      <c r="B448" s="451"/>
      <c r="C448" s="566"/>
      <c r="D448" s="581"/>
      <c r="E448" s="569"/>
      <c r="F448" s="569"/>
      <c r="G448" s="117" t="s">
        <v>142</v>
      </c>
      <c r="H448" s="187">
        <v>95470</v>
      </c>
      <c r="I448" s="160">
        <f>IFERROR(H448/E437,"-")</f>
        <v>2.2360837921282917E-4</v>
      </c>
      <c r="J448" s="187">
        <v>5</v>
      </c>
      <c r="K448" s="160">
        <f>IFERROR(J448/F437,"-")</f>
        <v>7.8247261345852897E-3</v>
      </c>
      <c r="L448" s="190">
        <f t="shared" si="254"/>
        <v>19094</v>
      </c>
      <c r="M448" s="101">
        <f t="shared" si="264"/>
        <v>5.5029716046665195E-4</v>
      </c>
      <c r="N448" s="569"/>
      <c r="O448" s="569"/>
      <c r="P448" s="117" t="s">
        <v>142</v>
      </c>
      <c r="Q448" s="187">
        <v>3414</v>
      </c>
      <c r="R448" s="160">
        <f>IFERROR(Q448/N437,"-")</f>
        <v>7.5048966482964505E-5</v>
      </c>
      <c r="S448" s="187">
        <v>1</v>
      </c>
      <c r="T448" s="160">
        <f>IFERROR(S448/O437,"-")</f>
        <v>1.3157894736842105E-2</v>
      </c>
      <c r="U448" s="190">
        <f t="shared" si="255"/>
        <v>3414</v>
      </c>
      <c r="V448" s="101">
        <f t="shared" si="265"/>
        <v>1.1005943209333039E-4</v>
      </c>
      <c r="W448" s="569"/>
      <c r="X448" s="569"/>
      <c r="Y448" s="117" t="s">
        <v>142</v>
      </c>
      <c r="Z448" s="187">
        <v>0</v>
      </c>
      <c r="AA448" s="160">
        <f>IFERROR(Z448/W437,"-")</f>
        <v>0</v>
      </c>
      <c r="AB448" s="187">
        <v>0</v>
      </c>
      <c r="AC448" s="160">
        <f>IFERROR(AB448/X437,"-")</f>
        <v>0</v>
      </c>
      <c r="AD448" s="190" t="str">
        <f t="shared" si="256"/>
        <v>-</v>
      </c>
      <c r="AE448" s="101">
        <f t="shared" si="266"/>
        <v>0</v>
      </c>
      <c r="AF448" s="569"/>
      <c r="AG448" s="569"/>
      <c r="AH448" s="117" t="s">
        <v>142</v>
      </c>
      <c r="AI448" s="187">
        <v>168689</v>
      </c>
      <c r="AJ448" s="160">
        <f>IFERROR(AI448/AF437,"-")</f>
        <v>1.7260857833599596E-3</v>
      </c>
      <c r="AK448" s="187">
        <v>3</v>
      </c>
      <c r="AL448" s="160">
        <f>IFERROR(AK448/AG437,"-")</f>
        <v>0.03</v>
      </c>
      <c r="AM448" s="190">
        <f t="shared" si="257"/>
        <v>56229.666666666664</v>
      </c>
      <c r="AN448" s="101">
        <f t="shared" si="267"/>
        <v>3.3017829627999119E-4</v>
      </c>
      <c r="AO448" s="569"/>
      <c r="AP448" s="586"/>
      <c r="AQ448" s="117" t="s">
        <v>142</v>
      </c>
      <c r="AR448" s="187">
        <f t="shared" si="252"/>
        <v>267573</v>
      </c>
      <c r="AS448" s="160">
        <f>IFERROR(AR448/AO437,"-")</f>
        <v>4.5102910752830053E-4</v>
      </c>
      <c r="AT448" s="187">
        <f t="shared" si="253"/>
        <v>9</v>
      </c>
      <c r="AU448" s="160">
        <f>IFERROR(AT448/AP437,"-")</f>
        <v>1.0526315789473684E-2</v>
      </c>
      <c r="AV448" s="190">
        <f t="shared" si="258"/>
        <v>29730.333333333332</v>
      </c>
      <c r="AW448" s="101">
        <f t="shared" si="268"/>
        <v>9.9053488883997357E-4</v>
      </c>
      <c r="AX448" s="112"/>
      <c r="BN448" s="476"/>
      <c r="BO448" s="566"/>
      <c r="BP448" s="569"/>
      <c r="BQ448" s="569"/>
      <c r="BR448" s="388" t="s">
        <v>134</v>
      </c>
      <c r="BS448" s="374">
        <v>2132375</v>
      </c>
      <c r="BT448" s="329">
        <v>1.6543237441841194E-2</v>
      </c>
      <c r="BU448" s="374">
        <v>61</v>
      </c>
      <c r="BV448" s="329">
        <v>0.33888888888888891</v>
      </c>
      <c r="BW448" s="374">
        <v>34956.967213114753</v>
      </c>
      <c r="BX448" s="389">
        <v>3.022794846382557E-3</v>
      </c>
      <c r="CA448" s="9"/>
      <c r="CB448" s="138"/>
      <c r="CC448" s="138"/>
      <c r="CD448" s="138"/>
      <c r="CE448" s="138"/>
      <c r="CF448" s="138"/>
      <c r="CG448" s="138"/>
      <c r="CH448" s="1"/>
      <c r="CI448" s="9"/>
      <c r="CJ448" s="130"/>
      <c r="CK448" s="130"/>
      <c r="CL448" s="130"/>
      <c r="CM448" s="1"/>
      <c r="CN448" s="1"/>
      <c r="CO448" s="1"/>
      <c r="CP448" s="1"/>
      <c r="CQ448" s="1"/>
    </row>
    <row r="449" spans="2:95" s="14" customFormat="1" ht="13.5" customHeight="1">
      <c r="B449" s="451"/>
      <c r="C449" s="566"/>
      <c r="D449" s="581"/>
      <c r="E449" s="569"/>
      <c r="F449" s="569"/>
      <c r="G449" s="117" t="s">
        <v>143</v>
      </c>
      <c r="H449" s="187">
        <v>501891</v>
      </c>
      <c r="I449" s="160">
        <f>IFERROR(H449/E437,"-")</f>
        <v>1.1755214523044523E-3</v>
      </c>
      <c r="J449" s="187">
        <v>2</v>
      </c>
      <c r="K449" s="160">
        <f>IFERROR(J449/F437,"-")</f>
        <v>3.1298904538341159E-3</v>
      </c>
      <c r="L449" s="190">
        <f t="shared" si="254"/>
        <v>250945.5</v>
      </c>
      <c r="M449" s="101">
        <f t="shared" si="264"/>
        <v>2.2011886418666079E-4</v>
      </c>
      <c r="N449" s="569"/>
      <c r="O449" s="569"/>
      <c r="P449" s="117" t="s">
        <v>143</v>
      </c>
      <c r="Q449" s="187">
        <v>0</v>
      </c>
      <c r="R449" s="160">
        <f>IFERROR(Q449/N437,"-")</f>
        <v>0</v>
      </c>
      <c r="S449" s="187">
        <v>0</v>
      </c>
      <c r="T449" s="160">
        <f>IFERROR(S449/O437,"-")</f>
        <v>0</v>
      </c>
      <c r="U449" s="190" t="str">
        <f t="shared" si="255"/>
        <v>-</v>
      </c>
      <c r="V449" s="101">
        <f t="shared" si="265"/>
        <v>0</v>
      </c>
      <c r="W449" s="569"/>
      <c r="X449" s="569"/>
      <c r="Y449" s="117" t="s">
        <v>143</v>
      </c>
      <c r="Z449" s="187">
        <v>0</v>
      </c>
      <c r="AA449" s="160">
        <f>IFERROR(Z449/W437,"-")</f>
        <v>0</v>
      </c>
      <c r="AB449" s="187">
        <v>0</v>
      </c>
      <c r="AC449" s="160">
        <f>IFERROR(AB449/X437,"-")</f>
        <v>0</v>
      </c>
      <c r="AD449" s="190" t="str">
        <f t="shared" si="256"/>
        <v>-</v>
      </c>
      <c r="AE449" s="101">
        <f t="shared" si="266"/>
        <v>0</v>
      </c>
      <c r="AF449" s="569"/>
      <c r="AG449" s="569"/>
      <c r="AH449" s="117" t="s">
        <v>143</v>
      </c>
      <c r="AI449" s="187">
        <v>19252</v>
      </c>
      <c r="AJ449" s="160">
        <f>IFERROR(AI449/AF437,"-")</f>
        <v>1.9699330425366172E-4</v>
      </c>
      <c r="AK449" s="187">
        <v>3</v>
      </c>
      <c r="AL449" s="160">
        <f>IFERROR(AK449/AG437,"-")</f>
        <v>0.03</v>
      </c>
      <c r="AM449" s="190">
        <f t="shared" si="257"/>
        <v>6417.333333333333</v>
      </c>
      <c r="AN449" s="101">
        <f t="shared" si="267"/>
        <v>3.3017829627999119E-4</v>
      </c>
      <c r="AO449" s="569"/>
      <c r="AP449" s="586"/>
      <c r="AQ449" s="117" t="s">
        <v>143</v>
      </c>
      <c r="AR449" s="187">
        <f t="shared" si="252"/>
        <v>521143</v>
      </c>
      <c r="AS449" s="160">
        <f>IFERROR(AR449/AO437,"-")</f>
        <v>8.7845433651609513E-4</v>
      </c>
      <c r="AT449" s="187">
        <f t="shared" si="253"/>
        <v>5</v>
      </c>
      <c r="AU449" s="160">
        <f>IFERROR(AT449/AP437,"-")</f>
        <v>5.8479532163742687E-3</v>
      </c>
      <c r="AV449" s="190">
        <f t="shared" si="258"/>
        <v>104228.6</v>
      </c>
      <c r="AW449" s="101">
        <f t="shared" si="268"/>
        <v>5.5029716046665195E-4</v>
      </c>
      <c r="AX449" s="112"/>
      <c r="BN449" s="476"/>
      <c r="BO449" s="566"/>
      <c r="BP449" s="569"/>
      <c r="BQ449" s="569"/>
      <c r="BR449" s="388" t="s">
        <v>135</v>
      </c>
      <c r="BS449" s="374">
        <v>2917862</v>
      </c>
      <c r="BT449" s="329">
        <v>2.2637145853110094E-2</v>
      </c>
      <c r="BU449" s="374">
        <v>48</v>
      </c>
      <c r="BV449" s="329">
        <v>0.26666666666666666</v>
      </c>
      <c r="BW449" s="374">
        <v>60788.791666666664</v>
      </c>
      <c r="BX449" s="389">
        <v>2.3785926660059467E-3</v>
      </c>
      <c r="CA449" s="9"/>
      <c r="CB449" s="138"/>
      <c r="CC449" s="138"/>
      <c r="CD449" s="138"/>
      <c r="CE449" s="138"/>
      <c r="CF449" s="138"/>
      <c r="CG449" s="138"/>
      <c r="CH449" s="1"/>
      <c r="CI449" s="9"/>
      <c r="CJ449" s="130"/>
      <c r="CK449" s="130"/>
      <c r="CL449" s="130"/>
      <c r="CM449" s="1"/>
      <c r="CN449" s="1"/>
      <c r="CO449" s="1"/>
      <c r="CP449" s="1"/>
      <c r="CQ449" s="1"/>
    </row>
    <row r="450" spans="2:95" s="14" customFormat="1" ht="13.5" customHeight="1">
      <c r="B450" s="451"/>
      <c r="C450" s="566"/>
      <c r="D450" s="581"/>
      <c r="E450" s="569"/>
      <c r="F450" s="569"/>
      <c r="G450" s="117" t="s">
        <v>144</v>
      </c>
      <c r="H450" s="187">
        <v>1821957</v>
      </c>
      <c r="I450" s="160">
        <f>IFERROR(H450/E437,"-")</f>
        <v>4.2673599221270406E-3</v>
      </c>
      <c r="J450" s="187">
        <v>64</v>
      </c>
      <c r="K450" s="160">
        <f>IFERROR(J450/F437,"-")</f>
        <v>0.10015649452269171</v>
      </c>
      <c r="L450" s="190">
        <f t="shared" si="254"/>
        <v>28468.078125</v>
      </c>
      <c r="M450" s="101">
        <f t="shared" si="264"/>
        <v>7.0438036539731451E-3</v>
      </c>
      <c r="N450" s="569"/>
      <c r="O450" s="569"/>
      <c r="P450" s="117" t="s">
        <v>144</v>
      </c>
      <c r="Q450" s="187">
        <v>183331</v>
      </c>
      <c r="R450" s="160">
        <f>IFERROR(Q450/N437,"-")</f>
        <v>4.0301119139684724E-3</v>
      </c>
      <c r="S450" s="187">
        <v>7</v>
      </c>
      <c r="T450" s="160">
        <f>IFERROR(S450/O437,"-")</f>
        <v>9.2105263157894732E-2</v>
      </c>
      <c r="U450" s="190">
        <f t="shared" si="255"/>
        <v>26190.142857142859</v>
      </c>
      <c r="V450" s="101">
        <f t="shared" si="265"/>
        <v>7.7041602465331282E-4</v>
      </c>
      <c r="W450" s="569"/>
      <c r="X450" s="569"/>
      <c r="Y450" s="117" t="s">
        <v>144</v>
      </c>
      <c r="Z450" s="187">
        <v>205732</v>
      </c>
      <c r="AA450" s="160">
        <f>IFERROR(Z450/W437,"-")</f>
        <v>8.9143862400963662E-3</v>
      </c>
      <c r="AB450" s="187">
        <v>2</v>
      </c>
      <c r="AC450" s="160">
        <f>IFERROR(AB450/X437,"-")</f>
        <v>0.05</v>
      </c>
      <c r="AD450" s="190">
        <f t="shared" si="256"/>
        <v>102866</v>
      </c>
      <c r="AE450" s="101">
        <f t="shared" si="266"/>
        <v>2.2011886418666079E-4</v>
      </c>
      <c r="AF450" s="569"/>
      <c r="AG450" s="569"/>
      <c r="AH450" s="117" t="s">
        <v>144</v>
      </c>
      <c r="AI450" s="187">
        <v>244923</v>
      </c>
      <c r="AJ450" s="160">
        <f>IFERROR(AI450/AF437,"-")</f>
        <v>2.5061391573716805E-3</v>
      </c>
      <c r="AK450" s="187">
        <v>18</v>
      </c>
      <c r="AL450" s="160">
        <f>IFERROR(AK450/AG437,"-")</f>
        <v>0.18</v>
      </c>
      <c r="AM450" s="190">
        <f t="shared" si="257"/>
        <v>13606.833333333334</v>
      </c>
      <c r="AN450" s="101">
        <f t="shared" si="267"/>
        <v>1.9810697776799471E-3</v>
      </c>
      <c r="AO450" s="569"/>
      <c r="AP450" s="586"/>
      <c r="AQ450" s="117" t="s">
        <v>144</v>
      </c>
      <c r="AR450" s="187">
        <f t="shared" si="252"/>
        <v>2455943</v>
      </c>
      <c r="AS450" s="160">
        <f>IFERROR(AR450/AO437,"-")</f>
        <v>4.1398114885671461E-3</v>
      </c>
      <c r="AT450" s="187">
        <f t="shared" si="253"/>
        <v>91</v>
      </c>
      <c r="AU450" s="160">
        <f>IFERROR(AT450/AP437,"-")</f>
        <v>0.1064327485380117</v>
      </c>
      <c r="AV450" s="190">
        <f t="shared" si="258"/>
        <v>26988.384615384617</v>
      </c>
      <c r="AW450" s="101">
        <f t="shared" si="268"/>
        <v>1.0015408320493066E-2</v>
      </c>
      <c r="AX450" s="112"/>
      <c r="BN450" s="476"/>
      <c r="BO450" s="566"/>
      <c r="BP450" s="569"/>
      <c r="BQ450" s="569"/>
      <c r="BR450" s="388" t="s">
        <v>136</v>
      </c>
      <c r="BS450" s="374">
        <v>2791339</v>
      </c>
      <c r="BT450" s="329">
        <v>2.1655564268794919E-2</v>
      </c>
      <c r="BU450" s="374">
        <v>13</v>
      </c>
      <c r="BV450" s="329">
        <v>7.2222222222222215E-2</v>
      </c>
      <c r="BW450" s="374">
        <v>214718.38461538462</v>
      </c>
      <c r="BX450" s="389">
        <v>6.4420218037661054E-4</v>
      </c>
      <c r="CA450" s="9"/>
      <c r="CB450" s="138"/>
      <c r="CC450" s="138"/>
      <c r="CD450" s="138"/>
      <c r="CE450" s="138"/>
      <c r="CF450" s="138"/>
      <c r="CG450" s="138"/>
      <c r="CH450" s="1"/>
      <c r="CI450" s="9"/>
      <c r="CJ450" s="130"/>
      <c r="CK450" s="130"/>
      <c r="CL450" s="130"/>
      <c r="CM450" s="1"/>
      <c r="CN450" s="1"/>
      <c r="CO450" s="1"/>
      <c r="CP450" s="1"/>
      <c r="CQ450" s="1"/>
    </row>
    <row r="451" spans="2:95" s="14" customFormat="1" ht="13.5" customHeight="1">
      <c r="B451" s="451"/>
      <c r="C451" s="566"/>
      <c r="D451" s="581"/>
      <c r="E451" s="569"/>
      <c r="F451" s="569"/>
      <c r="G451" s="117" t="s">
        <v>145</v>
      </c>
      <c r="H451" s="187">
        <v>2359245</v>
      </c>
      <c r="I451" s="160">
        <f>IFERROR(H451/E437,"-")</f>
        <v>5.5257876884463302E-3</v>
      </c>
      <c r="J451" s="187">
        <v>45</v>
      </c>
      <c r="K451" s="160">
        <f>IFERROR(J451/F437,"-")</f>
        <v>7.0422535211267609E-2</v>
      </c>
      <c r="L451" s="190">
        <f t="shared" si="254"/>
        <v>52427.666666666664</v>
      </c>
      <c r="M451" s="101">
        <f t="shared" si="264"/>
        <v>4.9526744441998677E-3</v>
      </c>
      <c r="N451" s="569"/>
      <c r="O451" s="569"/>
      <c r="P451" s="117" t="s">
        <v>145</v>
      </c>
      <c r="Q451" s="187">
        <v>627850</v>
      </c>
      <c r="R451" s="160">
        <f>IFERROR(Q451/N437,"-")</f>
        <v>1.3801843469926555E-2</v>
      </c>
      <c r="S451" s="187">
        <v>4</v>
      </c>
      <c r="T451" s="160">
        <f>IFERROR(S451/O437,"-")</f>
        <v>5.2631578947368418E-2</v>
      </c>
      <c r="U451" s="190">
        <f t="shared" si="255"/>
        <v>156962.5</v>
      </c>
      <c r="V451" s="101">
        <f t="shared" si="265"/>
        <v>4.4023772837332157E-4</v>
      </c>
      <c r="W451" s="569"/>
      <c r="X451" s="569"/>
      <c r="Y451" s="117" t="s">
        <v>145</v>
      </c>
      <c r="Z451" s="187">
        <v>234723</v>
      </c>
      <c r="AA451" s="160">
        <f>IFERROR(Z451/W437,"-")</f>
        <v>1.0170568902427134E-2</v>
      </c>
      <c r="AB451" s="187">
        <v>2</v>
      </c>
      <c r="AC451" s="160">
        <f>IFERROR(AB451/X437,"-")</f>
        <v>0.05</v>
      </c>
      <c r="AD451" s="190">
        <f t="shared" si="256"/>
        <v>117361.5</v>
      </c>
      <c r="AE451" s="101">
        <f t="shared" si="266"/>
        <v>2.2011886418666079E-4</v>
      </c>
      <c r="AF451" s="569"/>
      <c r="AG451" s="569"/>
      <c r="AH451" s="117" t="s">
        <v>145</v>
      </c>
      <c r="AI451" s="187">
        <v>443062</v>
      </c>
      <c r="AJ451" s="160">
        <f>IFERROR(AI451/AF437,"-")</f>
        <v>4.5335678043442696E-3</v>
      </c>
      <c r="AK451" s="187">
        <v>14</v>
      </c>
      <c r="AL451" s="160">
        <f>IFERROR(AK451/AG437,"-")</f>
        <v>0.14000000000000001</v>
      </c>
      <c r="AM451" s="190">
        <f t="shared" si="257"/>
        <v>31647.285714285714</v>
      </c>
      <c r="AN451" s="101">
        <f t="shared" si="267"/>
        <v>1.5408320493066256E-3</v>
      </c>
      <c r="AO451" s="569"/>
      <c r="AP451" s="586"/>
      <c r="AQ451" s="117" t="s">
        <v>145</v>
      </c>
      <c r="AR451" s="187">
        <f t="shared" si="252"/>
        <v>3664880</v>
      </c>
      <c r="AS451" s="160">
        <f>IFERROR(AR451/AO437,"-")</f>
        <v>6.1776321063721608E-3</v>
      </c>
      <c r="AT451" s="187">
        <f t="shared" si="253"/>
        <v>65</v>
      </c>
      <c r="AU451" s="160">
        <f>IFERROR(AT451/AP437,"-")</f>
        <v>7.6023391812865493E-2</v>
      </c>
      <c r="AV451" s="190">
        <f t="shared" si="258"/>
        <v>56382.769230769234</v>
      </c>
      <c r="AW451" s="101">
        <f t="shared" si="268"/>
        <v>7.1538630860664759E-3</v>
      </c>
      <c r="AX451" s="112"/>
      <c r="BN451" s="476"/>
      <c r="BO451" s="566"/>
      <c r="BP451" s="569"/>
      <c r="BQ451" s="569"/>
      <c r="BR451" s="388" t="s">
        <v>137</v>
      </c>
      <c r="BS451" s="374">
        <v>1373982</v>
      </c>
      <c r="BT451" s="329">
        <v>1.0659527741047354E-2</v>
      </c>
      <c r="BU451" s="374">
        <v>57</v>
      </c>
      <c r="BV451" s="329">
        <v>0.31666666666666665</v>
      </c>
      <c r="BW451" s="374">
        <v>24104.947368421053</v>
      </c>
      <c r="BX451" s="389">
        <v>2.8245787908820616E-3</v>
      </c>
      <c r="CA451" s="9"/>
      <c r="CB451" s="138"/>
      <c r="CC451" s="138"/>
      <c r="CD451" s="138"/>
      <c r="CE451" s="138"/>
      <c r="CF451" s="138"/>
      <c r="CG451" s="138"/>
      <c r="CH451" s="1"/>
      <c r="CI451" s="9"/>
      <c r="CJ451" s="130"/>
      <c r="CK451" s="130"/>
      <c r="CL451" s="130"/>
      <c r="CM451" s="1"/>
      <c r="CN451" s="1"/>
      <c r="CO451" s="1"/>
      <c r="CP451" s="1"/>
      <c r="CQ451" s="1"/>
    </row>
    <row r="452" spans="2:95" s="14" customFormat="1" ht="13.5" customHeight="1">
      <c r="B452" s="451"/>
      <c r="C452" s="566"/>
      <c r="D452" s="581"/>
      <c r="E452" s="569"/>
      <c r="F452" s="569"/>
      <c r="G452" s="117" t="s">
        <v>146</v>
      </c>
      <c r="H452" s="187">
        <v>1487638</v>
      </c>
      <c r="I452" s="160">
        <f>IFERROR(H452/E437,"-")</f>
        <v>3.4843230547335789E-3</v>
      </c>
      <c r="J452" s="187">
        <v>29</v>
      </c>
      <c r="K452" s="160">
        <f>IFERROR(J452/F437,"-")</f>
        <v>4.5383411580594682E-2</v>
      </c>
      <c r="L452" s="190">
        <f t="shared" si="254"/>
        <v>51297.862068965514</v>
      </c>
      <c r="M452" s="101">
        <f t="shared" si="264"/>
        <v>3.1917235307065816E-3</v>
      </c>
      <c r="N452" s="569"/>
      <c r="O452" s="569"/>
      <c r="P452" s="117" t="s">
        <v>146</v>
      </c>
      <c r="Q452" s="187">
        <v>514059</v>
      </c>
      <c r="R452" s="160">
        <f>IFERROR(Q452/N437,"-")</f>
        <v>1.1300409098203353E-2</v>
      </c>
      <c r="S452" s="187">
        <v>7</v>
      </c>
      <c r="T452" s="160">
        <f>IFERROR(S452/O437,"-")</f>
        <v>9.2105263157894732E-2</v>
      </c>
      <c r="U452" s="190">
        <f t="shared" si="255"/>
        <v>73437</v>
      </c>
      <c r="V452" s="101">
        <f t="shared" si="265"/>
        <v>7.7041602465331282E-4</v>
      </c>
      <c r="W452" s="569"/>
      <c r="X452" s="569"/>
      <c r="Y452" s="117" t="s">
        <v>146</v>
      </c>
      <c r="Z452" s="187">
        <v>8124</v>
      </c>
      <c r="AA452" s="160">
        <f>IFERROR(Z452/W437,"-")</f>
        <v>3.5201365764461962E-4</v>
      </c>
      <c r="AB452" s="187">
        <v>1</v>
      </c>
      <c r="AC452" s="160">
        <f>IFERROR(AB452/X437,"-")</f>
        <v>2.5000000000000001E-2</v>
      </c>
      <c r="AD452" s="190">
        <f t="shared" si="256"/>
        <v>8124</v>
      </c>
      <c r="AE452" s="101">
        <f t="shared" si="266"/>
        <v>1.1005943209333039E-4</v>
      </c>
      <c r="AF452" s="569"/>
      <c r="AG452" s="569"/>
      <c r="AH452" s="117" t="s">
        <v>146</v>
      </c>
      <c r="AI452" s="187">
        <v>483951</v>
      </c>
      <c r="AJ452" s="160">
        <f>IFERROR(AI452/AF437,"-")</f>
        <v>4.9519585802443302E-3</v>
      </c>
      <c r="AK452" s="187">
        <v>8</v>
      </c>
      <c r="AL452" s="160">
        <f>IFERROR(AK452/AG437,"-")</f>
        <v>0.08</v>
      </c>
      <c r="AM452" s="190">
        <f t="shared" si="257"/>
        <v>60493.875</v>
      </c>
      <c r="AN452" s="101">
        <f t="shared" si="267"/>
        <v>8.8047545674664314E-4</v>
      </c>
      <c r="AO452" s="569"/>
      <c r="AP452" s="586"/>
      <c r="AQ452" s="117" t="s">
        <v>146</v>
      </c>
      <c r="AR452" s="187">
        <f t="shared" si="252"/>
        <v>2493772</v>
      </c>
      <c r="AS452" s="160">
        <f>IFERROR(AR452/AO437,"-")</f>
        <v>4.203577190295976E-3</v>
      </c>
      <c r="AT452" s="187">
        <f t="shared" si="253"/>
        <v>45</v>
      </c>
      <c r="AU452" s="160">
        <f>IFERROR(AT452/AP437,"-")</f>
        <v>5.2631578947368418E-2</v>
      </c>
      <c r="AV452" s="190">
        <f t="shared" si="258"/>
        <v>55417.155555555553</v>
      </c>
      <c r="AW452" s="101">
        <f t="shared" si="268"/>
        <v>4.9526744441998677E-3</v>
      </c>
      <c r="AX452" s="112"/>
      <c r="BN452" s="476"/>
      <c r="BO452" s="566"/>
      <c r="BP452" s="569"/>
      <c r="BQ452" s="569"/>
      <c r="BR452" s="388" t="s">
        <v>138</v>
      </c>
      <c r="BS452" s="374">
        <v>2982119</v>
      </c>
      <c r="BT452" s="329">
        <v>2.3135659861340536E-2</v>
      </c>
      <c r="BU452" s="374">
        <v>66</v>
      </c>
      <c r="BV452" s="329">
        <v>0.36666666666666664</v>
      </c>
      <c r="BW452" s="374">
        <v>45183.621212121216</v>
      </c>
      <c r="BX452" s="389">
        <v>3.2705649157581764E-3</v>
      </c>
      <c r="BZ452" s="144"/>
      <c r="CA452" s="9"/>
      <c r="CB452" s="138"/>
      <c r="CC452" s="138"/>
      <c r="CD452" s="138"/>
      <c r="CE452" s="138"/>
      <c r="CF452" s="138"/>
      <c r="CG452" s="138"/>
      <c r="CH452" s="1"/>
      <c r="CI452" s="9"/>
      <c r="CJ452" s="130"/>
      <c r="CK452" s="130"/>
      <c r="CL452" s="130"/>
      <c r="CM452" s="1"/>
      <c r="CN452" s="1"/>
      <c r="CO452" s="1"/>
      <c r="CP452" s="1"/>
      <c r="CQ452" s="1"/>
    </row>
    <row r="453" spans="2:95" s="14" customFormat="1" ht="13.5" customHeight="1">
      <c r="B453" s="451"/>
      <c r="C453" s="566"/>
      <c r="D453" s="581"/>
      <c r="E453" s="569"/>
      <c r="F453" s="569"/>
      <c r="G453" s="118" t="s">
        <v>147</v>
      </c>
      <c r="H453" s="188">
        <v>479762</v>
      </c>
      <c r="I453" s="161">
        <f>IFERROR(H453/E437,"-")</f>
        <v>1.123691245709703E-3</v>
      </c>
      <c r="J453" s="188">
        <v>48</v>
      </c>
      <c r="K453" s="161">
        <f>IFERROR(J453/F437,"-")</f>
        <v>7.5117370892018781E-2</v>
      </c>
      <c r="L453" s="191">
        <f t="shared" si="254"/>
        <v>9995.0416666666661</v>
      </c>
      <c r="M453" s="102">
        <f t="shared" si="264"/>
        <v>5.2828527404798591E-3</v>
      </c>
      <c r="N453" s="569"/>
      <c r="O453" s="569"/>
      <c r="P453" s="118" t="s">
        <v>147</v>
      </c>
      <c r="Q453" s="188">
        <v>24602</v>
      </c>
      <c r="R453" s="161">
        <f>IFERROR(Q453/N437,"-")</f>
        <v>5.4081859209545772E-4</v>
      </c>
      <c r="S453" s="188">
        <v>5</v>
      </c>
      <c r="T453" s="161">
        <f>IFERROR(S453/O437,"-")</f>
        <v>6.5789473684210523E-2</v>
      </c>
      <c r="U453" s="191">
        <f t="shared" si="255"/>
        <v>4920.3999999999996</v>
      </c>
      <c r="V453" s="102">
        <f t="shared" si="265"/>
        <v>5.5029716046665195E-4</v>
      </c>
      <c r="W453" s="569"/>
      <c r="X453" s="569"/>
      <c r="Y453" s="118" t="s">
        <v>147</v>
      </c>
      <c r="Z453" s="188">
        <v>38882</v>
      </c>
      <c r="AA453" s="161">
        <f>IFERROR(Z453/W437,"-")</f>
        <v>1.6847605904158171E-3</v>
      </c>
      <c r="AB453" s="188">
        <v>1</v>
      </c>
      <c r="AC453" s="161">
        <f>IFERROR(AB453/X437,"-")</f>
        <v>2.5000000000000001E-2</v>
      </c>
      <c r="AD453" s="191">
        <f t="shared" si="256"/>
        <v>38882</v>
      </c>
      <c r="AE453" s="102">
        <f t="shared" si="266"/>
        <v>1.1005943209333039E-4</v>
      </c>
      <c r="AF453" s="569"/>
      <c r="AG453" s="569"/>
      <c r="AH453" s="118" t="s">
        <v>147</v>
      </c>
      <c r="AI453" s="188">
        <v>83791</v>
      </c>
      <c r="AJ453" s="161">
        <f>IFERROR(AI453/AF437,"-")</f>
        <v>8.5737928302091055E-4</v>
      </c>
      <c r="AK453" s="188">
        <v>7</v>
      </c>
      <c r="AL453" s="161">
        <f>IFERROR(AK453/AG437,"-")</f>
        <v>7.0000000000000007E-2</v>
      </c>
      <c r="AM453" s="191">
        <f t="shared" si="257"/>
        <v>11970.142857142857</v>
      </c>
      <c r="AN453" s="102">
        <f t="shared" si="267"/>
        <v>7.7041602465331282E-4</v>
      </c>
      <c r="AO453" s="569"/>
      <c r="AP453" s="586"/>
      <c r="AQ453" s="118" t="s">
        <v>147</v>
      </c>
      <c r="AR453" s="188">
        <f t="shared" si="252"/>
        <v>627037</v>
      </c>
      <c r="AS453" s="161">
        <f>IFERROR(AR453/AO437,"-")</f>
        <v>1.0569524522176116E-3</v>
      </c>
      <c r="AT453" s="188">
        <f t="shared" si="253"/>
        <v>61</v>
      </c>
      <c r="AU453" s="161">
        <f>IFERROR(AT453/AP437,"-")</f>
        <v>7.1345029239766086E-2</v>
      </c>
      <c r="AV453" s="191">
        <f t="shared" si="258"/>
        <v>10279.295081967213</v>
      </c>
      <c r="AW453" s="102">
        <f t="shared" si="268"/>
        <v>6.7136253576931546E-3</v>
      </c>
      <c r="AX453" s="112"/>
      <c r="BN453" s="476"/>
      <c r="BO453" s="566"/>
      <c r="BP453" s="569"/>
      <c r="BQ453" s="569"/>
      <c r="BR453" s="388" t="s">
        <v>139</v>
      </c>
      <c r="BS453" s="374">
        <v>3778040</v>
      </c>
      <c r="BT453" s="329">
        <v>2.9310516576481017E-2</v>
      </c>
      <c r="BU453" s="374">
        <v>23</v>
      </c>
      <c r="BV453" s="329">
        <v>0.12777777777777777</v>
      </c>
      <c r="BW453" s="374">
        <v>164262.60869565216</v>
      </c>
      <c r="BX453" s="389">
        <v>1.1397423191278494E-3</v>
      </c>
      <c r="CA453" s="9"/>
      <c r="CB453" s="138"/>
      <c r="CC453" s="138"/>
      <c r="CD453" s="138"/>
      <c r="CE453" s="138"/>
      <c r="CF453" s="138"/>
      <c r="CG453" s="138"/>
      <c r="CH453" s="1"/>
      <c r="CI453" s="9"/>
      <c r="CJ453" s="130"/>
      <c r="CK453" s="130"/>
      <c r="CL453" s="130"/>
      <c r="CM453" s="1"/>
      <c r="CN453" s="1"/>
      <c r="CO453" s="1"/>
      <c r="CP453" s="1"/>
      <c r="CQ453" s="1"/>
    </row>
    <row r="454" spans="2:95" s="14" customFormat="1" ht="13.5" customHeight="1">
      <c r="B454" s="451"/>
      <c r="C454" s="567"/>
      <c r="D454" s="582"/>
      <c r="E454" s="570"/>
      <c r="F454" s="570"/>
      <c r="G454" s="119" t="s">
        <v>74</v>
      </c>
      <c r="H454" s="181">
        <v>90477174</v>
      </c>
      <c r="I454" s="161">
        <f>IFERROR(H454/E437,"-")</f>
        <v>0.21191425823711249</v>
      </c>
      <c r="J454" s="188">
        <v>517</v>
      </c>
      <c r="K454" s="161">
        <f>IFERROR(J454/F437,"-")</f>
        <v>0.80907668231611896</v>
      </c>
      <c r="L454" s="191">
        <f t="shared" si="254"/>
        <v>175004.20502901354</v>
      </c>
      <c r="M454" s="103">
        <f t="shared" si="264"/>
        <v>5.6900726392251813E-2</v>
      </c>
      <c r="N454" s="570"/>
      <c r="O454" s="570"/>
      <c r="P454" s="119" t="s">
        <v>74</v>
      </c>
      <c r="Q454" s="181">
        <v>8628912</v>
      </c>
      <c r="R454" s="161">
        <f>IFERROR(Q454/N437,"-")</f>
        <v>0.18968685631881962</v>
      </c>
      <c r="S454" s="188">
        <v>60</v>
      </c>
      <c r="T454" s="161">
        <f>IFERROR(S454/O437,"-")</f>
        <v>0.78947368421052633</v>
      </c>
      <c r="U454" s="191">
        <f t="shared" si="255"/>
        <v>143815.20000000001</v>
      </c>
      <c r="V454" s="103">
        <f t="shared" si="265"/>
        <v>6.6035659255998238E-3</v>
      </c>
      <c r="W454" s="570"/>
      <c r="X454" s="570"/>
      <c r="Y454" s="119" t="s">
        <v>74</v>
      </c>
      <c r="Z454" s="181">
        <v>3354842</v>
      </c>
      <c r="AA454" s="161">
        <f>IFERROR(Z454/W437,"-")</f>
        <v>0.14536560847363256</v>
      </c>
      <c r="AB454" s="188">
        <v>34</v>
      </c>
      <c r="AC454" s="161">
        <f>IFERROR(AB454/X437,"-")</f>
        <v>0.85</v>
      </c>
      <c r="AD454" s="191">
        <f t="shared" si="256"/>
        <v>98671.823529411762</v>
      </c>
      <c r="AE454" s="103">
        <f t="shared" si="266"/>
        <v>3.7420206911732336E-3</v>
      </c>
      <c r="AF454" s="570"/>
      <c r="AG454" s="570"/>
      <c r="AH454" s="119" t="s">
        <v>74</v>
      </c>
      <c r="AI454" s="181">
        <v>13639522</v>
      </c>
      <c r="AJ454" s="161">
        <f>IFERROR(AI454/AF437,"-")</f>
        <v>0.13956443523896284</v>
      </c>
      <c r="AK454" s="188">
        <v>87</v>
      </c>
      <c r="AL454" s="161">
        <f>IFERROR(AK454/AG437,"-")</f>
        <v>0.87</v>
      </c>
      <c r="AM454" s="191">
        <f t="shared" si="257"/>
        <v>156776.11494252874</v>
      </c>
      <c r="AN454" s="103">
        <f t="shared" si="267"/>
        <v>9.5751705921197448E-3</v>
      </c>
      <c r="AO454" s="570"/>
      <c r="AP454" s="587"/>
      <c r="AQ454" s="119" t="s">
        <v>74</v>
      </c>
      <c r="AR454" s="181">
        <f t="shared" si="252"/>
        <v>116100450</v>
      </c>
      <c r="AS454" s="161">
        <f>IFERROR(AR454/AO437,"-")</f>
        <v>0.19570241521803053</v>
      </c>
      <c r="AT454" s="188">
        <f t="shared" si="253"/>
        <v>698</v>
      </c>
      <c r="AU454" s="161">
        <f>IFERROR(AT454/AP437,"-")</f>
        <v>0.81637426900584797</v>
      </c>
      <c r="AV454" s="191">
        <f t="shared" si="258"/>
        <v>166333.0229226361</v>
      </c>
      <c r="AW454" s="103">
        <f t="shared" si="268"/>
        <v>7.6821483601144616E-2</v>
      </c>
      <c r="AX454" s="112"/>
      <c r="BN454" s="476"/>
      <c r="BO454" s="566"/>
      <c r="BP454" s="569"/>
      <c r="BQ454" s="569"/>
      <c r="BR454" s="388" t="s">
        <v>436</v>
      </c>
      <c r="BS454" s="374">
        <v>6007</v>
      </c>
      <c r="BT454" s="329">
        <v>4.6603072777133509E-5</v>
      </c>
      <c r="BU454" s="374">
        <v>1</v>
      </c>
      <c r="BV454" s="329">
        <v>5.5555555555555558E-3</v>
      </c>
      <c r="BW454" s="374">
        <v>6007</v>
      </c>
      <c r="BX454" s="389">
        <v>4.9554013875123883E-5</v>
      </c>
      <c r="CA454" s="9"/>
      <c r="CB454" s="138"/>
      <c r="CC454" s="138"/>
      <c r="CD454" s="138"/>
      <c r="CE454" s="138"/>
      <c r="CF454" s="138"/>
      <c r="CG454" s="138"/>
      <c r="CH454" s="1"/>
      <c r="CI454" s="9"/>
      <c r="CJ454" s="130"/>
      <c r="CK454" s="130"/>
      <c r="CL454" s="130"/>
      <c r="CM454" s="1"/>
      <c r="CN454" s="1"/>
      <c r="CO454" s="1"/>
      <c r="CP454" s="1"/>
      <c r="CQ454" s="1"/>
    </row>
    <row r="455" spans="2:95" s="14" customFormat="1" ht="13.5" customHeight="1">
      <c r="B455" s="451">
        <v>26</v>
      </c>
      <c r="C455" s="565" t="s">
        <v>30</v>
      </c>
      <c r="D455" s="580">
        <f>BL30</f>
        <v>133415</v>
      </c>
      <c r="E455" s="568">
        <f>VLOOKUP(C455,$AY$5:$BI$78,2,0)</f>
        <v>5179129540</v>
      </c>
      <c r="F455" s="568">
        <f>VLOOKUP(C455,$AY$5:$BI$78,7,0)</f>
        <v>8543</v>
      </c>
      <c r="G455" s="115" t="s">
        <v>133</v>
      </c>
      <c r="H455" s="186">
        <v>77008893</v>
      </c>
      <c r="I455" s="159">
        <f>IFERROR(H455/E455,"-")</f>
        <v>1.4869080297226936E-2</v>
      </c>
      <c r="J455" s="186">
        <v>1289</v>
      </c>
      <c r="K455" s="159">
        <f>IFERROR(J455/F455,"-")</f>
        <v>0.15088376448554372</v>
      </c>
      <c r="L455" s="189">
        <f t="shared" si="254"/>
        <v>59743.12878200155</v>
      </c>
      <c r="M455" s="100">
        <f>IFERROR(J455/$BL$30,0)</f>
        <v>9.6615822808529782E-3</v>
      </c>
      <c r="N455" s="568">
        <f>VLOOKUP(C455,$AY$5:$BI$78,3,0)</f>
        <v>682849910</v>
      </c>
      <c r="O455" s="568">
        <f>VLOOKUP(C455,$AY$5:$BI$78,8,0)</f>
        <v>1115</v>
      </c>
      <c r="P455" s="115" t="s">
        <v>133</v>
      </c>
      <c r="Q455" s="186">
        <v>6794559</v>
      </c>
      <c r="R455" s="159">
        <f>IFERROR(Q455/N455,"-")</f>
        <v>9.9502963982231463E-3</v>
      </c>
      <c r="S455" s="186">
        <v>186</v>
      </c>
      <c r="T455" s="159">
        <f>IFERROR(S455/O455,"-")</f>
        <v>0.16681614349775784</v>
      </c>
      <c r="U455" s="189">
        <f t="shared" si="255"/>
        <v>36529.887096774197</v>
      </c>
      <c r="V455" s="100">
        <f>IFERROR(S455/$BL$30,0)</f>
        <v>1.3941460855226174E-3</v>
      </c>
      <c r="W455" s="568">
        <f>VLOOKUP(C455,$AY$5:$BI$78,4,0)</f>
        <v>400916380</v>
      </c>
      <c r="X455" s="568">
        <f>VLOOKUP(C455,$AY$5:$BI$78,9,0)</f>
        <v>609</v>
      </c>
      <c r="Y455" s="115" t="s">
        <v>133</v>
      </c>
      <c r="Z455" s="186">
        <v>8779994</v>
      </c>
      <c r="AA455" s="159">
        <f>IFERROR(Z455/W455,"-")</f>
        <v>2.1899813621982719E-2</v>
      </c>
      <c r="AB455" s="186">
        <v>142</v>
      </c>
      <c r="AC455" s="159">
        <f>IFERROR(AB455/X455,"-")</f>
        <v>0.23316912972085385</v>
      </c>
      <c r="AD455" s="189">
        <f t="shared" si="256"/>
        <v>61830.943661971833</v>
      </c>
      <c r="AE455" s="100">
        <f>IFERROR(AB455/$BL$30,0)</f>
        <v>1.064348086796837E-3</v>
      </c>
      <c r="AF455" s="568">
        <f>VLOOKUP(C455,$AY$5:$BI$78,5,0)</f>
        <v>813346730</v>
      </c>
      <c r="AG455" s="568">
        <f>VLOOKUP(C455,$AY$5:$BI$78,10,0)</f>
        <v>1110</v>
      </c>
      <c r="AH455" s="115" t="s">
        <v>133</v>
      </c>
      <c r="AI455" s="186">
        <v>11462810</v>
      </c>
      <c r="AJ455" s="159">
        <f>IFERROR(AI455/AF455,"-")</f>
        <v>1.4093386715896675E-2</v>
      </c>
      <c r="AK455" s="186">
        <v>238</v>
      </c>
      <c r="AL455" s="159">
        <f>IFERROR(AK455/AG455,"-")</f>
        <v>0.21441441441441442</v>
      </c>
      <c r="AM455" s="189">
        <f t="shared" si="257"/>
        <v>48163.067226890758</v>
      </c>
      <c r="AN455" s="100">
        <f>IFERROR(AK455/$BL$30,0)</f>
        <v>1.7839073567439943E-3</v>
      </c>
      <c r="AO455" s="568">
        <f>VLOOKUP(C455,$AY$5:$BI$78,6,0)</f>
        <v>7076242560</v>
      </c>
      <c r="AP455" s="585">
        <f>VLOOKUP(C455,$AY$5:$BI$78,11,0)</f>
        <v>11377</v>
      </c>
      <c r="AQ455" s="115" t="s">
        <v>133</v>
      </c>
      <c r="AR455" s="186">
        <f t="shared" si="252"/>
        <v>104046256</v>
      </c>
      <c r="AS455" s="159">
        <f>IFERROR(AR455/AO455,"-")</f>
        <v>1.4703602246218084E-2</v>
      </c>
      <c r="AT455" s="186">
        <f t="shared" si="253"/>
        <v>1855</v>
      </c>
      <c r="AU455" s="159">
        <f>IFERROR(AT455/AP455,"-")</f>
        <v>0.16304825525182384</v>
      </c>
      <c r="AV455" s="189">
        <f t="shared" si="258"/>
        <v>56089.625876010781</v>
      </c>
      <c r="AW455" s="100">
        <f>IFERROR(AT455/$BL$30,0)</f>
        <v>1.3903983809916426E-2</v>
      </c>
      <c r="AX455" s="112"/>
      <c r="BN455" s="476"/>
      <c r="BO455" s="566"/>
      <c r="BP455" s="569"/>
      <c r="BQ455" s="569"/>
      <c r="BR455" s="388" t="s">
        <v>140</v>
      </c>
      <c r="BS455" s="374">
        <v>20005</v>
      </c>
      <c r="BT455" s="329">
        <v>1.5520134358357847E-4</v>
      </c>
      <c r="BU455" s="374">
        <v>2</v>
      </c>
      <c r="BV455" s="329">
        <v>1.1111111111111112E-2</v>
      </c>
      <c r="BW455" s="374">
        <v>10002.5</v>
      </c>
      <c r="BX455" s="389">
        <v>9.9108027750247765E-5</v>
      </c>
      <c r="CA455" s="9"/>
      <c r="CB455" s="138"/>
      <c r="CC455" s="138"/>
      <c r="CD455" s="138"/>
      <c r="CE455" s="138"/>
      <c r="CF455" s="138"/>
      <c r="CG455" s="138"/>
      <c r="CH455" s="1"/>
      <c r="CI455" s="9"/>
      <c r="CJ455" s="130"/>
      <c r="CK455" s="130"/>
      <c r="CL455" s="130"/>
      <c r="CM455" s="1"/>
      <c r="CN455" s="1"/>
      <c r="CO455" s="1"/>
      <c r="CP455" s="1"/>
      <c r="CQ455" s="1"/>
    </row>
    <row r="456" spans="2:95" s="14" customFormat="1" ht="13.5" customHeight="1">
      <c r="B456" s="451"/>
      <c r="C456" s="566"/>
      <c r="D456" s="581"/>
      <c r="E456" s="569"/>
      <c r="F456" s="569"/>
      <c r="G456" s="116" t="s">
        <v>134</v>
      </c>
      <c r="H456" s="187">
        <v>120463250</v>
      </c>
      <c r="I456" s="160">
        <f>IFERROR(H456/E455,"-")</f>
        <v>2.3259362228657442E-2</v>
      </c>
      <c r="J456" s="187">
        <v>2021</v>
      </c>
      <c r="K456" s="160">
        <f>IFERROR(J456/F455,"-")</f>
        <v>0.23656795036872294</v>
      </c>
      <c r="L456" s="190">
        <f t="shared" si="254"/>
        <v>59605.764473033152</v>
      </c>
      <c r="M456" s="101">
        <f t="shared" ref="M456:M472" si="276">IFERROR(J456/$BL$30,0)</f>
        <v>1.5148221714200053E-2</v>
      </c>
      <c r="N456" s="569"/>
      <c r="O456" s="569"/>
      <c r="P456" s="116" t="s">
        <v>134</v>
      </c>
      <c r="Q456" s="187">
        <v>19287291</v>
      </c>
      <c r="R456" s="160">
        <f>IFERROR(Q456/N455,"-")</f>
        <v>2.8245285995571121E-2</v>
      </c>
      <c r="S456" s="187">
        <v>285</v>
      </c>
      <c r="T456" s="160">
        <f>IFERROR(S456/O455,"-")</f>
        <v>0.2556053811659193</v>
      </c>
      <c r="U456" s="190">
        <f t="shared" si="255"/>
        <v>67674.705263157899</v>
      </c>
      <c r="V456" s="101">
        <f t="shared" ref="V456:V472" si="277">IFERROR(S456/$BL$30,0)</f>
        <v>2.1361915826556234E-3</v>
      </c>
      <c r="W456" s="569"/>
      <c r="X456" s="569"/>
      <c r="Y456" s="116" t="s">
        <v>134</v>
      </c>
      <c r="Z456" s="187">
        <v>16228414</v>
      </c>
      <c r="AA456" s="160">
        <f>IFERROR(Z456/W455,"-")</f>
        <v>4.047830123578388E-2</v>
      </c>
      <c r="AB456" s="187">
        <v>176</v>
      </c>
      <c r="AC456" s="160">
        <f>IFERROR(AB456/X455,"-")</f>
        <v>0.28899835796387519</v>
      </c>
      <c r="AD456" s="190">
        <f t="shared" si="256"/>
        <v>92206.897727272721</v>
      </c>
      <c r="AE456" s="101">
        <f t="shared" ref="AE456:AE472" si="278">IFERROR(AB456/$BL$30,0)</f>
        <v>1.3191919949031218E-3</v>
      </c>
      <c r="AF456" s="569"/>
      <c r="AG456" s="569"/>
      <c r="AH456" s="116" t="s">
        <v>134</v>
      </c>
      <c r="AI456" s="187">
        <v>18364818</v>
      </c>
      <c r="AJ456" s="160">
        <f>IFERROR(AI456/AF455,"-")</f>
        <v>2.2579322351243731E-2</v>
      </c>
      <c r="AK456" s="187">
        <v>328</v>
      </c>
      <c r="AL456" s="160">
        <f>IFERROR(AK456/AG455,"-")</f>
        <v>0.29549549549549547</v>
      </c>
      <c r="AM456" s="190">
        <f t="shared" si="257"/>
        <v>55990.298780487807</v>
      </c>
      <c r="AN456" s="101">
        <f t="shared" ref="AN456:AN472" si="279">IFERROR(AK456/$BL$30,0)</f>
        <v>2.4584941723194541E-3</v>
      </c>
      <c r="AO456" s="569"/>
      <c r="AP456" s="586"/>
      <c r="AQ456" s="116" t="s">
        <v>134</v>
      </c>
      <c r="AR456" s="187">
        <f t="shared" si="252"/>
        <v>174343773</v>
      </c>
      <c r="AS456" s="160">
        <f>IFERROR(AR456/AO455,"-")</f>
        <v>2.4637902321991631E-2</v>
      </c>
      <c r="AT456" s="187">
        <f t="shared" si="253"/>
        <v>2810</v>
      </c>
      <c r="AU456" s="160">
        <f>IFERROR(AT456/AP455,"-")</f>
        <v>0.24698954030060649</v>
      </c>
      <c r="AV456" s="190">
        <f t="shared" si="258"/>
        <v>62044.047330960857</v>
      </c>
      <c r="AW456" s="101">
        <f t="shared" ref="AW456:AW472" si="280">IFERROR(AT456/$BL$30,0)</f>
        <v>2.1062099464078252E-2</v>
      </c>
      <c r="AX456" s="112"/>
      <c r="BN456" s="476"/>
      <c r="BO456" s="566"/>
      <c r="BP456" s="569"/>
      <c r="BQ456" s="569"/>
      <c r="BR456" s="388" t="s">
        <v>141</v>
      </c>
      <c r="BS456" s="374">
        <v>293192</v>
      </c>
      <c r="BT456" s="329">
        <v>2.2746209611575374E-3</v>
      </c>
      <c r="BU456" s="374">
        <v>11</v>
      </c>
      <c r="BV456" s="329">
        <v>6.1111111111111109E-2</v>
      </c>
      <c r="BW456" s="374">
        <v>26653.81818181818</v>
      </c>
      <c r="BX456" s="389">
        <v>5.450941526263627E-4</v>
      </c>
      <c r="CA456" s="9"/>
      <c r="CB456" s="138"/>
      <c r="CC456" s="138"/>
      <c r="CD456" s="138"/>
      <c r="CE456" s="138"/>
      <c r="CF456" s="138"/>
      <c r="CG456" s="138"/>
      <c r="CH456" s="1"/>
      <c r="CI456" s="9"/>
      <c r="CJ456" s="130"/>
      <c r="CK456" s="130"/>
      <c r="CL456" s="130"/>
      <c r="CM456" s="1"/>
      <c r="CN456" s="1"/>
      <c r="CO456" s="1"/>
      <c r="CP456" s="1"/>
      <c r="CQ456" s="1"/>
    </row>
    <row r="457" spans="2:95" s="14" customFormat="1" ht="13.5" customHeight="1">
      <c r="B457" s="451"/>
      <c r="C457" s="566"/>
      <c r="D457" s="581"/>
      <c r="E457" s="569"/>
      <c r="F457" s="569"/>
      <c r="G457" s="116" t="s">
        <v>474</v>
      </c>
      <c r="H457" s="187">
        <v>71262832</v>
      </c>
      <c r="I457" s="160">
        <f>IFERROR(H457/E455,"-")</f>
        <v>1.375961567472205E-2</v>
      </c>
      <c r="J457" s="187">
        <v>608</v>
      </c>
      <c r="K457" s="160">
        <f>IFERROR(J457/F455,"-")</f>
        <v>7.1169378438487654E-2</v>
      </c>
      <c r="L457" s="190">
        <f t="shared" si="254"/>
        <v>117208.60526315789</v>
      </c>
      <c r="M457" s="101">
        <f t="shared" si="276"/>
        <v>4.5572087096653301E-3</v>
      </c>
      <c r="N457" s="569"/>
      <c r="O457" s="569"/>
      <c r="P457" s="116" t="s">
        <v>474</v>
      </c>
      <c r="Q457" s="187">
        <v>13168090</v>
      </c>
      <c r="R457" s="160">
        <f>IFERROR(Q457/N455,"-")</f>
        <v>1.9284018064818959E-2</v>
      </c>
      <c r="S457" s="187">
        <v>100</v>
      </c>
      <c r="T457" s="160">
        <f>IFERROR(S457/O455,"-")</f>
        <v>8.9686098654708515E-2</v>
      </c>
      <c r="U457" s="190">
        <f t="shared" si="255"/>
        <v>131680.9</v>
      </c>
      <c r="V457" s="101">
        <f t="shared" si="277"/>
        <v>7.4954090619495559E-4</v>
      </c>
      <c r="W457" s="569"/>
      <c r="X457" s="569"/>
      <c r="Y457" s="116" t="s">
        <v>474</v>
      </c>
      <c r="Z457" s="187">
        <v>711099</v>
      </c>
      <c r="AA457" s="160">
        <f>IFERROR(Z457/W455,"-")</f>
        <v>1.773684078460451E-3</v>
      </c>
      <c r="AB457" s="187">
        <v>41</v>
      </c>
      <c r="AC457" s="160">
        <f>IFERROR(AB457/X455,"-")</f>
        <v>6.7323481116584566E-2</v>
      </c>
      <c r="AD457" s="190">
        <f t="shared" si="256"/>
        <v>17343.878048780487</v>
      </c>
      <c r="AE457" s="101">
        <f t="shared" si="278"/>
        <v>3.0731177153993177E-4</v>
      </c>
      <c r="AF457" s="569"/>
      <c r="AG457" s="569"/>
      <c r="AH457" s="116" t="s">
        <v>474</v>
      </c>
      <c r="AI457" s="187">
        <v>6581767</v>
      </c>
      <c r="AJ457" s="160">
        <f>IFERROR(AI457/AF455,"-")</f>
        <v>8.0922031862106329E-3</v>
      </c>
      <c r="AK457" s="187">
        <v>107</v>
      </c>
      <c r="AL457" s="160">
        <f>IFERROR(AK457/AG455,"-")</f>
        <v>9.6396396396396397E-2</v>
      </c>
      <c r="AM457" s="190">
        <f t="shared" si="257"/>
        <v>61511.84112149533</v>
      </c>
      <c r="AN457" s="101">
        <f t="shared" si="279"/>
        <v>8.0200876962860249E-4</v>
      </c>
      <c r="AO457" s="569"/>
      <c r="AP457" s="586"/>
      <c r="AQ457" s="116" t="s">
        <v>474</v>
      </c>
      <c r="AR457" s="187">
        <f t="shared" si="252"/>
        <v>91723788</v>
      </c>
      <c r="AS457" s="160">
        <f>IFERROR(AR457/AO455,"-")</f>
        <v>1.296221649021596E-2</v>
      </c>
      <c r="AT457" s="187">
        <f t="shared" si="253"/>
        <v>856</v>
      </c>
      <c r="AU457" s="160">
        <f>IFERROR(AT457/AP455,"-")</f>
        <v>7.5239518326448096E-2</v>
      </c>
      <c r="AV457" s="190">
        <f t="shared" si="258"/>
        <v>107153.95794392523</v>
      </c>
      <c r="AW457" s="101">
        <f t="shared" si="280"/>
        <v>6.4160701570288199E-3</v>
      </c>
      <c r="AX457" s="111"/>
      <c r="BJ457" s="12"/>
      <c r="BM457" s="12"/>
      <c r="BN457" s="476"/>
      <c r="BO457" s="566"/>
      <c r="BP457" s="569"/>
      <c r="BQ457" s="569"/>
      <c r="BR457" s="388" t="s">
        <v>142</v>
      </c>
      <c r="BS457" s="374">
        <v>4550</v>
      </c>
      <c r="BT457" s="329">
        <v>3.5299480795065336E-5</v>
      </c>
      <c r="BU457" s="374">
        <v>1</v>
      </c>
      <c r="BV457" s="329">
        <v>5.5555555555555558E-3</v>
      </c>
      <c r="BW457" s="374">
        <v>4550</v>
      </c>
      <c r="BX457" s="389">
        <v>4.9554013875123883E-5</v>
      </c>
      <c r="BY457" s="12"/>
      <c r="CA457" s="9"/>
      <c r="CB457" s="138"/>
      <c r="CC457" s="138"/>
      <c r="CD457" s="138"/>
      <c r="CE457" s="138"/>
      <c r="CF457" s="138"/>
      <c r="CG457" s="138"/>
      <c r="CH457" s="1"/>
      <c r="CI457" s="9"/>
      <c r="CJ457" s="130"/>
      <c r="CK457" s="130"/>
      <c r="CL457" s="130"/>
      <c r="CM457" s="1"/>
      <c r="CN457" s="1"/>
      <c r="CO457" s="1"/>
      <c r="CP457" s="1"/>
      <c r="CQ457" s="1"/>
    </row>
    <row r="458" spans="2:95" s="14" customFormat="1" ht="13.5" customHeight="1">
      <c r="B458" s="451"/>
      <c r="C458" s="566"/>
      <c r="D458" s="581"/>
      <c r="E458" s="569"/>
      <c r="F458" s="569"/>
      <c r="G458" s="117" t="s">
        <v>135</v>
      </c>
      <c r="H458" s="187">
        <v>116651374</v>
      </c>
      <c r="I458" s="160">
        <f>IFERROR(H458/E455,"-")</f>
        <v>2.252335515052593E-2</v>
      </c>
      <c r="J458" s="187">
        <v>2268</v>
      </c>
      <c r="K458" s="160">
        <f>IFERROR(J458/F455,"-")</f>
        <v>0.26548051035935855</v>
      </c>
      <c r="L458" s="190">
        <f t="shared" si="254"/>
        <v>51433.58641975309</v>
      </c>
      <c r="M458" s="101">
        <f t="shared" si="276"/>
        <v>1.6999587752501592E-2</v>
      </c>
      <c r="N458" s="569"/>
      <c r="O458" s="569"/>
      <c r="P458" s="117" t="s">
        <v>135</v>
      </c>
      <c r="Q458" s="187">
        <v>21568646</v>
      </c>
      <c r="R458" s="160">
        <f>IFERROR(Q458/N455,"-")</f>
        <v>3.1586217826403459E-2</v>
      </c>
      <c r="S458" s="187">
        <v>313</v>
      </c>
      <c r="T458" s="160">
        <f>IFERROR(S458/O455,"-")</f>
        <v>0.28071748878923769</v>
      </c>
      <c r="U458" s="190">
        <f t="shared" si="255"/>
        <v>68909.412140575078</v>
      </c>
      <c r="V458" s="101">
        <f t="shared" si="277"/>
        <v>2.346063036390211E-3</v>
      </c>
      <c r="W458" s="569"/>
      <c r="X458" s="569"/>
      <c r="Y458" s="117" t="s">
        <v>135</v>
      </c>
      <c r="Z458" s="187">
        <v>11206006</v>
      </c>
      <c r="AA458" s="160">
        <f>IFERROR(Z458/W455,"-")</f>
        <v>2.7950980700763586E-2</v>
      </c>
      <c r="AB458" s="187">
        <v>184</v>
      </c>
      <c r="AC458" s="160">
        <f>IFERROR(AB458/X455,"-")</f>
        <v>0.30213464696223319</v>
      </c>
      <c r="AD458" s="190">
        <f t="shared" si="256"/>
        <v>60902.206521739128</v>
      </c>
      <c r="AE458" s="101">
        <f t="shared" si="278"/>
        <v>1.3791552673987184E-3</v>
      </c>
      <c r="AF458" s="569"/>
      <c r="AG458" s="569"/>
      <c r="AH458" s="117" t="s">
        <v>135</v>
      </c>
      <c r="AI458" s="187">
        <v>16313671</v>
      </c>
      <c r="AJ458" s="160">
        <f>IFERROR(AI458/AF455,"-")</f>
        <v>2.0057461840413373E-2</v>
      </c>
      <c r="AK458" s="187">
        <v>303</v>
      </c>
      <c r="AL458" s="160">
        <f>IFERROR(AK458/AG455,"-")</f>
        <v>0.27297297297297296</v>
      </c>
      <c r="AM458" s="190">
        <f t="shared" si="257"/>
        <v>53840.498349834983</v>
      </c>
      <c r="AN458" s="101">
        <f t="shared" si="279"/>
        <v>2.2711089457707156E-3</v>
      </c>
      <c r="AO458" s="569"/>
      <c r="AP458" s="586"/>
      <c r="AQ458" s="117" t="s">
        <v>135</v>
      </c>
      <c r="AR458" s="187">
        <f t="shared" si="252"/>
        <v>165739697</v>
      </c>
      <c r="AS458" s="160">
        <f>IFERROR(AR458/AO455,"-")</f>
        <v>2.3421992052234004E-2</v>
      </c>
      <c r="AT458" s="187">
        <f t="shared" si="253"/>
        <v>3068</v>
      </c>
      <c r="AU458" s="160">
        <f>IFERROR(AT458/AP455,"-")</f>
        <v>0.26966687175881165</v>
      </c>
      <c r="AV458" s="190">
        <f t="shared" si="258"/>
        <v>54022.065514993483</v>
      </c>
      <c r="AW458" s="101">
        <f t="shared" si="280"/>
        <v>2.2995915002061239E-2</v>
      </c>
      <c r="AX458" s="112"/>
      <c r="BN458" s="476"/>
      <c r="BO458" s="566"/>
      <c r="BP458" s="569"/>
      <c r="BQ458" s="569"/>
      <c r="BR458" s="388" t="s">
        <v>143</v>
      </c>
      <c r="BS458" s="374">
        <v>133476</v>
      </c>
      <c r="BT458" s="329">
        <v>1.0355238458466243E-3</v>
      </c>
      <c r="BU458" s="374">
        <v>1</v>
      </c>
      <c r="BV458" s="329">
        <v>5.5555555555555558E-3</v>
      </c>
      <c r="BW458" s="374">
        <v>133476</v>
      </c>
      <c r="BX458" s="389">
        <v>4.9554013875123883E-5</v>
      </c>
      <c r="CA458" s="9"/>
      <c r="CB458" s="138"/>
      <c r="CC458" s="138"/>
      <c r="CD458" s="138"/>
      <c r="CE458" s="138"/>
      <c r="CF458" s="138"/>
      <c r="CG458" s="138"/>
      <c r="CH458" s="1"/>
      <c r="CI458" s="9"/>
      <c r="CJ458" s="130"/>
      <c r="CK458" s="130"/>
      <c r="CL458" s="130"/>
      <c r="CM458" s="1"/>
      <c r="CN458" s="1"/>
      <c r="CO458" s="1"/>
      <c r="CP458" s="1"/>
      <c r="CQ458" s="1"/>
    </row>
    <row r="459" spans="2:95" s="14" customFormat="1" ht="13.5" customHeight="1">
      <c r="B459" s="451"/>
      <c r="C459" s="566"/>
      <c r="D459" s="581"/>
      <c r="E459" s="569"/>
      <c r="F459" s="569"/>
      <c r="G459" s="117" t="s">
        <v>136</v>
      </c>
      <c r="H459" s="187">
        <v>23013625</v>
      </c>
      <c r="I459" s="160">
        <f>IFERROR(H459/E455,"-")</f>
        <v>4.4435314510399369E-3</v>
      </c>
      <c r="J459" s="187">
        <v>406</v>
      </c>
      <c r="K459" s="160">
        <f>IFERROR(J459/F455,"-")</f>
        <v>4.7524288891490109E-2</v>
      </c>
      <c r="L459" s="190">
        <f t="shared" si="254"/>
        <v>56683.80541871921</v>
      </c>
      <c r="M459" s="101">
        <f t="shared" si="276"/>
        <v>3.0431360791515196E-3</v>
      </c>
      <c r="N459" s="569"/>
      <c r="O459" s="569"/>
      <c r="P459" s="117" t="s">
        <v>136</v>
      </c>
      <c r="Q459" s="187">
        <v>577692</v>
      </c>
      <c r="R459" s="160">
        <f>IFERROR(Q459/N455,"-")</f>
        <v>8.460014295088653E-4</v>
      </c>
      <c r="S459" s="187">
        <v>50</v>
      </c>
      <c r="T459" s="160">
        <f>IFERROR(S459/O455,"-")</f>
        <v>4.4843049327354258E-2</v>
      </c>
      <c r="U459" s="190">
        <f t="shared" si="255"/>
        <v>11553.84</v>
      </c>
      <c r="V459" s="101">
        <f t="shared" si="277"/>
        <v>3.747704530974778E-4</v>
      </c>
      <c r="W459" s="569"/>
      <c r="X459" s="569"/>
      <c r="Y459" s="117" t="s">
        <v>136</v>
      </c>
      <c r="Z459" s="187">
        <v>331002</v>
      </c>
      <c r="AA459" s="160">
        <f>IFERROR(Z459/W455,"-")</f>
        <v>8.2561356061331293E-4</v>
      </c>
      <c r="AB459" s="187">
        <v>29</v>
      </c>
      <c r="AC459" s="160">
        <f>IFERROR(AB459/X455,"-")</f>
        <v>4.7619047619047616E-2</v>
      </c>
      <c r="AD459" s="190">
        <f t="shared" si="256"/>
        <v>11413.862068965518</v>
      </c>
      <c r="AE459" s="101">
        <f t="shared" si="278"/>
        <v>2.1736686279653713E-4</v>
      </c>
      <c r="AF459" s="569"/>
      <c r="AG459" s="569"/>
      <c r="AH459" s="117" t="s">
        <v>136</v>
      </c>
      <c r="AI459" s="187">
        <v>5019576</v>
      </c>
      <c r="AJ459" s="160">
        <f>IFERROR(AI459/AF455,"-")</f>
        <v>6.1715081832320147E-3</v>
      </c>
      <c r="AK459" s="187">
        <v>66</v>
      </c>
      <c r="AL459" s="160">
        <f>IFERROR(AK459/AG455,"-")</f>
        <v>5.9459459459459463E-2</v>
      </c>
      <c r="AM459" s="190">
        <f t="shared" si="257"/>
        <v>76054.181818181823</v>
      </c>
      <c r="AN459" s="101">
        <f t="shared" si="279"/>
        <v>4.9469699808867072E-4</v>
      </c>
      <c r="AO459" s="569"/>
      <c r="AP459" s="586"/>
      <c r="AQ459" s="117" t="s">
        <v>136</v>
      </c>
      <c r="AR459" s="187">
        <f t="shared" si="252"/>
        <v>28941895</v>
      </c>
      <c r="AS459" s="160">
        <f>IFERROR(AR459/AO455,"-")</f>
        <v>4.0900088930812453E-3</v>
      </c>
      <c r="AT459" s="187">
        <f t="shared" si="253"/>
        <v>551</v>
      </c>
      <c r="AU459" s="160">
        <f>IFERROR(AT459/AP455,"-")</f>
        <v>4.8431045090973013E-2</v>
      </c>
      <c r="AV459" s="190">
        <f t="shared" si="258"/>
        <v>52526.125226860255</v>
      </c>
      <c r="AW459" s="101">
        <f t="shared" si="280"/>
        <v>4.129970393134205E-3</v>
      </c>
      <c r="AX459" s="112"/>
      <c r="BN459" s="476"/>
      <c r="BO459" s="566"/>
      <c r="BP459" s="569"/>
      <c r="BQ459" s="569"/>
      <c r="BR459" s="388" t="s">
        <v>144</v>
      </c>
      <c r="BS459" s="374">
        <v>1974824</v>
      </c>
      <c r="BT459" s="329">
        <v>1.5320936672886616E-2</v>
      </c>
      <c r="BU459" s="374">
        <v>31</v>
      </c>
      <c r="BV459" s="329">
        <v>0.17222222222222222</v>
      </c>
      <c r="BW459" s="374">
        <v>63704</v>
      </c>
      <c r="BX459" s="389">
        <v>1.5361744301288405E-3</v>
      </c>
      <c r="CA459" s="9"/>
      <c r="CB459" s="138"/>
      <c r="CC459" s="138"/>
      <c r="CD459" s="138"/>
      <c r="CE459" s="138"/>
      <c r="CF459" s="138"/>
      <c r="CG459" s="138"/>
      <c r="CH459" s="1"/>
      <c r="CI459" s="9"/>
      <c r="CJ459" s="130"/>
      <c r="CK459" s="130"/>
      <c r="CL459" s="130"/>
      <c r="CM459" s="1"/>
      <c r="CN459" s="1"/>
      <c r="CO459" s="1"/>
      <c r="CP459" s="1"/>
      <c r="CQ459" s="1"/>
    </row>
    <row r="460" spans="2:95" s="14" customFormat="1" ht="13.5" customHeight="1">
      <c r="B460" s="451"/>
      <c r="C460" s="566"/>
      <c r="D460" s="581"/>
      <c r="E460" s="569"/>
      <c r="F460" s="569"/>
      <c r="G460" s="117" t="s">
        <v>137</v>
      </c>
      <c r="H460" s="187">
        <v>101354178</v>
      </c>
      <c r="I460" s="160">
        <f>IFERROR(H460/E455,"-")</f>
        <v>1.9569732175496041E-2</v>
      </c>
      <c r="J460" s="187">
        <v>2661</v>
      </c>
      <c r="K460" s="160">
        <f>IFERROR(J460/F455,"-")</f>
        <v>0.311483085567131</v>
      </c>
      <c r="L460" s="190">
        <f t="shared" si="254"/>
        <v>38088.755355129651</v>
      </c>
      <c r="M460" s="101">
        <f t="shared" si="276"/>
        <v>1.9945283513847768E-2</v>
      </c>
      <c r="N460" s="569"/>
      <c r="O460" s="569"/>
      <c r="P460" s="117" t="s">
        <v>137</v>
      </c>
      <c r="Q460" s="187">
        <v>10529370</v>
      </c>
      <c r="R460" s="160">
        <f>IFERROR(Q460/N455,"-")</f>
        <v>1.5419742824598161E-2</v>
      </c>
      <c r="S460" s="187">
        <v>369</v>
      </c>
      <c r="T460" s="160">
        <f>IFERROR(S460/O455,"-")</f>
        <v>0.33094170403587442</v>
      </c>
      <c r="U460" s="190">
        <f t="shared" si="255"/>
        <v>28534.878048780487</v>
      </c>
      <c r="V460" s="101">
        <f t="shared" si="277"/>
        <v>2.7658059438593861E-3</v>
      </c>
      <c r="W460" s="569"/>
      <c r="X460" s="569"/>
      <c r="Y460" s="117" t="s">
        <v>137</v>
      </c>
      <c r="Z460" s="187">
        <v>7167217</v>
      </c>
      <c r="AA460" s="160">
        <f>IFERROR(Z460/W455,"-")</f>
        <v>1.7877086987565835E-2</v>
      </c>
      <c r="AB460" s="187">
        <v>232</v>
      </c>
      <c r="AC460" s="160">
        <f>IFERROR(AB460/X455,"-")</f>
        <v>0.38095238095238093</v>
      </c>
      <c r="AD460" s="190">
        <f t="shared" si="256"/>
        <v>30893.176724137931</v>
      </c>
      <c r="AE460" s="101">
        <f t="shared" si="278"/>
        <v>1.738934902372297E-3</v>
      </c>
      <c r="AF460" s="569"/>
      <c r="AG460" s="569"/>
      <c r="AH460" s="117" t="s">
        <v>137</v>
      </c>
      <c r="AI460" s="187">
        <v>15245090</v>
      </c>
      <c r="AJ460" s="160">
        <f>IFERROR(AI460/AF455,"-")</f>
        <v>1.8743654382184581E-2</v>
      </c>
      <c r="AK460" s="187">
        <v>422</v>
      </c>
      <c r="AL460" s="160">
        <f>IFERROR(AK460/AG455,"-")</f>
        <v>0.38018018018018018</v>
      </c>
      <c r="AM460" s="190">
        <f t="shared" si="257"/>
        <v>36125.805687203792</v>
      </c>
      <c r="AN460" s="101">
        <f t="shared" si="279"/>
        <v>3.1630626241427127E-3</v>
      </c>
      <c r="AO460" s="569"/>
      <c r="AP460" s="586"/>
      <c r="AQ460" s="117" t="s">
        <v>137</v>
      </c>
      <c r="AR460" s="187">
        <f t="shared" si="252"/>
        <v>134295855</v>
      </c>
      <c r="AS460" s="160">
        <f>IFERROR(AR460/AO455,"-")</f>
        <v>1.8978413170732237E-2</v>
      </c>
      <c r="AT460" s="187">
        <f t="shared" si="253"/>
        <v>3684</v>
      </c>
      <c r="AU460" s="160">
        <f>IFERROR(AT460/AP455,"-")</f>
        <v>0.32381119803111541</v>
      </c>
      <c r="AV460" s="190">
        <f t="shared" si="258"/>
        <v>36453.815146579807</v>
      </c>
      <c r="AW460" s="101">
        <f t="shared" si="280"/>
        <v>2.7613086984222164E-2</v>
      </c>
      <c r="AX460" s="112"/>
      <c r="BN460" s="476"/>
      <c r="BO460" s="566"/>
      <c r="BP460" s="569"/>
      <c r="BQ460" s="569"/>
      <c r="BR460" s="388" t="s">
        <v>145</v>
      </c>
      <c r="BS460" s="374">
        <v>1649532</v>
      </c>
      <c r="BT460" s="329">
        <v>1.2797279814251805E-2</v>
      </c>
      <c r="BU460" s="374">
        <v>17</v>
      </c>
      <c r="BV460" s="329">
        <v>9.4444444444444442E-2</v>
      </c>
      <c r="BW460" s="374">
        <v>97031.294117647063</v>
      </c>
      <c r="BX460" s="389">
        <v>8.4241823587710609E-4</v>
      </c>
      <c r="CA460" s="9"/>
      <c r="CB460" s="138"/>
      <c r="CC460" s="138"/>
      <c r="CD460" s="138"/>
      <c r="CE460" s="138"/>
      <c r="CF460" s="138"/>
      <c r="CG460" s="138"/>
      <c r="CH460" s="1"/>
      <c r="CI460" s="9"/>
      <c r="CJ460" s="130"/>
      <c r="CK460" s="130"/>
      <c r="CL460" s="130"/>
      <c r="CM460" s="1"/>
      <c r="CN460" s="1"/>
      <c r="CO460" s="1"/>
      <c r="CP460" s="1"/>
      <c r="CQ460" s="1"/>
    </row>
    <row r="461" spans="2:95" s="14" customFormat="1" ht="13.5" customHeight="1">
      <c r="B461" s="451"/>
      <c r="C461" s="566"/>
      <c r="D461" s="581"/>
      <c r="E461" s="569"/>
      <c r="F461" s="569"/>
      <c r="G461" s="117" t="s">
        <v>138</v>
      </c>
      <c r="H461" s="187">
        <v>173725664</v>
      </c>
      <c r="I461" s="160">
        <f>IFERROR(H461/E455,"-")</f>
        <v>3.354340969042454E-2</v>
      </c>
      <c r="J461" s="187">
        <v>3009</v>
      </c>
      <c r="K461" s="160">
        <f>IFERROR(J461/F455,"-")</f>
        <v>0.35221819033126539</v>
      </c>
      <c r="L461" s="190">
        <f t="shared" si="254"/>
        <v>57735.348620804252</v>
      </c>
      <c r="M461" s="101">
        <f t="shared" si="276"/>
        <v>2.2553685867406213E-2</v>
      </c>
      <c r="N461" s="569"/>
      <c r="O461" s="569"/>
      <c r="P461" s="117" t="s">
        <v>138</v>
      </c>
      <c r="Q461" s="187">
        <v>24052811</v>
      </c>
      <c r="R461" s="160">
        <f>IFERROR(Q461/N455,"-")</f>
        <v>3.522415489518041E-2</v>
      </c>
      <c r="S461" s="187">
        <v>436</v>
      </c>
      <c r="T461" s="160">
        <f>IFERROR(S461/O455,"-")</f>
        <v>0.39103139013452914</v>
      </c>
      <c r="U461" s="190">
        <f t="shared" si="255"/>
        <v>55166.997706422015</v>
      </c>
      <c r="V461" s="101">
        <f t="shared" si="277"/>
        <v>3.2679983510100065E-3</v>
      </c>
      <c r="W461" s="569"/>
      <c r="X461" s="569"/>
      <c r="Y461" s="117" t="s">
        <v>138</v>
      </c>
      <c r="Z461" s="187">
        <v>16706370</v>
      </c>
      <c r="AA461" s="160">
        <f>IFERROR(Z461/W455,"-")</f>
        <v>4.1670460059526626E-2</v>
      </c>
      <c r="AB461" s="187">
        <v>247</v>
      </c>
      <c r="AC461" s="160">
        <f>IFERROR(AB461/X455,"-")</f>
        <v>0.40558292282430214</v>
      </c>
      <c r="AD461" s="190">
        <f t="shared" si="256"/>
        <v>67637.125506072873</v>
      </c>
      <c r="AE461" s="101">
        <f t="shared" si="278"/>
        <v>1.8513660383015402E-3</v>
      </c>
      <c r="AF461" s="569"/>
      <c r="AG461" s="569"/>
      <c r="AH461" s="117" t="s">
        <v>138</v>
      </c>
      <c r="AI461" s="187">
        <v>24156868</v>
      </c>
      <c r="AJ461" s="160">
        <f>IFERROR(AI461/AF455,"-")</f>
        <v>2.9700578005643425E-2</v>
      </c>
      <c r="AK461" s="187">
        <v>461</v>
      </c>
      <c r="AL461" s="160">
        <f>IFERROR(AK461/AG455,"-")</f>
        <v>0.41531531531531529</v>
      </c>
      <c r="AM461" s="190">
        <f t="shared" si="257"/>
        <v>52401.01518438178</v>
      </c>
      <c r="AN461" s="101">
        <f t="shared" si="279"/>
        <v>3.4553835775587454E-3</v>
      </c>
      <c r="AO461" s="569"/>
      <c r="AP461" s="586"/>
      <c r="AQ461" s="117" t="s">
        <v>138</v>
      </c>
      <c r="AR461" s="187">
        <f t="shared" si="252"/>
        <v>238641713</v>
      </c>
      <c r="AS461" s="160">
        <f>IFERROR(AR461/AO455,"-")</f>
        <v>3.3724354553499085E-2</v>
      </c>
      <c r="AT461" s="187">
        <f t="shared" si="253"/>
        <v>4153</v>
      </c>
      <c r="AU461" s="160">
        <f>IFERROR(AT461/AP455,"-")</f>
        <v>0.36503471917025576</v>
      </c>
      <c r="AV461" s="190">
        <f t="shared" si="258"/>
        <v>57462.488080905372</v>
      </c>
      <c r="AW461" s="101">
        <f t="shared" si="280"/>
        <v>3.1128433834276506E-2</v>
      </c>
      <c r="AX461" s="112"/>
      <c r="BN461" s="476"/>
      <c r="BO461" s="566"/>
      <c r="BP461" s="569"/>
      <c r="BQ461" s="569"/>
      <c r="BR461" s="388" t="s">
        <v>146</v>
      </c>
      <c r="BS461" s="374">
        <v>775953</v>
      </c>
      <c r="BT461" s="329">
        <v>6.0199424222798529E-3</v>
      </c>
      <c r="BU461" s="374">
        <v>20</v>
      </c>
      <c r="BV461" s="329">
        <v>0.1111111111111111</v>
      </c>
      <c r="BW461" s="374">
        <v>38797.65</v>
      </c>
      <c r="BX461" s="389">
        <v>9.9108027750247768E-4</v>
      </c>
      <c r="CA461" s="9"/>
      <c r="CB461" s="138"/>
      <c r="CC461" s="138"/>
      <c r="CD461" s="138"/>
      <c r="CE461" s="138"/>
      <c r="CF461" s="138"/>
      <c r="CG461" s="138"/>
      <c r="CH461" s="1"/>
      <c r="CI461" s="9"/>
      <c r="CJ461" s="130"/>
      <c r="CK461" s="130"/>
      <c r="CL461" s="130"/>
      <c r="CM461" s="1"/>
      <c r="CN461" s="1"/>
      <c r="CO461" s="1"/>
      <c r="CP461" s="1"/>
      <c r="CQ461" s="1"/>
    </row>
    <row r="462" spans="2:95" s="14" customFormat="1" ht="13.5" customHeight="1">
      <c r="B462" s="451"/>
      <c r="C462" s="566"/>
      <c r="D462" s="581"/>
      <c r="E462" s="569"/>
      <c r="F462" s="569"/>
      <c r="G462" s="117" t="s">
        <v>139</v>
      </c>
      <c r="H462" s="187">
        <v>121852265</v>
      </c>
      <c r="I462" s="160">
        <f>IFERROR(H462/E455,"-")</f>
        <v>2.352755691065414E-2</v>
      </c>
      <c r="J462" s="187">
        <v>790</v>
      </c>
      <c r="K462" s="160">
        <f>IFERROR(J462/F455,"-")</f>
        <v>9.2473370010534947E-2</v>
      </c>
      <c r="L462" s="190">
        <f t="shared" si="254"/>
        <v>154243.37341772151</v>
      </c>
      <c r="M462" s="101">
        <f t="shared" si="276"/>
        <v>5.921373158940149E-3</v>
      </c>
      <c r="N462" s="569"/>
      <c r="O462" s="569"/>
      <c r="P462" s="117" t="s">
        <v>139</v>
      </c>
      <c r="Q462" s="187">
        <v>11855636</v>
      </c>
      <c r="R462" s="160">
        <f>IFERROR(Q462/N455,"-")</f>
        <v>1.7361993940952558E-2</v>
      </c>
      <c r="S462" s="187">
        <v>108</v>
      </c>
      <c r="T462" s="160">
        <f>IFERROR(S462/O455,"-")</f>
        <v>9.6860986547085207E-2</v>
      </c>
      <c r="U462" s="190">
        <f t="shared" si="255"/>
        <v>109774.4074074074</v>
      </c>
      <c r="V462" s="101">
        <f t="shared" si="277"/>
        <v>8.09504178690552E-4</v>
      </c>
      <c r="W462" s="569"/>
      <c r="X462" s="569"/>
      <c r="Y462" s="117" t="s">
        <v>139</v>
      </c>
      <c r="Z462" s="187">
        <v>13487697</v>
      </c>
      <c r="AA462" s="160">
        <f>IFERROR(Z462/W455,"-")</f>
        <v>3.3642169970705613E-2</v>
      </c>
      <c r="AB462" s="187">
        <v>59</v>
      </c>
      <c r="AC462" s="160">
        <f>IFERROR(AB462/X455,"-")</f>
        <v>9.688013136288999E-2</v>
      </c>
      <c r="AD462" s="190">
        <f t="shared" si="256"/>
        <v>228605.03389830509</v>
      </c>
      <c r="AE462" s="101">
        <f t="shared" si="278"/>
        <v>4.4222913465502382E-4</v>
      </c>
      <c r="AF462" s="569"/>
      <c r="AG462" s="569"/>
      <c r="AH462" s="117" t="s">
        <v>139</v>
      </c>
      <c r="AI462" s="187">
        <v>12518818</v>
      </c>
      <c r="AJ462" s="160">
        <f>IFERROR(AI462/AF455,"-")</f>
        <v>1.5391735822187421E-2</v>
      </c>
      <c r="AK462" s="187">
        <v>139</v>
      </c>
      <c r="AL462" s="160">
        <f>IFERROR(AK462/AG455,"-")</f>
        <v>0.12522522522522522</v>
      </c>
      <c r="AM462" s="190">
        <f t="shared" si="257"/>
        <v>90063.438848920865</v>
      </c>
      <c r="AN462" s="101">
        <f t="shared" si="279"/>
        <v>1.0418618596109883E-3</v>
      </c>
      <c r="AO462" s="569"/>
      <c r="AP462" s="586"/>
      <c r="AQ462" s="117" t="s">
        <v>139</v>
      </c>
      <c r="AR462" s="187">
        <f t="shared" si="252"/>
        <v>159714416</v>
      </c>
      <c r="AS462" s="160">
        <f>IFERROR(AR462/AO455,"-")</f>
        <v>2.2570511771716317E-2</v>
      </c>
      <c r="AT462" s="187">
        <f t="shared" si="253"/>
        <v>1096</v>
      </c>
      <c r="AU462" s="160">
        <f>IFERROR(AT462/AP455,"-")</f>
        <v>9.6334710380592423E-2</v>
      </c>
      <c r="AV462" s="190">
        <f t="shared" si="258"/>
        <v>145724.83211678831</v>
      </c>
      <c r="AW462" s="101">
        <f t="shared" si="280"/>
        <v>8.2149683318967128E-3</v>
      </c>
      <c r="AX462" s="112"/>
      <c r="BN462" s="476"/>
      <c r="BO462" s="566"/>
      <c r="BP462" s="569"/>
      <c r="BQ462" s="569"/>
      <c r="BR462" s="388" t="s">
        <v>147</v>
      </c>
      <c r="BS462" s="374">
        <v>101836</v>
      </c>
      <c r="BT462" s="329">
        <v>7.9005668708709309E-4</v>
      </c>
      <c r="BU462" s="374">
        <v>20</v>
      </c>
      <c r="BV462" s="329">
        <v>0.1111111111111111</v>
      </c>
      <c r="BW462" s="374">
        <v>5091.8</v>
      </c>
      <c r="BX462" s="389">
        <v>9.9108027750247768E-4</v>
      </c>
      <c r="CA462" s="9"/>
      <c r="CB462" s="138"/>
      <c r="CC462" s="138"/>
      <c r="CD462" s="138"/>
      <c r="CE462" s="138"/>
      <c r="CF462" s="138"/>
      <c r="CG462" s="138"/>
      <c r="CH462" s="1"/>
      <c r="CI462" s="9"/>
      <c r="CJ462" s="130"/>
      <c r="CK462" s="130"/>
      <c r="CL462" s="130"/>
      <c r="CM462" s="1"/>
      <c r="CN462" s="1"/>
      <c r="CO462" s="1"/>
      <c r="CP462" s="1"/>
      <c r="CQ462" s="1"/>
    </row>
    <row r="463" spans="2:95" s="14" customFormat="1" ht="13.5" customHeight="1">
      <c r="B463" s="451"/>
      <c r="C463" s="566"/>
      <c r="D463" s="581"/>
      <c r="E463" s="569"/>
      <c r="F463" s="569"/>
      <c r="G463" s="117" t="s">
        <v>149</v>
      </c>
      <c r="H463" s="187">
        <v>44993</v>
      </c>
      <c r="I463" s="160">
        <f>IFERROR(H463/E455,"-")</f>
        <v>8.687367182555545E-6</v>
      </c>
      <c r="J463" s="187">
        <v>7</v>
      </c>
      <c r="K463" s="160">
        <f>IFERROR(J463/F455,"-")</f>
        <v>8.1938429123258811E-4</v>
      </c>
      <c r="L463" s="190">
        <f t="shared" si="254"/>
        <v>6427.5714285714284</v>
      </c>
      <c r="M463" s="101">
        <f t="shared" si="276"/>
        <v>5.2467863433646891E-5</v>
      </c>
      <c r="N463" s="569"/>
      <c r="O463" s="569"/>
      <c r="P463" s="117" t="s">
        <v>149</v>
      </c>
      <c r="Q463" s="187">
        <v>3097</v>
      </c>
      <c r="R463" s="160">
        <f>IFERROR(Q463/N455,"-")</f>
        <v>4.535403687759145E-6</v>
      </c>
      <c r="S463" s="187">
        <v>2</v>
      </c>
      <c r="T463" s="160">
        <f>IFERROR(S463/O455,"-")</f>
        <v>1.7937219730941704E-3</v>
      </c>
      <c r="U463" s="190">
        <f t="shared" si="255"/>
        <v>1548.5</v>
      </c>
      <c r="V463" s="101">
        <f t="shared" si="277"/>
        <v>1.4990818123899112E-5</v>
      </c>
      <c r="W463" s="569"/>
      <c r="X463" s="569"/>
      <c r="Y463" s="117" t="s">
        <v>149</v>
      </c>
      <c r="Z463" s="187">
        <v>0</v>
      </c>
      <c r="AA463" s="160">
        <f>IFERROR(Z463/W455,"-")</f>
        <v>0</v>
      </c>
      <c r="AB463" s="187">
        <v>0</v>
      </c>
      <c r="AC463" s="160">
        <f>IFERROR(AB463/X455,"-")</f>
        <v>0</v>
      </c>
      <c r="AD463" s="190" t="str">
        <f t="shared" si="256"/>
        <v>-</v>
      </c>
      <c r="AE463" s="101">
        <f t="shared" si="278"/>
        <v>0</v>
      </c>
      <c r="AF463" s="569"/>
      <c r="AG463" s="569"/>
      <c r="AH463" s="117" t="s">
        <v>149</v>
      </c>
      <c r="AI463" s="187">
        <v>0</v>
      </c>
      <c r="AJ463" s="160">
        <f>IFERROR(AI463/AF455,"-")</f>
        <v>0</v>
      </c>
      <c r="AK463" s="187">
        <v>0</v>
      </c>
      <c r="AL463" s="160">
        <f>IFERROR(AK463/AG455,"-")</f>
        <v>0</v>
      </c>
      <c r="AM463" s="190" t="str">
        <f t="shared" si="257"/>
        <v>-</v>
      </c>
      <c r="AN463" s="101">
        <f t="shared" si="279"/>
        <v>0</v>
      </c>
      <c r="AO463" s="569"/>
      <c r="AP463" s="586"/>
      <c r="AQ463" s="117" t="s">
        <v>149</v>
      </c>
      <c r="AR463" s="187">
        <f t="shared" si="252"/>
        <v>48090</v>
      </c>
      <c r="AS463" s="160">
        <f>IFERROR(AR463/AO455,"-")</f>
        <v>6.7959795883537378E-6</v>
      </c>
      <c r="AT463" s="187">
        <f t="shared" si="253"/>
        <v>9</v>
      </c>
      <c r="AU463" s="160">
        <f>IFERROR(AT463/AP455,"-")</f>
        <v>7.9106970203041225E-4</v>
      </c>
      <c r="AV463" s="190">
        <f t="shared" si="258"/>
        <v>5343.333333333333</v>
      </c>
      <c r="AW463" s="101">
        <f t="shared" si="280"/>
        <v>6.7458681557546E-5</v>
      </c>
      <c r="AX463" s="112"/>
      <c r="BN463" s="477"/>
      <c r="BO463" s="567"/>
      <c r="BP463" s="570"/>
      <c r="BQ463" s="570"/>
      <c r="BR463" s="119" t="s">
        <v>74</v>
      </c>
      <c r="BS463" s="374">
        <v>22969146</v>
      </c>
      <c r="BT463" s="329">
        <v>0.17819756661671468</v>
      </c>
      <c r="BU463" s="374">
        <v>152</v>
      </c>
      <c r="BV463" s="329">
        <v>0.84444444444444444</v>
      </c>
      <c r="BW463" s="374">
        <v>151112.80263157896</v>
      </c>
      <c r="BX463" s="389">
        <v>7.5322101090188305E-3</v>
      </c>
      <c r="CA463" s="9"/>
      <c r="CB463" s="138"/>
      <c r="CC463" s="138"/>
      <c r="CD463" s="138"/>
      <c r="CE463" s="138"/>
      <c r="CF463" s="138"/>
      <c r="CG463" s="138"/>
      <c r="CH463" s="1"/>
      <c r="CI463" s="9"/>
      <c r="CJ463" s="130"/>
      <c r="CK463" s="130"/>
      <c r="CL463" s="130"/>
      <c r="CM463" s="1"/>
      <c r="CN463" s="1"/>
      <c r="CO463" s="1"/>
      <c r="CP463" s="1"/>
      <c r="CQ463" s="1"/>
    </row>
    <row r="464" spans="2:95" s="14" customFormat="1" ht="13.5" customHeight="1">
      <c r="B464" s="451"/>
      <c r="C464" s="566"/>
      <c r="D464" s="581"/>
      <c r="E464" s="569"/>
      <c r="F464" s="569"/>
      <c r="G464" s="117" t="s">
        <v>140</v>
      </c>
      <c r="H464" s="187">
        <v>594087</v>
      </c>
      <c r="I464" s="160">
        <f>IFERROR(H464/E455,"-")</f>
        <v>1.1470788583519384E-4</v>
      </c>
      <c r="J464" s="187">
        <v>46</v>
      </c>
      <c r="K464" s="160">
        <f>IFERROR(J464/F455,"-")</f>
        <v>5.3845253423855785E-3</v>
      </c>
      <c r="L464" s="190">
        <f t="shared" si="254"/>
        <v>12914.934782608696</v>
      </c>
      <c r="M464" s="101">
        <f t="shared" si="276"/>
        <v>3.4478881684967959E-4</v>
      </c>
      <c r="N464" s="569"/>
      <c r="O464" s="569"/>
      <c r="P464" s="117" t="s">
        <v>140</v>
      </c>
      <c r="Q464" s="187">
        <v>97764</v>
      </c>
      <c r="R464" s="160">
        <f>IFERROR(Q464/N455,"-")</f>
        <v>1.4317055412660156E-4</v>
      </c>
      <c r="S464" s="187">
        <v>7</v>
      </c>
      <c r="T464" s="160">
        <f>IFERROR(S464/O455,"-")</f>
        <v>6.2780269058295961E-3</v>
      </c>
      <c r="U464" s="190">
        <f t="shared" si="255"/>
        <v>13966.285714285714</v>
      </c>
      <c r="V464" s="101">
        <f t="shared" si="277"/>
        <v>5.2467863433646891E-5</v>
      </c>
      <c r="W464" s="569"/>
      <c r="X464" s="569"/>
      <c r="Y464" s="117" t="s">
        <v>140</v>
      </c>
      <c r="Z464" s="187">
        <v>128205</v>
      </c>
      <c r="AA464" s="160">
        <f>IFERROR(Z464/W455,"-")</f>
        <v>3.1977990023755081E-4</v>
      </c>
      <c r="AB464" s="187">
        <v>9</v>
      </c>
      <c r="AC464" s="160">
        <f>IFERROR(AB464/X455,"-")</f>
        <v>1.4778325123152709E-2</v>
      </c>
      <c r="AD464" s="190">
        <f t="shared" si="256"/>
        <v>14245</v>
      </c>
      <c r="AE464" s="101">
        <f t="shared" si="278"/>
        <v>6.7458681557546E-5</v>
      </c>
      <c r="AF464" s="569"/>
      <c r="AG464" s="569"/>
      <c r="AH464" s="117" t="s">
        <v>140</v>
      </c>
      <c r="AI464" s="187">
        <v>163217</v>
      </c>
      <c r="AJ464" s="160">
        <f>IFERROR(AI464/AF455,"-")</f>
        <v>2.0067333399127331E-4</v>
      </c>
      <c r="AK464" s="187">
        <v>12</v>
      </c>
      <c r="AL464" s="160">
        <f>IFERROR(AK464/AG455,"-")</f>
        <v>1.0810810810810811E-2</v>
      </c>
      <c r="AM464" s="190">
        <f t="shared" si="257"/>
        <v>13601.416666666666</v>
      </c>
      <c r="AN464" s="101">
        <f t="shared" si="279"/>
        <v>8.9944908743394667E-5</v>
      </c>
      <c r="AO464" s="569"/>
      <c r="AP464" s="586"/>
      <c r="AQ464" s="117" t="s">
        <v>140</v>
      </c>
      <c r="AR464" s="187">
        <f t="shared" si="252"/>
        <v>983273</v>
      </c>
      <c r="AS464" s="160">
        <f>IFERROR(AR464/AO455,"-")</f>
        <v>1.3895411182739332E-4</v>
      </c>
      <c r="AT464" s="187">
        <f t="shared" si="253"/>
        <v>74</v>
      </c>
      <c r="AU464" s="160">
        <f>IFERROR(AT464/AP455,"-")</f>
        <v>6.5043508833611671E-3</v>
      </c>
      <c r="AV464" s="190">
        <f t="shared" si="258"/>
        <v>13287.472972972973</v>
      </c>
      <c r="AW464" s="101">
        <f t="shared" si="280"/>
        <v>5.5466027058426713E-4</v>
      </c>
      <c r="AX464" s="112"/>
      <c r="BN464" s="555">
        <v>28</v>
      </c>
      <c r="BO464" s="565" t="s">
        <v>32</v>
      </c>
      <c r="BP464" s="568">
        <v>69634170</v>
      </c>
      <c r="BQ464" s="568">
        <v>112</v>
      </c>
      <c r="BR464" s="388" t="s">
        <v>133</v>
      </c>
      <c r="BS464" s="374">
        <v>431600</v>
      </c>
      <c r="BT464" s="329">
        <v>6.1981064755995512E-3</v>
      </c>
      <c r="BU464" s="374">
        <v>24</v>
      </c>
      <c r="BV464" s="329">
        <v>0.21428571428571427</v>
      </c>
      <c r="BW464" s="374">
        <v>17983.333333333332</v>
      </c>
      <c r="BX464" s="389">
        <v>1.4006419608987453E-3</v>
      </c>
      <c r="CA464" s="9"/>
      <c r="CB464" s="138"/>
      <c r="CC464" s="138"/>
      <c r="CD464" s="138"/>
      <c r="CE464" s="138"/>
      <c r="CF464" s="138"/>
      <c r="CG464" s="138"/>
      <c r="CH464" s="1"/>
      <c r="CI464" s="9"/>
      <c r="CJ464" s="130"/>
      <c r="CK464" s="130"/>
      <c r="CL464" s="130"/>
      <c r="CM464" s="1"/>
      <c r="CN464" s="1"/>
      <c r="CO464" s="1"/>
      <c r="CP464" s="1"/>
      <c r="CQ464" s="1"/>
    </row>
    <row r="465" spans="2:95" s="14" customFormat="1" ht="13.5" customHeight="1">
      <c r="B465" s="451"/>
      <c r="C465" s="566"/>
      <c r="D465" s="581"/>
      <c r="E465" s="569"/>
      <c r="F465" s="569"/>
      <c r="G465" s="117" t="s">
        <v>141</v>
      </c>
      <c r="H465" s="187">
        <v>6305119</v>
      </c>
      <c r="I465" s="160">
        <f>IFERROR(H465/E455,"-")</f>
        <v>1.2174090165738545E-3</v>
      </c>
      <c r="J465" s="187">
        <v>363</v>
      </c>
      <c r="K465" s="160">
        <f>IFERROR(J465/F455,"-")</f>
        <v>4.2490928245347066E-2</v>
      </c>
      <c r="L465" s="190">
        <f t="shared" si="254"/>
        <v>17369.473829201102</v>
      </c>
      <c r="M465" s="101">
        <f t="shared" si="276"/>
        <v>2.7208334894876889E-3</v>
      </c>
      <c r="N465" s="569"/>
      <c r="O465" s="569"/>
      <c r="P465" s="117" t="s">
        <v>141</v>
      </c>
      <c r="Q465" s="187">
        <v>337820</v>
      </c>
      <c r="R465" s="160">
        <f>IFERROR(Q465/N455,"-")</f>
        <v>4.947207212782674E-4</v>
      </c>
      <c r="S465" s="187">
        <v>44</v>
      </c>
      <c r="T465" s="160">
        <f>IFERROR(S465/O455,"-")</f>
        <v>3.9461883408071746E-2</v>
      </c>
      <c r="U465" s="190">
        <f t="shared" si="255"/>
        <v>7677.727272727273</v>
      </c>
      <c r="V465" s="101">
        <f t="shared" si="277"/>
        <v>3.2979799872578046E-4</v>
      </c>
      <c r="W465" s="569"/>
      <c r="X465" s="569"/>
      <c r="Y465" s="117" t="s">
        <v>141</v>
      </c>
      <c r="Z465" s="187">
        <v>487601</v>
      </c>
      <c r="AA465" s="160">
        <f>IFERROR(Z465/W455,"-")</f>
        <v>1.2162162094749036E-3</v>
      </c>
      <c r="AB465" s="187">
        <v>23</v>
      </c>
      <c r="AC465" s="160">
        <f>IFERROR(AB465/X455,"-")</f>
        <v>3.7766830870279149E-2</v>
      </c>
      <c r="AD465" s="190">
        <f t="shared" si="256"/>
        <v>21200.043478260868</v>
      </c>
      <c r="AE465" s="101">
        <f t="shared" si="278"/>
        <v>1.723944084248398E-4</v>
      </c>
      <c r="AF465" s="569"/>
      <c r="AG465" s="569"/>
      <c r="AH465" s="117" t="s">
        <v>141</v>
      </c>
      <c r="AI465" s="187">
        <v>831265</v>
      </c>
      <c r="AJ465" s="160">
        <f>IFERROR(AI465/AF455,"-")</f>
        <v>1.0220302969681824E-3</v>
      </c>
      <c r="AK465" s="187">
        <v>74</v>
      </c>
      <c r="AL465" s="160">
        <f>IFERROR(AK465/AG455,"-")</f>
        <v>6.6666666666666666E-2</v>
      </c>
      <c r="AM465" s="190">
        <f t="shared" si="257"/>
        <v>11233.31081081081</v>
      </c>
      <c r="AN465" s="101">
        <f t="shared" si="279"/>
        <v>5.5466027058426713E-4</v>
      </c>
      <c r="AO465" s="569"/>
      <c r="AP465" s="586"/>
      <c r="AQ465" s="117" t="s">
        <v>141</v>
      </c>
      <c r="AR465" s="187">
        <f t="shared" si="252"/>
        <v>7961805</v>
      </c>
      <c r="AS465" s="160">
        <f>IFERROR(AR465/AO455,"-")</f>
        <v>1.125145857069094E-3</v>
      </c>
      <c r="AT465" s="187">
        <f t="shared" si="253"/>
        <v>504</v>
      </c>
      <c r="AU465" s="160">
        <f>IFERROR(AT465/AP455,"-")</f>
        <v>4.4299903313703086E-2</v>
      </c>
      <c r="AV465" s="190">
        <f t="shared" si="258"/>
        <v>15797.232142857143</v>
      </c>
      <c r="AW465" s="101">
        <f t="shared" si="280"/>
        <v>3.7776861672225762E-3</v>
      </c>
      <c r="AX465" s="112"/>
      <c r="BN465" s="476"/>
      <c r="BO465" s="566"/>
      <c r="BP465" s="569"/>
      <c r="BQ465" s="569"/>
      <c r="BR465" s="388" t="s">
        <v>134</v>
      </c>
      <c r="BS465" s="374">
        <v>608115</v>
      </c>
      <c r="BT465" s="329">
        <v>8.732997032922199E-3</v>
      </c>
      <c r="BU465" s="374">
        <v>38</v>
      </c>
      <c r="BV465" s="329">
        <v>0.3392857142857143</v>
      </c>
      <c r="BW465" s="374">
        <v>16003.026315789473</v>
      </c>
      <c r="BX465" s="389">
        <v>2.2176831047563466E-3</v>
      </c>
      <c r="CA465" s="9"/>
      <c r="CB465" s="138"/>
      <c r="CC465" s="138"/>
      <c r="CD465" s="138"/>
      <c r="CE465" s="138"/>
      <c r="CF465" s="138"/>
      <c r="CG465" s="138"/>
      <c r="CH465" s="1"/>
      <c r="CI465" s="9"/>
      <c r="CJ465" s="130"/>
      <c r="CK465" s="130"/>
      <c r="CL465" s="130"/>
      <c r="CM465" s="1"/>
      <c r="CN465" s="1"/>
      <c r="CO465" s="1"/>
      <c r="CP465" s="1"/>
      <c r="CQ465" s="1"/>
    </row>
    <row r="466" spans="2:95" s="14" customFormat="1" ht="13.5" customHeight="1">
      <c r="B466" s="451"/>
      <c r="C466" s="566"/>
      <c r="D466" s="581"/>
      <c r="E466" s="569"/>
      <c r="F466" s="569"/>
      <c r="G466" s="117" t="s">
        <v>142</v>
      </c>
      <c r="H466" s="187">
        <v>4115670</v>
      </c>
      <c r="I466" s="160">
        <f>IFERROR(H466/E455,"-")</f>
        <v>7.9466442540458259E-4</v>
      </c>
      <c r="J466" s="187">
        <v>43</v>
      </c>
      <c r="K466" s="160">
        <f>IFERROR(J466/F455,"-")</f>
        <v>5.0333606461430407E-3</v>
      </c>
      <c r="L466" s="190">
        <f t="shared" si="254"/>
        <v>95713.255813953481</v>
      </c>
      <c r="M466" s="101">
        <f t="shared" si="276"/>
        <v>3.223025896638309E-4</v>
      </c>
      <c r="N466" s="569"/>
      <c r="O466" s="569"/>
      <c r="P466" s="117" t="s">
        <v>142</v>
      </c>
      <c r="Q466" s="187">
        <v>61967</v>
      </c>
      <c r="R466" s="160">
        <f>IFERROR(Q466/N455,"-")</f>
        <v>9.0747613922948303E-5</v>
      </c>
      <c r="S466" s="187">
        <v>6</v>
      </c>
      <c r="T466" s="160">
        <f>IFERROR(S466/O455,"-")</f>
        <v>5.3811659192825115E-3</v>
      </c>
      <c r="U466" s="190">
        <f t="shared" si="255"/>
        <v>10327.833333333334</v>
      </c>
      <c r="V466" s="101">
        <f t="shared" si="277"/>
        <v>4.4972454371697333E-5</v>
      </c>
      <c r="W466" s="569"/>
      <c r="X466" s="569"/>
      <c r="Y466" s="117" t="s">
        <v>142</v>
      </c>
      <c r="Z466" s="187">
        <v>19867</v>
      </c>
      <c r="AA466" s="160">
        <f>IFERROR(Z466/W455,"-")</f>
        <v>4.9553974322525808E-5</v>
      </c>
      <c r="AB466" s="187">
        <v>4</v>
      </c>
      <c r="AC466" s="160">
        <f>IFERROR(AB466/X455,"-")</f>
        <v>6.5681444991789817E-3</v>
      </c>
      <c r="AD466" s="190">
        <f t="shared" si="256"/>
        <v>4966.75</v>
      </c>
      <c r="AE466" s="101">
        <f t="shared" si="278"/>
        <v>2.9981636247798224E-5</v>
      </c>
      <c r="AF466" s="569"/>
      <c r="AG466" s="569"/>
      <c r="AH466" s="117" t="s">
        <v>142</v>
      </c>
      <c r="AI466" s="187">
        <v>755289</v>
      </c>
      <c r="AJ466" s="160">
        <f>IFERROR(AI466/AF455,"-")</f>
        <v>9.2861872082525005E-4</v>
      </c>
      <c r="AK466" s="187">
        <v>22</v>
      </c>
      <c r="AL466" s="160">
        <f>IFERROR(AK466/AG455,"-")</f>
        <v>1.9819819819819819E-2</v>
      </c>
      <c r="AM466" s="190">
        <f t="shared" si="257"/>
        <v>34331.318181818184</v>
      </c>
      <c r="AN466" s="101">
        <f t="shared" si="279"/>
        <v>1.6489899936289023E-4</v>
      </c>
      <c r="AO466" s="569"/>
      <c r="AP466" s="586"/>
      <c r="AQ466" s="117" t="s">
        <v>142</v>
      </c>
      <c r="AR466" s="187">
        <f t="shared" si="252"/>
        <v>4952793</v>
      </c>
      <c r="AS466" s="160">
        <f>IFERROR(AR466/AO455,"-")</f>
        <v>6.9991848894450555E-4</v>
      </c>
      <c r="AT466" s="187">
        <f t="shared" si="253"/>
        <v>75</v>
      </c>
      <c r="AU466" s="160">
        <f>IFERROR(AT466/AP455,"-")</f>
        <v>6.5922475169201021E-3</v>
      </c>
      <c r="AV466" s="190">
        <f t="shared" si="258"/>
        <v>66037.240000000005</v>
      </c>
      <c r="AW466" s="101">
        <f t="shared" si="280"/>
        <v>5.6215567964621664E-4</v>
      </c>
      <c r="AX466" s="112"/>
      <c r="BN466" s="476"/>
      <c r="BO466" s="566"/>
      <c r="BP466" s="569"/>
      <c r="BQ466" s="569"/>
      <c r="BR466" s="388" t="s">
        <v>135</v>
      </c>
      <c r="BS466" s="374">
        <v>777580</v>
      </c>
      <c r="BT466" s="329">
        <v>1.1166644192068347E-2</v>
      </c>
      <c r="BU466" s="374">
        <v>35</v>
      </c>
      <c r="BV466" s="329">
        <v>0.3125</v>
      </c>
      <c r="BW466" s="374">
        <v>22216.571428571428</v>
      </c>
      <c r="BX466" s="389">
        <v>2.0426028596440037E-3</v>
      </c>
      <c r="CA466" s="9"/>
      <c r="CB466" s="138"/>
      <c r="CC466" s="138"/>
      <c r="CD466" s="138"/>
      <c r="CE466" s="138"/>
      <c r="CF466" s="138"/>
      <c r="CG466" s="138"/>
      <c r="CH466" s="1"/>
      <c r="CI466" s="9"/>
      <c r="CJ466" s="130"/>
      <c r="CK466" s="130"/>
      <c r="CL466" s="130"/>
      <c r="CM466" s="1"/>
      <c r="CN466" s="1"/>
      <c r="CO466" s="1"/>
      <c r="CP466" s="1"/>
      <c r="CQ466" s="1"/>
    </row>
    <row r="467" spans="2:95" s="14" customFormat="1" ht="13.5" customHeight="1">
      <c r="B467" s="451"/>
      <c r="C467" s="566"/>
      <c r="D467" s="581"/>
      <c r="E467" s="569"/>
      <c r="F467" s="569"/>
      <c r="G467" s="117" t="s">
        <v>143</v>
      </c>
      <c r="H467" s="187">
        <v>7038442</v>
      </c>
      <c r="I467" s="160">
        <f>IFERROR(H467/E455,"-")</f>
        <v>1.3590009567515085E-3</v>
      </c>
      <c r="J467" s="187">
        <v>42</v>
      </c>
      <c r="K467" s="160">
        <f>IFERROR(J467/F455,"-")</f>
        <v>4.9163057473955284E-3</v>
      </c>
      <c r="L467" s="190">
        <f t="shared" si="254"/>
        <v>167581.95238095237</v>
      </c>
      <c r="M467" s="101">
        <f t="shared" si="276"/>
        <v>3.1480718060188133E-4</v>
      </c>
      <c r="N467" s="569"/>
      <c r="O467" s="569"/>
      <c r="P467" s="117" t="s">
        <v>143</v>
      </c>
      <c r="Q467" s="187">
        <v>6909192</v>
      </c>
      <c r="R467" s="160">
        <f>IFERROR(Q467/N455,"-")</f>
        <v>1.0118170770499186E-2</v>
      </c>
      <c r="S467" s="187">
        <v>5</v>
      </c>
      <c r="T467" s="160">
        <f>IFERROR(S467/O455,"-")</f>
        <v>4.4843049327354259E-3</v>
      </c>
      <c r="U467" s="190">
        <f t="shared" si="255"/>
        <v>1381838.4</v>
      </c>
      <c r="V467" s="101">
        <f t="shared" si="277"/>
        <v>3.7477045309747782E-5</v>
      </c>
      <c r="W467" s="569"/>
      <c r="X467" s="569"/>
      <c r="Y467" s="117" t="s">
        <v>143</v>
      </c>
      <c r="Z467" s="187">
        <v>0</v>
      </c>
      <c r="AA467" s="160">
        <f>IFERROR(Z467/W455,"-")</f>
        <v>0</v>
      </c>
      <c r="AB467" s="187">
        <v>0</v>
      </c>
      <c r="AC467" s="160">
        <f>IFERROR(AB467/X455,"-")</f>
        <v>0</v>
      </c>
      <c r="AD467" s="190" t="str">
        <f t="shared" si="256"/>
        <v>-</v>
      </c>
      <c r="AE467" s="101">
        <f t="shared" si="278"/>
        <v>0</v>
      </c>
      <c r="AF467" s="569"/>
      <c r="AG467" s="569"/>
      <c r="AH467" s="117" t="s">
        <v>143</v>
      </c>
      <c r="AI467" s="187">
        <v>4854580</v>
      </c>
      <c r="AJ467" s="160">
        <f>IFERROR(AI467/AF455,"-")</f>
        <v>5.9686475901857992E-3</v>
      </c>
      <c r="AK467" s="187">
        <v>15</v>
      </c>
      <c r="AL467" s="160">
        <f>IFERROR(AK467/AG455,"-")</f>
        <v>1.3513513513513514E-2</v>
      </c>
      <c r="AM467" s="190">
        <f t="shared" si="257"/>
        <v>323638.66666666669</v>
      </c>
      <c r="AN467" s="101">
        <f t="shared" si="279"/>
        <v>1.1243113592924333E-4</v>
      </c>
      <c r="AO467" s="569"/>
      <c r="AP467" s="586"/>
      <c r="AQ467" s="117" t="s">
        <v>143</v>
      </c>
      <c r="AR467" s="187">
        <f t="shared" si="252"/>
        <v>18802214</v>
      </c>
      <c r="AS467" s="160">
        <f>IFERROR(AR467/AO455,"-")</f>
        <v>2.6570900927398397E-3</v>
      </c>
      <c r="AT467" s="187">
        <f t="shared" si="253"/>
        <v>62</v>
      </c>
      <c r="AU467" s="160">
        <f>IFERROR(AT467/AP455,"-")</f>
        <v>5.4495912806539508E-3</v>
      </c>
      <c r="AV467" s="190">
        <f t="shared" si="258"/>
        <v>303261.51612903224</v>
      </c>
      <c r="AW467" s="101">
        <f t="shared" si="280"/>
        <v>4.6471536184087246E-4</v>
      </c>
      <c r="AX467" s="112"/>
      <c r="BN467" s="476"/>
      <c r="BO467" s="566"/>
      <c r="BP467" s="569"/>
      <c r="BQ467" s="569"/>
      <c r="BR467" s="388" t="s">
        <v>136</v>
      </c>
      <c r="BS467" s="374">
        <v>96498</v>
      </c>
      <c r="BT467" s="329">
        <v>1.3857851684022371E-3</v>
      </c>
      <c r="BU467" s="374">
        <v>5</v>
      </c>
      <c r="BV467" s="329">
        <v>4.4642857142857144E-2</v>
      </c>
      <c r="BW467" s="374">
        <v>19299.599999999999</v>
      </c>
      <c r="BX467" s="389">
        <v>2.9180040852057191E-4</v>
      </c>
      <c r="CA467" s="9"/>
      <c r="CB467" s="138"/>
      <c r="CC467" s="138"/>
      <c r="CD467" s="138"/>
      <c r="CE467" s="138"/>
      <c r="CF467" s="138"/>
      <c r="CG467" s="138"/>
      <c r="CH467" s="1"/>
      <c r="CI467" s="9"/>
      <c r="CJ467" s="130"/>
      <c r="CK467" s="130"/>
      <c r="CL467" s="130"/>
      <c r="CM467" s="1"/>
      <c r="CN467" s="1"/>
      <c r="CO467" s="1"/>
      <c r="CP467" s="1"/>
      <c r="CQ467" s="1"/>
    </row>
    <row r="468" spans="2:95" s="14" customFormat="1" ht="13.5" customHeight="1">
      <c r="B468" s="451"/>
      <c r="C468" s="566"/>
      <c r="D468" s="581"/>
      <c r="E468" s="569"/>
      <c r="F468" s="569"/>
      <c r="G468" s="117" t="s">
        <v>144</v>
      </c>
      <c r="H468" s="187">
        <v>28568343</v>
      </c>
      <c r="I468" s="160">
        <f>IFERROR(H468/E455,"-")</f>
        <v>5.5160510621250075E-3</v>
      </c>
      <c r="J468" s="187">
        <v>827</v>
      </c>
      <c r="K468" s="160">
        <f>IFERROR(J468/F455,"-")</f>
        <v>9.6804401264192902E-2</v>
      </c>
      <c r="L468" s="190">
        <f t="shared" si="254"/>
        <v>34544.550181378479</v>
      </c>
      <c r="M468" s="101">
        <f t="shared" si="276"/>
        <v>6.1987032942322825E-3</v>
      </c>
      <c r="N468" s="569"/>
      <c r="O468" s="569"/>
      <c r="P468" s="117" t="s">
        <v>144</v>
      </c>
      <c r="Q468" s="187">
        <v>4309672</v>
      </c>
      <c r="R468" s="160">
        <f>IFERROR(Q468/N455,"-")</f>
        <v>6.3113019960711423E-3</v>
      </c>
      <c r="S468" s="187">
        <v>134</v>
      </c>
      <c r="T468" s="160">
        <f>IFERROR(S468/O455,"-")</f>
        <v>0.12017937219730941</v>
      </c>
      <c r="U468" s="190">
        <f t="shared" si="255"/>
        <v>32161.731343283584</v>
      </c>
      <c r="V468" s="101">
        <f t="shared" si="277"/>
        <v>1.0043848143012405E-3</v>
      </c>
      <c r="W468" s="569"/>
      <c r="X468" s="569"/>
      <c r="Y468" s="117" t="s">
        <v>144</v>
      </c>
      <c r="Z468" s="187">
        <v>2969834</v>
      </c>
      <c r="AA468" s="160">
        <f>IFERROR(Z468/W455,"-")</f>
        <v>7.4076145255027991E-3</v>
      </c>
      <c r="AB468" s="187">
        <v>80</v>
      </c>
      <c r="AC468" s="160">
        <f>IFERROR(AB468/X455,"-")</f>
        <v>0.13136288998357964</v>
      </c>
      <c r="AD468" s="190">
        <f t="shared" si="256"/>
        <v>37122.925000000003</v>
      </c>
      <c r="AE468" s="101">
        <f t="shared" si="278"/>
        <v>5.9963272495596452E-4</v>
      </c>
      <c r="AF468" s="569"/>
      <c r="AG468" s="569"/>
      <c r="AH468" s="117" t="s">
        <v>144</v>
      </c>
      <c r="AI468" s="187">
        <v>6994516</v>
      </c>
      <c r="AJ468" s="160">
        <f>IFERROR(AI468/AF455,"-")</f>
        <v>8.5996731062040425E-3</v>
      </c>
      <c r="AK468" s="187">
        <v>188</v>
      </c>
      <c r="AL468" s="160">
        <f>IFERROR(AK468/AG455,"-")</f>
        <v>0.16936936936936936</v>
      </c>
      <c r="AM468" s="190">
        <f t="shared" si="257"/>
        <v>37204.872340425529</v>
      </c>
      <c r="AN468" s="101">
        <f t="shared" si="279"/>
        <v>1.4091369036465164E-3</v>
      </c>
      <c r="AO468" s="569"/>
      <c r="AP468" s="586"/>
      <c r="AQ468" s="117" t="s">
        <v>144</v>
      </c>
      <c r="AR468" s="187">
        <f t="shared" si="252"/>
        <v>42842365</v>
      </c>
      <c r="AS468" s="160">
        <f>IFERROR(AR468/AO455,"-")</f>
        <v>6.0543946362403948E-3</v>
      </c>
      <c r="AT468" s="187">
        <f t="shared" si="253"/>
        <v>1229</v>
      </c>
      <c r="AU468" s="160">
        <f>IFERROR(AT468/AP455,"-")</f>
        <v>0.10802496264393074</v>
      </c>
      <c r="AV468" s="190">
        <f t="shared" si="258"/>
        <v>34859.532139951181</v>
      </c>
      <c r="AW468" s="101">
        <f t="shared" si="280"/>
        <v>9.2118577371360037E-3</v>
      </c>
      <c r="AX468" s="112"/>
      <c r="BN468" s="476"/>
      <c r="BO468" s="566"/>
      <c r="BP468" s="569"/>
      <c r="BQ468" s="569"/>
      <c r="BR468" s="388" t="s">
        <v>137</v>
      </c>
      <c r="BS468" s="374">
        <v>992569</v>
      </c>
      <c r="BT468" s="329">
        <v>1.4254050848886401E-2</v>
      </c>
      <c r="BU468" s="374">
        <v>46</v>
      </c>
      <c r="BV468" s="329">
        <v>0.4107142857142857</v>
      </c>
      <c r="BW468" s="374">
        <v>21577.58695652174</v>
      </c>
      <c r="BX468" s="389">
        <v>2.6845637583892616E-3</v>
      </c>
      <c r="CA468" s="9"/>
      <c r="CB468" s="138"/>
      <c r="CC468" s="138"/>
      <c r="CD468" s="138"/>
      <c r="CE468" s="138"/>
      <c r="CF468" s="138"/>
      <c r="CG468" s="138"/>
      <c r="CH468" s="1"/>
      <c r="CI468" s="9"/>
      <c r="CJ468" s="130"/>
      <c r="CK468" s="130"/>
      <c r="CL468" s="130"/>
      <c r="CM468" s="1"/>
      <c r="CN468" s="1"/>
      <c r="CO468" s="1"/>
      <c r="CP468" s="1"/>
      <c r="CQ468" s="1"/>
    </row>
    <row r="469" spans="2:95" s="14" customFormat="1" ht="13.5" customHeight="1">
      <c r="B469" s="451"/>
      <c r="C469" s="566"/>
      <c r="D469" s="581"/>
      <c r="E469" s="569"/>
      <c r="F469" s="569"/>
      <c r="G469" s="117" t="s">
        <v>145</v>
      </c>
      <c r="H469" s="187">
        <v>38988098</v>
      </c>
      <c r="I469" s="160">
        <f>IFERROR(H469/E455,"-")</f>
        <v>7.5279248566545798E-3</v>
      </c>
      <c r="J469" s="187">
        <v>576</v>
      </c>
      <c r="K469" s="160">
        <f>IFERROR(J469/F455,"-")</f>
        <v>6.7423621678567247E-2</v>
      </c>
      <c r="L469" s="190">
        <f t="shared" si="254"/>
        <v>67687.670138888891</v>
      </c>
      <c r="M469" s="101">
        <f t="shared" si="276"/>
        <v>4.317355619682944E-3</v>
      </c>
      <c r="N469" s="569"/>
      <c r="O469" s="569"/>
      <c r="P469" s="117" t="s">
        <v>145</v>
      </c>
      <c r="Q469" s="187">
        <v>4303324</v>
      </c>
      <c r="R469" s="160">
        <f>IFERROR(Q469/N455,"-")</f>
        <v>6.3020056632942956E-3</v>
      </c>
      <c r="S469" s="187">
        <v>69</v>
      </c>
      <c r="T469" s="160">
        <f>IFERROR(S469/O455,"-")</f>
        <v>6.1883408071748879E-2</v>
      </c>
      <c r="U469" s="190">
        <f t="shared" si="255"/>
        <v>62367.014492753624</v>
      </c>
      <c r="V469" s="101">
        <f t="shared" si="277"/>
        <v>5.1718322527451936E-4</v>
      </c>
      <c r="W469" s="569"/>
      <c r="X469" s="569"/>
      <c r="Y469" s="117" t="s">
        <v>145</v>
      </c>
      <c r="Z469" s="187">
        <v>3533544</v>
      </c>
      <c r="AA469" s="160">
        <f>IFERROR(Z469/W455,"-")</f>
        <v>8.8136683265472963E-3</v>
      </c>
      <c r="AB469" s="187">
        <v>42</v>
      </c>
      <c r="AC469" s="160">
        <f>IFERROR(AB469/X455,"-")</f>
        <v>6.8965517241379309E-2</v>
      </c>
      <c r="AD469" s="190">
        <f t="shared" si="256"/>
        <v>84132</v>
      </c>
      <c r="AE469" s="101">
        <f t="shared" si="278"/>
        <v>3.1480718060188133E-4</v>
      </c>
      <c r="AF469" s="569"/>
      <c r="AG469" s="569"/>
      <c r="AH469" s="117" t="s">
        <v>145</v>
      </c>
      <c r="AI469" s="187">
        <v>6842794</v>
      </c>
      <c r="AJ469" s="160">
        <f>IFERROR(AI469/AF455,"-")</f>
        <v>8.4131327361456291E-3</v>
      </c>
      <c r="AK469" s="187">
        <v>112</v>
      </c>
      <c r="AL469" s="160">
        <f>IFERROR(AK469/AG455,"-")</f>
        <v>0.1009009009009009</v>
      </c>
      <c r="AM469" s="190">
        <f t="shared" si="257"/>
        <v>61096.375</v>
      </c>
      <c r="AN469" s="101">
        <f t="shared" si="279"/>
        <v>8.3948581493835026E-4</v>
      </c>
      <c r="AO469" s="569"/>
      <c r="AP469" s="586"/>
      <c r="AQ469" s="117" t="s">
        <v>145</v>
      </c>
      <c r="AR469" s="187">
        <f t="shared" si="252"/>
        <v>53667760</v>
      </c>
      <c r="AS469" s="160">
        <f>IFERROR(AR469/AO455,"-")</f>
        <v>7.5842171244056393E-3</v>
      </c>
      <c r="AT469" s="187">
        <f t="shared" si="253"/>
        <v>799</v>
      </c>
      <c r="AU469" s="160">
        <f>IFERROR(AT469/AP455,"-")</f>
        <v>7.0229410213588819E-2</v>
      </c>
      <c r="AV469" s="190">
        <f t="shared" si="258"/>
        <v>67168.660826032545</v>
      </c>
      <c r="AW469" s="101">
        <f t="shared" si="280"/>
        <v>5.9888318404976949E-3</v>
      </c>
      <c r="AX469" s="112"/>
      <c r="BN469" s="476"/>
      <c r="BO469" s="566"/>
      <c r="BP469" s="569"/>
      <c r="BQ469" s="569"/>
      <c r="BR469" s="388" t="s">
        <v>138</v>
      </c>
      <c r="BS469" s="374">
        <v>1583915</v>
      </c>
      <c r="BT469" s="329">
        <v>2.2746232201805522E-2</v>
      </c>
      <c r="BU469" s="374">
        <v>42</v>
      </c>
      <c r="BV469" s="329">
        <v>0.375</v>
      </c>
      <c r="BW469" s="374">
        <v>37712.261904761908</v>
      </c>
      <c r="BX469" s="389">
        <v>2.4511234315728043E-3</v>
      </c>
      <c r="CA469" s="9"/>
      <c r="CB469" s="138"/>
      <c r="CC469" s="138"/>
      <c r="CD469" s="138"/>
      <c r="CE469" s="138"/>
      <c r="CF469" s="138"/>
      <c r="CG469" s="138"/>
      <c r="CH469" s="1"/>
      <c r="CI469" s="9"/>
      <c r="CJ469" s="130"/>
      <c r="CK469" s="130"/>
      <c r="CL469" s="130"/>
      <c r="CM469" s="1"/>
      <c r="CN469" s="1"/>
      <c r="CO469" s="1"/>
      <c r="CP469" s="1"/>
      <c r="CQ469" s="1"/>
    </row>
    <row r="470" spans="2:95" s="14" customFormat="1" ht="13.5" customHeight="1">
      <c r="B470" s="451"/>
      <c r="C470" s="566"/>
      <c r="D470" s="581"/>
      <c r="E470" s="569"/>
      <c r="F470" s="569"/>
      <c r="G470" s="117" t="s">
        <v>146</v>
      </c>
      <c r="H470" s="187">
        <v>14909309</v>
      </c>
      <c r="I470" s="160">
        <f>IFERROR(H470/E455,"-")</f>
        <v>2.8787287293841274E-3</v>
      </c>
      <c r="J470" s="187">
        <v>378</v>
      </c>
      <c r="K470" s="160">
        <f>IFERROR(J470/F455,"-")</f>
        <v>4.4246751726559758E-2</v>
      </c>
      <c r="L470" s="190">
        <f t="shared" si="254"/>
        <v>39442.6164021164</v>
      </c>
      <c r="M470" s="101">
        <f t="shared" si="276"/>
        <v>2.8332646254169321E-3</v>
      </c>
      <c r="N470" s="569"/>
      <c r="O470" s="569"/>
      <c r="P470" s="117" t="s">
        <v>146</v>
      </c>
      <c r="Q470" s="187">
        <v>3152428</v>
      </c>
      <c r="R470" s="160">
        <f>IFERROR(Q470/N455,"-")</f>
        <v>4.6165752588295719E-3</v>
      </c>
      <c r="S470" s="187">
        <v>67</v>
      </c>
      <c r="T470" s="160">
        <f>IFERROR(S470/O455,"-")</f>
        <v>6.0089686098654706E-2</v>
      </c>
      <c r="U470" s="190">
        <f t="shared" si="255"/>
        <v>47051.164179104475</v>
      </c>
      <c r="V470" s="101">
        <f t="shared" si="277"/>
        <v>5.0219240715062023E-4</v>
      </c>
      <c r="W470" s="569"/>
      <c r="X470" s="569"/>
      <c r="Y470" s="117" t="s">
        <v>146</v>
      </c>
      <c r="Z470" s="187">
        <v>1332340</v>
      </c>
      <c r="AA470" s="160">
        <f>IFERROR(Z470/W455,"-")</f>
        <v>3.3232366310401188E-3</v>
      </c>
      <c r="AB470" s="187">
        <v>34</v>
      </c>
      <c r="AC470" s="160">
        <f>IFERROR(AB470/X455,"-")</f>
        <v>5.5829228243021348E-2</v>
      </c>
      <c r="AD470" s="190">
        <f t="shared" si="256"/>
        <v>39186.470588235294</v>
      </c>
      <c r="AE470" s="101">
        <f t="shared" si="278"/>
        <v>2.5484390810628492E-4</v>
      </c>
      <c r="AF470" s="569"/>
      <c r="AG470" s="569"/>
      <c r="AH470" s="117" t="s">
        <v>146</v>
      </c>
      <c r="AI470" s="187">
        <v>5505059</v>
      </c>
      <c r="AJ470" s="160">
        <f>IFERROR(AI470/AF455,"-")</f>
        <v>6.7684036794492305E-3</v>
      </c>
      <c r="AK470" s="187">
        <v>94</v>
      </c>
      <c r="AL470" s="160">
        <f>IFERROR(AK470/AG455,"-")</f>
        <v>8.468468468468468E-2</v>
      </c>
      <c r="AM470" s="190">
        <f t="shared" si="257"/>
        <v>58564.457446808512</v>
      </c>
      <c r="AN470" s="101">
        <f t="shared" si="279"/>
        <v>7.045684518232582E-4</v>
      </c>
      <c r="AO470" s="569"/>
      <c r="AP470" s="586"/>
      <c r="AQ470" s="117" t="s">
        <v>146</v>
      </c>
      <c r="AR470" s="187">
        <f t="shared" si="252"/>
        <v>24899136</v>
      </c>
      <c r="AS470" s="160">
        <f>IFERROR(AR470/AO455,"-")</f>
        <v>3.5186945315792001E-3</v>
      </c>
      <c r="AT470" s="187">
        <f t="shared" si="253"/>
        <v>573</v>
      </c>
      <c r="AU470" s="160">
        <f>IFERROR(AT470/AP455,"-")</f>
        <v>5.0364771029269582E-2</v>
      </c>
      <c r="AV470" s="190">
        <f t="shared" si="258"/>
        <v>43453.989528795813</v>
      </c>
      <c r="AW470" s="101">
        <f t="shared" si="280"/>
        <v>4.2948693924970954E-3</v>
      </c>
      <c r="AX470" s="112"/>
      <c r="BN470" s="476"/>
      <c r="BO470" s="566"/>
      <c r="BP470" s="569"/>
      <c r="BQ470" s="569"/>
      <c r="BR470" s="388" t="s">
        <v>139</v>
      </c>
      <c r="BS470" s="374">
        <v>1940389</v>
      </c>
      <c r="BT470" s="329">
        <v>2.7865471793517463E-2</v>
      </c>
      <c r="BU470" s="374">
        <v>12</v>
      </c>
      <c r="BV470" s="329">
        <v>0.10714285714285714</v>
      </c>
      <c r="BW470" s="374">
        <v>161699.08333333334</v>
      </c>
      <c r="BX470" s="389">
        <v>7.0032098044937267E-4</v>
      </c>
      <c r="BZ470" s="144"/>
      <c r="CA470" s="9"/>
      <c r="CB470" s="138"/>
      <c r="CC470" s="138"/>
      <c r="CD470" s="138"/>
      <c r="CE470" s="138"/>
      <c r="CF470" s="138"/>
      <c r="CG470" s="138"/>
      <c r="CH470" s="1"/>
      <c r="CI470" s="9"/>
      <c r="CJ470" s="130"/>
      <c r="CK470" s="130"/>
      <c r="CL470" s="130"/>
      <c r="CM470" s="1"/>
      <c r="CN470" s="1"/>
      <c r="CO470" s="1"/>
      <c r="CP470" s="1"/>
      <c r="CQ470" s="1"/>
    </row>
    <row r="471" spans="2:95" s="14" customFormat="1" ht="13.5" customHeight="1">
      <c r="B471" s="451"/>
      <c r="C471" s="566"/>
      <c r="D471" s="581"/>
      <c r="E471" s="569"/>
      <c r="F471" s="569"/>
      <c r="G471" s="118" t="s">
        <v>147</v>
      </c>
      <c r="H471" s="188">
        <v>9625795</v>
      </c>
      <c r="I471" s="161">
        <f>IFERROR(H471/E455,"-")</f>
        <v>1.858573902362751E-3</v>
      </c>
      <c r="J471" s="188">
        <v>706</v>
      </c>
      <c r="K471" s="161">
        <f>IFERROR(J471/F455,"-")</f>
        <v>8.2640758515743887E-2</v>
      </c>
      <c r="L471" s="191">
        <f t="shared" si="254"/>
        <v>13634.270538243625</v>
      </c>
      <c r="M471" s="102">
        <f t="shared" si="276"/>
        <v>5.2917587977363862E-3</v>
      </c>
      <c r="N471" s="569"/>
      <c r="O471" s="569"/>
      <c r="P471" s="118" t="s">
        <v>147</v>
      </c>
      <c r="Q471" s="188">
        <v>673233</v>
      </c>
      <c r="R471" s="161">
        <f>IFERROR(Q471/N455,"-")</f>
        <v>9.8591650982278087E-4</v>
      </c>
      <c r="S471" s="188">
        <v>102</v>
      </c>
      <c r="T471" s="161">
        <f>IFERROR(S471/O455,"-")</f>
        <v>9.1479820627802688E-2</v>
      </c>
      <c r="U471" s="191">
        <f t="shared" si="255"/>
        <v>6600.3235294117649</v>
      </c>
      <c r="V471" s="102">
        <f t="shared" si="277"/>
        <v>7.6453172431885472E-4</v>
      </c>
      <c r="W471" s="569"/>
      <c r="X471" s="569"/>
      <c r="Y471" s="118" t="s">
        <v>147</v>
      </c>
      <c r="Z471" s="188">
        <v>387662</v>
      </c>
      <c r="AA471" s="161">
        <f>IFERROR(Z471/W455,"-")</f>
        <v>9.6693978928972667E-4</v>
      </c>
      <c r="AB471" s="188">
        <v>47</v>
      </c>
      <c r="AC471" s="161">
        <f>IFERROR(AB471/X455,"-")</f>
        <v>7.7175697865353041E-2</v>
      </c>
      <c r="AD471" s="191">
        <f t="shared" si="256"/>
        <v>8248.1276595744675</v>
      </c>
      <c r="AE471" s="102">
        <f t="shared" si="278"/>
        <v>3.522842259116291E-4</v>
      </c>
      <c r="AF471" s="569"/>
      <c r="AG471" s="569"/>
      <c r="AH471" s="118" t="s">
        <v>147</v>
      </c>
      <c r="AI471" s="188">
        <v>1143609</v>
      </c>
      <c r="AJ471" s="161">
        <f>IFERROR(AI471/AF455,"-")</f>
        <v>1.4060534797994454E-3</v>
      </c>
      <c r="AK471" s="188">
        <v>137</v>
      </c>
      <c r="AL471" s="161">
        <f>IFERROR(AK471/AG455,"-")</f>
        <v>0.12342342342342343</v>
      </c>
      <c r="AM471" s="191">
        <f t="shared" si="257"/>
        <v>8347.5109489051101</v>
      </c>
      <c r="AN471" s="102">
        <f t="shared" si="279"/>
        <v>1.0268710414870891E-3</v>
      </c>
      <c r="AO471" s="569"/>
      <c r="AP471" s="586"/>
      <c r="AQ471" s="118" t="s">
        <v>147</v>
      </c>
      <c r="AR471" s="188">
        <f t="shared" si="252"/>
        <v>11830299</v>
      </c>
      <c r="AS471" s="161">
        <f>IFERROR(AR471/AO455,"-")</f>
        <v>1.671833448286996E-3</v>
      </c>
      <c r="AT471" s="188">
        <f t="shared" si="253"/>
        <v>992</v>
      </c>
      <c r="AU471" s="161">
        <f>IFERROR(AT471/AP455,"-")</f>
        <v>8.7193460490463212E-2</v>
      </c>
      <c r="AV471" s="191">
        <f t="shared" si="258"/>
        <v>11925.704637096775</v>
      </c>
      <c r="AW471" s="102">
        <f t="shared" si="280"/>
        <v>7.4354457894539594E-3</v>
      </c>
      <c r="AX471" s="112"/>
      <c r="BN471" s="476"/>
      <c r="BO471" s="566"/>
      <c r="BP471" s="569"/>
      <c r="BQ471" s="569"/>
      <c r="BR471" s="388" t="s">
        <v>436</v>
      </c>
      <c r="BS471" s="374">
        <v>0</v>
      </c>
      <c r="BT471" s="329">
        <v>0</v>
      </c>
      <c r="BU471" s="374">
        <v>0</v>
      </c>
      <c r="BV471" s="329">
        <v>0</v>
      </c>
      <c r="BW471" s="374" t="s">
        <v>329</v>
      </c>
      <c r="BX471" s="389">
        <v>0</v>
      </c>
      <c r="CA471" s="9"/>
      <c r="CB471" s="138"/>
      <c r="CC471" s="138"/>
      <c r="CD471" s="138"/>
      <c r="CE471" s="138"/>
      <c r="CF471" s="138"/>
      <c r="CG471" s="138"/>
      <c r="CH471" s="1"/>
      <c r="CI471" s="9"/>
      <c r="CJ471" s="130"/>
      <c r="CK471" s="130"/>
      <c r="CL471" s="130"/>
      <c r="CM471" s="1"/>
      <c r="CN471" s="1"/>
      <c r="CO471" s="1"/>
      <c r="CP471" s="1"/>
      <c r="CQ471" s="1"/>
    </row>
    <row r="472" spans="2:95" s="14" customFormat="1" ht="13.5" customHeight="1">
      <c r="B472" s="451"/>
      <c r="C472" s="567"/>
      <c r="D472" s="582"/>
      <c r="E472" s="570"/>
      <c r="F472" s="570"/>
      <c r="G472" s="119" t="s">
        <v>74</v>
      </c>
      <c r="H472" s="181">
        <v>915521937</v>
      </c>
      <c r="I472" s="161">
        <f>IFERROR(H472/E455,"-")</f>
        <v>0.17677139178102119</v>
      </c>
      <c r="J472" s="188">
        <v>6493</v>
      </c>
      <c r="K472" s="161">
        <f>IFERROR(J472/F455,"-")</f>
        <v>0.76003745756759922</v>
      </c>
      <c r="L472" s="191">
        <f t="shared" si="254"/>
        <v>141001.37640535962</v>
      </c>
      <c r="M472" s="103">
        <f t="shared" si="276"/>
        <v>4.8667691039238466E-2</v>
      </c>
      <c r="N472" s="570"/>
      <c r="O472" s="570"/>
      <c r="P472" s="119" t="s">
        <v>74</v>
      </c>
      <c r="Q472" s="181">
        <v>127682592</v>
      </c>
      <c r="R472" s="161">
        <f>IFERROR(Q472/N455,"-")</f>
        <v>0.18698485586678923</v>
      </c>
      <c r="S472" s="188">
        <v>889</v>
      </c>
      <c r="T472" s="161">
        <f>IFERROR(S472/O455,"-")</f>
        <v>0.79730941704035874</v>
      </c>
      <c r="U472" s="191">
        <f t="shared" si="255"/>
        <v>143624.96287964005</v>
      </c>
      <c r="V472" s="103">
        <f t="shared" si="277"/>
        <v>6.6634186560731549E-3</v>
      </c>
      <c r="W472" s="570"/>
      <c r="X472" s="570"/>
      <c r="Y472" s="119" t="s">
        <v>74</v>
      </c>
      <c r="Z472" s="181">
        <v>83476852</v>
      </c>
      <c r="AA472" s="161">
        <f>IFERROR(Z472/W455,"-")</f>
        <v>0.20821511957181696</v>
      </c>
      <c r="AB472" s="188">
        <v>500</v>
      </c>
      <c r="AC472" s="161">
        <f>IFERROR(AB472/X455,"-")</f>
        <v>0.82101806239737274</v>
      </c>
      <c r="AD472" s="191">
        <f t="shared" si="256"/>
        <v>166953.704</v>
      </c>
      <c r="AE472" s="103">
        <f t="shared" si="278"/>
        <v>3.7477045309747777E-3</v>
      </c>
      <c r="AF472" s="570"/>
      <c r="AG472" s="570"/>
      <c r="AH472" s="119" t="s">
        <v>74</v>
      </c>
      <c r="AI472" s="181">
        <v>136753747</v>
      </c>
      <c r="AJ472" s="161">
        <f>IFERROR(AI472/AF455,"-")</f>
        <v>0.1681370834305807</v>
      </c>
      <c r="AK472" s="188">
        <v>934</v>
      </c>
      <c r="AL472" s="161">
        <f>IFERROR(AK472/AG455,"-")</f>
        <v>0.8414414414414414</v>
      </c>
      <c r="AM472" s="191">
        <f t="shared" si="257"/>
        <v>146417.28800856532</v>
      </c>
      <c r="AN472" s="103">
        <f t="shared" si="279"/>
        <v>7.0007120638608854E-3</v>
      </c>
      <c r="AO472" s="570"/>
      <c r="AP472" s="587"/>
      <c r="AQ472" s="119" t="s">
        <v>74</v>
      </c>
      <c r="AR472" s="181">
        <f t="shared" si="252"/>
        <v>1263435128</v>
      </c>
      <c r="AS472" s="161">
        <f>IFERROR(AR472/AO455,"-")</f>
        <v>0.17854604577036998</v>
      </c>
      <c r="AT472" s="188">
        <f t="shared" si="253"/>
        <v>8816</v>
      </c>
      <c r="AU472" s="161">
        <f>IFERROR(AT472/AP455,"-")</f>
        <v>0.7748967214555682</v>
      </c>
      <c r="AV472" s="191">
        <f t="shared" si="258"/>
        <v>143311.60707803993</v>
      </c>
      <c r="AW472" s="103">
        <f t="shared" si="280"/>
        <v>6.6079526290147281E-2</v>
      </c>
      <c r="AX472" s="112"/>
      <c r="BN472" s="476"/>
      <c r="BO472" s="566"/>
      <c r="BP472" s="569"/>
      <c r="BQ472" s="569"/>
      <c r="BR472" s="388" t="s">
        <v>140</v>
      </c>
      <c r="BS472" s="374">
        <v>5348</v>
      </c>
      <c r="BT472" s="329">
        <v>7.6801374957151061E-5</v>
      </c>
      <c r="BU472" s="374">
        <v>1</v>
      </c>
      <c r="BV472" s="329">
        <v>8.9285714285714281E-3</v>
      </c>
      <c r="BW472" s="374">
        <v>5348</v>
      </c>
      <c r="BX472" s="389">
        <v>5.8360081704114384E-5</v>
      </c>
      <c r="CA472" s="9"/>
      <c r="CB472" s="138"/>
      <c r="CC472" s="138"/>
      <c r="CD472" s="138"/>
      <c r="CE472" s="138"/>
      <c r="CF472" s="138"/>
      <c r="CG472" s="138"/>
      <c r="CH472" s="1"/>
      <c r="CI472" s="9"/>
      <c r="CJ472" s="130"/>
      <c r="CK472" s="130"/>
      <c r="CL472" s="130"/>
      <c r="CM472" s="1"/>
      <c r="CN472" s="1"/>
      <c r="CO472" s="1"/>
      <c r="CP472" s="1"/>
      <c r="CQ472" s="1"/>
    </row>
    <row r="473" spans="2:95" s="14" customFormat="1" ht="13.5" customHeight="1">
      <c r="B473" s="451">
        <v>27</v>
      </c>
      <c r="C473" s="565" t="s">
        <v>31</v>
      </c>
      <c r="D473" s="580">
        <f>BL31</f>
        <v>21497</v>
      </c>
      <c r="E473" s="568">
        <f>VLOOKUP(C473,$AY$5:$BI$78,2,0)</f>
        <v>741672390</v>
      </c>
      <c r="F473" s="568">
        <f>VLOOKUP(C473,$AY$5:$BI$78,7,0)</f>
        <v>1284</v>
      </c>
      <c r="G473" s="115" t="s">
        <v>133</v>
      </c>
      <c r="H473" s="186">
        <v>9415263</v>
      </c>
      <c r="I473" s="159">
        <f>IFERROR(H473/E473,"-")</f>
        <v>1.2694638666541167E-2</v>
      </c>
      <c r="J473" s="186">
        <v>173</v>
      </c>
      <c r="K473" s="159">
        <f>IFERROR(J473/F473,"-")</f>
        <v>0.13473520249221183</v>
      </c>
      <c r="L473" s="189">
        <f t="shared" si="254"/>
        <v>54423.485549132951</v>
      </c>
      <c r="M473" s="100">
        <f>IFERROR(J473/$BL$31,0)</f>
        <v>8.0476345536586499E-3</v>
      </c>
      <c r="N473" s="568">
        <f>VLOOKUP(C473,$AY$5:$BI$78,3,0)</f>
        <v>82381330</v>
      </c>
      <c r="O473" s="568">
        <f>VLOOKUP(C473,$AY$5:$BI$78,8,0)</f>
        <v>164</v>
      </c>
      <c r="P473" s="115" t="s">
        <v>133</v>
      </c>
      <c r="Q473" s="186">
        <v>530988</v>
      </c>
      <c r="R473" s="159">
        <f>IFERROR(Q473/N473,"-")</f>
        <v>6.4454895302127318E-3</v>
      </c>
      <c r="S473" s="186">
        <v>22</v>
      </c>
      <c r="T473" s="159">
        <f>IFERROR(S473/O473,"-")</f>
        <v>0.13414634146341464</v>
      </c>
      <c r="U473" s="189">
        <f t="shared" si="255"/>
        <v>24135.81818181818</v>
      </c>
      <c r="V473" s="100">
        <f>IFERROR(S473/$BL$31,0)</f>
        <v>1.0233986137600595E-3</v>
      </c>
      <c r="W473" s="568">
        <f>VLOOKUP(C473,$AY$5:$BI$78,4,0)</f>
        <v>60625890</v>
      </c>
      <c r="X473" s="568">
        <f>VLOOKUP(C473,$AY$5:$BI$78,9,0)</f>
        <v>105</v>
      </c>
      <c r="Y473" s="115" t="s">
        <v>133</v>
      </c>
      <c r="Z473" s="186">
        <v>1357554</v>
      </c>
      <c r="AA473" s="159">
        <f>IFERROR(Z473/W473,"-")</f>
        <v>2.2392314570557233E-2</v>
      </c>
      <c r="AB473" s="186">
        <v>19</v>
      </c>
      <c r="AC473" s="159">
        <f>IFERROR(AB473/X473,"-")</f>
        <v>0.18095238095238095</v>
      </c>
      <c r="AD473" s="189">
        <f t="shared" si="256"/>
        <v>71450.210526315786</v>
      </c>
      <c r="AE473" s="100">
        <f>IFERROR(AB473/$BL$31,0)</f>
        <v>8.8384425733823325E-4</v>
      </c>
      <c r="AF473" s="568">
        <f>VLOOKUP(C473,$AY$5:$BI$78,5,0)</f>
        <v>155706520</v>
      </c>
      <c r="AG473" s="568">
        <f>VLOOKUP(C473,$AY$5:$BI$78,10,0)</f>
        <v>182</v>
      </c>
      <c r="AH473" s="115" t="s">
        <v>133</v>
      </c>
      <c r="AI473" s="186">
        <v>3133274</v>
      </c>
      <c r="AJ473" s="159">
        <f>IFERROR(AI473/AF473,"-")</f>
        <v>2.01229466820015E-2</v>
      </c>
      <c r="AK473" s="186">
        <v>43</v>
      </c>
      <c r="AL473" s="159">
        <f>IFERROR(AK473/AG473,"-")</f>
        <v>0.23626373626373626</v>
      </c>
      <c r="AM473" s="189">
        <f t="shared" si="257"/>
        <v>72866.837209302321</v>
      </c>
      <c r="AN473" s="100">
        <f>IFERROR(AK473/$BL$31,0)</f>
        <v>2.0002791087128436E-3</v>
      </c>
      <c r="AO473" s="568">
        <f>VLOOKUP(C473,$AY$5:$BI$78,6,0)</f>
        <v>1040386130</v>
      </c>
      <c r="AP473" s="585">
        <f>VLOOKUP(C473,$AY$5:$BI$78,11,0)</f>
        <v>1735</v>
      </c>
      <c r="AQ473" s="115" t="s">
        <v>133</v>
      </c>
      <c r="AR473" s="186">
        <f t="shared" si="252"/>
        <v>14437079</v>
      </c>
      <c r="AS473" s="159">
        <f>IFERROR(AR473/AO473,"-")</f>
        <v>1.3876654622452531E-2</v>
      </c>
      <c r="AT473" s="186">
        <f t="shared" si="253"/>
        <v>257</v>
      </c>
      <c r="AU473" s="159">
        <f>IFERROR(AT473/AP473,"-")</f>
        <v>0.14812680115273774</v>
      </c>
      <c r="AV473" s="189">
        <f t="shared" si="258"/>
        <v>56175.404669260701</v>
      </c>
      <c r="AW473" s="100">
        <f>IFERROR(AT473/$BL$31,0)</f>
        <v>1.1955156533469787E-2</v>
      </c>
      <c r="AX473" s="112"/>
      <c r="BN473" s="476"/>
      <c r="BO473" s="566"/>
      <c r="BP473" s="569"/>
      <c r="BQ473" s="569"/>
      <c r="BR473" s="388" t="s">
        <v>141</v>
      </c>
      <c r="BS473" s="374">
        <v>111607</v>
      </c>
      <c r="BT473" s="329">
        <v>1.6027619773453176E-3</v>
      </c>
      <c r="BU473" s="374">
        <v>9</v>
      </c>
      <c r="BV473" s="329">
        <v>8.0357142857142863E-2</v>
      </c>
      <c r="BW473" s="374">
        <v>12400.777777777777</v>
      </c>
      <c r="BX473" s="389">
        <v>5.252407353370295E-4</v>
      </c>
      <c r="CA473" s="9"/>
      <c r="CB473" s="138"/>
      <c r="CC473" s="138"/>
      <c r="CD473" s="138"/>
      <c r="CE473" s="138"/>
      <c r="CF473" s="138"/>
      <c r="CG473" s="138"/>
      <c r="CH473" s="1"/>
      <c r="CI473" s="9"/>
      <c r="CJ473" s="130"/>
      <c r="CK473" s="130"/>
      <c r="CL473" s="130"/>
      <c r="CM473" s="1"/>
      <c r="CN473" s="1"/>
      <c r="CO473" s="1"/>
      <c r="CP473" s="1"/>
      <c r="CQ473" s="1"/>
    </row>
    <row r="474" spans="2:95" s="14" customFormat="1" ht="13.5" customHeight="1">
      <c r="B474" s="451"/>
      <c r="C474" s="566"/>
      <c r="D474" s="581"/>
      <c r="E474" s="569"/>
      <c r="F474" s="569"/>
      <c r="G474" s="116" t="s">
        <v>134</v>
      </c>
      <c r="H474" s="187">
        <v>17237751</v>
      </c>
      <c r="I474" s="160">
        <f>IFERROR(H474/E473,"-")</f>
        <v>2.3241732107622343E-2</v>
      </c>
      <c r="J474" s="187">
        <v>317</v>
      </c>
      <c r="K474" s="160">
        <f>IFERROR(J474/F473,"-")</f>
        <v>0.24688473520249221</v>
      </c>
      <c r="L474" s="190">
        <f t="shared" si="254"/>
        <v>54377.763406940066</v>
      </c>
      <c r="M474" s="101">
        <f t="shared" ref="M474:M490" si="281">IFERROR(J474/$BL$31,0)</f>
        <v>1.4746243661906312E-2</v>
      </c>
      <c r="N474" s="569"/>
      <c r="O474" s="569"/>
      <c r="P474" s="116" t="s">
        <v>134</v>
      </c>
      <c r="Q474" s="187">
        <v>1982397</v>
      </c>
      <c r="R474" s="160">
        <f>IFERROR(Q474/N473,"-")</f>
        <v>2.4063668309312315E-2</v>
      </c>
      <c r="S474" s="187">
        <v>39</v>
      </c>
      <c r="T474" s="160">
        <f>IFERROR(S474/O473,"-")</f>
        <v>0.23780487804878048</v>
      </c>
      <c r="U474" s="190">
        <f t="shared" si="255"/>
        <v>50830.692307692305</v>
      </c>
      <c r="V474" s="101">
        <f t="shared" ref="V474:V490" si="282">IFERROR(S474/$BL$31,0)</f>
        <v>1.8142066334837419E-3</v>
      </c>
      <c r="W474" s="569"/>
      <c r="X474" s="569"/>
      <c r="Y474" s="116" t="s">
        <v>134</v>
      </c>
      <c r="Z474" s="187">
        <v>3262100</v>
      </c>
      <c r="AA474" s="160">
        <f>IFERROR(Z474/W473,"-")</f>
        <v>5.3807045141935239E-2</v>
      </c>
      <c r="AB474" s="187">
        <v>25</v>
      </c>
      <c r="AC474" s="160">
        <f>IFERROR(AB474/X473,"-")</f>
        <v>0.23809523809523808</v>
      </c>
      <c r="AD474" s="190">
        <f t="shared" si="256"/>
        <v>130484</v>
      </c>
      <c r="AE474" s="101">
        <f t="shared" ref="AE474:AE490" si="283">IFERROR(AB474/$BL$31,0)</f>
        <v>1.1629529701818859E-3</v>
      </c>
      <c r="AF474" s="569"/>
      <c r="AG474" s="569"/>
      <c r="AH474" s="116" t="s">
        <v>134</v>
      </c>
      <c r="AI474" s="187">
        <v>3708125</v>
      </c>
      <c r="AJ474" s="160">
        <f>IFERROR(AI474/AF473,"-")</f>
        <v>2.3814834471928344E-2</v>
      </c>
      <c r="AK474" s="187">
        <v>68</v>
      </c>
      <c r="AL474" s="160">
        <f>IFERROR(AK474/AG473,"-")</f>
        <v>0.37362637362637363</v>
      </c>
      <c r="AM474" s="190">
        <f t="shared" si="257"/>
        <v>54531.25</v>
      </c>
      <c r="AN474" s="101">
        <f t="shared" ref="AN474:AN490" si="284">IFERROR(AK474/$BL$31,0)</f>
        <v>3.1632320788947295E-3</v>
      </c>
      <c r="AO474" s="569"/>
      <c r="AP474" s="586"/>
      <c r="AQ474" s="116" t="s">
        <v>134</v>
      </c>
      <c r="AR474" s="187">
        <f t="shared" si="252"/>
        <v>26190373</v>
      </c>
      <c r="AS474" s="160">
        <f>IFERROR(AR474/AO473,"-")</f>
        <v>2.5173704497579181E-2</v>
      </c>
      <c r="AT474" s="187">
        <f t="shared" si="253"/>
        <v>449</v>
      </c>
      <c r="AU474" s="160">
        <f>IFERROR(AT474/AP473,"-")</f>
        <v>0.25878962536023054</v>
      </c>
      <c r="AV474" s="190">
        <f t="shared" si="258"/>
        <v>58330.452115812921</v>
      </c>
      <c r="AW474" s="101">
        <f t="shared" ref="AW474:AW490" si="285">IFERROR(AT474/$BL$31,0)</f>
        <v>2.0886635344466671E-2</v>
      </c>
      <c r="AX474" s="112"/>
      <c r="BN474" s="476"/>
      <c r="BO474" s="566"/>
      <c r="BP474" s="569"/>
      <c r="BQ474" s="569"/>
      <c r="BR474" s="388" t="s">
        <v>142</v>
      </c>
      <c r="BS474" s="374">
        <v>45849</v>
      </c>
      <c r="BT474" s="329">
        <v>6.5842674652401257E-4</v>
      </c>
      <c r="BU474" s="374">
        <v>1</v>
      </c>
      <c r="BV474" s="329">
        <v>8.9285714285714281E-3</v>
      </c>
      <c r="BW474" s="374">
        <v>45849</v>
      </c>
      <c r="BX474" s="389">
        <v>5.8360081704114384E-5</v>
      </c>
      <c r="CA474" s="9"/>
      <c r="CB474" s="138"/>
      <c r="CC474" s="138"/>
      <c r="CD474" s="138"/>
      <c r="CE474" s="138"/>
      <c r="CF474" s="138"/>
      <c r="CG474" s="138"/>
      <c r="CH474" s="1"/>
      <c r="CI474" s="9"/>
      <c r="CJ474" s="130"/>
      <c r="CK474" s="130"/>
      <c r="CL474" s="130"/>
      <c r="CM474" s="1"/>
      <c r="CN474" s="1"/>
      <c r="CO474" s="1"/>
      <c r="CP474" s="1"/>
      <c r="CQ474" s="1"/>
    </row>
    <row r="475" spans="2:95" s="14" customFormat="1" ht="13.5" customHeight="1">
      <c r="B475" s="451"/>
      <c r="C475" s="566"/>
      <c r="D475" s="581"/>
      <c r="E475" s="569"/>
      <c r="F475" s="569"/>
      <c r="G475" s="116" t="s">
        <v>474</v>
      </c>
      <c r="H475" s="187">
        <v>13843982</v>
      </c>
      <c r="I475" s="160">
        <f>IFERROR(H475/E473,"-")</f>
        <v>1.8665899104050511E-2</v>
      </c>
      <c r="J475" s="187">
        <v>103</v>
      </c>
      <c r="K475" s="160">
        <f>IFERROR(J475/F473,"-")</f>
        <v>8.021806853582554E-2</v>
      </c>
      <c r="L475" s="190">
        <f t="shared" ref="L475" si="286">IFERROR(H475/J475,"-")</f>
        <v>134407.59223300969</v>
      </c>
      <c r="M475" s="101">
        <f t="shared" si="281"/>
        <v>4.7913662371493696E-3</v>
      </c>
      <c r="N475" s="569"/>
      <c r="O475" s="569"/>
      <c r="P475" s="116" t="s">
        <v>474</v>
      </c>
      <c r="Q475" s="187">
        <v>1190578</v>
      </c>
      <c r="R475" s="160">
        <f>IFERROR(Q475/N473,"-")</f>
        <v>1.445203664471064E-2</v>
      </c>
      <c r="S475" s="187">
        <v>22</v>
      </c>
      <c r="T475" s="160">
        <f>IFERROR(S475/O473,"-")</f>
        <v>0.13414634146341464</v>
      </c>
      <c r="U475" s="190">
        <f t="shared" ref="U475" si="287">IFERROR(Q475/S475,"-")</f>
        <v>54117.181818181816</v>
      </c>
      <c r="V475" s="101">
        <f t="shared" si="282"/>
        <v>1.0233986137600595E-3</v>
      </c>
      <c r="W475" s="569"/>
      <c r="X475" s="569"/>
      <c r="Y475" s="116" t="s">
        <v>474</v>
      </c>
      <c r="Z475" s="187">
        <v>83571</v>
      </c>
      <c r="AA475" s="160">
        <f>IFERROR(Z475/W473,"-")</f>
        <v>1.3784704851343213E-3</v>
      </c>
      <c r="AB475" s="187">
        <v>6</v>
      </c>
      <c r="AC475" s="160">
        <f>IFERROR(AB475/X473,"-")</f>
        <v>5.7142857142857141E-2</v>
      </c>
      <c r="AD475" s="190">
        <f t="shared" ref="AD475" si="288">IFERROR(Z475/AB475,"-")</f>
        <v>13928.5</v>
      </c>
      <c r="AE475" s="101">
        <f t="shared" si="283"/>
        <v>2.7910871284365262E-4</v>
      </c>
      <c r="AF475" s="569"/>
      <c r="AG475" s="569"/>
      <c r="AH475" s="116" t="s">
        <v>474</v>
      </c>
      <c r="AI475" s="187">
        <v>1874226</v>
      </c>
      <c r="AJ475" s="160">
        <f>IFERROR(AI475/AF473,"-")</f>
        <v>1.2036914061145288E-2</v>
      </c>
      <c r="AK475" s="187">
        <v>28</v>
      </c>
      <c r="AL475" s="160">
        <f>IFERROR(AK475/AG473,"-")</f>
        <v>0.15384615384615385</v>
      </c>
      <c r="AM475" s="190">
        <f t="shared" ref="AM475" si="289">IFERROR(AI475/AK475,"-")</f>
        <v>66936.642857142855</v>
      </c>
      <c r="AN475" s="101">
        <f t="shared" si="284"/>
        <v>1.3025073266037122E-3</v>
      </c>
      <c r="AO475" s="569"/>
      <c r="AP475" s="586"/>
      <c r="AQ475" s="116" t="s">
        <v>474</v>
      </c>
      <c r="AR475" s="187">
        <f t="shared" ref="AR475" si="290">SUM(H475,Q475,Z475,AI475)</f>
        <v>16992357</v>
      </c>
      <c r="AS475" s="160">
        <f>IFERROR(AR475/AO473,"-")</f>
        <v>1.6332740806531128E-2</v>
      </c>
      <c r="AT475" s="187">
        <f t="shared" ref="AT475" si="291">SUM(J475,S475,AB475,AK475)</f>
        <v>159</v>
      </c>
      <c r="AU475" s="160">
        <f>IFERROR(AT475/AP473,"-")</f>
        <v>9.1642651296829969E-2</v>
      </c>
      <c r="AV475" s="190">
        <f t="shared" ref="AV475" si="292">IFERROR(AR475/AT475,"-")</f>
        <v>106870.16981132075</v>
      </c>
      <c r="AW475" s="101">
        <f t="shared" si="285"/>
        <v>7.3963808903567936E-3</v>
      </c>
      <c r="AX475" s="111"/>
      <c r="BJ475" s="12"/>
      <c r="BM475" s="12"/>
      <c r="BN475" s="476"/>
      <c r="BO475" s="566"/>
      <c r="BP475" s="569"/>
      <c r="BQ475" s="569"/>
      <c r="BR475" s="388" t="s">
        <v>143</v>
      </c>
      <c r="BS475" s="374">
        <v>351</v>
      </c>
      <c r="BT475" s="329">
        <v>5.0406287602767432E-6</v>
      </c>
      <c r="BU475" s="374">
        <v>1</v>
      </c>
      <c r="BV475" s="329">
        <v>8.9285714285714281E-3</v>
      </c>
      <c r="BW475" s="374">
        <v>351</v>
      </c>
      <c r="BX475" s="389">
        <v>5.8360081704114384E-5</v>
      </c>
      <c r="BY475" s="12"/>
      <c r="CA475" s="9"/>
      <c r="CB475" s="138"/>
      <c r="CC475" s="138"/>
      <c r="CD475" s="138"/>
      <c r="CE475" s="138"/>
      <c r="CF475" s="138"/>
      <c r="CG475" s="138"/>
      <c r="CH475" s="1"/>
      <c r="CI475" s="9"/>
      <c r="CJ475" s="130"/>
      <c r="CK475" s="130"/>
      <c r="CL475" s="130"/>
      <c r="CM475" s="1"/>
      <c r="CN475" s="1"/>
      <c r="CO475" s="1"/>
      <c r="CP475" s="1"/>
      <c r="CQ475" s="1"/>
    </row>
    <row r="476" spans="2:95" s="14" customFormat="1" ht="13.5" customHeight="1">
      <c r="B476" s="451"/>
      <c r="C476" s="566"/>
      <c r="D476" s="581"/>
      <c r="E476" s="569"/>
      <c r="F476" s="569"/>
      <c r="G476" s="117" t="s">
        <v>135</v>
      </c>
      <c r="H476" s="187">
        <v>16546705</v>
      </c>
      <c r="I476" s="160">
        <f>IFERROR(H476/E473,"-")</f>
        <v>2.2309991881995228E-2</v>
      </c>
      <c r="J476" s="187">
        <v>326</v>
      </c>
      <c r="K476" s="160">
        <f>IFERROR(J476/F473,"-")</f>
        <v>0.25389408099688471</v>
      </c>
      <c r="L476" s="190">
        <f t="shared" si="254"/>
        <v>50756.76380368098</v>
      </c>
      <c r="M476" s="101">
        <f t="shared" si="281"/>
        <v>1.5164906731171792E-2</v>
      </c>
      <c r="N476" s="569"/>
      <c r="O476" s="569"/>
      <c r="P476" s="117" t="s">
        <v>135</v>
      </c>
      <c r="Q476" s="187">
        <v>3052121</v>
      </c>
      <c r="R476" s="160">
        <f>IFERROR(Q476/N473,"-")</f>
        <v>3.704869780568E-2</v>
      </c>
      <c r="S476" s="187">
        <v>39</v>
      </c>
      <c r="T476" s="160">
        <f>IFERROR(S476/O473,"-")</f>
        <v>0.23780487804878048</v>
      </c>
      <c r="U476" s="190">
        <f t="shared" si="255"/>
        <v>78259.512820512828</v>
      </c>
      <c r="V476" s="101">
        <f t="shared" si="282"/>
        <v>1.8142066334837419E-3</v>
      </c>
      <c r="W476" s="569"/>
      <c r="X476" s="569"/>
      <c r="Y476" s="117" t="s">
        <v>135</v>
      </c>
      <c r="Z476" s="187">
        <v>689225</v>
      </c>
      <c r="AA476" s="160">
        <f>IFERROR(Z476/W473,"-")</f>
        <v>1.1368492899650627E-2</v>
      </c>
      <c r="AB476" s="187">
        <v>18</v>
      </c>
      <c r="AC476" s="160">
        <f>IFERROR(AB476/X473,"-")</f>
        <v>0.17142857142857143</v>
      </c>
      <c r="AD476" s="190">
        <f t="shared" si="256"/>
        <v>38290.277777777781</v>
      </c>
      <c r="AE476" s="101">
        <f t="shared" si="283"/>
        <v>8.3732613853095775E-4</v>
      </c>
      <c r="AF476" s="569"/>
      <c r="AG476" s="569"/>
      <c r="AH476" s="117" t="s">
        <v>135</v>
      </c>
      <c r="AI476" s="187">
        <v>4110058</v>
      </c>
      <c r="AJ476" s="160">
        <f>IFERROR(AI476/AF473,"-")</f>
        <v>2.6396184308788095E-2</v>
      </c>
      <c r="AK476" s="187">
        <v>55</v>
      </c>
      <c r="AL476" s="160">
        <f>IFERROR(AK476/AG473,"-")</f>
        <v>0.30219780219780218</v>
      </c>
      <c r="AM476" s="190">
        <f t="shared" si="257"/>
        <v>74728.327272727271</v>
      </c>
      <c r="AN476" s="101">
        <f t="shared" si="284"/>
        <v>2.5584965344001486E-3</v>
      </c>
      <c r="AO476" s="569"/>
      <c r="AP476" s="586"/>
      <c r="AQ476" s="117" t="s">
        <v>135</v>
      </c>
      <c r="AR476" s="187">
        <f t="shared" si="252"/>
        <v>24398109</v>
      </c>
      <c r="AS476" s="160">
        <f>IFERROR(AR476/AO473,"-")</f>
        <v>2.3451013327138455E-2</v>
      </c>
      <c r="AT476" s="187">
        <f t="shared" si="253"/>
        <v>438</v>
      </c>
      <c r="AU476" s="160">
        <f>IFERROR(AT476/AP473,"-")</f>
        <v>0.25244956772334293</v>
      </c>
      <c r="AV476" s="190">
        <f t="shared" si="258"/>
        <v>55703.445205479453</v>
      </c>
      <c r="AW476" s="101">
        <f t="shared" si="285"/>
        <v>2.0374936037586638E-2</v>
      </c>
      <c r="AX476" s="112"/>
      <c r="BN476" s="476"/>
      <c r="BO476" s="566"/>
      <c r="BP476" s="569"/>
      <c r="BQ476" s="569"/>
      <c r="BR476" s="388" t="s">
        <v>144</v>
      </c>
      <c r="BS476" s="374">
        <v>2291767</v>
      </c>
      <c r="BT476" s="329">
        <v>3.291152892322835E-2</v>
      </c>
      <c r="BU476" s="374">
        <v>20</v>
      </c>
      <c r="BV476" s="329">
        <v>0.17857142857142858</v>
      </c>
      <c r="BW476" s="374">
        <v>114588.35</v>
      </c>
      <c r="BX476" s="389">
        <v>1.1672016340822876E-3</v>
      </c>
      <c r="CA476" s="9"/>
      <c r="CB476" s="138"/>
      <c r="CC476" s="138"/>
      <c r="CD476" s="138"/>
      <c r="CE476" s="138"/>
      <c r="CF476" s="138"/>
      <c r="CG476" s="138"/>
      <c r="CH476" s="1"/>
      <c r="CI476" s="9"/>
      <c r="CJ476" s="130"/>
      <c r="CK476" s="130"/>
      <c r="CL476" s="130"/>
      <c r="CM476" s="1"/>
      <c r="CN476" s="1"/>
      <c r="CO476" s="1"/>
      <c r="CP476" s="1"/>
      <c r="CQ476" s="1"/>
    </row>
    <row r="477" spans="2:95" s="14" customFormat="1" ht="13.5" customHeight="1">
      <c r="B477" s="451"/>
      <c r="C477" s="566"/>
      <c r="D477" s="581"/>
      <c r="E477" s="569"/>
      <c r="F477" s="569"/>
      <c r="G477" s="117" t="s">
        <v>136</v>
      </c>
      <c r="H477" s="187">
        <v>2324203</v>
      </c>
      <c r="I477" s="160">
        <f>IFERROR(H477/E473,"-")</f>
        <v>3.1337326713752954E-3</v>
      </c>
      <c r="J477" s="187">
        <v>47</v>
      </c>
      <c r="K477" s="160">
        <f>IFERROR(J477/F473,"-")</f>
        <v>3.6604361370716508E-2</v>
      </c>
      <c r="L477" s="190">
        <f t="shared" si="254"/>
        <v>49451.127659574471</v>
      </c>
      <c r="M477" s="101">
        <f t="shared" si="281"/>
        <v>2.1863515839419456E-3</v>
      </c>
      <c r="N477" s="569"/>
      <c r="O477" s="569"/>
      <c r="P477" s="117" t="s">
        <v>136</v>
      </c>
      <c r="Q477" s="187">
        <v>29456</v>
      </c>
      <c r="R477" s="160">
        <f>IFERROR(Q477/N473,"-")</f>
        <v>3.5755674252892011E-4</v>
      </c>
      <c r="S477" s="187">
        <v>7</v>
      </c>
      <c r="T477" s="160">
        <f>IFERROR(S477/O473,"-")</f>
        <v>4.2682926829268296E-2</v>
      </c>
      <c r="U477" s="190">
        <f t="shared" si="255"/>
        <v>4208</v>
      </c>
      <c r="V477" s="101">
        <f t="shared" si="282"/>
        <v>3.2562683165092806E-4</v>
      </c>
      <c r="W477" s="569"/>
      <c r="X477" s="569"/>
      <c r="Y477" s="117" t="s">
        <v>136</v>
      </c>
      <c r="Z477" s="187">
        <v>12440</v>
      </c>
      <c r="AA477" s="160">
        <f>IFERROR(Z477/W473,"-")</f>
        <v>2.0519286397280105E-4</v>
      </c>
      <c r="AB477" s="187">
        <v>2</v>
      </c>
      <c r="AC477" s="160">
        <f>IFERROR(AB477/X473,"-")</f>
        <v>1.9047619047619049E-2</v>
      </c>
      <c r="AD477" s="190">
        <f t="shared" si="256"/>
        <v>6220</v>
      </c>
      <c r="AE477" s="101">
        <f t="shared" si="283"/>
        <v>9.3036237614550874E-5</v>
      </c>
      <c r="AF477" s="569"/>
      <c r="AG477" s="569"/>
      <c r="AH477" s="117" t="s">
        <v>136</v>
      </c>
      <c r="AI477" s="187">
        <v>3208411</v>
      </c>
      <c r="AJ477" s="160">
        <f>IFERROR(AI477/AF473,"-")</f>
        <v>2.0605501940445397E-2</v>
      </c>
      <c r="AK477" s="187">
        <v>14</v>
      </c>
      <c r="AL477" s="160">
        <f>IFERROR(AK477/AG473,"-")</f>
        <v>7.6923076923076927E-2</v>
      </c>
      <c r="AM477" s="190">
        <f t="shared" si="257"/>
        <v>229172.21428571429</v>
      </c>
      <c r="AN477" s="101">
        <f t="shared" si="284"/>
        <v>6.5125366330185612E-4</v>
      </c>
      <c r="AO477" s="569"/>
      <c r="AP477" s="586"/>
      <c r="AQ477" s="117" t="s">
        <v>136</v>
      </c>
      <c r="AR477" s="187">
        <f t="shared" si="252"/>
        <v>5574510</v>
      </c>
      <c r="AS477" s="160">
        <f>IFERROR(AR477/AO473,"-")</f>
        <v>5.3581164139510397E-3</v>
      </c>
      <c r="AT477" s="187">
        <f t="shared" si="253"/>
        <v>70</v>
      </c>
      <c r="AU477" s="160">
        <f>IFERROR(AT477/AP473,"-")</f>
        <v>4.0345821325648415E-2</v>
      </c>
      <c r="AV477" s="190">
        <f t="shared" si="258"/>
        <v>79635.857142857145</v>
      </c>
      <c r="AW477" s="101">
        <f t="shared" si="285"/>
        <v>3.2562683165092803E-3</v>
      </c>
      <c r="AX477" s="112"/>
      <c r="BN477" s="476"/>
      <c r="BO477" s="566"/>
      <c r="BP477" s="569"/>
      <c r="BQ477" s="569"/>
      <c r="BR477" s="388" t="s">
        <v>145</v>
      </c>
      <c r="BS477" s="374">
        <v>737648</v>
      </c>
      <c r="BT477" s="329">
        <v>1.0593190096184101E-2</v>
      </c>
      <c r="BU477" s="374">
        <v>11</v>
      </c>
      <c r="BV477" s="329">
        <v>9.8214285714285712E-2</v>
      </c>
      <c r="BW477" s="374">
        <v>67058.909090909088</v>
      </c>
      <c r="BX477" s="389">
        <v>6.4196089874525824E-4</v>
      </c>
      <c r="CA477" s="9"/>
      <c r="CB477" s="138"/>
      <c r="CC477" s="138"/>
      <c r="CD477" s="138"/>
      <c r="CE477" s="138"/>
      <c r="CF477" s="138"/>
      <c r="CG477" s="138"/>
      <c r="CH477" s="1"/>
      <c r="CI477" s="9"/>
      <c r="CJ477" s="130"/>
      <c r="CK477" s="130"/>
      <c r="CL477" s="130"/>
      <c r="CM477" s="1"/>
      <c r="CN477" s="1"/>
      <c r="CO477" s="1"/>
      <c r="CP477" s="1"/>
      <c r="CQ477" s="1"/>
    </row>
    <row r="478" spans="2:95" s="14" customFormat="1" ht="13.5" customHeight="1">
      <c r="B478" s="451"/>
      <c r="C478" s="566"/>
      <c r="D478" s="581"/>
      <c r="E478" s="569"/>
      <c r="F478" s="569"/>
      <c r="G478" s="117" t="s">
        <v>137</v>
      </c>
      <c r="H478" s="187">
        <v>12451495</v>
      </c>
      <c r="I478" s="160">
        <f>IFERROR(H478/E473,"-")</f>
        <v>1.6788403030615715E-2</v>
      </c>
      <c r="J478" s="187">
        <v>348</v>
      </c>
      <c r="K478" s="160">
        <f>IFERROR(J478/F473,"-")</f>
        <v>0.27102803738317754</v>
      </c>
      <c r="L478" s="190">
        <f t="shared" si="254"/>
        <v>35780.158045977012</v>
      </c>
      <c r="M478" s="101">
        <f t="shared" si="281"/>
        <v>1.618830534493185E-2</v>
      </c>
      <c r="N478" s="569"/>
      <c r="O478" s="569"/>
      <c r="P478" s="117" t="s">
        <v>137</v>
      </c>
      <c r="Q478" s="187">
        <v>1007151</v>
      </c>
      <c r="R478" s="160">
        <f>IFERROR(Q478/N473,"-")</f>
        <v>1.2225476330620056E-2</v>
      </c>
      <c r="S478" s="187">
        <v>43</v>
      </c>
      <c r="T478" s="160">
        <f>IFERROR(S478/O473,"-")</f>
        <v>0.26219512195121952</v>
      </c>
      <c r="U478" s="190">
        <f t="shared" si="255"/>
        <v>23422.116279069767</v>
      </c>
      <c r="V478" s="101">
        <f t="shared" si="282"/>
        <v>2.0002791087128436E-3</v>
      </c>
      <c r="W478" s="569"/>
      <c r="X478" s="569"/>
      <c r="Y478" s="117" t="s">
        <v>137</v>
      </c>
      <c r="Z478" s="187">
        <v>949519</v>
      </c>
      <c r="AA478" s="160">
        <f>IFERROR(Z478/W473,"-")</f>
        <v>1.5661939148439719E-2</v>
      </c>
      <c r="AB478" s="187">
        <v>26</v>
      </c>
      <c r="AC478" s="160">
        <f>IFERROR(AB478/X473,"-")</f>
        <v>0.24761904761904763</v>
      </c>
      <c r="AD478" s="190">
        <f t="shared" si="256"/>
        <v>36519.961538461539</v>
      </c>
      <c r="AE478" s="101">
        <f t="shared" si="283"/>
        <v>1.2094710889891612E-3</v>
      </c>
      <c r="AF478" s="569"/>
      <c r="AG478" s="569"/>
      <c r="AH478" s="117" t="s">
        <v>137</v>
      </c>
      <c r="AI478" s="187">
        <v>2648148</v>
      </c>
      <c r="AJ478" s="160">
        <f>IFERROR(AI478/AF473,"-")</f>
        <v>1.7007303226608622E-2</v>
      </c>
      <c r="AK478" s="187">
        <v>72</v>
      </c>
      <c r="AL478" s="160">
        <f>IFERROR(AK478/AG473,"-")</f>
        <v>0.39560439560439559</v>
      </c>
      <c r="AM478" s="190">
        <f t="shared" si="257"/>
        <v>36779.833333333336</v>
      </c>
      <c r="AN478" s="101">
        <f t="shared" si="284"/>
        <v>3.349304554123831E-3</v>
      </c>
      <c r="AO478" s="569"/>
      <c r="AP478" s="586"/>
      <c r="AQ478" s="117" t="s">
        <v>137</v>
      </c>
      <c r="AR478" s="187">
        <f t="shared" si="252"/>
        <v>17056313</v>
      </c>
      <c r="AS478" s="160">
        <f>IFERROR(AR478/AO473,"-")</f>
        <v>1.6394214136630215E-2</v>
      </c>
      <c r="AT478" s="187">
        <f t="shared" si="253"/>
        <v>489</v>
      </c>
      <c r="AU478" s="160">
        <f>IFERROR(AT478/AP473,"-")</f>
        <v>0.28184438040345822</v>
      </c>
      <c r="AV478" s="190">
        <f t="shared" si="258"/>
        <v>34879.985685071573</v>
      </c>
      <c r="AW478" s="101">
        <f t="shared" si="285"/>
        <v>2.2747360096757686E-2</v>
      </c>
      <c r="AX478" s="112"/>
      <c r="BN478" s="476"/>
      <c r="BO478" s="566"/>
      <c r="BP478" s="569"/>
      <c r="BQ478" s="569"/>
      <c r="BR478" s="388" t="s">
        <v>146</v>
      </c>
      <c r="BS478" s="374">
        <v>178746</v>
      </c>
      <c r="BT478" s="329">
        <v>2.5669294255966577E-3</v>
      </c>
      <c r="BU478" s="374">
        <v>11</v>
      </c>
      <c r="BV478" s="329">
        <v>9.8214285714285712E-2</v>
      </c>
      <c r="BW478" s="374">
        <v>16249.636363636364</v>
      </c>
      <c r="BX478" s="389">
        <v>6.4196089874525824E-4</v>
      </c>
      <c r="CA478" s="9"/>
      <c r="CB478" s="138"/>
      <c r="CC478" s="138"/>
      <c r="CD478" s="138"/>
      <c r="CE478" s="138"/>
      <c r="CF478" s="138"/>
      <c r="CG478" s="138"/>
      <c r="CH478" s="1"/>
      <c r="CI478" s="9"/>
      <c r="CJ478" s="130"/>
      <c r="CK478" s="130"/>
      <c r="CL478" s="130"/>
      <c r="CM478" s="1"/>
      <c r="CN478" s="1"/>
      <c r="CO478" s="1"/>
      <c r="CP478" s="1"/>
      <c r="CQ478" s="1"/>
    </row>
    <row r="479" spans="2:95" s="14" customFormat="1" ht="13.5" customHeight="1">
      <c r="B479" s="451"/>
      <c r="C479" s="566"/>
      <c r="D479" s="581"/>
      <c r="E479" s="569"/>
      <c r="F479" s="569"/>
      <c r="G479" s="117" t="s">
        <v>138</v>
      </c>
      <c r="H479" s="187">
        <v>22371203</v>
      </c>
      <c r="I479" s="160">
        <f>IFERROR(H479/E473,"-")</f>
        <v>3.01631870103726E-2</v>
      </c>
      <c r="J479" s="187">
        <v>466</v>
      </c>
      <c r="K479" s="160">
        <f>IFERROR(J479/F473,"-")</f>
        <v>0.36292834890965731</v>
      </c>
      <c r="L479" s="190">
        <f t="shared" si="254"/>
        <v>48006.873390557943</v>
      </c>
      <c r="M479" s="101">
        <f t="shared" si="281"/>
        <v>2.1677443364190353E-2</v>
      </c>
      <c r="N479" s="569"/>
      <c r="O479" s="569"/>
      <c r="P479" s="117" t="s">
        <v>138</v>
      </c>
      <c r="Q479" s="187">
        <v>2763811</v>
      </c>
      <c r="R479" s="160">
        <f>IFERROR(Q479/N473,"-")</f>
        <v>3.3548997084654981E-2</v>
      </c>
      <c r="S479" s="187">
        <v>66</v>
      </c>
      <c r="T479" s="160">
        <f>IFERROR(S479/O473,"-")</f>
        <v>0.40243902439024393</v>
      </c>
      <c r="U479" s="190">
        <f t="shared" si="255"/>
        <v>41875.92424242424</v>
      </c>
      <c r="V479" s="101">
        <f t="shared" si="282"/>
        <v>3.0701958412801787E-3</v>
      </c>
      <c r="W479" s="569"/>
      <c r="X479" s="569"/>
      <c r="Y479" s="117" t="s">
        <v>138</v>
      </c>
      <c r="Z479" s="187">
        <v>2177195</v>
      </c>
      <c r="AA479" s="160">
        <f>IFERROR(Z479/W473,"-")</f>
        <v>3.591196764286677E-2</v>
      </c>
      <c r="AB479" s="187">
        <v>43</v>
      </c>
      <c r="AC479" s="160">
        <f>IFERROR(AB479/X473,"-")</f>
        <v>0.40952380952380951</v>
      </c>
      <c r="AD479" s="190">
        <f t="shared" si="256"/>
        <v>50632.441860465115</v>
      </c>
      <c r="AE479" s="101">
        <f t="shared" si="283"/>
        <v>2.0002791087128436E-3</v>
      </c>
      <c r="AF479" s="569"/>
      <c r="AG479" s="569"/>
      <c r="AH479" s="117" t="s">
        <v>138</v>
      </c>
      <c r="AI479" s="187">
        <v>4202101</v>
      </c>
      <c r="AJ479" s="160">
        <f>IFERROR(AI479/AF473,"-")</f>
        <v>2.6987315624291134E-2</v>
      </c>
      <c r="AK479" s="187">
        <v>79</v>
      </c>
      <c r="AL479" s="160">
        <f>IFERROR(AK479/AG473,"-")</f>
        <v>0.43406593406593408</v>
      </c>
      <c r="AM479" s="190">
        <f t="shared" si="257"/>
        <v>53191.151898734177</v>
      </c>
      <c r="AN479" s="101">
        <f t="shared" si="284"/>
        <v>3.6749313857747591E-3</v>
      </c>
      <c r="AO479" s="569"/>
      <c r="AP479" s="586"/>
      <c r="AQ479" s="117" t="s">
        <v>138</v>
      </c>
      <c r="AR479" s="187">
        <f t="shared" si="252"/>
        <v>31514310</v>
      </c>
      <c r="AS479" s="160">
        <f>IFERROR(AR479/AO473,"-")</f>
        <v>3.0290974755689985E-2</v>
      </c>
      <c r="AT479" s="187">
        <f t="shared" si="253"/>
        <v>654</v>
      </c>
      <c r="AU479" s="160">
        <f>IFERROR(AT479/AP473,"-")</f>
        <v>0.37694524495677234</v>
      </c>
      <c r="AV479" s="190">
        <f t="shared" si="258"/>
        <v>48187.018348623853</v>
      </c>
      <c r="AW479" s="101">
        <f t="shared" si="285"/>
        <v>3.0422849699958135E-2</v>
      </c>
      <c r="AX479" s="112"/>
      <c r="BN479" s="476"/>
      <c r="BO479" s="566"/>
      <c r="BP479" s="569"/>
      <c r="BQ479" s="569"/>
      <c r="BR479" s="388" t="s">
        <v>147</v>
      </c>
      <c r="BS479" s="374">
        <v>62638</v>
      </c>
      <c r="BT479" s="329">
        <v>8.9952964184106742E-4</v>
      </c>
      <c r="BU479" s="374">
        <v>10</v>
      </c>
      <c r="BV479" s="329">
        <v>8.9285714285714288E-2</v>
      </c>
      <c r="BW479" s="374">
        <v>6263.8</v>
      </c>
      <c r="BX479" s="389">
        <v>5.8360081704114382E-4</v>
      </c>
      <c r="CA479" s="9"/>
      <c r="CB479" s="138"/>
      <c r="CC479" s="138"/>
      <c r="CD479" s="138"/>
      <c r="CE479" s="138"/>
      <c r="CF479" s="138"/>
      <c r="CG479" s="138"/>
      <c r="CH479" s="1"/>
      <c r="CI479" s="9"/>
      <c r="CJ479" s="130"/>
      <c r="CK479" s="130"/>
      <c r="CL479" s="130"/>
      <c r="CM479" s="1"/>
      <c r="CN479" s="1"/>
      <c r="CO479" s="1"/>
      <c r="CP479" s="1"/>
      <c r="CQ479" s="1"/>
    </row>
    <row r="480" spans="2:95" s="14" customFormat="1" ht="13.5" customHeight="1">
      <c r="B480" s="451"/>
      <c r="C480" s="566"/>
      <c r="D480" s="581"/>
      <c r="E480" s="569"/>
      <c r="F480" s="569"/>
      <c r="G480" s="117" t="s">
        <v>139</v>
      </c>
      <c r="H480" s="187">
        <v>16934761</v>
      </c>
      <c r="I480" s="160">
        <f>IFERROR(H480/E473,"-")</f>
        <v>2.2833209417435642E-2</v>
      </c>
      <c r="J480" s="187">
        <v>140</v>
      </c>
      <c r="K480" s="160">
        <f>IFERROR(J480/F473,"-")</f>
        <v>0.10903426791277258</v>
      </c>
      <c r="L480" s="190">
        <f t="shared" si="254"/>
        <v>120962.57857142857</v>
      </c>
      <c r="M480" s="101">
        <f t="shared" si="281"/>
        <v>6.5125366330185605E-3</v>
      </c>
      <c r="N480" s="569"/>
      <c r="O480" s="569"/>
      <c r="P480" s="117" t="s">
        <v>139</v>
      </c>
      <c r="Q480" s="187">
        <v>1741479</v>
      </c>
      <c r="R480" s="160">
        <f>IFERROR(Q480/N473,"-")</f>
        <v>2.1139243564045396E-2</v>
      </c>
      <c r="S480" s="187">
        <v>13</v>
      </c>
      <c r="T480" s="160">
        <f>IFERROR(S480/O473,"-")</f>
        <v>7.926829268292683E-2</v>
      </c>
      <c r="U480" s="190">
        <f t="shared" si="255"/>
        <v>133959.92307692306</v>
      </c>
      <c r="V480" s="101">
        <f t="shared" si="282"/>
        <v>6.0473554449458062E-4</v>
      </c>
      <c r="W480" s="569"/>
      <c r="X480" s="569"/>
      <c r="Y480" s="117" t="s">
        <v>139</v>
      </c>
      <c r="Z480" s="187">
        <v>4520950</v>
      </c>
      <c r="AA480" s="160">
        <f>IFERROR(Z480/W473,"-")</f>
        <v>7.4571276396932076E-2</v>
      </c>
      <c r="AB480" s="187">
        <v>9</v>
      </c>
      <c r="AC480" s="160">
        <f>IFERROR(AB480/X473,"-")</f>
        <v>8.5714285714285715E-2</v>
      </c>
      <c r="AD480" s="190">
        <f t="shared" si="256"/>
        <v>502327.77777777775</v>
      </c>
      <c r="AE480" s="101">
        <f t="shared" si="283"/>
        <v>4.1866306926547888E-4</v>
      </c>
      <c r="AF480" s="569"/>
      <c r="AG480" s="569"/>
      <c r="AH480" s="117" t="s">
        <v>139</v>
      </c>
      <c r="AI480" s="187">
        <v>2754884</v>
      </c>
      <c r="AJ480" s="160">
        <f>IFERROR(AI480/AF473,"-")</f>
        <v>1.7692797963758999E-2</v>
      </c>
      <c r="AK480" s="187">
        <v>31</v>
      </c>
      <c r="AL480" s="160">
        <f>IFERROR(AK480/AG473,"-")</f>
        <v>0.17032967032967034</v>
      </c>
      <c r="AM480" s="190">
        <f t="shared" si="257"/>
        <v>88867.225806451606</v>
      </c>
      <c r="AN480" s="101">
        <f t="shared" si="284"/>
        <v>1.4420616830255384E-3</v>
      </c>
      <c r="AO480" s="569"/>
      <c r="AP480" s="586"/>
      <c r="AQ480" s="117" t="s">
        <v>139</v>
      </c>
      <c r="AR480" s="187">
        <f t="shared" ref="AR480:AR546" si="293">SUM(H480,Q480,Z480,AI480)</f>
        <v>25952074</v>
      </c>
      <c r="AS480" s="160">
        <f>IFERROR(AR480/AO473,"-")</f>
        <v>2.4944655884637755E-2</v>
      </c>
      <c r="AT480" s="187">
        <f t="shared" ref="AT480:AT546" si="294">SUM(J480,S480,AB480,AK480)</f>
        <v>193</v>
      </c>
      <c r="AU480" s="160">
        <f>IFERROR(AT480/AP473,"-")</f>
        <v>0.11123919308357348</v>
      </c>
      <c r="AV480" s="190">
        <f t="shared" si="258"/>
        <v>134466.70466321244</v>
      </c>
      <c r="AW480" s="101">
        <f t="shared" si="285"/>
        <v>8.9779969298041593E-3</v>
      </c>
      <c r="AX480" s="112"/>
      <c r="BN480" s="477"/>
      <c r="BO480" s="567"/>
      <c r="BP480" s="570"/>
      <c r="BQ480" s="570"/>
      <c r="BR480" s="119" t="s">
        <v>74</v>
      </c>
      <c r="BS480" s="374">
        <v>9864620</v>
      </c>
      <c r="BT480" s="329">
        <v>0.14166349652763865</v>
      </c>
      <c r="BU480" s="374">
        <v>91</v>
      </c>
      <c r="BV480" s="329">
        <v>0.8125</v>
      </c>
      <c r="BW480" s="374">
        <v>108402.41758241758</v>
      </c>
      <c r="BX480" s="389">
        <v>5.3107674350744089E-3</v>
      </c>
      <c r="CA480" s="9"/>
      <c r="CB480" s="138"/>
      <c r="CC480" s="138"/>
      <c r="CD480" s="138"/>
      <c r="CE480" s="138"/>
      <c r="CF480" s="138"/>
      <c r="CG480" s="138"/>
      <c r="CH480" s="1"/>
      <c r="CI480" s="9"/>
      <c r="CJ480" s="130"/>
      <c r="CK480" s="130"/>
      <c r="CL480" s="130"/>
      <c r="CM480" s="1"/>
      <c r="CN480" s="1"/>
      <c r="CO480" s="1"/>
      <c r="CP480" s="1"/>
      <c r="CQ480" s="1"/>
    </row>
    <row r="481" spans="2:95" s="14" customFormat="1" ht="13.5" customHeight="1">
      <c r="B481" s="451"/>
      <c r="C481" s="566"/>
      <c r="D481" s="581"/>
      <c r="E481" s="569"/>
      <c r="F481" s="569"/>
      <c r="G481" s="117" t="s">
        <v>149</v>
      </c>
      <c r="H481" s="187">
        <v>6105</v>
      </c>
      <c r="I481" s="160">
        <f>IFERROR(H481/E473,"-")</f>
        <v>8.2313971536678082E-6</v>
      </c>
      <c r="J481" s="187">
        <v>2</v>
      </c>
      <c r="K481" s="160">
        <f>IFERROR(J481/F473,"-")</f>
        <v>1.557632398753894E-3</v>
      </c>
      <c r="L481" s="190">
        <f t="shared" ref="L481:L548" si="295">IFERROR(H481/J481,"-")</f>
        <v>3052.5</v>
      </c>
      <c r="M481" s="101">
        <f t="shared" si="281"/>
        <v>9.3036237614550874E-5</v>
      </c>
      <c r="N481" s="569"/>
      <c r="O481" s="569"/>
      <c r="P481" s="117" t="s">
        <v>149</v>
      </c>
      <c r="Q481" s="187">
        <v>0</v>
      </c>
      <c r="R481" s="160">
        <f>IFERROR(Q481/N473,"-")</f>
        <v>0</v>
      </c>
      <c r="S481" s="187">
        <v>0</v>
      </c>
      <c r="T481" s="160">
        <f>IFERROR(S481/O473,"-")</f>
        <v>0</v>
      </c>
      <c r="U481" s="190" t="str">
        <f t="shared" ref="U481:U548" si="296">IFERROR(Q481/S481,"-")</f>
        <v>-</v>
      </c>
      <c r="V481" s="101">
        <f t="shared" si="282"/>
        <v>0</v>
      </c>
      <c r="W481" s="569"/>
      <c r="X481" s="569"/>
      <c r="Y481" s="117" t="s">
        <v>149</v>
      </c>
      <c r="Z481" s="187">
        <v>0</v>
      </c>
      <c r="AA481" s="160">
        <f>IFERROR(Z481/W473,"-")</f>
        <v>0</v>
      </c>
      <c r="AB481" s="187">
        <v>0</v>
      </c>
      <c r="AC481" s="160">
        <f>IFERROR(AB481/X473,"-")</f>
        <v>0</v>
      </c>
      <c r="AD481" s="190" t="str">
        <f t="shared" ref="AD481:AD548" si="297">IFERROR(Z481/AB481,"-")</f>
        <v>-</v>
      </c>
      <c r="AE481" s="101">
        <f t="shared" si="283"/>
        <v>0</v>
      </c>
      <c r="AF481" s="569"/>
      <c r="AG481" s="569"/>
      <c r="AH481" s="117" t="s">
        <v>149</v>
      </c>
      <c r="AI481" s="187">
        <v>0</v>
      </c>
      <c r="AJ481" s="160">
        <f>IFERROR(AI481/AF473,"-")</f>
        <v>0</v>
      </c>
      <c r="AK481" s="187">
        <v>0</v>
      </c>
      <c r="AL481" s="160">
        <f>IFERROR(AK481/AG473,"-")</f>
        <v>0</v>
      </c>
      <c r="AM481" s="190" t="str">
        <f t="shared" ref="AM481:AM548" si="298">IFERROR(AI481/AK481,"-")</f>
        <v>-</v>
      </c>
      <c r="AN481" s="101">
        <f t="shared" si="284"/>
        <v>0</v>
      </c>
      <c r="AO481" s="569"/>
      <c r="AP481" s="586"/>
      <c r="AQ481" s="117" t="s">
        <v>149</v>
      </c>
      <c r="AR481" s="187">
        <f t="shared" si="293"/>
        <v>6105</v>
      </c>
      <c r="AS481" s="160">
        <f>IFERROR(AR481/AO473,"-")</f>
        <v>5.8680136383594428E-6</v>
      </c>
      <c r="AT481" s="187">
        <f t="shared" si="294"/>
        <v>2</v>
      </c>
      <c r="AU481" s="160">
        <f>IFERROR(AT481/AP473,"-")</f>
        <v>1.1527377521613833E-3</v>
      </c>
      <c r="AV481" s="190">
        <f t="shared" ref="AV481:AV548" si="299">IFERROR(AR481/AT481,"-")</f>
        <v>3052.5</v>
      </c>
      <c r="AW481" s="101">
        <f t="shared" si="285"/>
        <v>9.3036237614550874E-5</v>
      </c>
      <c r="AX481" s="112"/>
      <c r="BN481" s="555">
        <v>29</v>
      </c>
      <c r="BO481" s="565" t="s">
        <v>33</v>
      </c>
      <c r="BP481" s="568">
        <v>93163570</v>
      </c>
      <c r="BQ481" s="568">
        <v>113</v>
      </c>
      <c r="BR481" s="388" t="s">
        <v>133</v>
      </c>
      <c r="BS481" s="374">
        <v>3862609</v>
      </c>
      <c r="BT481" s="329">
        <v>4.1460508651611355E-2</v>
      </c>
      <c r="BU481" s="374">
        <v>29</v>
      </c>
      <c r="BV481" s="329">
        <v>0.25663716814159293</v>
      </c>
      <c r="BW481" s="374">
        <v>133193.41379310345</v>
      </c>
      <c r="BX481" s="389">
        <v>1.9964202120335947E-3</v>
      </c>
      <c r="CA481" s="9"/>
      <c r="CB481" s="138"/>
      <c r="CC481" s="138"/>
      <c r="CD481" s="138"/>
      <c r="CE481" s="138"/>
      <c r="CF481" s="138"/>
      <c r="CG481" s="138"/>
      <c r="CH481" s="1"/>
      <c r="CI481" s="9"/>
      <c r="CJ481" s="130"/>
      <c r="CK481" s="130"/>
      <c r="CL481" s="130"/>
      <c r="CM481" s="1"/>
      <c r="CN481" s="1"/>
      <c r="CO481" s="1"/>
      <c r="CP481" s="1"/>
      <c r="CQ481" s="1"/>
    </row>
    <row r="482" spans="2:95" s="14" customFormat="1" ht="13.5" customHeight="1">
      <c r="B482" s="451"/>
      <c r="C482" s="566"/>
      <c r="D482" s="581"/>
      <c r="E482" s="569"/>
      <c r="F482" s="569"/>
      <c r="G482" s="117" t="s">
        <v>140</v>
      </c>
      <c r="H482" s="187">
        <v>25028</v>
      </c>
      <c r="I482" s="160">
        <f>IFERROR(H482/E473,"-")</f>
        <v>3.3745357569532824E-5</v>
      </c>
      <c r="J482" s="187">
        <v>4</v>
      </c>
      <c r="K482" s="160">
        <f>IFERROR(J482/F473,"-")</f>
        <v>3.1152647975077881E-3</v>
      </c>
      <c r="L482" s="190">
        <f t="shared" si="295"/>
        <v>6257</v>
      </c>
      <c r="M482" s="101">
        <f t="shared" si="281"/>
        <v>1.8607247522910175E-4</v>
      </c>
      <c r="N482" s="569"/>
      <c r="O482" s="569"/>
      <c r="P482" s="117" t="s">
        <v>140</v>
      </c>
      <c r="Q482" s="187">
        <v>11212</v>
      </c>
      <c r="R482" s="160">
        <f>IFERROR(Q482/N473,"-")</f>
        <v>1.3609879811360171E-4</v>
      </c>
      <c r="S482" s="187">
        <v>1</v>
      </c>
      <c r="T482" s="160">
        <f>IFERROR(S482/O473,"-")</f>
        <v>6.0975609756097563E-3</v>
      </c>
      <c r="U482" s="190">
        <f t="shared" si="296"/>
        <v>11212</v>
      </c>
      <c r="V482" s="101">
        <f t="shared" si="282"/>
        <v>4.6518118807275437E-5</v>
      </c>
      <c r="W482" s="569"/>
      <c r="X482" s="569"/>
      <c r="Y482" s="117" t="s">
        <v>140</v>
      </c>
      <c r="Z482" s="187">
        <v>46257</v>
      </c>
      <c r="AA482" s="160">
        <f>IFERROR(Z482/W473,"-")</f>
        <v>7.6299086083519768E-4</v>
      </c>
      <c r="AB482" s="187">
        <v>2</v>
      </c>
      <c r="AC482" s="160">
        <f>IFERROR(AB482/X473,"-")</f>
        <v>1.9047619047619049E-2</v>
      </c>
      <c r="AD482" s="190">
        <f t="shared" si="297"/>
        <v>23128.5</v>
      </c>
      <c r="AE482" s="101">
        <f t="shared" si="283"/>
        <v>9.3036237614550874E-5</v>
      </c>
      <c r="AF482" s="569"/>
      <c r="AG482" s="569"/>
      <c r="AH482" s="117" t="s">
        <v>140</v>
      </c>
      <c r="AI482" s="187">
        <v>13237</v>
      </c>
      <c r="AJ482" s="160">
        <f>IFERROR(AI482/AF473,"-")</f>
        <v>8.5012496586527018E-5</v>
      </c>
      <c r="AK482" s="187">
        <v>1</v>
      </c>
      <c r="AL482" s="160">
        <f>IFERROR(AK482/AG473,"-")</f>
        <v>5.4945054945054949E-3</v>
      </c>
      <c r="AM482" s="190">
        <f t="shared" si="298"/>
        <v>13237</v>
      </c>
      <c r="AN482" s="101">
        <f t="shared" si="284"/>
        <v>4.6518118807275437E-5</v>
      </c>
      <c r="AO482" s="569"/>
      <c r="AP482" s="586"/>
      <c r="AQ482" s="117" t="s">
        <v>140</v>
      </c>
      <c r="AR482" s="187">
        <f t="shared" si="293"/>
        <v>95734</v>
      </c>
      <c r="AS482" s="160">
        <f>IFERROR(AR482/AO473,"-")</f>
        <v>9.2017758829599156E-5</v>
      </c>
      <c r="AT482" s="187">
        <f t="shared" si="294"/>
        <v>8</v>
      </c>
      <c r="AU482" s="160">
        <f>IFERROR(AT482/AP473,"-")</f>
        <v>4.6109510086455334E-3</v>
      </c>
      <c r="AV482" s="190">
        <f t="shared" si="299"/>
        <v>11966.75</v>
      </c>
      <c r="AW482" s="101">
        <f t="shared" si="285"/>
        <v>3.7214495045820349E-4</v>
      </c>
      <c r="AX482" s="112"/>
      <c r="BN482" s="476"/>
      <c r="BO482" s="566"/>
      <c r="BP482" s="569"/>
      <c r="BQ482" s="569"/>
      <c r="BR482" s="388" t="s">
        <v>134</v>
      </c>
      <c r="BS482" s="374">
        <v>1608184</v>
      </c>
      <c r="BT482" s="329">
        <v>1.7261940477377585E-2</v>
      </c>
      <c r="BU482" s="374">
        <v>41</v>
      </c>
      <c r="BV482" s="329">
        <v>0.36283185840707965</v>
      </c>
      <c r="BW482" s="374">
        <v>39224</v>
      </c>
      <c r="BX482" s="389">
        <v>2.8225251273578411E-3</v>
      </c>
      <c r="CA482" s="9"/>
      <c r="CB482" s="138"/>
      <c r="CC482" s="138"/>
      <c r="CD482" s="138"/>
      <c r="CE482" s="138"/>
      <c r="CF482" s="138"/>
      <c r="CG482" s="138"/>
      <c r="CH482" s="1"/>
      <c r="CI482" s="9"/>
      <c r="CJ482" s="130"/>
      <c r="CK482" s="130"/>
      <c r="CL482" s="130"/>
      <c r="CM482" s="1"/>
      <c r="CN482" s="1"/>
      <c r="CO482" s="1"/>
      <c r="CP482" s="1"/>
      <c r="CQ482" s="1"/>
    </row>
    <row r="483" spans="2:95" s="14" customFormat="1" ht="13.5" customHeight="1">
      <c r="B483" s="451"/>
      <c r="C483" s="566"/>
      <c r="D483" s="581"/>
      <c r="E483" s="569"/>
      <c r="F483" s="569"/>
      <c r="G483" s="117" t="s">
        <v>141</v>
      </c>
      <c r="H483" s="187">
        <v>768940</v>
      </c>
      <c r="I483" s="160">
        <f>IFERROR(H483/E473,"-")</f>
        <v>1.036765033143542E-3</v>
      </c>
      <c r="J483" s="187">
        <v>49</v>
      </c>
      <c r="K483" s="160">
        <f>IFERROR(J483/F473,"-")</f>
        <v>3.8161993769470402E-2</v>
      </c>
      <c r="L483" s="190">
        <f t="shared" si="295"/>
        <v>15692.65306122449</v>
      </c>
      <c r="M483" s="101">
        <f t="shared" si="281"/>
        <v>2.2793878215564964E-3</v>
      </c>
      <c r="N483" s="569"/>
      <c r="O483" s="569"/>
      <c r="P483" s="117" t="s">
        <v>141</v>
      </c>
      <c r="Q483" s="187">
        <v>12950</v>
      </c>
      <c r="R483" s="160">
        <f>IFERROR(Q483/N473,"-")</f>
        <v>1.5719581123538548E-4</v>
      </c>
      <c r="S483" s="187">
        <v>2</v>
      </c>
      <c r="T483" s="160">
        <f>IFERROR(S483/O473,"-")</f>
        <v>1.2195121951219513E-2</v>
      </c>
      <c r="U483" s="190">
        <f t="shared" si="296"/>
        <v>6475</v>
      </c>
      <c r="V483" s="101">
        <f t="shared" si="282"/>
        <v>9.3036237614550874E-5</v>
      </c>
      <c r="W483" s="569"/>
      <c r="X483" s="569"/>
      <c r="Y483" s="117" t="s">
        <v>141</v>
      </c>
      <c r="Z483" s="187">
        <v>222178</v>
      </c>
      <c r="AA483" s="160">
        <f>IFERROR(Z483/W473,"-")</f>
        <v>3.6647379527129415E-3</v>
      </c>
      <c r="AB483" s="187">
        <v>3</v>
      </c>
      <c r="AC483" s="160">
        <f>IFERROR(AB483/X473,"-")</f>
        <v>2.8571428571428571E-2</v>
      </c>
      <c r="AD483" s="190">
        <f t="shared" si="297"/>
        <v>74059.333333333328</v>
      </c>
      <c r="AE483" s="101">
        <f t="shared" si="283"/>
        <v>1.3955435642182631E-4</v>
      </c>
      <c r="AF483" s="569"/>
      <c r="AG483" s="569"/>
      <c r="AH483" s="117" t="s">
        <v>141</v>
      </c>
      <c r="AI483" s="187">
        <v>82762</v>
      </c>
      <c r="AJ483" s="160">
        <f>IFERROR(AI483/AF473,"-")</f>
        <v>5.3152559057899438E-4</v>
      </c>
      <c r="AK483" s="187">
        <v>13</v>
      </c>
      <c r="AL483" s="160">
        <f>IFERROR(AK483/AG473,"-")</f>
        <v>7.1428571428571425E-2</v>
      </c>
      <c r="AM483" s="190">
        <f t="shared" si="298"/>
        <v>6366.3076923076924</v>
      </c>
      <c r="AN483" s="101">
        <f t="shared" si="284"/>
        <v>6.0473554449458062E-4</v>
      </c>
      <c r="AO483" s="569"/>
      <c r="AP483" s="586"/>
      <c r="AQ483" s="117" t="s">
        <v>141</v>
      </c>
      <c r="AR483" s="187">
        <f t="shared" si="293"/>
        <v>1086830</v>
      </c>
      <c r="AS483" s="160">
        <f>IFERROR(AR483/AO473,"-")</f>
        <v>1.044640993051301E-3</v>
      </c>
      <c r="AT483" s="187">
        <f t="shared" si="294"/>
        <v>67</v>
      </c>
      <c r="AU483" s="160">
        <f>IFERROR(AT483/AP473,"-")</f>
        <v>3.8616714697406337E-2</v>
      </c>
      <c r="AV483" s="190">
        <f t="shared" si="299"/>
        <v>16221.343283582089</v>
      </c>
      <c r="AW483" s="101">
        <f t="shared" si="285"/>
        <v>3.1167139600874541E-3</v>
      </c>
      <c r="AX483" s="112"/>
      <c r="BN483" s="476"/>
      <c r="BO483" s="566"/>
      <c r="BP483" s="569"/>
      <c r="BQ483" s="569"/>
      <c r="BR483" s="388" t="s">
        <v>135</v>
      </c>
      <c r="BS483" s="374">
        <v>2493183</v>
      </c>
      <c r="BT483" s="329">
        <v>2.6761351030236389E-2</v>
      </c>
      <c r="BU483" s="374">
        <v>27</v>
      </c>
      <c r="BV483" s="329">
        <v>0.23893805309734514</v>
      </c>
      <c r="BW483" s="374">
        <v>92340.111111111109</v>
      </c>
      <c r="BX483" s="389">
        <v>1.8587360594795538E-3</v>
      </c>
      <c r="CA483" s="9"/>
      <c r="CB483" s="138"/>
      <c r="CC483" s="138"/>
      <c r="CD483" s="138"/>
      <c r="CE483" s="138"/>
      <c r="CF483" s="138"/>
      <c r="CG483" s="138"/>
      <c r="CH483" s="1"/>
      <c r="CI483" s="9"/>
      <c r="CJ483" s="130"/>
      <c r="CK483" s="130"/>
      <c r="CL483" s="130"/>
      <c r="CM483" s="1"/>
      <c r="CN483" s="1"/>
      <c r="CO483" s="1"/>
      <c r="CP483" s="1"/>
      <c r="CQ483" s="1"/>
    </row>
    <row r="484" spans="2:95" s="14" customFormat="1" ht="13.5" customHeight="1">
      <c r="B484" s="451"/>
      <c r="C484" s="566"/>
      <c r="D484" s="581"/>
      <c r="E484" s="569"/>
      <c r="F484" s="569"/>
      <c r="G484" s="117" t="s">
        <v>142</v>
      </c>
      <c r="H484" s="187">
        <v>390596</v>
      </c>
      <c r="I484" s="160">
        <f>IFERROR(H484/E473,"-")</f>
        <v>5.2664222811368237E-4</v>
      </c>
      <c r="J484" s="187">
        <v>5</v>
      </c>
      <c r="K484" s="160">
        <f>IFERROR(J484/F473,"-")</f>
        <v>3.8940809968847352E-3</v>
      </c>
      <c r="L484" s="190">
        <f t="shared" si="295"/>
        <v>78119.199999999997</v>
      </c>
      <c r="M484" s="101">
        <f t="shared" si="281"/>
        <v>2.3259059403637716E-4</v>
      </c>
      <c r="N484" s="569"/>
      <c r="O484" s="569"/>
      <c r="P484" s="117" t="s">
        <v>142</v>
      </c>
      <c r="Q484" s="187">
        <v>0</v>
      </c>
      <c r="R484" s="160">
        <f>IFERROR(Q484/N473,"-")</f>
        <v>0</v>
      </c>
      <c r="S484" s="187">
        <v>0</v>
      </c>
      <c r="T484" s="160">
        <f>IFERROR(S484/O473,"-")</f>
        <v>0</v>
      </c>
      <c r="U484" s="190" t="str">
        <f t="shared" si="296"/>
        <v>-</v>
      </c>
      <c r="V484" s="101">
        <f t="shared" si="282"/>
        <v>0</v>
      </c>
      <c r="W484" s="569"/>
      <c r="X484" s="569"/>
      <c r="Y484" s="117" t="s">
        <v>142</v>
      </c>
      <c r="Z484" s="187">
        <v>0</v>
      </c>
      <c r="AA484" s="160">
        <f>IFERROR(Z484/W473,"-")</f>
        <v>0</v>
      </c>
      <c r="AB484" s="187">
        <v>0</v>
      </c>
      <c r="AC484" s="160">
        <f>IFERROR(AB484/X473,"-")</f>
        <v>0</v>
      </c>
      <c r="AD484" s="190" t="str">
        <f t="shared" si="297"/>
        <v>-</v>
      </c>
      <c r="AE484" s="101">
        <f t="shared" si="283"/>
        <v>0</v>
      </c>
      <c r="AF484" s="569"/>
      <c r="AG484" s="569"/>
      <c r="AH484" s="117" t="s">
        <v>142</v>
      </c>
      <c r="AI484" s="187">
        <v>169984</v>
      </c>
      <c r="AJ484" s="160">
        <f>IFERROR(AI484/AF473,"-")</f>
        <v>1.0916948114953696E-3</v>
      </c>
      <c r="AK484" s="187">
        <v>1</v>
      </c>
      <c r="AL484" s="160">
        <f>IFERROR(AK484/AG473,"-")</f>
        <v>5.4945054945054949E-3</v>
      </c>
      <c r="AM484" s="190">
        <f t="shared" si="298"/>
        <v>169984</v>
      </c>
      <c r="AN484" s="101">
        <f t="shared" si="284"/>
        <v>4.6518118807275437E-5</v>
      </c>
      <c r="AO484" s="569"/>
      <c r="AP484" s="586"/>
      <c r="AQ484" s="117" t="s">
        <v>142</v>
      </c>
      <c r="AR484" s="187">
        <f t="shared" si="293"/>
        <v>560580</v>
      </c>
      <c r="AS484" s="160">
        <f>IFERROR(AR484/AO473,"-")</f>
        <v>5.388191786063122E-4</v>
      </c>
      <c r="AT484" s="187">
        <f t="shared" si="294"/>
        <v>6</v>
      </c>
      <c r="AU484" s="160">
        <f>IFERROR(AT484/AP473,"-")</f>
        <v>3.4582132564841498E-3</v>
      </c>
      <c r="AV484" s="190">
        <f t="shared" si="299"/>
        <v>93430</v>
      </c>
      <c r="AW484" s="101">
        <f t="shared" si="285"/>
        <v>2.7910871284365262E-4</v>
      </c>
      <c r="AX484" s="112"/>
      <c r="BN484" s="476"/>
      <c r="BO484" s="566"/>
      <c r="BP484" s="569"/>
      <c r="BQ484" s="569"/>
      <c r="BR484" s="388" t="s">
        <v>136</v>
      </c>
      <c r="BS484" s="374">
        <v>97856</v>
      </c>
      <c r="BT484" s="329">
        <v>1.0503676490714127E-3</v>
      </c>
      <c r="BU484" s="374">
        <v>6</v>
      </c>
      <c r="BV484" s="329">
        <v>5.3097345132743362E-2</v>
      </c>
      <c r="BW484" s="374">
        <v>16309.333333333334</v>
      </c>
      <c r="BX484" s="389">
        <v>4.1305245766212311E-4</v>
      </c>
      <c r="CA484" s="9"/>
      <c r="CB484" s="138"/>
      <c r="CC484" s="138"/>
      <c r="CD484" s="138"/>
      <c r="CE484" s="138"/>
      <c r="CF484" s="138"/>
      <c r="CG484" s="138"/>
      <c r="CH484" s="1"/>
      <c r="CI484" s="9"/>
      <c r="CJ484" s="130"/>
      <c r="CK484" s="130"/>
      <c r="CL484" s="130"/>
      <c r="CM484" s="1"/>
      <c r="CN484" s="1"/>
      <c r="CO484" s="1"/>
      <c r="CP484" s="1"/>
      <c r="CQ484" s="1"/>
    </row>
    <row r="485" spans="2:95" s="14" customFormat="1" ht="13.5" customHeight="1">
      <c r="B485" s="451"/>
      <c r="C485" s="566"/>
      <c r="D485" s="581"/>
      <c r="E485" s="569"/>
      <c r="F485" s="569"/>
      <c r="G485" s="117" t="s">
        <v>143</v>
      </c>
      <c r="H485" s="187">
        <v>890307</v>
      </c>
      <c r="I485" s="160">
        <f>IFERROR(H485/E473,"-")</f>
        <v>1.2004046692367771E-3</v>
      </c>
      <c r="J485" s="187">
        <v>3</v>
      </c>
      <c r="K485" s="160">
        <f>IFERROR(J485/F473,"-")</f>
        <v>2.3364485981308409E-3</v>
      </c>
      <c r="L485" s="190">
        <f t="shared" si="295"/>
        <v>296769</v>
      </c>
      <c r="M485" s="101">
        <f t="shared" si="281"/>
        <v>1.3955435642182631E-4</v>
      </c>
      <c r="N485" s="569"/>
      <c r="O485" s="569"/>
      <c r="P485" s="117" t="s">
        <v>143</v>
      </c>
      <c r="Q485" s="187">
        <v>9579</v>
      </c>
      <c r="R485" s="160">
        <f>IFERROR(Q485/N473,"-")</f>
        <v>1.1627634562345619E-4</v>
      </c>
      <c r="S485" s="187">
        <v>1</v>
      </c>
      <c r="T485" s="160">
        <f>IFERROR(S485/O473,"-")</f>
        <v>6.0975609756097563E-3</v>
      </c>
      <c r="U485" s="190">
        <f t="shared" si="296"/>
        <v>9579</v>
      </c>
      <c r="V485" s="101">
        <f t="shared" si="282"/>
        <v>4.6518118807275437E-5</v>
      </c>
      <c r="W485" s="569"/>
      <c r="X485" s="569"/>
      <c r="Y485" s="117" t="s">
        <v>143</v>
      </c>
      <c r="Z485" s="187">
        <v>0</v>
      </c>
      <c r="AA485" s="160">
        <f>IFERROR(Z485/W473,"-")</f>
        <v>0</v>
      </c>
      <c r="AB485" s="187">
        <v>0</v>
      </c>
      <c r="AC485" s="160">
        <f>IFERROR(AB485/X473,"-")</f>
        <v>0</v>
      </c>
      <c r="AD485" s="190" t="str">
        <f t="shared" si="297"/>
        <v>-</v>
      </c>
      <c r="AE485" s="101">
        <f t="shared" si="283"/>
        <v>0</v>
      </c>
      <c r="AF485" s="569"/>
      <c r="AG485" s="569"/>
      <c r="AH485" s="117" t="s">
        <v>143</v>
      </c>
      <c r="AI485" s="187">
        <v>895894</v>
      </c>
      <c r="AJ485" s="160">
        <f>IFERROR(AI485/AF473,"-")</f>
        <v>5.7537346541429351E-3</v>
      </c>
      <c r="AK485" s="187">
        <v>2</v>
      </c>
      <c r="AL485" s="160">
        <f>IFERROR(AK485/AG473,"-")</f>
        <v>1.098901098901099E-2</v>
      </c>
      <c r="AM485" s="190">
        <f t="shared" si="298"/>
        <v>447947</v>
      </c>
      <c r="AN485" s="101">
        <f t="shared" si="284"/>
        <v>9.3036237614550874E-5</v>
      </c>
      <c r="AO485" s="569"/>
      <c r="AP485" s="586"/>
      <c r="AQ485" s="117" t="s">
        <v>143</v>
      </c>
      <c r="AR485" s="187">
        <f t="shared" si="293"/>
        <v>1795780</v>
      </c>
      <c r="AS485" s="160">
        <f>IFERROR(AR485/AO473,"-")</f>
        <v>1.726070684929258E-3</v>
      </c>
      <c r="AT485" s="187">
        <f t="shared" si="294"/>
        <v>6</v>
      </c>
      <c r="AU485" s="160">
        <f>IFERROR(AT485/AP473,"-")</f>
        <v>3.4582132564841498E-3</v>
      </c>
      <c r="AV485" s="190">
        <f t="shared" si="299"/>
        <v>299296.66666666669</v>
      </c>
      <c r="AW485" s="101">
        <f t="shared" si="285"/>
        <v>2.7910871284365262E-4</v>
      </c>
      <c r="AX485" s="112"/>
      <c r="BN485" s="476"/>
      <c r="BO485" s="566"/>
      <c r="BP485" s="569"/>
      <c r="BQ485" s="569"/>
      <c r="BR485" s="388" t="s">
        <v>137</v>
      </c>
      <c r="BS485" s="374">
        <v>1356825</v>
      </c>
      <c r="BT485" s="329">
        <v>1.4563900889585918E-2</v>
      </c>
      <c r="BU485" s="374">
        <v>42</v>
      </c>
      <c r="BV485" s="329">
        <v>0.37168141592920356</v>
      </c>
      <c r="BW485" s="374">
        <v>32305.357142857141</v>
      </c>
      <c r="BX485" s="389">
        <v>2.8913672036348617E-3</v>
      </c>
      <c r="CA485" s="9"/>
      <c r="CB485" s="138"/>
      <c r="CC485" s="138"/>
      <c r="CD485" s="138"/>
      <c r="CE485" s="138"/>
      <c r="CF485" s="138"/>
      <c r="CG485" s="138"/>
      <c r="CH485" s="1"/>
      <c r="CI485" s="9"/>
      <c r="CJ485" s="130"/>
      <c r="CK485" s="130"/>
      <c r="CL485" s="130"/>
      <c r="CM485" s="1"/>
      <c r="CN485" s="1"/>
      <c r="CO485" s="1"/>
      <c r="CP485" s="1"/>
      <c r="CQ485" s="1"/>
    </row>
    <row r="486" spans="2:95" s="14" customFormat="1" ht="13.5" customHeight="1">
      <c r="B486" s="451"/>
      <c r="C486" s="566"/>
      <c r="D486" s="581"/>
      <c r="E486" s="569"/>
      <c r="F486" s="569"/>
      <c r="G486" s="117" t="s">
        <v>144</v>
      </c>
      <c r="H486" s="187">
        <v>6541036</v>
      </c>
      <c r="I486" s="160">
        <f>IFERROR(H486/E473,"-")</f>
        <v>8.8193063247237781E-3</v>
      </c>
      <c r="J486" s="187">
        <v>157</v>
      </c>
      <c r="K486" s="160">
        <f>IFERROR(J486/F473,"-")</f>
        <v>0.12227414330218069</v>
      </c>
      <c r="L486" s="190">
        <f t="shared" si="295"/>
        <v>41662.649681528659</v>
      </c>
      <c r="M486" s="101">
        <f t="shared" si="281"/>
        <v>7.3033446527422429E-3</v>
      </c>
      <c r="N486" s="569"/>
      <c r="O486" s="569"/>
      <c r="P486" s="117" t="s">
        <v>144</v>
      </c>
      <c r="Q486" s="187">
        <v>579539</v>
      </c>
      <c r="R486" s="160">
        <f>IFERROR(Q486/N473,"-")</f>
        <v>7.0348342276095807E-3</v>
      </c>
      <c r="S486" s="187">
        <v>20</v>
      </c>
      <c r="T486" s="160">
        <f>IFERROR(S486/O473,"-")</f>
        <v>0.12195121951219512</v>
      </c>
      <c r="U486" s="190">
        <f t="shared" si="296"/>
        <v>28976.95</v>
      </c>
      <c r="V486" s="101">
        <f t="shared" si="282"/>
        <v>9.3036237614550863E-4</v>
      </c>
      <c r="W486" s="569"/>
      <c r="X486" s="569"/>
      <c r="Y486" s="117" t="s">
        <v>144</v>
      </c>
      <c r="Z486" s="187">
        <v>833152</v>
      </c>
      <c r="AA486" s="160">
        <f>IFERROR(Z486/W473,"-")</f>
        <v>1.3742511656323725E-2</v>
      </c>
      <c r="AB486" s="187">
        <v>14</v>
      </c>
      <c r="AC486" s="160">
        <f>IFERROR(AB486/X473,"-")</f>
        <v>0.13333333333333333</v>
      </c>
      <c r="AD486" s="190">
        <f t="shared" si="297"/>
        <v>59510.857142857145</v>
      </c>
      <c r="AE486" s="101">
        <f t="shared" si="283"/>
        <v>6.5125366330185612E-4</v>
      </c>
      <c r="AF486" s="569"/>
      <c r="AG486" s="569"/>
      <c r="AH486" s="117" t="s">
        <v>144</v>
      </c>
      <c r="AI486" s="187">
        <v>959441</v>
      </c>
      <c r="AJ486" s="160">
        <f>IFERROR(AI486/AF473,"-")</f>
        <v>6.1618550077414871E-3</v>
      </c>
      <c r="AK486" s="187">
        <v>28</v>
      </c>
      <c r="AL486" s="160">
        <f>IFERROR(AK486/AG473,"-")</f>
        <v>0.15384615384615385</v>
      </c>
      <c r="AM486" s="190">
        <f t="shared" si="298"/>
        <v>34265.75</v>
      </c>
      <c r="AN486" s="101">
        <f t="shared" si="284"/>
        <v>1.3025073266037122E-3</v>
      </c>
      <c r="AO486" s="569"/>
      <c r="AP486" s="586"/>
      <c r="AQ486" s="117" t="s">
        <v>144</v>
      </c>
      <c r="AR486" s="187">
        <f t="shared" si="293"/>
        <v>8913168</v>
      </c>
      <c r="AS486" s="160">
        <f>IFERROR(AR486/AO473,"-")</f>
        <v>8.5671730360342268E-3</v>
      </c>
      <c r="AT486" s="187">
        <f t="shared" si="294"/>
        <v>219</v>
      </c>
      <c r="AU486" s="160">
        <f>IFERROR(AT486/AP473,"-")</f>
        <v>0.12622478386167146</v>
      </c>
      <c r="AV486" s="190">
        <f t="shared" si="299"/>
        <v>40699.397260273974</v>
      </c>
      <c r="AW486" s="101">
        <f t="shared" si="285"/>
        <v>1.0187468018793319E-2</v>
      </c>
      <c r="AX486" s="112"/>
      <c r="BN486" s="476"/>
      <c r="BO486" s="566"/>
      <c r="BP486" s="569"/>
      <c r="BQ486" s="569"/>
      <c r="BR486" s="388" t="s">
        <v>138</v>
      </c>
      <c r="BS486" s="374">
        <v>2068043</v>
      </c>
      <c r="BT486" s="329">
        <v>2.2197979317452089E-2</v>
      </c>
      <c r="BU486" s="374">
        <v>41</v>
      </c>
      <c r="BV486" s="329">
        <v>0.36283185840707965</v>
      </c>
      <c r="BW486" s="374">
        <v>50440.07317073171</v>
      </c>
      <c r="BX486" s="389">
        <v>2.8225251273578411E-3</v>
      </c>
      <c r="CA486" s="9"/>
      <c r="CB486" s="138"/>
      <c r="CC486" s="138"/>
      <c r="CD486" s="138"/>
      <c r="CE486" s="138"/>
      <c r="CF486" s="138"/>
      <c r="CG486" s="138"/>
      <c r="CH486" s="1"/>
      <c r="CI486" s="9"/>
      <c r="CJ486" s="130"/>
      <c r="CK486" s="130"/>
      <c r="CL486" s="130"/>
      <c r="CM486" s="1"/>
      <c r="CN486" s="1"/>
      <c r="CO486" s="1"/>
      <c r="CP486" s="1"/>
      <c r="CQ486" s="1"/>
    </row>
    <row r="487" spans="2:95" s="14" customFormat="1" ht="13.5" customHeight="1">
      <c r="B487" s="451"/>
      <c r="C487" s="566"/>
      <c r="D487" s="581"/>
      <c r="E487" s="569"/>
      <c r="F487" s="569"/>
      <c r="G487" s="117" t="s">
        <v>145</v>
      </c>
      <c r="H487" s="187">
        <v>7074349</v>
      </c>
      <c r="I487" s="160">
        <f>IFERROR(H487/E473,"-")</f>
        <v>9.5383744836449961E-3</v>
      </c>
      <c r="J487" s="187">
        <v>111</v>
      </c>
      <c r="K487" s="160">
        <f>IFERROR(J487/F473,"-")</f>
        <v>8.6448598130841117E-2</v>
      </c>
      <c r="L487" s="190">
        <f t="shared" si="295"/>
        <v>63732.873873873876</v>
      </c>
      <c r="M487" s="101">
        <f t="shared" si="281"/>
        <v>5.1635111876075735E-3</v>
      </c>
      <c r="N487" s="569"/>
      <c r="O487" s="569"/>
      <c r="P487" s="117" t="s">
        <v>145</v>
      </c>
      <c r="Q487" s="187">
        <v>304656</v>
      </c>
      <c r="R487" s="160">
        <f>IFERROR(Q487/N473,"-")</f>
        <v>3.69811946468939E-3</v>
      </c>
      <c r="S487" s="187">
        <v>8</v>
      </c>
      <c r="T487" s="160">
        <f>IFERROR(S487/O473,"-")</f>
        <v>4.878048780487805E-2</v>
      </c>
      <c r="U487" s="190">
        <f t="shared" si="296"/>
        <v>38082</v>
      </c>
      <c r="V487" s="101">
        <f t="shared" si="282"/>
        <v>3.7214495045820349E-4</v>
      </c>
      <c r="W487" s="569"/>
      <c r="X487" s="569"/>
      <c r="Y487" s="117" t="s">
        <v>145</v>
      </c>
      <c r="Z487" s="187">
        <v>532482</v>
      </c>
      <c r="AA487" s="160">
        <f>IFERROR(Z487/W473,"-")</f>
        <v>8.7830793081965473E-3</v>
      </c>
      <c r="AB487" s="187">
        <v>8</v>
      </c>
      <c r="AC487" s="160">
        <f>IFERROR(AB487/X473,"-")</f>
        <v>7.6190476190476197E-2</v>
      </c>
      <c r="AD487" s="190">
        <f t="shared" si="297"/>
        <v>66560.25</v>
      </c>
      <c r="AE487" s="101">
        <f t="shared" si="283"/>
        <v>3.7214495045820349E-4</v>
      </c>
      <c r="AF487" s="569"/>
      <c r="AG487" s="569"/>
      <c r="AH487" s="117" t="s">
        <v>145</v>
      </c>
      <c r="AI487" s="187">
        <v>1374961</v>
      </c>
      <c r="AJ487" s="160">
        <f>IFERROR(AI487/AF473,"-")</f>
        <v>8.8304651597120015E-3</v>
      </c>
      <c r="AK487" s="187">
        <v>25</v>
      </c>
      <c r="AL487" s="160">
        <f>IFERROR(AK487/AG473,"-")</f>
        <v>0.13736263736263737</v>
      </c>
      <c r="AM487" s="190">
        <f t="shared" si="298"/>
        <v>54998.44</v>
      </c>
      <c r="AN487" s="101">
        <f t="shared" si="284"/>
        <v>1.1629529701818859E-3</v>
      </c>
      <c r="AO487" s="569"/>
      <c r="AP487" s="586"/>
      <c r="AQ487" s="117" t="s">
        <v>145</v>
      </c>
      <c r="AR487" s="187">
        <f t="shared" si="293"/>
        <v>9286448</v>
      </c>
      <c r="AS487" s="160">
        <f>IFERROR(AR487/AO473,"-")</f>
        <v>8.9259629018699042E-3</v>
      </c>
      <c r="AT487" s="187">
        <f t="shared" si="294"/>
        <v>152</v>
      </c>
      <c r="AU487" s="160">
        <f>IFERROR(AT487/AP473,"-")</f>
        <v>8.7608069164265126E-2</v>
      </c>
      <c r="AV487" s="190">
        <f t="shared" si="299"/>
        <v>61095.052631578947</v>
      </c>
      <c r="AW487" s="101">
        <f t="shared" si="285"/>
        <v>7.070754058705866E-3</v>
      </c>
      <c r="AX487" s="112"/>
      <c r="BN487" s="476"/>
      <c r="BO487" s="566"/>
      <c r="BP487" s="569"/>
      <c r="BQ487" s="569"/>
      <c r="BR487" s="388" t="s">
        <v>139</v>
      </c>
      <c r="BS487" s="374">
        <v>2174765</v>
      </c>
      <c r="BT487" s="329">
        <v>2.3343512920339999E-2</v>
      </c>
      <c r="BU487" s="374">
        <v>20</v>
      </c>
      <c r="BV487" s="329">
        <v>0.17699115044247787</v>
      </c>
      <c r="BW487" s="374">
        <v>108738.25</v>
      </c>
      <c r="BX487" s="389">
        <v>1.3768415255404102E-3</v>
      </c>
      <c r="CA487" s="9"/>
      <c r="CB487" s="138"/>
      <c r="CC487" s="138"/>
      <c r="CD487" s="138"/>
      <c r="CE487" s="138"/>
      <c r="CF487" s="138"/>
      <c r="CG487" s="138"/>
      <c r="CH487" s="1"/>
      <c r="CI487" s="9"/>
      <c r="CJ487" s="130"/>
      <c r="CK487" s="130"/>
      <c r="CL487" s="130"/>
      <c r="CM487" s="1"/>
      <c r="CN487" s="1"/>
      <c r="CO487" s="1"/>
      <c r="CP487" s="1"/>
      <c r="CQ487" s="1"/>
    </row>
    <row r="488" spans="2:95" s="14" customFormat="1" ht="13.5" customHeight="1">
      <c r="B488" s="451"/>
      <c r="C488" s="566"/>
      <c r="D488" s="581"/>
      <c r="E488" s="569"/>
      <c r="F488" s="569"/>
      <c r="G488" s="117" t="s">
        <v>146</v>
      </c>
      <c r="H488" s="187">
        <v>2360343</v>
      </c>
      <c r="I488" s="160">
        <f>IFERROR(H488/E473,"-")</f>
        <v>3.1824603852382855E-3</v>
      </c>
      <c r="J488" s="187">
        <v>60</v>
      </c>
      <c r="K488" s="160">
        <f>IFERROR(J488/F473,"-")</f>
        <v>4.6728971962616821E-2</v>
      </c>
      <c r="L488" s="190">
        <f t="shared" si="295"/>
        <v>39339.050000000003</v>
      </c>
      <c r="M488" s="101">
        <f t="shared" si="281"/>
        <v>2.791087128436526E-3</v>
      </c>
      <c r="N488" s="569"/>
      <c r="O488" s="569"/>
      <c r="P488" s="117" t="s">
        <v>146</v>
      </c>
      <c r="Q488" s="187">
        <v>179419</v>
      </c>
      <c r="R488" s="160">
        <f>IFERROR(Q488/N473,"-")</f>
        <v>2.1779085139800487E-3</v>
      </c>
      <c r="S488" s="187">
        <v>12</v>
      </c>
      <c r="T488" s="160">
        <f>IFERROR(S488/O473,"-")</f>
        <v>7.3170731707317069E-2</v>
      </c>
      <c r="U488" s="190">
        <f t="shared" si="296"/>
        <v>14951.583333333334</v>
      </c>
      <c r="V488" s="101">
        <f t="shared" si="282"/>
        <v>5.5821742568730524E-4</v>
      </c>
      <c r="W488" s="569"/>
      <c r="X488" s="569"/>
      <c r="Y488" s="117" t="s">
        <v>146</v>
      </c>
      <c r="Z488" s="187">
        <v>164645</v>
      </c>
      <c r="AA488" s="160">
        <f>IFERROR(Z488/W473,"-")</f>
        <v>2.7157539460451632E-3</v>
      </c>
      <c r="AB488" s="187">
        <v>6</v>
      </c>
      <c r="AC488" s="160">
        <f>IFERROR(AB488/X473,"-")</f>
        <v>5.7142857142857141E-2</v>
      </c>
      <c r="AD488" s="190">
        <f t="shared" si="297"/>
        <v>27440.833333333332</v>
      </c>
      <c r="AE488" s="101">
        <f t="shared" si="283"/>
        <v>2.7910871284365262E-4</v>
      </c>
      <c r="AF488" s="569"/>
      <c r="AG488" s="569"/>
      <c r="AH488" s="117" t="s">
        <v>146</v>
      </c>
      <c r="AI488" s="187">
        <v>2237374</v>
      </c>
      <c r="AJ488" s="160">
        <f>IFERROR(AI488/AF473,"-")</f>
        <v>1.436917349382672E-2</v>
      </c>
      <c r="AK488" s="187">
        <v>12</v>
      </c>
      <c r="AL488" s="160">
        <f>IFERROR(AK488/AG473,"-")</f>
        <v>6.5934065934065936E-2</v>
      </c>
      <c r="AM488" s="190">
        <f t="shared" si="298"/>
        <v>186447.83333333334</v>
      </c>
      <c r="AN488" s="101">
        <f t="shared" si="284"/>
        <v>5.5821742568730524E-4</v>
      </c>
      <c r="AO488" s="569"/>
      <c r="AP488" s="586"/>
      <c r="AQ488" s="117" t="s">
        <v>146</v>
      </c>
      <c r="AR488" s="187">
        <f t="shared" si="293"/>
        <v>4941781</v>
      </c>
      <c r="AS488" s="160">
        <f>IFERROR(AR488/AO473,"-")</f>
        <v>4.7499489444366196E-3</v>
      </c>
      <c r="AT488" s="187">
        <f t="shared" si="294"/>
        <v>90</v>
      </c>
      <c r="AU488" s="160">
        <f>IFERROR(AT488/AP473,"-")</f>
        <v>5.1873198847262249E-2</v>
      </c>
      <c r="AV488" s="190">
        <f t="shared" si="299"/>
        <v>54908.677777777775</v>
      </c>
      <c r="AW488" s="101">
        <f t="shared" si="285"/>
        <v>4.1866306926547888E-3</v>
      </c>
      <c r="AX488" s="112"/>
      <c r="BN488" s="476"/>
      <c r="BO488" s="566"/>
      <c r="BP488" s="569"/>
      <c r="BQ488" s="569"/>
      <c r="BR488" s="388" t="s">
        <v>436</v>
      </c>
      <c r="BS488" s="374">
        <v>0</v>
      </c>
      <c r="BT488" s="329">
        <v>0</v>
      </c>
      <c r="BU488" s="374">
        <v>0</v>
      </c>
      <c r="BV488" s="329">
        <v>0</v>
      </c>
      <c r="BW488" s="374" t="s">
        <v>329</v>
      </c>
      <c r="BX488" s="389">
        <v>0</v>
      </c>
      <c r="BZ488" s="144"/>
      <c r="CA488" s="9"/>
      <c r="CB488" s="138"/>
      <c r="CC488" s="138"/>
      <c r="CD488" s="138"/>
      <c r="CE488" s="138"/>
      <c r="CF488" s="138"/>
      <c r="CG488" s="138"/>
      <c r="CH488" s="1"/>
      <c r="CI488" s="9"/>
      <c r="CJ488" s="130"/>
      <c r="CK488" s="130"/>
      <c r="CL488" s="130"/>
      <c r="CM488" s="1"/>
      <c r="CN488" s="1"/>
      <c r="CO488" s="1"/>
      <c r="CP488" s="1"/>
      <c r="CQ488" s="1"/>
    </row>
    <row r="489" spans="2:95" s="14" customFormat="1" ht="13.5" customHeight="1">
      <c r="B489" s="451"/>
      <c r="C489" s="566"/>
      <c r="D489" s="581"/>
      <c r="E489" s="569"/>
      <c r="F489" s="569"/>
      <c r="G489" s="118" t="s">
        <v>147</v>
      </c>
      <c r="H489" s="188">
        <v>772042</v>
      </c>
      <c r="I489" s="161">
        <f>IFERROR(H489/E473,"-")</f>
        <v>1.0409474727783787E-3</v>
      </c>
      <c r="J489" s="188">
        <v>117</v>
      </c>
      <c r="K489" s="161">
        <f>IFERROR(J489/F473,"-")</f>
        <v>9.11214953271028E-2</v>
      </c>
      <c r="L489" s="191">
        <f t="shared" si="295"/>
        <v>6598.6495726495723</v>
      </c>
      <c r="M489" s="102">
        <f t="shared" si="281"/>
        <v>5.4426199004512258E-3</v>
      </c>
      <c r="N489" s="569"/>
      <c r="O489" s="569"/>
      <c r="P489" s="118" t="s">
        <v>147</v>
      </c>
      <c r="Q489" s="188">
        <v>67572</v>
      </c>
      <c r="R489" s="161">
        <f>IFERROR(Q489/N473,"-")</f>
        <v>8.2023439048629096E-4</v>
      </c>
      <c r="S489" s="188">
        <v>11</v>
      </c>
      <c r="T489" s="161">
        <f>IFERROR(S489/O473,"-")</f>
        <v>6.7073170731707321E-2</v>
      </c>
      <c r="U489" s="191">
        <f t="shared" si="296"/>
        <v>6142.909090909091</v>
      </c>
      <c r="V489" s="102">
        <f t="shared" si="282"/>
        <v>5.1169930688002975E-4</v>
      </c>
      <c r="W489" s="569"/>
      <c r="X489" s="569"/>
      <c r="Y489" s="118" t="s">
        <v>147</v>
      </c>
      <c r="Z489" s="188">
        <v>87703</v>
      </c>
      <c r="AA489" s="161">
        <f>IFERROR(Z489/W473,"-")</f>
        <v>1.4466261856114608E-3</v>
      </c>
      <c r="AB489" s="188">
        <v>10</v>
      </c>
      <c r="AC489" s="161">
        <f>IFERROR(AB489/X473,"-")</f>
        <v>9.5238095238095233E-2</v>
      </c>
      <c r="AD489" s="191">
        <f t="shared" si="297"/>
        <v>8770.2999999999993</v>
      </c>
      <c r="AE489" s="102">
        <f t="shared" si="283"/>
        <v>4.6518118807275431E-4</v>
      </c>
      <c r="AF489" s="569"/>
      <c r="AG489" s="569"/>
      <c r="AH489" s="118" t="s">
        <v>147</v>
      </c>
      <c r="AI489" s="188">
        <v>139331</v>
      </c>
      <c r="AJ489" s="161">
        <f>IFERROR(AI489/AF473,"-")</f>
        <v>8.9483086514296258E-4</v>
      </c>
      <c r="AK489" s="188">
        <v>19</v>
      </c>
      <c r="AL489" s="161">
        <f>IFERROR(AK489/AG473,"-")</f>
        <v>0.1043956043956044</v>
      </c>
      <c r="AM489" s="191">
        <f t="shared" si="298"/>
        <v>7333.2105263157891</v>
      </c>
      <c r="AN489" s="102">
        <f t="shared" si="284"/>
        <v>8.8384425733823325E-4</v>
      </c>
      <c r="AO489" s="569"/>
      <c r="AP489" s="586"/>
      <c r="AQ489" s="118" t="s">
        <v>147</v>
      </c>
      <c r="AR489" s="188">
        <f t="shared" si="293"/>
        <v>1066648</v>
      </c>
      <c r="AS489" s="161">
        <f>IFERROR(AR489/AO473,"-")</f>
        <v>1.0252424260980874E-3</v>
      </c>
      <c r="AT489" s="188">
        <f t="shared" si="294"/>
        <v>157</v>
      </c>
      <c r="AU489" s="161">
        <f>IFERROR(AT489/AP473,"-")</f>
        <v>9.0489913544668593E-2</v>
      </c>
      <c r="AV489" s="191">
        <f t="shared" si="299"/>
        <v>6793.9363057324845</v>
      </c>
      <c r="AW489" s="102">
        <f t="shared" si="285"/>
        <v>7.3033446527422429E-3</v>
      </c>
      <c r="AX489" s="112"/>
      <c r="BN489" s="476"/>
      <c r="BO489" s="566"/>
      <c r="BP489" s="569"/>
      <c r="BQ489" s="569"/>
      <c r="BR489" s="388" t="s">
        <v>140</v>
      </c>
      <c r="BS489" s="374">
        <v>54841</v>
      </c>
      <c r="BT489" s="329">
        <v>5.8865283930188597E-4</v>
      </c>
      <c r="BU489" s="374">
        <v>2</v>
      </c>
      <c r="BV489" s="329">
        <v>1.7699115044247787E-2</v>
      </c>
      <c r="BW489" s="374">
        <v>27420.5</v>
      </c>
      <c r="BX489" s="389">
        <v>1.3768415255404102E-4</v>
      </c>
      <c r="CA489" s="9"/>
      <c r="CB489" s="138"/>
      <c r="CC489" s="138"/>
      <c r="CD489" s="138"/>
      <c r="CE489" s="138"/>
      <c r="CF489" s="138"/>
      <c r="CG489" s="138"/>
      <c r="CH489" s="1"/>
      <c r="CI489" s="9"/>
      <c r="CJ489" s="130"/>
      <c r="CK489" s="130"/>
      <c r="CL489" s="130"/>
      <c r="CM489" s="1"/>
      <c r="CN489" s="1"/>
      <c r="CO489" s="1"/>
      <c r="CP489" s="1"/>
      <c r="CQ489" s="1"/>
    </row>
    <row r="490" spans="2:95" s="14" customFormat="1" ht="13.5" customHeight="1">
      <c r="B490" s="451"/>
      <c r="C490" s="567"/>
      <c r="D490" s="582"/>
      <c r="E490" s="570"/>
      <c r="F490" s="570"/>
      <c r="G490" s="119" t="s">
        <v>74</v>
      </c>
      <c r="H490" s="181">
        <v>129954109</v>
      </c>
      <c r="I490" s="161">
        <f>IFERROR(H490/E473,"-")</f>
        <v>0.17521767124161114</v>
      </c>
      <c r="J490" s="188">
        <v>981</v>
      </c>
      <c r="K490" s="161">
        <f>IFERROR(J490/F473,"-")</f>
        <v>0.76401869158878499</v>
      </c>
      <c r="L490" s="191">
        <f t="shared" si="295"/>
        <v>132471.05912334353</v>
      </c>
      <c r="M490" s="103">
        <f t="shared" si="281"/>
        <v>4.5634274549937202E-2</v>
      </c>
      <c r="N490" s="570"/>
      <c r="O490" s="570"/>
      <c r="P490" s="119" t="s">
        <v>74</v>
      </c>
      <c r="Q490" s="181">
        <v>13462908</v>
      </c>
      <c r="R490" s="161">
        <f>IFERROR(Q490/N473,"-")</f>
        <v>0.16342183356350279</v>
      </c>
      <c r="S490" s="188">
        <v>124</v>
      </c>
      <c r="T490" s="161">
        <f>IFERROR(S490/O473,"-")</f>
        <v>0.75609756097560976</v>
      </c>
      <c r="U490" s="191">
        <f t="shared" si="296"/>
        <v>108571.83870967742</v>
      </c>
      <c r="V490" s="103">
        <f t="shared" si="282"/>
        <v>5.7682467321021535E-3</v>
      </c>
      <c r="W490" s="570"/>
      <c r="X490" s="570"/>
      <c r="Y490" s="119" t="s">
        <v>74</v>
      </c>
      <c r="Z490" s="181">
        <v>14938971</v>
      </c>
      <c r="AA490" s="161">
        <f>IFERROR(Z490/W473,"-")</f>
        <v>0.2464123990592138</v>
      </c>
      <c r="AB490" s="188">
        <v>86</v>
      </c>
      <c r="AC490" s="161">
        <f>IFERROR(AB490/X473,"-")</f>
        <v>0.81904761904761902</v>
      </c>
      <c r="AD490" s="191">
        <f t="shared" si="297"/>
        <v>173708.96511627908</v>
      </c>
      <c r="AE490" s="103">
        <f t="shared" si="283"/>
        <v>4.0005582174256872E-3</v>
      </c>
      <c r="AF490" s="570"/>
      <c r="AG490" s="570"/>
      <c r="AH490" s="119" t="s">
        <v>74</v>
      </c>
      <c r="AI490" s="181">
        <v>31512211</v>
      </c>
      <c r="AJ490" s="161">
        <f>IFERROR(AI490/AF473,"-")</f>
        <v>0.20238209035819438</v>
      </c>
      <c r="AK490" s="188">
        <v>158</v>
      </c>
      <c r="AL490" s="161">
        <f>IFERROR(AK490/AG473,"-")</f>
        <v>0.86813186813186816</v>
      </c>
      <c r="AM490" s="191">
        <f t="shared" si="298"/>
        <v>199444.37341772151</v>
      </c>
      <c r="AN490" s="103">
        <f t="shared" si="284"/>
        <v>7.3498627715495183E-3</v>
      </c>
      <c r="AO490" s="570"/>
      <c r="AP490" s="587"/>
      <c r="AQ490" s="119" t="s">
        <v>74</v>
      </c>
      <c r="AR490" s="181">
        <f t="shared" si="293"/>
        <v>189868199</v>
      </c>
      <c r="AS490" s="161">
        <f>IFERROR(AR490/AO473,"-")</f>
        <v>0.18249781838210397</v>
      </c>
      <c r="AT490" s="188">
        <f t="shared" si="294"/>
        <v>1349</v>
      </c>
      <c r="AU490" s="161">
        <f>IFERROR(AT490/AP473,"-")</f>
        <v>0.77752161383285301</v>
      </c>
      <c r="AV490" s="191">
        <f t="shared" si="299"/>
        <v>140747.3676797628</v>
      </c>
      <c r="AW490" s="103">
        <f t="shared" si="285"/>
        <v>6.2752942271014564E-2</v>
      </c>
      <c r="AX490" s="112"/>
      <c r="BN490" s="476"/>
      <c r="BO490" s="566"/>
      <c r="BP490" s="569"/>
      <c r="BQ490" s="569"/>
      <c r="BR490" s="388" t="s">
        <v>141</v>
      </c>
      <c r="BS490" s="374">
        <v>352372</v>
      </c>
      <c r="BT490" s="329">
        <v>3.7822938730235436E-3</v>
      </c>
      <c r="BU490" s="374">
        <v>8</v>
      </c>
      <c r="BV490" s="329">
        <v>7.0796460176991149E-2</v>
      </c>
      <c r="BW490" s="374">
        <v>44046.5</v>
      </c>
      <c r="BX490" s="389">
        <v>5.5073661021616408E-4</v>
      </c>
      <c r="CA490" s="9"/>
      <c r="CB490" s="138"/>
      <c r="CC490" s="138"/>
      <c r="CD490" s="138"/>
      <c r="CE490" s="138"/>
      <c r="CF490" s="138"/>
      <c r="CG490" s="138"/>
      <c r="CH490" s="1"/>
      <c r="CI490" s="9"/>
      <c r="CJ490" s="130"/>
      <c r="CK490" s="130"/>
      <c r="CL490" s="130"/>
      <c r="CM490" s="1"/>
      <c r="CN490" s="1"/>
      <c r="CO490" s="1"/>
      <c r="CP490" s="1"/>
      <c r="CQ490" s="1"/>
    </row>
    <row r="491" spans="2:95" s="14" customFormat="1" ht="13.5" customHeight="1">
      <c r="B491" s="451">
        <v>28</v>
      </c>
      <c r="C491" s="565" t="s">
        <v>32</v>
      </c>
      <c r="D491" s="580">
        <f>BL32</f>
        <v>18377</v>
      </c>
      <c r="E491" s="568">
        <f>VLOOKUP(C491,$AY$5:$BI$78,2,0)</f>
        <v>422288060</v>
      </c>
      <c r="F491" s="568">
        <f>VLOOKUP(C491,$AY$5:$BI$78,7,0)</f>
        <v>776</v>
      </c>
      <c r="G491" s="115" t="s">
        <v>133</v>
      </c>
      <c r="H491" s="186">
        <v>5792407</v>
      </c>
      <c r="I491" s="159">
        <f>IFERROR(H491/E491,"-")</f>
        <v>1.3716719814431884E-2</v>
      </c>
      <c r="J491" s="186">
        <v>108</v>
      </c>
      <c r="K491" s="159">
        <f>IFERROR(J491/F491,"-")</f>
        <v>0.13917525773195877</v>
      </c>
      <c r="L491" s="189">
        <f t="shared" si="295"/>
        <v>53633.398148148146</v>
      </c>
      <c r="M491" s="100">
        <f>IFERROR(J491/$BL$32,0)</f>
        <v>5.876911356587038E-3</v>
      </c>
      <c r="N491" s="568">
        <f>VLOOKUP(C491,$AY$5:$BI$78,3,0)</f>
        <v>61148330</v>
      </c>
      <c r="O491" s="568">
        <f>VLOOKUP(C491,$AY$5:$BI$78,8,0)</f>
        <v>105</v>
      </c>
      <c r="P491" s="115" t="s">
        <v>133</v>
      </c>
      <c r="Q491" s="186">
        <v>1765439</v>
      </c>
      <c r="R491" s="159">
        <f>IFERROR(Q491/N491,"-")</f>
        <v>2.8871418074704575E-2</v>
      </c>
      <c r="S491" s="186">
        <v>18</v>
      </c>
      <c r="T491" s="159">
        <f>IFERROR(S491/O491,"-")</f>
        <v>0.17142857142857143</v>
      </c>
      <c r="U491" s="189">
        <f t="shared" si="296"/>
        <v>98079.944444444438</v>
      </c>
      <c r="V491" s="100">
        <f>IFERROR(S491/$BL$32,0)</f>
        <v>9.7948522609783966E-4</v>
      </c>
      <c r="W491" s="568">
        <f>VLOOKUP(C491,$AY$5:$BI$78,4,0)</f>
        <v>51574880</v>
      </c>
      <c r="X491" s="568">
        <f>VLOOKUP(C491,$AY$5:$BI$78,9,0)</f>
        <v>67</v>
      </c>
      <c r="Y491" s="115" t="s">
        <v>133</v>
      </c>
      <c r="Z491" s="186">
        <v>4404587</v>
      </c>
      <c r="AA491" s="159">
        <f>IFERROR(Z491/W491,"-")</f>
        <v>8.5401788622678332E-2</v>
      </c>
      <c r="AB491" s="186">
        <v>13</v>
      </c>
      <c r="AC491" s="159">
        <f>IFERROR(AB491/X491,"-")</f>
        <v>0.19402985074626866</v>
      </c>
      <c r="AD491" s="189">
        <f t="shared" si="297"/>
        <v>338814.38461538462</v>
      </c>
      <c r="AE491" s="100">
        <f>IFERROR(AB491/$BL$32,0)</f>
        <v>7.0740599662621757E-4</v>
      </c>
      <c r="AF491" s="568">
        <f>VLOOKUP(C491,$AY$5:$BI$78,5,0)</f>
        <v>91170080</v>
      </c>
      <c r="AG491" s="568">
        <f>VLOOKUP(C491,$AY$5:$BI$78,10,0)</f>
        <v>126</v>
      </c>
      <c r="AH491" s="115" t="s">
        <v>133</v>
      </c>
      <c r="AI491" s="186">
        <v>561621</v>
      </c>
      <c r="AJ491" s="159">
        <f>IFERROR(AI491/AF491,"-")</f>
        <v>6.1601459601658788E-3</v>
      </c>
      <c r="AK491" s="186">
        <v>27</v>
      </c>
      <c r="AL491" s="159">
        <f>IFERROR(AK491/AG491,"-")</f>
        <v>0.21428571428571427</v>
      </c>
      <c r="AM491" s="189">
        <f t="shared" si="298"/>
        <v>20800.777777777777</v>
      </c>
      <c r="AN491" s="100">
        <f>IFERROR(AK491/$BL$32,0)</f>
        <v>1.4692278391467595E-3</v>
      </c>
      <c r="AO491" s="568">
        <f>VLOOKUP(C491,$AY$5:$BI$78,6,0)</f>
        <v>626181350</v>
      </c>
      <c r="AP491" s="585">
        <f>VLOOKUP(C491,$AY$5:$BI$78,11,0)</f>
        <v>1074</v>
      </c>
      <c r="AQ491" s="115" t="s">
        <v>133</v>
      </c>
      <c r="AR491" s="186">
        <f t="shared" si="293"/>
        <v>12524054</v>
      </c>
      <c r="AS491" s="159">
        <f>IFERROR(AR491/AO491,"-")</f>
        <v>2.0000681911078955E-2</v>
      </c>
      <c r="AT491" s="186">
        <f t="shared" si="294"/>
        <v>166</v>
      </c>
      <c r="AU491" s="159">
        <f>IFERROR(AT491/AP491,"-")</f>
        <v>0.15456238361266295</v>
      </c>
      <c r="AV491" s="189">
        <f t="shared" si="299"/>
        <v>75446.108433734946</v>
      </c>
      <c r="AW491" s="100">
        <f>IFERROR(AT491/$BL$32,0)</f>
        <v>9.0330304184578544E-3</v>
      </c>
      <c r="AX491" s="112"/>
      <c r="BN491" s="476"/>
      <c r="BO491" s="566"/>
      <c r="BP491" s="569"/>
      <c r="BQ491" s="569"/>
      <c r="BR491" s="388" t="s">
        <v>142</v>
      </c>
      <c r="BS491" s="374">
        <v>688</v>
      </c>
      <c r="BT491" s="329">
        <v>7.3848608420651981E-6</v>
      </c>
      <c r="BU491" s="374">
        <v>1</v>
      </c>
      <c r="BV491" s="329">
        <v>8.8495575221238937E-3</v>
      </c>
      <c r="BW491" s="374">
        <v>688</v>
      </c>
      <c r="BX491" s="389">
        <v>6.884207627702051E-5</v>
      </c>
      <c r="CA491" s="9"/>
      <c r="CB491" s="138"/>
      <c r="CC491" s="138"/>
      <c r="CD491" s="138"/>
      <c r="CE491" s="138"/>
      <c r="CF491" s="138"/>
      <c r="CG491" s="138"/>
      <c r="CH491" s="1"/>
      <c r="CI491" s="9"/>
      <c r="CJ491" s="130"/>
      <c r="CK491" s="130"/>
      <c r="CL491" s="130"/>
      <c r="CM491" s="1"/>
      <c r="CN491" s="1"/>
      <c r="CO491" s="1"/>
      <c r="CP491" s="1"/>
      <c r="CQ491" s="1"/>
    </row>
    <row r="492" spans="2:95" s="14" customFormat="1" ht="13.5" customHeight="1">
      <c r="B492" s="451"/>
      <c r="C492" s="566"/>
      <c r="D492" s="581"/>
      <c r="E492" s="569"/>
      <c r="F492" s="569"/>
      <c r="G492" s="116" t="s">
        <v>134</v>
      </c>
      <c r="H492" s="187">
        <v>6546320</v>
      </c>
      <c r="I492" s="160">
        <f>IFERROR(H492/E491,"-")</f>
        <v>1.5502024850051407E-2</v>
      </c>
      <c r="J492" s="187">
        <v>156</v>
      </c>
      <c r="K492" s="160">
        <f>IFERROR(J492/F491,"-")</f>
        <v>0.20103092783505155</v>
      </c>
      <c r="L492" s="190">
        <f t="shared" si="295"/>
        <v>41963.589743589742</v>
      </c>
      <c r="M492" s="101">
        <f t="shared" ref="M492:M508" si="300">IFERROR(J492/$BL$32,0)</f>
        <v>8.4888719595146104E-3</v>
      </c>
      <c r="N492" s="569"/>
      <c r="O492" s="569"/>
      <c r="P492" s="116" t="s">
        <v>134</v>
      </c>
      <c r="Q492" s="187">
        <v>981019</v>
      </c>
      <c r="R492" s="160">
        <f>IFERROR(Q492/N491,"-")</f>
        <v>1.6043267248672204E-2</v>
      </c>
      <c r="S492" s="187">
        <v>29</v>
      </c>
      <c r="T492" s="160">
        <f>IFERROR(S492/O491,"-")</f>
        <v>0.27619047619047621</v>
      </c>
      <c r="U492" s="190">
        <f t="shared" si="296"/>
        <v>33828.241379310348</v>
      </c>
      <c r="V492" s="101">
        <f t="shared" ref="V492:V508" si="301">IFERROR(S492/$BL$32,0)</f>
        <v>1.5780595309354084E-3</v>
      </c>
      <c r="W492" s="569"/>
      <c r="X492" s="569"/>
      <c r="Y492" s="116" t="s">
        <v>134</v>
      </c>
      <c r="Z492" s="187">
        <v>3474486</v>
      </c>
      <c r="AA492" s="160">
        <f>IFERROR(Z492/W491,"-")</f>
        <v>6.7367796105390843E-2</v>
      </c>
      <c r="AB492" s="187">
        <v>17</v>
      </c>
      <c r="AC492" s="160">
        <f>IFERROR(AB492/X491,"-")</f>
        <v>0.2537313432835821</v>
      </c>
      <c r="AD492" s="190">
        <f t="shared" si="297"/>
        <v>204381.5294117647</v>
      </c>
      <c r="AE492" s="101">
        <f t="shared" ref="AE492:AE508" si="302">IFERROR(AB492/$BL$32,0)</f>
        <v>9.2506938020351531E-4</v>
      </c>
      <c r="AF492" s="569"/>
      <c r="AG492" s="569"/>
      <c r="AH492" s="116" t="s">
        <v>134</v>
      </c>
      <c r="AI492" s="187">
        <v>4756511</v>
      </c>
      <c r="AJ492" s="160">
        <f>IFERROR(AI492/AF491,"-")</f>
        <v>5.2171841902518896E-2</v>
      </c>
      <c r="AK492" s="187">
        <v>41</v>
      </c>
      <c r="AL492" s="160">
        <f>IFERROR(AK492/AG491,"-")</f>
        <v>0.32539682539682541</v>
      </c>
      <c r="AM492" s="190">
        <f t="shared" si="298"/>
        <v>116012.46341463414</v>
      </c>
      <c r="AN492" s="101">
        <f t="shared" ref="AN492:AN508" si="303">IFERROR(AK492/$BL$32,0)</f>
        <v>2.2310496816673013E-3</v>
      </c>
      <c r="AO492" s="569"/>
      <c r="AP492" s="586"/>
      <c r="AQ492" s="116" t="s">
        <v>134</v>
      </c>
      <c r="AR492" s="187">
        <f t="shared" si="293"/>
        <v>15758336</v>
      </c>
      <c r="AS492" s="160">
        <f>IFERROR(AR492/AO491,"-")</f>
        <v>2.5165770267670858E-2</v>
      </c>
      <c r="AT492" s="187">
        <f t="shared" si="294"/>
        <v>243</v>
      </c>
      <c r="AU492" s="160">
        <f>IFERROR(AT492/AP491,"-")</f>
        <v>0.22625698324022347</v>
      </c>
      <c r="AV492" s="190">
        <f t="shared" si="299"/>
        <v>64849.119341563783</v>
      </c>
      <c r="AW492" s="101">
        <f t="shared" ref="AW492:AW508" si="304">IFERROR(AT492/$BL$32,0)</f>
        <v>1.3223050552320835E-2</v>
      </c>
      <c r="AX492" s="112"/>
      <c r="BN492" s="476"/>
      <c r="BO492" s="566"/>
      <c r="BP492" s="569"/>
      <c r="BQ492" s="569"/>
      <c r="BR492" s="388" t="s">
        <v>143</v>
      </c>
      <c r="BS492" s="374">
        <v>131886</v>
      </c>
      <c r="BT492" s="329">
        <v>1.4156391817101899E-3</v>
      </c>
      <c r="BU492" s="374">
        <v>1</v>
      </c>
      <c r="BV492" s="329">
        <v>8.8495575221238937E-3</v>
      </c>
      <c r="BW492" s="374">
        <v>131886</v>
      </c>
      <c r="BX492" s="389">
        <v>6.884207627702051E-5</v>
      </c>
      <c r="CA492" s="9"/>
      <c r="CB492" s="138"/>
      <c r="CC492" s="138"/>
      <c r="CD492" s="138"/>
      <c r="CE492" s="138"/>
      <c r="CF492" s="138"/>
      <c r="CG492" s="138"/>
      <c r="CH492" s="1"/>
      <c r="CI492" s="9"/>
      <c r="CJ492" s="130"/>
      <c r="CK492" s="130"/>
      <c r="CL492" s="130"/>
      <c r="CM492" s="1"/>
      <c r="CN492" s="1"/>
      <c r="CO492" s="1"/>
      <c r="CP492" s="1"/>
      <c r="CQ492" s="1"/>
    </row>
    <row r="493" spans="2:95" s="14" customFormat="1" ht="13.5" customHeight="1">
      <c r="B493" s="451"/>
      <c r="C493" s="566"/>
      <c r="D493" s="581"/>
      <c r="E493" s="569"/>
      <c r="F493" s="569"/>
      <c r="G493" s="116" t="s">
        <v>474</v>
      </c>
      <c r="H493" s="187">
        <v>5517615</v>
      </c>
      <c r="I493" s="160">
        <f>IFERROR(H493/E491,"-")</f>
        <v>1.3065998124597697E-2</v>
      </c>
      <c r="J493" s="187">
        <v>40</v>
      </c>
      <c r="K493" s="160">
        <f>IFERROR(J493/F491,"-")</f>
        <v>5.1546391752577317E-2</v>
      </c>
      <c r="L493" s="190">
        <f t="shared" si="295"/>
        <v>137940.375</v>
      </c>
      <c r="M493" s="101">
        <f t="shared" si="300"/>
        <v>2.1766338357729772E-3</v>
      </c>
      <c r="N493" s="569"/>
      <c r="O493" s="569"/>
      <c r="P493" s="116" t="s">
        <v>474</v>
      </c>
      <c r="Q493" s="187">
        <v>976481</v>
      </c>
      <c r="R493" s="160">
        <f>IFERROR(Q493/N491,"-")</f>
        <v>1.5969054265259575E-2</v>
      </c>
      <c r="S493" s="187">
        <v>7</v>
      </c>
      <c r="T493" s="160">
        <f>IFERROR(S493/O491,"-")</f>
        <v>6.6666666666666666E-2</v>
      </c>
      <c r="U493" s="190">
        <f t="shared" si="296"/>
        <v>139497.28571428571</v>
      </c>
      <c r="V493" s="101">
        <f t="shared" si="301"/>
        <v>3.8091092126027102E-4</v>
      </c>
      <c r="W493" s="569"/>
      <c r="X493" s="569"/>
      <c r="Y493" s="116" t="s">
        <v>474</v>
      </c>
      <c r="Z493" s="187">
        <v>22593</v>
      </c>
      <c r="AA493" s="160">
        <f>IFERROR(Z493/W491,"-")</f>
        <v>4.3806209534564113E-4</v>
      </c>
      <c r="AB493" s="187">
        <v>4</v>
      </c>
      <c r="AC493" s="160">
        <f>IFERROR(AB493/X491,"-")</f>
        <v>5.9701492537313432E-2</v>
      </c>
      <c r="AD493" s="190">
        <f t="shared" si="297"/>
        <v>5648.25</v>
      </c>
      <c r="AE493" s="101">
        <f t="shared" si="302"/>
        <v>2.1766338357729771E-4</v>
      </c>
      <c r="AF493" s="569"/>
      <c r="AG493" s="569"/>
      <c r="AH493" s="116" t="s">
        <v>474</v>
      </c>
      <c r="AI493" s="187">
        <v>494058</v>
      </c>
      <c r="AJ493" s="160">
        <f>IFERROR(AI493/AF491,"-")</f>
        <v>5.4190804702595411E-3</v>
      </c>
      <c r="AK493" s="187">
        <v>13</v>
      </c>
      <c r="AL493" s="160">
        <f>IFERROR(AK493/AG491,"-")</f>
        <v>0.10317460317460317</v>
      </c>
      <c r="AM493" s="190">
        <f t="shared" si="298"/>
        <v>38004.461538461539</v>
      </c>
      <c r="AN493" s="101">
        <f t="shared" si="303"/>
        <v>7.0740599662621757E-4</v>
      </c>
      <c r="AO493" s="569"/>
      <c r="AP493" s="586"/>
      <c r="AQ493" s="116" t="s">
        <v>474</v>
      </c>
      <c r="AR493" s="187">
        <f t="shared" si="293"/>
        <v>7010747</v>
      </c>
      <c r="AS493" s="160">
        <f>IFERROR(AR493/AO491,"-")</f>
        <v>1.1196032906441561E-2</v>
      </c>
      <c r="AT493" s="187">
        <f t="shared" si="294"/>
        <v>64</v>
      </c>
      <c r="AU493" s="160">
        <f>IFERROR(AT493/AP491,"-")</f>
        <v>5.9590316573556797E-2</v>
      </c>
      <c r="AV493" s="190">
        <f t="shared" si="299"/>
        <v>109542.921875</v>
      </c>
      <c r="AW493" s="101">
        <f t="shared" si="304"/>
        <v>3.4826141372367634E-3</v>
      </c>
      <c r="AX493" s="111"/>
      <c r="BJ493" s="12"/>
      <c r="BM493" s="12"/>
      <c r="BN493" s="476"/>
      <c r="BO493" s="566"/>
      <c r="BP493" s="569"/>
      <c r="BQ493" s="569"/>
      <c r="BR493" s="388" t="s">
        <v>144</v>
      </c>
      <c r="BS493" s="374">
        <v>899445</v>
      </c>
      <c r="BT493" s="329">
        <v>9.6544711629234468E-3</v>
      </c>
      <c r="BU493" s="374">
        <v>17</v>
      </c>
      <c r="BV493" s="329">
        <v>0.15044247787610621</v>
      </c>
      <c r="BW493" s="374">
        <v>52908.529411764706</v>
      </c>
      <c r="BX493" s="389">
        <v>1.1703152967093488E-3</v>
      </c>
      <c r="BY493" s="12"/>
      <c r="CA493" s="9"/>
      <c r="CB493" s="138"/>
      <c r="CC493" s="138"/>
      <c r="CD493" s="138"/>
      <c r="CE493" s="138"/>
      <c r="CF493" s="138"/>
      <c r="CG493" s="138"/>
      <c r="CH493" s="1"/>
      <c r="CI493" s="9"/>
      <c r="CJ493" s="130"/>
      <c r="CK493" s="130"/>
      <c r="CL493" s="130"/>
      <c r="CM493" s="1"/>
      <c r="CN493" s="1"/>
      <c r="CO493" s="1"/>
      <c r="CP493" s="1"/>
      <c r="CQ493" s="1"/>
    </row>
    <row r="494" spans="2:95" s="14" customFormat="1" ht="13.5" customHeight="1">
      <c r="B494" s="451"/>
      <c r="C494" s="566"/>
      <c r="D494" s="581"/>
      <c r="E494" s="569"/>
      <c r="F494" s="569"/>
      <c r="G494" s="117" t="s">
        <v>135</v>
      </c>
      <c r="H494" s="187">
        <v>9057024</v>
      </c>
      <c r="I494" s="160">
        <f>IFERROR(H494/E491,"-")</f>
        <v>2.1447501972942356E-2</v>
      </c>
      <c r="J494" s="187">
        <v>207</v>
      </c>
      <c r="K494" s="160">
        <f>IFERROR(J494/F491,"-")</f>
        <v>0.26675257731958762</v>
      </c>
      <c r="L494" s="190">
        <f t="shared" si="295"/>
        <v>43753.739130434784</v>
      </c>
      <c r="M494" s="101">
        <f t="shared" si="300"/>
        <v>1.1264080100125156E-2</v>
      </c>
      <c r="N494" s="569"/>
      <c r="O494" s="569"/>
      <c r="P494" s="117" t="s">
        <v>135</v>
      </c>
      <c r="Q494" s="187">
        <v>2296627</v>
      </c>
      <c r="R494" s="160">
        <f>IFERROR(Q494/N491,"-")</f>
        <v>3.7558294723666209E-2</v>
      </c>
      <c r="S494" s="187">
        <v>33</v>
      </c>
      <c r="T494" s="160">
        <f>IFERROR(S494/O491,"-")</f>
        <v>0.31428571428571428</v>
      </c>
      <c r="U494" s="190">
        <f t="shared" si="296"/>
        <v>69594.757575757569</v>
      </c>
      <c r="V494" s="101">
        <f t="shared" si="301"/>
        <v>1.795722914512706E-3</v>
      </c>
      <c r="W494" s="569"/>
      <c r="X494" s="569"/>
      <c r="Y494" s="117" t="s">
        <v>135</v>
      </c>
      <c r="Z494" s="187">
        <v>2468664</v>
      </c>
      <c r="AA494" s="160">
        <f>IFERROR(Z494/W491,"-")</f>
        <v>4.7865627607858709E-2</v>
      </c>
      <c r="AB494" s="187">
        <v>20</v>
      </c>
      <c r="AC494" s="160">
        <f>IFERROR(AB494/X491,"-")</f>
        <v>0.29850746268656714</v>
      </c>
      <c r="AD494" s="190">
        <f t="shared" si="297"/>
        <v>123433.2</v>
      </c>
      <c r="AE494" s="101">
        <f t="shared" si="302"/>
        <v>1.0883169178864886E-3</v>
      </c>
      <c r="AF494" s="569"/>
      <c r="AG494" s="569"/>
      <c r="AH494" s="117" t="s">
        <v>135</v>
      </c>
      <c r="AI494" s="187">
        <v>877483</v>
      </c>
      <c r="AJ494" s="160">
        <f>IFERROR(AI494/AF491,"-")</f>
        <v>9.6246816938188491E-3</v>
      </c>
      <c r="AK494" s="187">
        <v>32</v>
      </c>
      <c r="AL494" s="160">
        <f>IFERROR(AK494/AG491,"-")</f>
        <v>0.25396825396825395</v>
      </c>
      <c r="AM494" s="190">
        <f t="shared" si="298"/>
        <v>27421.34375</v>
      </c>
      <c r="AN494" s="101">
        <f t="shared" si="303"/>
        <v>1.7413070686183817E-3</v>
      </c>
      <c r="AO494" s="569"/>
      <c r="AP494" s="586"/>
      <c r="AQ494" s="117" t="s">
        <v>135</v>
      </c>
      <c r="AR494" s="187">
        <f t="shared" si="293"/>
        <v>14699798</v>
      </c>
      <c r="AS494" s="160">
        <f>IFERROR(AR494/AO491,"-")</f>
        <v>2.3475304718034159E-2</v>
      </c>
      <c r="AT494" s="187">
        <f t="shared" si="294"/>
        <v>292</v>
      </c>
      <c r="AU494" s="160">
        <f>IFERROR(AT494/AP491,"-")</f>
        <v>0.27188081936685288</v>
      </c>
      <c r="AV494" s="190">
        <f t="shared" si="299"/>
        <v>50341.773972602743</v>
      </c>
      <c r="AW494" s="101">
        <f t="shared" si="304"/>
        <v>1.5889427001142733E-2</v>
      </c>
      <c r="AX494" s="112"/>
      <c r="BN494" s="476"/>
      <c r="BO494" s="566"/>
      <c r="BP494" s="569"/>
      <c r="BQ494" s="569"/>
      <c r="BR494" s="388" t="s">
        <v>145</v>
      </c>
      <c r="BS494" s="374">
        <v>883727</v>
      </c>
      <c r="BT494" s="329">
        <v>9.4857571473484746E-3</v>
      </c>
      <c r="BU494" s="374">
        <v>9</v>
      </c>
      <c r="BV494" s="329">
        <v>7.9646017699115043E-2</v>
      </c>
      <c r="BW494" s="374">
        <v>98191.888888888891</v>
      </c>
      <c r="BX494" s="389">
        <v>6.1957868649318464E-4</v>
      </c>
      <c r="CA494" s="9"/>
      <c r="CB494" s="138"/>
      <c r="CC494" s="138"/>
      <c r="CD494" s="138"/>
      <c r="CE494" s="138"/>
      <c r="CF494" s="138"/>
      <c r="CG494" s="138"/>
      <c r="CH494" s="1"/>
      <c r="CI494" s="9"/>
      <c r="CJ494" s="130"/>
      <c r="CK494" s="130"/>
      <c r="CL494" s="130"/>
      <c r="CM494" s="1"/>
      <c r="CN494" s="1"/>
      <c r="CO494" s="1"/>
      <c r="CP494" s="1"/>
      <c r="CQ494" s="1"/>
    </row>
    <row r="495" spans="2:95" s="14" customFormat="1" ht="13.5" customHeight="1">
      <c r="B495" s="451"/>
      <c r="C495" s="566"/>
      <c r="D495" s="581"/>
      <c r="E495" s="569"/>
      <c r="F495" s="569"/>
      <c r="G495" s="117" t="s">
        <v>136</v>
      </c>
      <c r="H495" s="187">
        <v>3945601</v>
      </c>
      <c r="I495" s="160">
        <f>IFERROR(H495/E491,"-")</f>
        <v>9.3433875445116769E-3</v>
      </c>
      <c r="J495" s="187">
        <v>36</v>
      </c>
      <c r="K495" s="160">
        <f>IFERROR(J495/F491,"-")</f>
        <v>4.6391752577319589E-2</v>
      </c>
      <c r="L495" s="190">
        <f t="shared" si="295"/>
        <v>109600.02777777778</v>
      </c>
      <c r="M495" s="101">
        <f t="shared" si="300"/>
        <v>1.9589704521956793E-3</v>
      </c>
      <c r="N495" s="569"/>
      <c r="O495" s="569"/>
      <c r="P495" s="117" t="s">
        <v>136</v>
      </c>
      <c r="Q495" s="187">
        <v>101533</v>
      </c>
      <c r="R495" s="160">
        <f>IFERROR(Q495/N491,"-")</f>
        <v>1.6604378238947817E-3</v>
      </c>
      <c r="S495" s="187">
        <v>9</v>
      </c>
      <c r="T495" s="160">
        <f>IFERROR(S495/O491,"-")</f>
        <v>8.5714285714285715E-2</v>
      </c>
      <c r="U495" s="190">
        <f t="shared" si="296"/>
        <v>11281.444444444445</v>
      </c>
      <c r="V495" s="101">
        <f t="shared" si="301"/>
        <v>4.8974261304891983E-4</v>
      </c>
      <c r="W495" s="569"/>
      <c r="X495" s="569"/>
      <c r="Y495" s="117" t="s">
        <v>136</v>
      </c>
      <c r="Z495" s="187">
        <v>35110</v>
      </c>
      <c r="AA495" s="160">
        <f>IFERROR(Z495/W491,"-")</f>
        <v>6.8075776424491924E-4</v>
      </c>
      <c r="AB495" s="187">
        <v>4</v>
      </c>
      <c r="AC495" s="160">
        <f>IFERROR(AB495/X491,"-")</f>
        <v>5.9701492537313432E-2</v>
      </c>
      <c r="AD495" s="190">
        <f t="shared" si="297"/>
        <v>8777.5</v>
      </c>
      <c r="AE495" s="101">
        <f t="shared" si="302"/>
        <v>2.1766338357729771E-4</v>
      </c>
      <c r="AF495" s="569"/>
      <c r="AG495" s="569"/>
      <c r="AH495" s="117" t="s">
        <v>136</v>
      </c>
      <c r="AI495" s="187">
        <v>33008</v>
      </c>
      <c r="AJ495" s="160">
        <f>IFERROR(AI495/AF491,"-")</f>
        <v>3.6204860190974932E-4</v>
      </c>
      <c r="AK495" s="187">
        <v>8</v>
      </c>
      <c r="AL495" s="160">
        <f>IFERROR(AK495/AG491,"-")</f>
        <v>6.3492063492063489E-2</v>
      </c>
      <c r="AM495" s="190">
        <f t="shared" si="298"/>
        <v>4126</v>
      </c>
      <c r="AN495" s="101">
        <f t="shared" si="303"/>
        <v>4.3532676715459542E-4</v>
      </c>
      <c r="AO495" s="569"/>
      <c r="AP495" s="586"/>
      <c r="AQ495" s="117" t="s">
        <v>136</v>
      </c>
      <c r="AR495" s="187">
        <f t="shared" si="293"/>
        <v>4115252</v>
      </c>
      <c r="AS495" s="160">
        <f>IFERROR(AR495/AO491,"-")</f>
        <v>6.5719811041960929E-3</v>
      </c>
      <c r="AT495" s="187">
        <f t="shared" si="294"/>
        <v>57</v>
      </c>
      <c r="AU495" s="160">
        <f>IFERROR(AT495/AP491,"-")</f>
        <v>5.3072625698324022E-2</v>
      </c>
      <c r="AV495" s="190">
        <f t="shared" si="299"/>
        <v>72197.403508771924</v>
      </c>
      <c r="AW495" s="101">
        <f t="shared" si="304"/>
        <v>3.1017032159764923E-3</v>
      </c>
      <c r="AX495" s="112"/>
      <c r="BN495" s="476"/>
      <c r="BO495" s="566"/>
      <c r="BP495" s="569"/>
      <c r="BQ495" s="569"/>
      <c r="BR495" s="388" t="s">
        <v>146</v>
      </c>
      <c r="BS495" s="374">
        <v>866934</v>
      </c>
      <c r="BT495" s="329">
        <v>9.3055042867077765E-3</v>
      </c>
      <c r="BU495" s="374">
        <v>13</v>
      </c>
      <c r="BV495" s="329">
        <v>0.11504424778761062</v>
      </c>
      <c r="BW495" s="374">
        <v>66687.230769230766</v>
      </c>
      <c r="BX495" s="389">
        <v>8.9494699160126668E-4</v>
      </c>
      <c r="CA495" s="9"/>
      <c r="CB495" s="138"/>
      <c r="CC495" s="138"/>
      <c r="CD495" s="138"/>
      <c r="CE495" s="138"/>
      <c r="CF495" s="138"/>
      <c r="CG495" s="138"/>
      <c r="CH495" s="1"/>
      <c r="CI495" s="9"/>
      <c r="CJ495" s="130"/>
      <c r="CK495" s="130"/>
      <c r="CL495" s="130"/>
      <c r="CM495" s="1"/>
      <c r="CN495" s="1"/>
      <c r="CO495" s="1"/>
      <c r="CP495" s="1"/>
      <c r="CQ495" s="1"/>
    </row>
    <row r="496" spans="2:95" s="14" customFormat="1" ht="13.5" customHeight="1">
      <c r="B496" s="451"/>
      <c r="C496" s="566"/>
      <c r="D496" s="581"/>
      <c r="E496" s="569"/>
      <c r="F496" s="569"/>
      <c r="G496" s="117" t="s">
        <v>137</v>
      </c>
      <c r="H496" s="187">
        <v>11215039</v>
      </c>
      <c r="I496" s="160">
        <f>IFERROR(H496/E491,"-")</f>
        <v>2.6557793275045476E-2</v>
      </c>
      <c r="J496" s="187">
        <v>256</v>
      </c>
      <c r="K496" s="160">
        <f>IFERROR(J496/F491,"-")</f>
        <v>0.32989690721649484</v>
      </c>
      <c r="L496" s="190">
        <f t="shared" si="295"/>
        <v>43808.74609375</v>
      </c>
      <c r="M496" s="101">
        <f t="shared" si="300"/>
        <v>1.3930456548947054E-2</v>
      </c>
      <c r="N496" s="569"/>
      <c r="O496" s="569"/>
      <c r="P496" s="117" t="s">
        <v>137</v>
      </c>
      <c r="Q496" s="187">
        <v>902718</v>
      </c>
      <c r="R496" s="160">
        <f>IFERROR(Q496/N491,"-")</f>
        <v>1.4762758034438554E-2</v>
      </c>
      <c r="S496" s="187">
        <v>38</v>
      </c>
      <c r="T496" s="160">
        <f>IFERROR(S496/O491,"-")</f>
        <v>0.3619047619047619</v>
      </c>
      <c r="U496" s="190">
        <f t="shared" si="296"/>
        <v>23755.736842105263</v>
      </c>
      <c r="V496" s="101">
        <f t="shared" si="301"/>
        <v>2.067802143984328E-3</v>
      </c>
      <c r="W496" s="569"/>
      <c r="X496" s="569"/>
      <c r="Y496" s="117" t="s">
        <v>137</v>
      </c>
      <c r="Z496" s="187">
        <v>579867</v>
      </c>
      <c r="AA496" s="160">
        <f>IFERROR(Z496/W491,"-")</f>
        <v>1.124320599485641E-2</v>
      </c>
      <c r="AB496" s="187">
        <v>26</v>
      </c>
      <c r="AC496" s="160">
        <f>IFERROR(AB496/X491,"-")</f>
        <v>0.38805970149253732</v>
      </c>
      <c r="AD496" s="190">
        <f t="shared" si="297"/>
        <v>22302.576923076922</v>
      </c>
      <c r="AE496" s="101">
        <f t="shared" si="302"/>
        <v>1.4148119932524351E-3</v>
      </c>
      <c r="AF496" s="569"/>
      <c r="AG496" s="569"/>
      <c r="AH496" s="117" t="s">
        <v>137</v>
      </c>
      <c r="AI496" s="187">
        <v>2728490</v>
      </c>
      <c r="AJ496" s="160">
        <f>IFERROR(AI496/AF491,"-")</f>
        <v>2.9927471819702255E-2</v>
      </c>
      <c r="AK496" s="187">
        <v>53</v>
      </c>
      <c r="AL496" s="160">
        <f>IFERROR(AK496/AG491,"-")</f>
        <v>0.42063492063492064</v>
      </c>
      <c r="AM496" s="190">
        <f t="shared" si="298"/>
        <v>51480.943396226416</v>
      </c>
      <c r="AN496" s="101">
        <f t="shared" si="303"/>
        <v>2.8840398323991948E-3</v>
      </c>
      <c r="AO496" s="569"/>
      <c r="AP496" s="586"/>
      <c r="AQ496" s="117" t="s">
        <v>137</v>
      </c>
      <c r="AR496" s="187">
        <f t="shared" si="293"/>
        <v>15426114</v>
      </c>
      <c r="AS496" s="160">
        <f>IFERROR(AR496/AO491,"-")</f>
        <v>2.4635217896540676E-2</v>
      </c>
      <c r="AT496" s="187">
        <f t="shared" si="294"/>
        <v>373</v>
      </c>
      <c r="AU496" s="160">
        <f>IFERROR(AT496/AP491,"-")</f>
        <v>0.3472998137802607</v>
      </c>
      <c r="AV496" s="190">
        <f t="shared" si="299"/>
        <v>41356.873994638067</v>
      </c>
      <c r="AW496" s="101">
        <f t="shared" si="304"/>
        <v>2.029711051858301E-2</v>
      </c>
      <c r="AX496" s="112"/>
      <c r="BN496" s="476"/>
      <c r="BO496" s="566"/>
      <c r="BP496" s="569"/>
      <c r="BQ496" s="569"/>
      <c r="BR496" s="388" t="s">
        <v>147</v>
      </c>
      <c r="BS496" s="374">
        <v>187353</v>
      </c>
      <c r="BT496" s="329">
        <v>2.0110113856736059E-3</v>
      </c>
      <c r="BU496" s="374">
        <v>14</v>
      </c>
      <c r="BV496" s="329">
        <v>0.12389380530973451</v>
      </c>
      <c r="BW496" s="374">
        <v>13382.357142857143</v>
      </c>
      <c r="BX496" s="389">
        <v>9.6378906787828724E-4</v>
      </c>
      <c r="CA496" s="9"/>
      <c r="CB496" s="138"/>
      <c r="CC496" s="138"/>
      <c r="CD496" s="138"/>
      <c r="CE496" s="138"/>
      <c r="CF496" s="138"/>
      <c r="CG496" s="138"/>
      <c r="CH496" s="1"/>
      <c r="CI496" s="9"/>
      <c r="CJ496" s="130"/>
      <c r="CK496" s="130"/>
      <c r="CL496" s="130"/>
      <c r="CM496" s="1"/>
      <c r="CN496" s="1"/>
      <c r="CO496" s="1"/>
      <c r="CP496" s="1"/>
      <c r="CQ496" s="1"/>
    </row>
    <row r="497" spans="2:95" s="14" customFormat="1" ht="13.5" customHeight="1">
      <c r="B497" s="451"/>
      <c r="C497" s="566"/>
      <c r="D497" s="581"/>
      <c r="E497" s="569"/>
      <c r="F497" s="569"/>
      <c r="G497" s="117" t="s">
        <v>138</v>
      </c>
      <c r="H497" s="187">
        <v>13652347</v>
      </c>
      <c r="I497" s="160">
        <f>IFERROR(H497/E491,"-")</f>
        <v>3.2329464868128169E-2</v>
      </c>
      <c r="J497" s="187">
        <v>266</v>
      </c>
      <c r="K497" s="160">
        <f>IFERROR(J497/F491,"-")</f>
        <v>0.34278350515463918</v>
      </c>
      <c r="L497" s="190">
        <f t="shared" si="295"/>
        <v>51324.612781954886</v>
      </c>
      <c r="M497" s="101">
        <f t="shared" si="300"/>
        <v>1.4474615007890297E-2</v>
      </c>
      <c r="N497" s="569"/>
      <c r="O497" s="569"/>
      <c r="P497" s="117" t="s">
        <v>138</v>
      </c>
      <c r="Q497" s="187">
        <v>1315764</v>
      </c>
      <c r="R497" s="160">
        <f>IFERROR(Q497/N491,"-")</f>
        <v>2.151757864850929E-2</v>
      </c>
      <c r="S497" s="187">
        <v>39</v>
      </c>
      <c r="T497" s="160">
        <f>IFERROR(S497/O491,"-")</f>
        <v>0.37142857142857144</v>
      </c>
      <c r="U497" s="190">
        <f t="shared" si="296"/>
        <v>33737.538461538461</v>
      </c>
      <c r="V497" s="101">
        <f t="shared" si="301"/>
        <v>2.1222179898786526E-3</v>
      </c>
      <c r="W497" s="569"/>
      <c r="X497" s="569"/>
      <c r="Y497" s="117" t="s">
        <v>138</v>
      </c>
      <c r="Z497" s="187">
        <v>1592777</v>
      </c>
      <c r="AA497" s="160">
        <f>IFERROR(Z497/W491,"-")</f>
        <v>3.0882805737987174E-2</v>
      </c>
      <c r="AB497" s="187">
        <v>29</v>
      </c>
      <c r="AC497" s="160">
        <f>IFERROR(AB497/X491,"-")</f>
        <v>0.43283582089552236</v>
      </c>
      <c r="AD497" s="190">
        <f t="shared" si="297"/>
        <v>54923.34482758621</v>
      </c>
      <c r="AE497" s="101">
        <f t="shared" si="302"/>
        <v>1.5780595309354084E-3</v>
      </c>
      <c r="AF497" s="569"/>
      <c r="AG497" s="569"/>
      <c r="AH497" s="117" t="s">
        <v>138</v>
      </c>
      <c r="AI497" s="187">
        <v>3952077</v>
      </c>
      <c r="AJ497" s="160">
        <f>IFERROR(AI497/AF491,"-")</f>
        <v>4.3348398948426937E-2</v>
      </c>
      <c r="AK497" s="187">
        <v>50</v>
      </c>
      <c r="AL497" s="160">
        <f>IFERROR(AK497/AG491,"-")</f>
        <v>0.3968253968253968</v>
      </c>
      <c r="AM497" s="190">
        <f t="shared" si="298"/>
        <v>79041.539999999994</v>
      </c>
      <c r="AN497" s="101">
        <f t="shared" si="303"/>
        <v>2.7207922947162216E-3</v>
      </c>
      <c r="AO497" s="569"/>
      <c r="AP497" s="586"/>
      <c r="AQ497" s="117" t="s">
        <v>138</v>
      </c>
      <c r="AR497" s="187">
        <f t="shared" si="293"/>
        <v>20512965</v>
      </c>
      <c r="AS497" s="160">
        <f>IFERROR(AR497/AO491,"-")</f>
        <v>3.2758824580131615E-2</v>
      </c>
      <c r="AT497" s="187">
        <f t="shared" si="294"/>
        <v>384</v>
      </c>
      <c r="AU497" s="160">
        <f>IFERROR(AT497/AP491,"-")</f>
        <v>0.35754189944134079</v>
      </c>
      <c r="AV497" s="190">
        <f t="shared" si="299"/>
        <v>53419.1796875</v>
      </c>
      <c r="AW497" s="101">
        <f t="shared" si="304"/>
        <v>2.0895684823420579E-2</v>
      </c>
      <c r="AX497" s="112"/>
      <c r="BN497" s="477"/>
      <c r="BO497" s="567"/>
      <c r="BP497" s="570"/>
      <c r="BQ497" s="570"/>
      <c r="BR497" s="119" t="s">
        <v>74</v>
      </c>
      <c r="BS497" s="374">
        <v>17038711</v>
      </c>
      <c r="BT497" s="329">
        <v>0.18289027567320573</v>
      </c>
      <c r="BU497" s="374">
        <v>96</v>
      </c>
      <c r="BV497" s="329">
        <v>0.84955752212389379</v>
      </c>
      <c r="BW497" s="374">
        <v>177486.57291666666</v>
      </c>
      <c r="BX497" s="389">
        <v>6.6088393225939698E-3</v>
      </c>
      <c r="CA497" s="9"/>
      <c r="CB497" s="138"/>
      <c r="CC497" s="138"/>
      <c r="CD497" s="138"/>
      <c r="CE497" s="138"/>
      <c r="CF497" s="138"/>
      <c r="CG497" s="138"/>
      <c r="CH497" s="1"/>
      <c r="CI497" s="9"/>
      <c r="CJ497" s="130"/>
      <c r="CK497" s="130"/>
      <c r="CL497" s="130"/>
      <c r="CM497" s="1"/>
      <c r="CN497" s="1"/>
      <c r="CO497" s="1"/>
      <c r="CP497" s="1"/>
      <c r="CQ497" s="1"/>
    </row>
    <row r="498" spans="2:95" s="14" customFormat="1" ht="13.5" customHeight="1">
      <c r="B498" s="451"/>
      <c r="C498" s="566"/>
      <c r="D498" s="581"/>
      <c r="E498" s="569"/>
      <c r="F498" s="569"/>
      <c r="G498" s="117" t="s">
        <v>139</v>
      </c>
      <c r="H498" s="187">
        <v>6953983</v>
      </c>
      <c r="I498" s="160">
        <f>IFERROR(H498/E491,"-")</f>
        <v>1.6467391950414131E-2</v>
      </c>
      <c r="J498" s="187">
        <v>68</v>
      </c>
      <c r="K498" s="160">
        <f>IFERROR(J498/F491,"-")</f>
        <v>8.7628865979381437E-2</v>
      </c>
      <c r="L498" s="190">
        <f t="shared" si="295"/>
        <v>102264.45588235294</v>
      </c>
      <c r="M498" s="101">
        <f t="shared" si="300"/>
        <v>3.7002775208140612E-3</v>
      </c>
      <c r="N498" s="569"/>
      <c r="O498" s="569"/>
      <c r="P498" s="117" t="s">
        <v>139</v>
      </c>
      <c r="Q498" s="187">
        <v>106324</v>
      </c>
      <c r="R498" s="160">
        <f>IFERROR(Q498/N491,"-")</f>
        <v>1.7387882874315619E-3</v>
      </c>
      <c r="S498" s="187">
        <v>10</v>
      </c>
      <c r="T498" s="160">
        <f>IFERROR(S498/O491,"-")</f>
        <v>9.5238095238095233E-2</v>
      </c>
      <c r="U498" s="190">
        <f t="shared" si="296"/>
        <v>10632.4</v>
      </c>
      <c r="V498" s="101">
        <f t="shared" si="301"/>
        <v>5.4415845894324429E-4</v>
      </c>
      <c r="W498" s="569"/>
      <c r="X498" s="569"/>
      <c r="Y498" s="117" t="s">
        <v>139</v>
      </c>
      <c r="Z498" s="187">
        <v>820502</v>
      </c>
      <c r="AA498" s="160">
        <f>IFERROR(Z498/W491,"-")</f>
        <v>1.5908946370791363E-2</v>
      </c>
      <c r="AB498" s="187">
        <v>5</v>
      </c>
      <c r="AC498" s="160">
        <f>IFERROR(AB498/X491,"-")</f>
        <v>7.4626865671641784E-2</v>
      </c>
      <c r="AD498" s="190">
        <f t="shared" si="297"/>
        <v>164100.4</v>
      </c>
      <c r="AE498" s="101">
        <f t="shared" si="302"/>
        <v>2.7207922947162215E-4</v>
      </c>
      <c r="AF498" s="569"/>
      <c r="AG498" s="569"/>
      <c r="AH498" s="117" t="s">
        <v>139</v>
      </c>
      <c r="AI498" s="187">
        <v>4347288</v>
      </c>
      <c r="AJ498" s="160">
        <f>IFERROR(AI498/AF491,"-")</f>
        <v>4.7683275039355016E-2</v>
      </c>
      <c r="AK498" s="187">
        <v>16</v>
      </c>
      <c r="AL498" s="160">
        <f>IFERROR(AK498/AG491,"-")</f>
        <v>0.12698412698412698</v>
      </c>
      <c r="AM498" s="190">
        <f t="shared" si="298"/>
        <v>271705.5</v>
      </c>
      <c r="AN498" s="101">
        <f t="shared" si="303"/>
        <v>8.7065353430919085E-4</v>
      </c>
      <c r="AO498" s="569"/>
      <c r="AP498" s="586"/>
      <c r="AQ498" s="117" t="s">
        <v>139</v>
      </c>
      <c r="AR498" s="187">
        <f t="shared" si="293"/>
        <v>12228097</v>
      </c>
      <c r="AS498" s="160">
        <f>IFERROR(AR498/AO491,"-")</f>
        <v>1.952804407221646E-2</v>
      </c>
      <c r="AT498" s="187">
        <f t="shared" si="294"/>
        <v>99</v>
      </c>
      <c r="AU498" s="160">
        <f>IFERROR(AT498/AP491,"-")</f>
        <v>9.217877094972067E-2</v>
      </c>
      <c r="AV498" s="190">
        <f t="shared" si="299"/>
        <v>123516.13131313131</v>
      </c>
      <c r="AW498" s="101">
        <f t="shared" si="304"/>
        <v>5.3871687435381186E-3</v>
      </c>
      <c r="AX498" s="112"/>
      <c r="BN498" s="555">
        <v>30</v>
      </c>
      <c r="BO498" s="565" t="s">
        <v>34</v>
      </c>
      <c r="BP498" s="568">
        <v>110620570</v>
      </c>
      <c r="BQ498" s="568">
        <v>152</v>
      </c>
      <c r="BR498" s="388" t="s">
        <v>133</v>
      </c>
      <c r="BS498" s="374">
        <v>986139</v>
      </c>
      <c r="BT498" s="329">
        <v>8.9146078346911423E-3</v>
      </c>
      <c r="BU498" s="374">
        <v>37</v>
      </c>
      <c r="BV498" s="329">
        <v>0.24342105263157895</v>
      </c>
      <c r="BW498" s="374">
        <v>26652.405405405407</v>
      </c>
      <c r="BX498" s="389">
        <v>1.9268826163941256E-3</v>
      </c>
      <c r="CA498" s="9"/>
      <c r="CB498" s="138"/>
      <c r="CC498" s="138"/>
      <c r="CD498" s="138"/>
      <c r="CE498" s="138"/>
      <c r="CF498" s="138"/>
      <c r="CG498" s="138"/>
      <c r="CH498" s="1"/>
      <c r="CI498" s="9"/>
      <c r="CJ498" s="130"/>
      <c r="CK498" s="130"/>
      <c r="CL498" s="130"/>
      <c r="CM498" s="1"/>
      <c r="CN498" s="1"/>
      <c r="CO498" s="1"/>
      <c r="CP498" s="1"/>
      <c r="CQ498" s="1"/>
    </row>
    <row r="499" spans="2:95" s="14" customFormat="1" ht="13.5" customHeight="1">
      <c r="B499" s="451"/>
      <c r="C499" s="566"/>
      <c r="D499" s="581"/>
      <c r="E499" s="569"/>
      <c r="F499" s="569"/>
      <c r="G499" s="117" t="s">
        <v>149</v>
      </c>
      <c r="H499" s="187">
        <v>638</v>
      </c>
      <c r="I499" s="160">
        <f>IFERROR(H499/E491,"-")</f>
        <v>1.5108170474912314E-6</v>
      </c>
      <c r="J499" s="187">
        <v>1</v>
      </c>
      <c r="K499" s="160">
        <f>IFERROR(J499/F491,"-")</f>
        <v>1.288659793814433E-3</v>
      </c>
      <c r="L499" s="190">
        <f t="shared" si="295"/>
        <v>638</v>
      </c>
      <c r="M499" s="101">
        <f t="shared" si="300"/>
        <v>5.4415845894324428E-5</v>
      </c>
      <c r="N499" s="569"/>
      <c r="O499" s="569"/>
      <c r="P499" s="117" t="s">
        <v>149</v>
      </c>
      <c r="Q499" s="187">
        <v>723</v>
      </c>
      <c r="R499" s="160">
        <f>IFERROR(Q499/N491,"-")</f>
        <v>1.1823708022770204E-5</v>
      </c>
      <c r="S499" s="187">
        <v>1</v>
      </c>
      <c r="T499" s="160">
        <f>IFERROR(S499/O491,"-")</f>
        <v>9.5238095238095247E-3</v>
      </c>
      <c r="U499" s="190">
        <f t="shared" si="296"/>
        <v>723</v>
      </c>
      <c r="V499" s="101">
        <f t="shared" si="301"/>
        <v>5.4415845894324428E-5</v>
      </c>
      <c r="W499" s="569"/>
      <c r="X499" s="569"/>
      <c r="Y499" s="117" t="s">
        <v>149</v>
      </c>
      <c r="Z499" s="187">
        <v>0</v>
      </c>
      <c r="AA499" s="160">
        <f>IFERROR(Z499/W491,"-")</f>
        <v>0</v>
      </c>
      <c r="AB499" s="187">
        <v>0</v>
      </c>
      <c r="AC499" s="160">
        <f>IFERROR(AB499/X491,"-")</f>
        <v>0</v>
      </c>
      <c r="AD499" s="190" t="str">
        <f t="shared" si="297"/>
        <v>-</v>
      </c>
      <c r="AE499" s="101">
        <f t="shared" si="302"/>
        <v>0</v>
      </c>
      <c r="AF499" s="569"/>
      <c r="AG499" s="569"/>
      <c r="AH499" s="117" t="s">
        <v>149</v>
      </c>
      <c r="AI499" s="187">
        <v>0</v>
      </c>
      <c r="AJ499" s="160">
        <f>IFERROR(AI499/AF491,"-")</f>
        <v>0</v>
      </c>
      <c r="AK499" s="187">
        <v>0</v>
      </c>
      <c r="AL499" s="160">
        <f>IFERROR(AK499/AG491,"-")</f>
        <v>0</v>
      </c>
      <c r="AM499" s="190" t="str">
        <f t="shared" si="298"/>
        <v>-</v>
      </c>
      <c r="AN499" s="101">
        <f t="shared" si="303"/>
        <v>0</v>
      </c>
      <c r="AO499" s="569"/>
      <c r="AP499" s="586"/>
      <c r="AQ499" s="117" t="s">
        <v>149</v>
      </c>
      <c r="AR499" s="187">
        <f t="shared" si="293"/>
        <v>1361</v>
      </c>
      <c r="AS499" s="160">
        <f>IFERROR(AR499/AO491,"-")</f>
        <v>2.1734917528284738E-6</v>
      </c>
      <c r="AT499" s="187">
        <f t="shared" si="294"/>
        <v>2</v>
      </c>
      <c r="AU499" s="160">
        <f>IFERROR(AT499/AP491,"-")</f>
        <v>1.8621973929236499E-3</v>
      </c>
      <c r="AV499" s="190">
        <f t="shared" si="299"/>
        <v>680.5</v>
      </c>
      <c r="AW499" s="101">
        <f t="shared" si="304"/>
        <v>1.0883169178864886E-4</v>
      </c>
      <c r="AX499" s="112"/>
      <c r="BN499" s="476"/>
      <c r="BO499" s="566"/>
      <c r="BP499" s="569"/>
      <c r="BQ499" s="569"/>
      <c r="BR499" s="388" t="s">
        <v>134</v>
      </c>
      <c r="BS499" s="374">
        <v>2435905</v>
      </c>
      <c r="BT499" s="329">
        <v>2.2020362035740731E-2</v>
      </c>
      <c r="BU499" s="374">
        <v>49</v>
      </c>
      <c r="BV499" s="329">
        <v>0.32236842105263158</v>
      </c>
      <c r="BW499" s="374">
        <v>49712.34693877551</v>
      </c>
      <c r="BX499" s="389">
        <v>2.5518175190084365E-3</v>
      </c>
      <c r="CA499" s="9"/>
      <c r="CB499" s="138"/>
      <c r="CC499" s="138"/>
      <c r="CD499" s="138"/>
      <c r="CE499" s="138"/>
      <c r="CF499" s="138"/>
      <c r="CG499" s="138"/>
      <c r="CH499" s="1"/>
      <c r="CI499" s="9"/>
      <c r="CJ499" s="130"/>
      <c r="CK499" s="130"/>
      <c r="CL499" s="130"/>
      <c r="CM499" s="1"/>
      <c r="CN499" s="1"/>
      <c r="CO499" s="1"/>
      <c r="CP499" s="1"/>
      <c r="CQ499" s="1"/>
    </row>
    <row r="500" spans="2:95" s="14" customFormat="1" ht="13.5" customHeight="1">
      <c r="B500" s="451"/>
      <c r="C500" s="566"/>
      <c r="D500" s="581"/>
      <c r="E500" s="569"/>
      <c r="F500" s="569"/>
      <c r="G500" s="117" t="s">
        <v>140</v>
      </c>
      <c r="H500" s="187">
        <v>82251</v>
      </c>
      <c r="I500" s="160">
        <f>IFERROR(H500/E491,"-")</f>
        <v>1.9477462848464152E-4</v>
      </c>
      <c r="J500" s="187">
        <v>10</v>
      </c>
      <c r="K500" s="160">
        <f>IFERROR(J500/F491,"-")</f>
        <v>1.2886597938144329E-2</v>
      </c>
      <c r="L500" s="190">
        <f t="shared" si="295"/>
        <v>8225.1</v>
      </c>
      <c r="M500" s="101">
        <f t="shared" si="300"/>
        <v>5.4415845894324429E-4</v>
      </c>
      <c r="N500" s="569"/>
      <c r="O500" s="569"/>
      <c r="P500" s="117" t="s">
        <v>140</v>
      </c>
      <c r="Q500" s="187">
        <v>0</v>
      </c>
      <c r="R500" s="160">
        <f>IFERROR(Q500/N491,"-")</f>
        <v>0</v>
      </c>
      <c r="S500" s="187">
        <v>0</v>
      </c>
      <c r="T500" s="160">
        <f>IFERROR(S500/O491,"-")</f>
        <v>0</v>
      </c>
      <c r="U500" s="190" t="str">
        <f t="shared" si="296"/>
        <v>-</v>
      </c>
      <c r="V500" s="101">
        <f t="shared" si="301"/>
        <v>0</v>
      </c>
      <c r="W500" s="569"/>
      <c r="X500" s="569"/>
      <c r="Y500" s="117" t="s">
        <v>140</v>
      </c>
      <c r="Z500" s="187">
        <v>38555</v>
      </c>
      <c r="AA500" s="160">
        <f>IFERROR(Z500/W491,"-")</f>
        <v>7.4755384791976248E-4</v>
      </c>
      <c r="AB500" s="187">
        <v>1</v>
      </c>
      <c r="AC500" s="160">
        <f>IFERROR(AB500/X491,"-")</f>
        <v>1.4925373134328358E-2</v>
      </c>
      <c r="AD500" s="190">
        <f t="shared" si="297"/>
        <v>38555</v>
      </c>
      <c r="AE500" s="101">
        <f t="shared" si="302"/>
        <v>5.4415845894324428E-5</v>
      </c>
      <c r="AF500" s="569"/>
      <c r="AG500" s="569"/>
      <c r="AH500" s="117" t="s">
        <v>140</v>
      </c>
      <c r="AI500" s="187">
        <v>18787</v>
      </c>
      <c r="AJ500" s="160">
        <f>IFERROR(AI500/AF491,"-")</f>
        <v>2.0606541093306049E-4</v>
      </c>
      <c r="AK500" s="187">
        <v>2</v>
      </c>
      <c r="AL500" s="160">
        <f>IFERROR(AK500/AG491,"-")</f>
        <v>1.5873015873015872E-2</v>
      </c>
      <c r="AM500" s="190">
        <f t="shared" si="298"/>
        <v>9393.5</v>
      </c>
      <c r="AN500" s="101">
        <f t="shared" si="303"/>
        <v>1.0883169178864886E-4</v>
      </c>
      <c r="AO500" s="569"/>
      <c r="AP500" s="586"/>
      <c r="AQ500" s="117" t="s">
        <v>140</v>
      </c>
      <c r="AR500" s="187">
        <f t="shared" si="293"/>
        <v>139593</v>
      </c>
      <c r="AS500" s="160">
        <f>IFERROR(AR500/AO491,"-")</f>
        <v>2.2292743148610223E-4</v>
      </c>
      <c r="AT500" s="187">
        <f t="shared" si="294"/>
        <v>13</v>
      </c>
      <c r="AU500" s="160">
        <f>IFERROR(AT500/AP491,"-")</f>
        <v>1.2104283054003724E-2</v>
      </c>
      <c r="AV500" s="190">
        <f t="shared" si="299"/>
        <v>10737.923076923076</v>
      </c>
      <c r="AW500" s="101">
        <f t="shared" si="304"/>
        <v>7.0740599662621757E-4</v>
      </c>
      <c r="AX500" s="112"/>
      <c r="BN500" s="476"/>
      <c r="BO500" s="566"/>
      <c r="BP500" s="569"/>
      <c r="BQ500" s="569"/>
      <c r="BR500" s="388" t="s">
        <v>135</v>
      </c>
      <c r="BS500" s="374">
        <v>2353463</v>
      </c>
      <c r="BT500" s="329">
        <v>2.1275093773246694E-2</v>
      </c>
      <c r="BU500" s="374">
        <v>50</v>
      </c>
      <c r="BV500" s="329">
        <v>0.32894736842105265</v>
      </c>
      <c r="BW500" s="374">
        <v>47069.26</v>
      </c>
      <c r="BX500" s="389">
        <v>2.6038954275596294E-3</v>
      </c>
      <c r="CA500" s="9"/>
      <c r="CB500" s="138"/>
      <c r="CC500" s="138"/>
      <c r="CD500" s="138"/>
      <c r="CE500" s="138"/>
      <c r="CF500" s="138"/>
      <c r="CG500" s="138"/>
      <c r="CH500" s="1"/>
      <c r="CI500" s="9"/>
      <c r="CJ500" s="130"/>
      <c r="CK500" s="130"/>
      <c r="CL500" s="130"/>
      <c r="CM500" s="1"/>
      <c r="CN500" s="1"/>
      <c r="CO500" s="1"/>
      <c r="CP500" s="1"/>
      <c r="CQ500" s="1"/>
    </row>
    <row r="501" spans="2:95" s="14" customFormat="1" ht="13.5" customHeight="1">
      <c r="B501" s="451"/>
      <c r="C501" s="566"/>
      <c r="D501" s="581"/>
      <c r="E501" s="569"/>
      <c r="F501" s="569"/>
      <c r="G501" s="117" t="s">
        <v>141</v>
      </c>
      <c r="H501" s="187">
        <v>296549</v>
      </c>
      <c r="I501" s="160">
        <f>IFERROR(H501/E491,"-")</f>
        <v>7.0224339281579494E-4</v>
      </c>
      <c r="J501" s="187">
        <v>28</v>
      </c>
      <c r="K501" s="160">
        <f>IFERROR(J501/F491,"-")</f>
        <v>3.608247422680412E-2</v>
      </c>
      <c r="L501" s="190">
        <f t="shared" si="295"/>
        <v>10591.035714285714</v>
      </c>
      <c r="M501" s="101">
        <f t="shared" si="300"/>
        <v>1.5236436850410841E-3</v>
      </c>
      <c r="N501" s="569"/>
      <c r="O501" s="569"/>
      <c r="P501" s="117" t="s">
        <v>141</v>
      </c>
      <c r="Q501" s="187">
        <v>36479</v>
      </c>
      <c r="R501" s="160">
        <f>IFERROR(Q501/N491,"-")</f>
        <v>5.96565760667544E-4</v>
      </c>
      <c r="S501" s="187">
        <v>7</v>
      </c>
      <c r="T501" s="160">
        <f>IFERROR(S501/O491,"-")</f>
        <v>6.6666666666666666E-2</v>
      </c>
      <c r="U501" s="190">
        <f t="shared" si="296"/>
        <v>5211.2857142857147</v>
      </c>
      <c r="V501" s="101">
        <f t="shared" si="301"/>
        <v>3.8091092126027102E-4</v>
      </c>
      <c r="W501" s="569"/>
      <c r="X501" s="569"/>
      <c r="Y501" s="117" t="s">
        <v>141</v>
      </c>
      <c r="Z501" s="187">
        <v>4172</v>
      </c>
      <c r="AA501" s="160">
        <f>IFERROR(Z501/W491,"-")</f>
        <v>8.0892093205064175E-5</v>
      </c>
      <c r="AB501" s="187">
        <v>2</v>
      </c>
      <c r="AC501" s="160">
        <f>IFERROR(AB501/X491,"-")</f>
        <v>2.9850746268656716E-2</v>
      </c>
      <c r="AD501" s="190">
        <f t="shared" si="297"/>
        <v>2086</v>
      </c>
      <c r="AE501" s="101">
        <f t="shared" si="302"/>
        <v>1.0883169178864886E-4</v>
      </c>
      <c r="AF501" s="569"/>
      <c r="AG501" s="569"/>
      <c r="AH501" s="117" t="s">
        <v>141</v>
      </c>
      <c r="AI501" s="187">
        <v>114097</v>
      </c>
      <c r="AJ501" s="160">
        <f>IFERROR(AI501/AF491,"-")</f>
        <v>1.2514741678410287E-3</v>
      </c>
      <c r="AK501" s="187">
        <v>6</v>
      </c>
      <c r="AL501" s="160">
        <f>IFERROR(AK501/AG491,"-")</f>
        <v>4.7619047619047616E-2</v>
      </c>
      <c r="AM501" s="190">
        <f t="shared" si="298"/>
        <v>19016.166666666668</v>
      </c>
      <c r="AN501" s="101">
        <f t="shared" si="303"/>
        <v>3.2649507536594655E-4</v>
      </c>
      <c r="AO501" s="569"/>
      <c r="AP501" s="586"/>
      <c r="AQ501" s="117" t="s">
        <v>141</v>
      </c>
      <c r="AR501" s="187">
        <f t="shared" si="293"/>
        <v>451297</v>
      </c>
      <c r="AS501" s="160">
        <f>IFERROR(AR501/AO491,"-")</f>
        <v>7.2071293723455676E-4</v>
      </c>
      <c r="AT501" s="187">
        <f t="shared" si="294"/>
        <v>43</v>
      </c>
      <c r="AU501" s="160">
        <f>IFERROR(AT501/AP491,"-")</f>
        <v>4.0037243947858472E-2</v>
      </c>
      <c r="AV501" s="190">
        <f t="shared" si="299"/>
        <v>10495.279069767443</v>
      </c>
      <c r="AW501" s="101">
        <f t="shared" si="304"/>
        <v>2.3398813734559504E-3</v>
      </c>
      <c r="AX501" s="112"/>
      <c r="BN501" s="476"/>
      <c r="BO501" s="566"/>
      <c r="BP501" s="569"/>
      <c r="BQ501" s="569"/>
      <c r="BR501" s="388" t="s">
        <v>136</v>
      </c>
      <c r="BS501" s="374">
        <v>1900996</v>
      </c>
      <c r="BT501" s="329">
        <v>1.718483280279608E-2</v>
      </c>
      <c r="BU501" s="374">
        <v>9</v>
      </c>
      <c r="BV501" s="329">
        <v>5.921052631578947E-2</v>
      </c>
      <c r="BW501" s="374">
        <v>211221.77777777778</v>
      </c>
      <c r="BX501" s="389">
        <v>4.6870117696073325E-4</v>
      </c>
      <c r="CA501" s="9"/>
      <c r="CB501" s="138"/>
      <c r="CC501" s="138"/>
      <c r="CD501" s="138"/>
      <c r="CE501" s="138"/>
      <c r="CF501" s="138"/>
      <c r="CG501" s="138"/>
      <c r="CH501" s="1"/>
      <c r="CI501" s="9"/>
      <c r="CJ501" s="130"/>
      <c r="CK501" s="130"/>
      <c r="CL501" s="130"/>
      <c r="CM501" s="1"/>
      <c r="CN501" s="1"/>
      <c r="CO501" s="1"/>
      <c r="CP501" s="1"/>
      <c r="CQ501" s="1"/>
    </row>
    <row r="502" spans="2:95" s="14" customFormat="1" ht="13.5" customHeight="1">
      <c r="B502" s="451"/>
      <c r="C502" s="566"/>
      <c r="D502" s="581"/>
      <c r="E502" s="569"/>
      <c r="F502" s="569"/>
      <c r="G502" s="117" t="s">
        <v>142</v>
      </c>
      <c r="H502" s="187">
        <v>31574</v>
      </c>
      <c r="I502" s="160">
        <f>IFERROR(H502/E491,"-")</f>
        <v>7.4768867488225933E-5</v>
      </c>
      <c r="J502" s="187">
        <v>5</v>
      </c>
      <c r="K502" s="160">
        <f>IFERROR(J502/F491,"-")</f>
        <v>6.4432989690721646E-3</v>
      </c>
      <c r="L502" s="190">
        <f t="shared" si="295"/>
        <v>6314.8</v>
      </c>
      <c r="M502" s="101">
        <f t="shared" si="300"/>
        <v>2.7207922947162215E-4</v>
      </c>
      <c r="N502" s="569"/>
      <c r="O502" s="569"/>
      <c r="P502" s="117" t="s">
        <v>142</v>
      </c>
      <c r="Q502" s="187">
        <v>12018</v>
      </c>
      <c r="R502" s="160">
        <f>IFERROR(Q502/N491,"-")</f>
        <v>1.9653848273534208E-4</v>
      </c>
      <c r="S502" s="187">
        <v>1</v>
      </c>
      <c r="T502" s="160">
        <f>IFERROR(S502/O491,"-")</f>
        <v>9.5238095238095247E-3</v>
      </c>
      <c r="U502" s="190">
        <f t="shared" si="296"/>
        <v>12018</v>
      </c>
      <c r="V502" s="101">
        <f t="shared" si="301"/>
        <v>5.4415845894324428E-5</v>
      </c>
      <c r="W502" s="569"/>
      <c r="X502" s="569"/>
      <c r="Y502" s="117" t="s">
        <v>142</v>
      </c>
      <c r="Z502" s="187">
        <v>9194</v>
      </c>
      <c r="AA502" s="160">
        <f>IFERROR(Z502/W491,"-")</f>
        <v>1.7826507788287632E-4</v>
      </c>
      <c r="AB502" s="187">
        <v>1</v>
      </c>
      <c r="AC502" s="160">
        <f>IFERROR(AB502/X491,"-")</f>
        <v>1.4925373134328358E-2</v>
      </c>
      <c r="AD502" s="190">
        <f t="shared" si="297"/>
        <v>9194</v>
      </c>
      <c r="AE502" s="101">
        <f t="shared" si="302"/>
        <v>5.4415845894324428E-5</v>
      </c>
      <c r="AF502" s="569"/>
      <c r="AG502" s="569"/>
      <c r="AH502" s="117" t="s">
        <v>142</v>
      </c>
      <c r="AI502" s="187">
        <v>0</v>
      </c>
      <c r="AJ502" s="160">
        <f>IFERROR(AI502/AF491,"-")</f>
        <v>0</v>
      </c>
      <c r="AK502" s="187">
        <v>0</v>
      </c>
      <c r="AL502" s="160">
        <f>IFERROR(AK502/AG491,"-")</f>
        <v>0</v>
      </c>
      <c r="AM502" s="190" t="str">
        <f t="shared" si="298"/>
        <v>-</v>
      </c>
      <c r="AN502" s="101">
        <f t="shared" si="303"/>
        <v>0</v>
      </c>
      <c r="AO502" s="569"/>
      <c r="AP502" s="586"/>
      <c r="AQ502" s="117" t="s">
        <v>142</v>
      </c>
      <c r="AR502" s="187">
        <f t="shared" si="293"/>
        <v>52786</v>
      </c>
      <c r="AS502" s="160">
        <f>IFERROR(AR502/AO491,"-")</f>
        <v>8.4298262795594285E-5</v>
      </c>
      <c r="AT502" s="187">
        <f t="shared" si="294"/>
        <v>7</v>
      </c>
      <c r="AU502" s="160">
        <f>IFERROR(AT502/AP491,"-")</f>
        <v>6.5176908752327747E-3</v>
      </c>
      <c r="AV502" s="190">
        <f t="shared" si="299"/>
        <v>7540.8571428571431</v>
      </c>
      <c r="AW502" s="101">
        <f t="shared" si="304"/>
        <v>3.8091092126027102E-4</v>
      </c>
      <c r="AX502" s="112"/>
      <c r="BN502" s="476"/>
      <c r="BO502" s="566"/>
      <c r="BP502" s="569"/>
      <c r="BQ502" s="569"/>
      <c r="BR502" s="388" t="s">
        <v>137</v>
      </c>
      <c r="BS502" s="374">
        <v>1544769</v>
      </c>
      <c r="BT502" s="329">
        <v>1.3964572773400101E-2</v>
      </c>
      <c r="BU502" s="374">
        <v>55</v>
      </c>
      <c r="BV502" s="329">
        <v>0.36184210526315791</v>
      </c>
      <c r="BW502" s="374">
        <v>28086.709090909091</v>
      </c>
      <c r="BX502" s="389">
        <v>2.8642849703155921E-3</v>
      </c>
      <c r="CA502" s="9"/>
      <c r="CB502" s="138"/>
      <c r="CC502" s="138"/>
      <c r="CD502" s="138"/>
      <c r="CE502" s="138"/>
      <c r="CF502" s="138"/>
      <c r="CG502" s="138"/>
      <c r="CH502" s="1"/>
      <c r="CI502" s="9"/>
      <c r="CJ502" s="130"/>
      <c r="CK502" s="130"/>
      <c r="CL502" s="130"/>
      <c r="CM502" s="1"/>
      <c r="CN502" s="1"/>
      <c r="CO502" s="1"/>
      <c r="CP502" s="1"/>
      <c r="CQ502" s="1"/>
    </row>
    <row r="503" spans="2:95" s="14" customFormat="1" ht="13.5" customHeight="1">
      <c r="B503" s="451"/>
      <c r="C503" s="566"/>
      <c r="D503" s="581"/>
      <c r="E503" s="569"/>
      <c r="F503" s="569"/>
      <c r="G503" s="117" t="s">
        <v>143</v>
      </c>
      <c r="H503" s="187">
        <v>643190</v>
      </c>
      <c r="I503" s="160">
        <f>IFERROR(H503/E491,"-")</f>
        <v>1.5231072363258388E-3</v>
      </c>
      <c r="J503" s="187">
        <v>5</v>
      </c>
      <c r="K503" s="160">
        <f>IFERROR(J503/F491,"-")</f>
        <v>6.4432989690721646E-3</v>
      </c>
      <c r="L503" s="190">
        <f t="shared" si="295"/>
        <v>128638</v>
      </c>
      <c r="M503" s="101">
        <f t="shared" si="300"/>
        <v>2.7207922947162215E-4</v>
      </c>
      <c r="N503" s="569"/>
      <c r="O503" s="569"/>
      <c r="P503" s="117" t="s">
        <v>143</v>
      </c>
      <c r="Q503" s="187">
        <v>8947</v>
      </c>
      <c r="R503" s="160">
        <f>IFERROR(Q503/N491,"-")</f>
        <v>1.4631634257223378E-4</v>
      </c>
      <c r="S503" s="187">
        <v>1</v>
      </c>
      <c r="T503" s="160">
        <f>IFERROR(S503/O491,"-")</f>
        <v>9.5238095238095247E-3</v>
      </c>
      <c r="U503" s="190">
        <f t="shared" si="296"/>
        <v>8947</v>
      </c>
      <c r="V503" s="101">
        <f t="shared" si="301"/>
        <v>5.4415845894324428E-5</v>
      </c>
      <c r="W503" s="569"/>
      <c r="X503" s="569"/>
      <c r="Y503" s="117" t="s">
        <v>143</v>
      </c>
      <c r="Z503" s="187">
        <v>0</v>
      </c>
      <c r="AA503" s="160">
        <f>IFERROR(Z503/W491,"-")</f>
        <v>0</v>
      </c>
      <c r="AB503" s="187">
        <v>0</v>
      </c>
      <c r="AC503" s="160">
        <f>IFERROR(AB503/X491,"-")</f>
        <v>0</v>
      </c>
      <c r="AD503" s="190" t="str">
        <f t="shared" si="297"/>
        <v>-</v>
      </c>
      <c r="AE503" s="101">
        <f t="shared" si="302"/>
        <v>0</v>
      </c>
      <c r="AF503" s="569"/>
      <c r="AG503" s="569"/>
      <c r="AH503" s="117" t="s">
        <v>143</v>
      </c>
      <c r="AI503" s="187">
        <v>300</v>
      </c>
      <c r="AJ503" s="160">
        <f>IFERROR(AI503/AF491,"-")</f>
        <v>3.2905532165815805E-6</v>
      </c>
      <c r="AK503" s="187">
        <v>1</v>
      </c>
      <c r="AL503" s="160">
        <f>IFERROR(AK503/AG491,"-")</f>
        <v>7.9365079365079361E-3</v>
      </c>
      <c r="AM503" s="190">
        <f t="shared" si="298"/>
        <v>300</v>
      </c>
      <c r="AN503" s="101">
        <f t="shared" si="303"/>
        <v>5.4415845894324428E-5</v>
      </c>
      <c r="AO503" s="569"/>
      <c r="AP503" s="586"/>
      <c r="AQ503" s="117" t="s">
        <v>143</v>
      </c>
      <c r="AR503" s="187">
        <f t="shared" si="293"/>
        <v>652437</v>
      </c>
      <c r="AS503" s="160">
        <f>IFERROR(AR503/AO491,"-")</f>
        <v>1.0419297859957024E-3</v>
      </c>
      <c r="AT503" s="187">
        <f t="shared" si="294"/>
        <v>7</v>
      </c>
      <c r="AU503" s="160">
        <f>IFERROR(AT503/AP491,"-")</f>
        <v>6.5176908752327747E-3</v>
      </c>
      <c r="AV503" s="190">
        <f t="shared" si="299"/>
        <v>93205.28571428571</v>
      </c>
      <c r="AW503" s="101">
        <f t="shared" si="304"/>
        <v>3.8091092126027102E-4</v>
      </c>
      <c r="AX503" s="112"/>
      <c r="BN503" s="476"/>
      <c r="BO503" s="566"/>
      <c r="BP503" s="569"/>
      <c r="BQ503" s="569"/>
      <c r="BR503" s="388" t="s">
        <v>138</v>
      </c>
      <c r="BS503" s="374">
        <v>2629233</v>
      </c>
      <c r="BT503" s="329">
        <v>2.3768029761553389E-2</v>
      </c>
      <c r="BU503" s="374">
        <v>63</v>
      </c>
      <c r="BV503" s="329">
        <v>0.41447368421052633</v>
      </c>
      <c r="BW503" s="374">
        <v>41733.857142857145</v>
      </c>
      <c r="BX503" s="389">
        <v>3.2809082387251329E-3</v>
      </c>
      <c r="CA503" s="9"/>
      <c r="CB503" s="138"/>
      <c r="CC503" s="138"/>
      <c r="CD503" s="138"/>
      <c r="CE503" s="138"/>
      <c r="CF503" s="138"/>
      <c r="CG503" s="138"/>
      <c r="CH503" s="1"/>
      <c r="CI503" s="9"/>
      <c r="CJ503" s="130"/>
      <c r="CK503" s="130"/>
      <c r="CL503" s="130"/>
      <c r="CM503" s="1"/>
      <c r="CN503" s="1"/>
      <c r="CO503" s="1"/>
      <c r="CP503" s="1"/>
      <c r="CQ503" s="1"/>
    </row>
    <row r="504" spans="2:95" s="14" customFormat="1" ht="13.5" customHeight="1">
      <c r="B504" s="451"/>
      <c r="C504" s="566"/>
      <c r="D504" s="581"/>
      <c r="E504" s="569"/>
      <c r="F504" s="569"/>
      <c r="G504" s="117" t="s">
        <v>144</v>
      </c>
      <c r="H504" s="187">
        <v>3740383</v>
      </c>
      <c r="I504" s="160">
        <f>IFERROR(H504/E491,"-")</f>
        <v>8.8574206905115901E-3</v>
      </c>
      <c r="J504" s="187">
        <v>78</v>
      </c>
      <c r="K504" s="160">
        <f>IFERROR(J504/F491,"-")</f>
        <v>0.10051546391752578</v>
      </c>
      <c r="L504" s="190">
        <f t="shared" si="295"/>
        <v>47953.628205128203</v>
      </c>
      <c r="M504" s="101">
        <f t="shared" si="300"/>
        <v>4.2444359797573052E-3</v>
      </c>
      <c r="N504" s="569"/>
      <c r="O504" s="569"/>
      <c r="P504" s="117" t="s">
        <v>144</v>
      </c>
      <c r="Q504" s="187">
        <v>297169</v>
      </c>
      <c r="R504" s="160">
        <f>IFERROR(Q504/N491,"-")</f>
        <v>4.859805656180635E-3</v>
      </c>
      <c r="S504" s="187">
        <v>16</v>
      </c>
      <c r="T504" s="160">
        <f>IFERROR(S504/O491,"-")</f>
        <v>0.15238095238095239</v>
      </c>
      <c r="U504" s="190">
        <f t="shared" si="296"/>
        <v>18573.0625</v>
      </c>
      <c r="V504" s="101">
        <f t="shared" si="301"/>
        <v>8.7065353430919085E-4</v>
      </c>
      <c r="W504" s="569"/>
      <c r="X504" s="569"/>
      <c r="Y504" s="117" t="s">
        <v>144</v>
      </c>
      <c r="Z504" s="187">
        <v>244337</v>
      </c>
      <c r="AA504" s="160">
        <f>IFERROR(Z504/W491,"-")</f>
        <v>4.7375195056197899E-3</v>
      </c>
      <c r="AB504" s="187">
        <v>7</v>
      </c>
      <c r="AC504" s="160">
        <f>IFERROR(AB504/X491,"-")</f>
        <v>0.1044776119402985</v>
      </c>
      <c r="AD504" s="190">
        <f t="shared" si="297"/>
        <v>34905.285714285717</v>
      </c>
      <c r="AE504" s="101">
        <f t="shared" si="302"/>
        <v>3.8091092126027102E-4</v>
      </c>
      <c r="AF504" s="569"/>
      <c r="AG504" s="569"/>
      <c r="AH504" s="117" t="s">
        <v>144</v>
      </c>
      <c r="AI504" s="187">
        <v>986555</v>
      </c>
      <c r="AJ504" s="160">
        <f>IFERROR(AI504/AF491,"-")</f>
        <v>1.0821039095282136E-2</v>
      </c>
      <c r="AK504" s="187">
        <v>24</v>
      </c>
      <c r="AL504" s="160">
        <f>IFERROR(AK504/AG491,"-")</f>
        <v>0.19047619047619047</v>
      </c>
      <c r="AM504" s="190">
        <f t="shared" si="298"/>
        <v>41106.458333333336</v>
      </c>
      <c r="AN504" s="101">
        <f t="shared" si="303"/>
        <v>1.3059803014637862E-3</v>
      </c>
      <c r="AO504" s="569"/>
      <c r="AP504" s="586"/>
      <c r="AQ504" s="117" t="s">
        <v>144</v>
      </c>
      <c r="AR504" s="187">
        <f t="shared" si="293"/>
        <v>5268444</v>
      </c>
      <c r="AS504" s="160">
        <f>IFERROR(AR504/AO491,"-")</f>
        <v>8.4136073359578657E-3</v>
      </c>
      <c r="AT504" s="187">
        <f t="shared" si="294"/>
        <v>125</v>
      </c>
      <c r="AU504" s="160">
        <f>IFERROR(AT504/AP491,"-")</f>
        <v>0.11638733705772812</v>
      </c>
      <c r="AV504" s="190">
        <f t="shared" si="299"/>
        <v>42147.552000000003</v>
      </c>
      <c r="AW504" s="101">
        <f t="shared" si="304"/>
        <v>6.8019807367905531E-3</v>
      </c>
      <c r="AX504" s="112"/>
      <c r="BN504" s="476"/>
      <c r="BO504" s="566"/>
      <c r="BP504" s="569"/>
      <c r="BQ504" s="569"/>
      <c r="BR504" s="388" t="s">
        <v>139</v>
      </c>
      <c r="BS504" s="374">
        <v>2392507</v>
      </c>
      <c r="BT504" s="329">
        <v>2.1628048020363663E-2</v>
      </c>
      <c r="BU504" s="374">
        <v>14</v>
      </c>
      <c r="BV504" s="329">
        <v>9.2105263157894732E-2</v>
      </c>
      <c r="BW504" s="374">
        <v>170893.35714285713</v>
      </c>
      <c r="BX504" s="389">
        <v>7.2909071971669613E-4</v>
      </c>
      <c r="CA504" s="9"/>
      <c r="CB504" s="138"/>
      <c r="CC504" s="138"/>
      <c r="CD504" s="138"/>
      <c r="CE504" s="138"/>
      <c r="CF504" s="138"/>
      <c r="CG504" s="138"/>
      <c r="CH504" s="1"/>
      <c r="CI504" s="9"/>
      <c r="CJ504" s="130"/>
      <c r="CK504" s="130"/>
      <c r="CL504" s="130"/>
      <c r="CM504" s="1"/>
      <c r="CN504" s="1"/>
      <c r="CO504" s="1"/>
      <c r="CP504" s="1"/>
      <c r="CQ504" s="1"/>
    </row>
    <row r="505" spans="2:95" s="14" customFormat="1" ht="13.5" customHeight="1">
      <c r="B505" s="451"/>
      <c r="C505" s="566"/>
      <c r="D505" s="581"/>
      <c r="E505" s="569"/>
      <c r="F505" s="569"/>
      <c r="G505" s="117" t="s">
        <v>145</v>
      </c>
      <c r="H505" s="187">
        <v>2011936</v>
      </c>
      <c r="I505" s="160">
        <f>IFERROR(H505/E491,"-")</f>
        <v>4.7643686634189939E-3</v>
      </c>
      <c r="J505" s="187">
        <v>48</v>
      </c>
      <c r="K505" s="160">
        <f>IFERROR(J505/F491,"-")</f>
        <v>6.1855670103092786E-2</v>
      </c>
      <c r="L505" s="190">
        <f t="shared" si="295"/>
        <v>41915.333333333336</v>
      </c>
      <c r="M505" s="101">
        <f t="shared" si="300"/>
        <v>2.6119606029275724E-3</v>
      </c>
      <c r="N505" s="569"/>
      <c r="O505" s="569"/>
      <c r="P505" s="117" t="s">
        <v>145</v>
      </c>
      <c r="Q505" s="187">
        <v>359276</v>
      </c>
      <c r="R505" s="160">
        <f>IFERROR(Q505/N491,"-")</f>
        <v>5.8754834351158894E-3</v>
      </c>
      <c r="S505" s="187">
        <v>7</v>
      </c>
      <c r="T505" s="160">
        <f>IFERROR(S505/O491,"-")</f>
        <v>6.6666666666666666E-2</v>
      </c>
      <c r="U505" s="190">
        <f t="shared" si="296"/>
        <v>51325.142857142855</v>
      </c>
      <c r="V505" s="101">
        <f t="shared" si="301"/>
        <v>3.8091092126027102E-4</v>
      </c>
      <c r="W505" s="569"/>
      <c r="X505" s="569"/>
      <c r="Y505" s="117" t="s">
        <v>145</v>
      </c>
      <c r="Z505" s="187">
        <v>66021</v>
      </c>
      <c r="AA505" s="160">
        <f>IFERROR(Z505/W491,"-")</f>
        <v>1.2800999246144634E-3</v>
      </c>
      <c r="AB505" s="187">
        <v>4</v>
      </c>
      <c r="AC505" s="160">
        <f>IFERROR(AB505/X491,"-")</f>
        <v>5.9701492537313432E-2</v>
      </c>
      <c r="AD505" s="190">
        <f t="shared" si="297"/>
        <v>16505.25</v>
      </c>
      <c r="AE505" s="101">
        <f t="shared" si="302"/>
        <v>2.1766338357729771E-4</v>
      </c>
      <c r="AF505" s="569"/>
      <c r="AG505" s="569"/>
      <c r="AH505" s="117" t="s">
        <v>145</v>
      </c>
      <c r="AI505" s="187">
        <v>727267</v>
      </c>
      <c r="AJ505" s="160">
        <f>IFERROR(AI505/AF491,"-")</f>
        <v>7.9770358872121201E-3</v>
      </c>
      <c r="AK505" s="187">
        <v>12</v>
      </c>
      <c r="AL505" s="160">
        <f>IFERROR(AK505/AG491,"-")</f>
        <v>9.5238095238095233E-2</v>
      </c>
      <c r="AM505" s="190">
        <f t="shared" si="298"/>
        <v>60605.583333333336</v>
      </c>
      <c r="AN505" s="101">
        <f t="shared" si="303"/>
        <v>6.5299015073189311E-4</v>
      </c>
      <c r="AO505" s="569"/>
      <c r="AP505" s="586"/>
      <c r="AQ505" s="117" t="s">
        <v>145</v>
      </c>
      <c r="AR505" s="187">
        <f t="shared" si="293"/>
        <v>3164500</v>
      </c>
      <c r="AS505" s="160">
        <f>IFERROR(AR505/AO491,"-")</f>
        <v>5.0536477970798714E-3</v>
      </c>
      <c r="AT505" s="187">
        <f t="shared" si="294"/>
        <v>71</v>
      </c>
      <c r="AU505" s="160">
        <f>IFERROR(AT505/AP491,"-")</f>
        <v>6.6108007448789571E-2</v>
      </c>
      <c r="AV505" s="190">
        <f t="shared" si="299"/>
        <v>44570.42253521127</v>
      </c>
      <c r="AW505" s="101">
        <f t="shared" si="304"/>
        <v>3.8635250584970345E-3</v>
      </c>
      <c r="AX505" s="112"/>
      <c r="BN505" s="476"/>
      <c r="BO505" s="566"/>
      <c r="BP505" s="569"/>
      <c r="BQ505" s="569"/>
      <c r="BR505" s="388" t="s">
        <v>436</v>
      </c>
      <c r="BS505" s="374">
        <v>0</v>
      </c>
      <c r="BT505" s="329">
        <v>0</v>
      </c>
      <c r="BU505" s="374">
        <v>0</v>
      </c>
      <c r="BV505" s="329">
        <v>0</v>
      </c>
      <c r="BW505" s="374" t="s">
        <v>329</v>
      </c>
      <c r="BX505" s="389">
        <v>0</v>
      </c>
      <c r="CA505" s="9"/>
      <c r="CB505" s="138"/>
      <c r="CC505" s="138"/>
      <c r="CD505" s="138"/>
      <c r="CE505" s="138"/>
      <c r="CF505" s="138"/>
      <c r="CG505" s="138"/>
      <c r="CH505" s="1"/>
      <c r="CI505" s="9"/>
      <c r="CJ505" s="130"/>
      <c r="CK505" s="130"/>
      <c r="CL505" s="130"/>
      <c r="CM505" s="1"/>
      <c r="CN505" s="1"/>
      <c r="CO505" s="1"/>
      <c r="CP505" s="1"/>
      <c r="CQ505" s="1"/>
    </row>
    <row r="506" spans="2:95" s="14" customFormat="1" ht="13.5" customHeight="1">
      <c r="B506" s="451"/>
      <c r="C506" s="566"/>
      <c r="D506" s="581"/>
      <c r="E506" s="569"/>
      <c r="F506" s="569"/>
      <c r="G506" s="117" t="s">
        <v>146</v>
      </c>
      <c r="H506" s="187">
        <v>1169934</v>
      </c>
      <c r="I506" s="160">
        <f>IFERROR(H506/E491,"-")</f>
        <v>2.7704643129147434E-3</v>
      </c>
      <c r="J506" s="187">
        <v>31</v>
      </c>
      <c r="K506" s="160">
        <f>IFERROR(J506/F491,"-")</f>
        <v>3.994845360824742E-2</v>
      </c>
      <c r="L506" s="190">
        <f t="shared" si="295"/>
        <v>37739.806451612902</v>
      </c>
      <c r="M506" s="101">
        <f t="shared" si="300"/>
        <v>1.6868912227240573E-3</v>
      </c>
      <c r="N506" s="569"/>
      <c r="O506" s="569"/>
      <c r="P506" s="117" t="s">
        <v>146</v>
      </c>
      <c r="Q506" s="187">
        <v>147903</v>
      </c>
      <c r="R506" s="160">
        <f>IFERROR(Q506/N491,"-")</f>
        <v>2.4187577976373192E-3</v>
      </c>
      <c r="S506" s="187">
        <v>7</v>
      </c>
      <c r="T506" s="160">
        <f>IFERROR(S506/O491,"-")</f>
        <v>6.6666666666666666E-2</v>
      </c>
      <c r="U506" s="190">
        <f t="shared" si="296"/>
        <v>21129</v>
      </c>
      <c r="V506" s="101">
        <f t="shared" si="301"/>
        <v>3.8091092126027102E-4</v>
      </c>
      <c r="W506" s="569"/>
      <c r="X506" s="569"/>
      <c r="Y506" s="117" t="s">
        <v>146</v>
      </c>
      <c r="Z506" s="187">
        <v>119544</v>
      </c>
      <c r="AA506" s="160">
        <f>IFERROR(Z506/W491,"-")</f>
        <v>2.3178725767272748E-3</v>
      </c>
      <c r="AB506" s="187">
        <v>4</v>
      </c>
      <c r="AC506" s="160">
        <f>IFERROR(AB506/X491,"-")</f>
        <v>5.9701492537313432E-2</v>
      </c>
      <c r="AD506" s="190">
        <f t="shared" si="297"/>
        <v>29886</v>
      </c>
      <c r="AE506" s="101">
        <f t="shared" si="302"/>
        <v>2.1766338357729771E-4</v>
      </c>
      <c r="AF506" s="569"/>
      <c r="AG506" s="569"/>
      <c r="AH506" s="117" t="s">
        <v>146</v>
      </c>
      <c r="AI506" s="187">
        <v>296821</v>
      </c>
      <c r="AJ506" s="160">
        <f>IFERROR(AI506/AF491,"-")</f>
        <v>3.2556843209965375E-3</v>
      </c>
      <c r="AK506" s="187">
        <v>11</v>
      </c>
      <c r="AL506" s="160">
        <f>IFERROR(AK506/AG491,"-")</f>
        <v>8.7301587301587297E-2</v>
      </c>
      <c r="AM506" s="190">
        <f t="shared" si="298"/>
        <v>26983.727272727272</v>
      </c>
      <c r="AN506" s="101">
        <f t="shared" si="303"/>
        <v>5.9857430483756875E-4</v>
      </c>
      <c r="AO506" s="569"/>
      <c r="AP506" s="586"/>
      <c r="AQ506" s="117" t="s">
        <v>146</v>
      </c>
      <c r="AR506" s="187">
        <f t="shared" si="293"/>
        <v>1734202</v>
      </c>
      <c r="AS506" s="160">
        <f>IFERROR(AR506/AO491,"-")</f>
        <v>2.7694884237609439E-3</v>
      </c>
      <c r="AT506" s="187">
        <f t="shared" si="294"/>
        <v>53</v>
      </c>
      <c r="AU506" s="160">
        <f>IFERROR(AT506/AP491,"-")</f>
        <v>4.9348230912476726E-2</v>
      </c>
      <c r="AV506" s="190">
        <f t="shared" si="299"/>
        <v>32720.792452830188</v>
      </c>
      <c r="AW506" s="101">
        <f t="shared" si="304"/>
        <v>2.8840398323991948E-3</v>
      </c>
      <c r="AX506" s="112"/>
      <c r="BN506" s="476"/>
      <c r="BO506" s="566"/>
      <c r="BP506" s="569"/>
      <c r="BQ506" s="569"/>
      <c r="BR506" s="388" t="s">
        <v>140</v>
      </c>
      <c r="BS506" s="374">
        <v>6290</v>
      </c>
      <c r="BT506" s="329">
        <v>5.6861034073500074E-5</v>
      </c>
      <c r="BU506" s="374">
        <v>1</v>
      </c>
      <c r="BV506" s="329">
        <v>6.5789473684210523E-3</v>
      </c>
      <c r="BW506" s="374">
        <v>6290</v>
      </c>
      <c r="BX506" s="389">
        <v>5.2077908551192582E-5</v>
      </c>
      <c r="BZ506" s="144"/>
      <c r="CA506" s="9"/>
      <c r="CB506" s="138"/>
      <c r="CC506" s="138"/>
      <c r="CD506" s="138"/>
      <c r="CE506" s="138"/>
      <c r="CF506" s="138"/>
      <c r="CG506" s="138"/>
      <c r="CH506" s="1"/>
      <c r="CI506" s="9"/>
      <c r="CJ506" s="130"/>
      <c r="CK506" s="130"/>
      <c r="CL506" s="130"/>
      <c r="CM506" s="1"/>
      <c r="CN506" s="1"/>
      <c r="CO506" s="1"/>
      <c r="CP506" s="1"/>
      <c r="CQ506" s="1"/>
    </row>
    <row r="507" spans="2:95" s="14" customFormat="1" ht="13.5" customHeight="1">
      <c r="B507" s="451"/>
      <c r="C507" s="566"/>
      <c r="D507" s="581"/>
      <c r="E507" s="569"/>
      <c r="F507" s="569"/>
      <c r="G507" s="118" t="s">
        <v>147</v>
      </c>
      <c r="H507" s="188">
        <v>1065077</v>
      </c>
      <c r="I507" s="161">
        <f>IFERROR(H507/E491,"-")</f>
        <v>2.522157505471502E-3</v>
      </c>
      <c r="J507" s="188">
        <v>56</v>
      </c>
      <c r="K507" s="161">
        <f>IFERROR(J507/F491,"-")</f>
        <v>7.2164948453608241E-2</v>
      </c>
      <c r="L507" s="191">
        <f t="shared" si="295"/>
        <v>19019.232142857141</v>
      </c>
      <c r="M507" s="102">
        <f t="shared" si="300"/>
        <v>3.0472873700821681E-3</v>
      </c>
      <c r="N507" s="569"/>
      <c r="O507" s="569"/>
      <c r="P507" s="118" t="s">
        <v>147</v>
      </c>
      <c r="Q507" s="188">
        <v>46679</v>
      </c>
      <c r="R507" s="161">
        <f>IFERROR(Q507/N491,"-")</f>
        <v>7.6337325974397006E-4</v>
      </c>
      <c r="S507" s="188">
        <v>8</v>
      </c>
      <c r="T507" s="161">
        <f>IFERROR(S507/O491,"-")</f>
        <v>7.6190476190476197E-2</v>
      </c>
      <c r="U507" s="191">
        <f t="shared" si="296"/>
        <v>5834.875</v>
      </c>
      <c r="V507" s="102">
        <f t="shared" si="301"/>
        <v>4.3532676715459542E-4</v>
      </c>
      <c r="W507" s="569"/>
      <c r="X507" s="569"/>
      <c r="Y507" s="118" t="s">
        <v>147</v>
      </c>
      <c r="Z507" s="188">
        <v>65150</v>
      </c>
      <c r="AA507" s="161">
        <f>IFERROR(Z507/W491,"-")</f>
        <v>1.2632118581759181E-3</v>
      </c>
      <c r="AB507" s="188">
        <v>7</v>
      </c>
      <c r="AC507" s="161">
        <f>IFERROR(AB507/X491,"-")</f>
        <v>0.1044776119402985</v>
      </c>
      <c r="AD507" s="191">
        <f t="shared" si="297"/>
        <v>9307.1428571428569</v>
      </c>
      <c r="AE507" s="102">
        <f t="shared" si="302"/>
        <v>3.8091092126027102E-4</v>
      </c>
      <c r="AF507" s="569"/>
      <c r="AG507" s="569"/>
      <c r="AH507" s="118" t="s">
        <v>147</v>
      </c>
      <c r="AI507" s="188">
        <v>120428</v>
      </c>
      <c r="AJ507" s="161">
        <f>IFERROR(AI507/AF491,"-")</f>
        <v>1.3209158092216218E-3</v>
      </c>
      <c r="AK507" s="188">
        <v>20</v>
      </c>
      <c r="AL507" s="161">
        <f>IFERROR(AK507/AG491,"-")</f>
        <v>0.15873015873015872</v>
      </c>
      <c r="AM507" s="191">
        <f t="shared" si="298"/>
        <v>6021.4</v>
      </c>
      <c r="AN507" s="102">
        <f t="shared" si="303"/>
        <v>1.0883169178864886E-3</v>
      </c>
      <c r="AO507" s="569"/>
      <c r="AP507" s="586"/>
      <c r="AQ507" s="118" t="s">
        <v>147</v>
      </c>
      <c r="AR507" s="188">
        <f t="shared" si="293"/>
        <v>1297334</v>
      </c>
      <c r="AS507" s="161">
        <f>IFERROR(AR507/AO491,"-")</f>
        <v>2.0718183318618479E-3</v>
      </c>
      <c r="AT507" s="188">
        <f t="shared" si="294"/>
        <v>91</v>
      </c>
      <c r="AU507" s="161">
        <f>IFERROR(AT507/AP491,"-")</f>
        <v>8.4729981378026065E-2</v>
      </c>
      <c r="AV507" s="191">
        <f t="shared" si="299"/>
        <v>14256.417582417582</v>
      </c>
      <c r="AW507" s="102">
        <f t="shared" si="304"/>
        <v>4.9518419763835229E-3</v>
      </c>
      <c r="AX507" s="112"/>
      <c r="BN507" s="476"/>
      <c r="BO507" s="566"/>
      <c r="BP507" s="569"/>
      <c r="BQ507" s="569"/>
      <c r="BR507" s="388" t="s">
        <v>141</v>
      </c>
      <c r="BS507" s="374">
        <v>100320</v>
      </c>
      <c r="BT507" s="329">
        <v>9.0688377396717446E-4</v>
      </c>
      <c r="BU507" s="374">
        <v>14</v>
      </c>
      <c r="BV507" s="329">
        <v>9.2105263157894732E-2</v>
      </c>
      <c r="BW507" s="374">
        <v>7165.7142857142853</v>
      </c>
      <c r="BX507" s="389">
        <v>7.2909071971669613E-4</v>
      </c>
      <c r="CA507" s="9"/>
      <c r="CB507" s="138"/>
      <c r="CC507" s="138"/>
      <c r="CD507" s="138"/>
      <c r="CE507" s="138"/>
      <c r="CF507" s="138"/>
      <c r="CG507" s="138"/>
      <c r="CH507" s="1"/>
      <c r="CI507" s="9"/>
      <c r="CJ507" s="130"/>
      <c r="CK507" s="130"/>
      <c r="CL507" s="130"/>
      <c r="CM507" s="1"/>
      <c r="CN507" s="1"/>
      <c r="CO507" s="1"/>
      <c r="CP507" s="1"/>
      <c r="CQ507" s="1"/>
    </row>
    <row r="508" spans="2:95" s="14" customFormat="1" ht="13.5" customHeight="1">
      <c r="B508" s="451"/>
      <c r="C508" s="567"/>
      <c r="D508" s="582"/>
      <c r="E508" s="570"/>
      <c r="F508" s="570"/>
      <c r="G508" s="119" t="s">
        <v>74</v>
      </c>
      <c r="H508" s="181">
        <v>71721868</v>
      </c>
      <c r="I508" s="161">
        <f>IFERROR(H508/E491,"-")</f>
        <v>0.16984109851460161</v>
      </c>
      <c r="J508" s="188">
        <v>583</v>
      </c>
      <c r="K508" s="161">
        <f>IFERROR(J508/F491,"-")</f>
        <v>0.75128865979381443</v>
      </c>
      <c r="L508" s="191">
        <f t="shared" si="295"/>
        <v>123022.07204116638</v>
      </c>
      <c r="M508" s="103">
        <f t="shared" si="300"/>
        <v>3.1724438156391144E-2</v>
      </c>
      <c r="N508" s="570"/>
      <c r="O508" s="570"/>
      <c r="P508" s="119" t="s">
        <v>74</v>
      </c>
      <c r="Q508" s="181">
        <v>9355099</v>
      </c>
      <c r="R508" s="161">
        <f>IFERROR(Q508/N491,"-")</f>
        <v>0.15299026154925244</v>
      </c>
      <c r="S508" s="188">
        <v>80</v>
      </c>
      <c r="T508" s="161">
        <f>IFERROR(S508/O491,"-")</f>
        <v>0.76190476190476186</v>
      </c>
      <c r="U508" s="191">
        <f t="shared" si="296"/>
        <v>116938.7375</v>
      </c>
      <c r="V508" s="103">
        <f t="shared" si="301"/>
        <v>4.3532676715459543E-3</v>
      </c>
      <c r="W508" s="570"/>
      <c r="X508" s="570"/>
      <c r="Y508" s="119" t="s">
        <v>74</v>
      </c>
      <c r="Z508" s="181">
        <v>13945559</v>
      </c>
      <c r="AA508" s="161">
        <f>IFERROR(Z508/W491,"-")</f>
        <v>0.27039440518329855</v>
      </c>
      <c r="AB508" s="188">
        <v>54</v>
      </c>
      <c r="AC508" s="161">
        <f>IFERROR(AB508/X491,"-")</f>
        <v>0.80597014925373134</v>
      </c>
      <c r="AD508" s="191">
        <f t="shared" si="297"/>
        <v>258251.09259259258</v>
      </c>
      <c r="AE508" s="103">
        <f t="shared" si="302"/>
        <v>2.938455678293519E-3</v>
      </c>
      <c r="AF508" s="570"/>
      <c r="AG508" s="570"/>
      <c r="AH508" s="119" t="s">
        <v>74</v>
      </c>
      <c r="AI508" s="181">
        <v>20014791</v>
      </c>
      <c r="AJ508" s="161">
        <f>IFERROR(AI508/AF491,"-")</f>
        <v>0.21953244968086022</v>
      </c>
      <c r="AK508" s="188">
        <v>104</v>
      </c>
      <c r="AL508" s="161">
        <f>IFERROR(AK508/AG491,"-")</f>
        <v>0.82539682539682535</v>
      </c>
      <c r="AM508" s="191">
        <f t="shared" si="298"/>
        <v>192449.91346153847</v>
      </c>
      <c r="AN508" s="103">
        <f t="shared" si="303"/>
        <v>5.6592479730097405E-3</v>
      </c>
      <c r="AO508" s="570"/>
      <c r="AP508" s="587"/>
      <c r="AQ508" s="119" t="s">
        <v>74</v>
      </c>
      <c r="AR508" s="181">
        <f t="shared" si="293"/>
        <v>115037317</v>
      </c>
      <c r="AS508" s="161">
        <f>IFERROR(AR508/AO491,"-")</f>
        <v>0.18371246125423568</v>
      </c>
      <c r="AT508" s="188">
        <f t="shared" si="294"/>
        <v>821</v>
      </c>
      <c r="AU508" s="161">
        <f>IFERROR(AT508/AP491,"-")</f>
        <v>0.76443202979515834</v>
      </c>
      <c r="AV508" s="191">
        <f t="shared" si="299"/>
        <v>140118.53471376371</v>
      </c>
      <c r="AW508" s="103">
        <f t="shared" si="304"/>
        <v>4.4675409479240355E-2</v>
      </c>
      <c r="AX508" s="112"/>
      <c r="BN508" s="476"/>
      <c r="BO508" s="566"/>
      <c r="BP508" s="569"/>
      <c r="BQ508" s="569"/>
      <c r="BR508" s="388" t="s">
        <v>142</v>
      </c>
      <c r="BS508" s="374">
        <v>0</v>
      </c>
      <c r="BT508" s="329">
        <v>0</v>
      </c>
      <c r="BU508" s="374">
        <v>0</v>
      </c>
      <c r="BV508" s="329">
        <v>0</v>
      </c>
      <c r="BW508" s="374" t="s">
        <v>329</v>
      </c>
      <c r="BX508" s="389">
        <v>0</v>
      </c>
      <c r="CA508" s="9"/>
      <c r="CB508" s="138"/>
      <c r="CC508" s="138"/>
      <c r="CD508" s="138"/>
      <c r="CE508" s="138"/>
      <c r="CF508" s="138"/>
      <c r="CG508" s="138"/>
      <c r="CH508" s="1"/>
      <c r="CI508" s="9"/>
      <c r="CJ508" s="130"/>
      <c r="CK508" s="130"/>
      <c r="CL508" s="130"/>
      <c r="CM508" s="1"/>
      <c r="CN508" s="1"/>
      <c r="CO508" s="1"/>
      <c r="CP508" s="1"/>
      <c r="CQ508" s="1"/>
    </row>
    <row r="509" spans="2:95" s="14" customFormat="1" ht="13.5" customHeight="1">
      <c r="B509" s="451">
        <v>29</v>
      </c>
      <c r="C509" s="565" t="s">
        <v>33</v>
      </c>
      <c r="D509" s="580">
        <f>BL33</f>
        <v>15355</v>
      </c>
      <c r="E509" s="568">
        <f>VLOOKUP(C509,$AY$5:$BI$78,2,0)</f>
        <v>480330860</v>
      </c>
      <c r="F509" s="568">
        <f>VLOOKUP(C509,$AY$5:$BI$78,7,0)</f>
        <v>764</v>
      </c>
      <c r="G509" s="115" t="s">
        <v>133</v>
      </c>
      <c r="H509" s="186">
        <v>6726845</v>
      </c>
      <c r="I509" s="159">
        <f>IFERROR(H509/E509,"-")</f>
        <v>1.4004607157657953E-2</v>
      </c>
      <c r="J509" s="186">
        <v>133</v>
      </c>
      <c r="K509" s="159">
        <f>IFERROR(J509/F509,"-")</f>
        <v>0.17408376963350786</v>
      </c>
      <c r="L509" s="189">
        <f t="shared" si="295"/>
        <v>50577.781954887221</v>
      </c>
      <c r="M509" s="100">
        <f>IFERROR(J509/$BL$33,0)</f>
        <v>8.661673721914686E-3</v>
      </c>
      <c r="N509" s="568">
        <f>VLOOKUP(C509,$AY$5:$BI$78,3,0)</f>
        <v>72303930</v>
      </c>
      <c r="O509" s="568">
        <f>VLOOKUP(C509,$AY$5:$BI$78,8,0)</f>
        <v>99</v>
      </c>
      <c r="P509" s="115" t="s">
        <v>133</v>
      </c>
      <c r="Q509" s="186">
        <v>854985</v>
      </c>
      <c r="R509" s="159">
        <f>IFERROR(Q509/N509,"-")</f>
        <v>1.1824875909234809E-2</v>
      </c>
      <c r="S509" s="186">
        <v>19</v>
      </c>
      <c r="T509" s="159">
        <f>IFERROR(S509/O509,"-")</f>
        <v>0.19191919191919191</v>
      </c>
      <c r="U509" s="189">
        <f t="shared" si="296"/>
        <v>44999.210526315786</v>
      </c>
      <c r="V509" s="100">
        <f>IFERROR(S509/$BL$33,0)</f>
        <v>1.2373819602735266E-3</v>
      </c>
      <c r="W509" s="568">
        <f>VLOOKUP(C509,$AY$5:$BI$78,4,0)</f>
        <v>42106440</v>
      </c>
      <c r="X509" s="568">
        <f>VLOOKUP(C509,$AY$5:$BI$78,9,0)</f>
        <v>45</v>
      </c>
      <c r="Y509" s="115" t="s">
        <v>133</v>
      </c>
      <c r="Z509" s="186">
        <v>283561</v>
      </c>
      <c r="AA509" s="159">
        <f>IFERROR(Z509/W509,"-")</f>
        <v>6.7343855239246067E-3</v>
      </c>
      <c r="AB509" s="186">
        <v>12</v>
      </c>
      <c r="AC509" s="159">
        <f>IFERROR(AB509/X509,"-")</f>
        <v>0.26666666666666666</v>
      </c>
      <c r="AD509" s="189">
        <f t="shared" si="297"/>
        <v>23630.083333333332</v>
      </c>
      <c r="AE509" s="100">
        <f>IFERROR(AB509/$BL$33,0)</f>
        <v>7.8150439596222734E-4</v>
      </c>
      <c r="AF509" s="568">
        <f>VLOOKUP(C509,$AY$5:$BI$78,5,0)</f>
        <v>63347520</v>
      </c>
      <c r="AG509" s="568">
        <f>VLOOKUP(C509,$AY$5:$BI$78,10,0)</f>
        <v>106</v>
      </c>
      <c r="AH509" s="115" t="s">
        <v>133</v>
      </c>
      <c r="AI509" s="186">
        <v>449800</v>
      </c>
      <c r="AJ509" s="159">
        <f>IFERROR(AI509/AF509,"-")</f>
        <v>7.1005147478543753E-3</v>
      </c>
      <c r="AK509" s="186">
        <v>23</v>
      </c>
      <c r="AL509" s="159">
        <f>IFERROR(AK509/AG509,"-")</f>
        <v>0.21698113207547171</v>
      </c>
      <c r="AM509" s="189">
        <f t="shared" si="298"/>
        <v>19556.521739130436</v>
      </c>
      <c r="AN509" s="100">
        <f>IFERROR(AK509/$BL$33,0)</f>
        <v>1.497883425594269E-3</v>
      </c>
      <c r="AO509" s="568">
        <f>VLOOKUP(C509,$AY$5:$BI$78,6,0)</f>
        <v>658088750</v>
      </c>
      <c r="AP509" s="585">
        <f>VLOOKUP(C509,$AY$5:$BI$78,11,0)</f>
        <v>1014</v>
      </c>
      <c r="AQ509" s="115" t="s">
        <v>133</v>
      </c>
      <c r="AR509" s="186">
        <f t="shared" si="293"/>
        <v>8315191</v>
      </c>
      <c r="AS509" s="159">
        <f>IFERROR(AR509/AO509,"-")</f>
        <v>1.2635364151111838E-2</v>
      </c>
      <c r="AT509" s="186">
        <f t="shared" si="294"/>
        <v>187</v>
      </c>
      <c r="AU509" s="159">
        <f>IFERROR(AT509/AP509,"-")</f>
        <v>0.18441814595660749</v>
      </c>
      <c r="AV509" s="189">
        <f t="shared" si="299"/>
        <v>44466.262032085564</v>
      </c>
      <c r="AW509" s="100">
        <f>IFERROR(AT509/$BL$33,0)</f>
        <v>1.2178443503744708E-2</v>
      </c>
      <c r="AX509" s="112"/>
      <c r="BN509" s="476"/>
      <c r="BO509" s="566"/>
      <c r="BP509" s="569"/>
      <c r="BQ509" s="569"/>
      <c r="BR509" s="388" t="s">
        <v>143</v>
      </c>
      <c r="BS509" s="374">
        <v>119073</v>
      </c>
      <c r="BT509" s="329">
        <v>1.0764092067144474E-3</v>
      </c>
      <c r="BU509" s="374">
        <v>2</v>
      </c>
      <c r="BV509" s="329">
        <v>1.3157894736842105E-2</v>
      </c>
      <c r="BW509" s="374">
        <v>59536.5</v>
      </c>
      <c r="BX509" s="389">
        <v>1.0415581710238516E-4</v>
      </c>
      <c r="CA509" s="9"/>
      <c r="CB509" s="138"/>
      <c r="CC509" s="138"/>
      <c r="CD509" s="138"/>
      <c r="CE509" s="138"/>
      <c r="CF509" s="138"/>
      <c r="CG509" s="138"/>
      <c r="CH509" s="1"/>
      <c r="CI509" s="9"/>
      <c r="CJ509" s="130"/>
      <c r="CK509" s="130"/>
      <c r="CL509" s="130"/>
      <c r="CM509" s="1"/>
      <c r="CN509" s="1"/>
      <c r="CO509" s="1"/>
      <c r="CP509" s="1"/>
      <c r="CQ509" s="1"/>
    </row>
    <row r="510" spans="2:95" s="14" customFormat="1" ht="13.5" customHeight="1">
      <c r="B510" s="451"/>
      <c r="C510" s="566"/>
      <c r="D510" s="581"/>
      <c r="E510" s="569"/>
      <c r="F510" s="569"/>
      <c r="G510" s="116" t="s">
        <v>134</v>
      </c>
      <c r="H510" s="187">
        <v>13653260</v>
      </c>
      <c r="I510" s="160">
        <f>IFERROR(H510/E509,"-")</f>
        <v>2.8424698758684794E-2</v>
      </c>
      <c r="J510" s="187">
        <v>182</v>
      </c>
      <c r="K510" s="160">
        <f>IFERROR(J510/F509,"-")</f>
        <v>0.23821989528795812</v>
      </c>
      <c r="L510" s="190">
        <f t="shared" si="295"/>
        <v>75017.912087912089</v>
      </c>
      <c r="M510" s="101">
        <f t="shared" ref="M510:M526" si="305">IFERROR(J510/$BL$33,0)</f>
        <v>1.185281667209378E-2</v>
      </c>
      <c r="N510" s="569"/>
      <c r="O510" s="569"/>
      <c r="P510" s="116" t="s">
        <v>134</v>
      </c>
      <c r="Q510" s="187">
        <v>1770408</v>
      </c>
      <c r="R510" s="160">
        <f>IFERROR(Q510/N509,"-")</f>
        <v>2.4485639992182999E-2</v>
      </c>
      <c r="S510" s="187">
        <v>37</v>
      </c>
      <c r="T510" s="160">
        <f>IFERROR(S510/O509,"-")</f>
        <v>0.37373737373737376</v>
      </c>
      <c r="U510" s="190">
        <f t="shared" si="296"/>
        <v>47848.864864864867</v>
      </c>
      <c r="V510" s="101">
        <f t="shared" ref="V510:V526" si="306">IFERROR(S510/$BL$33,0)</f>
        <v>2.4096385542168677E-3</v>
      </c>
      <c r="W510" s="569"/>
      <c r="X510" s="569"/>
      <c r="Y510" s="116" t="s">
        <v>134</v>
      </c>
      <c r="Z510" s="187">
        <v>552605</v>
      </c>
      <c r="AA510" s="160">
        <f>IFERROR(Z510/W509,"-")</f>
        <v>1.3124001934145941E-2</v>
      </c>
      <c r="AB510" s="187">
        <v>12</v>
      </c>
      <c r="AC510" s="160">
        <f>IFERROR(AB510/X509,"-")</f>
        <v>0.26666666666666666</v>
      </c>
      <c r="AD510" s="190">
        <f t="shared" si="297"/>
        <v>46050.416666666664</v>
      </c>
      <c r="AE510" s="101">
        <f t="shared" ref="AE510:AE526" si="307">IFERROR(AB510/$BL$33,0)</f>
        <v>7.8150439596222734E-4</v>
      </c>
      <c r="AF510" s="569"/>
      <c r="AG510" s="569"/>
      <c r="AH510" s="116" t="s">
        <v>134</v>
      </c>
      <c r="AI510" s="187">
        <v>338949</v>
      </c>
      <c r="AJ510" s="160">
        <f>IFERROR(AI510/AF509,"-")</f>
        <v>5.3506277751678363E-3</v>
      </c>
      <c r="AK510" s="187">
        <v>29</v>
      </c>
      <c r="AL510" s="160">
        <f>IFERROR(AK510/AG509,"-")</f>
        <v>0.27358490566037735</v>
      </c>
      <c r="AM510" s="190">
        <f t="shared" si="298"/>
        <v>11687.896551724138</v>
      </c>
      <c r="AN510" s="101">
        <f t="shared" ref="AN510:AN526" si="308">IFERROR(AK510/$BL$33,0)</f>
        <v>1.8886356235753826E-3</v>
      </c>
      <c r="AO510" s="569"/>
      <c r="AP510" s="586"/>
      <c r="AQ510" s="116" t="s">
        <v>134</v>
      </c>
      <c r="AR510" s="187">
        <f t="shared" si="293"/>
        <v>16315222</v>
      </c>
      <c r="AS510" s="160">
        <f>IFERROR(AR510/AO509,"-")</f>
        <v>2.479182633041516E-2</v>
      </c>
      <c r="AT510" s="187">
        <f t="shared" si="294"/>
        <v>260</v>
      </c>
      <c r="AU510" s="160">
        <f>IFERROR(AT510/AP509,"-")</f>
        <v>0.25641025641025639</v>
      </c>
      <c r="AV510" s="190">
        <f t="shared" si="299"/>
        <v>62750.853846153848</v>
      </c>
      <c r="AW510" s="101">
        <f t="shared" ref="AW510:AW526" si="309">IFERROR(AT510/$BL$33,0)</f>
        <v>1.6932595245848257E-2</v>
      </c>
      <c r="AX510" s="112"/>
      <c r="BN510" s="476"/>
      <c r="BO510" s="566"/>
      <c r="BP510" s="569"/>
      <c r="BQ510" s="569"/>
      <c r="BR510" s="388" t="s">
        <v>144</v>
      </c>
      <c r="BS510" s="374">
        <v>539820</v>
      </c>
      <c r="BT510" s="329">
        <v>4.8799242310901131E-3</v>
      </c>
      <c r="BU510" s="374">
        <v>24</v>
      </c>
      <c r="BV510" s="329">
        <v>0.15789473684210525</v>
      </c>
      <c r="BW510" s="374">
        <v>22492.5</v>
      </c>
      <c r="BX510" s="389">
        <v>1.2498698052286221E-3</v>
      </c>
      <c r="CA510" s="9"/>
      <c r="CB510" s="138"/>
      <c r="CC510" s="138"/>
      <c r="CD510" s="138"/>
      <c r="CE510" s="138"/>
      <c r="CF510" s="138"/>
      <c r="CG510" s="138"/>
      <c r="CH510" s="1"/>
      <c r="CI510" s="9"/>
      <c r="CJ510" s="130"/>
      <c r="CK510" s="130"/>
      <c r="CL510" s="130"/>
      <c r="CM510" s="1"/>
      <c r="CN510" s="1"/>
      <c r="CO510" s="1"/>
      <c r="CP510" s="1"/>
      <c r="CQ510" s="1"/>
    </row>
    <row r="511" spans="2:95" s="14" customFormat="1" ht="13.5" customHeight="1">
      <c r="B511" s="451"/>
      <c r="C511" s="566"/>
      <c r="D511" s="581"/>
      <c r="E511" s="569"/>
      <c r="F511" s="569"/>
      <c r="G511" s="116" t="s">
        <v>474</v>
      </c>
      <c r="H511" s="187">
        <v>13141752</v>
      </c>
      <c r="I511" s="160">
        <f>IFERROR(H511/E509,"-")</f>
        <v>2.7359791123976504E-2</v>
      </c>
      <c r="J511" s="187">
        <v>55</v>
      </c>
      <c r="K511" s="160">
        <f>IFERROR(J511/F509,"-")</f>
        <v>7.1989528795811525E-2</v>
      </c>
      <c r="L511" s="190">
        <f t="shared" ref="L511" si="310">IFERROR(H511/J511,"-")</f>
        <v>238940.94545454546</v>
      </c>
      <c r="M511" s="101">
        <f t="shared" si="305"/>
        <v>3.5818951481602084E-3</v>
      </c>
      <c r="N511" s="569"/>
      <c r="O511" s="569"/>
      <c r="P511" s="116" t="s">
        <v>474</v>
      </c>
      <c r="Q511" s="187">
        <v>3437890</v>
      </c>
      <c r="R511" s="160">
        <f>IFERROR(Q511/N509,"-")</f>
        <v>4.7547761235108524E-2</v>
      </c>
      <c r="S511" s="187">
        <v>11</v>
      </c>
      <c r="T511" s="160">
        <f>IFERROR(S511/O509,"-")</f>
        <v>0.1111111111111111</v>
      </c>
      <c r="U511" s="190">
        <f t="shared" ref="U511" si="311">IFERROR(Q511/S511,"-")</f>
        <v>312535.45454545453</v>
      </c>
      <c r="V511" s="101">
        <f t="shared" si="306"/>
        <v>7.1637902963204167E-4</v>
      </c>
      <c r="W511" s="569"/>
      <c r="X511" s="569"/>
      <c r="Y511" s="116" t="s">
        <v>474</v>
      </c>
      <c r="Z511" s="187">
        <v>9758</v>
      </c>
      <c r="AA511" s="160">
        <f>IFERROR(Z511/W509,"-")</f>
        <v>2.3174602269866558E-4</v>
      </c>
      <c r="AB511" s="187">
        <v>2</v>
      </c>
      <c r="AC511" s="160">
        <f>IFERROR(AB511/X509,"-")</f>
        <v>4.4444444444444446E-2</v>
      </c>
      <c r="AD511" s="190">
        <f t="shared" ref="AD511" si="312">IFERROR(Z511/AB511,"-")</f>
        <v>4879</v>
      </c>
      <c r="AE511" s="101">
        <f t="shared" si="307"/>
        <v>1.3025073266037122E-4</v>
      </c>
      <c r="AF511" s="569"/>
      <c r="AG511" s="569"/>
      <c r="AH511" s="116" t="s">
        <v>474</v>
      </c>
      <c r="AI511" s="187">
        <v>859621</v>
      </c>
      <c r="AJ511" s="160">
        <f>IFERROR(AI511/AF509,"-")</f>
        <v>1.356992349503185E-2</v>
      </c>
      <c r="AK511" s="187">
        <v>8</v>
      </c>
      <c r="AL511" s="160">
        <f>IFERROR(AK511/AG509,"-")</f>
        <v>7.5471698113207544E-2</v>
      </c>
      <c r="AM511" s="190">
        <f t="shared" ref="AM511" si="313">IFERROR(AI511/AK511,"-")</f>
        <v>107452.625</v>
      </c>
      <c r="AN511" s="101">
        <f t="shared" si="308"/>
        <v>5.2100293064148489E-4</v>
      </c>
      <c r="AO511" s="569"/>
      <c r="AP511" s="586"/>
      <c r="AQ511" s="116" t="s">
        <v>474</v>
      </c>
      <c r="AR511" s="187">
        <f t="shared" ref="AR511" si="314">SUM(H511,Q511,Z511,AI511)</f>
        <v>17449021</v>
      </c>
      <c r="AS511" s="160">
        <f>IFERROR(AR511/AO509,"-")</f>
        <v>2.6514692737111826E-2</v>
      </c>
      <c r="AT511" s="187">
        <f t="shared" ref="AT511" si="315">SUM(J511,S511,AB511,AK511)</f>
        <v>76</v>
      </c>
      <c r="AU511" s="160">
        <f>IFERROR(AT511/AP509,"-")</f>
        <v>7.4950690335305714E-2</v>
      </c>
      <c r="AV511" s="190">
        <f t="shared" ref="AV511" si="316">IFERROR(AR511/AT511,"-")</f>
        <v>229592.38157894736</v>
      </c>
      <c r="AW511" s="101">
        <f t="shared" si="309"/>
        <v>4.9495278410941063E-3</v>
      </c>
      <c r="AX511" s="111"/>
      <c r="BJ511" s="12"/>
      <c r="BM511" s="12"/>
      <c r="BN511" s="476"/>
      <c r="BO511" s="566"/>
      <c r="BP511" s="569"/>
      <c r="BQ511" s="569"/>
      <c r="BR511" s="388" t="s">
        <v>145</v>
      </c>
      <c r="BS511" s="374">
        <v>699988</v>
      </c>
      <c r="BT511" s="329">
        <v>6.3278285403881029E-3</v>
      </c>
      <c r="BU511" s="374">
        <v>11</v>
      </c>
      <c r="BV511" s="329">
        <v>7.2368421052631582E-2</v>
      </c>
      <c r="BW511" s="374">
        <v>63635.272727272728</v>
      </c>
      <c r="BX511" s="389">
        <v>5.7285699406311845E-4</v>
      </c>
      <c r="BY511" s="12"/>
      <c r="CA511" s="9"/>
      <c r="CB511" s="138"/>
      <c r="CC511" s="138"/>
      <c r="CD511" s="138"/>
      <c r="CE511" s="138"/>
      <c r="CF511" s="138"/>
      <c r="CG511" s="138"/>
      <c r="CH511" s="1"/>
      <c r="CI511" s="9"/>
      <c r="CJ511" s="130"/>
      <c r="CK511" s="130"/>
      <c r="CL511" s="130"/>
      <c r="CM511" s="1"/>
      <c r="CN511" s="1"/>
      <c r="CO511" s="1"/>
      <c r="CP511" s="1"/>
      <c r="CQ511" s="1"/>
    </row>
    <row r="512" spans="2:95" s="14" customFormat="1" ht="13.5" customHeight="1">
      <c r="B512" s="451"/>
      <c r="C512" s="566"/>
      <c r="D512" s="581"/>
      <c r="E512" s="569"/>
      <c r="F512" s="569"/>
      <c r="G512" s="117" t="s">
        <v>135</v>
      </c>
      <c r="H512" s="187">
        <v>9030323</v>
      </c>
      <c r="I512" s="160">
        <f>IFERROR(H512/E509,"-")</f>
        <v>1.88002140857658E-2</v>
      </c>
      <c r="J512" s="187">
        <v>207</v>
      </c>
      <c r="K512" s="160">
        <f>IFERROR(J512/F509,"-")</f>
        <v>0.27094240837696337</v>
      </c>
      <c r="L512" s="190">
        <f t="shared" si="295"/>
        <v>43624.748792270533</v>
      </c>
      <c r="M512" s="101">
        <f t="shared" si="305"/>
        <v>1.348095083034842E-2</v>
      </c>
      <c r="N512" s="569"/>
      <c r="O512" s="569"/>
      <c r="P512" s="117" t="s">
        <v>135</v>
      </c>
      <c r="Q512" s="187">
        <v>2690648</v>
      </c>
      <c r="R512" s="160">
        <f>IFERROR(Q512/N509,"-")</f>
        <v>3.7213025626684472E-2</v>
      </c>
      <c r="S512" s="187">
        <v>25</v>
      </c>
      <c r="T512" s="160">
        <f>IFERROR(S512/O509,"-")</f>
        <v>0.25252525252525254</v>
      </c>
      <c r="U512" s="190">
        <f t="shared" si="296"/>
        <v>107625.92</v>
      </c>
      <c r="V512" s="101">
        <f t="shared" si="306"/>
        <v>1.6281341582546401E-3</v>
      </c>
      <c r="W512" s="569"/>
      <c r="X512" s="569"/>
      <c r="Y512" s="117" t="s">
        <v>135</v>
      </c>
      <c r="Z512" s="187">
        <v>1633890</v>
      </c>
      <c r="AA512" s="160">
        <f>IFERROR(Z512/W509,"-")</f>
        <v>3.8803802933708005E-2</v>
      </c>
      <c r="AB512" s="187">
        <v>14</v>
      </c>
      <c r="AC512" s="160">
        <f>IFERROR(AB512/X509,"-")</f>
        <v>0.31111111111111112</v>
      </c>
      <c r="AD512" s="190">
        <f t="shared" si="297"/>
        <v>116706.42857142857</v>
      </c>
      <c r="AE512" s="101">
        <f t="shared" si="307"/>
        <v>9.1175512862259845E-4</v>
      </c>
      <c r="AF512" s="569"/>
      <c r="AG512" s="569"/>
      <c r="AH512" s="117" t="s">
        <v>135</v>
      </c>
      <c r="AI512" s="187">
        <v>2441533</v>
      </c>
      <c r="AJ512" s="160">
        <f>IFERROR(AI512/AF509,"-")</f>
        <v>3.8541887669793544E-2</v>
      </c>
      <c r="AK512" s="187">
        <v>31</v>
      </c>
      <c r="AL512" s="160">
        <f>IFERROR(AK512/AG509,"-")</f>
        <v>0.29245283018867924</v>
      </c>
      <c r="AM512" s="190">
        <f t="shared" si="298"/>
        <v>78759.129032258061</v>
      </c>
      <c r="AN512" s="101">
        <f t="shared" si="308"/>
        <v>2.0188863562357537E-3</v>
      </c>
      <c r="AO512" s="569"/>
      <c r="AP512" s="586"/>
      <c r="AQ512" s="117" t="s">
        <v>135</v>
      </c>
      <c r="AR512" s="187">
        <f t="shared" si="293"/>
        <v>15796394</v>
      </c>
      <c r="AS512" s="160">
        <f>IFERROR(AR512/AO509,"-")</f>
        <v>2.4003440265465713E-2</v>
      </c>
      <c r="AT512" s="187">
        <f t="shared" si="294"/>
        <v>277</v>
      </c>
      <c r="AU512" s="160">
        <f>IFERROR(AT512/AP509,"-")</f>
        <v>0.27317554240631164</v>
      </c>
      <c r="AV512" s="190">
        <f t="shared" si="299"/>
        <v>57026.693140794225</v>
      </c>
      <c r="AW512" s="101">
        <f t="shared" si="309"/>
        <v>1.8039726473461415E-2</v>
      </c>
      <c r="AX512" s="112"/>
      <c r="BN512" s="476"/>
      <c r="BO512" s="566"/>
      <c r="BP512" s="569"/>
      <c r="BQ512" s="569"/>
      <c r="BR512" s="388" t="s">
        <v>146</v>
      </c>
      <c r="BS512" s="374">
        <v>1067098</v>
      </c>
      <c r="BT512" s="329">
        <v>9.6464699106142745E-3</v>
      </c>
      <c r="BU512" s="374">
        <v>18</v>
      </c>
      <c r="BV512" s="329">
        <v>0.11842105263157894</v>
      </c>
      <c r="BW512" s="374">
        <v>59283.222222222219</v>
      </c>
      <c r="BX512" s="389">
        <v>9.3740235392146651E-4</v>
      </c>
      <c r="CA512" s="9"/>
      <c r="CB512" s="138"/>
      <c r="CC512" s="138"/>
      <c r="CD512" s="138"/>
      <c r="CE512" s="138"/>
      <c r="CF512" s="138"/>
      <c r="CG512" s="138"/>
      <c r="CH512" s="1"/>
      <c r="CI512" s="9"/>
      <c r="CJ512" s="130"/>
      <c r="CK512" s="130"/>
      <c r="CL512" s="130"/>
      <c r="CM512" s="1"/>
      <c r="CN512" s="1"/>
      <c r="CO512" s="1"/>
      <c r="CP512" s="1"/>
      <c r="CQ512" s="1"/>
    </row>
    <row r="513" spans="2:95" s="14" customFormat="1" ht="13.5" customHeight="1">
      <c r="B513" s="451"/>
      <c r="C513" s="566"/>
      <c r="D513" s="581"/>
      <c r="E513" s="569"/>
      <c r="F513" s="569"/>
      <c r="G513" s="117" t="s">
        <v>136</v>
      </c>
      <c r="H513" s="187">
        <v>2309126</v>
      </c>
      <c r="I513" s="160">
        <f>IFERROR(H513/E509,"-")</f>
        <v>4.8073654896959982E-3</v>
      </c>
      <c r="J513" s="187">
        <v>39</v>
      </c>
      <c r="K513" s="160">
        <f>IFERROR(J513/F509,"-")</f>
        <v>5.1047120418848166E-2</v>
      </c>
      <c r="L513" s="190">
        <f t="shared" si="295"/>
        <v>59208.358974358976</v>
      </c>
      <c r="M513" s="101">
        <f t="shared" si="305"/>
        <v>2.5398892868772386E-3</v>
      </c>
      <c r="N513" s="569"/>
      <c r="O513" s="569"/>
      <c r="P513" s="117" t="s">
        <v>136</v>
      </c>
      <c r="Q513" s="187">
        <v>60920</v>
      </c>
      <c r="R513" s="160">
        <f>IFERROR(Q513/N509,"-")</f>
        <v>8.4255447802076601E-4</v>
      </c>
      <c r="S513" s="187">
        <v>5</v>
      </c>
      <c r="T513" s="160">
        <f>IFERROR(S513/O509,"-")</f>
        <v>5.0505050505050504E-2</v>
      </c>
      <c r="U513" s="190">
        <f t="shared" si="296"/>
        <v>12184</v>
      </c>
      <c r="V513" s="101">
        <f t="shared" si="306"/>
        <v>3.2562683165092806E-4</v>
      </c>
      <c r="W513" s="569"/>
      <c r="X513" s="569"/>
      <c r="Y513" s="117" t="s">
        <v>136</v>
      </c>
      <c r="Z513" s="187">
        <v>13017</v>
      </c>
      <c r="AA513" s="160">
        <f>IFERROR(Z513/W509,"-")</f>
        <v>3.0914510939419242E-4</v>
      </c>
      <c r="AB513" s="187">
        <v>2</v>
      </c>
      <c r="AC513" s="160">
        <f>IFERROR(AB513/X509,"-")</f>
        <v>4.4444444444444446E-2</v>
      </c>
      <c r="AD513" s="190">
        <f t="shared" si="297"/>
        <v>6508.5</v>
      </c>
      <c r="AE513" s="101">
        <f t="shared" si="307"/>
        <v>1.3025073266037122E-4</v>
      </c>
      <c r="AF513" s="569"/>
      <c r="AG513" s="569"/>
      <c r="AH513" s="117" t="s">
        <v>136</v>
      </c>
      <c r="AI513" s="187">
        <v>1413101</v>
      </c>
      <c r="AJ513" s="160">
        <f>IFERROR(AI513/AF509,"-")</f>
        <v>2.2307124256798056E-2</v>
      </c>
      <c r="AK513" s="187">
        <v>7</v>
      </c>
      <c r="AL513" s="160">
        <f>IFERROR(AK513/AG509,"-")</f>
        <v>6.6037735849056603E-2</v>
      </c>
      <c r="AM513" s="190">
        <f t="shared" si="298"/>
        <v>201871.57142857142</v>
      </c>
      <c r="AN513" s="101">
        <f t="shared" si="308"/>
        <v>4.5587756431129923E-4</v>
      </c>
      <c r="AO513" s="569"/>
      <c r="AP513" s="586"/>
      <c r="AQ513" s="117" t="s">
        <v>136</v>
      </c>
      <c r="AR513" s="187">
        <f t="shared" si="293"/>
        <v>3796164</v>
      </c>
      <c r="AS513" s="160">
        <f>IFERROR(AR513/AO509,"-")</f>
        <v>5.7684681587399879E-3</v>
      </c>
      <c r="AT513" s="187">
        <f t="shared" si="294"/>
        <v>53</v>
      </c>
      <c r="AU513" s="160">
        <f>IFERROR(AT513/AP509,"-")</f>
        <v>5.2268244575936887E-2</v>
      </c>
      <c r="AV513" s="190">
        <f t="shared" si="299"/>
        <v>71625.735849056597</v>
      </c>
      <c r="AW513" s="101">
        <f t="shared" si="309"/>
        <v>3.451644415499837E-3</v>
      </c>
      <c r="AX513" s="112"/>
      <c r="BN513" s="476"/>
      <c r="BO513" s="566"/>
      <c r="BP513" s="569"/>
      <c r="BQ513" s="569"/>
      <c r="BR513" s="388" t="s">
        <v>147</v>
      </c>
      <c r="BS513" s="374">
        <v>91157</v>
      </c>
      <c r="BT513" s="329">
        <v>8.24051078384427E-4</v>
      </c>
      <c r="BU513" s="374">
        <v>16</v>
      </c>
      <c r="BV513" s="329">
        <v>0.10526315789473684</v>
      </c>
      <c r="BW513" s="374">
        <v>5697.3125</v>
      </c>
      <c r="BX513" s="389">
        <v>8.3324653681908132E-4</v>
      </c>
      <c r="CA513" s="9"/>
      <c r="CB513" s="138"/>
      <c r="CC513" s="138"/>
      <c r="CD513" s="138"/>
      <c r="CE513" s="138"/>
      <c r="CF513" s="138"/>
      <c r="CG513" s="138"/>
      <c r="CH513" s="1"/>
      <c r="CI513" s="9"/>
      <c r="CJ513" s="130"/>
      <c r="CK513" s="130"/>
      <c r="CL513" s="130"/>
      <c r="CM513" s="1"/>
      <c r="CN513" s="1"/>
      <c r="CO513" s="1"/>
      <c r="CP513" s="1"/>
      <c r="CQ513" s="1"/>
    </row>
    <row r="514" spans="2:95" s="14" customFormat="1" ht="13.5" customHeight="1">
      <c r="B514" s="451"/>
      <c r="C514" s="566"/>
      <c r="D514" s="581"/>
      <c r="E514" s="569"/>
      <c r="F514" s="569"/>
      <c r="G514" s="117" t="s">
        <v>137</v>
      </c>
      <c r="H514" s="187">
        <v>13138268</v>
      </c>
      <c r="I514" s="160">
        <f>IFERROR(H514/E509,"-")</f>
        <v>2.7352537790305623E-2</v>
      </c>
      <c r="J514" s="187">
        <v>294</v>
      </c>
      <c r="K514" s="160">
        <f>IFERROR(J514/F509,"-")</f>
        <v>0.38481675392670156</v>
      </c>
      <c r="L514" s="190">
        <f t="shared" si="295"/>
        <v>44687.986394557825</v>
      </c>
      <c r="M514" s="101">
        <f t="shared" si="305"/>
        <v>1.914685770107457E-2</v>
      </c>
      <c r="N514" s="569"/>
      <c r="O514" s="569"/>
      <c r="P514" s="117" t="s">
        <v>137</v>
      </c>
      <c r="Q514" s="187">
        <v>1332591</v>
      </c>
      <c r="R514" s="160">
        <f>IFERROR(Q514/N509,"-")</f>
        <v>1.8430408969470954E-2</v>
      </c>
      <c r="S514" s="187">
        <v>31</v>
      </c>
      <c r="T514" s="160">
        <f>IFERROR(S514/O509,"-")</f>
        <v>0.31313131313131315</v>
      </c>
      <c r="U514" s="190">
        <f t="shared" si="296"/>
        <v>42986.806451612902</v>
      </c>
      <c r="V514" s="101">
        <f t="shared" si="306"/>
        <v>2.0188863562357537E-3</v>
      </c>
      <c r="W514" s="569"/>
      <c r="X514" s="569"/>
      <c r="Y514" s="117" t="s">
        <v>137</v>
      </c>
      <c r="Z514" s="187">
        <v>620444</v>
      </c>
      <c r="AA514" s="160">
        <f>IFERROR(Z514/W509,"-")</f>
        <v>1.4735133153028372E-2</v>
      </c>
      <c r="AB514" s="187">
        <v>14</v>
      </c>
      <c r="AC514" s="160">
        <f>IFERROR(AB514/X509,"-")</f>
        <v>0.31111111111111112</v>
      </c>
      <c r="AD514" s="190">
        <f t="shared" si="297"/>
        <v>44317.428571428572</v>
      </c>
      <c r="AE514" s="101">
        <f t="shared" si="307"/>
        <v>9.1175512862259845E-4</v>
      </c>
      <c r="AF514" s="569"/>
      <c r="AG514" s="569"/>
      <c r="AH514" s="117" t="s">
        <v>137</v>
      </c>
      <c r="AI514" s="187">
        <v>998251</v>
      </c>
      <c r="AJ514" s="160">
        <f>IFERROR(AI514/AF509,"-")</f>
        <v>1.5758328029258289E-2</v>
      </c>
      <c r="AK514" s="187">
        <v>38</v>
      </c>
      <c r="AL514" s="160">
        <f>IFERROR(AK514/AG509,"-")</f>
        <v>0.35849056603773582</v>
      </c>
      <c r="AM514" s="190">
        <f t="shared" si="298"/>
        <v>26269.763157894737</v>
      </c>
      <c r="AN514" s="101">
        <f t="shared" si="308"/>
        <v>2.4747639205470531E-3</v>
      </c>
      <c r="AO514" s="569"/>
      <c r="AP514" s="586"/>
      <c r="AQ514" s="117" t="s">
        <v>137</v>
      </c>
      <c r="AR514" s="187">
        <f t="shared" si="293"/>
        <v>16089554</v>
      </c>
      <c r="AS514" s="160">
        <f>IFERROR(AR514/AO509,"-")</f>
        <v>2.4448912095822943E-2</v>
      </c>
      <c r="AT514" s="187">
        <f t="shared" si="294"/>
        <v>377</v>
      </c>
      <c r="AU514" s="160">
        <f>IFERROR(AT514/AP509,"-")</f>
        <v>0.37179487179487181</v>
      </c>
      <c r="AV514" s="190">
        <f t="shared" si="299"/>
        <v>42677.862068965514</v>
      </c>
      <c r="AW514" s="101">
        <f t="shared" si="309"/>
        <v>2.4552263106479975E-2</v>
      </c>
      <c r="AX514" s="112"/>
      <c r="BN514" s="477"/>
      <c r="BO514" s="567"/>
      <c r="BP514" s="570"/>
      <c r="BQ514" s="570"/>
      <c r="BR514" s="119" t="s">
        <v>74</v>
      </c>
      <c r="BS514" s="374">
        <v>16866758</v>
      </c>
      <c r="BT514" s="329">
        <v>0.15247397477702385</v>
      </c>
      <c r="BU514" s="374">
        <v>131</v>
      </c>
      <c r="BV514" s="329">
        <v>0.86184210526315785</v>
      </c>
      <c r="BW514" s="374">
        <v>128753.87786259541</v>
      </c>
      <c r="BX514" s="389">
        <v>6.8222060202062281E-3</v>
      </c>
      <c r="CA514" s="9"/>
      <c r="CB514" s="138"/>
      <c r="CC514" s="138"/>
      <c r="CD514" s="138"/>
      <c r="CE514" s="138"/>
      <c r="CF514" s="138"/>
      <c r="CG514" s="138"/>
      <c r="CH514" s="1"/>
      <c r="CI514" s="9"/>
      <c r="CJ514" s="130"/>
      <c r="CK514" s="130"/>
      <c r="CL514" s="130"/>
      <c r="CM514" s="1"/>
      <c r="CN514" s="1"/>
      <c r="CO514" s="1"/>
      <c r="CP514" s="1"/>
      <c r="CQ514" s="1"/>
    </row>
    <row r="515" spans="2:95" s="14" customFormat="1" ht="13.5" customHeight="1">
      <c r="B515" s="451"/>
      <c r="C515" s="566"/>
      <c r="D515" s="581"/>
      <c r="E515" s="569"/>
      <c r="F515" s="569"/>
      <c r="G515" s="117" t="s">
        <v>138</v>
      </c>
      <c r="H515" s="187">
        <v>19321869</v>
      </c>
      <c r="I515" s="160">
        <f>IFERROR(H515/E509,"-")</f>
        <v>4.0226166188864071E-2</v>
      </c>
      <c r="J515" s="187">
        <v>275</v>
      </c>
      <c r="K515" s="160">
        <f>IFERROR(J515/F509,"-")</f>
        <v>0.3599476439790576</v>
      </c>
      <c r="L515" s="190">
        <f t="shared" si="295"/>
        <v>70261.341818181812</v>
      </c>
      <c r="M515" s="101">
        <f t="shared" si="305"/>
        <v>1.7909475740801043E-2</v>
      </c>
      <c r="N515" s="569"/>
      <c r="O515" s="569"/>
      <c r="P515" s="117" t="s">
        <v>138</v>
      </c>
      <c r="Q515" s="187">
        <v>2074168</v>
      </c>
      <c r="R515" s="160">
        <f>IFERROR(Q515/N509,"-")</f>
        <v>2.8686794756522915E-2</v>
      </c>
      <c r="S515" s="187">
        <v>34</v>
      </c>
      <c r="T515" s="160">
        <f>IFERROR(S515/O509,"-")</f>
        <v>0.34343434343434343</v>
      </c>
      <c r="U515" s="190">
        <f t="shared" si="296"/>
        <v>61004.941176470587</v>
      </c>
      <c r="V515" s="101">
        <f t="shared" si="306"/>
        <v>2.2142624552263105E-3</v>
      </c>
      <c r="W515" s="569"/>
      <c r="X515" s="569"/>
      <c r="Y515" s="117" t="s">
        <v>138</v>
      </c>
      <c r="Z515" s="187">
        <v>1361489</v>
      </c>
      <c r="AA515" s="160">
        <f>IFERROR(Z515/W509,"-")</f>
        <v>3.2334460001842952E-2</v>
      </c>
      <c r="AB515" s="187">
        <v>22</v>
      </c>
      <c r="AC515" s="160">
        <f>IFERROR(AB515/X509,"-")</f>
        <v>0.48888888888888887</v>
      </c>
      <c r="AD515" s="190">
        <f t="shared" si="297"/>
        <v>61885.86363636364</v>
      </c>
      <c r="AE515" s="101">
        <f t="shared" si="307"/>
        <v>1.4327580592640833E-3</v>
      </c>
      <c r="AF515" s="569"/>
      <c r="AG515" s="569"/>
      <c r="AH515" s="117" t="s">
        <v>138</v>
      </c>
      <c r="AI515" s="187">
        <v>3730956</v>
      </c>
      <c r="AJ515" s="160">
        <f>IFERROR(AI515/AF509,"-")</f>
        <v>5.8896638731871433E-2</v>
      </c>
      <c r="AK515" s="187">
        <v>49</v>
      </c>
      <c r="AL515" s="160">
        <f>IFERROR(AK515/AG509,"-")</f>
        <v>0.46226415094339623</v>
      </c>
      <c r="AM515" s="190">
        <f t="shared" si="298"/>
        <v>76141.959183673476</v>
      </c>
      <c r="AN515" s="101">
        <f t="shared" si="308"/>
        <v>3.1911429501790948E-3</v>
      </c>
      <c r="AO515" s="569"/>
      <c r="AP515" s="586"/>
      <c r="AQ515" s="117" t="s">
        <v>138</v>
      </c>
      <c r="AR515" s="187">
        <f t="shared" si="293"/>
        <v>26488482</v>
      </c>
      <c r="AS515" s="160">
        <f>IFERROR(AR515/AO509,"-")</f>
        <v>4.0250622731356524E-2</v>
      </c>
      <c r="AT515" s="187">
        <f t="shared" si="294"/>
        <v>380</v>
      </c>
      <c r="AU515" s="160">
        <f>IFERROR(AT515/AP509,"-")</f>
        <v>0.37475345167652863</v>
      </c>
      <c r="AV515" s="190">
        <f t="shared" si="299"/>
        <v>69706.531578947368</v>
      </c>
      <c r="AW515" s="101">
        <f t="shared" si="309"/>
        <v>2.4747639205470531E-2</v>
      </c>
      <c r="AX515" s="112"/>
      <c r="BN515" s="555">
        <v>31</v>
      </c>
      <c r="BO515" s="565" t="s">
        <v>35</v>
      </c>
      <c r="BP515" s="568">
        <v>189325240</v>
      </c>
      <c r="BQ515" s="568">
        <v>209</v>
      </c>
      <c r="BR515" s="388" t="s">
        <v>133</v>
      </c>
      <c r="BS515" s="374">
        <v>3908094</v>
      </c>
      <c r="BT515" s="329">
        <v>2.0642223931684966E-2</v>
      </c>
      <c r="BU515" s="374">
        <v>60</v>
      </c>
      <c r="BV515" s="329">
        <v>0.28708133971291866</v>
      </c>
      <c r="BW515" s="374">
        <v>65134.9</v>
      </c>
      <c r="BX515" s="389">
        <v>2.2871083326980253E-3</v>
      </c>
      <c r="CA515" s="9"/>
      <c r="CB515" s="138"/>
      <c r="CC515" s="138"/>
      <c r="CD515" s="138"/>
      <c r="CE515" s="138"/>
      <c r="CF515" s="138"/>
      <c r="CG515" s="138"/>
      <c r="CH515" s="1"/>
      <c r="CI515" s="9"/>
      <c r="CJ515" s="130"/>
      <c r="CK515" s="130"/>
      <c r="CL515" s="130"/>
      <c r="CM515" s="1"/>
      <c r="CN515" s="1"/>
      <c r="CO515" s="1"/>
      <c r="CP515" s="1"/>
      <c r="CQ515" s="1"/>
    </row>
    <row r="516" spans="2:95" s="14" customFormat="1" ht="13.5" customHeight="1">
      <c r="B516" s="451"/>
      <c r="C516" s="566"/>
      <c r="D516" s="581"/>
      <c r="E516" s="569"/>
      <c r="F516" s="569"/>
      <c r="G516" s="117" t="s">
        <v>139</v>
      </c>
      <c r="H516" s="187">
        <v>12742603</v>
      </c>
      <c r="I516" s="160">
        <f>IFERROR(H516/E509,"-")</f>
        <v>2.652880350015404E-2</v>
      </c>
      <c r="J516" s="187">
        <v>63</v>
      </c>
      <c r="K516" s="160">
        <f>IFERROR(J516/F509,"-")</f>
        <v>8.2460732984293197E-2</v>
      </c>
      <c r="L516" s="190">
        <f t="shared" si="295"/>
        <v>202263.53968253967</v>
      </c>
      <c r="M516" s="101">
        <f t="shared" si="305"/>
        <v>4.1028980788016933E-3</v>
      </c>
      <c r="N516" s="569"/>
      <c r="O516" s="569"/>
      <c r="P516" s="117" t="s">
        <v>139</v>
      </c>
      <c r="Q516" s="187">
        <v>838550</v>
      </c>
      <c r="R516" s="160">
        <f>IFERROR(Q516/N509,"-")</f>
        <v>1.159757152896115E-2</v>
      </c>
      <c r="S516" s="187">
        <v>10</v>
      </c>
      <c r="T516" s="160">
        <f>IFERROR(S516/O509,"-")</f>
        <v>0.10101010101010101</v>
      </c>
      <c r="U516" s="190">
        <f t="shared" si="296"/>
        <v>83855</v>
      </c>
      <c r="V516" s="101">
        <f t="shared" si="306"/>
        <v>6.5125366330185612E-4</v>
      </c>
      <c r="W516" s="569"/>
      <c r="X516" s="569"/>
      <c r="Y516" s="117" t="s">
        <v>139</v>
      </c>
      <c r="Z516" s="187">
        <v>161753</v>
      </c>
      <c r="AA516" s="160">
        <f>IFERROR(Z516/W509,"-")</f>
        <v>3.8415263793376976E-3</v>
      </c>
      <c r="AB516" s="187">
        <v>7</v>
      </c>
      <c r="AC516" s="160">
        <f>IFERROR(AB516/X509,"-")</f>
        <v>0.15555555555555556</v>
      </c>
      <c r="AD516" s="190">
        <f t="shared" si="297"/>
        <v>23107.571428571428</v>
      </c>
      <c r="AE516" s="101">
        <f t="shared" si="307"/>
        <v>4.5587756431129923E-4</v>
      </c>
      <c r="AF516" s="569"/>
      <c r="AG516" s="569"/>
      <c r="AH516" s="117" t="s">
        <v>139</v>
      </c>
      <c r="AI516" s="187">
        <v>654070</v>
      </c>
      <c r="AJ516" s="160">
        <f>IFERROR(AI516/AF509,"-")</f>
        <v>1.0325108228388421E-2</v>
      </c>
      <c r="AK516" s="187">
        <v>13</v>
      </c>
      <c r="AL516" s="160">
        <f>IFERROR(AK516/AG509,"-")</f>
        <v>0.12264150943396226</v>
      </c>
      <c r="AM516" s="190">
        <f t="shared" si="298"/>
        <v>50313.076923076922</v>
      </c>
      <c r="AN516" s="101">
        <f t="shared" si="308"/>
        <v>8.466297622924129E-4</v>
      </c>
      <c r="AO516" s="569"/>
      <c r="AP516" s="586"/>
      <c r="AQ516" s="117" t="s">
        <v>139</v>
      </c>
      <c r="AR516" s="187">
        <f t="shared" si="293"/>
        <v>14396976</v>
      </c>
      <c r="AS516" s="160">
        <f>IFERROR(AR516/AO509,"-")</f>
        <v>2.1876952006853179E-2</v>
      </c>
      <c r="AT516" s="187">
        <f t="shared" si="294"/>
        <v>93</v>
      </c>
      <c r="AU516" s="160">
        <f>IFERROR(AT516/AP509,"-")</f>
        <v>9.1715976331360943E-2</v>
      </c>
      <c r="AV516" s="190">
        <f t="shared" si="299"/>
        <v>154806.19354838709</v>
      </c>
      <c r="AW516" s="101">
        <f t="shared" si="309"/>
        <v>6.0566590687072611E-3</v>
      </c>
      <c r="AX516" s="112"/>
      <c r="BN516" s="476"/>
      <c r="BO516" s="566"/>
      <c r="BP516" s="569"/>
      <c r="BQ516" s="569"/>
      <c r="BR516" s="388" t="s">
        <v>134</v>
      </c>
      <c r="BS516" s="374">
        <v>5783068</v>
      </c>
      <c r="BT516" s="329">
        <v>3.0545678959656937E-2</v>
      </c>
      <c r="BU516" s="374">
        <v>62</v>
      </c>
      <c r="BV516" s="329">
        <v>0.29665071770334928</v>
      </c>
      <c r="BW516" s="374">
        <v>93275.290322580651</v>
      </c>
      <c r="BX516" s="389">
        <v>2.3633452771212931E-3</v>
      </c>
      <c r="CA516" s="9"/>
      <c r="CB516" s="138"/>
      <c r="CC516" s="138"/>
      <c r="CD516" s="138"/>
      <c r="CE516" s="138"/>
      <c r="CF516" s="138"/>
      <c r="CG516" s="138"/>
      <c r="CH516" s="1"/>
      <c r="CI516" s="9"/>
      <c r="CJ516" s="130"/>
      <c r="CK516" s="130"/>
      <c r="CL516" s="130"/>
      <c r="CM516" s="1"/>
      <c r="CN516" s="1"/>
      <c r="CO516" s="1"/>
      <c r="CP516" s="1"/>
      <c r="CQ516" s="1"/>
    </row>
    <row r="517" spans="2:95" s="14" customFormat="1" ht="13.5" customHeight="1">
      <c r="B517" s="451"/>
      <c r="C517" s="566"/>
      <c r="D517" s="581"/>
      <c r="E517" s="569"/>
      <c r="F517" s="569"/>
      <c r="G517" s="117" t="s">
        <v>149</v>
      </c>
      <c r="H517" s="187">
        <v>0</v>
      </c>
      <c r="I517" s="160">
        <f>IFERROR(H517/E509,"-")</f>
        <v>0</v>
      </c>
      <c r="J517" s="187">
        <v>0</v>
      </c>
      <c r="K517" s="160">
        <f>IFERROR(J517/F509,"-")</f>
        <v>0</v>
      </c>
      <c r="L517" s="190" t="str">
        <f t="shared" si="295"/>
        <v>-</v>
      </c>
      <c r="M517" s="101">
        <f t="shared" si="305"/>
        <v>0</v>
      </c>
      <c r="N517" s="569"/>
      <c r="O517" s="569"/>
      <c r="P517" s="117" t="s">
        <v>149</v>
      </c>
      <c r="Q517" s="187">
        <v>2374</v>
      </c>
      <c r="R517" s="160">
        <f>IFERROR(Q517/N509,"-")</f>
        <v>3.2833623289909691E-5</v>
      </c>
      <c r="S517" s="187">
        <v>1</v>
      </c>
      <c r="T517" s="160">
        <f>IFERROR(S517/O509,"-")</f>
        <v>1.0101010101010102E-2</v>
      </c>
      <c r="U517" s="190">
        <f t="shared" si="296"/>
        <v>2374</v>
      </c>
      <c r="V517" s="101">
        <f t="shared" si="306"/>
        <v>6.5125366330185612E-5</v>
      </c>
      <c r="W517" s="569"/>
      <c r="X517" s="569"/>
      <c r="Y517" s="117" t="s">
        <v>149</v>
      </c>
      <c r="Z517" s="187">
        <v>0</v>
      </c>
      <c r="AA517" s="160">
        <f>IFERROR(Z517/W509,"-")</f>
        <v>0</v>
      </c>
      <c r="AB517" s="187">
        <v>0</v>
      </c>
      <c r="AC517" s="160">
        <f>IFERROR(AB517/X509,"-")</f>
        <v>0</v>
      </c>
      <c r="AD517" s="190" t="str">
        <f t="shared" si="297"/>
        <v>-</v>
      </c>
      <c r="AE517" s="101">
        <f t="shared" si="307"/>
        <v>0</v>
      </c>
      <c r="AF517" s="569"/>
      <c r="AG517" s="569"/>
      <c r="AH517" s="117" t="s">
        <v>149</v>
      </c>
      <c r="AI517" s="187">
        <v>0</v>
      </c>
      <c r="AJ517" s="160">
        <f>IFERROR(AI517/AF509,"-")</f>
        <v>0</v>
      </c>
      <c r="AK517" s="187">
        <v>0</v>
      </c>
      <c r="AL517" s="160">
        <f>IFERROR(AK517/AG509,"-")</f>
        <v>0</v>
      </c>
      <c r="AM517" s="190" t="str">
        <f t="shared" si="298"/>
        <v>-</v>
      </c>
      <c r="AN517" s="101">
        <f t="shared" si="308"/>
        <v>0</v>
      </c>
      <c r="AO517" s="569"/>
      <c r="AP517" s="586"/>
      <c r="AQ517" s="117" t="s">
        <v>149</v>
      </c>
      <c r="AR517" s="187">
        <f t="shared" si="293"/>
        <v>2374</v>
      </c>
      <c r="AS517" s="160">
        <f>IFERROR(AR517/AO509,"-")</f>
        <v>3.6074161729705911E-6</v>
      </c>
      <c r="AT517" s="187">
        <f t="shared" si="294"/>
        <v>1</v>
      </c>
      <c r="AU517" s="160">
        <f>IFERROR(AT517/AP509,"-")</f>
        <v>9.8619329388560163E-4</v>
      </c>
      <c r="AV517" s="190">
        <f t="shared" si="299"/>
        <v>2374</v>
      </c>
      <c r="AW517" s="101">
        <f t="shared" si="309"/>
        <v>6.5125366330185612E-5</v>
      </c>
      <c r="AX517" s="112"/>
      <c r="BN517" s="476"/>
      <c r="BO517" s="566"/>
      <c r="BP517" s="569"/>
      <c r="BQ517" s="569"/>
      <c r="BR517" s="388" t="s">
        <v>135</v>
      </c>
      <c r="BS517" s="374">
        <v>5978012</v>
      </c>
      <c r="BT517" s="329">
        <v>3.1575356777574927E-2</v>
      </c>
      <c r="BU517" s="374">
        <v>62</v>
      </c>
      <c r="BV517" s="329">
        <v>0.29665071770334928</v>
      </c>
      <c r="BW517" s="374">
        <v>96419.548387096773</v>
      </c>
      <c r="BX517" s="389">
        <v>2.3633452771212931E-3</v>
      </c>
      <c r="CA517" s="9"/>
      <c r="CB517" s="138"/>
      <c r="CC517" s="138"/>
      <c r="CD517" s="138"/>
      <c r="CE517" s="138"/>
      <c r="CF517" s="138"/>
      <c r="CG517" s="138"/>
      <c r="CH517" s="1"/>
      <c r="CI517" s="9"/>
      <c r="CJ517" s="130"/>
      <c r="CK517" s="130"/>
      <c r="CL517" s="130"/>
      <c r="CM517" s="1"/>
      <c r="CN517" s="1"/>
      <c r="CO517" s="1"/>
      <c r="CP517" s="1"/>
      <c r="CQ517" s="1"/>
    </row>
    <row r="518" spans="2:95" s="14" customFormat="1" ht="13.5" customHeight="1">
      <c r="B518" s="451"/>
      <c r="C518" s="566"/>
      <c r="D518" s="581"/>
      <c r="E518" s="569"/>
      <c r="F518" s="569"/>
      <c r="G518" s="117" t="s">
        <v>140</v>
      </c>
      <c r="H518" s="187">
        <v>20137</v>
      </c>
      <c r="I518" s="160">
        <f>IFERROR(H518/E509,"-")</f>
        <v>4.1923186030562352E-5</v>
      </c>
      <c r="J518" s="187">
        <v>3</v>
      </c>
      <c r="K518" s="160">
        <f>IFERROR(J518/F509,"-")</f>
        <v>3.9267015706806281E-3</v>
      </c>
      <c r="L518" s="190">
        <f t="shared" si="295"/>
        <v>6712.333333333333</v>
      </c>
      <c r="M518" s="101">
        <f t="shared" si="305"/>
        <v>1.9537609899055683E-4</v>
      </c>
      <c r="N518" s="569"/>
      <c r="O518" s="569"/>
      <c r="P518" s="117" t="s">
        <v>140</v>
      </c>
      <c r="Q518" s="187">
        <v>0</v>
      </c>
      <c r="R518" s="160">
        <f>IFERROR(Q518/N509,"-")</f>
        <v>0</v>
      </c>
      <c r="S518" s="187">
        <v>0</v>
      </c>
      <c r="T518" s="160">
        <f>IFERROR(S518/O509,"-")</f>
        <v>0</v>
      </c>
      <c r="U518" s="190" t="str">
        <f t="shared" si="296"/>
        <v>-</v>
      </c>
      <c r="V518" s="101">
        <f t="shared" si="306"/>
        <v>0</v>
      </c>
      <c r="W518" s="569"/>
      <c r="X518" s="569"/>
      <c r="Y518" s="117" t="s">
        <v>140</v>
      </c>
      <c r="Z518" s="187">
        <v>12177</v>
      </c>
      <c r="AA518" s="160">
        <f>IFERROR(Z518/W509,"-")</f>
        <v>2.8919566698110789E-4</v>
      </c>
      <c r="AB518" s="187">
        <v>1</v>
      </c>
      <c r="AC518" s="160">
        <f>IFERROR(AB518/X509,"-")</f>
        <v>2.2222222222222223E-2</v>
      </c>
      <c r="AD518" s="190">
        <f t="shared" si="297"/>
        <v>12177</v>
      </c>
      <c r="AE518" s="101">
        <f t="shared" si="307"/>
        <v>6.5125366330185612E-5</v>
      </c>
      <c r="AF518" s="569"/>
      <c r="AG518" s="569"/>
      <c r="AH518" s="117" t="s">
        <v>140</v>
      </c>
      <c r="AI518" s="187">
        <v>38696</v>
      </c>
      <c r="AJ518" s="160">
        <f>IFERROR(AI518/AF509,"-")</f>
        <v>6.1085264269224746E-4</v>
      </c>
      <c r="AK518" s="187">
        <v>1</v>
      </c>
      <c r="AL518" s="160">
        <f>IFERROR(AK518/AG509,"-")</f>
        <v>9.433962264150943E-3</v>
      </c>
      <c r="AM518" s="190">
        <f t="shared" si="298"/>
        <v>38696</v>
      </c>
      <c r="AN518" s="101">
        <f t="shared" si="308"/>
        <v>6.5125366330185612E-5</v>
      </c>
      <c r="AO518" s="569"/>
      <c r="AP518" s="586"/>
      <c r="AQ518" s="117" t="s">
        <v>140</v>
      </c>
      <c r="AR518" s="187">
        <f t="shared" si="293"/>
        <v>71010</v>
      </c>
      <c r="AS518" s="160">
        <f>IFERROR(AR518/AO509,"-")</f>
        <v>1.0790337929344637E-4</v>
      </c>
      <c r="AT518" s="187">
        <f t="shared" si="294"/>
        <v>5</v>
      </c>
      <c r="AU518" s="160">
        <f>IFERROR(AT518/AP509,"-")</f>
        <v>4.9309664694280079E-3</v>
      </c>
      <c r="AV518" s="190">
        <f t="shared" si="299"/>
        <v>14202</v>
      </c>
      <c r="AW518" s="101">
        <f t="shared" si="309"/>
        <v>3.2562683165092806E-4</v>
      </c>
      <c r="AX518" s="112"/>
      <c r="BN518" s="476"/>
      <c r="BO518" s="566"/>
      <c r="BP518" s="569"/>
      <c r="BQ518" s="569"/>
      <c r="BR518" s="388" t="s">
        <v>136</v>
      </c>
      <c r="BS518" s="374">
        <v>185399</v>
      </c>
      <c r="BT518" s="329">
        <v>9.7926193042195534E-4</v>
      </c>
      <c r="BU518" s="374">
        <v>14</v>
      </c>
      <c r="BV518" s="329">
        <v>6.6985645933014357E-2</v>
      </c>
      <c r="BW518" s="374">
        <v>13242.785714285714</v>
      </c>
      <c r="BX518" s="389">
        <v>5.3365861096287264E-4</v>
      </c>
      <c r="CA518" s="9"/>
      <c r="CB518" s="138"/>
      <c r="CC518" s="138"/>
      <c r="CD518" s="138"/>
      <c r="CE518" s="138"/>
      <c r="CF518" s="138"/>
      <c r="CG518" s="138"/>
      <c r="CH518" s="1"/>
      <c r="CI518" s="9"/>
      <c r="CJ518" s="130"/>
      <c r="CK518" s="130"/>
      <c r="CL518" s="130"/>
      <c r="CM518" s="1"/>
      <c r="CN518" s="1"/>
      <c r="CO518" s="1"/>
      <c r="CP518" s="1"/>
      <c r="CQ518" s="1"/>
    </row>
    <row r="519" spans="2:95" s="14" customFormat="1" ht="13.5" customHeight="1">
      <c r="B519" s="451"/>
      <c r="C519" s="566"/>
      <c r="D519" s="581"/>
      <c r="E519" s="569"/>
      <c r="F519" s="569"/>
      <c r="G519" s="117" t="s">
        <v>141</v>
      </c>
      <c r="H519" s="187">
        <v>1495802</v>
      </c>
      <c r="I519" s="160">
        <f>IFERROR(H519/E509,"-")</f>
        <v>3.114107638222537E-3</v>
      </c>
      <c r="J519" s="187">
        <v>39</v>
      </c>
      <c r="K519" s="160">
        <f>IFERROR(J519/F509,"-")</f>
        <v>5.1047120418848166E-2</v>
      </c>
      <c r="L519" s="190">
        <f t="shared" si="295"/>
        <v>38353.897435897437</v>
      </c>
      <c r="M519" s="101">
        <f t="shared" si="305"/>
        <v>2.5398892868772386E-3</v>
      </c>
      <c r="N519" s="569"/>
      <c r="O519" s="569"/>
      <c r="P519" s="117" t="s">
        <v>141</v>
      </c>
      <c r="Q519" s="187">
        <v>67036</v>
      </c>
      <c r="R519" s="160">
        <f>IFERROR(Q519/N509,"-")</f>
        <v>9.2714185798752568E-4</v>
      </c>
      <c r="S519" s="187">
        <v>4</v>
      </c>
      <c r="T519" s="160">
        <f>IFERROR(S519/O509,"-")</f>
        <v>4.0404040404040407E-2</v>
      </c>
      <c r="U519" s="190">
        <f t="shared" si="296"/>
        <v>16759</v>
      </c>
      <c r="V519" s="101">
        <f t="shared" si="306"/>
        <v>2.6050146532074245E-4</v>
      </c>
      <c r="W519" s="569"/>
      <c r="X519" s="569"/>
      <c r="Y519" s="117" t="s">
        <v>141</v>
      </c>
      <c r="Z519" s="187">
        <v>53759</v>
      </c>
      <c r="AA519" s="160">
        <f>IFERROR(Z519/W509,"-")</f>
        <v>1.2767405651012054E-3</v>
      </c>
      <c r="AB519" s="187">
        <v>2</v>
      </c>
      <c r="AC519" s="160">
        <f>IFERROR(AB519/X509,"-")</f>
        <v>4.4444444444444446E-2</v>
      </c>
      <c r="AD519" s="190">
        <f t="shared" si="297"/>
        <v>26879.5</v>
      </c>
      <c r="AE519" s="101">
        <f t="shared" si="307"/>
        <v>1.3025073266037122E-4</v>
      </c>
      <c r="AF519" s="569"/>
      <c r="AG519" s="569"/>
      <c r="AH519" s="117" t="s">
        <v>141</v>
      </c>
      <c r="AI519" s="187">
        <v>122374</v>
      </c>
      <c r="AJ519" s="160">
        <f>IFERROR(AI519/AF509,"-")</f>
        <v>1.9317883320452008E-3</v>
      </c>
      <c r="AK519" s="187">
        <v>11</v>
      </c>
      <c r="AL519" s="160">
        <f>IFERROR(AK519/AG509,"-")</f>
        <v>0.10377358490566038</v>
      </c>
      <c r="AM519" s="190">
        <f t="shared" si="298"/>
        <v>11124.90909090909</v>
      </c>
      <c r="AN519" s="101">
        <f t="shared" si="308"/>
        <v>7.1637902963204167E-4</v>
      </c>
      <c r="AO519" s="569"/>
      <c r="AP519" s="586"/>
      <c r="AQ519" s="117" t="s">
        <v>141</v>
      </c>
      <c r="AR519" s="187">
        <f t="shared" si="293"/>
        <v>1738971</v>
      </c>
      <c r="AS519" s="160">
        <f>IFERROR(AR519/AO509,"-")</f>
        <v>2.6424566595311043E-3</v>
      </c>
      <c r="AT519" s="187">
        <f t="shared" si="294"/>
        <v>56</v>
      </c>
      <c r="AU519" s="160">
        <f>IFERROR(AT519/AP509,"-")</f>
        <v>5.5226824457593686E-2</v>
      </c>
      <c r="AV519" s="190">
        <f t="shared" si="299"/>
        <v>31053.053571428572</v>
      </c>
      <c r="AW519" s="101">
        <f t="shared" si="309"/>
        <v>3.6470205144903938E-3</v>
      </c>
      <c r="AX519" s="112"/>
      <c r="BN519" s="476"/>
      <c r="BO519" s="566"/>
      <c r="BP519" s="569"/>
      <c r="BQ519" s="569"/>
      <c r="BR519" s="388" t="s">
        <v>137</v>
      </c>
      <c r="BS519" s="374">
        <v>1866469</v>
      </c>
      <c r="BT519" s="329">
        <v>9.8585323330370525E-3</v>
      </c>
      <c r="BU519" s="374">
        <v>79</v>
      </c>
      <c r="BV519" s="329">
        <v>0.37799043062200954</v>
      </c>
      <c r="BW519" s="374">
        <v>23626.189873417723</v>
      </c>
      <c r="BX519" s="389">
        <v>3.0113593047190667E-3</v>
      </c>
      <c r="CA519" s="9"/>
      <c r="CB519" s="138"/>
      <c r="CC519" s="138"/>
      <c r="CD519" s="138"/>
      <c r="CE519" s="138"/>
      <c r="CF519" s="138"/>
      <c r="CG519" s="138"/>
      <c r="CH519" s="1"/>
      <c r="CI519" s="9"/>
      <c r="CJ519" s="130"/>
      <c r="CK519" s="130"/>
      <c r="CL519" s="130"/>
      <c r="CM519" s="1"/>
      <c r="CN519" s="1"/>
      <c r="CO519" s="1"/>
      <c r="CP519" s="1"/>
      <c r="CQ519" s="1"/>
    </row>
    <row r="520" spans="2:95" s="14" customFormat="1" ht="13.5" customHeight="1">
      <c r="B520" s="451"/>
      <c r="C520" s="566"/>
      <c r="D520" s="581"/>
      <c r="E520" s="569"/>
      <c r="F520" s="569"/>
      <c r="G520" s="117" t="s">
        <v>142</v>
      </c>
      <c r="H520" s="187">
        <v>343596</v>
      </c>
      <c r="I520" s="160">
        <f>IFERROR(H520/E509,"-")</f>
        <v>7.1533192766336099E-4</v>
      </c>
      <c r="J520" s="187">
        <v>5</v>
      </c>
      <c r="K520" s="160">
        <f>IFERROR(J520/F509,"-")</f>
        <v>6.5445026178010471E-3</v>
      </c>
      <c r="L520" s="190">
        <f t="shared" si="295"/>
        <v>68719.199999999997</v>
      </c>
      <c r="M520" s="101">
        <f t="shared" si="305"/>
        <v>3.2562683165092806E-4</v>
      </c>
      <c r="N520" s="569"/>
      <c r="O520" s="569"/>
      <c r="P520" s="117" t="s">
        <v>142</v>
      </c>
      <c r="Q520" s="187">
        <v>0</v>
      </c>
      <c r="R520" s="160">
        <f>IFERROR(Q520/N509,"-")</f>
        <v>0</v>
      </c>
      <c r="S520" s="187">
        <v>0</v>
      </c>
      <c r="T520" s="160">
        <f>IFERROR(S520/O509,"-")</f>
        <v>0</v>
      </c>
      <c r="U520" s="190" t="str">
        <f t="shared" si="296"/>
        <v>-</v>
      </c>
      <c r="V520" s="101">
        <f t="shared" si="306"/>
        <v>0</v>
      </c>
      <c r="W520" s="569"/>
      <c r="X520" s="569"/>
      <c r="Y520" s="117" t="s">
        <v>142</v>
      </c>
      <c r="Z520" s="187">
        <v>0</v>
      </c>
      <c r="AA520" s="160">
        <f>IFERROR(Z520/W509,"-")</f>
        <v>0</v>
      </c>
      <c r="AB520" s="187">
        <v>0</v>
      </c>
      <c r="AC520" s="160">
        <f>IFERROR(AB520/X509,"-")</f>
        <v>0</v>
      </c>
      <c r="AD520" s="190" t="str">
        <f t="shared" si="297"/>
        <v>-</v>
      </c>
      <c r="AE520" s="101">
        <f t="shared" si="307"/>
        <v>0</v>
      </c>
      <c r="AF520" s="569"/>
      <c r="AG520" s="569"/>
      <c r="AH520" s="117" t="s">
        <v>142</v>
      </c>
      <c r="AI520" s="187">
        <v>31692</v>
      </c>
      <c r="AJ520" s="160">
        <f>IFERROR(AI520/AF509,"-")</f>
        <v>5.002879355024474E-4</v>
      </c>
      <c r="AK520" s="187">
        <v>1</v>
      </c>
      <c r="AL520" s="160">
        <f>IFERROR(AK520/AG509,"-")</f>
        <v>9.433962264150943E-3</v>
      </c>
      <c r="AM520" s="190">
        <f t="shared" si="298"/>
        <v>31692</v>
      </c>
      <c r="AN520" s="101">
        <f t="shared" si="308"/>
        <v>6.5125366330185612E-5</v>
      </c>
      <c r="AO520" s="569"/>
      <c r="AP520" s="586"/>
      <c r="AQ520" s="117" t="s">
        <v>142</v>
      </c>
      <c r="AR520" s="187">
        <f t="shared" si="293"/>
        <v>375288</v>
      </c>
      <c r="AS520" s="160">
        <f>IFERROR(AR520/AO509,"-")</f>
        <v>5.7026958749864661E-4</v>
      </c>
      <c r="AT520" s="187">
        <f t="shared" si="294"/>
        <v>6</v>
      </c>
      <c r="AU520" s="160">
        <f>IFERROR(AT520/AP509,"-")</f>
        <v>5.9171597633136093E-3</v>
      </c>
      <c r="AV520" s="190">
        <f t="shared" si="299"/>
        <v>62548</v>
      </c>
      <c r="AW520" s="101">
        <f t="shared" si="309"/>
        <v>3.9075219798111367E-4</v>
      </c>
      <c r="AX520" s="112"/>
      <c r="BN520" s="476"/>
      <c r="BO520" s="566"/>
      <c r="BP520" s="569"/>
      <c r="BQ520" s="569"/>
      <c r="BR520" s="388" t="s">
        <v>138</v>
      </c>
      <c r="BS520" s="374">
        <v>3811287</v>
      </c>
      <c r="BT520" s="329">
        <v>2.0130897496815531E-2</v>
      </c>
      <c r="BU520" s="374">
        <v>75</v>
      </c>
      <c r="BV520" s="329">
        <v>0.35885167464114831</v>
      </c>
      <c r="BW520" s="374">
        <v>50817.16</v>
      </c>
      <c r="BX520" s="389">
        <v>2.858885415872532E-3</v>
      </c>
      <c r="CA520" s="9"/>
      <c r="CB520" s="138"/>
      <c r="CC520" s="138"/>
      <c r="CD520" s="138"/>
      <c r="CE520" s="138"/>
      <c r="CF520" s="138"/>
      <c r="CG520" s="138"/>
      <c r="CH520" s="1"/>
      <c r="CI520" s="9"/>
      <c r="CJ520" s="130"/>
      <c r="CK520" s="130"/>
      <c r="CL520" s="130"/>
      <c r="CM520" s="1"/>
      <c r="CN520" s="1"/>
      <c r="CO520" s="1"/>
      <c r="CP520" s="1"/>
      <c r="CQ520" s="1"/>
    </row>
    <row r="521" spans="2:95" s="14" customFormat="1" ht="13.5" customHeight="1">
      <c r="B521" s="451"/>
      <c r="C521" s="566"/>
      <c r="D521" s="581"/>
      <c r="E521" s="569"/>
      <c r="F521" s="569"/>
      <c r="G521" s="117" t="s">
        <v>143</v>
      </c>
      <c r="H521" s="187">
        <v>631384</v>
      </c>
      <c r="I521" s="160">
        <f>IFERROR(H521/E509,"-")</f>
        <v>1.3144772751015831E-3</v>
      </c>
      <c r="J521" s="187">
        <v>2</v>
      </c>
      <c r="K521" s="160">
        <f>IFERROR(J521/F509,"-")</f>
        <v>2.617801047120419E-3</v>
      </c>
      <c r="L521" s="190">
        <f t="shared" si="295"/>
        <v>315692</v>
      </c>
      <c r="M521" s="101">
        <f t="shared" si="305"/>
        <v>1.3025073266037122E-4</v>
      </c>
      <c r="N521" s="569"/>
      <c r="O521" s="569"/>
      <c r="P521" s="117" t="s">
        <v>143</v>
      </c>
      <c r="Q521" s="187">
        <v>6881847</v>
      </c>
      <c r="R521" s="160">
        <f>IFERROR(Q521/N509,"-")</f>
        <v>9.5179432155347576E-2</v>
      </c>
      <c r="S521" s="187">
        <v>1</v>
      </c>
      <c r="T521" s="160">
        <f>IFERROR(S521/O509,"-")</f>
        <v>1.0101010101010102E-2</v>
      </c>
      <c r="U521" s="190">
        <f t="shared" si="296"/>
        <v>6881847</v>
      </c>
      <c r="V521" s="101">
        <f t="shared" si="306"/>
        <v>6.5125366330185612E-5</v>
      </c>
      <c r="W521" s="569"/>
      <c r="X521" s="569"/>
      <c r="Y521" s="117" t="s">
        <v>143</v>
      </c>
      <c r="Z521" s="187">
        <v>0</v>
      </c>
      <c r="AA521" s="160">
        <f>IFERROR(Z521/W509,"-")</f>
        <v>0</v>
      </c>
      <c r="AB521" s="187">
        <v>0</v>
      </c>
      <c r="AC521" s="160">
        <f>IFERROR(AB521/X509,"-")</f>
        <v>0</v>
      </c>
      <c r="AD521" s="190" t="str">
        <f t="shared" si="297"/>
        <v>-</v>
      </c>
      <c r="AE521" s="101">
        <f t="shared" si="307"/>
        <v>0</v>
      </c>
      <c r="AF521" s="569"/>
      <c r="AG521" s="569"/>
      <c r="AH521" s="117" t="s">
        <v>143</v>
      </c>
      <c r="AI521" s="187">
        <v>890226</v>
      </c>
      <c r="AJ521" s="160">
        <f>IFERROR(AI521/AF509,"-")</f>
        <v>1.4053052116325944E-2</v>
      </c>
      <c r="AK521" s="187">
        <v>1</v>
      </c>
      <c r="AL521" s="160">
        <f>IFERROR(AK521/AG509,"-")</f>
        <v>9.433962264150943E-3</v>
      </c>
      <c r="AM521" s="190">
        <f t="shared" si="298"/>
        <v>890226</v>
      </c>
      <c r="AN521" s="101">
        <f t="shared" si="308"/>
        <v>6.5125366330185612E-5</v>
      </c>
      <c r="AO521" s="569"/>
      <c r="AP521" s="586"/>
      <c r="AQ521" s="117" t="s">
        <v>143</v>
      </c>
      <c r="AR521" s="187">
        <f t="shared" si="293"/>
        <v>8403457</v>
      </c>
      <c r="AS521" s="160">
        <f>IFERROR(AR521/AO509,"-")</f>
        <v>1.2769488917718164E-2</v>
      </c>
      <c r="AT521" s="187">
        <f t="shared" si="294"/>
        <v>4</v>
      </c>
      <c r="AU521" s="160">
        <f>IFERROR(AT521/AP509,"-")</f>
        <v>3.9447731755424065E-3</v>
      </c>
      <c r="AV521" s="190">
        <f t="shared" si="299"/>
        <v>2100864.25</v>
      </c>
      <c r="AW521" s="101">
        <f t="shared" si="309"/>
        <v>2.6050146532074245E-4</v>
      </c>
      <c r="AX521" s="112"/>
      <c r="BN521" s="476"/>
      <c r="BO521" s="566"/>
      <c r="BP521" s="569"/>
      <c r="BQ521" s="569"/>
      <c r="BR521" s="388" t="s">
        <v>139</v>
      </c>
      <c r="BS521" s="374">
        <v>6545597</v>
      </c>
      <c r="BT521" s="329">
        <v>3.4573293027385044E-2</v>
      </c>
      <c r="BU521" s="374">
        <v>18</v>
      </c>
      <c r="BV521" s="329">
        <v>8.6124401913875603E-2</v>
      </c>
      <c r="BW521" s="374">
        <v>363644.27777777775</v>
      </c>
      <c r="BX521" s="389">
        <v>6.8613249980940762E-4</v>
      </c>
      <c r="CA521" s="9"/>
      <c r="CB521" s="138"/>
      <c r="CC521" s="138"/>
      <c r="CD521" s="138"/>
      <c r="CE521" s="138"/>
      <c r="CF521" s="138"/>
      <c r="CG521" s="138"/>
      <c r="CH521" s="1"/>
      <c r="CI521" s="9"/>
      <c r="CJ521" s="130"/>
      <c r="CK521" s="130"/>
      <c r="CL521" s="130"/>
      <c r="CM521" s="1"/>
      <c r="CN521" s="1"/>
      <c r="CO521" s="1"/>
      <c r="CP521" s="1"/>
      <c r="CQ521" s="1"/>
    </row>
    <row r="522" spans="2:95" s="14" customFormat="1" ht="13.5" customHeight="1">
      <c r="B522" s="451"/>
      <c r="C522" s="566"/>
      <c r="D522" s="581"/>
      <c r="E522" s="569"/>
      <c r="F522" s="569"/>
      <c r="G522" s="117" t="s">
        <v>144</v>
      </c>
      <c r="H522" s="187">
        <v>2573470</v>
      </c>
      <c r="I522" s="160">
        <f>IFERROR(H522/E509,"-")</f>
        <v>5.357702813431558E-3</v>
      </c>
      <c r="J522" s="187">
        <v>72</v>
      </c>
      <c r="K522" s="160">
        <f>IFERROR(J522/F509,"-")</f>
        <v>9.4240837696335081E-2</v>
      </c>
      <c r="L522" s="190">
        <f t="shared" si="295"/>
        <v>35742.638888888891</v>
      </c>
      <c r="M522" s="101">
        <f t="shared" si="305"/>
        <v>4.6890263757733636E-3</v>
      </c>
      <c r="N522" s="569"/>
      <c r="O522" s="569"/>
      <c r="P522" s="117" t="s">
        <v>144</v>
      </c>
      <c r="Q522" s="187">
        <v>326150</v>
      </c>
      <c r="R522" s="160">
        <f>IFERROR(Q522/N509,"-")</f>
        <v>4.510819812975588E-3</v>
      </c>
      <c r="S522" s="187">
        <v>12</v>
      </c>
      <c r="T522" s="160">
        <f>IFERROR(S522/O509,"-")</f>
        <v>0.12121212121212122</v>
      </c>
      <c r="U522" s="190">
        <f t="shared" si="296"/>
        <v>27179.166666666668</v>
      </c>
      <c r="V522" s="101">
        <f t="shared" si="306"/>
        <v>7.8150439596222734E-4</v>
      </c>
      <c r="W522" s="569"/>
      <c r="X522" s="569"/>
      <c r="Y522" s="117" t="s">
        <v>144</v>
      </c>
      <c r="Z522" s="187">
        <v>176572</v>
      </c>
      <c r="AA522" s="160">
        <f>IFERROR(Z522/W509,"-")</f>
        <v>4.1934677925751975E-3</v>
      </c>
      <c r="AB522" s="187">
        <v>2</v>
      </c>
      <c r="AC522" s="160">
        <f>IFERROR(AB522/X509,"-")</f>
        <v>4.4444444444444446E-2</v>
      </c>
      <c r="AD522" s="190">
        <f t="shared" si="297"/>
        <v>88286</v>
      </c>
      <c r="AE522" s="101">
        <f t="shared" si="307"/>
        <v>1.3025073266037122E-4</v>
      </c>
      <c r="AF522" s="569"/>
      <c r="AG522" s="569"/>
      <c r="AH522" s="117" t="s">
        <v>144</v>
      </c>
      <c r="AI522" s="187">
        <v>91647</v>
      </c>
      <c r="AJ522" s="160">
        <f>IFERROR(AI522/AF509,"-")</f>
        <v>1.4467338263597375E-3</v>
      </c>
      <c r="AK522" s="187">
        <v>12</v>
      </c>
      <c r="AL522" s="160">
        <f>IFERROR(AK522/AG509,"-")</f>
        <v>0.11320754716981132</v>
      </c>
      <c r="AM522" s="190">
        <f t="shared" si="298"/>
        <v>7637.25</v>
      </c>
      <c r="AN522" s="101">
        <f t="shared" si="308"/>
        <v>7.8150439596222734E-4</v>
      </c>
      <c r="AO522" s="569"/>
      <c r="AP522" s="586"/>
      <c r="AQ522" s="117" t="s">
        <v>144</v>
      </c>
      <c r="AR522" s="187">
        <f t="shared" si="293"/>
        <v>3167839</v>
      </c>
      <c r="AS522" s="160">
        <f>IFERROR(AR522/AO509,"-")</f>
        <v>4.8136957211318381E-3</v>
      </c>
      <c r="AT522" s="187">
        <f t="shared" si="294"/>
        <v>98</v>
      </c>
      <c r="AU522" s="160">
        <f>IFERROR(AT522/AP509,"-")</f>
        <v>9.6646942800788949E-2</v>
      </c>
      <c r="AV522" s="190">
        <f t="shared" si="299"/>
        <v>32324.887755102041</v>
      </c>
      <c r="AW522" s="101">
        <f t="shared" si="309"/>
        <v>6.3822859003581896E-3</v>
      </c>
      <c r="AX522" s="112"/>
      <c r="BN522" s="476"/>
      <c r="BO522" s="566"/>
      <c r="BP522" s="569"/>
      <c r="BQ522" s="569"/>
      <c r="BR522" s="388" t="s">
        <v>436</v>
      </c>
      <c r="BS522" s="374">
        <v>829</v>
      </c>
      <c r="BT522" s="329">
        <v>4.3787083011224492E-6</v>
      </c>
      <c r="BU522" s="374">
        <v>1</v>
      </c>
      <c r="BV522" s="329">
        <v>4.7846889952153108E-3</v>
      </c>
      <c r="BW522" s="374">
        <v>829</v>
      </c>
      <c r="BX522" s="389">
        <v>3.8118472211633758E-5</v>
      </c>
      <c r="CA522" s="9"/>
      <c r="CB522" s="138"/>
      <c r="CC522" s="138"/>
      <c r="CD522" s="138"/>
      <c r="CE522" s="138"/>
      <c r="CF522" s="138"/>
      <c r="CG522" s="138"/>
      <c r="CH522" s="1"/>
      <c r="CI522" s="9"/>
      <c r="CJ522" s="130"/>
      <c r="CK522" s="130"/>
      <c r="CL522" s="130"/>
      <c r="CM522" s="1"/>
      <c r="CN522" s="1"/>
      <c r="CO522" s="1"/>
      <c r="CP522" s="1"/>
      <c r="CQ522" s="1"/>
    </row>
    <row r="523" spans="2:95" s="14" customFormat="1" ht="13.5" customHeight="1">
      <c r="B523" s="451"/>
      <c r="C523" s="566"/>
      <c r="D523" s="581"/>
      <c r="E523" s="569"/>
      <c r="F523" s="569"/>
      <c r="G523" s="117" t="s">
        <v>145</v>
      </c>
      <c r="H523" s="187">
        <v>2828719</v>
      </c>
      <c r="I523" s="160">
        <f>IFERROR(H523/E509,"-")</f>
        <v>5.8891052721451211E-3</v>
      </c>
      <c r="J523" s="187">
        <v>48</v>
      </c>
      <c r="K523" s="160">
        <f>IFERROR(J523/F509,"-")</f>
        <v>6.2827225130890049E-2</v>
      </c>
      <c r="L523" s="190">
        <f t="shared" si="295"/>
        <v>58931.645833333336</v>
      </c>
      <c r="M523" s="101">
        <f t="shared" si="305"/>
        <v>3.1260175838489094E-3</v>
      </c>
      <c r="N523" s="569"/>
      <c r="O523" s="569"/>
      <c r="P523" s="117" t="s">
        <v>145</v>
      </c>
      <c r="Q523" s="187">
        <v>255751</v>
      </c>
      <c r="R523" s="160">
        <f>IFERROR(Q523/N509,"-")</f>
        <v>3.5371659604118339E-3</v>
      </c>
      <c r="S523" s="187">
        <v>7</v>
      </c>
      <c r="T523" s="160">
        <f>IFERROR(S523/O509,"-")</f>
        <v>7.0707070707070704E-2</v>
      </c>
      <c r="U523" s="190">
        <f t="shared" si="296"/>
        <v>36535.857142857145</v>
      </c>
      <c r="V523" s="101">
        <f t="shared" si="306"/>
        <v>4.5587756431129923E-4</v>
      </c>
      <c r="W523" s="569"/>
      <c r="X523" s="569"/>
      <c r="Y523" s="117" t="s">
        <v>145</v>
      </c>
      <c r="Z523" s="187">
        <v>2162652</v>
      </c>
      <c r="AA523" s="160">
        <f>IFERROR(Z523/W509,"-")</f>
        <v>5.1361549444693018E-2</v>
      </c>
      <c r="AB523" s="187">
        <v>6</v>
      </c>
      <c r="AC523" s="160">
        <f>IFERROR(AB523/X509,"-")</f>
        <v>0.13333333333333333</v>
      </c>
      <c r="AD523" s="190">
        <f t="shared" si="297"/>
        <v>360442</v>
      </c>
      <c r="AE523" s="101">
        <f t="shared" si="307"/>
        <v>3.9075219798111367E-4</v>
      </c>
      <c r="AF523" s="569"/>
      <c r="AG523" s="569"/>
      <c r="AH523" s="117" t="s">
        <v>145</v>
      </c>
      <c r="AI523" s="187">
        <v>264025</v>
      </c>
      <c r="AJ523" s="160">
        <f>IFERROR(AI523/AF509,"-")</f>
        <v>4.1678821838644986E-3</v>
      </c>
      <c r="AK523" s="187">
        <v>10</v>
      </c>
      <c r="AL523" s="160">
        <f>IFERROR(AK523/AG509,"-")</f>
        <v>9.4339622641509441E-2</v>
      </c>
      <c r="AM523" s="190">
        <f t="shared" si="298"/>
        <v>26402.5</v>
      </c>
      <c r="AN523" s="101">
        <f t="shared" si="308"/>
        <v>6.5125366330185612E-4</v>
      </c>
      <c r="AO523" s="569"/>
      <c r="AP523" s="586"/>
      <c r="AQ523" s="117" t="s">
        <v>145</v>
      </c>
      <c r="AR523" s="187">
        <f t="shared" si="293"/>
        <v>5511147</v>
      </c>
      <c r="AS523" s="160">
        <f>IFERROR(AR523/AO509,"-")</f>
        <v>8.3744738076741172E-3</v>
      </c>
      <c r="AT523" s="187">
        <f t="shared" si="294"/>
        <v>71</v>
      </c>
      <c r="AU523" s="160">
        <f>IFERROR(AT523/AP509,"-")</f>
        <v>7.0019723865877709E-2</v>
      </c>
      <c r="AV523" s="190">
        <f t="shared" si="299"/>
        <v>77621.788732394372</v>
      </c>
      <c r="AW523" s="101">
        <f t="shared" si="309"/>
        <v>4.6239010094431777E-3</v>
      </c>
      <c r="AX523" s="112"/>
      <c r="BN523" s="476"/>
      <c r="BO523" s="566"/>
      <c r="BP523" s="569"/>
      <c r="BQ523" s="569"/>
      <c r="BR523" s="388" t="s">
        <v>140</v>
      </c>
      <c r="BS523" s="374">
        <v>49344</v>
      </c>
      <c r="BT523" s="329">
        <v>2.6063085936138254E-4</v>
      </c>
      <c r="BU523" s="374">
        <v>3</v>
      </c>
      <c r="BV523" s="329">
        <v>1.4354066985645933E-2</v>
      </c>
      <c r="BW523" s="374">
        <v>16448</v>
      </c>
      <c r="BX523" s="389">
        <v>1.1435541663490127E-4</v>
      </c>
      <c r="CA523" s="9"/>
      <c r="CB523" s="138"/>
      <c r="CC523" s="138"/>
      <c r="CD523" s="138"/>
      <c r="CE523" s="138"/>
      <c r="CF523" s="138"/>
      <c r="CG523" s="138"/>
      <c r="CH523" s="1"/>
      <c r="CI523" s="9"/>
      <c r="CJ523" s="130"/>
      <c r="CK523" s="130"/>
      <c r="CL523" s="130"/>
      <c r="CM523" s="1"/>
      <c r="CN523" s="1"/>
      <c r="CO523" s="1"/>
      <c r="CP523" s="1"/>
      <c r="CQ523" s="1"/>
    </row>
    <row r="524" spans="2:95" s="14" customFormat="1" ht="13.5" customHeight="1">
      <c r="B524" s="451"/>
      <c r="C524" s="566"/>
      <c r="D524" s="581"/>
      <c r="E524" s="569"/>
      <c r="F524" s="569"/>
      <c r="G524" s="117" t="s">
        <v>146</v>
      </c>
      <c r="H524" s="187">
        <v>1590268</v>
      </c>
      <c r="I524" s="160">
        <f>IFERROR(H524/E509,"-")</f>
        <v>3.3107762428589327E-3</v>
      </c>
      <c r="J524" s="187">
        <v>36</v>
      </c>
      <c r="K524" s="160">
        <f>IFERROR(J524/F509,"-")</f>
        <v>4.712041884816754E-2</v>
      </c>
      <c r="L524" s="190">
        <f t="shared" si="295"/>
        <v>44174.111111111109</v>
      </c>
      <c r="M524" s="101">
        <f t="shared" si="305"/>
        <v>2.3445131878866818E-3</v>
      </c>
      <c r="N524" s="569"/>
      <c r="O524" s="569"/>
      <c r="P524" s="117" t="s">
        <v>146</v>
      </c>
      <c r="Q524" s="187">
        <v>168712</v>
      </c>
      <c r="R524" s="160">
        <f>IFERROR(Q524/N509,"-")</f>
        <v>2.3333724736677524E-3</v>
      </c>
      <c r="S524" s="187">
        <v>4</v>
      </c>
      <c r="T524" s="160">
        <f>IFERROR(S524/O509,"-")</f>
        <v>4.0404040404040407E-2</v>
      </c>
      <c r="U524" s="190">
        <f t="shared" si="296"/>
        <v>42178</v>
      </c>
      <c r="V524" s="101">
        <f t="shared" si="306"/>
        <v>2.6050146532074245E-4</v>
      </c>
      <c r="W524" s="569"/>
      <c r="X524" s="569"/>
      <c r="Y524" s="117" t="s">
        <v>146</v>
      </c>
      <c r="Z524" s="187">
        <v>181887</v>
      </c>
      <c r="AA524" s="160">
        <f>IFERROR(Z524/W509,"-")</f>
        <v>4.3196955145103693E-3</v>
      </c>
      <c r="AB524" s="187">
        <v>2</v>
      </c>
      <c r="AC524" s="160">
        <f>IFERROR(AB524/X509,"-")</f>
        <v>4.4444444444444446E-2</v>
      </c>
      <c r="AD524" s="190">
        <f t="shared" si="297"/>
        <v>90943.5</v>
      </c>
      <c r="AE524" s="101">
        <f t="shared" si="307"/>
        <v>1.3025073266037122E-4</v>
      </c>
      <c r="AF524" s="569"/>
      <c r="AG524" s="569"/>
      <c r="AH524" s="117" t="s">
        <v>146</v>
      </c>
      <c r="AI524" s="187">
        <v>984924</v>
      </c>
      <c r="AJ524" s="160">
        <f>IFERROR(AI524/AF509,"-")</f>
        <v>1.5547948838407565E-2</v>
      </c>
      <c r="AK524" s="187">
        <v>11</v>
      </c>
      <c r="AL524" s="160">
        <f>IFERROR(AK524/AG509,"-")</f>
        <v>0.10377358490566038</v>
      </c>
      <c r="AM524" s="190">
        <f t="shared" si="298"/>
        <v>89538.545454545456</v>
      </c>
      <c r="AN524" s="101">
        <f t="shared" si="308"/>
        <v>7.1637902963204167E-4</v>
      </c>
      <c r="AO524" s="569"/>
      <c r="AP524" s="586"/>
      <c r="AQ524" s="117" t="s">
        <v>146</v>
      </c>
      <c r="AR524" s="187">
        <f t="shared" si="293"/>
        <v>2925791</v>
      </c>
      <c r="AS524" s="160">
        <f>IFERROR(AR524/AO509,"-")</f>
        <v>4.4458912266772529E-3</v>
      </c>
      <c r="AT524" s="187">
        <f t="shared" si="294"/>
        <v>53</v>
      </c>
      <c r="AU524" s="160">
        <f>IFERROR(AT524/AP509,"-")</f>
        <v>5.2268244575936887E-2</v>
      </c>
      <c r="AV524" s="190">
        <f t="shared" si="299"/>
        <v>55203.603773584902</v>
      </c>
      <c r="AW524" s="101">
        <f t="shared" si="309"/>
        <v>3.451644415499837E-3</v>
      </c>
      <c r="AX524" s="112"/>
      <c r="BN524" s="476"/>
      <c r="BO524" s="566"/>
      <c r="BP524" s="569"/>
      <c r="BQ524" s="569"/>
      <c r="BR524" s="388" t="s">
        <v>141</v>
      </c>
      <c r="BS524" s="374">
        <v>186781</v>
      </c>
      <c r="BT524" s="329">
        <v>9.8656153822913417E-4</v>
      </c>
      <c r="BU524" s="374">
        <v>9</v>
      </c>
      <c r="BV524" s="329">
        <v>4.3062200956937802E-2</v>
      </c>
      <c r="BW524" s="374">
        <v>20753.444444444445</v>
      </c>
      <c r="BX524" s="389">
        <v>3.4306624990470381E-4</v>
      </c>
      <c r="BZ524" s="144"/>
      <c r="CA524" s="9"/>
      <c r="CB524" s="138"/>
      <c r="CC524" s="138"/>
      <c r="CD524" s="138"/>
      <c r="CE524" s="138"/>
      <c r="CF524" s="138"/>
      <c r="CG524" s="138"/>
      <c r="CH524" s="1"/>
      <c r="CI524" s="9"/>
      <c r="CJ524" s="130"/>
      <c r="CK524" s="130"/>
      <c r="CL524" s="130"/>
      <c r="CM524" s="1"/>
      <c r="CN524" s="1"/>
      <c r="CO524" s="1"/>
      <c r="CP524" s="1"/>
      <c r="CQ524" s="1"/>
    </row>
    <row r="525" spans="2:95" s="14" customFormat="1" ht="13.5" customHeight="1">
      <c r="B525" s="451"/>
      <c r="C525" s="566"/>
      <c r="D525" s="581"/>
      <c r="E525" s="569"/>
      <c r="F525" s="569"/>
      <c r="G525" s="118" t="s">
        <v>147</v>
      </c>
      <c r="H525" s="188">
        <v>455776</v>
      </c>
      <c r="I525" s="161">
        <f>IFERROR(H525/E509,"-")</f>
        <v>9.4887927875381562E-4</v>
      </c>
      <c r="J525" s="188">
        <v>49</v>
      </c>
      <c r="K525" s="161">
        <f>IFERROR(J525/F509,"-")</f>
        <v>6.413612565445026E-2</v>
      </c>
      <c r="L525" s="191">
        <f t="shared" si="295"/>
        <v>9301.5510204081638</v>
      </c>
      <c r="M525" s="102">
        <f t="shared" si="305"/>
        <v>3.1911429501790948E-3</v>
      </c>
      <c r="N525" s="569"/>
      <c r="O525" s="569"/>
      <c r="P525" s="118" t="s">
        <v>147</v>
      </c>
      <c r="Q525" s="188">
        <v>50247</v>
      </c>
      <c r="R525" s="161">
        <f>IFERROR(Q525/N509,"-")</f>
        <v>6.9494147828479038E-4</v>
      </c>
      <c r="S525" s="188">
        <v>10</v>
      </c>
      <c r="T525" s="161">
        <f>IFERROR(S525/O509,"-")</f>
        <v>0.10101010101010101</v>
      </c>
      <c r="U525" s="191">
        <f t="shared" si="296"/>
        <v>5024.7</v>
      </c>
      <c r="V525" s="102">
        <f t="shared" si="306"/>
        <v>6.5125366330185612E-4</v>
      </c>
      <c r="W525" s="569"/>
      <c r="X525" s="569"/>
      <c r="Y525" s="118" t="s">
        <v>147</v>
      </c>
      <c r="Z525" s="188">
        <v>36798</v>
      </c>
      <c r="AA525" s="161">
        <f>IFERROR(Z525/W509,"-")</f>
        <v>8.7392807371033975E-4</v>
      </c>
      <c r="AB525" s="188">
        <v>1</v>
      </c>
      <c r="AC525" s="161">
        <f>IFERROR(AB525/X509,"-")</f>
        <v>2.2222222222222223E-2</v>
      </c>
      <c r="AD525" s="191">
        <f t="shared" si="297"/>
        <v>36798</v>
      </c>
      <c r="AE525" s="102">
        <f t="shared" si="307"/>
        <v>6.5125366330185612E-5</v>
      </c>
      <c r="AF525" s="569"/>
      <c r="AG525" s="569"/>
      <c r="AH525" s="118" t="s">
        <v>147</v>
      </c>
      <c r="AI525" s="188">
        <v>52260</v>
      </c>
      <c r="AJ525" s="161">
        <f>IFERROR(AI525/AF509,"-")</f>
        <v>8.2497310076227136E-4</v>
      </c>
      <c r="AK525" s="188">
        <v>15</v>
      </c>
      <c r="AL525" s="161">
        <f>IFERROR(AK525/AG509,"-")</f>
        <v>0.14150943396226415</v>
      </c>
      <c r="AM525" s="191">
        <f t="shared" si="298"/>
        <v>3484</v>
      </c>
      <c r="AN525" s="102">
        <f t="shared" si="308"/>
        <v>9.7688049495278412E-4</v>
      </c>
      <c r="AO525" s="569"/>
      <c r="AP525" s="586"/>
      <c r="AQ525" s="118" t="s">
        <v>147</v>
      </c>
      <c r="AR525" s="188">
        <f t="shared" si="293"/>
        <v>595081</v>
      </c>
      <c r="AS525" s="161">
        <f>IFERROR(AR525/AO509,"-")</f>
        <v>9.0425645477148792E-4</v>
      </c>
      <c r="AT525" s="188">
        <f t="shared" si="294"/>
        <v>75</v>
      </c>
      <c r="AU525" s="161">
        <f>IFERROR(AT525/AP509,"-")</f>
        <v>7.3964497041420121E-2</v>
      </c>
      <c r="AV525" s="191">
        <f t="shared" si="299"/>
        <v>7934.413333333333</v>
      </c>
      <c r="AW525" s="102">
        <f t="shared" si="309"/>
        <v>4.8844024747639204E-3</v>
      </c>
      <c r="AX525" s="112"/>
      <c r="BN525" s="476"/>
      <c r="BO525" s="566"/>
      <c r="BP525" s="569"/>
      <c r="BQ525" s="569"/>
      <c r="BR525" s="388" t="s">
        <v>142</v>
      </c>
      <c r="BS525" s="374">
        <v>23868</v>
      </c>
      <c r="BT525" s="329">
        <v>1.2606876927767264E-4</v>
      </c>
      <c r="BU525" s="374">
        <v>4</v>
      </c>
      <c r="BV525" s="329">
        <v>1.9138755980861243E-2</v>
      </c>
      <c r="BW525" s="374">
        <v>5967</v>
      </c>
      <c r="BX525" s="389">
        <v>1.5247388884653503E-4</v>
      </c>
      <c r="CA525" s="9"/>
      <c r="CB525" s="138"/>
      <c r="CC525" s="138"/>
      <c r="CD525" s="138"/>
      <c r="CE525" s="138"/>
      <c r="CF525" s="138"/>
      <c r="CG525" s="138"/>
      <c r="CH525" s="1"/>
      <c r="CI525" s="9"/>
      <c r="CJ525" s="130"/>
      <c r="CK525" s="130"/>
      <c r="CL525" s="130"/>
      <c r="CM525" s="1"/>
      <c r="CN525" s="1"/>
      <c r="CO525" s="1"/>
      <c r="CP525" s="1"/>
      <c r="CQ525" s="1"/>
    </row>
    <row r="526" spans="2:95" s="14" customFormat="1" ht="13.5" customHeight="1">
      <c r="B526" s="451"/>
      <c r="C526" s="567"/>
      <c r="D526" s="582"/>
      <c r="E526" s="570"/>
      <c r="F526" s="570"/>
      <c r="G526" s="119" t="s">
        <v>74</v>
      </c>
      <c r="H526" s="181">
        <v>100003198</v>
      </c>
      <c r="I526" s="161">
        <f>IFERROR(H526/E509,"-")</f>
        <v>0.20819648772931226</v>
      </c>
      <c r="J526" s="188">
        <v>597</v>
      </c>
      <c r="K526" s="161">
        <f>IFERROR(J526/F509,"-")</f>
        <v>0.78141361256544506</v>
      </c>
      <c r="L526" s="191">
        <f t="shared" si="295"/>
        <v>167509.54438860971</v>
      </c>
      <c r="M526" s="103">
        <f t="shared" si="305"/>
        <v>3.8879843699120807E-2</v>
      </c>
      <c r="N526" s="570"/>
      <c r="O526" s="570"/>
      <c r="P526" s="119" t="s">
        <v>74</v>
      </c>
      <c r="Q526" s="181">
        <v>20812277</v>
      </c>
      <c r="R526" s="161">
        <f>IFERROR(Q526/N509,"-")</f>
        <v>0.28784433985815155</v>
      </c>
      <c r="S526" s="188">
        <v>79</v>
      </c>
      <c r="T526" s="161">
        <f>IFERROR(S526/O509,"-")</f>
        <v>0.79797979797979801</v>
      </c>
      <c r="U526" s="191">
        <f t="shared" si="296"/>
        <v>263446.54430379748</v>
      </c>
      <c r="V526" s="103">
        <f t="shared" si="306"/>
        <v>5.144903940084663E-3</v>
      </c>
      <c r="W526" s="570"/>
      <c r="X526" s="570"/>
      <c r="Y526" s="119" t="s">
        <v>74</v>
      </c>
      <c r="Z526" s="181">
        <v>7260362</v>
      </c>
      <c r="AA526" s="161">
        <f>IFERROR(Z526/W509,"-")</f>
        <v>0.17242877811565166</v>
      </c>
      <c r="AB526" s="188">
        <v>36</v>
      </c>
      <c r="AC526" s="161">
        <f>IFERROR(AB526/X509,"-")</f>
        <v>0.8</v>
      </c>
      <c r="AD526" s="191">
        <f t="shared" si="297"/>
        <v>201676.72222222222</v>
      </c>
      <c r="AE526" s="103">
        <f t="shared" si="307"/>
        <v>2.3445131878866818E-3</v>
      </c>
      <c r="AF526" s="570"/>
      <c r="AG526" s="570"/>
      <c r="AH526" s="119" t="s">
        <v>74</v>
      </c>
      <c r="AI526" s="181">
        <v>13362125</v>
      </c>
      <c r="AJ526" s="161">
        <f>IFERROR(AI526/AF509,"-")</f>
        <v>0.21093367191012372</v>
      </c>
      <c r="AK526" s="188">
        <v>87</v>
      </c>
      <c r="AL526" s="161">
        <f>IFERROR(AK526/AG509,"-")</f>
        <v>0.82075471698113212</v>
      </c>
      <c r="AM526" s="191">
        <f t="shared" si="298"/>
        <v>153587.64367816091</v>
      </c>
      <c r="AN526" s="103">
        <f t="shared" si="308"/>
        <v>5.6659068707261475E-3</v>
      </c>
      <c r="AO526" s="570"/>
      <c r="AP526" s="587"/>
      <c r="AQ526" s="119" t="s">
        <v>74</v>
      </c>
      <c r="AR526" s="181">
        <f t="shared" si="293"/>
        <v>141437962</v>
      </c>
      <c r="AS526" s="161">
        <f>IFERROR(AR526/AO509,"-")</f>
        <v>0.2149223216473462</v>
      </c>
      <c r="AT526" s="188">
        <f t="shared" si="294"/>
        <v>799</v>
      </c>
      <c r="AU526" s="161">
        <f>IFERROR(AT526/AP509,"-")</f>
        <v>0.78796844181459569</v>
      </c>
      <c r="AV526" s="191">
        <f t="shared" si="299"/>
        <v>177018.72590738424</v>
      </c>
      <c r="AW526" s="103">
        <f t="shared" si="309"/>
        <v>5.2035167697818303E-2</v>
      </c>
      <c r="AX526" s="112"/>
      <c r="BN526" s="476"/>
      <c r="BO526" s="566"/>
      <c r="BP526" s="569"/>
      <c r="BQ526" s="569"/>
      <c r="BR526" s="388" t="s">
        <v>143</v>
      </c>
      <c r="BS526" s="374">
        <v>781453</v>
      </c>
      <c r="BT526" s="329">
        <v>4.1275690446767686E-3</v>
      </c>
      <c r="BU526" s="374">
        <v>5</v>
      </c>
      <c r="BV526" s="329">
        <v>2.3923444976076555E-2</v>
      </c>
      <c r="BW526" s="374">
        <v>156290.6</v>
      </c>
      <c r="BX526" s="389">
        <v>1.9059236105816878E-4</v>
      </c>
      <c r="CA526" s="9"/>
      <c r="CB526" s="138"/>
      <c r="CC526" s="138"/>
      <c r="CD526" s="138"/>
      <c r="CE526" s="138"/>
      <c r="CF526" s="138"/>
      <c r="CG526" s="138"/>
      <c r="CH526" s="1"/>
      <c r="CI526" s="9"/>
      <c r="CJ526" s="130"/>
      <c r="CK526" s="130"/>
      <c r="CL526" s="130"/>
      <c r="CM526" s="1"/>
      <c r="CN526" s="1"/>
      <c r="CO526" s="1"/>
      <c r="CP526" s="1"/>
      <c r="CQ526" s="1"/>
    </row>
    <row r="527" spans="2:95" s="14" customFormat="1" ht="13.5" customHeight="1">
      <c r="B527" s="451">
        <v>30</v>
      </c>
      <c r="C527" s="565" t="s">
        <v>34</v>
      </c>
      <c r="D527" s="580">
        <f>BL34</f>
        <v>20413</v>
      </c>
      <c r="E527" s="568">
        <f>VLOOKUP(C527,$AY$5:$BI$78,2,0)</f>
        <v>867253260</v>
      </c>
      <c r="F527" s="568">
        <f>VLOOKUP(C527,$AY$5:$BI$78,7,0)</f>
        <v>1436</v>
      </c>
      <c r="G527" s="115" t="s">
        <v>133</v>
      </c>
      <c r="H527" s="186">
        <v>15554043</v>
      </c>
      <c r="I527" s="159">
        <f>IFERROR(H527/E527,"-")</f>
        <v>1.7934833707053462E-2</v>
      </c>
      <c r="J527" s="186">
        <v>212</v>
      </c>
      <c r="K527" s="159">
        <f>IFERROR(J527/F527,"-")</f>
        <v>0.14763231197771587</v>
      </c>
      <c r="L527" s="189">
        <f t="shared" si="295"/>
        <v>73368.127358490572</v>
      </c>
      <c r="M527" s="100">
        <f>IFERROR(J527/$BL$34,0)</f>
        <v>1.038553862734532E-2</v>
      </c>
      <c r="N527" s="568">
        <f>VLOOKUP(C527,$AY$5:$BI$78,3,0)</f>
        <v>85831350</v>
      </c>
      <c r="O527" s="568">
        <f>VLOOKUP(C527,$AY$5:$BI$78,8,0)</f>
        <v>155</v>
      </c>
      <c r="P527" s="115" t="s">
        <v>133</v>
      </c>
      <c r="Q527" s="186">
        <v>325667</v>
      </c>
      <c r="R527" s="159">
        <f>IFERROR(Q527/N527,"-")</f>
        <v>3.7942663141148311E-3</v>
      </c>
      <c r="S527" s="186">
        <v>22</v>
      </c>
      <c r="T527" s="159">
        <f>IFERROR(S527/O527,"-")</f>
        <v>0.14193548387096774</v>
      </c>
      <c r="U527" s="189">
        <f t="shared" si="296"/>
        <v>14803.045454545454</v>
      </c>
      <c r="V527" s="100">
        <f>IFERROR(S527/$BL$34,0)</f>
        <v>1.077744574535835E-3</v>
      </c>
      <c r="W527" s="568">
        <f>VLOOKUP(C527,$AY$5:$BI$78,4,0)</f>
        <v>60106210</v>
      </c>
      <c r="X527" s="568">
        <f>VLOOKUP(C527,$AY$5:$BI$78,9,0)</f>
        <v>90</v>
      </c>
      <c r="Y527" s="115" t="s">
        <v>133</v>
      </c>
      <c r="Z527" s="186">
        <v>601126</v>
      </c>
      <c r="AA527" s="159">
        <f>IFERROR(Z527/W527,"-")</f>
        <v>1.0001063118103771E-2</v>
      </c>
      <c r="AB527" s="186">
        <v>23</v>
      </c>
      <c r="AC527" s="159">
        <f>IFERROR(AB527/X527,"-")</f>
        <v>0.25555555555555554</v>
      </c>
      <c r="AD527" s="189">
        <f t="shared" si="297"/>
        <v>26135.91304347826</v>
      </c>
      <c r="AE527" s="100">
        <f>IFERROR(AB527/$BL$34,0)</f>
        <v>1.126732964287464E-3</v>
      </c>
      <c r="AF527" s="568">
        <f>VLOOKUP(C527,$AY$5:$BI$78,5,0)</f>
        <v>122357780</v>
      </c>
      <c r="AG527" s="568">
        <f>VLOOKUP(C527,$AY$5:$BI$78,10,0)</f>
        <v>152</v>
      </c>
      <c r="AH527" s="115" t="s">
        <v>133</v>
      </c>
      <c r="AI527" s="186">
        <v>1288251</v>
      </c>
      <c r="AJ527" s="159">
        <f>IFERROR(AI527/AF527,"-")</f>
        <v>1.0528558135003757E-2</v>
      </c>
      <c r="AK527" s="186">
        <v>31</v>
      </c>
      <c r="AL527" s="159">
        <f>IFERROR(AK527/AG527,"-")</f>
        <v>0.20394736842105263</v>
      </c>
      <c r="AM527" s="189">
        <f t="shared" si="298"/>
        <v>41556.483870967742</v>
      </c>
      <c r="AN527" s="100">
        <f>IFERROR(AK527/$BL$34,0)</f>
        <v>1.5186400823004947E-3</v>
      </c>
      <c r="AO527" s="568">
        <f>VLOOKUP(C527,$AY$5:$BI$78,6,0)</f>
        <v>1135548600</v>
      </c>
      <c r="AP527" s="585">
        <f>VLOOKUP(C527,$AY$5:$BI$78,11,0)</f>
        <v>1833</v>
      </c>
      <c r="AQ527" s="115" t="s">
        <v>133</v>
      </c>
      <c r="AR527" s="186">
        <f t="shared" si="293"/>
        <v>17769087</v>
      </c>
      <c r="AS527" s="159">
        <f>IFERROR(AR527/AO527,"-")</f>
        <v>1.5648019820551935E-2</v>
      </c>
      <c r="AT527" s="186">
        <f t="shared" si="294"/>
        <v>288</v>
      </c>
      <c r="AU527" s="159">
        <f>IFERROR(AT527/AP527,"-")</f>
        <v>0.15711947626841244</v>
      </c>
      <c r="AV527" s="189">
        <f t="shared" si="299"/>
        <v>61698.21875</v>
      </c>
      <c r="AW527" s="100">
        <f>IFERROR(AT527/$BL$34,0)</f>
        <v>1.4108656248469112E-2</v>
      </c>
      <c r="AX527" s="112"/>
      <c r="BN527" s="476"/>
      <c r="BO527" s="566"/>
      <c r="BP527" s="569"/>
      <c r="BQ527" s="569"/>
      <c r="BR527" s="388" t="s">
        <v>144</v>
      </c>
      <c r="BS527" s="374">
        <v>1262556</v>
      </c>
      <c r="BT527" s="329">
        <v>6.6687146415343249E-3</v>
      </c>
      <c r="BU527" s="374">
        <v>34</v>
      </c>
      <c r="BV527" s="329">
        <v>0.16267942583732056</v>
      </c>
      <c r="BW527" s="374">
        <v>37134</v>
      </c>
      <c r="BX527" s="389">
        <v>1.2960280551955479E-3</v>
      </c>
      <c r="CA527" s="9"/>
      <c r="CB527" s="138"/>
      <c r="CC527" s="138"/>
      <c r="CD527" s="138"/>
      <c r="CE527" s="138"/>
      <c r="CF527" s="138"/>
      <c r="CG527" s="138"/>
      <c r="CH527" s="1"/>
      <c r="CI527" s="9"/>
      <c r="CJ527" s="130"/>
      <c r="CK527" s="130"/>
      <c r="CL527" s="130"/>
      <c r="CM527" s="1"/>
      <c r="CN527" s="1"/>
      <c r="CO527" s="1"/>
      <c r="CP527" s="1"/>
      <c r="CQ527" s="1"/>
    </row>
    <row r="528" spans="2:95" s="14" customFormat="1" ht="13.5" customHeight="1">
      <c r="B528" s="451"/>
      <c r="C528" s="566"/>
      <c r="D528" s="581"/>
      <c r="E528" s="569"/>
      <c r="F528" s="569"/>
      <c r="G528" s="116" t="s">
        <v>134</v>
      </c>
      <c r="H528" s="187">
        <v>20240308</v>
      </c>
      <c r="I528" s="160">
        <f>IFERROR(H528/E527,"-")</f>
        <v>2.333840520818567E-2</v>
      </c>
      <c r="J528" s="187">
        <v>361</v>
      </c>
      <c r="K528" s="160">
        <f>IFERROR(J528/F527,"-")</f>
        <v>0.25139275766016711</v>
      </c>
      <c r="L528" s="190">
        <f t="shared" si="295"/>
        <v>56067.335180055401</v>
      </c>
      <c r="M528" s="101">
        <f t="shared" ref="M528:M544" si="317">IFERROR(J528/$BL$34,0)</f>
        <v>1.768480870033802E-2</v>
      </c>
      <c r="N528" s="569"/>
      <c r="O528" s="569"/>
      <c r="P528" s="116" t="s">
        <v>134</v>
      </c>
      <c r="Q528" s="187">
        <v>3365234</v>
      </c>
      <c r="R528" s="160">
        <f>IFERROR(Q528/N527,"-")</f>
        <v>3.920751566880866E-2</v>
      </c>
      <c r="S528" s="187">
        <v>42</v>
      </c>
      <c r="T528" s="160">
        <f>IFERROR(S528/O527,"-")</f>
        <v>0.2709677419354839</v>
      </c>
      <c r="U528" s="190">
        <f t="shared" si="296"/>
        <v>80124.619047619053</v>
      </c>
      <c r="V528" s="101">
        <f t="shared" ref="V528:V544" si="318">IFERROR(S528/$BL$34,0)</f>
        <v>2.0575123695684124E-3</v>
      </c>
      <c r="W528" s="569"/>
      <c r="X528" s="569"/>
      <c r="Y528" s="116" t="s">
        <v>134</v>
      </c>
      <c r="Z528" s="187">
        <v>3063496</v>
      </c>
      <c r="AA528" s="160">
        <f>IFERROR(Z528/W527,"-")</f>
        <v>5.0968044732815458E-2</v>
      </c>
      <c r="AB528" s="187">
        <v>37</v>
      </c>
      <c r="AC528" s="160">
        <f>IFERROR(AB528/X527,"-")</f>
        <v>0.41111111111111109</v>
      </c>
      <c r="AD528" s="190">
        <f t="shared" si="297"/>
        <v>82797.189189189186</v>
      </c>
      <c r="AE528" s="101">
        <f t="shared" ref="AE528:AE544" si="319">IFERROR(AB528/$BL$34,0)</f>
        <v>1.812570420810268E-3</v>
      </c>
      <c r="AF528" s="569"/>
      <c r="AG528" s="569"/>
      <c r="AH528" s="116" t="s">
        <v>134</v>
      </c>
      <c r="AI528" s="187">
        <v>2968254</v>
      </c>
      <c r="AJ528" s="160">
        <f>IFERROR(AI528/AF527,"-")</f>
        <v>2.4258808879991121E-2</v>
      </c>
      <c r="AK528" s="187">
        <v>37</v>
      </c>
      <c r="AL528" s="160">
        <f>IFERROR(AK528/AG527,"-")</f>
        <v>0.24342105263157895</v>
      </c>
      <c r="AM528" s="190">
        <f t="shared" si="298"/>
        <v>80223.08108108108</v>
      </c>
      <c r="AN528" s="101">
        <f t="shared" ref="AN528:AN544" si="320">IFERROR(AK528/$BL$34,0)</f>
        <v>1.812570420810268E-3</v>
      </c>
      <c r="AO528" s="569"/>
      <c r="AP528" s="586"/>
      <c r="AQ528" s="116" t="s">
        <v>134</v>
      </c>
      <c r="AR528" s="187">
        <f t="shared" si="293"/>
        <v>29637292</v>
      </c>
      <c r="AS528" s="160">
        <f>IFERROR(AR528/AO527,"-")</f>
        <v>2.6099536382678822E-2</v>
      </c>
      <c r="AT528" s="187">
        <f t="shared" si="294"/>
        <v>477</v>
      </c>
      <c r="AU528" s="160">
        <f>IFERROR(AT528/AP527,"-")</f>
        <v>0.2602291325695581</v>
      </c>
      <c r="AV528" s="190">
        <f t="shared" si="299"/>
        <v>62132.687631027256</v>
      </c>
      <c r="AW528" s="101">
        <f t="shared" ref="AW528:AW544" si="321">IFERROR(AT528/$BL$34,0)</f>
        <v>2.3367461911526968E-2</v>
      </c>
      <c r="AX528" s="112"/>
      <c r="BN528" s="476"/>
      <c r="BO528" s="566"/>
      <c r="BP528" s="569"/>
      <c r="BQ528" s="569"/>
      <c r="BR528" s="388" t="s">
        <v>145</v>
      </c>
      <c r="BS528" s="374">
        <v>1124202</v>
      </c>
      <c r="BT528" s="329">
        <v>5.9379404457641253E-3</v>
      </c>
      <c r="BU528" s="374">
        <v>21</v>
      </c>
      <c r="BV528" s="329">
        <v>0.10047846889952153</v>
      </c>
      <c r="BW528" s="374">
        <v>53533.428571428572</v>
      </c>
      <c r="BX528" s="389">
        <v>8.004879164443089E-4</v>
      </c>
      <c r="CA528" s="9"/>
      <c r="CB528" s="138"/>
      <c r="CC528" s="138"/>
      <c r="CD528" s="138"/>
      <c r="CE528" s="138"/>
      <c r="CF528" s="138"/>
      <c r="CG528" s="138"/>
      <c r="CH528" s="1"/>
      <c r="CI528" s="9"/>
      <c r="CJ528" s="130"/>
      <c r="CK528" s="130"/>
      <c r="CL528" s="130"/>
      <c r="CM528" s="1"/>
      <c r="CN528" s="1"/>
      <c r="CO528" s="1"/>
      <c r="CP528" s="1"/>
      <c r="CQ528" s="1"/>
    </row>
    <row r="529" spans="2:95" s="14" customFormat="1" ht="13.5" customHeight="1">
      <c r="B529" s="451"/>
      <c r="C529" s="566"/>
      <c r="D529" s="581"/>
      <c r="E529" s="569"/>
      <c r="F529" s="569"/>
      <c r="G529" s="116" t="s">
        <v>474</v>
      </c>
      <c r="H529" s="187">
        <v>12312031</v>
      </c>
      <c r="I529" s="160">
        <f>IFERROR(H529/E527,"-")</f>
        <v>1.4196580823460958E-2</v>
      </c>
      <c r="J529" s="187">
        <v>106</v>
      </c>
      <c r="K529" s="160">
        <f>IFERROR(J529/F527,"-")</f>
        <v>7.3816155988857934E-2</v>
      </c>
      <c r="L529" s="190">
        <f t="shared" si="295"/>
        <v>116151.2358490566</v>
      </c>
      <c r="M529" s="101">
        <f t="shared" si="317"/>
        <v>5.1927693136726598E-3</v>
      </c>
      <c r="N529" s="569"/>
      <c r="O529" s="569"/>
      <c r="P529" s="116" t="s">
        <v>474</v>
      </c>
      <c r="Q529" s="187">
        <v>1552794</v>
      </c>
      <c r="R529" s="160">
        <f>IFERROR(Q529/N527,"-")</f>
        <v>1.8091221913671404E-2</v>
      </c>
      <c r="S529" s="187">
        <v>13</v>
      </c>
      <c r="T529" s="160">
        <f>IFERROR(S529/O527,"-")</f>
        <v>8.387096774193549E-2</v>
      </c>
      <c r="U529" s="190">
        <f t="shared" si="296"/>
        <v>119445.69230769231</v>
      </c>
      <c r="V529" s="101">
        <f t="shared" si="318"/>
        <v>6.3684906677117527E-4</v>
      </c>
      <c r="W529" s="569"/>
      <c r="X529" s="569"/>
      <c r="Y529" s="116" t="s">
        <v>474</v>
      </c>
      <c r="Z529" s="187">
        <v>90037</v>
      </c>
      <c r="AA529" s="160">
        <f>IFERROR(Z529/W527,"-")</f>
        <v>1.4979650189223376E-3</v>
      </c>
      <c r="AB529" s="187">
        <v>6</v>
      </c>
      <c r="AC529" s="160">
        <f>IFERROR(AB529/X527,"-")</f>
        <v>6.6666666666666666E-2</v>
      </c>
      <c r="AD529" s="190">
        <f t="shared" si="297"/>
        <v>15006.166666666666</v>
      </c>
      <c r="AE529" s="101">
        <f t="shared" si="319"/>
        <v>2.9393033850977319E-4</v>
      </c>
      <c r="AF529" s="569"/>
      <c r="AG529" s="569"/>
      <c r="AH529" s="116" t="s">
        <v>474</v>
      </c>
      <c r="AI529" s="187">
        <v>84011</v>
      </c>
      <c r="AJ529" s="160">
        <f>IFERROR(AI529/AF527,"-")</f>
        <v>6.8660121162708251E-4</v>
      </c>
      <c r="AK529" s="187">
        <v>10</v>
      </c>
      <c r="AL529" s="160">
        <f>IFERROR(AK529/AG527,"-")</f>
        <v>6.5789473684210523E-2</v>
      </c>
      <c r="AM529" s="190">
        <f t="shared" si="298"/>
        <v>8401.1</v>
      </c>
      <c r="AN529" s="101">
        <f t="shared" si="320"/>
        <v>4.898838975162886E-4</v>
      </c>
      <c r="AO529" s="569"/>
      <c r="AP529" s="586"/>
      <c r="AQ529" s="116" t="s">
        <v>474</v>
      </c>
      <c r="AR529" s="187">
        <f t="shared" si="293"/>
        <v>14038873</v>
      </c>
      <c r="AS529" s="160">
        <f>IFERROR(AR529/AO527,"-")</f>
        <v>1.2363075433319191E-2</v>
      </c>
      <c r="AT529" s="187">
        <f t="shared" si="294"/>
        <v>135</v>
      </c>
      <c r="AU529" s="160">
        <f>IFERROR(AT529/AP527,"-")</f>
        <v>7.3649754500818329E-2</v>
      </c>
      <c r="AV529" s="190">
        <f t="shared" si="299"/>
        <v>103991.65185185186</v>
      </c>
      <c r="AW529" s="101">
        <f t="shared" si="321"/>
        <v>6.6134326164698966E-3</v>
      </c>
      <c r="AX529" s="111"/>
      <c r="BJ529" s="12"/>
      <c r="BM529" s="12"/>
      <c r="BN529" s="476"/>
      <c r="BO529" s="566"/>
      <c r="BP529" s="569"/>
      <c r="BQ529" s="569"/>
      <c r="BR529" s="388" t="s">
        <v>146</v>
      </c>
      <c r="BS529" s="374">
        <v>463907</v>
      </c>
      <c r="BT529" s="329">
        <v>2.4503177706258288E-3</v>
      </c>
      <c r="BU529" s="374">
        <v>18</v>
      </c>
      <c r="BV529" s="329">
        <v>8.6124401913875603E-2</v>
      </c>
      <c r="BW529" s="374">
        <v>25772.611111111109</v>
      </c>
      <c r="BX529" s="389">
        <v>6.8613249980940762E-4</v>
      </c>
      <c r="BY529" s="12"/>
      <c r="CA529" s="9"/>
      <c r="CB529" s="138"/>
      <c r="CC529" s="138"/>
      <c r="CD529" s="138"/>
      <c r="CE529" s="138"/>
      <c r="CF529" s="138"/>
      <c r="CG529" s="138"/>
      <c r="CH529" s="1"/>
      <c r="CI529" s="9"/>
      <c r="CJ529" s="130"/>
      <c r="CK529" s="130"/>
      <c r="CL529" s="130"/>
      <c r="CM529" s="1"/>
      <c r="CN529" s="1"/>
      <c r="CO529" s="1"/>
      <c r="CP529" s="1"/>
      <c r="CQ529" s="1"/>
    </row>
    <row r="530" spans="2:95" s="14" customFormat="1" ht="13.5" customHeight="1">
      <c r="B530" s="451"/>
      <c r="C530" s="566"/>
      <c r="D530" s="581"/>
      <c r="E530" s="569"/>
      <c r="F530" s="569"/>
      <c r="G530" s="117" t="s">
        <v>135</v>
      </c>
      <c r="H530" s="187">
        <v>18776415</v>
      </c>
      <c r="I530" s="160">
        <f>IFERROR(H530/E527,"-")</f>
        <v>2.1650440380010794E-2</v>
      </c>
      <c r="J530" s="187">
        <v>386</v>
      </c>
      <c r="K530" s="160">
        <f>IFERROR(J530/F527,"-")</f>
        <v>0.26880222841225626</v>
      </c>
      <c r="L530" s="190">
        <f t="shared" si="295"/>
        <v>48643.562176165804</v>
      </c>
      <c r="M530" s="101">
        <f t="shared" si="317"/>
        <v>1.8909518444128741E-2</v>
      </c>
      <c r="N530" s="569"/>
      <c r="O530" s="569"/>
      <c r="P530" s="117" t="s">
        <v>135</v>
      </c>
      <c r="Q530" s="187">
        <v>670044</v>
      </c>
      <c r="R530" s="160">
        <f>IFERROR(Q530/N527,"-")</f>
        <v>7.8065182477031992E-3</v>
      </c>
      <c r="S530" s="187">
        <v>32</v>
      </c>
      <c r="T530" s="160">
        <f>IFERROR(S530/O527,"-")</f>
        <v>0.20645161290322581</v>
      </c>
      <c r="U530" s="190">
        <f t="shared" si="296"/>
        <v>20938.875</v>
      </c>
      <c r="V530" s="101">
        <f t="shared" si="318"/>
        <v>1.5676284720521237E-3</v>
      </c>
      <c r="W530" s="569"/>
      <c r="X530" s="569"/>
      <c r="Y530" s="117" t="s">
        <v>135</v>
      </c>
      <c r="Z530" s="187">
        <v>1117959</v>
      </c>
      <c r="AA530" s="160">
        <f>IFERROR(Z530/W527,"-")</f>
        <v>1.8599725386112351E-2</v>
      </c>
      <c r="AB530" s="187">
        <v>31</v>
      </c>
      <c r="AC530" s="160">
        <f>IFERROR(AB530/X527,"-")</f>
        <v>0.34444444444444444</v>
      </c>
      <c r="AD530" s="190">
        <f t="shared" si="297"/>
        <v>36063.193548387098</v>
      </c>
      <c r="AE530" s="101">
        <f t="shared" si="319"/>
        <v>1.5186400823004947E-3</v>
      </c>
      <c r="AF530" s="569"/>
      <c r="AG530" s="569"/>
      <c r="AH530" s="117" t="s">
        <v>135</v>
      </c>
      <c r="AI530" s="187">
        <v>1393651</v>
      </c>
      <c r="AJ530" s="160">
        <f>IFERROR(AI530/AF527,"-")</f>
        <v>1.1389966375656702E-2</v>
      </c>
      <c r="AK530" s="187">
        <v>43</v>
      </c>
      <c r="AL530" s="160">
        <f>IFERROR(AK530/AG527,"-")</f>
        <v>0.28289473684210525</v>
      </c>
      <c r="AM530" s="190">
        <f t="shared" si="298"/>
        <v>32410.488372093023</v>
      </c>
      <c r="AN530" s="101">
        <f t="shared" si="320"/>
        <v>2.1065007593200412E-3</v>
      </c>
      <c r="AO530" s="569"/>
      <c r="AP530" s="586"/>
      <c r="AQ530" s="117" t="s">
        <v>135</v>
      </c>
      <c r="AR530" s="187">
        <f t="shared" si="293"/>
        <v>21958069</v>
      </c>
      <c r="AS530" s="160">
        <f>IFERROR(AR530/AO527,"-")</f>
        <v>1.9336969813533299E-2</v>
      </c>
      <c r="AT530" s="187">
        <f t="shared" si="294"/>
        <v>492</v>
      </c>
      <c r="AU530" s="160">
        <f>IFERROR(AT530/AP527,"-")</f>
        <v>0.26841243862520459</v>
      </c>
      <c r="AV530" s="190">
        <f t="shared" si="299"/>
        <v>44630.221544715445</v>
      </c>
      <c r="AW530" s="101">
        <f t="shared" si="321"/>
        <v>2.4102287757801402E-2</v>
      </c>
      <c r="AX530" s="112"/>
      <c r="BN530" s="476"/>
      <c r="BO530" s="566"/>
      <c r="BP530" s="569"/>
      <c r="BQ530" s="569"/>
      <c r="BR530" s="388" t="s">
        <v>147</v>
      </c>
      <c r="BS530" s="374">
        <v>340682</v>
      </c>
      <c r="BT530" s="329">
        <v>1.7994536808721331E-3</v>
      </c>
      <c r="BU530" s="374">
        <v>32</v>
      </c>
      <c r="BV530" s="329">
        <v>0.15311004784688995</v>
      </c>
      <c r="BW530" s="374">
        <v>10646.3125</v>
      </c>
      <c r="BX530" s="389">
        <v>1.2197911107722803E-3</v>
      </c>
      <c r="CA530" s="9"/>
      <c r="CB530" s="138"/>
      <c r="CC530" s="138"/>
      <c r="CD530" s="138"/>
      <c r="CE530" s="138"/>
      <c r="CF530" s="138"/>
      <c r="CG530" s="138"/>
      <c r="CH530" s="1"/>
      <c r="CI530" s="9"/>
      <c r="CJ530" s="130"/>
      <c r="CK530" s="130"/>
      <c r="CL530" s="130"/>
      <c r="CM530" s="1"/>
      <c r="CN530" s="1"/>
      <c r="CO530" s="1"/>
      <c r="CP530" s="1"/>
      <c r="CQ530" s="1"/>
    </row>
    <row r="531" spans="2:95" s="14" customFormat="1" ht="13.5" customHeight="1">
      <c r="B531" s="451"/>
      <c r="C531" s="566"/>
      <c r="D531" s="581"/>
      <c r="E531" s="569"/>
      <c r="F531" s="569"/>
      <c r="G531" s="117" t="s">
        <v>136</v>
      </c>
      <c r="H531" s="187">
        <v>2265343</v>
      </c>
      <c r="I531" s="160">
        <f>IFERROR(H531/E527,"-")</f>
        <v>2.6120893451585295E-3</v>
      </c>
      <c r="J531" s="187">
        <v>80</v>
      </c>
      <c r="K531" s="160">
        <f>IFERROR(J531/F527,"-")</f>
        <v>5.5710306406685235E-2</v>
      </c>
      <c r="L531" s="190">
        <f t="shared" si="295"/>
        <v>28316.787499999999</v>
      </c>
      <c r="M531" s="101">
        <f t="shared" si="317"/>
        <v>3.9190711801303088E-3</v>
      </c>
      <c r="N531" s="569"/>
      <c r="O531" s="569"/>
      <c r="P531" s="117" t="s">
        <v>136</v>
      </c>
      <c r="Q531" s="187">
        <v>15875</v>
      </c>
      <c r="R531" s="160">
        <f>IFERROR(Q531/N527,"-")</f>
        <v>1.8495573004502435E-4</v>
      </c>
      <c r="S531" s="187">
        <v>3</v>
      </c>
      <c r="T531" s="160">
        <f>IFERROR(S531/O527,"-")</f>
        <v>1.935483870967742E-2</v>
      </c>
      <c r="U531" s="190">
        <f t="shared" si="296"/>
        <v>5291.666666666667</v>
      </c>
      <c r="V531" s="101">
        <f t="shared" si="318"/>
        <v>1.469651692548866E-4</v>
      </c>
      <c r="W531" s="569"/>
      <c r="X531" s="569"/>
      <c r="Y531" s="117" t="s">
        <v>136</v>
      </c>
      <c r="Z531" s="187">
        <v>43832</v>
      </c>
      <c r="AA531" s="160">
        <f>IFERROR(Z531/W527,"-")</f>
        <v>7.2924245265173105E-4</v>
      </c>
      <c r="AB531" s="187">
        <v>6</v>
      </c>
      <c r="AC531" s="160">
        <f>IFERROR(AB531/X527,"-")</f>
        <v>6.6666666666666666E-2</v>
      </c>
      <c r="AD531" s="190">
        <f t="shared" si="297"/>
        <v>7305.333333333333</v>
      </c>
      <c r="AE531" s="101">
        <f t="shared" si="319"/>
        <v>2.9393033850977319E-4</v>
      </c>
      <c r="AF531" s="569"/>
      <c r="AG531" s="569"/>
      <c r="AH531" s="117" t="s">
        <v>136</v>
      </c>
      <c r="AI531" s="187">
        <v>115265</v>
      </c>
      <c r="AJ531" s="160">
        <f>IFERROR(AI531/AF527,"-")</f>
        <v>9.4203245596642898E-4</v>
      </c>
      <c r="AK531" s="187">
        <v>10</v>
      </c>
      <c r="AL531" s="160">
        <f>IFERROR(AK531/AG527,"-")</f>
        <v>6.5789473684210523E-2</v>
      </c>
      <c r="AM531" s="190">
        <f t="shared" si="298"/>
        <v>11526.5</v>
      </c>
      <c r="AN531" s="101">
        <f t="shared" si="320"/>
        <v>4.898838975162886E-4</v>
      </c>
      <c r="AO531" s="569"/>
      <c r="AP531" s="586"/>
      <c r="AQ531" s="117" t="s">
        <v>136</v>
      </c>
      <c r="AR531" s="187">
        <f t="shared" si="293"/>
        <v>2440315</v>
      </c>
      <c r="AS531" s="160">
        <f>IFERROR(AR531/AO527,"-")</f>
        <v>2.1490185448689737E-3</v>
      </c>
      <c r="AT531" s="187">
        <f t="shared" si="294"/>
        <v>99</v>
      </c>
      <c r="AU531" s="160">
        <f>IFERROR(AT531/AP527,"-")</f>
        <v>5.4009819967266774E-2</v>
      </c>
      <c r="AV531" s="190">
        <f t="shared" si="299"/>
        <v>24649.646464646463</v>
      </c>
      <c r="AW531" s="101">
        <f t="shared" si="321"/>
        <v>4.8498505854112578E-3</v>
      </c>
      <c r="AX531" s="112"/>
      <c r="BN531" s="477"/>
      <c r="BO531" s="567"/>
      <c r="BP531" s="570"/>
      <c r="BQ531" s="570"/>
      <c r="BR531" s="119" t="s">
        <v>74</v>
      </c>
      <c r="BS531" s="374">
        <v>32311548</v>
      </c>
      <c r="BT531" s="329">
        <v>0.17066687991521892</v>
      </c>
      <c r="BU531" s="374">
        <v>177</v>
      </c>
      <c r="BV531" s="329">
        <v>0.84688995215311003</v>
      </c>
      <c r="BW531" s="374">
        <v>182551.11864406778</v>
      </c>
      <c r="BX531" s="389">
        <v>6.7469695814591753E-3</v>
      </c>
      <c r="CA531" s="9"/>
      <c r="CB531" s="138"/>
      <c r="CC531" s="138"/>
      <c r="CD531" s="138"/>
      <c r="CE531" s="138"/>
      <c r="CF531" s="138"/>
      <c r="CG531" s="138"/>
      <c r="CH531" s="1"/>
      <c r="CI531" s="9"/>
      <c r="CJ531" s="130"/>
      <c r="CK531" s="130"/>
      <c r="CL531" s="130"/>
      <c r="CM531" s="1"/>
      <c r="CN531" s="1"/>
      <c r="CO531" s="1"/>
      <c r="CP531" s="1"/>
      <c r="CQ531" s="1"/>
    </row>
    <row r="532" spans="2:95" s="14" customFormat="1" ht="13.5" customHeight="1">
      <c r="B532" s="451"/>
      <c r="C532" s="566"/>
      <c r="D532" s="581"/>
      <c r="E532" s="569"/>
      <c r="F532" s="569"/>
      <c r="G532" s="117" t="s">
        <v>137</v>
      </c>
      <c r="H532" s="187">
        <v>18787647</v>
      </c>
      <c r="I532" s="160">
        <f>IFERROR(H532/E527,"-")</f>
        <v>2.1663391614117428E-2</v>
      </c>
      <c r="J532" s="187">
        <v>489</v>
      </c>
      <c r="K532" s="160">
        <f>IFERROR(J532/F527,"-")</f>
        <v>0.34052924791086353</v>
      </c>
      <c r="L532" s="190">
        <f t="shared" si="295"/>
        <v>38420.546012269937</v>
      </c>
      <c r="M532" s="101">
        <f t="shared" si="317"/>
        <v>2.3955322588546515E-2</v>
      </c>
      <c r="N532" s="569"/>
      <c r="O532" s="569"/>
      <c r="P532" s="117" t="s">
        <v>137</v>
      </c>
      <c r="Q532" s="187">
        <v>1149423</v>
      </c>
      <c r="R532" s="160">
        <f>IFERROR(Q532/N527,"-")</f>
        <v>1.3391645360349104E-2</v>
      </c>
      <c r="S532" s="187">
        <v>50</v>
      </c>
      <c r="T532" s="160">
        <f>IFERROR(S532/O527,"-")</f>
        <v>0.32258064516129031</v>
      </c>
      <c r="U532" s="190">
        <f t="shared" si="296"/>
        <v>22988.46</v>
      </c>
      <c r="V532" s="101">
        <f t="shared" si="318"/>
        <v>2.4494194875814431E-3</v>
      </c>
      <c r="W532" s="569"/>
      <c r="X532" s="569"/>
      <c r="Y532" s="117" t="s">
        <v>137</v>
      </c>
      <c r="Z532" s="187">
        <v>1295638</v>
      </c>
      <c r="AA532" s="160">
        <f>IFERROR(Z532/W527,"-")</f>
        <v>2.1555809291585678E-2</v>
      </c>
      <c r="AB532" s="187">
        <v>42</v>
      </c>
      <c r="AC532" s="160">
        <f>IFERROR(AB532/X527,"-")</f>
        <v>0.46666666666666667</v>
      </c>
      <c r="AD532" s="190">
        <f t="shared" si="297"/>
        <v>30848.523809523809</v>
      </c>
      <c r="AE532" s="101">
        <f t="shared" si="319"/>
        <v>2.0575123695684124E-3</v>
      </c>
      <c r="AF532" s="569"/>
      <c r="AG532" s="569"/>
      <c r="AH532" s="117" t="s">
        <v>137</v>
      </c>
      <c r="AI532" s="187">
        <v>1708127</v>
      </c>
      <c r="AJ532" s="160">
        <f>IFERROR(AI532/AF527,"-")</f>
        <v>1.3960101270225726E-2</v>
      </c>
      <c r="AK532" s="187">
        <v>51</v>
      </c>
      <c r="AL532" s="160">
        <f>IFERROR(AK532/AG527,"-")</f>
        <v>0.33552631578947367</v>
      </c>
      <c r="AM532" s="190">
        <f t="shared" si="298"/>
        <v>33492.686274509804</v>
      </c>
      <c r="AN532" s="101">
        <f t="shared" si="320"/>
        <v>2.4984078773330719E-3</v>
      </c>
      <c r="AO532" s="569"/>
      <c r="AP532" s="586"/>
      <c r="AQ532" s="117" t="s">
        <v>137</v>
      </c>
      <c r="AR532" s="187">
        <f t="shared" si="293"/>
        <v>22940835</v>
      </c>
      <c r="AS532" s="160">
        <f>IFERROR(AR532/AO527,"-")</f>
        <v>2.0202424625418939E-2</v>
      </c>
      <c r="AT532" s="187">
        <f t="shared" si="294"/>
        <v>632</v>
      </c>
      <c r="AU532" s="160">
        <f>IFERROR(AT532/AP527,"-")</f>
        <v>0.34478996181123839</v>
      </c>
      <c r="AV532" s="190">
        <f t="shared" si="299"/>
        <v>36298.789556962023</v>
      </c>
      <c r="AW532" s="101">
        <f t="shared" si="321"/>
        <v>3.0960662323029443E-2</v>
      </c>
      <c r="AX532" s="112"/>
      <c r="BN532" s="555">
        <v>32</v>
      </c>
      <c r="BO532" s="565" t="s">
        <v>36</v>
      </c>
      <c r="BP532" s="568">
        <v>158150980</v>
      </c>
      <c r="BQ532" s="568">
        <v>231</v>
      </c>
      <c r="BR532" s="388" t="s">
        <v>133</v>
      </c>
      <c r="BS532" s="374">
        <v>4487329</v>
      </c>
      <c r="BT532" s="329">
        <v>2.8373703406706679E-2</v>
      </c>
      <c r="BU532" s="374">
        <v>29</v>
      </c>
      <c r="BV532" s="329">
        <v>0.12554112554112554</v>
      </c>
      <c r="BW532" s="374">
        <v>154735.4827586207</v>
      </c>
      <c r="BX532" s="389">
        <v>1.3574237034263247E-3</v>
      </c>
      <c r="CA532" s="9"/>
      <c r="CB532" s="138"/>
      <c r="CC532" s="138"/>
      <c r="CD532" s="138"/>
      <c r="CE532" s="138"/>
      <c r="CF532" s="138"/>
      <c r="CG532" s="138"/>
      <c r="CH532" s="1"/>
      <c r="CI532" s="9"/>
      <c r="CJ532" s="130"/>
      <c r="CK532" s="130"/>
      <c r="CL532" s="130"/>
      <c r="CM532" s="1"/>
      <c r="CN532" s="1"/>
      <c r="CO532" s="1"/>
      <c r="CP532" s="1"/>
      <c r="CQ532" s="1"/>
    </row>
    <row r="533" spans="2:95" s="14" customFormat="1" ht="13.5" customHeight="1">
      <c r="B533" s="451"/>
      <c r="C533" s="566"/>
      <c r="D533" s="581"/>
      <c r="E533" s="569"/>
      <c r="F533" s="569"/>
      <c r="G533" s="117" t="s">
        <v>138</v>
      </c>
      <c r="H533" s="187">
        <v>34868569</v>
      </c>
      <c r="I533" s="160">
        <f>IFERROR(H533/E527,"-")</f>
        <v>4.0205751431825115E-2</v>
      </c>
      <c r="J533" s="187">
        <v>564</v>
      </c>
      <c r="K533" s="160">
        <f>IFERROR(J533/F527,"-")</f>
        <v>0.39275766016713093</v>
      </c>
      <c r="L533" s="190">
        <f t="shared" si="295"/>
        <v>61823.703900709217</v>
      </c>
      <c r="M533" s="101">
        <f t="shared" si="317"/>
        <v>2.7629451819918681E-2</v>
      </c>
      <c r="N533" s="569"/>
      <c r="O533" s="569"/>
      <c r="P533" s="117" t="s">
        <v>138</v>
      </c>
      <c r="Q533" s="187">
        <v>2568952</v>
      </c>
      <c r="R533" s="160">
        <f>IFERROR(Q533/N527,"-")</f>
        <v>2.9930229455787424E-2</v>
      </c>
      <c r="S533" s="187">
        <v>56</v>
      </c>
      <c r="T533" s="160">
        <f>IFERROR(S533/O527,"-")</f>
        <v>0.36129032258064514</v>
      </c>
      <c r="U533" s="190">
        <f t="shared" si="296"/>
        <v>45874.142857142855</v>
      </c>
      <c r="V533" s="101">
        <f t="shared" si="318"/>
        <v>2.7433498260912162E-3</v>
      </c>
      <c r="W533" s="569"/>
      <c r="X533" s="569"/>
      <c r="Y533" s="117" t="s">
        <v>138</v>
      </c>
      <c r="Z533" s="187">
        <v>2128985</v>
      </c>
      <c r="AA533" s="160">
        <f>IFERROR(Z533/W527,"-")</f>
        <v>3.5420383351404121E-2</v>
      </c>
      <c r="AB533" s="187">
        <v>37</v>
      </c>
      <c r="AC533" s="160">
        <f>IFERROR(AB533/X527,"-")</f>
        <v>0.41111111111111109</v>
      </c>
      <c r="AD533" s="190">
        <f t="shared" si="297"/>
        <v>57540.135135135133</v>
      </c>
      <c r="AE533" s="101">
        <f t="shared" si="319"/>
        <v>1.812570420810268E-3</v>
      </c>
      <c r="AF533" s="569"/>
      <c r="AG533" s="569"/>
      <c r="AH533" s="117" t="s">
        <v>138</v>
      </c>
      <c r="AI533" s="187">
        <v>1995750</v>
      </c>
      <c r="AJ533" s="160">
        <f>IFERROR(AI533/AF527,"-")</f>
        <v>1.6310773209517203E-2</v>
      </c>
      <c r="AK533" s="187">
        <v>62</v>
      </c>
      <c r="AL533" s="160">
        <f>IFERROR(AK533/AG527,"-")</f>
        <v>0.40789473684210525</v>
      </c>
      <c r="AM533" s="190">
        <f t="shared" si="298"/>
        <v>32189.516129032258</v>
      </c>
      <c r="AN533" s="101">
        <f t="shared" si="320"/>
        <v>3.0372801646009894E-3</v>
      </c>
      <c r="AO533" s="569"/>
      <c r="AP533" s="586"/>
      <c r="AQ533" s="117" t="s">
        <v>138</v>
      </c>
      <c r="AR533" s="187">
        <f t="shared" si="293"/>
        <v>41562256</v>
      </c>
      <c r="AS533" s="160">
        <f>IFERROR(AR533/AO527,"-")</f>
        <v>3.6601036714765008E-2</v>
      </c>
      <c r="AT533" s="187">
        <f t="shared" si="294"/>
        <v>719</v>
      </c>
      <c r="AU533" s="160">
        <f>IFERROR(AT533/AP527,"-")</f>
        <v>0.392253136933988</v>
      </c>
      <c r="AV533" s="190">
        <f t="shared" si="299"/>
        <v>57805.641168289294</v>
      </c>
      <c r="AW533" s="101">
        <f t="shared" si="321"/>
        <v>3.5222652231421153E-2</v>
      </c>
      <c r="AX533" s="112"/>
      <c r="BN533" s="476"/>
      <c r="BO533" s="566"/>
      <c r="BP533" s="569"/>
      <c r="BQ533" s="569"/>
      <c r="BR533" s="388" t="s">
        <v>134</v>
      </c>
      <c r="BS533" s="374">
        <v>2686027</v>
      </c>
      <c r="BT533" s="329">
        <v>1.6983941547501002E-2</v>
      </c>
      <c r="BU533" s="374">
        <v>65</v>
      </c>
      <c r="BV533" s="329">
        <v>0.2813852813852814</v>
      </c>
      <c r="BW533" s="374">
        <v>41323.492307692308</v>
      </c>
      <c r="BX533" s="389">
        <v>3.0425014042314174E-3</v>
      </c>
      <c r="CA533" s="9"/>
      <c r="CB533" s="138"/>
      <c r="CC533" s="138"/>
      <c r="CD533" s="138"/>
      <c r="CE533" s="138"/>
      <c r="CF533" s="138"/>
      <c r="CG533" s="138"/>
      <c r="CH533" s="1"/>
      <c r="CI533" s="9"/>
      <c r="CJ533" s="130"/>
      <c r="CK533" s="130"/>
      <c r="CL533" s="130"/>
      <c r="CM533" s="1"/>
      <c r="CN533" s="1"/>
      <c r="CO533" s="1"/>
      <c r="CP533" s="1"/>
      <c r="CQ533" s="1"/>
    </row>
    <row r="534" spans="2:95" s="14" customFormat="1" ht="13.5" customHeight="1">
      <c r="B534" s="451"/>
      <c r="C534" s="566"/>
      <c r="D534" s="581"/>
      <c r="E534" s="569"/>
      <c r="F534" s="569"/>
      <c r="G534" s="117" t="s">
        <v>139</v>
      </c>
      <c r="H534" s="187">
        <v>15324510</v>
      </c>
      <c r="I534" s="160">
        <f>IFERROR(H534/E527,"-")</f>
        <v>1.7670167074379173E-2</v>
      </c>
      <c r="J534" s="187">
        <v>143</v>
      </c>
      <c r="K534" s="160">
        <f>IFERROR(J534/F527,"-")</f>
        <v>9.9582172701949856E-2</v>
      </c>
      <c r="L534" s="190">
        <f t="shared" si="295"/>
        <v>107164.40559440559</v>
      </c>
      <c r="M534" s="101">
        <f t="shared" si="317"/>
        <v>7.0053397344829278E-3</v>
      </c>
      <c r="N534" s="569"/>
      <c r="O534" s="569"/>
      <c r="P534" s="117" t="s">
        <v>139</v>
      </c>
      <c r="Q534" s="187">
        <v>181422</v>
      </c>
      <c r="R534" s="160">
        <f>IFERROR(Q534/N527,"-")</f>
        <v>2.1137032098411594E-3</v>
      </c>
      <c r="S534" s="187">
        <v>12</v>
      </c>
      <c r="T534" s="160">
        <f>IFERROR(S534/O527,"-")</f>
        <v>7.7419354838709681E-2</v>
      </c>
      <c r="U534" s="190">
        <f t="shared" si="296"/>
        <v>15118.5</v>
      </c>
      <c r="V534" s="101">
        <f t="shared" si="318"/>
        <v>5.8786067701954638E-4</v>
      </c>
      <c r="W534" s="569"/>
      <c r="X534" s="569"/>
      <c r="Y534" s="117" t="s">
        <v>139</v>
      </c>
      <c r="Z534" s="187">
        <v>90725</v>
      </c>
      <c r="AA534" s="160">
        <f>IFERROR(Z534/W527,"-")</f>
        <v>1.5094114235450879E-3</v>
      </c>
      <c r="AB534" s="187">
        <v>7</v>
      </c>
      <c r="AC534" s="160">
        <f>IFERROR(AB534/X527,"-")</f>
        <v>7.7777777777777779E-2</v>
      </c>
      <c r="AD534" s="190">
        <f t="shared" si="297"/>
        <v>12960.714285714286</v>
      </c>
      <c r="AE534" s="101">
        <f t="shared" si="319"/>
        <v>3.4291872826140203E-4</v>
      </c>
      <c r="AF534" s="569"/>
      <c r="AG534" s="569"/>
      <c r="AH534" s="117" t="s">
        <v>139</v>
      </c>
      <c r="AI534" s="187">
        <v>505051</v>
      </c>
      <c r="AJ534" s="160">
        <f>IFERROR(AI534/AF527,"-")</f>
        <v>4.1276574321632842E-3</v>
      </c>
      <c r="AK534" s="187">
        <v>21</v>
      </c>
      <c r="AL534" s="160">
        <f>IFERROR(AK534/AG527,"-")</f>
        <v>0.13815789473684212</v>
      </c>
      <c r="AM534" s="190">
        <f t="shared" si="298"/>
        <v>24050.047619047618</v>
      </c>
      <c r="AN534" s="101">
        <f t="shared" si="320"/>
        <v>1.0287561847842062E-3</v>
      </c>
      <c r="AO534" s="569"/>
      <c r="AP534" s="586"/>
      <c r="AQ534" s="117" t="s">
        <v>139</v>
      </c>
      <c r="AR534" s="187">
        <f t="shared" si="293"/>
        <v>16101708</v>
      </c>
      <c r="AS534" s="160">
        <f>IFERROR(AR534/AO527,"-")</f>
        <v>1.4179673155336548E-2</v>
      </c>
      <c r="AT534" s="187">
        <f t="shared" si="294"/>
        <v>183</v>
      </c>
      <c r="AU534" s="160">
        <f>IFERROR(AT534/AP527,"-")</f>
        <v>9.9836333878887074E-2</v>
      </c>
      <c r="AV534" s="190">
        <f t="shared" si="299"/>
        <v>87987.475409836072</v>
      </c>
      <c r="AW534" s="101">
        <f t="shared" si="321"/>
        <v>8.9648753245480817E-3</v>
      </c>
      <c r="AX534" s="112"/>
      <c r="BN534" s="476"/>
      <c r="BO534" s="566"/>
      <c r="BP534" s="569"/>
      <c r="BQ534" s="569"/>
      <c r="BR534" s="388" t="s">
        <v>135</v>
      </c>
      <c r="BS534" s="374">
        <v>2450799</v>
      </c>
      <c r="BT534" s="329">
        <v>1.549657801677865E-2</v>
      </c>
      <c r="BU534" s="374">
        <v>82</v>
      </c>
      <c r="BV534" s="329">
        <v>0.354978354978355</v>
      </c>
      <c r="BW534" s="374">
        <v>29887.792682926829</v>
      </c>
      <c r="BX534" s="389">
        <v>3.838232540722711E-3</v>
      </c>
      <c r="CA534" s="9"/>
      <c r="CB534" s="138"/>
      <c r="CC534" s="138"/>
      <c r="CD534" s="138"/>
      <c r="CE534" s="138"/>
      <c r="CF534" s="138"/>
      <c r="CG534" s="138"/>
      <c r="CH534" s="1"/>
      <c r="CI534" s="9"/>
      <c r="CJ534" s="130"/>
      <c r="CK534" s="130"/>
      <c r="CL534" s="130"/>
      <c r="CM534" s="1"/>
      <c r="CN534" s="1"/>
      <c r="CO534" s="1"/>
      <c r="CP534" s="1"/>
      <c r="CQ534" s="1"/>
    </row>
    <row r="535" spans="2:95" s="14" customFormat="1" ht="13.5" customHeight="1">
      <c r="B535" s="451"/>
      <c r="C535" s="566"/>
      <c r="D535" s="581"/>
      <c r="E535" s="569"/>
      <c r="F535" s="569"/>
      <c r="G535" s="117" t="s">
        <v>149</v>
      </c>
      <c r="H535" s="187">
        <v>0</v>
      </c>
      <c r="I535" s="160">
        <f>IFERROR(H535/E527,"-")</f>
        <v>0</v>
      </c>
      <c r="J535" s="187">
        <v>0</v>
      </c>
      <c r="K535" s="160">
        <f>IFERROR(J535/F527,"-")</f>
        <v>0</v>
      </c>
      <c r="L535" s="190" t="str">
        <f t="shared" si="295"/>
        <v>-</v>
      </c>
      <c r="M535" s="101">
        <f t="shared" si="317"/>
        <v>0</v>
      </c>
      <c r="N535" s="569"/>
      <c r="O535" s="569"/>
      <c r="P535" s="117" t="s">
        <v>149</v>
      </c>
      <c r="Q535" s="187">
        <v>0</v>
      </c>
      <c r="R535" s="160">
        <f>IFERROR(Q535/N527,"-")</f>
        <v>0</v>
      </c>
      <c r="S535" s="187">
        <v>0</v>
      </c>
      <c r="T535" s="160">
        <f>IFERROR(S535/O527,"-")</f>
        <v>0</v>
      </c>
      <c r="U535" s="190" t="str">
        <f t="shared" si="296"/>
        <v>-</v>
      </c>
      <c r="V535" s="101">
        <f t="shared" si="318"/>
        <v>0</v>
      </c>
      <c r="W535" s="569"/>
      <c r="X535" s="569"/>
      <c r="Y535" s="117" t="s">
        <v>149</v>
      </c>
      <c r="Z535" s="187">
        <v>0</v>
      </c>
      <c r="AA535" s="160">
        <f>IFERROR(Z535/W527,"-")</f>
        <v>0</v>
      </c>
      <c r="AB535" s="187">
        <v>0</v>
      </c>
      <c r="AC535" s="160">
        <f>IFERROR(AB535/X527,"-")</f>
        <v>0</v>
      </c>
      <c r="AD535" s="190" t="str">
        <f t="shared" si="297"/>
        <v>-</v>
      </c>
      <c r="AE535" s="101">
        <f t="shared" si="319"/>
        <v>0</v>
      </c>
      <c r="AF535" s="569"/>
      <c r="AG535" s="569"/>
      <c r="AH535" s="117" t="s">
        <v>149</v>
      </c>
      <c r="AI535" s="187">
        <v>0</v>
      </c>
      <c r="AJ535" s="160">
        <f>IFERROR(AI535/AF527,"-")</f>
        <v>0</v>
      </c>
      <c r="AK535" s="187">
        <v>0</v>
      </c>
      <c r="AL535" s="160">
        <f>IFERROR(AK535/AG527,"-")</f>
        <v>0</v>
      </c>
      <c r="AM535" s="190" t="str">
        <f t="shared" si="298"/>
        <v>-</v>
      </c>
      <c r="AN535" s="101">
        <f t="shared" si="320"/>
        <v>0</v>
      </c>
      <c r="AO535" s="569"/>
      <c r="AP535" s="586"/>
      <c r="AQ535" s="117" t="s">
        <v>149</v>
      </c>
      <c r="AR535" s="187">
        <f t="shared" si="293"/>
        <v>0</v>
      </c>
      <c r="AS535" s="160">
        <f>IFERROR(AR535/AO527,"-")</f>
        <v>0</v>
      </c>
      <c r="AT535" s="187">
        <f t="shared" si="294"/>
        <v>0</v>
      </c>
      <c r="AU535" s="160">
        <f>IFERROR(AT535/AP527,"-")</f>
        <v>0</v>
      </c>
      <c r="AV535" s="190" t="str">
        <f t="shared" si="299"/>
        <v>-</v>
      </c>
      <c r="AW535" s="101">
        <f t="shared" si="321"/>
        <v>0</v>
      </c>
      <c r="AX535" s="112"/>
      <c r="BN535" s="476"/>
      <c r="BO535" s="566"/>
      <c r="BP535" s="569"/>
      <c r="BQ535" s="569"/>
      <c r="BR535" s="388" t="s">
        <v>136</v>
      </c>
      <c r="BS535" s="374">
        <v>116091</v>
      </c>
      <c r="BT535" s="329">
        <v>7.3405172702692076E-4</v>
      </c>
      <c r="BU535" s="374">
        <v>16</v>
      </c>
      <c r="BV535" s="329">
        <v>6.9264069264069264E-2</v>
      </c>
      <c r="BW535" s="374">
        <v>7255.6875</v>
      </c>
      <c r="BX535" s="389">
        <v>7.4892342258004124E-4</v>
      </c>
      <c r="CA535" s="9"/>
      <c r="CB535" s="138"/>
      <c r="CC535" s="138"/>
      <c r="CD535" s="138"/>
      <c r="CE535" s="138"/>
      <c r="CF535" s="138"/>
      <c r="CG535" s="138"/>
      <c r="CH535" s="1"/>
      <c r="CI535" s="9"/>
      <c r="CJ535" s="130"/>
      <c r="CK535" s="130"/>
      <c r="CL535" s="130"/>
      <c r="CM535" s="1"/>
      <c r="CN535" s="1"/>
      <c r="CO535" s="1"/>
      <c r="CP535" s="1"/>
      <c r="CQ535" s="1"/>
    </row>
    <row r="536" spans="2:95" s="14" customFormat="1" ht="13.5" customHeight="1">
      <c r="B536" s="451"/>
      <c r="C536" s="566"/>
      <c r="D536" s="581"/>
      <c r="E536" s="569"/>
      <c r="F536" s="569"/>
      <c r="G536" s="117" t="s">
        <v>140</v>
      </c>
      <c r="H536" s="187">
        <v>79113</v>
      </c>
      <c r="I536" s="160">
        <f>IFERROR(H536/E527,"-")</f>
        <v>9.122248788087577E-5</v>
      </c>
      <c r="J536" s="187">
        <v>6</v>
      </c>
      <c r="K536" s="160">
        <f>IFERROR(J536/F527,"-")</f>
        <v>4.178272980501393E-3</v>
      </c>
      <c r="L536" s="190">
        <f t="shared" si="295"/>
        <v>13185.5</v>
      </c>
      <c r="M536" s="101">
        <f t="shared" si="317"/>
        <v>2.9393033850977319E-4</v>
      </c>
      <c r="N536" s="569"/>
      <c r="O536" s="569"/>
      <c r="P536" s="117" t="s">
        <v>140</v>
      </c>
      <c r="Q536" s="187">
        <v>1374</v>
      </c>
      <c r="R536" s="160">
        <f>IFERROR(Q536/N527,"-")</f>
        <v>1.6008136887046515E-5</v>
      </c>
      <c r="S536" s="187">
        <v>1</v>
      </c>
      <c r="T536" s="160">
        <f>IFERROR(S536/O527,"-")</f>
        <v>6.4516129032258064E-3</v>
      </c>
      <c r="U536" s="190">
        <f t="shared" si="296"/>
        <v>1374</v>
      </c>
      <c r="V536" s="101">
        <f t="shared" si="318"/>
        <v>4.8988389751628865E-5</v>
      </c>
      <c r="W536" s="569"/>
      <c r="X536" s="569"/>
      <c r="Y536" s="117" t="s">
        <v>140</v>
      </c>
      <c r="Z536" s="187">
        <v>12110</v>
      </c>
      <c r="AA536" s="160">
        <f>IFERROR(Z536/W527,"-")</f>
        <v>2.0147668601963091E-4</v>
      </c>
      <c r="AB536" s="187">
        <v>2</v>
      </c>
      <c r="AC536" s="160">
        <f>IFERROR(AB536/X527,"-")</f>
        <v>2.2222222222222223E-2</v>
      </c>
      <c r="AD536" s="190">
        <f t="shared" si="297"/>
        <v>6055</v>
      </c>
      <c r="AE536" s="101">
        <f t="shared" si="319"/>
        <v>9.797677950325773E-5</v>
      </c>
      <c r="AF536" s="569"/>
      <c r="AG536" s="569"/>
      <c r="AH536" s="117" t="s">
        <v>140</v>
      </c>
      <c r="AI536" s="187">
        <v>3894</v>
      </c>
      <c r="AJ536" s="160">
        <f>IFERROR(AI536/AF527,"-")</f>
        <v>3.1824702932661906E-5</v>
      </c>
      <c r="AK536" s="187">
        <v>1</v>
      </c>
      <c r="AL536" s="160">
        <f>IFERROR(AK536/AG527,"-")</f>
        <v>6.5789473684210523E-3</v>
      </c>
      <c r="AM536" s="190">
        <f t="shared" si="298"/>
        <v>3894</v>
      </c>
      <c r="AN536" s="101">
        <f t="shared" si="320"/>
        <v>4.8988389751628865E-5</v>
      </c>
      <c r="AO536" s="569"/>
      <c r="AP536" s="586"/>
      <c r="AQ536" s="117" t="s">
        <v>140</v>
      </c>
      <c r="AR536" s="187">
        <f t="shared" si="293"/>
        <v>96491</v>
      </c>
      <c r="AS536" s="160">
        <f>IFERROR(AR536/AO527,"-")</f>
        <v>8.4973025372934278E-5</v>
      </c>
      <c r="AT536" s="187">
        <f t="shared" si="294"/>
        <v>10</v>
      </c>
      <c r="AU536" s="160">
        <f>IFERROR(AT536/AP527,"-")</f>
        <v>5.4555373704309879E-3</v>
      </c>
      <c r="AV536" s="190">
        <f t="shared" si="299"/>
        <v>9649.1</v>
      </c>
      <c r="AW536" s="101">
        <f t="shared" si="321"/>
        <v>4.898838975162886E-4</v>
      </c>
      <c r="AX536" s="112"/>
      <c r="BN536" s="476"/>
      <c r="BO536" s="566"/>
      <c r="BP536" s="569"/>
      <c r="BQ536" s="569"/>
      <c r="BR536" s="388" t="s">
        <v>137</v>
      </c>
      <c r="BS536" s="374">
        <v>3504306</v>
      </c>
      <c r="BT536" s="329">
        <v>2.2157978407721532E-2</v>
      </c>
      <c r="BU536" s="374">
        <v>85</v>
      </c>
      <c r="BV536" s="329">
        <v>0.36796536796536794</v>
      </c>
      <c r="BW536" s="374">
        <v>41227.129411764705</v>
      </c>
      <c r="BX536" s="389">
        <v>3.9786556824564692E-3</v>
      </c>
      <c r="CA536" s="9"/>
      <c r="CB536" s="138"/>
      <c r="CC536" s="138"/>
      <c r="CD536" s="138"/>
      <c r="CE536" s="138"/>
      <c r="CF536" s="138"/>
      <c r="CG536" s="138"/>
      <c r="CH536" s="1"/>
      <c r="CI536" s="9"/>
      <c r="CJ536" s="130"/>
      <c r="CK536" s="130"/>
      <c r="CL536" s="130"/>
      <c r="CM536" s="1"/>
      <c r="CN536" s="1"/>
      <c r="CO536" s="1"/>
      <c r="CP536" s="1"/>
      <c r="CQ536" s="1"/>
    </row>
    <row r="537" spans="2:95" s="14" customFormat="1" ht="13.5" customHeight="1">
      <c r="B537" s="451"/>
      <c r="C537" s="566"/>
      <c r="D537" s="581"/>
      <c r="E537" s="569"/>
      <c r="F537" s="569"/>
      <c r="G537" s="117" t="s">
        <v>141</v>
      </c>
      <c r="H537" s="187">
        <v>956098</v>
      </c>
      <c r="I537" s="160">
        <f>IFERROR(H537/E527,"-")</f>
        <v>1.1024438236184894E-3</v>
      </c>
      <c r="J537" s="187">
        <v>95</v>
      </c>
      <c r="K537" s="160">
        <f>IFERROR(J537/F527,"-")</f>
        <v>6.6155988857938719E-2</v>
      </c>
      <c r="L537" s="190">
        <f t="shared" si="295"/>
        <v>10064.189473684211</v>
      </c>
      <c r="M537" s="101">
        <f t="shared" si="317"/>
        <v>4.6538970264047418E-3</v>
      </c>
      <c r="N537" s="569"/>
      <c r="O537" s="569"/>
      <c r="P537" s="117" t="s">
        <v>141</v>
      </c>
      <c r="Q537" s="187">
        <v>45964</v>
      </c>
      <c r="R537" s="160">
        <f>IFERROR(Q537/N527,"-")</f>
        <v>5.3551528666390547E-4</v>
      </c>
      <c r="S537" s="187">
        <v>10</v>
      </c>
      <c r="T537" s="160">
        <f>IFERROR(S537/O527,"-")</f>
        <v>6.4516129032258063E-2</v>
      </c>
      <c r="U537" s="190">
        <f t="shared" si="296"/>
        <v>4596.3999999999996</v>
      </c>
      <c r="V537" s="101">
        <f t="shared" si="318"/>
        <v>4.898838975162886E-4</v>
      </c>
      <c r="W537" s="569"/>
      <c r="X537" s="569"/>
      <c r="Y537" s="117" t="s">
        <v>141</v>
      </c>
      <c r="Z537" s="187">
        <v>34734</v>
      </c>
      <c r="AA537" s="160">
        <f>IFERROR(Z537/W527,"-")</f>
        <v>5.7787706128867549E-4</v>
      </c>
      <c r="AB537" s="187">
        <v>6</v>
      </c>
      <c r="AC537" s="160">
        <f>IFERROR(AB537/X527,"-")</f>
        <v>6.6666666666666666E-2</v>
      </c>
      <c r="AD537" s="190">
        <f t="shared" si="297"/>
        <v>5789</v>
      </c>
      <c r="AE537" s="101">
        <f t="shared" si="319"/>
        <v>2.9393033850977319E-4</v>
      </c>
      <c r="AF537" s="569"/>
      <c r="AG537" s="569"/>
      <c r="AH537" s="117" t="s">
        <v>141</v>
      </c>
      <c r="AI537" s="187">
        <v>106017</v>
      </c>
      <c r="AJ537" s="160">
        <f>IFERROR(AI537/AF527,"-")</f>
        <v>8.6645082968978351E-4</v>
      </c>
      <c r="AK537" s="187">
        <v>13</v>
      </c>
      <c r="AL537" s="160">
        <f>IFERROR(AK537/AG527,"-")</f>
        <v>8.5526315789473686E-2</v>
      </c>
      <c r="AM537" s="190">
        <f t="shared" si="298"/>
        <v>8155.1538461538457</v>
      </c>
      <c r="AN537" s="101">
        <f t="shared" si="320"/>
        <v>6.3684906677117527E-4</v>
      </c>
      <c r="AO537" s="569"/>
      <c r="AP537" s="586"/>
      <c r="AQ537" s="117" t="s">
        <v>141</v>
      </c>
      <c r="AR537" s="187">
        <f t="shared" si="293"/>
        <v>1142813</v>
      </c>
      <c r="AS537" s="160">
        <f>IFERROR(AR537/AO527,"-")</f>
        <v>1.0063972603198137E-3</v>
      </c>
      <c r="AT537" s="187">
        <f t="shared" si="294"/>
        <v>124</v>
      </c>
      <c r="AU537" s="160">
        <f>IFERROR(AT537/AP527,"-")</f>
        <v>6.7648663393344244E-2</v>
      </c>
      <c r="AV537" s="190">
        <f t="shared" si="299"/>
        <v>9216.2338709677424</v>
      </c>
      <c r="AW537" s="101">
        <f t="shared" si="321"/>
        <v>6.0745603292019787E-3</v>
      </c>
      <c r="AX537" s="112"/>
      <c r="BN537" s="476"/>
      <c r="BO537" s="566"/>
      <c r="BP537" s="569"/>
      <c r="BQ537" s="569"/>
      <c r="BR537" s="388" t="s">
        <v>138</v>
      </c>
      <c r="BS537" s="374">
        <v>4916172</v>
      </c>
      <c r="BT537" s="329">
        <v>3.1085308481806437E-2</v>
      </c>
      <c r="BU537" s="374">
        <v>93</v>
      </c>
      <c r="BV537" s="329">
        <v>0.40259740259740262</v>
      </c>
      <c r="BW537" s="374">
        <v>52862.06451612903</v>
      </c>
      <c r="BX537" s="389">
        <v>4.3531173937464895E-3</v>
      </c>
      <c r="CA537" s="9"/>
      <c r="CB537" s="138"/>
      <c r="CC537" s="138"/>
      <c r="CD537" s="138"/>
      <c r="CE537" s="138"/>
      <c r="CF537" s="138"/>
      <c r="CG537" s="138"/>
      <c r="CH537" s="1"/>
      <c r="CI537" s="9"/>
      <c r="CJ537" s="130"/>
      <c r="CK537" s="130"/>
      <c r="CL537" s="130"/>
      <c r="CM537" s="1"/>
      <c r="CN537" s="1"/>
      <c r="CO537" s="1"/>
      <c r="CP537" s="1"/>
      <c r="CQ537" s="1"/>
    </row>
    <row r="538" spans="2:95" s="14" customFormat="1" ht="13.5" customHeight="1">
      <c r="B538" s="451"/>
      <c r="C538" s="566"/>
      <c r="D538" s="581"/>
      <c r="E538" s="569"/>
      <c r="F538" s="569"/>
      <c r="G538" s="117" t="s">
        <v>142</v>
      </c>
      <c r="H538" s="187">
        <v>1841782</v>
      </c>
      <c r="I538" s="160">
        <f>IFERROR(H538/E527,"-")</f>
        <v>2.1236956780075985E-3</v>
      </c>
      <c r="J538" s="187">
        <v>9</v>
      </c>
      <c r="K538" s="160">
        <f>IFERROR(J538/F527,"-")</f>
        <v>6.267409470752089E-3</v>
      </c>
      <c r="L538" s="190">
        <f t="shared" si="295"/>
        <v>204642.44444444444</v>
      </c>
      <c r="M538" s="101">
        <f t="shared" si="317"/>
        <v>4.4089550776465976E-4</v>
      </c>
      <c r="N538" s="569"/>
      <c r="O538" s="569"/>
      <c r="P538" s="117" t="s">
        <v>142</v>
      </c>
      <c r="Q538" s="187">
        <v>16857</v>
      </c>
      <c r="R538" s="160">
        <f>IFERROR(Q538/N527,"-")</f>
        <v>1.9639677110985671E-4</v>
      </c>
      <c r="S538" s="187">
        <v>2</v>
      </c>
      <c r="T538" s="160">
        <f>IFERROR(S538/O527,"-")</f>
        <v>1.2903225806451613E-2</v>
      </c>
      <c r="U538" s="190">
        <f t="shared" si="296"/>
        <v>8428.5</v>
      </c>
      <c r="V538" s="101">
        <f t="shared" si="318"/>
        <v>9.797677950325773E-5</v>
      </c>
      <c r="W538" s="569"/>
      <c r="X538" s="569"/>
      <c r="Y538" s="117" t="s">
        <v>142</v>
      </c>
      <c r="Z538" s="187">
        <v>0</v>
      </c>
      <c r="AA538" s="160">
        <f>IFERROR(Z538/W527,"-")</f>
        <v>0</v>
      </c>
      <c r="AB538" s="187">
        <v>0</v>
      </c>
      <c r="AC538" s="160">
        <f>IFERROR(AB538/X527,"-")</f>
        <v>0</v>
      </c>
      <c r="AD538" s="190" t="str">
        <f t="shared" si="297"/>
        <v>-</v>
      </c>
      <c r="AE538" s="101">
        <f t="shared" si="319"/>
        <v>0</v>
      </c>
      <c r="AF538" s="569"/>
      <c r="AG538" s="569"/>
      <c r="AH538" s="117" t="s">
        <v>142</v>
      </c>
      <c r="AI538" s="187">
        <v>125553</v>
      </c>
      <c r="AJ538" s="160">
        <f>IFERROR(AI538/AF527,"-")</f>
        <v>1.0261137460977144E-3</v>
      </c>
      <c r="AK538" s="187">
        <v>5</v>
      </c>
      <c r="AL538" s="160">
        <f>IFERROR(AK538/AG527,"-")</f>
        <v>3.2894736842105261E-2</v>
      </c>
      <c r="AM538" s="190">
        <f t="shared" si="298"/>
        <v>25110.6</v>
      </c>
      <c r="AN538" s="101">
        <f t="shared" si="320"/>
        <v>2.449419487581443E-4</v>
      </c>
      <c r="AO538" s="569"/>
      <c r="AP538" s="586"/>
      <c r="AQ538" s="117" t="s">
        <v>142</v>
      </c>
      <c r="AR538" s="187">
        <f t="shared" si="293"/>
        <v>1984192</v>
      </c>
      <c r="AS538" s="160">
        <f>IFERROR(AR538/AO527,"-")</f>
        <v>1.7473422097477819E-3</v>
      </c>
      <c r="AT538" s="187">
        <f t="shared" si="294"/>
        <v>16</v>
      </c>
      <c r="AU538" s="160">
        <f>IFERROR(AT538/AP527,"-")</f>
        <v>8.7288597926895792E-3</v>
      </c>
      <c r="AV538" s="190">
        <f t="shared" si="299"/>
        <v>124012</v>
      </c>
      <c r="AW538" s="101">
        <f t="shared" si="321"/>
        <v>7.8381423602606184E-4</v>
      </c>
      <c r="AX538" s="112"/>
      <c r="BN538" s="476"/>
      <c r="BO538" s="566"/>
      <c r="BP538" s="569"/>
      <c r="BQ538" s="569"/>
      <c r="BR538" s="388" t="s">
        <v>139</v>
      </c>
      <c r="BS538" s="374">
        <v>2063821</v>
      </c>
      <c r="BT538" s="329">
        <v>1.3049688342114604E-2</v>
      </c>
      <c r="BU538" s="374">
        <v>31</v>
      </c>
      <c r="BV538" s="329">
        <v>0.13419913419913421</v>
      </c>
      <c r="BW538" s="374">
        <v>66574.870967741939</v>
      </c>
      <c r="BX538" s="389">
        <v>1.4510391312488298E-3</v>
      </c>
      <c r="CA538" s="9"/>
      <c r="CB538" s="138"/>
      <c r="CC538" s="138"/>
      <c r="CD538" s="138"/>
      <c r="CE538" s="138"/>
      <c r="CF538" s="138"/>
      <c r="CG538" s="138"/>
      <c r="CH538" s="1"/>
      <c r="CI538" s="9"/>
      <c r="CJ538" s="130"/>
      <c r="CK538" s="130"/>
      <c r="CL538" s="130"/>
      <c r="CM538" s="1"/>
      <c r="CN538" s="1"/>
      <c r="CO538" s="1"/>
      <c r="CP538" s="1"/>
      <c r="CQ538" s="1"/>
    </row>
    <row r="539" spans="2:95" s="14" customFormat="1" ht="13.5" customHeight="1">
      <c r="B539" s="451"/>
      <c r="C539" s="566"/>
      <c r="D539" s="581"/>
      <c r="E539" s="569"/>
      <c r="F539" s="569"/>
      <c r="G539" s="117" t="s">
        <v>143</v>
      </c>
      <c r="H539" s="187">
        <v>1530813</v>
      </c>
      <c r="I539" s="160">
        <f>IFERROR(H539/E527,"-")</f>
        <v>1.7651279857973667E-3</v>
      </c>
      <c r="J539" s="187">
        <v>9</v>
      </c>
      <c r="K539" s="160">
        <f>IFERROR(J539/F527,"-")</f>
        <v>6.267409470752089E-3</v>
      </c>
      <c r="L539" s="190">
        <f t="shared" si="295"/>
        <v>170090.33333333334</v>
      </c>
      <c r="M539" s="101">
        <f t="shared" si="317"/>
        <v>4.4089550776465976E-4</v>
      </c>
      <c r="N539" s="569"/>
      <c r="O539" s="569"/>
      <c r="P539" s="117" t="s">
        <v>143</v>
      </c>
      <c r="Q539" s="187">
        <v>0</v>
      </c>
      <c r="R539" s="160">
        <f>IFERROR(Q539/N527,"-")</f>
        <v>0</v>
      </c>
      <c r="S539" s="187">
        <v>0</v>
      </c>
      <c r="T539" s="160">
        <f>IFERROR(S539/O527,"-")</f>
        <v>0</v>
      </c>
      <c r="U539" s="190" t="str">
        <f t="shared" si="296"/>
        <v>-</v>
      </c>
      <c r="V539" s="101">
        <f t="shared" si="318"/>
        <v>0</v>
      </c>
      <c r="W539" s="569"/>
      <c r="X539" s="569"/>
      <c r="Y539" s="117" t="s">
        <v>143</v>
      </c>
      <c r="Z539" s="187">
        <v>0</v>
      </c>
      <c r="AA539" s="160">
        <f>IFERROR(Z539/W527,"-")</f>
        <v>0</v>
      </c>
      <c r="AB539" s="187">
        <v>0</v>
      </c>
      <c r="AC539" s="160">
        <f>IFERROR(AB539/X527,"-")</f>
        <v>0</v>
      </c>
      <c r="AD539" s="190" t="str">
        <f t="shared" si="297"/>
        <v>-</v>
      </c>
      <c r="AE539" s="101">
        <f t="shared" si="319"/>
        <v>0</v>
      </c>
      <c r="AF539" s="569"/>
      <c r="AG539" s="569"/>
      <c r="AH539" s="117" t="s">
        <v>143</v>
      </c>
      <c r="AI539" s="187">
        <v>242797</v>
      </c>
      <c r="AJ539" s="160">
        <f>IFERROR(AI539/AF527,"-")</f>
        <v>1.9843200816490785E-3</v>
      </c>
      <c r="AK539" s="187">
        <v>3</v>
      </c>
      <c r="AL539" s="160">
        <f>IFERROR(AK539/AG527,"-")</f>
        <v>1.9736842105263157E-2</v>
      </c>
      <c r="AM539" s="190">
        <f t="shared" si="298"/>
        <v>80932.333333333328</v>
      </c>
      <c r="AN539" s="101">
        <f t="shared" si="320"/>
        <v>1.469651692548866E-4</v>
      </c>
      <c r="AO539" s="569"/>
      <c r="AP539" s="586"/>
      <c r="AQ539" s="117" t="s">
        <v>143</v>
      </c>
      <c r="AR539" s="187">
        <f t="shared" si="293"/>
        <v>1773610</v>
      </c>
      <c r="AS539" s="160">
        <f>IFERROR(AR539/AO527,"-")</f>
        <v>1.5618970425396149E-3</v>
      </c>
      <c r="AT539" s="187">
        <f t="shared" si="294"/>
        <v>12</v>
      </c>
      <c r="AU539" s="160">
        <f>IFERROR(AT539/AP527,"-")</f>
        <v>6.5466448445171853E-3</v>
      </c>
      <c r="AV539" s="190">
        <f t="shared" si="299"/>
        <v>147800.83333333334</v>
      </c>
      <c r="AW539" s="101">
        <f t="shared" si="321"/>
        <v>5.8786067701954638E-4</v>
      </c>
      <c r="AX539" s="112"/>
      <c r="BN539" s="476"/>
      <c r="BO539" s="566"/>
      <c r="BP539" s="569"/>
      <c r="BQ539" s="569"/>
      <c r="BR539" s="388" t="s">
        <v>436</v>
      </c>
      <c r="BS539" s="374">
        <v>0</v>
      </c>
      <c r="BT539" s="329">
        <v>0</v>
      </c>
      <c r="BU539" s="374">
        <v>0</v>
      </c>
      <c r="BV539" s="329">
        <v>0</v>
      </c>
      <c r="BW539" s="374" t="s">
        <v>329</v>
      </c>
      <c r="BX539" s="389">
        <v>0</v>
      </c>
      <c r="CA539" s="9"/>
      <c r="CB539" s="138"/>
      <c r="CC539" s="138"/>
      <c r="CD539" s="138"/>
      <c r="CE539" s="138"/>
      <c r="CF539" s="138"/>
      <c r="CG539" s="138"/>
      <c r="CH539" s="1"/>
      <c r="CI539" s="9"/>
      <c r="CJ539" s="130"/>
      <c r="CK539" s="130"/>
      <c r="CL539" s="130"/>
      <c r="CM539" s="1"/>
      <c r="CN539" s="1"/>
      <c r="CO539" s="1"/>
      <c r="CP539" s="1"/>
      <c r="CQ539" s="1"/>
    </row>
    <row r="540" spans="2:95" s="14" customFormat="1" ht="13.5" customHeight="1">
      <c r="B540" s="451"/>
      <c r="C540" s="566"/>
      <c r="D540" s="581"/>
      <c r="E540" s="569"/>
      <c r="F540" s="569"/>
      <c r="G540" s="117" t="s">
        <v>144</v>
      </c>
      <c r="H540" s="187">
        <v>4643394</v>
      </c>
      <c r="I540" s="160">
        <f>IFERROR(H540/E527,"-")</f>
        <v>5.3541384208806546E-3</v>
      </c>
      <c r="J540" s="187">
        <v>152</v>
      </c>
      <c r="K540" s="160">
        <f>IFERROR(J540/F527,"-")</f>
        <v>0.10584958217270195</v>
      </c>
      <c r="L540" s="190">
        <f t="shared" si="295"/>
        <v>30548.644736842107</v>
      </c>
      <c r="M540" s="101">
        <f t="shared" si="317"/>
        <v>7.4462352422475873E-3</v>
      </c>
      <c r="N540" s="569"/>
      <c r="O540" s="569"/>
      <c r="P540" s="117" t="s">
        <v>144</v>
      </c>
      <c r="Q540" s="187">
        <v>1054787</v>
      </c>
      <c r="R540" s="160">
        <f>IFERROR(Q540/N527,"-")</f>
        <v>1.2289064543433139E-2</v>
      </c>
      <c r="S540" s="187">
        <v>20</v>
      </c>
      <c r="T540" s="160">
        <f>IFERROR(S540/O527,"-")</f>
        <v>0.12903225806451613</v>
      </c>
      <c r="U540" s="190">
        <f t="shared" si="296"/>
        <v>52739.35</v>
      </c>
      <c r="V540" s="101">
        <f t="shared" si="318"/>
        <v>9.7976779503257719E-4</v>
      </c>
      <c r="W540" s="569"/>
      <c r="X540" s="569"/>
      <c r="Y540" s="117" t="s">
        <v>144</v>
      </c>
      <c r="Z540" s="187">
        <v>615296</v>
      </c>
      <c r="AA540" s="160">
        <f>IFERROR(Z540/W527,"-")</f>
        <v>1.0236812469127566E-2</v>
      </c>
      <c r="AB540" s="187">
        <v>14</v>
      </c>
      <c r="AC540" s="160">
        <f>IFERROR(AB540/X527,"-")</f>
        <v>0.15555555555555556</v>
      </c>
      <c r="AD540" s="190">
        <f t="shared" si="297"/>
        <v>43949.714285714283</v>
      </c>
      <c r="AE540" s="101">
        <f t="shared" si="319"/>
        <v>6.8583745652280406E-4</v>
      </c>
      <c r="AF540" s="569"/>
      <c r="AG540" s="569"/>
      <c r="AH540" s="117" t="s">
        <v>144</v>
      </c>
      <c r="AI540" s="187">
        <v>584652</v>
      </c>
      <c r="AJ540" s="160">
        <f>IFERROR(AI540/AF527,"-")</f>
        <v>4.77821679994521E-3</v>
      </c>
      <c r="AK540" s="187">
        <v>19</v>
      </c>
      <c r="AL540" s="160">
        <f>IFERROR(AK540/AG527,"-")</f>
        <v>0.125</v>
      </c>
      <c r="AM540" s="190">
        <f t="shared" si="298"/>
        <v>30771.157894736843</v>
      </c>
      <c r="AN540" s="101">
        <f t="shared" si="320"/>
        <v>9.3077940528094841E-4</v>
      </c>
      <c r="AO540" s="569"/>
      <c r="AP540" s="586"/>
      <c r="AQ540" s="117" t="s">
        <v>144</v>
      </c>
      <c r="AR540" s="187">
        <f t="shared" si="293"/>
        <v>6898129</v>
      </c>
      <c r="AS540" s="160">
        <f>IFERROR(AR540/AO527,"-")</f>
        <v>6.0747104967590112E-3</v>
      </c>
      <c r="AT540" s="187">
        <f t="shared" si="294"/>
        <v>205</v>
      </c>
      <c r="AU540" s="160">
        <f>IFERROR(AT540/AP527,"-")</f>
        <v>0.11183851609383524</v>
      </c>
      <c r="AV540" s="190">
        <f t="shared" si="299"/>
        <v>33649.409756097564</v>
      </c>
      <c r="AW540" s="101">
        <f t="shared" si="321"/>
        <v>1.0042619899083918E-2</v>
      </c>
      <c r="AX540" s="112"/>
      <c r="BN540" s="476"/>
      <c r="BO540" s="566"/>
      <c r="BP540" s="569"/>
      <c r="BQ540" s="569"/>
      <c r="BR540" s="388" t="s">
        <v>140</v>
      </c>
      <c r="BS540" s="374">
        <v>68022</v>
      </c>
      <c r="BT540" s="329">
        <v>4.3010798921385123E-4</v>
      </c>
      <c r="BU540" s="374">
        <v>4</v>
      </c>
      <c r="BV540" s="329">
        <v>1.7316017316017316E-2</v>
      </c>
      <c r="BW540" s="374">
        <v>17005.5</v>
      </c>
      <c r="BX540" s="389">
        <v>1.8723085564501031E-4</v>
      </c>
      <c r="CA540" s="9"/>
      <c r="CB540" s="138"/>
      <c r="CC540" s="138"/>
      <c r="CD540" s="138"/>
      <c r="CE540" s="138"/>
      <c r="CF540" s="138"/>
      <c r="CG540" s="138"/>
      <c r="CH540" s="1"/>
      <c r="CI540" s="9"/>
      <c r="CJ540" s="130"/>
      <c r="CK540" s="130"/>
      <c r="CL540" s="130"/>
      <c r="CM540" s="1"/>
      <c r="CN540" s="1"/>
      <c r="CO540" s="1"/>
      <c r="CP540" s="1"/>
      <c r="CQ540" s="1"/>
    </row>
    <row r="541" spans="2:95" s="14" customFormat="1" ht="13.5" customHeight="1">
      <c r="B541" s="451"/>
      <c r="C541" s="566"/>
      <c r="D541" s="581"/>
      <c r="E541" s="569"/>
      <c r="F541" s="569"/>
      <c r="G541" s="117" t="s">
        <v>145</v>
      </c>
      <c r="H541" s="187">
        <v>4886303</v>
      </c>
      <c r="I541" s="160">
        <f>IFERROR(H541/E527,"-")</f>
        <v>5.634228460553726E-3</v>
      </c>
      <c r="J541" s="187">
        <v>94</v>
      </c>
      <c r="K541" s="160">
        <f>IFERROR(J541/F527,"-")</f>
        <v>6.545961002785515E-2</v>
      </c>
      <c r="L541" s="190">
        <f t="shared" si="295"/>
        <v>51981.946808510642</v>
      </c>
      <c r="M541" s="101">
        <f t="shared" si="317"/>
        <v>4.6049086366531135E-3</v>
      </c>
      <c r="N541" s="569"/>
      <c r="O541" s="569"/>
      <c r="P541" s="117" t="s">
        <v>145</v>
      </c>
      <c r="Q541" s="187">
        <v>1796149</v>
      </c>
      <c r="R541" s="160">
        <f>IFERROR(Q541/N527,"-")</f>
        <v>2.0926491311158452E-2</v>
      </c>
      <c r="S541" s="187">
        <v>11</v>
      </c>
      <c r="T541" s="160">
        <f>IFERROR(S541/O527,"-")</f>
        <v>7.0967741935483872E-2</v>
      </c>
      <c r="U541" s="190">
        <f t="shared" si="296"/>
        <v>163286.27272727274</v>
      </c>
      <c r="V541" s="101">
        <f t="shared" si="318"/>
        <v>5.3887228726791749E-4</v>
      </c>
      <c r="W541" s="569"/>
      <c r="X541" s="569"/>
      <c r="Y541" s="117" t="s">
        <v>145</v>
      </c>
      <c r="Z541" s="187">
        <v>198709</v>
      </c>
      <c r="AA541" s="160">
        <f>IFERROR(Z541/W527,"-")</f>
        <v>3.3059645584041981E-3</v>
      </c>
      <c r="AB541" s="187">
        <v>6</v>
      </c>
      <c r="AC541" s="160">
        <f>IFERROR(AB541/X527,"-")</f>
        <v>6.6666666666666666E-2</v>
      </c>
      <c r="AD541" s="190">
        <f t="shared" si="297"/>
        <v>33118.166666666664</v>
      </c>
      <c r="AE541" s="101">
        <f t="shared" si="319"/>
        <v>2.9393033850977319E-4</v>
      </c>
      <c r="AF541" s="569"/>
      <c r="AG541" s="569"/>
      <c r="AH541" s="117" t="s">
        <v>145</v>
      </c>
      <c r="AI541" s="187">
        <v>619371</v>
      </c>
      <c r="AJ541" s="160">
        <f>IFERROR(AI541/AF527,"-")</f>
        <v>5.0619666358771792E-3</v>
      </c>
      <c r="AK541" s="187">
        <v>19</v>
      </c>
      <c r="AL541" s="160">
        <f>IFERROR(AK541/AG527,"-")</f>
        <v>0.125</v>
      </c>
      <c r="AM541" s="190">
        <f t="shared" si="298"/>
        <v>32598.473684210527</v>
      </c>
      <c r="AN541" s="101">
        <f t="shared" si="320"/>
        <v>9.3077940528094841E-4</v>
      </c>
      <c r="AO541" s="569"/>
      <c r="AP541" s="586"/>
      <c r="AQ541" s="117" t="s">
        <v>145</v>
      </c>
      <c r="AR541" s="187">
        <f t="shared" si="293"/>
        <v>7500532</v>
      </c>
      <c r="AS541" s="160">
        <f>IFERROR(AR541/AO527,"-")</f>
        <v>6.6052056248407159E-3</v>
      </c>
      <c r="AT541" s="187">
        <f t="shared" si="294"/>
        <v>130</v>
      </c>
      <c r="AU541" s="160">
        <f>IFERROR(AT541/AP527,"-")</f>
        <v>7.0921985815602842E-2</v>
      </c>
      <c r="AV541" s="190">
        <f t="shared" si="299"/>
        <v>57696.4</v>
      </c>
      <c r="AW541" s="101">
        <f t="shared" si="321"/>
        <v>6.3684906677117523E-3</v>
      </c>
      <c r="AX541" s="112"/>
      <c r="BN541" s="476"/>
      <c r="BO541" s="566"/>
      <c r="BP541" s="569"/>
      <c r="BQ541" s="569"/>
      <c r="BR541" s="388" t="s">
        <v>141</v>
      </c>
      <c r="BS541" s="374">
        <v>117634</v>
      </c>
      <c r="BT541" s="329">
        <v>7.4380822679695057E-4</v>
      </c>
      <c r="BU541" s="374">
        <v>14</v>
      </c>
      <c r="BV541" s="329">
        <v>6.0606060606060608E-2</v>
      </c>
      <c r="BW541" s="374">
        <v>8402.4285714285706</v>
      </c>
      <c r="BX541" s="389">
        <v>6.5530799475753605E-4</v>
      </c>
      <c r="CA541" s="9"/>
      <c r="CB541" s="138"/>
      <c r="CC541" s="138"/>
      <c r="CD541" s="138"/>
      <c r="CE541" s="138"/>
      <c r="CF541" s="138"/>
      <c r="CG541" s="138"/>
      <c r="CH541" s="1"/>
      <c r="CI541" s="9"/>
      <c r="CJ541" s="130"/>
      <c r="CK541" s="130"/>
      <c r="CL541" s="130"/>
      <c r="CM541" s="1"/>
      <c r="CN541" s="1"/>
      <c r="CO541" s="1"/>
      <c r="CP541" s="1"/>
      <c r="CQ541" s="1"/>
    </row>
    <row r="542" spans="2:95" s="14" customFormat="1" ht="13.5" customHeight="1">
      <c r="B542" s="451"/>
      <c r="C542" s="566"/>
      <c r="D542" s="581"/>
      <c r="E542" s="569"/>
      <c r="F542" s="569"/>
      <c r="G542" s="117" t="s">
        <v>146</v>
      </c>
      <c r="H542" s="187">
        <v>1925028</v>
      </c>
      <c r="I542" s="160">
        <f>IFERROR(H542/E527,"-")</f>
        <v>2.2196837864870062E-3</v>
      </c>
      <c r="J542" s="187">
        <v>57</v>
      </c>
      <c r="K542" s="160">
        <f>IFERROR(J542/F527,"-")</f>
        <v>3.9693593314763229E-2</v>
      </c>
      <c r="L542" s="190">
        <f t="shared" si="295"/>
        <v>33772.42105263158</v>
      </c>
      <c r="M542" s="101">
        <f t="shared" si="317"/>
        <v>2.7923382158428454E-3</v>
      </c>
      <c r="N542" s="569"/>
      <c r="O542" s="569"/>
      <c r="P542" s="117" t="s">
        <v>146</v>
      </c>
      <c r="Q542" s="187">
        <v>349671</v>
      </c>
      <c r="R542" s="160">
        <f>IFERROR(Q542/N527,"-")</f>
        <v>4.0739310286975567E-3</v>
      </c>
      <c r="S542" s="187">
        <v>8</v>
      </c>
      <c r="T542" s="160">
        <f>IFERROR(S542/O527,"-")</f>
        <v>5.1612903225806452E-2</v>
      </c>
      <c r="U542" s="190">
        <f t="shared" si="296"/>
        <v>43708.875</v>
      </c>
      <c r="V542" s="101">
        <f t="shared" si="318"/>
        <v>3.9190711801303092E-4</v>
      </c>
      <c r="W542" s="569"/>
      <c r="X542" s="569"/>
      <c r="Y542" s="117" t="s">
        <v>146</v>
      </c>
      <c r="Z542" s="187">
        <v>347514</v>
      </c>
      <c r="AA542" s="160">
        <f>IFERROR(Z542/W527,"-")</f>
        <v>5.7816654884744858E-3</v>
      </c>
      <c r="AB542" s="187">
        <v>8</v>
      </c>
      <c r="AC542" s="160">
        <f>IFERROR(AB542/X527,"-")</f>
        <v>8.8888888888888892E-2</v>
      </c>
      <c r="AD542" s="190">
        <f t="shared" si="297"/>
        <v>43439.25</v>
      </c>
      <c r="AE542" s="101">
        <f t="shared" si="319"/>
        <v>3.9190711801303092E-4</v>
      </c>
      <c r="AF542" s="569"/>
      <c r="AG542" s="569"/>
      <c r="AH542" s="117" t="s">
        <v>146</v>
      </c>
      <c r="AI542" s="187">
        <v>454530</v>
      </c>
      <c r="AJ542" s="160">
        <f>IFERROR(AI542/AF527,"-")</f>
        <v>3.7147617421630238E-3</v>
      </c>
      <c r="AK542" s="187">
        <v>17</v>
      </c>
      <c r="AL542" s="160">
        <f>IFERROR(AK542/AG527,"-")</f>
        <v>0.1118421052631579</v>
      </c>
      <c r="AM542" s="190">
        <f t="shared" si="298"/>
        <v>26737.058823529413</v>
      </c>
      <c r="AN542" s="101">
        <f t="shared" si="320"/>
        <v>8.3280262577769073E-4</v>
      </c>
      <c r="AO542" s="569"/>
      <c r="AP542" s="586"/>
      <c r="AQ542" s="117" t="s">
        <v>146</v>
      </c>
      <c r="AR542" s="187">
        <f t="shared" si="293"/>
        <v>3076743</v>
      </c>
      <c r="AS542" s="160">
        <f>IFERROR(AR542/AO527,"-")</f>
        <v>2.709477163725093E-3</v>
      </c>
      <c r="AT542" s="187">
        <f t="shared" si="294"/>
        <v>90</v>
      </c>
      <c r="AU542" s="160">
        <f>IFERROR(AT542/AP527,"-")</f>
        <v>4.9099836333878884E-2</v>
      </c>
      <c r="AV542" s="190">
        <f t="shared" si="299"/>
        <v>34186.033333333333</v>
      </c>
      <c r="AW542" s="101">
        <f t="shared" si="321"/>
        <v>4.4089550776465975E-3</v>
      </c>
      <c r="AX542" s="112"/>
      <c r="BN542" s="476"/>
      <c r="BO542" s="566"/>
      <c r="BP542" s="569"/>
      <c r="BQ542" s="569"/>
      <c r="BR542" s="388" t="s">
        <v>142</v>
      </c>
      <c r="BS542" s="374">
        <v>13022</v>
      </c>
      <c r="BT542" s="329">
        <v>8.2339040833006531E-5</v>
      </c>
      <c r="BU542" s="374">
        <v>3</v>
      </c>
      <c r="BV542" s="329">
        <v>1.2987012987012988E-2</v>
      </c>
      <c r="BW542" s="374">
        <v>4340.666666666667</v>
      </c>
      <c r="BX542" s="389">
        <v>1.4042314173375771E-4</v>
      </c>
      <c r="BZ542" s="144"/>
      <c r="CA542" s="9"/>
      <c r="CB542" s="138"/>
      <c r="CC542" s="138"/>
      <c r="CD542" s="138"/>
      <c r="CE542" s="138"/>
      <c r="CF542" s="138"/>
      <c r="CG542" s="138"/>
      <c r="CH542" s="1"/>
      <c r="CI542" s="9"/>
      <c r="CJ542" s="130"/>
      <c r="CK542" s="130"/>
      <c r="CL542" s="130"/>
      <c r="CM542" s="1"/>
      <c r="CN542" s="1"/>
      <c r="CO542" s="1"/>
      <c r="CP542" s="1"/>
      <c r="CQ542" s="1"/>
    </row>
    <row r="543" spans="2:95" s="14" customFormat="1" ht="13.5" customHeight="1">
      <c r="B543" s="451"/>
      <c r="C543" s="566"/>
      <c r="D543" s="581"/>
      <c r="E543" s="569"/>
      <c r="F543" s="569"/>
      <c r="G543" s="118" t="s">
        <v>147</v>
      </c>
      <c r="H543" s="188">
        <v>1504273</v>
      </c>
      <c r="I543" s="161">
        <f>IFERROR(H543/E527,"-")</f>
        <v>1.7345256217313038E-3</v>
      </c>
      <c r="J543" s="188">
        <v>113</v>
      </c>
      <c r="K543" s="161">
        <f>IFERROR(J543/F527,"-")</f>
        <v>7.8690807799442902E-2</v>
      </c>
      <c r="L543" s="191">
        <f t="shared" si="295"/>
        <v>13312.150442477876</v>
      </c>
      <c r="M543" s="102">
        <f t="shared" si="317"/>
        <v>5.5356880419340617E-3</v>
      </c>
      <c r="N543" s="569"/>
      <c r="O543" s="569"/>
      <c r="P543" s="118" t="s">
        <v>147</v>
      </c>
      <c r="Q543" s="188">
        <v>171064</v>
      </c>
      <c r="R543" s="161">
        <f>IFERROR(Q543/N527,"-")</f>
        <v>1.99302469319194E-3</v>
      </c>
      <c r="S543" s="188">
        <v>11</v>
      </c>
      <c r="T543" s="161">
        <f>IFERROR(S543/O527,"-")</f>
        <v>7.0967741935483872E-2</v>
      </c>
      <c r="U543" s="191">
        <f t="shared" si="296"/>
        <v>15551.272727272728</v>
      </c>
      <c r="V543" s="102">
        <f t="shared" si="318"/>
        <v>5.3887228726791749E-4</v>
      </c>
      <c r="W543" s="569"/>
      <c r="X543" s="569"/>
      <c r="Y543" s="118" t="s">
        <v>147</v>
      </c>
      <c r="Z543" s="188">
        <v>11929</v>
      </c>
      <c r="AA543" s="161">
        <f>IFERROR(Z543/W527,"-")</f>
        <v>1.9846534991975039E-4</v>
      </c>
      <c r="AB543" s="188">
        <v>4</v>
      </c>
      <c r="AC543" s="161">
        <f>IFERROR(AB543/X527,"-")</f>
        <v>4.4444444444444446E-2</v>
      </c>
      <c r="AD543" s="191">
        <f t="shared" si="297"/>
        <v>2982.25</v>
      </c>
      <c r="AE543" s="102">
        <f t="shared" si="319"/>
        <v>1.9595355900651546E-4</v>
      </c>
      <c r="AF543" s="569"/>
      <c r="AG543" s="569"/>
      <c r="AH543" s="118" t="s">
        <v>147</v>
      </c>
      <c r="AI543" s="188">
        <v>101545</v>
      </c>
      <c r="AJ543" s="161">
        <f>IFERROR(AI543/AF527,"-")</f>
        <v>8.2990227511483129E-4</v>
      </c>
      <c r="AK543" s="188">
        <v>19</v>
      </c>
      <c r="AL543" s="161">
        <f>IFERROR(AK543/AG527,"-")</f>
        <v>0.125</v>
      </c>
      <c r="AM543" s="191">
        <f t="shared" si="298"/>
        <v>5344.4736842105267</v>
      </c>
      <c r="AN543" s="102">
        <f t="shared" si="320"/>
        <v>9.3077940528094841E-4</v>
      </c>
      <c r="AO543" s="569"/>
      <c r="AP543" s="586"/>
      <c r="AQ543" s="118" t="s">
        <v>147</v>
      </c>
      <c r="AR543" s="188">
        <f t="shared" si="293"/>
        <v>1788811</v>
      </c>
      <c r="AS543" s="161">
        <f>IFERROR(AR543/AO527,"-")</f>
        <v>1.5752835237523078E-3</v>
      </c>
      <c r="AT543" s="188">
        <f t="shared" si="294"/>
        <v>147</v>
      </c>
      <c r="AU543" s="161">
        <f>IFERROR(AT543/AP527,"-")</f>
        <v>8.0196399345335512E-2</v>
      </c>
      <c r="AV543" s="191">
        <f t="shared" si="299"/>
        <v>12168.78231292517</v>
      </c>
      <c r="AW543" s="102">
        <f t="shared" si="321"/>
        <v>7.2012932934894429E-3</v>
      </c>
      <c r="AX543" s="112"/>
      <c r="BN543" s="476"/>
      <c r="BO543" s="566"/>
      <c r="BP543" s="569"/>
      <c r="BQ543" s="569"/>
      <c r="BR543" s="388" t="s">
        <v>143</v>
      </c>
      <c r="BS543" s="374">
        <v>0</v>
      </c>
      <c r="BT543" s="329">
        <v>0</v>
      </c>
      <c r="BU543" s="374">
        <v>0</v>
      </c>
      <c r="BV543" s="329">
        <v>0</v>
      </c>
      <c r="BW543" s="374" t="s">
        <v>329</v>
      </c>
      <c r="BX543" s="389">
        <v>0</v>
      </c>
      <c r="CA543" s="9"/>
      <c r="CB543" s="138"/>
      <c r="CC543" s="138"/>
      <c r="CD543" s="138"/>
      <c r="CE543" s="138"/>
      <c r="CF543" s="138"/>
      <c r="CG543" s="138"/>
      <c r="CH543" s="1"/>
      <c r="CI543" s="9"/>
      <c r="CJ543" s="130"/>
      <c r="CK543" s="130"/>
      <c r="CL543" s="130"/>
      <c r="CM543" s="1"/>
      <c r="CN543" s="1"/>
      <c r="CO543" s="1"/>
      <c r="CP543" s="1"/>
      <c r="CQ543" s="1"/>
    </row>
    <row r="544" spans="2:95" s="14" customFormat="1" ht="13.5" customHeight="1">
      <c r="B544" s="451"/>
      <c r="C544" s="567"/>
      <c r="D544" s="582"/>
      <c r="E544" s="570"/>
      <c r="F544" s="570"/>
      <c r="G544" s="119" t="s">
        <v>74</v>
      </c>
      <c r="H544" s="181">
        <v>155495670</v>
      </c>
      <c r="I544" s="161">
        <f>IFERROR(H544/E527,"-")</f>
        <v>0.17929672584914816</v>
      </c>
      <c r="J544" s="188">
        <v>1113</v>
      </c>
      <c r="K544" s="161">
        <f>IFERROR(J544/F527,"-")</f>
        <v>0.77506963788300831</v>
      </c>
      <c r="L544" s="191">
        <f t="shared" si="295"/>
        <v>139708.59838274933</v>
      </c>
      <c r="M544" s="103">
        <f t="shared" si="317"/>
        <v>5.4524077793562928E-2</v>
      </c>
      <c r="N544" s="570"/>
      <c r="O544" s="570"/>
      <c r="P544" s="119" t="s">
        <v>74</v>
      </c>
      <c r="Q544" s="181">
        <v>13265277</v>
      </c>
      <c r="R544" s="161">
        <f>IFERROR(Q544/N527,"-")</f>
        <v>0.15455048767146271</v>
      </c>
      <c r="S544" s="188">
        <v>120</v>
      </c>
      <c r="T544" s="161">
        <f>IFERROR(S544/O527,"-")</f>
        <v>0.77419354838709675</v>
      </c>
      <c r="U544" s="191">
        <f t="shared" si="296"/>
        <v>110543.97500000001</v>
      </c>
      <c r="V544" s="103">
        <f t="shared" si="318"/>
        <v>5.8786067701954636E-3</v>
      </c>
      <c r="W544" s="570"/>
      <c r="X544" s="570"/>
      <c r="Y544" s="119" t="s">
        <v>74</v>
      </c>
      <c r="Z544" s="181">
        <v>9652090</v>
      </c>
      <c r="AA544" s="161">
        <f>IFERROR(Z544/W527,"-")</f>
        <v>0.16058390638837486</v>
      </c>
      <c r="AB544" s="188">
        <v>75</v>
      </c>
      <c r="AC544" s="161">
        <f>IFERROR(AB544/X527,"-")</f>
        <v>0.83333333333333337</v>
      </c>
      <c r="AD544" s="191">
        <f t="shared" si="297"/>
        <v>128694.53333333334</v>
      </c>
      <c r="AE544" s="103">
        <f t="shared" si="319"/>
        <v>3.6741292313721649E-3</v>
      </c>
      <c r="AF544" s="570"/>
      <c r="AG544" s="570"/>
      <c r="AH544" s="119" t="s">
        <v>74</v>
      </c>
      <c r="AI544" s="181">
        <v>12296719</v>
      </c>
      <c r="AJ544" s="161">
        <f>IFERROR(AI544/AF527,"-")</f>
        <v>0.10049805578362078</v>
      </c>
      <c r="AK544" s="188">
        <v>123</v>
      </c>
      <c r="AL544" s="161">
        <f>IFERROR(AK544/AG527,"-")</f>
        <v>0.80921052631578949</v>
      </c>
      <c r="AM544" s="191">
        <f t="shared" si="298"/>
        <v>99973.32520325204</v>
      </c>
      <c r="AN544" s="103">
        <f t="shared" si="320"/>
        <v>6.0255719394503504E-3</v>
      </c>
      <c r="AO544" s="570"/>
      <c r="AP544" s="587"/>
      <c r="AQ544" s="119" t="s">
        <v>74</v>
      </c>
      <c r="AR544" s="181">
        <f t="shared" si="293"/>
        <v>190709756</v>
      </c>
      <c r="AS544" s="161">
        <f>IFERROR(AR544/AO527,"-")</f>
        <v>0.16794504083752998</v>
      </c>
      <c r="AT544" s="188">
        <f t="shared" si="294"/>
        <v>1431</v>
      </c>
      <c r="AU544" s="161">
        <f>IFERROR(AT544/AP527,"-")</f>
        <v>0.78068739770867435</v>
      </c>
      <c r="AV544" s="191">
        <f t="shared" si="299"/>
        <v>133270.26974143955</v>
      </c>
      <c r="AW544" s="103">
        <f t="shared" si="321"/>
        <v>7.0102385734580899E-2</v>
      </c>
      <c r="AX544" s="112"/>
      <c r="BN544" s="476"/>
      <c r="BO544" s="566"/>
      <c r="BP544" s="569"/>
      <c r="BQ544" s="569"/>
      <c r="BR544" s="388" t="s">
        <v>144</v>
      </c>
      <c r="BS544" s="374">
        <v>634737</v>
      </c>
      <c r="BT544" s="329">
        <v>4.0134876179711313E-3</v>
      </c>
      <c r="BU544" s="374">
        <v>24</v>
      </c>
      <c r="BV544" s="329">
        <v>0.1038961038961039</v>
      </c>
      <c r="BW544" s="374">
        <v>26447.375</v>
      </c>
      <c r="BX544" s="389">
        <v>1.1233851338700617E-3</v>
      </c>
      <c r="CA544" s="9"/>
      <c r="CB544" s="138"/>
      <c r="CC544" s="138"/>
      <c r="CD544" s="138"/>
      <c r="CE544" s="138"/>
      <c r="CF544" s="138"/>
      <c r="CG544" s="138"/>
      <c r="CH544" s="1"/>
      <c r="CI544" s="9"/>
      <c r="CJ544" s="130"/>
      <c r="CK544" s="130"/>
      <c r="CL544" s="130"/>
      <c r="CM544" s="1"/>
      <c r="CN544" s="1"/>
      <c r="CO544" s="1"/>
      <c r="CP544" s="1"/>
      <c r="CQ544" s="1"/>
    </row>
    <row r="545" spans="2:95" s="14" customFormat="1" ht="13.5" customHeight="1">
      <c r="B545" s="451">
        <v>31</v>
      </c>
      <c r="C545" s="565" t="s">
        <v>35</v>
      </c>
      <c r="D545" s="580">
        <f>BL35</f>
        <v>28260</v>
      </c>
      <c r="E545" s="568">
        <f>VLOOKUP(C545,$AY$5:$BI$78,2,0)</f>
        <v>1087433360</v>
      </c>
      <c r="F545" s="568">
        <f>VLOOKUP(C545,$AY$5:$BI$78,7,0)</f>
        <v>1859</v>
      </c>
      <c r="G545" s="115" t="s">
        <v>133</v>
      </c>
      <c r="H545" s="186">
        <v>16949758</v>
      </c>
      <c r="I545" s="159">
        <f>IFERROR(H545/E545,"-")</f>
        <v>1.5586939506803434E-2</v>
      </c>
      <c r="J545" s="186">
        <v>301</v>
      </c>
      <c r="K545" s="159">
        <f>IFERROR(J545/F545,"-")</f>
        <v>0.16191500806885423</v>
      </c>
      <c r="L545" s="189">
        <f t="shared" si="295"/>
        <v>56311.488372093023</v>
      </c>
      <c r="M545" s="100">
        <f>IFERROR(J545/$BL$35,0)</f>
        <v>1.0651096956829441E-2</v>
      </c>
      <c r="N545" s="568">
        <f>VLOOKUP(C545,$AY$5:$BI$78,3,0)</f>
        <v>182117960</v>
      </c>
      <c r="O545" s="568">
        <f>VLOOKUP(C545,$AY$5:$BI$78,8,0)</f>
        <v>279</v>
      </c>
      <c r="P545" s="115" t="s">
        <v>133</v>
      </c>
      <c r="Q545" s="186">
        <v>2368511</v>
      </c>
      <c r="R545" s="159">
        <f>IFERROR(Q545/N545,"-")</f>
        <v>1.3005367510156605E-2</v>
      </c>
      <c r="S545" s="186">
        <v>55</v>
      </c>
      <c r="T545" s="159">
        <f>IFERROR(S545/O545,"-")</f>
        <v>0.1971326164874552</v>
      </c>
      <c r="U545" s="189">
        <f t="shared" si="296"/>
        <v>43063.836363636365</v>
      </c>
      <c r="V545" s="100">
        <f>IFERROR(S545/$BL$35,0)</f>
        <v>1.94621372965322E-3</v>
      </c>
      <c r="W545" s="568">
        <f>VLOOKUP(C545,$AY$5:$BI$78,4,0)</f>
        <v>90352100</v>
      </c>
      <c r="X545" s="568">
        <f>VLOOKUP(C545,$AY$5:$BI$78,9,0)</f>
        <v>152</v>
      </c>
      <c r="Y545" s="115" t="s">
        <v>133</v>
      </c>
      <c r="Z545" s="186">
        <v>1450655</v>
      </c>
      <c r="AA545" s="159">
        <f>IFERROR(Z545/W545,"-")</f>
        <v>1.6055575908030913E-2</v>
      </c>
      <c r="AB545" s="186">
        <v>40</v>
      </c>
      <c r="AC545" s="159">
        <f>IFERROR(AB545/X545,"-")</f>
        <v>0.26315789473684209</v>
      </c>
      <c r="AD545" s="189">
        <f t="shared" si="297"/>
        <v>36266.375</v>
      </c>
      <c r="AE545" s="100">
        <f>IFERROR(AB545/$BL$35,0)</f>
        <v>1.4154281670205238E-3</v>
      </c>
      <c r="AF545" s="568">
        <f>VLOOKUP(C545,$AY$5:$BI$78,5,0)</f>
        <v>146296300</v>
      </c>
      <c r="AG545" s="568">
        <f>VLOOKUP(C545,$AY$5:$BI$78,10,0)</f>
        <v>247</v>
      </c>
      <c r="AH545" s="115" t="s">
        <v>133</v>
      </c>
      <c r="AI545" s="186">
        <v>2506799</v>
      </c>
      <c r="AJ545" s="159">
        <f>IFERROR(AI545/AF545,"-")</f>
        <v>1.713508133835237E-2</v>
      </c>
      <c r="AK545" s="186">
        <v>52</v>
      </c>
      <c r="AL545" s="159">
        <f>IFERROR(AK545/AG545,"-")</f>
        <v>0.21052631578947367</v>
      </c>
      <c r="AM545" s="189">
        <f t="shared" si="298"/>
        <v>48207.673076923078</v>
      </c>
      <c r="AN545" s="100">
        <f>IFERROR(AK545/$BL$35,0)</f>
        <v>1.8400566171266808E-3</v>
      </c>
      <c r="AO545" s="568">
        <f>VLOOKUP(C545,$AY$5:$BI$78,6,0)</f>
        <v>1506199720</v>
      </c>
      <c r="AP545" s="585">
        <f>VLOOKUP(C545,$AY$5:$BI$78,11,0)</f>
        <v>2537</v>
      </c>
      <c r="AQ545" s="115" t="s">
        <v>133</v>
      </c>
      <c r="AR545" s="186">
        <f t="shared" si="293"/>
        <v>23275723</v>
      </c>
      <c r="AS545" s="159">
        <f>IFERROR(AR545/AO545,"-")</f>
        <v>1.5453278002202789E-2</v>
      </c>
      <c r="AT545" s="186">
        <f t="shared" si="294"/>
        <v>448</v>
      </c>
      <c r="AU545" s="159">
        <f>IFERROR(AT545/AP545,"-")</f>
        <v>0.17658651951123375</v>
      </c>
      <c r="AV545" s="189">
        <f t="shared" si="299"/>
        <v>51954.738839285717</v>
      </c>
      <c r="AW545" s="100">
        <f>IFERROR(AT545/$BL$35,0)</f>
        <v>1.5852795470629864E-2</v>
      </c>
      <c r="AX545" s="112"/>
      <c r="BN545" s="476"/>
      <c r="BO545" s="566"/>
      <c r="BP545" s="569"/>
      <c r="BQ545" s="569"/>
      <c r="BR545" s="388" t="s">
        <v>145</v>
      </c>
      <c r="BS545" s="374">
        <v>1928031</v>
      </c>
      <c r="BT545" s="329">
        <v>1.2191078423921243E-2</v>
      </c>
      <c r="BU545" s="374">
        <v>23</v>
      </c>
      <c r="BV545" s="329">
        <v>9.9567099567099568E-2</v>
      </c>
      <c r="BW545" s="374">
        <v>83827.434782608689</v>
      </c>
      <c r="BX545" s="389">
        <v>1.0765774199588093E-3</v>
      </c>
      <c r="CA545" s="9"/>
      <c r="CB545" s="138"/>
      <c r="CC545" s="138"/>
      <c r="CD545" s="138"/>
      <c r="CE545" s="138"/>
      <c r="CF545" s="138"/>
      <c r="CG545" s="138"/>
      <c r="CH545" s="1"/>
      <c r="CI545" s="9"/>
      <c r="CJ545" s="130"/>
      <c r="CK545" s="130"/>
      <c r="CL545" s="130"/>
      <c r="CM545" s="1"/>
      <c r="CN545" s="1"/>
      <c r="CO545" s="1"/>
      <c r="CP545" s="1"/>
      <c r="CQ545" s="1"/>
    </row>
    <row r="546" spans="2:95" s="14" customFormat="1" ht="13.5" customHeight="1">
      <c r="B546" s="451"/>
      <c r="C546" s="566"/>
      <c r="D546" s="581"/>
      <c r="E546" s="569"/>
      <c r="F546" s="569"/>
      <c r="G546" s="116" t="s">
        <v>134</v>
      </c>
      <c r="H546" s="187">
        <v>17729098</v>
      </c>
      <c r="I546" s="160">
        <f>IFERROR(H546/E545,"-")</f>
        <v>1.6303617906296346E-2</v>
      </c>
      <c r="J546" s="187">
        <v>446</v>
      </c>
      <c r="K546" s="160">
        <f>IFERROR(J546/F545,"-")</f>
        <v>0.23991393222162452</v>
      </c>
      <c r="L546" s="190">
        <f t="shared" si="295"/>
        <v>39751.340807174885</v>
      </c>
      <c r="M546" s="101">
        <f t="shared" ref="M546:M562" si="322">IFERROR(J546/$BL$35,0)</f>
        <v>1.578202406227884E-2</v>
      </c>
      <c r="N546" s="569"/>
      <c r="O546" s="569"/>
      <c r="P546" s="116" t="s">
        <v>134</v>
      </c>
      <c r="Q546" s="187">
        <v>4989278</v>
      </c>
      <c r="R546" s="160">
        <f>IFERROR(Q546/N545,"-")</f>
        <v>2.7395859255177249E-2</v>
      </c>
      <c r="S546" s="187">
        <v>72</v>
      </c>
      <c r="T546" s="160">
        <f>IFERROR(S546/O545,"-")</f>
        <v>0.25806451612903225</v>
      </c>
      <c r="U546" s="190">
        <f t="shared" si="296"/>
        <v>69295.527777777781</v>
      </c>
      <c r="V546" s="101">
        <f t="shared" ref="V546:V562" si="323">IFERROR(S546/$BL$35,0)</f>
        <v>2.5477707006369425E-3</v>
      </c>
      <c r="W546" s="569"/>
      <c r="X546" s="569"/>
      <c r="Y546" s="116" t="s">
        <v>134</v>
      </c>
      <c r="Z546" s="187">
        <v>3022587</v>
      </c>
      <c r="AA546" s="160">
        <f>IFERROR(Z546/W545,"-")</f>
        <v>3.3453422776006311E-2</v>
      </c>
      <c r="AB546" s="187">
        <v>42</v>
      </c>
      <c r="AC546" s="160">
        <f>IFERROR(AB546/X545,"-")</f>
        <v>0.27631578947368424</v>
      </c>
      <c r="AD546" s="190">
        <f t="shared" si="297"/>
        <v>71966.357142857145</v>
      </c>
      <c r="AE546" s="101">
        <f t="shared" ref="AE546:AE562" si="324">IFERROR(AB546/$BL$35,0)</f>
        <v>1.48619957537155E-3</v>
      </c>
      <c r="AF546" s="569"/>
      <c r="AG546" s="569"/>
      <c r="AH546" s="116" t="s">
        <v>134</v>
      </c>
      <c r="AI546" s="187">
        <v>2266315</v>
      </c>
      <c r="AJ546" s="160">
        <f>IFERROR(AI546/AF545,"-")</f>
        <v>1.5491266696423627E-2</v>
      </c>
      <c r="AK546" s="187">
        <v>71</v>
      </c>
      <c r="AL546" s="160">
        <f>IFERROR(AK546/AG545,"-")</f>
        <v>0.2874493927125506</v>
      </c>
      <c r="AM546" s="190">
        <f t="shared" si="298"/>
        <v>31919.929577464787</v>
      </c>
      <c r="AN546" s="101">
        <f t="shared" ref="AN546:AN562" si="325">IFERROR(AK546/$BL$35,0)</f>
        <v>2.5123849964614297E-3</v>
      </c>
      <c r="AO546" s="569"/>
      <c r="AP546" s="586"/>
      <c r="AQ546" s="116" t="s">
        <v>134</v>
      </c>
      <c r="AR546" s="187">
        <f t="shared" si="293"/>
        <v>28007278</v>
      </c>
      <c r="AS546" s="160">
        <f>IFERROR(AR546/AO545,"-")</f>
        <v>1.8594664192342302E-2</v>
      </c>
      <c r="AT546" s="187">
        <f t="shared" si="294"/>
        <v>631</v>
      </c>
      <c r="AU546" s="160">
        <f>IFERROR(AT546/AP545,"-")</f>
        <v>0.24871895940086716</v>
      </c>
      <c r="AV546" s="190">
        <f t="shared" si="299"/>
        <v>44385.543581616483</v>
      </c>
      <c r="AW546" s="101">
        <f t="shared" ref="AW546:AW562" si="326">IFERROR(AT546/$BL$35,0)</f>
        <v>2.2328379334748762E-2</v>
      </c>
      <c r="AX546" s="112"/>
      <c r="BN546" s="476"/>
      <c r="BO546" s="566"/>
      <c r="BP546" s="569"/>
      <c r="BQ546" s="569"/>
      <c r="BR546" s="388" t="s">
        <v>146</v>
      </c>
      <c r="BS546" s="374">
        <v>696497</v>
      </c>
      <c r="BT546" s="329">
        <v>4.4040005316438764E-3</v>
      </c>
      <c r="BU546" s="374">
        <v>23</v>
      </c>
      <c r="BV546" s="329">
        <v>9.9567099567099568E-2</v>
      </c>
      <c r="BW546" s="374">
        <v>30282.478260869564</v>
      </c>
      <c r="BX546" s="389">
        <v>1.0765774199588093E-3</v>
      </c>
      <c r="CA546" s="9"/>
      <c r="CB546" s="138"/>
      <c r="CC546" s="138"/>
      <c r="CD546" s="138"/>
      <c r="CE546" s="138"/>
      <c r="CF546" s="138"/>
      <c r="CG546" s="138"/>
      <c r="CH546" s="1"/>
      <c r="CI546" s="9"/>
      <c r="CJ546" s="130"/>
      <c r="CK546" s="130"/>
      <c r="CL546" s="130"/>
      <c r="CM546" s="1"/>
      <c r="CN546" s="1"/>
      <c r="CO546" s="1"/>
      <c r="CP546" s="1"/>
      <c r="CQ546" s="1"/>
    </row>
    <row r="547" spans="2:95" s="14" customFormat="1" ht="13.5" customHeight="1">
      <c r="B547" s="451"/>
      <c r="C547" s="566"/>
      <c r="D547" s="581"/>
      <c r="E547" s="569"/>
      <c r="F547" s="569"/>
      <c r="G547" s="116" t="s">
        <v>474</v>
      </c>
      <c r="H547" s="187">
        <v>11664384</v>
      </c>
      <c r="I547" s="160">
        <f>IFERROR(H547/E545,"-")</f>
        <v>1.0726527646714829E-2</v>
      </c>
      <c r="J547" s="187">
        <v>153</v>
      </c>
      <c r="K547" s="160">
        <f>IFERROR(J547/F545,"-")</f>
        <v>8.2302313071543842E-2</v>
      </c>
      <c r="L547" s="190">
        <f t="shared" ref="L547" si="327">IFERROR(H547/J547,"-")</f>
        <v>76237.803921568629</v>
      </c>
      <c r="M547" s="101">
        <f t="shared" si="322"/>
        <v>5.4140127388535028E-3</v>
      </c>
      <c r="N547" s="569"/>
      <c r="O547" s="569"/>
      <c r="P547" s="116" t="s">
        <v>474</v>
      </c>
      <c r="Q547" s="187">
        <v>3094918</v>
      </c>
      <c r="R547" s="160">
        <f>IFERROR(Q547/N545,"-")</f>
        <v>1.6994029583902653E-2</v>
      </c>
      <c r="S547" s="187">
        <v>27</v>
      </c>
      <c r="T547" s="160">
        <f>IFERROR(S547/O545,"-")</f>
        <v>9.6774193548387094E-2</v>
      </c>
      <c r="U547" s="190">
        <f t="shared" ref="U547" si="328">IFERROR(Q547/S547,"-")</f>
        <v>114626.5925925926</v>
      </c>
      <c r="V547" s="101">
        <f t="shared" si="323"/>
        <v>9.5541401273885351E-4</v>
      </c>
      <c r="W547" s="569"/>
      <c r="X547" s="569"/>
      <c r="Y547" s="116" t="s">
        <v>474</v>
      </c>
      <c r="Z547" s="187">
        <v>240629</v>
      </c>
      <c r="AA547" s="160">
        <f>IFERROR(Z547/W545,"-")</f>
        <v>2.6632363829949719E-3</v>
      </c>
      <c r="AB547" s="187">
        <v>14</v>
      </c>
      <c r="AC547" s="160">
        <f>IFERROR(AB547/X545,"-")</f>
        <v>9.2105263157894732E-2</v>
      </c>
      <c r="AD547" s="190">
        <f t="shared" ref="AD547" si="329">IFERROR(Z547/AB547,"-")</f>
        <v>17187.785714285714</v>
      </c>
      <c r="AE547" s="101">
        <f t="shared" si="324"/>
        <v>4.9539985845718326E-4</v>
      </c>
      <c r="AF547" s="569"/>
      <c r="AG547" s="569"/>
      <c r="AH547" s="116" t="s">
        <v>474</v>
      </c>
      <c r="AI547" s="187">
        <v>392390</v>
      </c>
      <c r="AJ547" s="160">
        <f>IFERROR(AI547/AF545,"-")</f>
        <v>2.682159425768116E-3</v>
      </c>
      <c r="AK547" s="187">
        <v>23</v>
      </c>
      <c r="AL547" s="160">
        <f>IFERROR(AK547/AG545,"-")</f>
        <v>9.3117408906882596E-2</v>
      </c>
      <c r="AM547" s="190">
        <f t="shared" ref="AM547" si="330">IFERROR(AI547/AK547,"-")</f>
        <v>17060.434782608696</v>
      </c>
      <c r="AN547" s="101">
        <f t="shared" si="325"/>
        <v>8.1387119603680113E-4</v>
      </c>
      <c r="AO547" s="569"/>
      <c r="AP547" s="586"/>
      <c r="AQ547" s="116" t="s">
        <v>474</v>
      </c>
      <c r="AR547" s="187">
        <f t="shared" ref="AR547" si="331">SUM(H547,Q547,Z547,AI547)</f>
        <v>15392321</v>
      </c>
      <c r="AS547" s="160">
        <f>IFERROR(AR547/AO545,"-")</f>
        <v>1.0219309428632745E-2</v>
      </c>
      <c r="AT547" s="187">
        <f t="shared" ref="AT547" si="332">SUM(J547,S547,AB547,AK547)</f>
        <v>217</v>
      </c>
      <c r="AU547" s="160">
        <f>IFERROR(AT547/AP545,"-")</f>
        <v>8.5534095388253836E-2</v>
      </c>
      <c r="AV547" s="190">
        <f t="shared" ref="AV547" si="333">IFERROR(AR547/AT547,"-")</f>
        <v>70932.354838709682</v>
      </c>
      <c r="AW547" s="101">
        <f t="shared" si="326"/>
        <v>7.6786978060863409E-3</v>
      </c>
      <c r="AX547" s="111"/>
      <c r="BJ547" s="12"/>
      <c r="BM547" s="12"/>
      <c r="BN547" s="476"/>
      <c r="BO547" s="566"/>
      <c r="BP547" s="569"/>
      <c r="BQ547" s="569"/>
      <c r="BR547" s="388" t="s">
        <v>147</v>
      </c>
      <c r="BS547" s="374">
        <v>210201</v>
      </c>
      <c r="BT547" s="329">
        <v>1.3291160130654896E-3</v>
      </c>
      <c r="BU547" s="374">
        <v>32</v>
      </c>
      <c r="BV547" s="329">
        <v>0.13852813852813853</v>
      </c>
      <c r="BW547" s="374">
        <v>6568.78125</v>
      </c>
      <c r="BX547" s="389">
        <v>1.4978468451600825E-3</v>
      </c>
      <c r="BY547" s="12"/>
      <c r="CA547" s="9"/>
      <c r="CB547" s="138"/>
      <c r="CC547" s="138"/>
      <c r="CD547" s="138"/>
      <c r="CE547" s="138"/>
      <c r="CF547" s="138"/>
      <c r="CG547" s="138"/>
      <c r="CH547" s="1"/>
      <c r="CI547" s="9"/>
      <c r="CJ547" s="130"/>
      <c r="CK547" s="130"/>
      <c r="CL547" s="130"/>
      <c r="CM547" s="1"/>
      <c r="CN547" s="1"/>
      <c r="CO547" s="1"/>
      <c r="CP547" s="1"/>
      <c r="CQ547" s="1"/>
    </row>
    <row r="548" spans="2:95" s="14" customFormat="1" ht="13.5" customHeight="1">
      <c r="B548" s="451"/>
      <c r="C548" s="566"/>
      <c r="D548" s="581"/>
      <c r="E548" s="569"/>
      <c r="F548" s="569"/>
      <c r="G548" s="117" t="s">
        <v>135</v>
      </c>
      <c r="H548" s="187">
        <v>22747073</v>
      </c>
      <c r="I548" s="160">
        <f>IFERROR(H548/E545,"-")</f>
        <v>2.0918130560202787E-2</v>
      </c>
      <c r="J548" s="187">
        <v>464</v>
      </c>
      <c r="K548" s="160">
        <f>IFERROR(J548/F545,"-")</f>
        <v>0.24959655728886498</v>
      </c>
      <c r="L548" s="190">
        <f t="shared" si="295"/>
        <v>49023.864224137928</v>
      </c>
      <c r="M548" s="101">
        <f t="shared" si="322"/>
        <v>1.6418966737438076E-2</v>
      </c>
      <c r="N548" s="569"/>
      <c r="O548" s="569"/>
      <c r="P548" s="117" t="s">
        <v>135</v>
      </c>
      <c r="Q548" s="187">
        <v>4992191</v>
      </c>
      <c r="R548" s="160">
        <f>IFERROR(Q548/N545,"-")</f>
        <v>2.7411854382730839E-2</v>
      </c>
      <c r="S548" s="187">
        <v>87</v>
      </c>
      <c r="T548" s="160">
        <f>IFERROR(S548/O545,"-")</f>
        <v>0.31182795698924731</v>
      </c>
      <c r="U548" s="190">
        <f t="shared" si="296"/>
        <v>57381.505747126437</v>
      </c>
      <c r="V548" s="101">
        <f t="shared" si="323"/>
        <v>3.0785562632696392E-3</v>
      </c>
      <c r="W548" s="569"/>
      <c r="X548" s="569"/>
      <c r="Y548" s="117" t="s">
        <v>135</v>
      </c>
      <c r="Z548" s="187">
        <v>3437345</v>
      </c>
      <c r="AA548" s="160">
        <f>IFERROR(Z548/W545,"-")</f>
        <v>3.8043886085658223E-2</v>
      </c>
      <c r="AB548" s="187">
        <v>51</v>
      </c>
      <c r="AC548" s="160">
        <f>IFERROR(AB548/X545,"-")</f>
        <v>0.33552631578947367</v>
      </c>
      <c r="AD548" s="190">
        <f t="shared" si="297"/>
        <v>67398.921568627455</v>
      </c>
      <c r="AE548" s="101">
        <f t="shared" si="324"/>
        <v>1.8046709129511678E-3</v>
      </c>
      <c r="AF548" s="569"/>
      <c r="AG548" s="569"/>
      <c r="AH548" s="117" t="s">
        <v>135</v>
      </c>
      <c r="AI548" s="187">
        <v>1691336</v>
      </c>
      <c r="AJ548" s="160">
        <f>IFERROR(AI548/AF545,"-")</f>
        <v>1.1561030593391631E-2</v>
      </c>
      <c r="AK548" s="187">
        <v>58</v>
      </c>
      <c r="AL548" s="160">
        <f>IFERROR(AK548/AG545,"-")</f>
        <v>0.23481781376518218</v>
      </c>
      <c r="AM548" s="190">
        <f t="shared" si="298"/>
        <v>29160.96551724138</v>
      </c>
      <c r="AN548" s="101">
        <f t="shared" si="325"/>
        <v>2.0523708421797595E-3</v>
      </c>
      <c r="AO548" s="569"/>
      <c r="AP548" s="586"/>
      <c r="AQ548" s="117" t="s">
        <v>135</v>
      </c>
      <c r="AR548" s="187">
        <f t="shared" ref="AR548:AR614" si="334">SUM(H548,Q548,Z548,AI548)</f>
        <v>32867945</v>
      </c>
      <c r="AS548" s="160">
        <f>IFERROR(AR548/AO545,"-")</f>
        <v>2.1821770754279518E-2</v>
      </c>
      <c r="AT548" s="187">
        <f t="shared" ref="AT548:AT614" si="335">SUM(J548,S548,AB548,AK548)</f>
        <v>660</v>
      </c>
      <c r="AU548" s="160">
        <f>IFERROR(AT548/AP545,"-")</f>
        <v>0.26014978320851401</v>
      </c>
      <c r="AV548" s="190">
        <f t="shared" si="299"/>
        <v>49799.916666666664</v>
      </c>
      <c r="AW548" s="101">
        <f t="shared" si="326"/>
        <v>2.3354564755838639E-2</v>
      </c>
      <c r="AX548" s="112"/>
      <c r="BN548" s="477"/>
      <c r="BO548" s="567"/>
      <c r="BP548" s="570"/>
      <c r="BQ548" s="570"/>
      <c r="BR548" s="119" t="s">
        <v>74</v>
      </c>
      <c r="BS548" s="374">
        <v>23892689</v>
      </c>
      <c r="BT548" s="329">
        <v>0.15107518777310139</v>
      </c>
      <c r="BU548" s="374">
        <v>183</v>
      </c>
      <c r="BV548" s="329">
        <v>0.79220779220779225</v>
      </c>
      <c r="BW548" s="374">
        <v>130561.14207650273</v>
      </c>
      <c r="BX548" s="389">
        <v>8.5658116457592217E-3</v>
      </c>
      <c r="CA548" s="9"/>
      <c r="CB548" s="138"/>
      <c r="CC548" s="138"/>
      <c r="CD548" s="138"/>
      <c r="CE548" s="138"/>
      <c r="CF548" s="138"/>
      <c r="CG548" s="138"/>
      <c r="CH548" s="1"/>
      <c r="CI548" s="9"/>
      <c r="CJ548" s="130"/>
      <c r="CK548" s="130"/>
      <c r="CL548" s="130"/>
      <c r="CM548" s="1"/>
      <c r="CN548" s="1"/>
      <c r="CO548" s="1"/>
      <c r="CP548" s="1"/>
      <c r="CQ548" s="1"/>
    </row>
    <row r="549" spans="2:95" s="14" customFormat="1" ht="13.5" customHeight="1">
      <c r="B549" s="451"/>
      <c r="C549" s="566"/>
      <c r="D549" s="581"/>
      <c r="E549" s="569"/>
      <c r="F549" s="569"/>
      <c r="G549" s="117" t="s">
        <v>136</v>
      </c>
      <c r="H549" s="187">
        <v>9619116</v>
      </c>
      <c r="I549" s="160">
        <f>IFERROR(H549/E545,"-")</f>
        <v>8.8457061865381808E-3</v>
      </c>
      <c r="J549" s="187">
        <v>96</v>
      </c>
      <c r="K549" s="160">
        <f>IFERROR(J549/F545,"-")</f>
        <v>5.1640667025282409E-2</v>
      </c>
      <c r="L549" s="190">
        <f t="shared" ref="L549:L615" si="336">IFERROR(H549/J549,"-")</f>
        <v>100199.125</v>
      </c>
      <c r="M549" s="101">
        <f t="shared" si="322"/>
        <v>3.397027600849257E-3</v>
      </c>
      <c r="N549" s="569"/>
      <c r="O549" s="569"/>
      <c r="P549" s="117" t="s">
        <v>136</v>
      </c>
      <c r="Q549" s="187">
        <v>148599</v>
      </c>
      <c r="R549" s="160">
        <f>IFERROR(Q549/N545,"-")</f>
        <v>8.1594917931213378E-4</v>
      </c>
      <c r="S549" s="187">
        <v>14</v>
      </c>
      <c r="T549" s="160">
        <f>IFERROR(S549/O545,"-")</f>
        <v>5.0179211469534052E-2</v>
      </c>
      <c r="U549" s="190">
        <f t="shared" ref="U549:U615" si="337">IFERROR(Q549/S549,"-")</f>
        <v>10614.214285714286</v>
      </c>
      <c r="V549" s="101">
        <f t="shared" si="323"/>
        <v>4.9539985845718326E-4</v>
      </c>
      <c r="W549" s="569"/>
      <c r="X549" s="569"/>
      <c r="Y549" s="117" t="s">
        <v>136</v>
      </c>
      <c r="Z549" s="187">
        <v>176603</v>
      </c>
      <c r="AA549" s="160">
        <f>IFERROR(Z549/W545,"-")</f>
        <v>1.9546086919949839E-3</v>
      </c>
      <c r="AB549" s="187">
        <v>9</v>
      </c>
      <c r="AC549" s="160">
        <f>IFERROR(AB549/X545,"-")</f>
        <v>5.921052631578947E-2</v>
      </c>
      <c r="AD549" s="190">
        <f t="shared" ref="AD549:AD615" si="338">IFERROR(Z549/AB549,"-")</f>
        <v>19622.555555555555</v>
      </c>
      <c r="AE549" s="101">
        <f t="shared" si="324"/>
        <v>3.1847133757961782E-4</v>
      </c>
      <c r="AF549" s="569"/>
      <c r="AG549" s="569"/>
      <c r="AH549" s="117" t="s">
        <v>136</v>
      </c>
      <c r="AI549" s="187">
        <v>95685</v>
      </c>
      <c r="AJ549" s="160">
        <f>IFERROR(AI549/AF545,"-")</f>
        <v>6.5404935053039624E-4</v>
      </c>
      <c r="AK549" s="187">
        <v>15</v>
      </c>
      <c r="AL549" s="160">
        <f>IFERROR(AK549/AG545,"-")</f>
        <v>6.0728744939271252E-2</v>
      </c>
      <c r="AM549" s="190">
        <f t="shared" ref="AM549:AM615" si="339">IFERROR(AI549/AK549,"-")</f>
        <v>6379</v>
      </c>
      <c r="AN549" s="101">
        <f t="shared" si="325"/>
        <v>5.3078556263269638E-4</v>
      </c>
      <c r="AO549" s="569"/>
      <c r="AP549" s="586"/>
      <c r="AQ549" s="117" t="s">
        <v>136</v>
      </c>
      <c r="AR549" s="187">
        <f t="shared" si="334"/>
        <v>10040003</v>
      </c>
      <c r="AS549" s="160">
        <f>IFERROR(AR549/AO545,"-")</f>
        <v>6.6657846676535038E-3</v>
      </c>
      <c r="AT549" s="187">
        <f t="shared" si="335"/>
        <v>134</v>
      </c>
      <c r="AU549" s="160">
        <f>IFERROR(AT549/AP545,"-")</f>
        <v>5.2818289318092237E-2</v>
      </c>
      <c r="AV549" s="190">
        <f t="shared" ref="AV549:AV615" si="340">IFERROR(AR549/AT549,"-")</f>
        <v>74925.395522388062</v>
      </c>
      <c r="AW549" s="101">
        <f t="shared" si="326"/>
        <v>4.7416843595187545E-3</v>
      </c>
      <c r="AX549" s="112"/>
      <c r="BN549" s="555">
        <v>33</v>
      </c>
      <c r="BO549" s="565" t="s">
        <v>37</v>
      </c>
      <c r="BP549" s="568">
        <v>28478010</v>
      </c>
      <c r="BQ549" s="568">
        <v>35</v>
      </c>
      <c r="BR549" s="388" t="s">
        <v>133</v>
      </c>
      <c r="BS549" s="374">
        <v>1001829</v>
      </c>
      <c r="BT549" s="329">
        <v>3.5179038142061192E-2</v>
      </c>
      <c r="BU549" s="374">
        <v>8</v>
      </c>
      <c r="BV549" s="329">
        <v>0.22857142857142856</v>
      </c>
      <c r="BW549" s="374">
        <v>125228.625</v>
      </c>
      <c r="BX549" s="389">
        <v>1.2630249447426586E-3</v>
      </c>
      <c r="CA549" s="9"/>
      <c r="CB549" s="138"/>
      <c r="CC549" s="138"/>
      <c r="CD549" s="138"/>
      <c r="CE549" s="138"/>
      <c r="CF549" s="138"/>
      <c r="CG549" s="138"/>
      <c r="CH549" s="1"/>
      <c r="CI549" s="9"/>
      <c r="CJ549" s="130"/>
      <c r="CK549" s="130"/>
      <c r="CL549" s="130"/>
      <c r="CM549" s="1"/>
      <c r="CN549" s="1"/>
      <c r="CO549" s="1"/>
      <c r="CP549" s="1"/>
      <c r="CQ549" s="1"/>
    </row>
    <row r="550" spans="2:95" s="14" customFormat="1" ht="13.5" customHeight="1">
      <c r="B550" s="451"/>
      <c r="C550" s="566"/>
      <c r="D550" s="581"/>
      <c r="E550" s="569"/>
      <c r="F550" s="569"/>
      <c r="G550" s="117" t="s">
        <v>137</v>
      </c>
      <c r="H550" s="187">
        <v>20090943</v>
      </c>
      <c r="I550" s="160">
        <f>IFERROR(H550/E545,"-")</f>
        <v>1.847556249331913E-2</v>
      </c>
      <c r="J550" s="187">
        <v>546</v>
      </c>
      <c r="K550" s="160">
        <f>IFERROR(J550/F545,"-")</f>
        <v>0.2937062937062937</v>
      </c>
      <c r="L550" s="190">
        <f t="shared" si="336"/>
        <v>36796.5989010989</v>
      </c>
      <c r="M550" s="101">
        <f t="shared" si="322"/>
        <v>1.9320594479830148E-2</v>
      </c>
      <c r="N550" s="569"/>
      <c r="O550" s="569"/>
      <c r="P550" s="117" t="s">
        <v>137</v>
      </c>
      <c r="Q550" s="187">
        <v>2838044</v>
      </c>
      <c r="R550" s="160">
        <f>IFERROR(Q550/N545,"-")</f>
        <v>1.5583548157468928E-2</v>
      </c>
      <c r="S550" s="187">
        <v>103</v>
      </c>
      <c r="T550" s="160">
        <f>IFERROR(S550/O545,"-")</f>
        <v>0.36917562724014336</v>
      </c>
      <c r="U550" s="190">
        <f t="shared" si="337"/>
        <v>27553.825242718445</v>
      </c>
      <c r="V550" s="101">
        <f t="shared" si="323"/>
        <v>3.6447275300778488E-3</v>
      </c>
      <c r="W550" s="569"/>
      <c r="X550" s="569"/>
      <c r="Y550" s="117" t="s">
        <v>137</v>
      </c>
      <c r="Z550" s="187">
        <v>1796458</v>
      </c>
      <c r="AA550" s="160">
        <f>IFERROR(Z550/W545,"-")</f>
        <v>1.9882858284422829E-2</v>
      </c>
      <c r="AB550" s="187">
        <v>69</v>
      </c>
      <c r="AC550" s="160">
        <f>IFERROR(AB550/X545,"-")</f>
        <v>0.45394736842105265</v>
      </c>
      <c r="AD550" s="190">
        <f t="shared" si="338"/>
        <v>26035.623188405796</v>
      </c>
      <c r="AE550" s="101">
        <f t="shared" si="324"/>
        <v>2.4416135881104033E-3</v>
      </c>
      <c r="AF550" s="569"/>
      <c r="AG550" s="569"/>
      <c r="AH550" s="117" t="s">
        <v>137</v>
      </c>
      <c r="AI550" s="187">
        <v>2925665</v>
      </c>
      <c r="AJ550" s="160">
        <f>IFERROR(AI550/AF545,"-")</f>
        <v>1.9998215949412253E-2</v>
      </c>
      <c r="AK550" s="187">
        <v>99</v>
      </c>
      <c r="AL550" s="160">
        <f>IFERROR(AK550/AG545,"-")</f>
        <v>0.40080971659919029</v>
      </c>
      <c r="AM550" s="190">
        <f t="shared" si="339"/>
        <v>29552.171717171717</v>
      </c>
      <c r="AN550" s="101">
        <f t="shared" si="325"/>
        <v>3.5031847133757963E-3</v>
      </c>
      <c r="AO550" s="569"/>
      <c r="AP550" s="586"/>
      <c r="AQ550" s="117" t="s">
        <v>137</v>
      </c>
      <c r="AR550" s="187">
        <f t="shared" si="334"/>
        <v>27651110</v>
      </c>
      <c r="AS550" s="160">
        <f>IFERROR(AR550/AO545,"-")</f>
        <v>1.835819621583783E-2</v>
      </c>
      <c r="AT550" s="187">
        <f t="shared" si="335"/>
        <v>817</v>
      </c>
      <c r="AU550" s="160">
        <f>IFERROR(AT550/AP545,"-")</f>
        <v>0.32203389830508472</v>
      </c>
      <c r="AV550" s="190">
        <f t="shared" si="340"/>
        <v>33844.687882496939</v>
      </c>
      <c r="AW550" s="101">
        <f t="shared" si="326"/>
        <v>2.8910120311394196E-2</v>
      </c>
      <c r="AX550" s="112"/>
      <c r="BN550" s="476"/>
      <c r="BO550" s="566"/>
      <c r="BP550" s="569"/>
      <c r="BQ550" s="569"/>
      <c r="BR550" s="388" t="s">
        <v>134</v>
      </c>
      <c r="BS550" s="374">
        <v>78122</v>
      </c>
      <c r="BT550" s="329">
        <v>2.7432394328114921E-3</v>
      </c>
      <c r="BU550" s="374">
        <v>9</v>
      </c>
      <c r="BV550" s="329">
        <v>0.25714285714285712</v>
      </c>
      <c r="BW550" s="374">
        <v>8680.2222222222226</v>
      </c>
      <c r="BX550" s="389">
        <v>1.420903062835491E-3</v>
      </c>
      <c r="CA550" s="9"/>
      <c r="CB550" s="138"/>
      <c r="CC550" s="138"/>
      <c r="CD550" s="138"/>
      <c r="CE550" s="138"/>
      <c r="CF550" s="138"/>
      <c r="CG550" s="138"/>
      <c r="CH550" s="1"/>
      <c r="CI550" s="9"/>
      <c r="CJ550" s="130"/>
      <c r="CK550" s="130"/>
      <c r="CL550" s="130"/>
      <c r="CM550" s="1"/>
      <c r="CN550" s="1"/>
      <c r="CO550" s="1"/>
      <c r="CP550" s="1"/>
      <c r="CQ550" s="1"/>
    </row>
    <row r="551" spans="2:95" s="14" customFormat="1" ht="13.5" customHeight="1">
      <c r="B551" s="451"/>
      <c r="C551" s="566"/>
      <c r="D551" s="581"/>
      <c r="E551" s="569"/>
      <c r="F551" s="569"/>
      <c r="G551" s="117" t="s">
        <v>138</v>
      </c>
      <c r="H551" s="187">
        <v>34866965</v>
      </c>
      <c r="I551" s="160">
        <f>IFERROR(H551/E545,"-")</f>
        <v>3.2063541806368716E-2</v>
      </c>
      <c r="J551" s="187">
        <v>603</v>
      </c>
      <c r="K551" s="160">
        <f>IFERROR(J551/F545,"-")</f>
        <v>0.32436793975255512</v>
      </c>
      <c r="L551" s="190">
        <f t="shared" si="336"/>
        <v>57822.495854063018</v>
      </c>
      <c r="M551" s="101">
        <f t="shared" si="322"/>
        <v>2.1337579617834394E-2</v>
      </c>
      <c r="N551" s="569"/>
      <c r="O551" s="569"/>
      <c r="P551" s="117" t="s">
        <v>138</v>
      </c>
      <c r="Q551" s="187">
        <v>6494173</v>
      </c>
      <c r="R551" s="160">
        <f>IFERROR(Q551/N545,"-")</f>
        <v>3.5659157394471147E-2</v>
      </c>
      <c r="S551" s="187">
        <v>107</v>
      </c>
      <c r="T551" s="160">
        <f>IFERROR(S551/O545,"-")</f>
        <v>0.38351254480286739</v>
      </c>
      <c r="U551" s="190">
        <f t="shared" si="337"/>
        <v>60693.205607476637</v>
      </c>
      <c r="V551" s="101">
        <f t="shared" si="323"/>
        <v>3.7862703467799008E-3</v>
      </c>
      <c r="W551" s="569"/>
      <c r="X551" s="569"/>
      <c r="Y551" s="117" t="s">
        <v>138</v>
      </c>
      <c r="Z551" s="187">
        <v>4998236</v>
      </c>
      <c r="AA551" s="160">
        <f>IFERROR(Z551/W545,"-")</f>
        <v>5.5319533248258758E-2</v>
      </c>
      <c r="AB551" s="187">
        <v>61</v>
      </c>
      <c r="AC551" s="160">
        <f>IFERROR(AB551/X545,"-")</f>
        <v>0.40131578947368424</v>
      </c>
      <c r="AD551" s="190">
        <f t="shared" si="338"/>
        <v>81938.295081967211</v>
      </c>
      <c r="AE551" s="101">
        <f t="shared" si="324"/>
        <v>2.1585279547062988E-3</v>
      </c>
      <c r="AF551" s="569"/>
      <c r="AG551" s="569"/>
      <c r="AH551" s="117" t="s">
        <v>138</v>
      </c>
      <c r="AI551" s="187">
        <v>4255440</v>
      </c>
      <c r="AJ551" s="160">
        <f>IFERROR(AI551/AF545,"-")</f>
        <v>2.9087816985118559E-2</v>
      </c>
      <c r="AK551" s="187">
        <v>101</v>
      </c>
      <c r="AL551" s="160">
        <f>IFERROR(AK551/AG545,"-")</f>
        <v>0.40890688259109309</v>
      </c>
      <c r="AM551" s="190">
        <f t="shared" si="339"/>
        <v>42133.069306930694</v>
      </c>
      <c r="AN551" s="101">
        <f t="shared" si="325"/>
        <v>3.5739561217268223E-3</v>
      </c>
      <c r="AO551" s="569"/>
      <c r="AP551" s="586"/>
      <c r="AQ551" s="117" t="s">
        <v>138</v>
      </c>
      <c r="AR551" s="187">
        <f t="shared" si="334"/>
        <v>50614814</v>
      </c>
      <c r="AS551" s="160">
        <f>IFERROR(AR551/AO545,"-")</f>
        <v>3.3604317759400461E-2</v>
      </c>
      <c r="AT551" s="187">
        <f t="shared" si="335"/>
        <v>872</v>
      </c>
      <c r="AU551" s="160">
        <f>IFERROR(AT551/AP545,"-")</f>
        <v>0.34371304690579424</v>
      </c>
      <c r="AV551" s="190">
        <f t="shared" si="340"/>
        <v>58044.511467889912</v>
      </c>
      <c r="AW551" s="101">
        <f t="shared" si="326"/>
        <v>3.0856334041047418E-2</v>
      </c>
      <c r="AX551" s="112"/>
      <c r="BN551" s="476"/>
      <c r="BO551" s="566"/>
      <c r="BP551" s="569"/>
      <c r="BQ551" s="569"/>
      <c r="BR551" s="388" t="s">
        <v>135</v>
      </c>
      <c r="BS551" s="374">
        <v>150085</v>
      </c>
      <c r="BT551" s="329">
        <v>5.270206731439451E-3</v>
      </c>
      <c r="BU551" s="374">
        <v>7</v>
      </c>
      <c r="BV551" s="329">
        <v>0.2</v>
      </c>
      <c r="BW551" s="374">
        <v>21440.714285714286</v>
      </c>
      <c r="BX551" s="389">
        <v>1.1051468266498263E-3</v>
      </c>
      <c r="CA551" s="9"/>
      <c r="CB551" s="138"/>
      <c r="CC551" s="138"/>
      <c r="CD551" s="138"/>
      <c r="CE551" s="138"/>
      <c r="CF551" s="138"/>
      <c r="CG551" s="138"/>
      <c r="CH551" s="1"/>
      <c r="CI551" s="9"/>
      <c r="CJ551" s="130"/>
      <c r="CK551" s="130"/>
      <c r="CL551" s="130"/>
      <c r="CM551" s="1"/>
      <c r="CN551" s="1"/>
      <c r="CO551" s="1"/>
      <c r="CP551" s="1"/>
      <c r="CQ551" s="1"/>
    </row>
    <row r="552" spans="2:95" s="14" customFormat="1" ht="13.5" customHeight="1">
      <c r="B552" s="451"/>
      <c r="C552" s="566"/>
      <c r="D552" s="581"/>
      <c r="E552" s="569"/>
      <c r="F552" s="569"/>
      <c r="G552" s="117" t="s">
        <v>139</v>
      </c>
      <c r="H552" s="187">
        <v>27686463</v>
      </c>
      <c r="I552" s="160">
        <f>IFERROR(H552/E545,"-")</f>
        <v>2.5460376716785662E-2</v>
      </c>
      <c r="J552" s="187">
        <v>127</v>
      </c>
      <c r="K552" s="160">
        <f>IFERROR(J552/F545,"-")</f>
        <v>6.8316299085529858E-2</v>
      </c>
      <c r="L552" s="190">
        <f t="shared" si="336"/>
        <v>218003.64566929135</v>
      </c>
      <c r="M552" s="101">
        <f t="shared" si="322"/>
        <v>4.4939844302901624E-3</v>
      </c>
      <c r="N552" s="569"/>
      <c r="O552" s="569"/>
      <c r="P552" s="117" t="s">
        <v>139</v>
      </c>
      <c r="Q552" s="187">
        <v>1457093</v>
      </c>
      <c r="R552" s="160">
        <f>IFERROR(Q552/N545,"-")</f>
        <v>8.0008199081518377E-3</v>
      </c>
      <c r="S552" s="187">
        <v>25</v>
      </c>
      <c r="T552" s="160">
        <f>IFERROR(S552/O545,"-")</f>
        <v>8.9605734767025089E-2</v>
      </c>
      <c r="U552" s="190">
        <f t="shared" si="337"/>
        <v>58283.72</v>
      </c>
      <c r="V552" s="101">
        <f t="shared" si="323"/>
        <v>8.8464260438782727E-4</v>
      </c>
      <c r="W552" s="569"/>
      <c r="X552" s="569"/>
      <c r="Y552" s="117" t="s">
        <v>139</v>
      </c>
      <c r="Z552" s="187">
        <v>3891437</v>
      </c>
      <c r="AA552" s="160">
        <f>IFERROR(Z552/W545,"-")</f>
        <v>4.3069690687875542E-2</v>
      </c>
      <c r="AB552" s="187">
        <v>13</v>
      </c>
      <c r="AC552" s="160">
        <f>IFERROR(AB552/X545,"-")</f>
        <v>8.5526315789473686E-2</v>
      </c>
      <c r="AD552" s="190">
        <f t="shared" si="338"/>
        <v>299341.30769230769</v>
      </c>
      <c r="AE552" s="101">
        <f t="shared" si="324"/>
        <v>4.6001415428167019E-4</v>
      </c>
      <c r="AF552" s="569"/>
      <c r="AG552" s="569"/>
      <c r="AH552" s="117" t="s">
        <v>139</v>
      </c>
      <c r="AI552" s="187">
        <v>2014031</v>
      </c>
      <c r="AJ552" s="160">
        <f>IFERROR(AI552/AF545,"-")</f>
        <v>1.3766793828688765E-2</v>
      </c>
      <c r="AK552" s="187">
        <v>26</v>
      </c>
      <c r="AL552" s="160">
        <f>IFERROR(AK552/AG545,"-")</f>
        <v>0.10526315789473684</v>
      </c>
      <c r="AM552" s="190">
        <f t="shared" si="339"/>
        <v>77462.730769230766</v>
      </c>
      <c r="AN552" s="101">
        <f t="shared" si="325"/>
        <v>9.2002830856334039E-4</v>
      </c>
      <c r="AO552" s="569"/>
      <c r="AP552" s="586"/>
      <c r="AQ552" s="117" t="s">
        <v>139</v>
      </c>
      <c r="AR552" s="187">
        <f t="shared" si="334"/>
        <v>35049024</v>
      </c>
      <c r="AS552" s="160">
        <f>IFERROR(AR552/AO545,"-")</f>
        <v>2.3269838345209626E-2</v>
      </c>
      <c r="AT552" s="187">
        <f t="shared" si="335"/>
        <v>191</v>
      </c>
      <c r="AU552" s="160">
        <f>IFERROR(AT552/AP545,"-")</f>
        <v>7.5285770595191176E-2</v>
      </c>
      <c r="AV552" s="190">
        <f t="shared" si="340"/>
        <v>183502.74345549737</v>
      </c>
      <c r="AW552" s="101">
        <f t="shared" si="326"/>
        <v>6.7586694975230004E-3</v>
      </c>
      <c r="AX552" s="112"/>
      <c r="BN552" s="476"/>
      <c r="BO552" s="566"/>
      <c r="BP552" s="569"/>
      <c r="BQ552" s="569"/>
      <c r="BR552" s="388" t="s">
        <v>136</v>
      </c>
      <c r="BS552" s="374">
        <v>0</v>
      </c>
      <c r="BT552" s="329">
        <v>0</v>
      </c>
      <c r="BU552" s="374">
        <v>0</v>
      </c>
      <c r="BV552" s="329">
        <v>0</v>
      </c>
      <c r="BW552" s="374" t="s">
        <v>329</v>
      </c>
      <c r="BX552" s="389">
        <v>0</v>
      </c>
      <c r="CA552" s="9"/>
      <c r="CB552" s="138"/>
      <c r="CC552" s="138"/>
      <c r="CD552" s="138"/>
      <c r="CE552" s="138"/>
      <c r="CF552" s="138"/>
      <c r="CG552" s="138"/>
      <c r="CH552" s="1"/>
      <c r="CI552" s="9"/>
      <c r="CJ552" s="130"/>
      <c r="CK552" s="130"/>
      <c r="CL552" s="130"/>
      <c r="CM552" s="1"/>
      <c r="CN552" s="1"/>
      <c r="CO552" s="1"/>
      <c r="CP552" s="1"/>
      <c r="CQ552" s="1"/>
    </row>
    <row r="553" spans="2:95" s="14" customFormat="1" ht="13.5" customHeight="1">
      <c r="B553" s="451"/>
      <c r="C553" s="566"/>
      <c r="D553" s="581"/>
      <c r="E553" s="569"/>
      <c r="F553" s="569"/>
      <c r="G553" s="117" t="s">
        <v>149</v>
      </c>
      <c r="H553" s="187">
        <v>3564</v>
      </c>
      <c r="I553" s="160">
        <f>IFERROR(H553/E545,"-")</f>
        <v>3.2774422149417966E-6</v>
      </c>
      <c r="J553" s="187">
        <v>2</v>
      </c>
      <c r="K553" s="160">
        <f>IFERROR(J553/F545,"-")</f>
        <v>1.0758472296933835E-3</v>
      </c>
      <c r="L553" s="190">
        <f t="shared" si="336"/>
        <v>1782</v>
      </c>
      <c r="M553" s="101">
        <f t="shared" si="322"/>
        <v>7.0771408351026188E-5</v>
      </c>
      <c r="N553" s="569"/>
      <c r="O553" s="569"/>
      <c r="P553" s="117" t="s">
        <v>149</v>
      </c>
      <c r="Q553" s="187">
        <v>0</v>
      </c>
      <c r="R553" s="160">
        <f>IFERROR(Q553/N545,"-")</f>
        <v>0</v>
      </c>
      <c r="S553" s="187">
        <v>0</v>
      </c>
      <c r="T553" s="160">
        <f>IFERROR(S553/O545,"-")</f>
        <v>0</v>
      </c>
      <c r="U553" s="190" t="str">
        <f t="shared" si="337"/>
        <v>-</v>
      </c>
      <c r="V553" s="101">
        <f t="shared" si="323"/>
        <v>0</v>
      </c>
      <c r="W553" s="569"/>
      <c r="X553" s="569"/>
      <c r="Y553" s="117" t="s">
        <v>149</v>
      </c>
      <c r="Z553" s="187">
        <v>0</v>
      </c>
      <c r="AA553" s="160">
        <f>IFERROR(Z553/W545,"-")</f>
        <v>0</v>
      </c>
      <c r="AB553" s="187">
        <v>0</v>
      </c>
      <c r="AC553" s="160">
        <f>IFERROR(AB553/X545,"-")</f>
        <v>0</v>
      </c>
      <c r="AD553" s="190" t="str">
        <f t="shared" si="338"/>
        <v>-</v>
      </c>
      <c r="AE553" s="101">
        <f t="shared" si="324"/>
        <v>0</v>
      </c>
      <c r="AF553" s="569"/>
      <c r="AG553" s="569"/>
      <c r="AH553" s="117" t="s">
        <v>149</v>
      </c>
      <c r="AI553" s="187">
        <v>0</v>
      </c>
      <c r="AJ553" s="160">
        <f>IFERROR(AI553/AF545,"-")</f>
        <v>0</v>
      </c>
      <c r="AK553" s="187">
        <v>0</v>
      </c>
      <c r="AL553" s="160">
        <f>IFERROR(AK553/AG545,"-")</f>
        <v>0</v>
      </c>
      <c r="AM553" s="190" t="str">
        <f t="shared" si="339"/>
        <v>-</v>
      </c>
      <c r="AN553" s="101">
        <f t="shared" si="325"/>
        <v>0</v>
      </c>
      <c r="AO553" s="569"/>
      <c r="AP553" s="586"/>
      <c r="AQ553" s="117" t="s">
        <v>149</v>
      </c>
      <c r="AR553" s="187">
        <f t="shared" si="334"/>
        <v>3564</v>
      </c>
      <c r="AS553" s="160">
        <f>IFERROR(AR553/AO545,"-")</f>
        <v>2.3662200654239931E-6</v>
      </c>
      <c r="AT553" s="187">
        <f t="shared" si="335"/>
        <v>2</v>
      </c>
      <c r="AU553" s="160">
        <f>IFERROR(AT553/AP545,"-")</f>
        <v>7.8833267638943631E-4</v>
      </c>
      <c r="AV553" s="190">
        <f t="shared" si="340"/>
        <v>1782</v>
      </c>
      <c r="AW553" s="101">
        <f t="shared" si="326"/>
        <v>7.0771408351026188E-5</v>
      </c>
      <c r="AX553" s="112"/>
      <c r="BN553" s="476"/>
      <c r="BO553" s="566"/>
      <c r="BP553" s="569"/>
      <c r="BQ553" s="569"/>
      <c r="BR553" s="388" t="s">
        <v>137</v>
      </c>
      <c r="BS553" s="374">
        <v>149684</v>
      </c>
      <c r="BT553" s="329">
        <v>5.2561256913667776E-3</v>
      </c>
      <c r="BU553" s="374">
        <v>10</v>
      </c>
      <c r="BV553" s="329">
        <v>0.2857142857142857</v>
      </c>
      <c r="BW553" s="374">
        <v>14968.4</v>
      </c>
      <c r="BX553" s="389">
        <v>1.5787811809283233E-3</v>
      </c>
      <c r="CA553" s="9"/>
      <c r="CB553" s="138"/>
      <c r="CC553" s="138"/>
      <c r="CD553" s="138"/>
      <c r="CE553" s="138"/>
      <c r="CF553" s="138"/>
      <c r="CG553" s="138"/>
      <c r="CH553" s="1"/>
      <c r="CI553" s="9"/>
      <c r="CJ553" s="130"/>
      <c r="CK553" s="130"/>
      <c r="CL553" s="130"/>
      <c r="CM553" s="1"/>
      <c r="CN553" s="1"/>
      <c r="CO553" s="1"/>
      <c r="CP553" s="1"/>
      <c r="CQ553" s="1"/>
    </row>
    <row r="554" spans="2:95" s="14" customFormat="1" ht="13.5" customHeight="1">
      <c r="B554" s="451"/>
      <c r="C554" s="566"/>
      <c r="D554" s="581"/>
      <c r="E554" s="569"/>
      <c r="F554" s="569"/>
      <c r="G554" s="117" t="s">
        <v>140</v>
      </c>
      <c r="H554" s="187">
        <v>118442</v>
      </c>
      <c r="I554" s="160">
        <f>IFERROR(H554/E545,"-")</f>
        <v>1.0891885825536932E-4</v>
      </c>
      <c r="J554" s="187">
        <v>7</v>
      </c>
      <c r="K554" s="160">
        <f>IFERROR(J554/F545,"-")</f>
        <v>3.7654653039268424E-3</v>
      </c>
      <c r="L554" s="190">
        <f t="shared" si="336"/>
        <v>16920.285714285714</v>
      </c>
      <c r="M554" s="101">
        <f t="shared" si="322"/>
        <v>2.4769992922859163E-4</v>
      </c>
      <c r="N554" s="569"/>
      <c r="O554" s="569"/>
      <c r="P554" s="117" t="s">
        <v>140</v>
      </c>
      <c r="Q554" s="187">
        <v>67154</v>
      </c>
      <c r="R554" s="160">
        <f>IFERROR(Q554/N545,"-")</f>
        <v>3.6873903046135591E-4</v>
      </c>
      <c r="S554" s="187">
        <v>3</v>
      </c>
      <c r="T554" s="160">
        <f>IFERROR(S554/O545,"-")</f>
        <v>1.0752688172043012E-2</v>
      </c>
      <c r="U554" s="190">
        <f t="shared" si="337"/>
        <v>22384.666666666668</v>
      </c>
      <c r="V554" s="101">
        <f t="shared" si="323"/>
        <v>1.0615711252653928E-4</v>
      </c>
      <c r="W554" s="569"/>
      <c r="X554" s="569"/>
      <c r="Y554" s="117" t="s">
        <v>140</v>
      </c>
      <c r="Z554" s="187">
        <v>17846</v>
      </c>
      <c r="AA554" s="160">
        <f>IFERROR(Z554/W545,"-")</f>
        <v>1.9751616177155816E-4</v>
      </c>
      <c r="AB554" s="187">
        <v>2</v>
      </c>
      <c r="AC554" s="160">
        <f>IFERROR(AB554/X545,"-")</f>
        <v>1.3157894736842105E-2</v>
      </c>
      <c r="AD554" s="190">
        <f t="shared" si="338"/>
        <v>8923</v>
      </c>
      <c r="AE554" s="101">
        <f t="shared" si="324"/>
        <v>7.0771408351026188E-5</v>
      </c>
      <c r="AF554" s="569"/>
      <c r="AG554" s="569"/>
      <c r="AH554" s="117" t="s">
        <v>140</v>
      </c>
      <c r="AI554" s="187">
        <v>261</v>
      </c>
      <c r="AJ554" s="160">
        <f>IFERROR(AI554/AF545,"-")</f>
        <v>1.7840505877455548E-6</v>
      </c>
      <c r="AK554" s="187">
        <v>1</v>
      </c>
      <c r="AL554" s="160">
        <f>IFERROR(AK554/AG545,"-")</f>
        <v>4.048582995951417E-3</v>
      </c>
      <c r="AM554" s="190">
        <f t="shared" si="339"/>
        <v>261</v>
      </c>
      <c r="AN554" s="101">
        <f t="shared" si="325"/>
        <v>3.5385704175513094E-5</v>
      </c>
      <c r="AO554" s="569"/>
      <c r="AP554" s="586"/>
      <c r="AQ554" s="117" t="s">
        <v>140</v>
      </c>
      <c r="AR554" s="187">
        <f t="shared" si="334"/>
        <v>203703</v>
      </c>
      <c r="AS554" s="160">
        <f>IFERROR(AR554/AO545,"-")</f>
        <v>1.3524302075955771E-4</v>
      </c>
      <c r="AT554" s="187">
        <f t="shared" si="335"/>
        <v>13</v>
      </c>
      <c r="AU554" s="160">
        <f>IFERROR(AT554/AP545,"-")</f>
        <v>5.1241623965313362E-3</v>
      </c>
      <c r="AV554" s="190">
        <f t="shared" si="340"/>
        <v>15669.461538461539</v>
      </c>
      <c r="AW554" s="101">
        <f t="shared" si="326"/>
        <v>4.6001415428167019E-4</v>
      </c>
      <c r="AX554" s="112"/>
      <c r="BN554" s="476"/>
      <c r="BO554" s="566"/>
      <c r="BP554" s="569"/>
      <c r="BQ554" s="569"/>
      <c r="BR554" s="388" t="s">
        <v>138</v>
      </c>
      <c r="BS554" s="374">
        <v>621515</v>
      </c>
      <c r="BT554" s="329">
        <v>2.18243830941839E-2</v>
      </c>
      <c r="BU554" s="374">
        <v>9</v>
      </c>
      <c r="BV554" s="329">
        <v>0.25714285714285712</v>
      </c>
      <c r="BW554" s="374">
        <v>69057.222222222219</v>
      </c>
      <c r="BX554" s="389">
        <v>1.420903062835491E-3</v>
      </c>
      <c r="CA554" s="9"/>
      <c r="CB554" s="138"/>
      <c r="CC554" s="138"/>
      <c r="CD554" s="138"/>
      <c r="CE554" s="138"/>
      <c r="CF554" s="138"/>
      <c r="CG554" s="138"/>
      <c r="CH554" s="1"/>
      <c r="CI554" s="9"/>
      <c r="CJ554" s="130"/>
      <c r="CK554" s="130"/>
      <c r="CL554" s="130"/>
      <c r="CM554" s="1"/>
      <c r="CN554" s="1"/>
      <c r="CO554" s="1"/>
      <c r="CP554" s="1"/>
      <c r="CQ554" s="1"/>
    </row>
    <row r="555" spans="2:95" s="14" customFormat="1" ht="13.5" customHeight="1">
      <c r="B555" s="451"/>
      <c r="C555" s="566"/>
      <c r="D555" s="581"/>
      <c r="E555" s="569"/>
      <c r="F555" s="569"/>
      <c r="G555" s="117" t="s">
        <v>141</v>
      </c>
      <c r="H555" s="187">
        <v>821296</v>
      </c>
      <c r="I555" s="160">
        <f>IFERROR(H555/E545,"-")</f>
        <v>7.5526099364838319E-4</v>
      </c>
      <c r="J555" s="187">
        <v>62</v>
      </c>
      <c r="K555" s="160">
        <f>IFERROR(J555/F545,"-")</f>
        <v>3.335126412049489E-2</v>
      </c>
      <c r="L555" s="190">
        <f t="shared" si="336"/>
        <v>13246.709677419354</v>
      </c>
      <c r="M555" s="101">
        <f t="shared" si="322"/>
        <v>2.1939136588818116E-3</v>
      </c>
      <c r="N555" s="569"/>
      <c r="O555" s="569"/>
      <c r="P555" s="117" t="s">
        <v>141</v>
      </c>
      <c r="Q555" s="187">
        <v>120381</v>
      </c>
      <c r="R555" s="160">
        <f>IFERROR(Q555/N545,"-")</f>
        <v>6.6100564710915933E-4</v>
      </c>
      <c r="S555" s="187">
        <v>11</v>
      </c>
      <c r="T555" s="160">
        <f>IFERROR(S555/O545,"-")</f>
        <v>3.9426523297491037E-2</v>
      </c>
      <c r="U555" s="190">
        <f t="shared" si="337"/>
        <v>10943.727272727272</v>
      </c>
      <c r="V555" s="101">
        <f t="shared" si="323"/>
        <v>3.8924274593064401E-4</v>
      </c>
      <c r="W555" s="569"/>
      <c r="X555" s="569"/>
      <c r="Y555" s="117" t="s">
        <v>141</v>
      </c>
      <c r="Z555" s="187">
        <v>73030</v>
      </c>
      <c r="AA555" s="160">
        <f>IFERROR(Z555/W545,"-")</f>
        <v>8.0828226460702077E-4</v>
      </c>
      <c r="AB555" s="187">
        <v>6</v>
      </c>
      <c r="AC555" s="160">
        <f>IFERROR(AB555/X545,"-")</f>
        <v>3.9473684210526314E-2</v>
      </c>
      <c r="AD555" s="190">
        <f t="shared" si="338"/>
        <v>12171.666666666666</v>
      </c>
      <c r="AE555" s="101">
        <f t="shared" si="324"/>
        <v>2.1231422505307856E-4</v>
      </c>
      <c r="AF555" s="569"/>
      <c r="AG555" s="569"/>
      <c r="AH555" s="117" t="s">
        <v>141</v>
      </c>
      <c r="AI555" s="187">
        <v>291844</v>
      </c>
      <c r="AJ555" s="160">
        <f>IFERROR(AI555/AF545,"-")</f>
        <v>1.9948829874713169E-3</v>
      </c>
      <c r="AK555" s="187">
        <v>15</v>
      </c>
      <c r="AL555" s="160">
        <f>IFERROR(AK555/AG545,"-")</f>
        <v>6.0728744939271252E-2</v>
      </c>
      <c r="AM555" s="190">
        <f t="shared" si="339"/>
        <v>19456.266666666666</v>
      </c>
      <c r="AN555" s="101">
        <f t="shared" si="325"/>
        <v>5.3078556263269638E-4</v>
      </c>
      <c r="AO555" s="569"/>
      <c r="AP555" s="586"/>
      <c r="AQ555" s="117" t="s">
        <v>141</v>
      </c>
      <c r="AR555" s="187">
        <f t="shared" si="334"/>
        <v>1306551</v>
      </c>
      <c r="AS555" s="160">
        <f>IFERROR(AR555/AO545,"-")</f>
        <v>8.6744870726705487E-4</v>
      </c>
      <c r="AT555" s="187">
        <f t="shared" si="335"/>
        <v>94</v>
      </c>
      <c r="AU555" s="160">
        <f>IFERROR(AT555/AP545,"-")</f>
        <v>3.705163579030351E-2</v>
      </c>
      <c r="AV555" s="190">
        <f t="shared" si="340"/>
        <v>13899.478723404256</v>
      </c>
      <c r="AW555" s="101">
        <f t="shared" si="326"/>
        <v>3.3262561924982306E-3</v>
      </c>
      <c r="AX555" s="112"/>
      <c r="BN555" s="476"/>
      <c r="BO555" s="566"/>
      <c r="BP555" s="569"/>
      <c r="BQ555" s="569"/>
      <c r="BR555" s="388" t="s">
        <v>139</v>
      </c>
      <c r="BS555" s="374">
        <v>31361</v>
      </c>
      <c r="BT555" s="329">
        <v>1.1012356551598935E-3</v>
      </c>
      <c r="BU555" s="374">
        <v>2</v>
      </c>
      <c r="BV555" s="329">
        <v>5.7142857142857141E-2</v>
      </c>
      <c r="BW555" s="374">
        <v>15680.5</v>
      </c>
      <c r="BX555" s="389">
        <v>3.1575623618566466E-4</v>
      </c>
      <c r="CA555" s="9"/>
      <c r="CB555" s="138"/>
      <c r="CC555" s="138"/>
      <c r="CD555" s="138"/>
      <c r="CE555" s="138"/>
      <c r="CF555" s="138"/>
      <c r="CG555" s="138"/>
      <c r="CH555" s="1"/>
      <c r="CI555" s="9"/>
      <c r="CJ555" s="130"/>
      <c r="CK555" s="130"/>
      <c r="CL555" s="130"/>
      <c r="CM555" s="1"/>
      <c r="CN555" s="1"/>
      <c r="CO555" s="1"/>
      <c r="CP555" s="1"/>
      <c r="CQ555" s="1"/>
    </row>
    <row r="556" spans="2:95" s="14" customFormat="1" ht="13.5" customHeight="1">
      <c r="B556" s="451"/>
      <c r="C556" s="566"/>
      <c r="D556" s="581"/>
      <c r="E556" s="569"/>
      <c r="F556" s="569"/>
      <c r="G556" s="117" t="s">
        <v>142</v>
      </c>
      <c r="H556" s="187">
        <v>1219512</v>
      </c>
      <c r="I556" s="160">
        <f>IFERROR(H556/E545,"-")</f>
        <v>1.1214590657766836E-3</v>
      </c>
      <c r="J556" s="187">
        <v>6</v>
      </c>
      <c r="K556" s="160">
        <f>IFERROR(J556/F545,"-")</f>
        <v>3.2275416890801506E-3</v>
      </c>
      <c r="L556" s="190">
        <f t="shared" si="336"/>
        <v>203252</v>
      </c>
      <c r="M556" s="101">
        <f t="shared" si="322"/>
        <v>2.1231422505307856E-4</v>
      </c>
      <c r="N556" s="569"/>
      <c r="O556" s="569"/>
      <c r="P556" s="117" t="s">
        <v>142</v>
      </c>
      <c r="Q556" s="187">
        <v>22747</v>
      </c>
      <c r="R556" s="160">
        <f>IFERROR(Q556/N545,"-")</f>
        <v>1.2490256315192635E-4</v>
      </c>
      <c r="S556" s="187">
        <v>2</v>
      </c>
      <c r="T556" s="160">
        <f>IFERROR(S556/O545,"-")</f>
        <v>7.1684587813620072E-3</v>
      </c>
      <c r="U556" s="190">
        <f t="shared" si="337"/>
        <v>11373.5</v>
      </c>
      <c r="V556" s="101">
        <f t="shared" si="323"/>
        <v>7.0771408351026188E-5</v>
      </c>
      <c r="W556" s="569"/>
      <c r="X556" s="569"/>
      <c r="Y556" s="117" t="s">
        <v>142</v>
      </c>
      <c r="Z556" s="187">
        <v>0</v>
      </c>
      <c r="AA556" s="160">
        <f>IFERROR(Z556/W545,"-")</f>
        <v>0</v>
      </c>
      <c r="AB556" s="187">
        <v>0</v>
      </c>
      <c r="AC556" s="160">
        <f>IFERROR(AB556/X545,"-")</f>
        <v>0</v>
      </c>
      <c r="AD556" s="190" t="str">
        <f t="shared" si="338"/>
        <v>-</v>
      </c>
      <c r="AE556" s="101">
        <f t="shared" si="324"/>
        <v>0</v>
      </c>
      <c r="AF556" s="569"/>
      <c r="AG556" s="569"/>
      <c r="AH556" s="117" t="s">
        <v>142</v>
      </c>
      <c r="AI556" s="187">
        <v>394794</v>
      </c>
      <c r="AJ556" s="160">
        <f>IFERROR(AI556/AF545,"-")</f>
        <v>2.6985918304153968E-3</v>
      </c>
      <c r="AK556" s="187">
        <v>7</v>
      </c>
      <c r="AL556" s="160">
        <f>IFERROR(AK556/AG545,"-")</f>
        <v>2.8340080971659919E-2</v>
      </c>
      <c r="AM556" s="190">
        <f t="shared" si="339"/>
        <v>56399.142857142855</v>
      </c>
      <c r="AN556" s="101">
        <f t="shared" si="325"/>
        <v>2.4769992922859163E-4</v>
      </c>
      <c r="AO556" s="569"/>
      <c r="AP556" s="586"/>
      <c r="AQ556" s="117" t="s">
        <v>142</v>
      </c>
      <c r="AR556" s="187">
        <f t="shared" si="334"/>
        <v>1637053</v>
      </c>
      <c r="AS556" s="160">
        <f>IFERROR(AR556/AO545,"-")</f>
        <v>1.0868764469030708E-3</v>
      </c>
      <c r="AT556" s="187">
        <f t="shared" si="335"/>
        <v>15</v>
      </c>
      <c r="AU556" s="160">
        <f>IFERROR(AT556/AP545,"-")</f>
        <v>5.912495072920773E-3</v>
      </c>
      <c r="AV556" s="190">
        <f t="shared" si="340"/>
        <v>109136.86666666667</v>
      </c>
      <c r="AW556" s="101">
        <f t="shared" si="326"/>
        <v>5.3078556263269638E-4</v>
      </c>
      <c r="AX556" s="112"/>
      <c r="BN556" s="476"/>
      <c r="BO556" s="566"/>
      <c r="BP556" s="569"/>
      <c r="BQ556" s="569"/>
      <c r="BR556" s="388" t="s">
        <v>436</v>
      </c>
      <c r="BS556" s="374">
        <v>0</v>
      </c>
      <c r="BT556" s="329">
        <v>0</v>
      </c>
      <c r="BU556" s="374">
        <v>0</v>
      </c>
      <c r="BV556" s="329">
        <v>0</v>
      </c>
      <c r="BW556" s="374" t="s">
        <v>329</v>
      </c>
      <c r="BX556" s="389">
        <v>0</v>
      </c>
      <c r="CA556" s="9"/>
      <c r="CB556" s="138"/>
      <c r="CC556" s="138"/>
      <c r="CD556" s="138"/>
      <c r="CE556" s="138"/>
      <c r="CF556" s="138"/>
      <c r="CG556" s="138"/>
      <c r="CH556" s="1"/>
      <c r="CI556" s="9"/>
      <c r="CJ556" s="130"/>
      <c r="CK556" s="130"/>
      <c r="CL556" s="130"/>
      <c r="CM556" s="1"/>
      <c r="CN556" s="1"/>
      <c r="CO556" s="1"/>
      <c r="CP556" s="1"/>
      <c r="CQ556" s="1"/>
    </row>
    <row r="557" spans="2:95" s="14" customFormat="1" ht="13.5" customHeight="1">
      <c r="B557" s="451"/>
      <c r="C557" s="566"/>
      <c r="D557" s="581"/>
      <c r="E557" s="569"/>
      <c r="F557" s="569"/>
      <c r="G557" s="117" t="s">
        <v>143</v>
      </c>
      <c r="H557" s="187">
        <v>66852</v>
      </c>
      <c r="I557" s="160">
        <f>IFERROR(H557/E545,"-")</f>
        <v>6.1476870637847643E-5</v>
      </c>
      <c r="J557" s="187">
        <v>7</v>
      </c>
      <c r="K557" s="160">
        <f>IFERROR(J557/F545,"-")</f>
        <v>3.7654653039268424E-3</v>
      </c>
      <c r="L557" s="190">
        <f t="shared" si="336"/>
        <v>9550.2857142857138</v>
      </c>
      <c r="M557" s="101">
        <f t="shared" si="322"/>
        <v>2.4769992922859163E-4</v>
      </c>
      <c r="N557" s="569"/>
      <c r="O557" s="569"/>
      <c r="P557" s="117" t="s">
        <v>143</v>
      </c>
      <c r="Q557" s="187">
        <v>3468</v>
      </c>
      <c r="R557" s="160">
        <f>IFERROR(Q557/N545,"-")</f>
        <v>1.9042602937129319E-5</v>
      </c>
      <c r="S557" s="187">
        <v>1</v>
      </c>
      <c r="T557" s="160">
        <f>IFERROR(S557/O545,"-")</f>
        <v>3.5842293906810036E-3</v>
      </c>
      <c r="U557" s="190">
        <f t="shared" si="337"/>
        <v>3468</v>
      </c>
      <c r="V557" s="101">
        <f t="shared" si="323"/>
        <v>3.5385704175513094E-5</v>
      </c>
      <c r="W557" s="569"/>
      <c r="X557" s="569"/>
      <c r="Y557" s="117" t="s">
        <v>143</v>
      </c>
      <c r="Z557" s="187">
        <v>0</v>
      </c>
      <c r="AA557" s="160">
        <f>IFERROR(Z557/W545,"-")</f>
        <v>0</v>
      </c>
      <c r="AB557" s="187">
        <v>0</v>
      </c>
      <c r="AC557" s="160">
        <f>IFERROR(AB557/X545,"-")</f>
        <v>0</v>
      </c>
      <c r="AD557" s="190" t="str">
        <f t="shared" si="338"/>
        <v>-</v>
      </c>
      <c r="AE557" s="101">
        <f t="shared" si="324"/>
        <v>0</v>
      </c>
      <c r="AF557" s="569"/>
      <c r="AG557" s="569"/>
      <c r="AH557" s="117" t="s">
        <v>143</v>
      </c>
      <c r="AI557" s="187">
        <v>1234525</v>
      </c>
      <c r="AJ557" s="160">
        <f>IFERROR(AI557/AF545,"-")</f>
        <v>8.4385251028221489E-3</v>
      </c>
      <c r="AK557" s="187">
        <v>3</v>
      </c>
      <c r="AL557" s="160">
        <f>IFERROR(AK557/AG545,"-")</f>
        <v>1.2145748987854251E-2</v>
      </c>
      <c r="AM557" s="190">
        <f t="shared" si="339"/>
        <v>411508.33333333331</v>
      </c>
      <c r="AN557" s="101">
        <f t="shared" si="325"/>
        <v>1.0615711252653928E-4</v>
      </c>
      <c r="AO557" s="569"/>
      <c r="AP557" s="586"/>
      <c r="AQ557" s="117" t="s">
        <v>143</v>
      </c>
      <c r="AR557" s="187">
        <f t="shared" si="334"/>
        <v>1304845</v>
      </c>
      <c r="AS557" s="160">
        <f>IFERROR(AR557/AO545,"-")</f>
        <v>8.6631605535021606E-4</v>
      </c>
      <c r="AT557" s="187">
        <f t="shared" si="335"/>
        <v>11</v>
      </c>
      <c r="AU557" s="160">
        <f>IFERROR(AT557/AP545,"-")</f>
        <v>4.3358297201418995E-3</v>
      </c>
      <c r="AV557" s="190">
        <f t="shared" si="340"/>
        <v>118622.27272727272</v>
      </c>
      <c r="AW557" s="101">
        <f t="shared" si="326"/>
        <v>3.8924274593064401E-4</v>
      </c>
      <c r="AX557" s="112"/>
      <c r="BN557" s="476"/>
      <c r="BO557" s="566"/>
      <c r="BP557" s="569"/>
      <c r="BQ557" s="569"/>
      <c r="BR557" s="388" t="s">
        <v>140</v>
      </c>
      <c r="BS557" s="374">
        <v>38490</v>
      </c>
      <c r="BT557" s="329">
        <v>1.3515691580977744E-3</v>
      </c>
      <c r="BU557" s="374">
        <v>1</v>
      </c>
      <c r="BV557" s="329">
        <v>2.8571428571428571E-2</v>
      </c>
      <c r="BW557" s="374">
        <v>38490</v>
      </c>
      <c r="BX557" s="389">
        <v>1.5787811809283233E-4</v>
      </c>
      <c r="CA557" s="9"/>
      <c r="CB557" s="138"/>
      <c r="CC557" s="138"/>
      <c r="CD557" s="138"/>
      <c r="CE557" s="138"/>
      <c r="CF557" s="138"/>
      <c r="CG557" s="138"/>
      <c r="CH557" s="1"/>
      <c r="CI557" s="9"/>
      <c r="CJ557" s="130"/>
      <c r="CK557" s="130"/>
      <c r="CL557" s="130"/>
      <c r="CM557" s="1"/>
      <c r="CN557" s="1"/>
      <c r="CO557" s="1"/>
      <c r="CP557" s="1"/>
      <c r="CQ557" s="1"/>
    </row>
    <row r="558" spans="2:95" s="14" customFormat="1" ht="13.5" customHeight="1">
      <c r="B558" s="451"/>
      <c r="C558" s="566"/>
      <c r="D558" s="581"/>
      <c r="E558" s="569"/>
      <c r="F558" s="569"/>
      <c r="G558" s="117" t="s">
        <v>144</v>
      </c>
      <c r="H558" s="187">
        <v>3038640</v>
      </c>
      <c r="I558" s="160">
        <f>IFERROR(H558/E545,"-")</f>
        <v>2.7943229551096356E-3</v>
      </c>
      <c r="J558" s="187">
        <v>167</v>
      </c>
      <c r="K558" s="160">
        <f>IFERROR(J558/F545,"-")</f>
        <v>8.9833243679397531E-2</v>
      </c>
      <c r="L558" s="190">
        <f t="shared" si="336"/>
        <v>18195.449101796406</v>
      </c>
      <c r="M558" s="101">
        <f t="shared" si="322"/>
        <v>5.9094125973106863E-3</v>
      </c>
      <c r="N558" s="569"/>
      <c r="O558" s="569"/>
      <c r="P558" s="117" t="s">
        <v>144</v>
      </c>
      <c r="Q558" s="187">
        <v>1204746</v>
      </c>
      <c r="R558" s="160">
        <f>IFERROR(Q558/N545,"-")</f>
        <v>6.6151959971438292E-3</v>
      </c>
      <c r="S558" s="187">
        <v>34</v>
      </c>
      <c r="T558" s="160">
        <f>IFERROR(S558/O545,"-")</f>
        <v>0.12186379928315412</v>
      </c>
      <c r="U558" s="190">
        <f t="shared" si="337"/>
        <v>35433.705882352944</v>
      </c>
      <c r="V558" s="101">
        <f t="shared" si="323"/>
        <v>1.2031139419674452E-3</v>
      </c>
      <c r="W558" s="569"/>
      <c r="X558" s="569"/>
      <c r="Y558" s="117" t="s">
        <v>144</v>
      </c>
      <c r="Z558" s="187">
        <v>353451</v>
      </c>
      <c r="AA558" s="160">
        <f>IFERROR(Z558/W545,"-")</f>
        <v>3.9119289977764763E-3</v>
      </c>
      <c r="AB558" s="187">
        <v>15</v>
      </c>
      <c r="AC558" s="160">
        <f>IFERROR(AB558/X545,"-")</f>
        <v>9.8684210526315791E-2</v>
      </c>
      <c r="AD558" s="190">
        <f t="shared" si="338"/>
        <v>23563.4</v>
      </c>
      <c r="AE558" s="101">
        <f t="shared" si="324"/>
        <v>5.3078556263269638E-4</v>
      </c>
      <c r="AF558" s="569"/>
      <c r="AG558" s="569"/>
      <c r="AH558" s="117" t="s">
        <v>144</v>
      </c>
      <c r="AI558" s="187">
        <v>2184009</v>
      </c>
      <c r="AJ558" s="160">
        <f>IFERROR(AI558/AF545,"-")</f>
        <v>1.492866873598307E-2</v>
      </c>
      <c r="AK558" s="187">
        <v>55</v>
      </c>
      <c r="AL558" s="160">
        <f>IFERROR(AK558/AG545,"-")</f>
        <v>0.22267206477732793</v>
      </c>
      <c r="AM558" s="190">
        <f t="shared" si="339"/>
        <v>39709.254545454547</v>
      </c>
      <c r="AN558" s="101">
        <f t="shared" si="325"/>
        <v>1.94621372965322E-3</v>
      </c>
      <c r="AO558" s="569"/>
      <c r="AP558" s="586"/>
      <c r="AQ558" s="117" t="s">
        <v>144</v>
      </c>
      <c r="AR558" s="187">
        <f t="shared" si="334"/>
        <v>6780846</v>
      </c>
      <c r="AS558" s="160">
        <f>IFERROR(AR558/AO545,"-")</f>
        <v>4.5019567524551126E-3</v>
      </c>
      <c r="AT558" s="187">
        <f t="shared" si="335"/>
        <v>271</v>
      </c>
      <c r="AU558" s="160">
        <f>IFERROR(AT558/AP545,"-")</f>
        <v>0.10681907765076862</v>
      </c>
      <c r="AV558" s="190">
        <f t="shared" si="340"/>
        <v>25021.571955719559</v>
      </c>
      <c r="AW558" s="101">
        <f t="shared" si="326"/>
        <v>9.5895258315640483E-3</v>
      </c>
      <c r="AX558" s="112"/>
      <c r="BN558" s="476"/>
      <c r="BO558" s="566"/>
      <c r="BP558" s="569"/>
      <c r="BQ558" s="569"/>
      <c r="BR558" s="388" t="s">
        <v>141</v>
      </c>
      <c r="BS558" s="374">
        <v>10930</v>
      </c>
      <c r="BT558" s="329">
        <v>3.838049077165153E-4</v>
      </c>
      <c r="BU558" s="374">
        <v>4</v>
      </c>
      <c r="BV558" s="329">
        <v>0.11428571428571428</v>
      </c>
      <c r="BW558" s="374">
        <v>2732.5</v>
      </c>
      <c r="BX558" s="389">
        <v>6.3151247237132932E-4</v>
      </c>
      <c r="CA558" s="9"/>
      <c r="CB558" s="138"/>
      <c r="CC558" s="138"/>
      <c r="CD558" s="138"/>
      <c r="CE558" s="138"/>
      <c r="CF558" s="138"/>
      <c r="CG558" s="138"/>
      <c r="CH558" s="1"/>
      <c r="CI558" s="9"/>
      <c r="CJ558" s="130"/>
      <c r="CK558" s="130"/>
      <c r="CL558" s="130"/>
      <c r="CM558" s="1"/>
      <c r="CN558" s="1"/>
      <c r="CO558" s="1"/>
      <c r="CP558" s="1"/>
      <c r="CQ558" s="1"/>
    </row>
    <row r="559" spans="2:95" s="14" customFormat="1" ht="13.5" customHeight="1">
      <c r="B559" s="451"/>
      <c r="C559" s="566"/>
      <c r="D559" s="581"/>
      <c r="E559" s="569"/>
      <c r="F559" s="569"/>
      <c r="G559" s="117" t="s">
        <v>145</v>
      </c>
      <c r="H559" s="187">
        <v>8107207</v>
      </c>
      <c r="I559" s="160">
        <f>IFERROR(H559/E545,"-")</f>
        <v>7.4553598392456894E-3</v>
      </c>
      <c r="J559" s="187">
        <v>113</v>
      </c>
      <c r="K559" s="160">
        <f>IFERROR(J559/F545,"-")</f>
        <v>6.0785368477676169E-2</v>
      </c>
      <c r="L559" s="190">
        <f t="shared" si="336"/>
        <v>71745.194690265489</v>
      </c>
      <c r="M559" s="101">
        <f t="shared" si="322"/>
        <v>3.9985845718329797E-3</v>
      </c>
      <c r="N559" s="569"/>
      <c r="O559" s="569"/>
      <c r="P559" s="117" t="s">
        <v>145</v>
      </c>
      <c r="Q559" s="187">
        <v>1350656</v>
      </c>
      <c r="R559" s="160">
        <f>IFERROR(Q559/N545,"-")</f>
        <v>7.4163800209490595E-3</v>
      </c>
      <c r="S559" s="187">
        <v>22</v>
      </c>
      <c r="T559" s="160">
        <f>IFERROR(S559/O545,"-")</f>
        <v>7.8853046594982074E-2</v>
      </c>
      <c r="U559" s="190">
        <f t="shared" si="337"/>
        <v>61393.454545454544</v>
      </c>
      <c r="V559" s="101">
        <f t="shared" si="323"/>
        <v>7.7848549186128801E-4</v>
      </c>
      <c r="W559" s="569"/>
      <c r="X559" s="569"/>
      <c r="Y559" s="117" t="s">
        <v>145</v>
      </c>
      <c r="Z559" s="187">
        <v>78077</v>
      </c>
      <c r="AA559" s="160">
        <f>IFERROR(Z559/W545,"-")</f>
        <v>8.6414150860909702E-4</v>
      </c>
      <c r="AB559" s="187">
        <v>4</v>
      </c>
      <c r="AC559" s="160">
        <f>IFERROR(AB559/X545,"-")</f>
        <v>2.6315789473684209E-2</v>
      </c>
      <c r="AD559" s="190">
        <f t="shared" si="338"/>
        <v>19519.25</v>
      </c>
      <c r="AE559" s="101">
        <f t="shared" si="324"/>
        <v>1.4154281670205238E-4</v>
      </c>
      <c r="AF559" s="569"/>
      <c r="AG559" s="569"/>
      <c r="AH559" s="117" t="s">
        <v>145</v>
      </c>
      <c r="AI559" s="187">
        <v>801915</v>
      </c>
      <c r="AJ559" s="160">
        <f>IFERROR(AI559/AF545,"-")</f>
        <v>5.4814441650267304E-3</v>
      </c>
      <c r="AK559" s="187">
        <v>20</v>
      </c>
      <c r="AL559" s="160">
        <f>IFERROR(AK559/AG545,"-")</f>
        <v>8.0971659919028341E-2</v>
      </c>
      <c r="AM559" s="190">
        <f t="shared" si="339"/>
        <v>40095.75</v>
      </c>
      <c r="AN559" s="101">
        <f t="shared" si="325"/>
        <v>7.0771408351026188E-4</v>
      </c>
      <c r="AO559" s="569"/>
      <c r="AP559" s="586"/>
      <c r="AQ559" s="117" t="s">
        <v>145</v>
      </c>
      <c r="AR559" s="187">
        <f t="shared" si="334"/>
        <v>10337855</v>
      </c>
      <c r="AS559" s="160">
        <f>IFERROR(AR559/AO545,"-")</f>
        <v>6.8635353351413448E-3</v>
      </c>
      <c r="AT559" s="187">
        <f t="shared" si="335"/>
        <v>159</v>
      </c>
      <c r="AU559" s="160">
        <f>IFERROR(AT559/AP545,"-")</f>
        <v>6.2672447772960188E-2</v>
      </c>
      <c r="AV559" s="190">
        <f t="shared" si="340"/>
        <v>65017.955974842764</v>
      </c>
      <c r="AW559" s="101">
        <f t="shared" si="326"/>
        <v>5.6263269639065814E-3</v>
      </c>
      <c r="AX559" s="112"/>
      <c r="BN559" s="476"/>
      <c r="BO559" s="566"/>
      <c r="BP559" s="569"/>
      <c r="BQ559" s="569"/>
      <c r="BR559" s="388" t="s">
        <v>142</v>
      </c>
      <c r="BS559" s="374">
        <v>4328</v>
      </c>
      <c r="BT559" s="329">
        <v>1.519769113080584E-4</v>
      </c>
      <c r="BU559" s="374">
        <v>2</v>
      </c>
      <c r="BV559" s="329">
        <v>5.7142857142857141E-2</v>
      </c>
      <c r="BW559" s="374">
        <v>2164</v>
      </c>
      <c r="BX559" s="389">
        <v>3.1575623618566466E-4</v>
      </c>
      <c r="CA559" s="9"/>
      <c r="CB559" s="138"/>
      <c r="CC559" s="138"/>
      <c r="CD559" s="138"/>
      <c r="CE559" s="138"/>
      <c r="CF559" s="138"/>
      <c r="CG559" s="138"/>
      <c r="CH559" s="1"/>
      <c r="CI559" s="9"/>
      <c r="CJ559" s="130"/>
      <c r="CK559" s="130"/>
      <c r="CL559" s="130"/>
      <c r="CM559" s="1"/>
      <c r="CN559" s="1"/>
      <c r="CO559" s="1"/>
      <c r="CP559" s="1"/>
      <c r="CQ559" s="1"/>
    </row>
    <row r="560" spans="2:95" s="14" customFormat="1" ht="13.5" customHeight="1">
      <c r="B560" s="451"/>
      <c r="C560" s="566"/>
      <c r="D560" s="581"/>
      <c r="E560" s="569"/>
      <c r="F560" s="569"/>
      <c r="G560" s="117" t="s">
        <v>146</v>
      </c>
      <c r="H560" s="187">
        <v>2424552</v>
      </c>
      <c r="I560" s="160">
        <f>IFERROR(H560/E545,"-")</f>
        <v>2.2296097298320884E-3</v>
      </c>
      <c r="J560" s="187">
        <v>73</v>
      </c>
      <c r="K560" s="160">
        <f>IFERROR(J560/F545,"-")</f>
        <v>3.9268423883808502E-2</v>
      </c>
      <c r="L560" s="190">
        <f t="shared" si="336"/>
        <v>33213.04109589041</v>
      </c>
      <c r="M560" s="101">
        <f t="shared" si="322"/>
        <v>2.5831564048124558E-3</v>
      </c>
      <c r="N560" s="569"/>
      <c r="O560" s="569"/>
      <c r="P560" s="117" t="s">
        <v>146</v>
      </c>
      <c r="Q560" s="187">
        <v>1783342</v>
      </c>
      <c r="R560" s="160">
        <f>IFERROR(Q560/N545,"-")</f>
        <v>9.7922357575277036E-3</v>
      </c>
      <c r="S560" s="187">
        <v>17</v>
      </c>
      <c r="T560" s="160">
        <f>IFERROR(S560/O545,"-")</f>
        <v>6.093189964157706E-2</v>
      </c>
      <c r="U560" s="190">
        <f t="shared" si="337"/>
        <v>104902.4705882353</v>
      </c>
      <c r="V560" s="101">
        <f t="shared" si="323"/>
        <v>6.0155697098372262E-4</v>
      </c>
      <c r="W560" s="569"/>
      <c r="X560" s="569"/>
      <c r="Y560" s="117" t="s">
        <v>146</v>
      </c>
      <c r="Z560" s="187">
        <v>435682</v>
      </c>
      <c r="AA560" s="160">
        <f>IFERROR(Z560/W545,"-")</f>
        <v>4.8220461948311104E-3</v>
      </c>
      <c r="AB560" s="187">
        <v>8</v>
      </c>
      <c r="AC560" s="160">
        <f>IFERROR(AB560/X545,"-")</f>
        <v>5.2631578947368418E-2</v>
      </c>
      <c r="AD560" s="190">
        <f t="shared" si="338"/>
        <v>54460.25</v>
      </c>
      <c r="AE560" s="101">
        <f t="shared" si="324"/>
        <v>2.8308563340410475E-4</v>
      </c>
      <c r="AF560" s="569"/>
      <c r="AG560" s="569"/>
      <c r="AH560" s="117" t="s">
        <v>146</v>
      </c>
      <c r="AI560" s="187">
        <v>524447</v>
      </c>
      <c r="AJ560" s="160">
        <f>IFERROR(AI560/AF545,"-")</f>
        <v>3.584827504181582E-3</v>
      </c>
      <c r="AK560" s="187">
        <v>18</v>
      </c>
      <c r="AL560" s="160">
        <f>IFERROR(AK560/AG545,"-")</f>
        <v>7.28744939271255E-2</v>
      </c>
      <c r="AM560" s="190">
        <f t="shared" si="339"/>
        <v>29135.944444444445</v>
      </c>
      <c r="AN560" s="101">
        <f t="shared" si="325"/>
        <v>6.3694267515923564E-4</v>
      </c>
      <c r="AO560" s="569"/>
      <c r="AP560" s="586"/>
      <c r="AQ560" s="117" t="s">
        <v>146</v>
      </c>
      <c r="AR560" s="187">
        <f t="shared" si="334"/>
        <v>5168023</v>
      </c>
      <c r="AS560" s="160">
        <f>IFERROR(AR560/AO545,"-")</f>
        <v>3.431167149599523E-3</v>
      </c>
      <c r="AT560" s="187">
        <f t="shared" si="335"/>
        <v>116</v>
      </c>
      <c r="AU560" s="160">
        <f>IFERROR(AT560/AP545,"-")</f>
        <v>4.572329523058731E-2</v>
      </c>
      <c r="AV560" s="190">
        <f t="shared" si="340"/>
        <v>44551.922413793101</v>
      </c>
      <c r="AW560" s="101">
        <f t="shared" si="326"/>
        <v>4.104741684359519E-3</v>
      </c>
      <c r="AX560" s="112"/>
      <c r="BN560" s="476"/>
      <c r="BO560" s="566"/>
      <c r="BP560" s="569"/>
      <c r="BQ560" s="569"/>
      <c r="BR560" s="388" t="s">
        <v>143</v>
      </c>
      <c r="BS560" s="374">
        <v>0</v>
      </c>
      <c r="BT560" s="329">
        <v>0</v>
      </c>
      <c r="BU560" s="374">
        <v>0</v>
      </c>
      <c r="BV560" s="329">
        <v>0</v>
      </c>
      <c r="BW560" s="374" t="s">
        <v>329</v>
      </c>
      <c r="BX560" s="389">
        <v>0</v>
      </c>
      <c r="BZ560" s="144"/>
      <c r="CA560" s="9"/>
      <c r="CB560" s="138"/>
      <c r="CC560" s="138"/>
      <c r="CD560" s="138"/>
      <c r="CE560" s="138"/>
      <c r="CF560" s="138"/>
      <c r="CG560" s="138"/>
      <c r="CH560" s="1"/>
      <c r="CI560" s="9"/>
      <c r="CJ560" s="130"/>
      <c r="CK560" s="130"/>
      <c r="CL560" s="130"/>
      <c r="CM560" s="1"/>
      <c r="CN560" s="1"/>
      <c r="CO560" s="1"/>
      <c r="CP560" s="1"/>
      <c r="CQ560" s="1"/>
    </row>
    <row r="561" spans="2:95" s="14" customFormat="1" ht="13.5" customHeight="1">
      <c r="B561" s="451"/>
      <c r="C561" s="566"/>
      <c r="D561" s="581"/>
      <c r="E561" s="569"/>
      <c r="F561" s="569"/>
      <c r="G561" s="118" t="s">
        <v>147</v>
      </c>
      <c r="H561" s="188">
        <v>1493854</v>
      </c>
      <c r="I561" s="161">
        <f>IFERROR(H561/E545,"-")</f>
        <v>1.3737430310212296E-3</v>
      </c>
      <c r="J561" s="188">
        <v>161</v>
      </c>
      <c r="K561" s="161">
        <f>IFERROR(J561/F545,"-")</f>
        <v>8.6605701990317377E-2</v>
      </c>
      <c r="L561" s="191">
        <f t="shared" si="336"/>
        <v>9278.5962732919252</v>
      </c>
      <c r="M561" s="102">
        <f t="shared" si="322"/>
        <v>5.6970983722576078E-3</v>
      </c>
      <c r="N561" s="569"/>
      <c r="O561" s="569"/>
      <c r="P561" s="118" t="s">
        <v>147</v>
      </c>
      <c r="Q561" s="188">
        <v>163527</v>
      </c>
      <c r="R561" s="161">
        <f>IFERROR(Q561/N545,"-")</f>
        <v>8.9791803070932705E-4</v>
      </c>
      <c r="S561" s="188">
        <v>34</v>
      </c>
      <c r="T561" s="161">
        <f>IFERROR(S561/O545,"-")</f>
        <v>0.12186379928315412</v>
      </c>
      <c r="U561" s="191">
        <f t="shared" si="337"/>
        <v>4809.6176470588234</v>
      </c>
      <c r="V561" s="102">
        <f t="shared" si="323"/>
        <v>1.2031139419674452E-3</v>
      </c>
      <c r="W561" s="569"/>
      <c r="X561" s="569"/>
      <c r="Y561" s="118" t="s">
        <v>147</v>
      </c>
      <c r="Z561" s="188">
        <v>67035</v>
      </c>
      <c r="AA561" s="161">
        <f>IFERROR(Z561/W545,"-")</f>
        <v>7.4193073542286238E-4</v>
      </c>
      <c r="AB561" s="188">
        <v>10</v>
      </c>
      <c r="AC561" s="161">
        <f>IFERROR(AB561/X545,"-")</f>
        <v>6.5789473684210523E-2</v>
      </c>
      <c r="AD561" s="191">
        <f t="shared" si="338"/>
        <v>6703.5</v>
      </c>
      <c r="AE561" s="102">
        <f t="shared" si="324"/>
        <v>3.5385704175513094E-4</v>
      </c>
      <c r="AF561" s="569"/>
      <c r="AG561" s="569"/>
      <c r="AH561" s="118" t="s">
        <v>147</v>
      </c>
      <c r="AI561" s="188">
        <v>282724</v>
      </c>
      <c r="AJ561" s="161">
        <f>IFERROR(AI561/AF545,"-")</f>
        <v>1.9325437485431963E-3</v>
      </c>
      <c r="AK561" s="188">
        <v>25</v>
      </c>
      <c r="AL561" s="161">
        <f>IFERROR(AK561/AG545,"-")</f>
        <v>0.10121457489878542</v>
      </c>
      <c r="AM561" s="191">
        <f t="shared" si="339"/>
        <v>11308.96</v>
      </c>
      <c r="AN561" s="102">
        <f t="shared" si="325"/>
        <v>8.8464260438782727E-4</v>
      </c>
      <c r="AO561" s="569"/>
      <c r="AP561" s="586"/>
      <c r="AQ561" s="118" t="s">
        <v>147</v>
      </c>
      <c r="AR561" s="188">
        <f t="shared" si="334"/>
        <v>2007140</v>
      </c>
      <c r="AS561" s="161">
        <f>IFERROR(AR561/AO545,"-")</f>
        <v>1.332585561760694E-3</v>
      </c>
      <c r="AT561" s="188">
        <f t="shared" si="335"/>
        <v>230</v>
      </c>
      <c r="AU561" s="161">
        <f>IFERROR(AT561/AP545,"-")</f>
        <v>9.0658257784785173E-2</v>
      </c>
      <c r="AV561" s="191">
        <f t="shared" si="340"/>
        <v>8726.6956521739139</v>
      </c>
      <c r="AW561" s="102">
        <f t="shared" si="326"/>
        <v>8.1387119603680107E-3</v>
      </c>
      <c r="AX561" s="112"/>
      <c r="BN561" s="476"/>
      <c r="BO561" s="566"/>
      <c r="BP561" s="569"/>
      <c r="BQ561" s="569"/>
      <c r="BR561" s="388" t="s">
        <v>144</v>
      </c>
      <c r="BS561" s="374">
        <v>84220</v>
      </c>
      <c r="BT561" s="329">
        <v>2.9573695633929478E-3</v>
      </c>
      <c r="BU561" s="374">
        <v>6</v>
      </c>
      <c r="BV561" s="329">
        <v>0.17142857142857143</v>
      </c>
      <c r="BW561" s="374">
        <v>14036.666666666666</v>
      </c>
      <c r="BX561" s="389">
        <v>9.4726870855699403E-4</v>
      </c>
      <c r="CA561" s="9"/>
      <c r="CB561" s="138"/>
      <c r="CC561" s="138"/>
      <c r="CD561" s="138"/>
      <c r="CE561" s="138"/>
      <c r="CF561" s="138"/>
      <c r="CG561" s="138"/>
      <c r="CH561" s="1"/>
      <c r="CI561" s="9"/>
      <c r="CJ561" s="130"/>
      <c r="CK561" s="130"/>
      <c r="CL561" s="130"/>
      <c r="CM561" s="1"/>
      <c r="CN561" s="1"/>
      <c r="CO561" s="1"/>
      <c r="CP561" s="1"/>
      <c r="CQ561" s="1"/>
    </row>
    <row r="562" spans="2:95" s="14" customFormat="1" ht="13.5" customHeight="1">
      <c r="B562" s="451"/>
      <c r="C562" s="567"/>
      <c r="D562" s="582"/>
      <c r="E562" s="570"/>
      <c r="F562" s="570"/>
      <c r="G562" s="119" t="s">
        <v>74</v>
      </c>
      <c r="H562" s="181">
        <v>178647719</v>
      </c>
      <c r="I562" s="161">
        <f>IFERROR(H562/E545,"-")</f>
        <v>0.16428383160877094</v>
      </c>
      <c r="J562" s="188">
        <v>1384</v>
      </c>
      <c r="K562" s="161">
        <f>IFERROR(J562/F545,"-")</f>
        <v>0.74448628294782138</v>
      </c>
      <c r="L562" s="191">
        <f t="shared" si="336"/>
        <v>129080.72182080925</v>
      </c>
      <c r="M562" s="103">
        <f t="shared" si="322"/>
        <v>4.8973814578910119E-2</v>
      </c>
      <c r="N562" s="570"/>
      <c r="O562" s="570"/>
      <c r="P562" s="119" t="s">
        <v>74</v>
      </c>
      <c r="Q562" s="181">
        <v>31098828</v>
      </c>
      <c r="R562" s="161">
        <f>IFERROR(Q562/N545,"-")</f>
        <v>0.17076200502136088</v>
      </c>
      <c r="S562" s="188">
        <v>238</v>
      </c>
      <c r="T562" s="161">
        <f>IFERROR(S562/O545,"-")</f>
        <v>0.8530465949820788</v>
      </c>
      <c r="U562" s="191">
        <f t="shared" si="337"/>
        <v>130667.34453781512</v>
      </c>
      <c r="V562" s="103">
        <f t="shared" si="323"/>
        <v>8.4217975937721165E-3</v>
      </c>
      <c r="W562" s="570"/>
      <c r="X562" s="570"/>
      <c r="Y562" s="119" t="s">
        <v>74</v>
      </c>
      <c r="Z562" s="181">
        <v>20039071</v>
      </c>
      <c r="AA562" s="161">
        <f>IFERROR(Z562/W545,"-")</f>
        <v>0.22178865792826066</v>
      </c>
      <c r="AB562" s="188">
        <v>119</v>
      </c>
      <c r="AC562" s="161">
        <f>IFERROR(AB562/X545,"-")</f>
        <v>0.78289473684210531</v>
      </c>
      <c r="AD562" s="191">
        <f t="shared" si="338"/>
        <v>168395.55462184874</v>
      </c>
      <c r="AE562" s="103">
        <f t="shared" si="324"/>
        <v>4.2108987968860583E-3</v>
      </c>
      <c r="AF562" s="570"/>
      <c r="AG562" s="570"/>
      <c r="AH562" s="119" t="s">
        <v>74</v>
      </c>
      <c r="AI562" s="181">
        <v>21862180</v>
      </c>
      <c r="AJ562" s="161">
        <f>IFERROR(AI562/AF545,"-")</f>
        <v>0.14943768229271689</v>
      </c>
      <c r="AK562" s="188">
        <v>213</v>
      </c>
      <c r="AL562" s="161">
        <f>IFERROR(AK562/AG545,"-")</f>
        <v>0.86234817813765186</v>
      </c>
      <c r="AM562" s="191">
        <f t="shared" si="339"/>
        <v>102639.34272300469</v>
      </c>
      <c r="AN562" s="103">
        <f t="shared" si="325"/>
        <v>7.5371549893842888E-3</v>
      </c>
      <c r="AO562" s="570"/>
      <c r="AP562" s="587"/>
      <c r="AQ562" s="119" t="s">
        <v>74</v>
      </c>
      <c r="AR562" s="181">
        <f t="shared" si="334"/>
        <v>251647798</v>
      </c>
      <c r="AS562" s="161">
        <f>IFERROR(AR562/AO545,"-")</f>
        <v>0.16707465461486076</v>
      </c>
      <c r="AT562" s="188">
        <f t="shared" si="335"/>
        <v>1954</v>
      </c>
      <c r="AU562" s="161">
        <f>IFERROR(AT562/AP545,"-")</f>
        <v>0.77020102483247932</v>
      </c>
      <c r="AV562" s="191">
        <f t="shared" si="340"/>
        <v>128785.97645854657</v>
      </c>
      <c r="AW562" s="103">
        <f t="shared" si="326"/>
        <v>6.9143665958952577E-2</v>
      </c>
      <c r="AX562" s="112"/>
      <c r="BN562" s="476"/>
      <c r="BO562" s="566"/>
      <c r="BP562" s="569"/>
      <c r="BQ562" s="569"/>
      <c r="BR562" s="388" t="s">
        <v>145</v>
      </c>
      <c r="BS562" s="374">
        <v>321051</v>
      </c>
      <c r="BT562" s="329">
        <v>1.1273645876239245E-2</v>
      </c>
      <c r="BU562" s="374">
        <v>4</v>
      </c>
      <c r="BV562" s="329">
        <v>0.11428571428571428</v>
      </c>
      <c r="BW562" s="374">
        <v>80262.75</v>
      </c>
      <c r="BX562" s="389">
        <v>6.3151247237132932E-4</v>
      </c>
      <c r="CA562" s="9"/>
      <c r="CB562" s="138"/>
      <c r="CC562" s="138"/>
      <c r="CD562" s="138"/>
      <c r="CE562" s="138"/>
      <c r="CF562" s="138"/>
      <c r="CG562" s="138"/>
      <c r="CH562" s="1"/>
      <c r="CI562" s="9"/>
      <c r="CJ562" s="130"/>
      <c r="CK562" s="130"/>
      <c r="CL562" s="130"/>
      <c r="CM562" s="1"/>
      <c r="CN562" s="1"/>
      <c r="CO562" s="1"/>
      <c r="CP562" s="1"/>
      <c r="CQ562" s="1"/>
    </row>
    <row r="563" spans="2:95" s="14" customFormat="1" ht="13.5" customHeight="1">
      <c r="B563" s="451">
        <v>32</v>
      </c>
      <c r="C563" s="565" t="s">
        <v>36</v>
      </c>
      <c r="D563" s="580">
        <f>BL36</f>
        <v>22723</v>
      </c>
      <c r="E563" s="568">
        <f>VLOOKUP(C563,$AY$5:$BI$78,2,0)</f>
        <v>1303730310</v>
      </c>
      <c r="F563" s="568">
        <f>VLOOKUP(C563,$AY$5:$BI$78,7,0)</f>
        <v>1968</v>
      </c>
      <c r="G563" s="115" t="s">
        <v>133</v>
      </c>
      <c r="H563" s="186">
        <v>21451002</v>
      </c>
      <c r="I563" s="159">
        <f>IFERROR(H563/E563,"-")</f>
        <v>1.6453557791411631E-2</v>
      </c>
      <c r="J563" s="186">
        <v>302</v>
      </c>
      <c r="K563" s="159">
        <f>IFERROR(J563/F563,"-")</f>
        <v>0.15345528455284552</v>
      </c>
      <c r="L563" s="189">
        <f t="shared" si="336"/>
        <v>71029.807947019872</v>
      </c>
      <c r="M563" s="100">
        <f>IFERROR(J563/$BL$36,0)</f>
        <v>1.3290498613739384E-2</v>
      </c>
      <c r="N563" s="568">
        <f>VLOOKUP(C563,$AY$5:$BI$78,3,0)</f>
        <v>174910640</v>
      </c>
      <c r="O563" s="568">
        <f>VLOOKUP(C563,$AY$5:$BI$78,8,0)</f>
        <v>278</v>
      </c>
      <c r="P563" s="115" t="s">
        <v>133</v>
      </c>
      <c r="Q563" s="186">
        <v>888510</v>
      </c>
      <c r="R563" s="159">
        <f>IFERROR(Q563/N563,"-")</f>
        <v>5.0797938878961281E-3</v>
      </c>
      <c r="S563" s="186">
        <v>45</v>
      </c>
      <c r="T563" s="159">
        <f>IFERROR(S563/O563,"-")</f>
        <v>0.16187050359712229</v>
      </c>
      <c r="U563" s="189">
        <f t="shared" si="337"/>
        <v>19744.666666666668</v>
      </c>
      <c r="V563" s="100">
        <f>IFERROR(S563/$BL$36,0)</f>
        <v>1.9803723099942787E-3</v>
      </c>
      <c r="W563" s="568">
        <f>VLOOKUP(C563,$AY$5:$BI$78,4,0)</f>
        <v>83734930</v>
      </c>
      <c r="X563" s="568">
        <f>VLOOKUP(C563,$AY$5:$BI$78,9,0)</f>
        <v>130</v>
      </c>
      <c r="Y563" s="115" t="s">
        <v>133</v>
      </c>
      <c r="Z563" s="186">
        <v>621572</v>
      </c>
      <c r="AA563" s="159">
        <f>IFERROR(Z563/W563,"-")</f>
        <v>7.4230909370796632E-3</v>
      </c>
      <c r="AB563" s="186">
        <v>31</v>
      </c>
      <c r="AC563" s="159">
        <f>IFERROR(AB563/X563,"-")</f>
        <v>0.23846153846153847</v>
      </c>
      <c r="AD563" s="189">
        <f t="shared" si="338"/>
        <v>20050.709677419356</v>
      </c>
      <c r="AE563" s="100">
        <f>IFERROR(AB563/$BL$36,0)</f>
        <v>1.364256480218281E-3</v>
      </c>
      <c r="AF563" s="568">
        <f>VLOOKUP(C563,$AY$5:$BI$78,5,0)</f>
        <v>198522730</v>
      </c>
      <c r="AG563" s="568">
        <f>VLOOKUP(C563,$AY$5:$BI$78,10,0)</f>
        <v>250</v>
      </c>
      <c r="AH563" s="115" t="s">
        <v>133</v>
      </c>
      <c r="AI563" s="186">
        <v>3468521</v>
      </c>
      <c r="AJ563" s="159">
        <f>IFERROR(AI563/AF563,"-")</f>
        <v>1.7471656771997846E-2</v>
      </c>
      <c r="AK563" s="186">
        <v>55</v>
      </c>
      <c r="AL563" s="159">
        <f>IFERROR(AK563/AG563,"-")</f>
        <v>0.22</v>
      </c>
      <c r="AM563" s="189">
        <f t="shared" si="339"/>
        <v>63064.018181818181</v>
      </c>
      <c r="AN563" s="100">
        <f>IFERROR(AK563/$BL$36,0)</f>
        <v>2.4204550455485629E-3</v>
      </c>
      <c r="AO563" s="568">
        <f>VLOOKUP(C563,$AY$5:$BI$78,6,0)</f>
        <v>1760898610</v>
      </c>
      <c r="AP563" s="585">
        <f>VLOOKUP(C563,$AY$5:$BI$78,11,0)</f>
        <v>2626</v>
      </c>
      <c r="AQ563" s="115" t="s">
        <v>133</v>
      </c>
      <c r="AR563" s="186">
        <f t="shared" si="334"/>
        <v>26429605</v>
      </c>
      <c r="AS563" s="159">
        <f>IFERROR(AR563/AO563,"-")</f>
        <v>1.5009157739070508E-2</v>
      </c>
      <c r="AT563" s="186">
        <f t="shared" si="335"/>
        <v>433</v>
      </c>
      <c r="AU563" s="159">
        <f>IFERROR(AT563/AP563,"-")</f>
        <v>0.16488956587966488</v>
      </c>
      <c r="AV563" s="189">
        <f t="shared" si="340"/>
        <v>61038.348729792146</v>
      </c>
      <c r="AW563" s="100">
        <f>IFERROR(AT563/$BL$36,0)</f>
        <v>1.9055582449500508E-2</v>
      </c>
      <c r="AX563" s="112"/>
      <c r="BN563" s="476"/>
      <c r="BO563" s="566"/>
      <c r="BP563" s="569"/>
      <c r="BQ563" s="569"/>
      <c r="BR563" s="388" t="s">
        <v>146</v>
      </c>
      <c r="BS563" s="374">
        <v>18222</v>
      </c>
      <c r="BT563" s="329">
        <v>6.3986212519765253E-4</v>
      </c>
      <c r="BU563" s="374">
        <v>3</v>
      </c>
      <c r="BV563" s="329">
        <v>8.5714285714285715E-2</v>
      </c>
      <c r="BW563" s="374">
        <v>6074</v>
      </c>
      <c r="BX563" s="389">
        <v>4.7363435427849701E-4</v>
      </c>
      <c r="CA563" s="9"/>
      <c r="CB563" s="138"/>
      <c r="CC563" s="138"/>
      <c r="CD563" s="138"/>
      <c r="CE563" s="138"/>
      <c r="CF563" s="138"/>
      <c r="CG563" s="138"/>
      <c r="CH563" s="1"/>
      <c r="CI563" s="9"/>
      <c r="CJ563" s="130"/>
      <c r="CK563" s="130"/>
      <c r="CL563" s="130"/>
      <c r="CM563" s="1"/>
      <c r="CN563" s="1"/>
      <c r="CO563" s="1"/>
      <c r="CP563" s="1"/>
      <c r="CQ563" s="1"/>
    </row>
    <row r="564" spans="2:95" s="14" customFormat="1" ht="13.5" customHeight="1">
      <c r="B564" s="451"/>
      <c r="C564" s="566"/>
      <c r="D564" s="581"/>
      <c r="E564" s="569"/>
      <c r="F564" s="569"/>
      <c r="G564" s="116" t="s">
        <v>134</v>
      </c>
      <c r="H564" s="187">
        <v>35267320</v>
      </c>
      <c r="I564" s="160">
        <f>IFERROR(H564/E563,"-")</f>
        <v>2.7051085434993068E-2</v>
      </c>
      <c r="J564" s="187">
        <v>462</v>
      </c>
      <c r="K564" s="160">
        <f>IFERROR(J564/F563,"-")</f>
        <v>0.2347560975609756</v>
      </c>
      <c r="L564" s="190">
        <f t="shared" si="336"/>
        <v>76336.190476190473</v>
      </c>
      <c r="M564" s="101">
        <f t="shared" ref="M564:M580" si="341">IFERROR(J564/$BL$36,0)</f>
        <v>2.0331822382607931E-2</v>
      </c>
      <c r="N564" s="569"/>
      <c r="O564" s="569"/>
      <c r="P564" s="116" t="s">
        <v>134</v>
      </c>
      <c r="Q564" s="187">
        <v>6112184</v>
      </c>
      <c r="R564" s="160">
        <f>IFERROR(Q564/N563,"-")</f>
        <v>3.4944609430278224E-2</v>
      </c>
      <c r="S564" s="187">
        <v>60</v>
      </c>
      <c r="T564" s="160">
        <f>IFERROR(S564/O563,"-")</f>
        <v>0.21582733812949639</v>
      </c>
      <c r="U564" s="190">
        <f t="shared" si="337"/>
        <v>101869.73333333334</v>
      </c>
      <c r="V564" s="101">
        <f t="shared" ref="V564:V580" si="342">IFERROR(S564/$BL$36,0)</f>
        <v>2.6404964133257052E-3</v>
      </c>
      <c r="W564" s="569"/>
      <c r="X564" s="569"/>
      <c r="Y564" s="116" t="s">
        <v>134</v>
      </c>
      <c r="Z564" s="187">
        <v>2841610</v>
      </c>
      <c r="AA564" s="160">
        <f>IFERROR(Z564/W563,"-")</f>
        <v>3.3935778055824491E-2</v>
      </c>
      <c r="AB564" s="187">
        <v>40</v>
      </c>
      <c r="AC564" s="160">
        <f>IFERROR(AB564/X563,"-")</f>
        <v>0.30769230769230771</v>
      </c>
      <c r="AD564" s="190">
        <f t="shared" si="338"/>
        <v>71040.25</v>
      </c>
      <c r="AE564" s="101">
        <f t="shared" ref="AE564:AE580" si="343">IFERROR(AB564/$BL$36,0)</f>
        <v>1.7603309422171368E-3</v>
      </c>
      <c r="AF564" s="569"/>
      <c r="AG564" s="569"/>
      <c r="AH564" s="116" t="s">
        <v>134</v>
      </c>
      <c r="AI564" s="187">
        <v>4103316</v>
      </c>
      <c r="AJ564" s="160">
        <f>IFERROR(AI564/AF563,"-")</f>
        <v>2.0669250317079561E-2</v>
      </c>
      <c r="AK564" s="187">
        <v>72</v>
      </c>
      <c r="AL564" s="160">
        <f>IFERROR(AK564/AG563,"-")</f>
        <v>0.28799999999999998</v>
      </c>
      <c r="AM564" s="190">
        <f t="shared" si="339"/>
        <v>56990.5</v>
      </c>
      <c r="AN564" s="101">
        <f t="shared" ref="AN564:AN580" si="344">IFERROR(AK564/$BL$36,0)</f>
        <v>3.1685956959908463E-3</v>
      </c>
      <c r="AO564" s="569"/>
      <c r="AP564" s="586"/>
      <c r="AQ564" s="116" t="s">
        <v>134</v>
      </c>
      <c r="AR564" s="187">
        <f t="shared" si="334"/>
        <v>48324430</v>
      </c>
      <c r="AS564" s="160">
        <f>IFERROR(AR564/AO563,"-")</f>
        <v>2.7443050795525361E-2</v>
      </c>
      <c r="AT564" s="187">
        <f t="shared" si="335"/>
        <v>634</v>
      </c>
      <c r="AU564" s="160">
        <f>IFERROR(AT564/AP563,"-")</f>
        <v>0.24143183549124142</v>
      </c>
      <c r="AV564" s="190">
        <f t="shared" si="340"/>
        <v>76221.498422712932</v>
      </c>
      <c r="AW564" s="101">
        <f t="shared" ref="AW564:AW580" si="345">IFERROR(AT564/$BL$36,0)</f>
        <v>2.790124543414162E-2</v>
      </c>
      <c r="AX564" s="112"/>
      <c r="BN564" s="476"/>
      <c r="BO564" s="566"/>
      <c r="BP564" s="569"/>
      <c r="BQ564" s="569"/>
      <c r="BR564" s="388" t="s">
        <v>147</v>
      </c>
      <c r="BS564" s="374">
        <v>240472</v>
      </c>
      <c r="BT564" s="329">
        <v>8.4441293475211229E-3</v>
      </c>
      <c r="BU564" s="374">
        <v>5</v>
      </c>
      <c r="BV564" s="329">
        <v>0.14285714285714285</v>
      </c>
      <c r="BW564" s="374">
        <v>48094.400000000001</v>
      </c>
      <c r="BX564" s="389">
        <v>7.8939059046416167E-4</v>
      </c>
      <c r="CA564" s="9"/>
      <c r="CB564" s="138"/>
      <c r="CC564" s="138"/>
      <c r="CD564" s="138"/>
      <c r="CE564" s="138"/>
      <c r="CF564" s="138"/>
      <c r="CG564" s="138"/>
      <c r="CH564" s="1"/>
      <c r="CI564" s="9"/>
      <c r="CJ564" s="130"/>
      <c r="CK564" s="130"/>
      <c r="CL564" s="130"/>
      <c r="CM564" s="1"/>
      <c r="CN564" s="1"/>
      <c r="CO564" s="1"/>
      <c r="CP564" s="1"/>
      <c r="CQ564" s="1"/>
    </row>
    <row r="565" spans="2:95" s="14" customFormat="1" ht="13.5" customHeight="1">
      <c r="B565" s="451"/>
      <c r="C565" s="566"/>
      <c r="D565" s="581"/>
      <c r="E565" s="569"/>
      <c r="F565" s="569"/>
      <c r="G565" s="116" t="s">
        <v>474</v>
      </c>
      <c r="H565" s="187">
        <v>11165997</v>
      </c>
      <c r="I565" s="160">
        <f>IFERROR(H565/E563,"-")</f>
        <v>8.5646524548470462E-3</v>
      </c>
      <c r="J565" s="187">
        <v>128</v>
      </c>
      <c r="K565" s="160">
        <f>IFERROR(J565/F563,"-")</f>
        <v>6.5040650406504072E-2</v>
      </c>
      <c r="L565" s="190">
        <f t="shared" si="336"/>
        <v>87234.3515625</v>
      </c>
      <c r="M565" s="101">
        <f t="shared" si="341"/>
        <v>5.6330590150948379E-3</v>
      </c>
      <c r="N565" s="569"/>
      <c r="O565" s="569"/>
      <c r="P565" s="116" t="s">
        <v>474</v>
      </c>
      <c r="Q565" s="187">
        <v>2295444</v>
      </c>
      <c r="R565" s="160">
        <f>IFERROR(Q565/N563,"-")</f>
        <v>1.3123524103507939E-2</v>
      </c>
      <c r="S565" s="187">
        <v>17</v>
      </c>
      <c r="T565" s="160">
        <f>IFERROR(S565/O563,"-")</f>
        <v>6.1151079136690649E-2</v>
      </c>
      <c r="U565" s="190">
        <f t="shared" si="337"/>
        <v>135026.11764705883</v>
      </c>
      <c r="V565" s="101">
        <f t="shared" si="342"/>
        <v>7.4814065044228315E-4</v>
      </c>
      <c r="W565" s="569"/>
      <c r="X565" s="569"/>
      <c r="Y565" s="116" t="s">
        <v>474</v>
      </c>
      <c r="Z565" s="187">
        <v>220719</v>
      </c>
      <c r="AA565" s="160">
        <f>IFERROR(Z565/W563,"-")</f>
        <v>2.6359250554099703E-3</v>
      </c>
      <c r="AB565" s="187">
        <v>8</v>
      </c>
      <c r="AC565" s="160">
        <f>IFERROR(AB565/X563,"-")</f>
        <v>6.1538461538461542E-2</v>
      </c>
      <c r="AD565" s="190">
        <f t="shared" si="338"/>
        <v>27589.875</v>
      </c>
      <c r="AE565" s="101">
        <f t="shared" si="343"/>
        <v>3.5206618844342737E-4</v>
      </c>
      <c r="AF565" s="569"/>
      <c r="AG565" s="569"/>
      <c r="AH565" s="116" t="s">
        <v>474</v>
      </c>
      <c r="AI565" s="187">
        <v>2753790</v>
      </c>
      <c r="AJ565" s="160">
        <f>IFERROR(AI565/AF563,"-")</f>
        <v>1.387140908247635E-2</v>
      </c>
      <c r="AK565" s="187">
        <v>23</v>
      </c>
      <c r="AL565" s="160">
        <f>IFERROR(AK565/AG563,"-")</f>
        <v>9.1999999999999998E-2</v>
      </c>
      <c r="AM565" s="190">
        <f t="shared" si="339"/>
        <v>119730</v>
      </c>
      <c r="AN565" s="101">
        <f t="shared" si="344"/>
        <v>1.0121902917748537E-3</v>
      </c>
      <c r="AO565" s="569"/>
      <c r="AP565" s="586"/>
      <c r="AQ565" s="116" t="s">
        <v>474</v>
      </c>
      <c r="AR565" s="187">
        <f t="shared" si="334"/>
        <v>16435950</v>
      </c>
      <c r="AS565" s="160">
        <f>IFERROR(AR565/AO563,"-")</f>
        <v>9.3338423386000631E-3</v>
      </c>
      <c r="AT565" s="187">
        <f t="shared" si="335"/>
        <v>176</v>
      </c>
      <c r="AU565" s="160">
        <f>IFERROR(AT565/AP563,"-")</f>
        <v>6.7022086824067018E-2</v>
      </c>
      <c r="AV565" s="190">
        <f t="shared" si="340"/>
        <v>93386.079545454544</v>
      </c>
      <c r="AW565" s="101">
        <f t="shared" si="345"/>
        <v>7.7454561457554021E-3</v>
      </c>
      <c r="AX565" s="111"/>
      <c r="BJ565" s="12"/>
      <c r="BM565" s="12"/>
      <c r="BN565" s="477"/>
      <c r="BO565" s="567"/>
      <c r="BP565" s="570"/>
      <c r="BQ565" s="570"/>
      <c r="BR565" s="119" t="s">
        <v>74</v>
      </c>
      <c r="BS565" s="374">
        <v>2750309</v>
      </c>
      <c r="BT565" s="329">
        <v>9.6576586636496015E-2</v>
      </c>
      <c r="BU565" s="374">
        <v>28</v>
      </c>
      <c r="BV565" s="329">
        <v>0.8</v>
      </c>
      <c r="BW565" s="374">
        <v>98225.321428571435</v>
      </c>
      <c r="BX565" s="389">
        <v>4.4205873065993051E-3</v>
      </c>
      <c r="BY565" s="12"/>
      <c r="CA565" s="9"/>
      <c r="CB565" s="138"/>
      <c r="CC565" s="138"/>
      <c r="CD565" s="138"/>
      <c r="CE565" s="138"/>
      <c r="CF565" s="138"/>
      <c r="CG565" s="138"/>
      <c r="CH565" s="1"/>
      <c r="CI565" s="9"/>
      <c r="CJ565" s="130"/>
      <c r="CK565" s="130"/>
      <c r="CL565" s="130"/>
      <c r="CM565" s="1"/>
      <c r="CN565" s="1"/>
      <c r="CO565" s="1"/>
      <c r="CP565" s="1"/>
      <c r="CQ565" s="1"/>
    </row>
    <row r="566" spans="2:95" s="14" customFormat="1" ht="13.5" customHeight="1">
      <c r="B566" s="451"/>
      <c r="C566" s="566"/>
      <c r="D566" s="581"/>
      <c r="E566" s="569"/>
      <c r="F566" s="569"/>
      <c r="G566" s="117" t="s">
        <v>135</v>
      </c>
      <c r="H566" s="187">
        <v>28194430</v>
      </c>
      <c r="I566" s="160">
        <f>IFERROR(H566/E563,"-")</f>
        <v>2.1625968027083761E-2</v>
      </c>
      <c r="J566" s="187">
        <v>550</v>
      </c>
      <c r="K566" s="160">
        <f>IFERROR(J566/F563,"-")</f>
        <v>0.27947154471544716</v>
      </c>
      <c r="L566" s="190">
        <f t="shared" si="336"/>
        <v>51262.6</v>
      </c>
      <c r="M566" s="101">
        <f t="shared" si="341"/>
        <v>2.420455045548563E-2</v>
      </c>
      <c r="N566" s="569"/>
      <c r="O566" s="569"/>
      <c r="P566" s="117" t="s">
        <v>135</v>
      </c>
      <c r="Q566" s="187">
        <v>4275275</v>
      </c>
      <c r="R566" s="160">
        <f>IFERROR(Q566/N563,"-")</f>
        <v>2.4442623959297159E-2</v>
      </c>
      <c r="S566" s="187">
        <v>82</v>
      </c>
      <c r="T566" s="160">
        <f>IFERROR(S566/O563,"-")</f>
        <v>0.29496402877697842</v>
      </c>
      <c r="U566" s="190">
        <f t="shared" si="337"/>
        <v>52137.5</v>
      </c>
      <c r="V566" s="101">
        <f t="shared" si="342"/>
        <v>3.6086784315451305E-3</v>
      </c>
      <c r="W566" s="569"/>
      <c r="X566" s="569"/>
      <c r="Y566" s="117" t="s">
        <v>135</v>
      </c>
      <c r="Z566" s="187">
        <v>1745663</v>
      </c>
      <c r="AA566" s="160">
        <f>IFERROR(Z566/W563,"-")</f>
        <v>2.0847488616757667E-2</v>
      </c>
      <c r="AB566" s="187">
        <v>44</v>
      </c>
      <c r="AC566" s="160">
        <f>IFERROR(AB566/X563,"-")</f>
        <v>0.33846153846153848</v>
      </c>
      <c r="AD566" s="190">
        <f t="shared" si="338"/>
        <v>39674.159090909088</v>
      </c>
      <c r="AE566" s="101">
        <f t="shared" si="343"/>
        <v>1.9363640364388505E-3</v>
      </c>
      <c r="AF566" s="569"/>
      <c r="AG566" s="569"/>
      <c r="AH566" s="117" t="s">
        <v>135</v>
      </c>
      <c r="AI566" s="187">
        <v>5592983</v>
      </c>
      <c r="AJ566" s="160">
        <f>IFERROR(AI566/AF563,"-")</f>
        <v>2.8173010717714792E-2</v>
      </c>
      <c r="AK566" s="187">
        <v>73</v>
      </c>
      <c r="AL566" s="160">
        <f>IFERROR(AK566/AG563,"-")</f>
        <v>0.29199999999999998</v>
      </c>
      <c r="AM566" s="190">
        <f t="shared" si="339"/>
        <v>76616.205479452052</v>
      </c>
      <c r="AN566" s="101">
        <f t="shared" si="344"/>
        <v>3.2126039695462745E-3</v>
      </c>
      <c r="AO566" s="569"/>
      <c r="AP566" s="586"/>
      <c r="AQ566" s="117" t="s">
        <v>135</v>
      </c>
      <c r="AR566" s="187">
        <f t="shared" si="334"/>
        <v>39808351</v>
      </c>
      <c r="AS566" s="160">
        <f>IFERROR(AR566/AO563,"-")</f>
        <v>2.260683878897491E-2</v>
      </c>
      <c r="AT566" s="187">
        <f t="shared" si="335"/>
        <v>749</v>
      </c>
      <c r="AU566" s="160">
        <f>IFERROR(AT566/AP563,"-")</f>
        <v>0.28522467631378523</v>
      </c>
      <c r="AV566" s="190">
        <f t="shared" si="340"/>
        <v>53148.666221628839</v>
      </c>
      <c r="AW566" s="101">
        <f t="shared" si="345"/>
        <v>3.296219689301589E-2</v>
      </c>
      <c r="AX566" s="112"/>
      <c r="BN566" s="555">
        <v>34</v>
      </c>
      <c r="BO566" s="565" t="s">
        <v>38</v>
      </c>
      <c r="BP566" s="568">
        <v>190499500</v>
      </c>
      <c r="BQ566" s="568">
        <v>263</v>
      </c>
      <c r="BR566" s="388" t="s">
        <v>133</v>
      </c>
      <c r="BS566" s="374">
        <v>3299237</v>
      </c>
      <c r="BT566" s="329">
        <v>1.7318874852689903E-2</v>
      </c>
      <c r="BU566" s="374">
        <v>55</v>
      </c>
      <c r="BV566" s="329">
        <v>0.20912547528517111</v>
      </c>
      <c r="BW566" s="374">
        <v>59986.127272727274</v>
      </c>
      <c r="BX566" s="389">
        <v>1.9983286705664354E-3</v>
      </c>
      <c r="CA566" s="9"/>
      <c r="CB566" s="138"/>
      <c r="CC566" s="138"/>
      <c r="CD566" s="138"/>
      <c r="CE566" s="138"/>
      <c r="CF566" s="138"/>
      <c r="CG566" s="138"/>
      <c r="CH566" s="1"/>
      <c r="CI566" s="9"/>
      <c r="CJ566" s="130"/>
      <c r="CK566" s="130"/>
      <c r="CL566" s="130"/>
      <c r="CM566" s="1"/>
      <c r="CN566" s="1"/>
      <c r="CO566" s="1"/>
      <c r="CP566" s="1"/>
      <c r="CQ566" s="1"/>
    </row>
    <row r="567" spans="2:95" s="14" customFormat="1" ht="13.5" customHeight="1">
      <c r="B567" s="451"/>
      <c r="C567" s="566"/>
      <c r="D567" s="581"/>
      <c r="E567" s="569"/>
      <c r="F567" s="569"/>
      <c r="G567" s="117" t="s">
        <v>136</v>
      </c>
      <c r="H567" s="187">
        <v>2440194</v>
      </c>
      <c r="I567" s="160">
        <f>IFERROR(H567/E563,"-")</f>
        <v>1.87170151777786E-3</v>
      </c>
      <c r="J567" s="187">
        <v>93</v>
      </c>
      <c r="K567" s="160">
        <f>IFERROR(J567/F563,"-")</f>
        <v>4.725609756097561E-2</v>
      </c>
      <c r="L567" s="190">
        <f t="shared" si="336"/>
        <v>26238.645161290322</v>
      </c>
      <c r="M567" s="101">
        <f t="shared" si="341"/>
        <v>4.0927694406548429E-3</v>
      </c>
      <c r="N567" s="569"/>
      <c r="O567" s="569"/>
      <c r="P567" s="117" t="s">
        <v>136</v>
      </c>
      <c r="Q567" s="187">
        <v>221309</v>
      </c>
      <c r="R567" s="160">
        <f>IFERROR(Q567/N563,"-")</f>
        <v>1.2652689396139651E-3</v>
      </c>
      <c r="S567" s="187">
        <v>12</v>
      </c>
      <c r="T567" s="160">
        <f>IFERROR(S567/O563,"-")</f>
        <v>4.3165467625899283E-2</v>
      </c>
      <c r="U567" s="190">
        <f t="shared" si="337"/>
        <v>18442.416666666668</v>
      </c>
      <c r="V567" s="101">
        <f t="shared" si="342"/>
        <v>5.2809928266514105E-4</v>
      </c>
      <c r="W567" s="569"/>
      <c r="X567" s="569"/>
      <c r="Y567" s="117" t="s">
        <v>136</v>
      </c>
      <c r="Z567" s="187">
        <v>38631</v>
      </c>
      <c r="AA567" s="160">
        <f>IFERROR(Z567/W563,"-")</f>
        <v>4.6134868686222106E-4</v>
      </c>
      <c r="AB567" s="187">
        <v>5</v>
      </c>
      <c r="AC567" s="160">
        <f>IFERROR(AB567/X563,"-")</f>
        <v>3.8461538461538464E-2</v>
      </c>
      <c r="AD567" s="190">
        <f t="shared" si="338"/>
        <v>7726.2</v>
      </c>
      <c r="AE567" s="101">
        <f t="shared" si="343"/>
        <v>2.200413677771421E-4</v>
      </c>
      <c r="AF567" s="569"/>
      <c r="AG567" s="569"/>
      <c r="AH567" s="117" t="s">
        <v>136</v>
      </c>
      <c r="AI567" s="187">
        <v>145118</v>
      </c>
      <c r="AJ567" s="160">
        <f>IFERROR(AI567/AF563,"-")</f>
        <v>7.3098934313466275E-4</v>
      </c>
      <c r="AK567" s="187">
        <v>10</v>
      </c>
      <c r="AL567" s="160">
        <f>IFERROR(AK567/AG563,"-")</f>
        <v>0.04</v>
      </c>
      <c r="AM567" s="190">
        <f t="shared" si="339"/>
        <v>14511.8</v>
      </c>
      <c r="AN567" s="101">
        <f t="shared" si="344"/>
        <v>4.4008273555428421E-4</v>
      </c>
      <c r="AO567" s="569"/>
      <c r="AP567" s="586"/>
      <c r="AQ567" s="117" t="s">
        <v>136</v>
      </c>
      <c r="AR567" s="187">
        <f t="shared" si="334"/>
        <v>2845252</v>
      </c>
      <c r="AS567" s="160">
        <f>IFERROR(AR567/AO563,"-")</f>
        <v>1.6157954716086692E-3</v>
      </c>
      <c r="AT567" s="187">
        <f t="shared" si="335"/>
        <v>120</v>
      </c>
      <c r="AU567" s="160">
        <f>IFERROR(AT567/AP563,"-")</f>
        <v>4.56968773800457E-2</v>
      </c>
      <c r="AV567" s="190">
        <f t="shared" si="340"/>
        <v>23710.433333333334</v>
      </c>
      <c r="AW567" s="101">
        <f t="shared" si="345"/>
        <v>5.2809928266514105E-3</v>
      </c>
      <c r="AX567" s="112"/>
      <c r="BN567" s="476"/>
      <c r="BO567" s="566"/>
      <c r="BP567" s="569"/>
      <c r="BQ567" s="569"/>
      <c r="BR567" s="388" t="s">
        <v>134</v>
      </c>
      <c r="BS567" s="374">
        <v>3585508</v>
      </c>
      <c r="BT567" s="329">
        <v>1.8821613705022847E-2</v>
      </c>
      <c r="BU567" s="374">
        <v>93</v>
      </c>
      <c r="BV567" s="329">
        <v>0.35361216730038025</v>
      </c>
      <c r="BW567" s="374">
        <v>38553.849462365593</v>
      </c>
      <c r="BX567" s="389">
        <v>3.3789921156850635E-3</v>
      </c>
      <c r="CA567" s="9"/>
      <c r="CB567" s="138"/>
      <c r="CC567" s="138"/>
      <c r="CD567" s="138"/>
      <c r="CE567" s="138"/>
      <c r="CF567" s="138"/>
      <c r="CG567" s="138"/>
      <c r="CH567" s="1"/>
      <c r="CI567" s="9"/>
      <c r="CJ567" s="130"/>
      <c r="CK567" s="130"/>
      <c r="CL567" s="130"/>
      <c r="CM567" s="1"/>
      <c r="CN567" s="1"/>
      <c r="CO567" s="1"/>
      <c r="CP567" s="1"/>
      <c r="CQ567" s="1"/>
    </row>
    <row r="568" spans="2:95" s="14" customFormat="1" ht="13.5" customHeight="1">
      <c r="B568" s="451"/>
      <c r="C568" s="566"/>
      <c r="D568" s="581"/>
      <c r="E568" s="569"/>
      <c r="F568" s="569"/>
      <c r="G568" s="117" t="s">
        <v>137</v>
      </c>
      <c r="H568" s="187">
        <v>19989535</v>
      </c>
      <c r="I568" s="160">
        <f>IFERROR(H568/E563,"-")</f>
        <v>1.5332569049499202E-2</v>
      </c>
      <c r="J568" s="187">
        <v>582</v>
      </c>
      <c r="K568" s="160">
        <f>IFERROR(J568/F563,"-")</f>
        <v>0.29573170731707316</v>
      </c>
      <c r="L568" s="190">
        <f t="shared" si="336"/>
        <v>34346.28006872852</v>
      </c>
      <c r="M568" s="101">
        <f t="shared" si="341"/>
        <v>2.561281520925934E-2</v>
      </c>
      <c r="N568" s="569"/>
      <c r="O568" s="569"/>
      <c r="P568" s="117" t="s">
        <v>137</v>
      </c>
      <c r="Q568" s="187">
        <v>2138306</v>
      </c>
      <c r="R568" s="160">
        <f>IFERROR(Q568/N563,"-")</f>
        <v>1.2225133931246263E-2</v>
      </c>
      <c r="S568" s="187">
        <v>92</v>
      </c>
      <c r="T568" s="160">
        <f>IFERROR(S568/O563,"-")</f>
        <v>0.33093525179856115</v>
      </c>
      <c r="U568" s="190">
        <f t="shared" si="337"/>
        <v>23242.456521739132</v>
      </c>
      <c r="V568" s="101">
        <f t="shared" si="342"/>
        <v>4.0487611670994147E-3</v>
      </c>
      <c r="W568" s="569"/>
      <c r="X568" s="569"/>
      <c r="Y568" s="117" t="s">
        <v>137</v>
      </c>
      <c r="Z568" s="187">
        <v>1670052</v>
      </c>
      <c r="AA568" s="160">
        <f>IFERROR(Z568/W563,"-")</f>
        <v>1.994450822374844E-2</v>
      </c>
      <c r="AB568" s="187">
        <v>50</v>
      </c>
      <c r="AC568" s="160">
        <f>IFERROR(AB568/X563,"-")</f>
        <v>0.38461538461538464</v>
      </c>
      <c r="AD568" s="190">
        <f t="shared" si="338"/>
        <v>33401.040000000001</v>
      </c>
      <c r="AE568" s="101">
        <f t="shared" si="343"/>
        <v>2.200413677771421E-3</v>
      </c>
      <c r="AF568" s="569"/>
      <c r="AG568" s="569"/>
      <c r="AH568" s="117" t="s">
        <v>137</v>
      </c>
      <c r="AI568" s="187">
        <v>3965753</v>
      </c>
      <c r="AJ568" s="160">
        <f>IFERROR(AI568/AF563,"-")</f>
        <v>1.9976317069586944E-2</v>
      </c>
      <c r="AK568" s="187">
        <v>93</v>
      </c>
      <c r="AL568" s="160">
        <f>IFERROR(AK568/AG563,"-")</f>
        <v>0.372</v>
      </c>
      <c r="AM568" s="190">
        <f t="shared" si="339"/>
        <v>42642.505376344088</v>
      </c>
      <c r="AN568" s="101">
        <f t="shared" si="344"/>
        <v>4.0927694406548429E-3</v>
      </c>
      <c r="AO568" s="569"/>
      <c r="AP568" s="586"/>
      <c r="AQ568" s="117" t="s">
        <v>137</v>
      </c>
      <c r="AR568" s="187">
        <f t="shared" si="334"/>
        <v>27763646</v>
      </c>
      <c r="AS568" s="160">
        <f>IFERROR(AR568/AO563,"-")</f>
        <v>1.5766748773797943E-2</v>
      </c>
      <c r="AT568" s="187">
        <f t="shared" si="335"/>
        <v>817</v>
      </c>
      <c r="AU568" s="160">
        <f>IFERROR(AT568/AP563,"-")</f>
        <v>0.3111195734958111</v>
      </c>
      <c r="AV568" s="190">
        <f t="shared" si="340"/>
        <v>33982.430844553244</v>
      </c>
      <c r="AW568" s="101">
        <f t="shared" si="345"/>
        <v>3.5954759494785021E-2</v>
      </c>
      <c r="AX568" s="112"/>
      <c r="BN568" s="476"/>
      <c r="BO568" s="566"/>
      <c r="BP568" s="569"/>
      <c r="BQ568" s="569"/>
      <c r="BR568" s="388" t="s">
        <v>135</v>
      </c>
      <c r="BS568" s="374">
        <v>1551811</v>
      </c>
      <c r="BT568" s="329">
        <v>8.1460108819183252E-3</v>
      </c>
      <c r="BU568" s="374">
        <v>66</v>
      </c>
      <c r="BV568" s="329">
        <v>0.2509505703422053</v>
      </c>
      <c r="BW568" s="374">
        <v>23512.28787878788</v>
      </c>
      <c r="BX568" s="389">
        <v>2.3979944046797225E-3</v>
      </c>
      <c r="CA568" s="9"/>
      <c r="CB568" s="138"/>
      <c r="CC568" s="138"/>
      <c r="CD568" s="138"/>
      <c r="CE568" s="138"/>
      <c r="CF568" s="138"/>
      <c r="CG568" s="138"/>
      <c r="CH568" s="1"/>
      <c r="CI568" s="9"/>
      <c r="CJ568" s="130"/>
      <c r="CK568" s="130"/>
      <c r="CL568" s="130"/>
      <c r="CM568" s="1"/>
      <c r="CN568" s="1"/>
      <c r="CO568" s="1"/>
      <c r="CP568" s="1"/>
      <c r="CQ568" s="1"/>
    </row>
    <row r="569" spans="2:95" s="14" customFormat="1" ht="13.5" customHeight="1">
      <c r="B569" s="451"/>
      <c r="C569" s="566"/>
      <c r="D569" s="581"/>
      <c r="E569" s="569"/>
      <c r="F569" s="569"/>
      <c r="G569" s="117" t="s">
        <v>138</v>
      </c>
      <c r="H569" s="187">
        <v>39616185</v>
      </c>
      <c r="I569" s="160">
        <f>IFERROR(H569/E563,"-")</f>
        <v>3.0386794489728478E-2</v>
      </c>
      <c r="J569" s="187">
        <v>684</v>
      </c>
      <c r="K569" s="160">
        <f>IFERROR(J569/F563,"-")</f>
        <v>0.34756097560975607</v>
      </c>
      <c r="L569" s="190">
        <f t="shared" si="336"/>
        <v>57918.399122807015</v>
      </c>
      <c r="M569" s="101">
        <f t="shared" si="341"/>
        <v>3.0101659111913041E-2</v>
      </c>
      <c r="N569" s="569"/>
      <c r="O569" s="569"/>
      <c r="P569" s="117" t="s">
        <v>138</v>
      </c>
      <c r="Q569" s="187">
        <v>7580103</v>
      </c>
      <c r="R569" s="160">
        <f>IFERROR(Q569/N563,"-")</f>
        <v>4.3337003397849322E-2</v>
      </c>
      <c r="S569" s="187">
        <v>118</v>
      </c>
      <c r="T569" s="160">
        <f>IFERROR(S569/O563,"-")</f>
        <v>0.42446043165467628</v>
      </c>
      <c r="U569" s="190">
        <f t="shared" si="337"/>
        <v>64238.161016949154</v>
      </c>
      <c r="V569" s="101">
        <f t="shared" si="342"/>
        <v>5.1929762795405532E-3</v>
      </c>
      <c r="W569" s="569"/>
      <c r="X569" s="569"/>
      <c r="Y569" s="117" t="s">
        <v>138</v>
      </c>
      <c r="Z569" s="187">
        <v>4263801</v>
      </c>
      <c r="AA569" s="160">
        <f>IFERROR(Z569/W563,"-")</f>
        <v>5.0920219315881678E-2</v>
      </c>
      <c r="AB569" s="187">
        <v>51</v>
      </c>
      <c r="AC569" s="160">
        <f>IFERROR(AB569/X563,"-")</f>
        <v>0.3923076923076923</v>
      </c>
      <c r="AD569" s="190">
        <f t="shared" si="338"/>
        <v>83603.941176470587</v>
      </c>
      <c r="AE569" s="101">
        <f t="shared" si="343"/>
        <v>2.2444219513268492E-3</v>
      </c>
      <c r="AF569" s="569"/>
      <c r="AG569" s="569"/>
      <c r="AH569" s="117" t="s">
        <v>138</v>
      </c>
      <c r="AI569" s="187">
        <v>5018252</v>
      </c>
      <c r="AJ569" s="160">
        <f>IFERROR(AI569/AF563,"-")</f>
        <v>2.5277971948098839E-2</v>
      </c>
      <c r="AK569" s="187">
        <v>100</v>
      </c>
      <c r="AL569" s="160">
        <f>IFERROR(AK569/AG563,"-")</f>
        <v>0.4</v>
      </c>
      <c r="AM569" s="190">
        <f t="shared" si="339"/>
        <v>50182.52</v>
      </c>
      <c r="AN569" s="101">
        <f t="shared" si="344"/>
        <v>4.4008273555428421E-3</v>
      </c>
      <c r="AO569" s="569"/>
      <c r="AP569" s="586"/>
      <c r="AQ569" s="117" t="s">
        <v>138</v>
      </c>
      <c r="AR569" s="187">
        <f t="shared" si="334"/>
        <v>56478341</v>
      </c>
      <c r="AS569" s="160">
        <f>IFERROR(AR569/AO563,"-")</f>
        <v>3.2073590540229908E-2</v>
      </c>
      <c r="AT569" s="187">
        <f t="shared" si="335"/>
        <v>953</v>
      </c>
      <c r="AU569" s="160">
        <f>IFERROR(AT569/AP563,"-")</f>
        <v>0.36290936785986289</v>
      </c>
      <c r="AV569" s="190">
        <f t="shared" si="340"/>
        <v>59263.736621196222</v>
      </c>
      <c r="AW569" s="101">
        <f t="shared" si="345"/>
        <v>4.1939884698323285E-2</v>
      </c>
      <c r="AX569" s="112"/>
      <c r="BN569" s="476"/>
      <c r="BO569" s="566"/>
      <c r="BP569" s="569"/>
      <c r="BQ569" s="569"/>
      <c r="BR569" s="388" t="s">
        <v>136</v>
      </c>
      <c r="BS569" s="374">
        <v>122508</v>
      </c>
      <c r="BT569" s="329">
        <v>6.4308830206903428E-4</v>
      </c>
      <c r="BU569" s="374">
        <v>15</v>
      </c>
      <c r="BV569" s="329">
        <v>5.7034220532319393E-2</v>
      </c>
      <c r="BW569" s="374">
        <v>8167.2</v>
      </c>
      <c r="BX569" s="389">
        <v>5.4499872833630055E-4</v>
      </c>
      <c r="CA569" s="9"/>
      <c r="CB569" s="138"/>
      <c r="CC569" s="138"/>
      <c r="CD569" s="138"/>
      <c r="CE569" s="138"/>
      <c r="CF569" s="138"/>
      <c r="CG569" s="138"/>
      <c r="CH569" s="1"/>
      <c r="CI569" s="9"/>
      <c r="CJ569" s="130"/>
      <c r="CK569" s="130"/>
      <c r="CL569" s="130"/>
      <c r="CM569" s="1"/>
      <c r="CN569" s="1"/>
      <c r="CO569" s="1"/>
      <c r="CP569" s="1"/>
      <c r="CQ569" s="1"/>
    </row>
    <row r="570" spans="2:95" s="14" customFormat="1" ht="13.5" customHeight="1">
      <c r="B570" s="451"/>
      <c r="C570" s="566"/>
      <c r="D570" s="581"/>
      <c r="E570" s="569"/>
      <c r="F570" s="569"/>
      <c r="G570" s="117" t="s">
        <v>139</v>
      </c>
      <c r="H570" s="187">
        <v>38032850</v>
      </c>
      <c r="I570" s="160">
        <f>IFERROR(H570/E563,"-")</f>
        <v>2.9172329360049931E-2</v>
      </c>
      <c r="J570" s="187">
        <v>206</v>
      </c>
      <c r="K570" s="160">
        <f>IFERROR(J570/F563,"-")</f>
        <v>0.10467479674796748</v>
      </c>
      <c r="L570" s="190">
        <f t="shared" si="336"/>
        <v>184625.48543689321</v>
      </c>
      <c r="M570" s="101">
        <f t="shared" si="341"/>
        <v>9.0657043524182551E-3</v>
      </c>
      <c r="N570" s="569"/>
      <c r="O570" s="569"/>
      <c r="P570" s="117" t="s">
        <v>139</v>
      </c>
      <c r="Q570" s="187">
        <v>7530089</v>
      </c>
      <c r="R570" s="160">
        <f>IFERROR(Q570/N563,"-")</f>
        <v>4.3051063102850687E-2</v>
      </c>
      <c r="S570" s="187">
        <v>37</v>
      </c>
      <c r="T570" s="160">
        <f>IFERROR(S570/O563,"-")</f>
        <v>0.13309352517985612</v>
      </c>
      <c r="U570" s="190">
        <f t="shared" si="337"/>
        <v>203515.91891891891</v>
      </c>
      <c r="V570" s="101">
        <f t="shared" si="342"/>
        <v>1.6283061215508516E-3</v>
      </c>
      <c r="W570" s="569"/>
      <c r="X570" s="569"/>
      <c r="Y570" s="117" t="s">
        <v>139</v>
      </c>
      <c r="Z570" s="187">
        <v>4000994</v>
      </c>
      <c r="AA570" s="160">
        <f>IFERROR(Z570/W563,"-")</f>
        <v>4.7781660532826627E-2</v>
      </c>
      <c r="AB570" s="187">
        <v>17</v>
      </c>
      <c r="AC570" s="160">
        <f>IFERROR(AB570/X563,"-")</f>
        <v>0.13076923076923078</v>
      </c>
      <c r="AD570" s="190">
        <f t="shared" si="338"/>
        <v>235352.58823529413</v>
      </c>
      <c r="AE570" s="101">
        <f t="shared" si="343"/>
        <v>7.4814065044228315E-4</v>
      </c>
      <c r="AF570" s="569"/>
      <c r="AG570" s="569"/>
      <c r="AH570" s="117" t="s">
        <v>139</v>
      </c>
      <c r="AI570" s="187">
        <v>2197653</v>
      </c>
      <c r="AJ570" s="160">
        <f>IFERROR(AI570/AF563,"-")</f>
        <v>1.1070032131836995E-2</v>
      </c>
      <c r="AK570" s="187">
        <v>27</v>
      </c>
      <c r="AL570" s="160">
        <f>IFERROR(AK570/AG563,"-")</f>
        <v>0.108</v>
      </c>
      <c r="AM570" s="190">
        <f t="shared" si="339"/>
        <v>81394.555555555562</v>
      </c>
      <c r="AN570" s="101">
        <f t="shared" si="344"/>
        <v>1.1882233859965674E-3</v>
      </c>
      <c r="AO570" s="569"/>
      <c r="AP570" s="586"/>
      <c r="AQ570" s="117" t="s">
        <v>139</v>
      </c>
      <c r="AR570" s="187">
        <f t="shared" si="334"/>
        <v>51761586</v>
      </c>
      <c r="AS570" s="160">
        <f>IFERROR(AR570/AO563,"-")</f>
        <v>2.9394983735037419E-2</v>
      </c>
      <c r="AT570" s="187">
        <f t="shared" si="335"/>
        <v>287</v>
      </c>
      <c r="AU570" s="160">
        <f>IFERROR(AT570/AP563,"-")</f>
        <v>0.10929169840060929</v>
      </c>
      <c r="AV570" s="190">
        <f t="shared" si="340"/>
        <v>180353.95818815331</v>
      </c>
      <c r="AW570" s="101">
        <f t="shared" si="345"/>
        <v>1.2630374510407957E-2</v>
      </c>
      <c r="AX570" s="112"/>
      <c r="BN570" s="476"/>
      <c r="BO570" s="566"/>
      <c r="BP570" s="569"/>
      <c r="BQ570" s="569"/>
      <c r="BR570" s="388" t="s">
        <v>137</v>
      </c>
      <c r="BS570" s="374">
        <v>2230406</v>
      </c>
      <c r="BT570" s="329">
        <v>1.1708198709182964E-2</v>
      </c>
      <c r="BU570" s="374">
        <v>93</v>
      </c>
      <c r="BV570" s="329">
        <v>0.35361216730038025</v>
      </c>
      <c r="BW570" s="374">
        <v>23982.860215053763</v>
      </c>
      <c r="BX570" s="389">
        <v>3.3789921156850635E-3</v>
      </c>
      <c r="CA570" s="9"/>
      <c r="CB570" s="138"/>
      <c r="CC570" s="138"/>
      <c r="CD570" s="138"/>
      <c r="CE570" s="138"/>
      <c r="CF570" s="138"/>
      <c r="CG570" s="138"/>
      <c r="CH570" s="1"/>
      <c r="CI570" s="9"/>
      <c r="CJ570" s="130"/>
      <c r="CK570" s="130"/>
      <c r="CL570" s="130"/>
      <c r="CM570" s="1"/>
      <c r="CN570" s="1"/>
      <c r="CO570" s="1"/>
      <c r="CP570" s="1"/>
      <c r="CQ570" s="1"/>
    </row>
    <row r="571" spans="2:95" s="14" customFormat="1" ht="13.5" customHeight="1">
      <c r="B571" s="451"/>
      <c r="C571" s="566"/>
      <c r="D571" s="581"/>
      <c r="E571" s="569"/>
      <c r="F571" s="569"/>
      <c r="G571" s="117" t="s">
        <v>149</v>
      </c>
      <c r="H571" s="187">
        <v>34686</v>
      </c>
      <c r="I571" s="160">
        <f>IFERROR(H571/E563,"-")</f>
        <v>2.6605195671181413E-5</v>
      </c>
      <c r="J571" s="187">
        <v>2</v>
      </c>
      <c r="K571" s="160">
        <f>IFERROR(J571/F563,"-")</f>
        <v>1.0162601626016261E-3</v>
      </c>
      <c r="L571" s="190">
        <f t="shared" si="336"/>
        <v>17343</v>
      </c>
      <c r="M571" s="101">
        <f t="shared" si="341"/>
        <v>8.8016547110856842E-5</v>
      </c>
      <c r="N571" s="569"/>
      <c r="O571" s="569"/>
      <c r="P571" s="117" t="s">
        <v>149</v>
      </c>
      <c r="Q571" s="187">
        <v>0</v>
      </c>
      <c r="R571" s="160">
        <f>IFERROR(Q571/N563,"-")</f>
        <v>0</v>
      </c>
      <c r="S571" s="187">
        <v>0</v>
      </c>
      <c r="T571" s="160">
        <f>IFERROR(S571/O563,"-")</f>
        <v>0</v>
      </c>
      <c r="U571" s="190" t="str">
        <f t="shared" si="337"/>
        <v>-</v>
      </c>
      <c r="V571" s="101">
        <f t="shared" si="342"/>
        <v>0</v>
      </c>
      <c r="W571" s="569"/>
      <c r="X571" s="569"/>
      <c r="Y571" s="117" t="s">
        <v>149</v>
      </c>
      <c r="Z571" s="187">
        <v>0</v>
      </c>
      <c r="AA571" s="160">
        <f>IFERROR(Z571/W563,"-")</f>
        <v>0</v>
      </c>
      <c r="AB571" s="187">
        <v>0</v>
      </c>
      <c r="AC571" s="160">
        <f>IFERROR(AB571/X563,"-")</f>
        <v>0</v>
      </c>
      <c r="AD571" s="190" t="str">
        <f t="shared" si="338"/>
        <v>-</v>
      </c>
      <c r="AE571" s="101">
        <f t="shared" si="343"/>
        <v>0</v>
      </c>
      <c r="AF571" s="569"/>
      <c r="AG571" s="569"/>
      <c r="AH571" s="117" t="s">
        <v>149</v>
      </c>
      <c r="AI571" s="187">
        <v>0</v>
      </c>
      <c r="AJ571" s="160">
        <f>IFERROR(AI571/AF563,"-")</f>
        <v>0</v>
      </c>
      <c r="AK571" s="187">
        <v>0</v>
      </c>
      <c r="AL571" s="160">
        <f>IFERROR(AK571/AG563,"-")</f>
        <v>0</v>
      </c>
      <c r="AM571" s="190" t="str">
        <f t="shared" si="339"/>
        <v>-</v>
      </c>
      <c r="AN571" s="101">
        <f t="shared" si="344"/>
        <v>0</v>
      </c>
      <c r="AO571" s="569"/>
      <c r="AP571" s="586"/>
      <c r="AQ571" s="117" t="s">
        <v>149</v>
      </c>
      <c r="AR571" s="187">
        <f t="shared" si="334"/>
        <v>34686</v>
      </c>
      <c r="AS571" s="160">
        <f>IFERROR(AR571/AO563,"-")</f>
        <v>1.9697897313917466E-5</v>
      </c>
      <c r="AT571" s="187">
        <f t="shared" si="335"/>
        <v>2</v>
      </c>
      <c r="AU571" s="160">
        <f>IFERROR(AT571/AP563,"-")</f>
        <v>7.6161462300076163E-4</v>
      </c>
      <c r="AV571" s="190">
        <f t="shared" si="340"/>
        <v>17343</v>
      </c>
      <c r="AW571" s="101">
        <f t="shared" si="345"/>
        <v>8.8016547110856842E-5</v>
      </c>
      <c r="AX571" s="112"/>
      <c r="BN571" s="476"/>
      <c r="BO571" s="566"/>
      <c r="BP571" s="569"/>
      <c r="BQ571" s="569"/>
      <c r="BR571" s="388" t="s">
        <v>138</v>
      </c>
      <c r="BS571" s="374">
        <v>4547949</v>
      </c>
      <c r="BT571" s="329">
        <v>2.3873810692416515E-2</v>
      </c>
      <c r="BU571" s="374">
        <v>93</v>
      </c>
      <c r="BV571" s="329">
        <v>0.35361216730038025</v>
      </c>
      <c r="BW571" s="374">
        <v>48902.677419354841</v>
      </c>
      <c r="BX571" s="389">
        <v>3.3789921156850635E-3</v>
      </c>
      <c r="CA571" s="9"/>
      <c r="CB571" s="138"/>
      <c r="CC571" s="138"/>
      <c r="CD571" s="138"/>
      <c r="CE571" s="138"/>
      <c r="CF571" s="138"/>
      <c r="CG571" s="138"/>
      <c r="CH571" s="1"/>
      <c r="CI571" s="9"/>
      <c r="CJ571" s="130"/>
      <c r="CK571" s="130"/>
      <c r="CL571" s="130"/>
      <c r="CM571" s="1"/>
      <c r="CN571" s="1"/>
      <c r="CO571" s="1"/>
      <c r="CP571" s="1"/>
      <c r="CQ571" s="1"/>
    </row>
    <row r="572" spans="2:95" s="14" customFormat="1" ht="13.5" customHeight="1">
      <c r="B572" s="451"/>
      <c r="C572" s="566"/>
      <c r="D572" s="581"/>
      <c r="E572" s="569"/>
      <c r="F572" s="569"/>
      <c r="G572" s="117" t="s">
        <v>140</v>
      </c>
      <c r="H572" s="187">
        <v>248389</v>
      </c>
      <c r="I572" s="160">
        <f>IFERROR(H572/E563,"-")</f>
        <v>1.9052176519544138E-4</v>
      </c>
      <c r="J572" s="187">
        <v>13</v>
      </c>
      <c r="K572" s="160">
        <f>IFERROR(J572/F563,"-")</f>
        <v>6.6056910569105695E-3</v>
      </c>
      <c r="L572" s="190">
        <f t="shared" si="336"/>
        <v>19106.846153846152</v>
      </c>
      <c r="M572" s="101">
        <f t="shared" si="341"/>
        <v>5.7210755622056947E-4</v>
      </c>
      <c r="N572" s="569"/>
      <c r="O572" s="569"/>
      <c r="P572" s="117" t="s">
        <v>140</v>
      </c>
      <c r="Q572" s="187">
        <v>11135</v>
      </c>
      <c r="R572" s="160">
        <f>IFERROR(Q572/N563,"-")</f>
        <v>6.3661078594189587E-5</v>
      </c>
      <c r="S572" s="187">
        <v>1</v>
      </c>
      <c r="T572" s="160">
        <f>IFERROR(S572/O563,"-")</f>
        <v>3.5971223021582736E-3</v>
      </c>
      <c r="U572" s="190">
        <f t="shared" si="337"/>
        <v>11135</v>
      </c>
      <c r="V572" s="101">
        <f t="shared" si="342"/>
        <v>4.4008273555428421E-5</v>
      </c>
      <c r="W572" s="569"/>
      <c r="X572" s="569"/>
      <c r="Y572" s="117" t="s">
        <v>140</v>
      </c>
      <c r="Z572" s="187">
        <v>1260</v>
      </c>
      <c r="AA572" s="160">
        <f>IFERROR(Z572/W563,"-")</f>
        <v>1.5047483768124008E-5</v>
      </c>
      <c r="AB572" s="187">
        <v>1</v>
      </c>
      <c r="AC572" s="160">
        <f>IFERROR(AB572/X563,"-")</f>
        <v>7.6923076923076927E-3</v>
      </c>
      <c r="AD572" s="190">
        <f t="shared" si="338"/>
        <v>1260</v>
      </c>
      <c r="AE572" s="101">
        <f t="shared" si="343"/>
        <v>4.4008273555428421E-5</v>
      </c>
      <c r="AF572" s="569"/>
      <c r="AG572" s="569"/>
      <c r="AH572" s="117" t="s">
        <v>140</v>
      </c>
      <c r="AI572" s="187">
        <v>88342</v>
      </c>
      <c r="AJ572" s="160">
        <f>IFERROR(AI572/AF563,"-")</f>
        <v>4.4499690287353995E-4</v>
      </c>
      <c r="AK572" s="187">
        <v>6</v>
      </c>
      <c r="AL572" s="160">
        <f>IFERROR(AK572/AG563,"-")</f>
        <v>2.4E-2</v>
      </c>
      <c r="AM572" s="190">
        <f t="shared" si="339"/>
        <v>14723.666666666666</v>
      </c>
      <c r="AN572" s="101">
        <f t="shared" si="344"/>
        <v>2.6404964133257052E-4</v>
      </c>
      <c r="AO572" s="569"/>
      <c r="AP572" s="586"/>
      <c r="AQ572" s="117" t="s">
        <v>140</v>
      </c>
      <c r="AR572" s="187">
        <f t="shared" si="334"/>
        <v>349126</v>
      </c>
      <c r="AS572" s="160">
        <f>IFERROR(AR572/AO563,"-")</f>
        <v>1.9826581611078677E-4</v>
      </c>
      <c r="AT572" s="187">
        <f t="shared" si="335"/>
        <v>21</v>
      </c>
      <c r="AU572" s="160">
        <f>IFERROR(AT572/AP563,"-")</f>
        <v>7.9969535415079975E-3</v>
      </c>
      <c r="AV572" s="190">
        <f t="shared" si="340"/>
        <v>16625.047619047618</v>
      </c>
      <c r="AW572" s="101">
        <f t="shared" si="345"/>
        <v>9.2417374466399684E-4</v>
      </c>
      <c r="AX572" s="112"/>
      <c r="BN572" s="476"/>
      <c r="BO572" s="566"/>
      <c r="BP572" s="569"/>
      <c r="BQ572" s="569"/>
      <c r="BR572" s="388" t="s">
        <v>139</v>
      </c>
      <c r="BS572" s="374">
        <v>7770772</v>
      </c>
      <c r="BT572" s="329">
        <v>4.0791561132706385E-2</v>
      </c>
      <c r="BU572" s="374">
        <v>38</v>
      </c>
      <c r="BV572" s="329">
        <v>0.14448669201520911</v>
      </c>
      <c r="BW572" s="374">
        <v>204494</v>
      </c>
      <c r="BX572" s="389">
        <v>1.380663445118628E-3</v>
      </c>
      <c r="CA572" s="9"/>
      <c r="CB572" s="138"/>
      <c r="CC572" s="138"/>
      <c r="CD572" s="138"/>
      <c r="CE572" s="138"/>
      <c r="CF572" s="138"/>
      <c r="CG572" s="138"/>
      <c r="CH572" s="1"/>
      <c r="CI572" s="9"/>
      <c r="CJ572" s="130"/>
      <c r="CK572" s="130"/>
      <c r="CL572" s="130"/>
      <c r="CM572" s="1"/>
      <c r="CN572" s="1"/>
      <c r="CO572" s="1"/>
      <c r="CP572" s="1"/>
      <c r="CQ572" s="1"/>
    </row>
    <row r="573" spans="2:95" s="14" customFormat="1" ht="13.5" customHeight="1">
      <c r="B573" s="451"/>
      <c r="C573" s="566"/>
      <c r="D573" s="581"/>
      <c r="E573" s="569"/>
      <c r="F573" s="569"/>
      <c r="G573" s="117" t="s">
        <v>141</v>
      </c>
      <c r="H573" s="187">
        <v>1833430</v>
      </c>
      <c r="I573" s="160">
        <f>IFERROR(H573/E563,"-")</f>
        <v>1.4062954477141825E-3</v>
      </c>
      <c r="J573" s="187">
        <v>79</v>
      </c>
      <c r="K573" s="160">
        <f>IFERROR(J573/F563,"-")</f>
        <v>4.0142276422764231E-2</v>
      </c>
      <c r="L573" s="190">
        <f t="shared" si="336"/>
        <v>23207.974683544304</v>
      </c>
      <c r="M573" s="101">
        <f t="shared" si="341"/>
        <v>3.476653610878845E-3</v>
      </c>
      <c r="N573" s="569"/>
      <c r="O573" s="569"/>
      <c r="P573" s="117" t="s">
        <v>141</v>
      </c>
      <c r="Q573" s="187">
        <v>51988</v>
      </c>
      <c r="R573" s="160">
        <f>IFERROR(Q573/N563,"-")</f>
        <v>2.972260578315876E-4</v>
      </c>
      <c r="S573" s="187">
        <v>9</v>
      </c>
      <c r="T573" s="160">
        <f>IFERROR(S573/O563,"-")</f>
        <v>3.237410071942446E-2</v>
      </c>
      <c r="U573" s="190">
        <f t="shared" si="337"/>
        <v>5776.4444444444443</v>
      </c>
      <c r="V573" s="101">
        <f t="shared" si="342"/>
        <v>3.9607446199885579E-4</v>
      </c>
      <c r="W573" s="569"/>
      <c r="X573" s="569"/>
      <c r="Y573" s="117" t="s">
        <v>141</v>
      </c>
      <c r="Z573" s="187">
        <v>99728</v>
      </c>
      <c r="AA573" s="160">
        <f>IFERROR(Z573/W563,"-")</f>
        <v>1.1909963977995801E-3</v>
      </c>
      <c r="AB573" s="187">
        <v>4</v>
      </c>
      <c r="AC573" s="160">
        <f>IFERROR(AB573/X563,"-")</f>
        <v>3.0769230769230771E-2</v>
      </c>
      <c r="AD573" s="190">
        <f t="shared" si="338"/>
        <v>24932</v>
      </c>
      <c r="AE573" s="101">
        <f t="shared" si="343"/>
        <v>1.7603309422171368E-4</v>
      </c>
      <c r="AF573" s="569"/>
      <c r="AG573" s="569"/>
      <c r="AH573" s="117" t="s">
        <v>141</v>
      </c>
      <c r="AI573" s="187">
        <v>105336</v>
      </c>
      <c r="AJ573" s="160">
        <f>IFERROR(AI573/AF563,"-")</f>
        <v>5.3059919133693152E-4</v>
      </c>
      <c r="AK573" s="187">
        <v>15</v>
      </c>
      <c r="AL573" s="160">
        <f>IFERROR(AK573/AG563,"-")</f>
        <v>0.06</v>
      </c>
      <c r="AM573" s="190">
        <f t="shared" si="339"/>
        <v>7022.4</v>
      </c>
      <c r="AN573" s="101">
        <f t="shared" si="344"/>
        <v>6.6012410333142631E-4</v>
      </c>
      <c r="AO573" s="569"/>
      <c r="AP573" s="586"/>
      <c r="AQ573" s="117" t="s">
        <v>141</v>
      </c>
      <c r="AR573" s="187">
        <f t="shared" si="334"/>
        <v>2090482</v>
      </c>
      <c r="AS573" s="160">
        <f>IFERROR(AR573/AO563,"-")</f>
        <v>1.1871677268232952E-3</v>
      </c>
      <c r="AT573" s="187">
        <f t="shared" si="335"/>
        <v>107</v>
      </c>
      <c r="AU573" s="160">
        <f>IFERROR(AT573/AP563,"-")</f>
        <v>4.0746382330540745E-2</v>
      </c>
      <c r="AV573" s="190">
        <f t="shared" si="340"/>
        <v>19537.214953271028</v>
      </c>
      <c r="AW573" s="101">
        <f t="shared" si="345"/>
        <v>4.7088852704308412E-3</v>
      </c>
      <c r="AX573" s="112"/>
      <c r="BN573" s="476"/>
      <c r="BO573" s="566"/>
      <c r="BP573" s="569"/>
      <c r="BQ573" s="569"/>
      <c r="BR573" s="388" t="s">
        <v>436</v>
      </c>
      <c r="BS573" s="374">
        <v>0</v>
      </c>
      <c r="BT573" s="329">
        <v>0</v>
      </c>
      <c r="BU573" s="374">
        <v>0</v>
      </c>
      <c r="BV573" s="329">
        <v>0</v>
      </c>
      <c r="BW573" s="374" t="s">
        <v>329</v>
      </c>
      <c r="BX573" s="389">
        <v>0</v>
      </c>
      <c r="CA573" s="9"/>
      <c r="CB573" s="138"/>
      <c r="CC573" s="138"/>
      <c r="CD573" s="138"/>
      <c r="CE573" s="138"/>
      <c r="CF573" s="138"/>
      <c r="CG573" s="138"/>
      <c r="CH573" s="1"/>
      <c r="CI573" s="9"/>
      <c r="CJ573" s="130"/>
      <c r="CK573" s="130"/>
      <c r="CL573" s="130"/>
      <c r="CM573" s="1"/>
      <c r="CN573" s="1"/>
      <c r="CO573" s="1"/>
      <c r="CP573" s="1"/>
      <c r="CQ573" s="1"/>
    </row>
    <row r="574" spans="2:95" s="14" customFormat="1" ht="13.5" customHeight="1">
      <c r="B574" s="451"/>
      <c r="C574" s="566"/>
      <c r="D574" s="581"/>
      <c r="E574" s="569"/>
      <c r="F574" s="569"/>
      <c r="G574" s="117" t="s">
        <v>142</v>
      </c>
      <c r="H574" s="187">
        <v>283460</v>
      </c>
      <c r="I574" s="160">
        <f>IFERROR(H574/E563,"-")</f>
        <v>2.174222673399378E-4</v>
      </c>
      <c r="J574" s="187">
        <v>11</v>
      </c>
      <c r="K574" s="160">
        <f>IFERROR(J574/F563,"-")</f>
        <v>5.5894308943089431E-3</v>
      </c>
      <c r="L574" s="190">
        <f t="shared" si="336"/>
        <v>25769.090909090908</v>
      </c>
      <c r="M574" s="101">
        <f t="shared" si="341"/>
        <v>4.8409100910971263E-4</v>
      </c>
      <c r="N574" s="569"/>
      <c r="O574" s="569"/>
      <c r="P574" s="117" t="s">
        <v>142</v>
      </c>
      <c r="Q574" s="187">
        <v>10345</v>
      </c>
      <c r="R574" s="160">
        <f>IFERROR(Q574/N563,"-")</f>
        <v>5.914448657897541E-5</v>
      </c>
      <c r="S574" s="187">
        <v>1</v>
      </c>
      <c r="T574" s="160">
        <f>IFERROR(S574/O563,"-")</f>
        <v>3.5971223021582736E-3</v>
      </c>
      <c r="U574" s="190">
        <f t="shared" si="337"/>
        <v>10345</v>
      </c>
      <c r="V574" s="101">
        <f t="shared" si="342"/>
        <v>4.4008273555428421E-5</v>
      </c>
      <c r="W574" s="569"/>
      <c r="X574" s="569"/>
      <c r="Y574" s="117" t="s">
        <v>142</v>
      </c>
      <c r="Z574" s="187">
        <v>10673</v>
      </c>
      <c r="AA574" s="160">
        <f>IFERROR(Z574/W563,"-")</f>
        <v>1.2746174147395837E-4</v>
      </c>
      <c r="AB574" s="187">
        <v>3</v>
      </c>
      <c r="AC574" s="160">
        <f>IFERROR(AB574/X563,"-")</f>
        <v>2.3076923076923078E-2</v>
      </c>
      <c r="AD574" s="190">
        <f t="shared" si="338"/>
        <v>3557.6666666666665</v>
      </c>
      <c r="AE574" s="101">
        <f t="shared" si="343"/>
        <v>1.3202482066628526E-4</v>
      </c>
      <c r="AF574" s="569"/>
      <c r="AG574" s="569"/>
      <c r="AH574" s="117" t="s">
        <v>142</v>
      </c>
      <c r="AI574" s="187">
        <v>25579</v>
      </c>
      <c r="AJ574" s="160">
        <f>IFERROR(AI574/AF563,"-")</f>
        <v>1.2884670687331371E-4</v>
      </c>
      <c r="AK574" s="187">
        <v>5</v>
      </c>
      <c r="AL574" s="160">
        <f>IFERROR(AK574/AG563,"-")</f>
        <v>0.02</v>
      </c>
      <c r="AM574" s="190">
        <f t="shared" si="339"/>
        <v>5115.8</v>
      </c>
      <c r="AN574" s="101">
        <f t="shared" si="344"/>
        <v>2.200413677771421E-4</v>
      </c>
      <c r="AO574" s="569"/>
      <c r="AP574" s="586"/>
      <c r="AQ574" s="117" t="s">
        <v>142</v>
      </c>
      <c r="AR574" s="187">
        <f t="shared" si="334"/>
        <v>330057</v>
      </c>
      <c r="AS574" s="160">
        <f>IFERROR(AR574/AO563,"-")</f>
        <v>1.8743668609063187E-4</v>
      </c>
      <c r="AT574" s="187">
        <f t="shared" si="335"/>
        <v>20</v>
      </c>
      <c r="AU574" s="160">
        <f>IFERROR(AT574/AP563,"-")</f>
        <v>7.6161462300076161E-3</v>
      </c>
      <c r="AV574" s="190">
        <f t="shared" si="340"/>
        <v>16502.849999999999</v>
      </c>
      <c r="AW574" s="101">
        <f t="shared" si="345"/>
        <v>8.8016547110856842E-4</v>
      </c>
      <c r="AX574" s="112"/>
      <c r="BN574" s="476"/>
      <c r="BO574" s="566"/>
      <c r="BP574" s="569"/>
      <c r="BQ574" s="569"/>
      <c r="BR574" s="388" t="s">
        <v>140</v>
      </c>
      <c r="BS574" s="374">
        <v>55676</v>
      </c>
      <c r="BT574" s="329">
        <v>2.9226323428670415E-4</v>
      </c>
      <c r="BU574" s="374">
        <v>2</v>
      </c>
      <c r="BV574" s="329">
        <v>7.6045627376425855E-3</v>
      </c>
      <c r="BW574" s="374">
        <v>27838</v>
      </c>
      <c r="BX574" s="389">
        <v>7.2666497111506742E-5</v>
      </c>
      <c r="CA574" s="9"/>
      <c r="CB574" s="138"/>
      <c r="CC574" s="138"/>
      <c r="CD574" s="138"/>
      <c r="CE574" s="138"/>
      <c r="CF574" s="138"/>
      <c r="CG574" s="138"/>
      <c r="CH574" s="1"/>
      <c r="CI574" s="9"/>
      <c r="CJ574" s="130"/>
      <c r="CK574" s="130"/>
      <c r="CL574" s="130"/>
      <c r="CM574" s="1"/>
      <c r="CN574" s="1"/>
      <c r="CO574" s="1"/>
      <c r="CP574" s="1"/>
      <c r="CQ574" s="1"/>
    </row>
    <row r="575" spans="2:95" s="14" customFormat="1" ht="13.5" customHeight="1">
      <c r="B575" s="451"/>
      <c r="C575" s="566"/>
      <c r="D575" s="581"/>
      <c r="E575" s="569"/>
      <c r="F575" s="569"/>
      <c r="G575" s="117" t="s">
        <v>143</v>
      </c>
      <c r="H575" s="187">
        <v>3266214</v>
      </c>
      <c r="I575" s="160">
        <f>IFERROR(H575/E563,"-")</f>
        <v>2.5052834738497412E-3</v>
      </c>
      <c r="J575" s="187">
        <v>14</v>
      </c>
      <c r="K575" s="160">
        <f>IFERROR(J575/F563,"-")</f>
        <v>7.1138211382113818E-3</v>
      </c>
      <c r="L575" s="190">
        <f t="shared" si="336"/>
        <v>233301</v>
      </c>
      <c r="M575" s="101">
        <f t="shared" si="341"/>
        <v>6.1611582977599789E-4</v>
      </c>
      <c r="N575" s="569"/>
      <c r="O575" s="569"/>
      <c r="P575" s="117" t="s">
        <v>143</v>
      </c>
      <c r="Q575" s="187">
        <v>5351</v>
      </c>
      <c r="R575" s="160">
        <f>IFERROR(Q575/N563,"-")</f>
        <v>3.0592764396722807E-5</v>
      </c>
      <c r="S575" s="187">
        <v>1</v>
      </c>
      <c r="T575" s="160">
        <f>IFERROR(S575/O563,"-")</f>
        <v>3.5971223021582736E-3</v>
      </c>
      <c r="U575" s="190">
        <f t="shared" si="337"/>
        <v>5351</v>
      </c>
      <c r="V575" s="101">
        <f t="shared" si="342"/>
        <v>4.4008273555428421E-5</v>
      </c>
      <c r="W575" s="569"/>
      <c r="X575" s="569"/>
      <c r="Y575" s="117" t="s">
        <v>143</v>
      </c>
      <c r="Z575" s="187">
        <v>0</v>
      </c>
      <c r="AA575" s="160">
        <f>IFERROR(Z575/W563,"-")</f>
        <v>0</v>
      </c>
      <c r="AB575" s="187">
        <v>0</v>
      </c>
      <c r="AC575" s="160">
        <f>IFERROR(AB575/X563,"-")</f>
        <v>0</v>
      </c>
      <c r="AD575" s="190" t="str">
        <f t="shared" si="338"/>
        <v>-</v>
      </c>
      <c r="AE575" s="101">
        <f t="shared" si="343"/>
        <v>0</v>
      </c>
      <c r="AF575" s="569"/>
      <c r="AG575" s="569"/>
      <c r="AH575" s="117" t="s">
        <v>143</v>
      </c>
      <c r="AI575" s="187">
        <v>1589205</v>
      </c>
      <c r="AJ575" s="160">
        <f>IFERROR(AI575/AF563,"-")</f>
        <v>8.0051538682749321E-3</v>
      </c>
      <c r="AK575" s="187">
        <v>4</v>
      </c>
      <c r="AL575" s="160">
        <f>IFERROR(AK575/AG563,"-")</f>
        <v>1.6E-2</v>
      </c>
      <c r="AM575" s="190">
        <f t="shared" si="339"/>
        <v>397301.25</v>
      </c>
      <c r="AN575" s="101">
        <f t="shared" si="344"/>
        <v>1.7603309422171368E-4</v>
      </c>
      <c r="AO575" s="569"/>
      <c r="AP575" s="586"/>
      <c r="AQ575" s="117" t="s">
        <v>143</v>
      </c>
      <c r="AR575" s="187">
        <f t="shared" si="334"/>
        <v>4860770</v>
      </c>
      <c r="AS575" s="160">
        <f>IFERROR(AR575/AO563,"-")</f>
        <v>2.7603917524814219E-3</v>
      </c>
      <c r="AT575" s="187">
        <f t="shared" si="335"/>
        <v>19</v>
      </c>
      <c r="AU575" s="160">
        <f>IFERROR(AT575/AP563,"-")</f>
        <v>7.2353389185072356E-3</v>
      </c>
      <c r="AV575" s="190">
        <f t="shared" si="340"/>
        <v>255830</v>
      </c>
      <c r="AW575" s="101">
        <f t="shared" si="345"/>
        <v>8.3615719755314E-4</v>
      </c>
      <c r="AX575" s="112"/>
      <c r="BN575" s="476"/>
      <c r="BO575" s="566"/>
      <c r="BP575" s="569"/>
      <c r="BQ575" s="569"/>
      <c r="BR575" s="388" t="s">
        <v>141</v>
      </c>
      <c r="BS575" s="374">
        <v>481868</v>
      </c>
      <c r="BT575" s="329">
        <v>2.52949745274922E-3</v>
      </c>
      <c r="BU575" s="374">
        <v>16</v>
      </c>
      <c r="BV575" s="329">
        <v>6.0836501901140684E-2</v>
      </c>
      <c r="BW575" s="374">
        <v>30116.75</v>
      </c>
      <c r="BX575" s="389">
        <v>5.8133197689205394E-4</v>
      </c>
      <c r="CA575" s="9"/>
      <c r="CB575" s="138"/>
      <c r="CC575" s="138"/>
      <c r="CD575" s="138"/>
      <c r="CE575" s="138"/>
      <c r="CF575" s="138"/>
      <c r="CG575" s="138"/>
      <c r="CH575" s="1"/>
      <c r="CI575" s="9"/>
      <c r="CJ575" s="130"/>
      <c r="CK575" s="130"/>
      <c r="CL575" s="130"/>
      <c r="CM575" s="1"/>
      <c r="CN575" s="1"/>
      <c r="CO575" s="1"/>
      <c r="CP575" s="1"/>
      <c r="CQ575" s="1"/>
    </row>
    <row r="576" spans="2:95" s="14" customFormat="1" ht="13.5" customHeight="1">
      <c r="B576" s="451"/>
      <c r="C576" s="566"/>
      <c r="D576" s="581"/>
      <c r="E576" s="569"/>
      <c r="F576" s="569"/>
      <c r="G576" s="117" t="s">
        <v>144</v>
      </c>
      <c r="H576" s="187">
        <v>6733975</v>
      </c>
      <c r="I576" s="160">
        <f>IFERROR(H576/E563,"-")</f>
        <v>5.1651595029649959E-3</v>
      </c>
      <c r="J576" s="187">
        <v>171</v>
      </c>
      <c r="K576" s="160">
        <f>IFERROR(J576/F563,"-")</f>
        <v>8.6890243902439018E-2</v>
      </c>
      <c r="L576" s="190">
        <f t="shared" si="336"/>
        <v>39379.970760233919</v>
      </c>
      <c r="M576" s="101">
        <f t="shared" si="341"/>
        <v>7.5254147779782602E-3</v>
      </c>
      <c r="N576" s="569"/>
      <c r="O576" s="569"/>
      <c r="P576" s="117" t="s">
        <v>144</v>
      </c>
      <c r="Q576" s="187">
        <v>701959</v>
      </c>
      <c r="R576" s="160">
        <f>IFERROR(Q576/N563,"-")</f>
        <v>4.0132435625414211E-3</v>
      </c>
      <c r="S576" s="187">
        <v>29</v>
      </c>
      <c r="T576" s="160">
        <f>IFERROR(S576/O563,"-")</f>
        <v>0.10431654676258993</v>
      </c>
      <c r="U576" s="190">
        <f t="shared" si="337"/>
        <v>24205.482758620688</v>
      </c>
      <c r="V576" s="101">
        <f t="shared" si="342"/>
        <v>1.2762399331074242E-3</v>
      </c>
      <c r="W576" s="569"/>
      <c r="X576" s="569"/>
      <c r="Y576" s="117" t="s">
        <v>144</v>
      </c>
      <c r="Z576" s="187">
        <v>545145</v>
      </c>
      <c r="AA576" s="160">
        <f>IFERROR(Z576/W563,"-")</f>
        <v>6.5103655069634623E-3</v>
      </c>
      <c r="AB576" s="187">
        <v>25</v>
      </c>
      <c r="AC576" s="160">
        <f>IFERROR(AB576/X563,"-")</f>
        <v>0.19230769230769232</v>
      </c>
      <c r="AD576" s="190">
        <f t="shared" si="338"/>
        <v>21805.8</v>
      </c>
      <c r="AE576" s="101">
        <f t="shared" si="343"/>
        <v>1.1002068388857105E-3</v>
      </c>
      <c r="AF576" s="569"/>
      <c r="AG576" s="569"/>
      <c r="AH576" s="117" t="s">
        <v>144</v>
      </c>
      <c r="AI576" s="187">
        <v>1937102</v>
      </c>
      <c r="AJ576" s="160">
        <f>IFERROR(AI576/AF563,"-")</f>
        <v>9.7575829226204981E-3</v>
      </c>
      <c r="AK576" s="187">
        <v>41</v>
      </c>
      <c r="AL576" s="160">
        <f>IFERROR(AK576/AG563,"-")</f>
        <v>0.16400000000000001</v>
      </c>
      <c r="AM576" s="190">
        <f t="shared" si="339"/>
        <v>47246.390243902439</v>
      </c>
      <c r="AN576" s="101">
        <f t="shared" si="344"/>
        <v>1.8043392157725653E-3</v>
      </c>
      <c r="AO576" s="569"/>
      <c r="AP576" s="586"/>
      <c r="AQ576" s="117" t="s">
        <v>144</v>
      </c>
      <c r="AR576" s="187">
        <f t="shared" si="334"/>
        <v>9918181</v>
      </c>
      <c r="AS576" s="160">
        <f>IFERROR(AR576/AO563,"-")</f>
        <v>5.6324543296675097E-3</v>
      </c>
      <c r="AT576" s="187">
        <f t="shared" si="335"/>
        <v>266</v>
      </c>
      <c r="AU576" s="160">
        <f>IFERROR(AT576/AP563,"-")</f>
        <v>0.1012947448591013</v>
      </c>
      <c r="AV576" s="190">
        <f t="shared" si="340"/>
        <v>37286.394736842107</v>
      </c>
      <c r="AW576" s="101">
        <f t="shared" si="345"/>
        <v>1.1706200765743959E-2</v>
      </c>
      <c r="AX576" s="112"/>
      <c r="BN576" s="476"/>
      <c r="BO576" s="566"/>
      <c r="BP576" s="569"/>
      <c r="BQ576" s="569"/>
      <c r="BR576" s="388" t="s">
        <v>142</v>
      </c>
      <c r="BS576" s="374">
        <v>122888</v>
      </c>
      <c r="BT576" s="329">
        <v>6.4508305796078208E-4</v>
      </c>
      <c r="BU576" s="374">
        <v>2</v>
      </c>
      <c r="BV576" s="329">
        <v>7.6045627376425855E-3</v>
      </c>
      <c r="BW576" s="374">
        <v>61444</v>
      </c>
      <c r="BX576" s="389">
        <v>7.2666497111506742E-5</v>
      </c>
      <c r="CA576" s="9"/>
      <c r="CB576" s="138"/>
      <c r="CC576" s="138"/>
      <c r="CD576" s="138"/>
      <c r="CE576" s="138"/>
      <c r="CF576" s="138"/>
      <c r="CG576" s="138"/>
      <c r="CH576" s="1"/>
      <c r="CI576" s="9"/>
      <c r="CJ576" s="130"/>
      <c r="CK576" s="130"/>
      <c r="CL576" s="130"/>
      <c r="CM576" s="1"/>
      <c r="CN576" s="1"/>
      <c r="CO576" s="1"/>
      <c r="CP576" s="1"/>
      <c r="CQ576" s="1"/>
    </row>
    <row r="577" spans="2:95" s="14" customFormat="1" ht="13.5" customHeight="1">
      <c r="B577" s="451"/>
      <c r="C577" s="566"/>
      <c r="D577" s="581"/>
      <c r="E577" s="569"/>
      <c r="F577" s="569"/>
      <c r="G577" s="117" t="s">
        <v>145</v>
      </c>
      <c r="H577" s="187">
        <v>13061905</v>
      </c>
      <c r="I577" s="160">
        <f>IFERROR(H577/E563,"-")</f>
        <v>1.0018870390456749E-2</v>
      </c>
      <c r="J577" s="187">
        <v>136</v>
      </c>
      <c r="K577" s="160">
        <f>IFERROR(J577/F563,"-")</f>
        <v>6.910569105691057E-2</v>
      </c>
      <c r="L577" s="190">
        <f t="shared" si="336"/>
        <v>96043.419117647063</v>
      </c>
      <c r="M577" s="101">
        <f t="shared" si="341"/>
        <v>5.9851252035382652E-3</v>
      </c>
      <c r="N577" s="569"/>
      <c r="O577" s="569"/>
      <c r="P577" s="117" t="s">
        <v>145</v>
      </c>
      <c r="Q577" s="187">
        <v>235817</v>
      </c>
      <c r="R577" s="160">
        <f>IFERROR(Q577/N563,"-")</f>
        <v>1.3482141509515945E-3</v>
      </c>
      <c r="S577" s="187">
        <v>13</v>
      </c>
      <c r="T577" s="160">
        <f>IFERROR(S577/O563,"-")</f>
        <v>4.6762589928057555E-2</v>
      </c>
      <c r="U577" s="190">
        <f t="shared" si="337"/>
        <v>18139.76923076923</v>
      </c>
      <c r="V577" s="101">
        <f t="shared" si="342"/>
        <v>5.7210755622056947E-4</v>
      </c>
      <c r="W577" s="569"/>
      <c r="X577" s="569"/>
      <c r="Y577" s="117" t="s">
        <v>145</v>
      </c>
      <c r="Z577" s="187">
        <v>262047</v>
      </c>
      <c r="AA577" s="160">
        <f>IFERROR(Z577/W563,"-")</f>
        <v>3.1294825230044378E-3</v>
      </c>
      <c r="AB577" s="187">
        <v>10</v>
      </c>
      <c r="AC577" s="160">
        <f>IFERROR(AB577/X563,"-")</f>
        <v>7.6923076923076927E-2</v>
      </c>
      <c r="AD577" s="190">
        <f t="shared" si="338"/>
        <v>26204.7</v>
      </c>
      <c r="AE577" s="101">
        <f t="shared" si="343"/>
        <v>4.4008273555428421E-4</v>
      </c>
      <c r="AF577" s="569"/>
      <c r="AG577" s="569"/>
      <c r="AH577" s="117" t="s">
        <v>145</v>
      </c>
      <c r="AI577" s="187">
        <v>3018110</v>
      </c>
      <c r="AJ577" s="160">
        <f>IFERROR(AI577/AF563,"-")</f>
        <v>1.5202843523258017E-2</v>
      </c>
      <c r="AK577" s="187">
        <v>24</v>
      </c>
      <c r="AL577" s="160">
        <f>IFERROR(AK577/AG563,"-")</f>
        <v>9.6000000000000002E-2</v>
      </c>
      <c r="AM577" s="190">
        <f t="shared" si="339"/>
        <v>125754.58333333333</v>
      </c>
      <c r="AN577" s="101">
        <f t="shared" si="344"/>
        <v>1.0561985653302821E-3</v>
      </c>
      <c r="AO577" s="569"/>
      <c r="AP577" s="586"/>
      <c r="AQ577" s="117" t="s">
        <v>145</v>
      </c>
      <c r="AR577" s="187">
        <f t="shared" si="334"/>
        <v>16577879</v>
      </c>
      <c r="AS577" s="160">
        <f>IFERROR(AR577/AO563,"-")</f>
        <v>9.4144426634535198E-3</v>
      </c>
      <c r="AT577" s="187">
        <f t="shared" si="335"/>
        <v>183</v>
      </c>
      <c r="AU577" s="160">
        <f>IFERROR(AT577/AP563,"-")</f>
        <v>6.9687738004569691E-2</v>
      </c>
      <c r="AV577" s="190">
        <f t="shared" si="340"/>
        <v>90589.502732240435</v>
      </c>
      <c r="AW577" s="101">
        <f t="shared" si="345"/>
        <v>8.0535140606434012E-3</v>
      </c>
      <c r="AX577" s="112"/>
      <c r="BN577" s="476"/>
      <c r="BO577" s="566"/>
      <c r="BP577" s="569"/>
      <c r="BQ577" s="569"/>
      <c r="BR577" s="388" t="s">
        <v>143</v>
      </c>
      <c r="BS577" s="374">
        <v>0</v>
      </c>
      <c r="BT577" s="329">
        <v>0</v>
      </c>
      <c r="BU577" s="374">
        <v>0</v>
      </c>
      <c r="BV577" s="329">
        <v>0</v>
      </c>
      <c r="BW577" s="374" t="s">
        <v>329</v>
      </c>
      <c r="BX577" s="389">
        <v>0</v>
      </c>
      <c r="CA577" s="9"/>
      <c r="CB577" s="138"/>
      <c r="CC577" s="138"/>
      <c r="CD577" s="138"/>
      <c r="CE577" s="138"/>
      <c r="CF577" s="138"/>
      <c r="CG577" s="138"/>
      <c r="CH577" s="1"/>
      <c r="CI577" s="9"/>
      <c r="CJ577" s="130"/>
      <c r="CK577" s="130"/>
      <c r="CL577" s="130"/>
      <c r="CM577" s="1"/>
      <c r="CN577" s="1"/>
      <c r="CO577" s="1"/>
      <c r="CP577" s="1"/>
      <c r="CQ577" s="1"/>
    </row>
    <row r="578" spans="2:95" s="14" customFormat="1" ht="13.5" customHeight="1">
      <c r="B578" s="451"/>
      <c r="C578" s="566"/>
      <c r="D578" s="581"/>
      <c r="E578" s="569"/>
      <c r="F578" s="569"/>
      <c r="G578" s="117" t="s">
        <v>146</v>
      </c>
      <c r="H578" s="187">
        <v>4637038</v>
      </c>
      <c r="I578" s="160">
        <f>IFERROR(H578/E563,"-")</f>
        <v>3.5567463335266017E-3</v>
      </c>
      <c r="J578" s="187">
        <v>88</v>
      </c>
      <c r="K578" s="160">
        <f>IFERROR(J578/F563,"-")</f>
        <v>4.4715447154471545E-2</v>
      </c>
      <c r="L578" s="190">
        <f t="shared" si="336"/>
        <v>52693.61363636364</v>
      </c>
      <c r="M578" s="101">
        <f t="shared" si="341"/>
        <v>3.872728072877701E-3</v>
      </c>
      <c r="N578" s="569"/>
      <c r="O578" s="569"/>
      <c r="P578" s="117" t="s">
        <v>146</v>
      </c>
      <c r="Q578" s="187">
        <v>388458</v>
      </c>
      <c r="R578" s="160">
        <f>IFERROR(Q578/N563,"-")</f>
        <v>2.2208940519570452E-3</v>
      </c>
      <c r="S578" s="187">
        <v>16</v>
      </c>
      <c r="T578" s="160">
        <f>IFERROR(S578/O563,"-")</f>
        <v>5.7553956834532377E-2</v>
      </c>
      <c r="U578" s="190">
        <f t="shared" si="337"/>
        <v>24278.625</v>
      </c>
      <c r="V578" s="101">
        <f t="shared" si="342"/>
        <v>7.0413237688685473E-4</v>
      </c>
      <c r="W578" s="569"/>
      <c r="X578" s="569"/>
      <c r="Y578" s="117" t="s">
        <v>146</v>
      </c>
      <c r="Z578" s="187">
        <v>83068</v>
      </c>
      <c r="AA578" s="160">
        <f>IFERROR(Z578/W563,"-")</f>
        <v>9.9203522353216267E-4</v>
      </c>
      <c r="AB578" s="187">
        <v>6</v>
      </c>
      <c r="AC578" s="160">
        <f>IFERROR(AB578/X563,"-")</f>
        <v>4.6153846153846156E-2</v>
      </c>
      <c r="AD578" s="190">
        <f t="shared" si="338"/>
        <v>13844.666666666666</v>
      </c>
      <c r="AE578" s="101">
        <f t="shared" si="343"/>
        <v>2.6404964133257052E-4</v>
      </c>
      <c r="AF578" s="569"/>
      <c r="AG578" s="569"/>
      <c r="AH578" s="117" t="s">
        <v>146</v>
      </c>
      <c r="AI578" s="187">
        <v>931583</v>
      </c>
      <c r="AJ578" s="160">
        <f>IFERROR(AI578/AF563,"-")</f>
        <v>4.6925760088026196E-3</v>
      </c>
      <c r="AK578" s="187">
        <v>20</v>
      </c>
      <c r="AL578" s="160">
        <f>IFERROR(AK578/AG563,"-")</f>
        <v>0.08</v>
      </c>
      <c r="AM578" s="190">
        <f t="shared" si="339"/>
        <v>46579.15</v>
      </c>
      <c r="AN578" s="101">
        <f t="shared" si="344"/>
        <v>8.8016547110856842E-4</v>
      </c>
      <c r="AO578" s="569"/>
      <c r="AP578" s="586"/>
      <c r="AQ578" s="117" t="s">
        <v>146</v>
      </c>
      <c r="AR578" s="187">
        <f t="shared" si="334"/>
        <v>6040147</v>
      </c>
      <c r="AS578" s="160">
        <f>IFERROR(AR578/AO563,"-")</f>
        <v>3.4301503594235901E-3</v>
      </c>
      <c r="AT578" s="187">
        <f t="shared" si="335"/>
        <v>130</v>
      </c>
      <c r="AU578" s="160">
        <f>IFERROR(AT578/AP563,"-")</f>
        <v>4.9504950495049507E-2</v>
      </c>
      <c r="AV578" s="190">
        <f t="shared" si="340"/>
        <v>46462.669230769228</v>
      </c>
      <c r="AW578" s="101">
        <f t="shared" si="345"/>
        <v>5.7210755622056943E-3</v>
      </c>
      <c r="AX578" s="112"/>
      <c r="BN578" s="476"/>
      <c r="BO578" s="566"/>
      <c r="BP578" s="569"/>
      <c r="BQ578" s="569"/>
      <c r="BR578" s="388" t="s">
        <v>144</v>
      </c>
      <c r="BS578" s="374">
        <v>1598671</v>
      </c>
      <c r="BT578" s="329">
        <v>8.3919957795164819E-3</v>
      </c>
      <c r="BU578" s="374">
        <v>34</v>
      </c>
      <c r="BV578" s="329">
        <v>0.12927756653992395</v>
      </c>
      <c r="BW578" s="374">
        <v>47019.73529411765</v>
      </c>
      <c r="BX578" s="389">
        <v>1.2353304508956147E-3</v>
      </c>
      <c r="BZ578" s="144"/>
      <c r="CA578" s="9"/>
      <c r="CB578" s="138"/>
      <c r="CC578" s="138"/>
      <c r="CD578" s="138"/>
      <c r="CE578" s="138"/>
      <c r="CF578" s="138"/>
      <c r="CG578" s="138"/>
      <c r="CH578" s="1"/>
      <c r="CI578" s="9"/>
      <c r="CJ578" s="130"/>
      <c r="CK578" s="130"/>
      <c r="CL578" s="130"/>
      <c r="CM578" s="1"/>
      <c r="CN578" s="1"/>
      <c r="CO578" s="1"/>
      <c r="CP578" s="1"/>
      <c r="CQ578" s="1"/>
    </row>
    <row r="579" spans="2:95" s="14" customFormat="1" ht="13.5" customHeight="1">
      <c r="B579" s="451"/>
      <c r="C579" s="566"/>
      <c r="D579" s="581"/>
      <c r="E579" s="569"/>
      <c r="F579" s="569"/>
      <c r="G579" s="118" t="s">
        <v>147</v>
      </c>
      <c r="H579" s="188">
        <v>4149131</v>
      </c>
      <c r="I579" s="161">
        <f>IFERROR(H579/E563,"-")</f>
        <v>3.1825071244987778E-3</v>
      </c>
      <c r="J579" s="188">
        <v>174</v>
      </c>
      <c r="K579" s="161">
        <f>IFERROR(J579/F563,"-")</f>
        <v>8.8414634146341459E-2</v>
      </c>
      <c r="L579" s="191">
        <f t="shared" si="336"/>
        <v>23845.580459770114</v>
      </c>
      <c r="M579" s="102">
        <f t="shared" si="341"/>
        <v>7.6574395986445448E-3</v>
      </c>
      <c r="N579" s="569"/>
      <c r="O579" s="569"/>
      <c r="P579" s="118" t="s">
        <v>147</v>
      </c>
      <c r="Q579" s="188">
        <v>157543</v>
      </c>
      <c r="R579" s="161">
        <f>IFERROR(Q579/N563,"-")</f>
        <v>9.0070564032010858E-4</v>
      </c>
      <c r="S579" s="188">
        <v>26</v>
      </c>
      <c r="T579" s="161">
        <f>IFERROR(S579/O563,"-")</f>
        <v>9.3525179856115109E-2</v>
      </c>
      <c r="U579" s="191">
        <f t="shared" si="337"/>
        <v>6059.3461538461543</v>
      </c>
      <c r="V579" s="102">
        <f t="shared" si="342"/>
        <v>1.1442151124411389E-3</v>
      </c>
      <c r="W579" s="569"/>
      <c r="X579" s="569"/>
      <c r="Y579" s="118" t="s">
        <v>147</v>
      </c>
      <c r="Z579" s="188">
        <v>114126</v>
      </c>
      <c r="AA579" s="161">
        <f>IFERROR(Z579/W563,"-")</f>
        <v>1.3629437559689846E-3</v>
      </c>
      <c r="AB579" s="188">
        <v>13</v>
      </c>
      <c r="AC579" s="161">
        <f>IFERROR(AB579/X563,"-")</f>
        <v>0.1</v>
      </c>
      <c r="AD579" s="191">
        <f t="shared" si="338"/>
        <v>8778.9230769230762</v>
      </c>
      <c r="AE579" s="102">
        <f t="shared" si="343"/>
        <v>5.7210755622056947E-4</v>
      </c>
      <c r="AF579" s="569"/>
      <c r="AG579" s="569"/>
      <c r="AH579" s="118" t="s">
        <v>147</v>
      </c>
      <c r="AI579" s="188">
        <v>422353</v>
      </c>
      <c r="AJ579" s="161">
        <f>IFERROR(AI579/AF563,"-")</f>
        <v>2.127479306777617E-3</v>
      </c>
      <c r="AK579" s="188">
        <v>37</v>
      </c>
      <c r="AL579" s="161">
        <f>IFERROR(AK579/AG563,"-")</f>
        <v>0.14799999999999999</v>
      </c>
      <c r="AM579" s="191">
        <f t="shared" si="339"/>
        <v>11414.945945945947</v>
      </c>
      <c r="AN579" s="102">
        <f t="shared" si="344"/>
        <v>1.6283061215508516E-3</v>
      </c>
      <c r="AO579" s="569"/>
      <c r="AP579" s="586"/>
      <c r="AQ579" s="118" t="s">
        <v>147</v>
      </c>
      <c r="AR579" s="188">
        <f t="shared" si="334"/>
        <v>4843153</v>
      </c>
      <c r="AS579" s="161">
        <f>IFERROR(AR579/AO563,"-")</f>
        <v>2.7503872014527854E-3</v>
      </c>
      <c r="AT579" s="188">
        <f t="shared" si="335"/>
        <v>250</v>
      </c>
      <c r="AU579" s="161">
        <f>IFERROR(AT579/AP563,"-")</f>
        <v>9.5201827875095207E-2</v>
      </c>
      <c r="AV579" s="191">
        <f t="shared" si="340"/>
        <v>19372.612000000001</v>
      </c>
      <c r="AW579" s="102">
        <f t="shared" si="345"/>
        <v>1.1002068388857105E-2</v>
      </c>
      <c r="AX579" s="112"/>
      <c r="BN579" s="476"/>
      <c r="BO579" s="566"/>
      <c r="BP579" s="569"/>
      <c r="BQ579" s="569"/>
      <c r="BR579" s="388" t="s">
        <v>145</v>
      </c>
      <c r="BS579" s="374">
        <v>2802743</v>
      </c>
      <c r="BT579" s="329">
        <v>1.4712600295538834E-2</v>
      </c>
      <c r="BU579" s="374">
        <v>28</v>
      </c>
      <c r="BV579" s="329">
        <v>0.10646387832699619</v>
      </c>
      <c r="BW579" s="374">
        <v>100097.96428571429</v>
      </c>
      <c r="BX579" s="389">
        <v>1.0173309595610943E-3</v>
      </c>
      <c r="CA579" s="9"/>
      <c r="CB579" s="138"/>
      <c r="CC579" s="138"/>
      <c r="CD579" s="138"/>
      <c r="CE579" s="138"/>
      <c r="CF579" s="138"/>
      <c r="CG579" s="138"/>
      <c r="CH579" s="1"/>
      <c r="CI579" s="9"/>
      <c r="CJ579" s="130"/>
      <c r="CK579" s="130"/>
      <c r="CL579" s="130"/>
      <c r="CM579" s="1"/>
      <c r="CN579" s="1"/>
      <c r="CO579" s="1"/>
      <c r="CP579" s="1"/>
      <c r="CQ579" s="1"/>
    </row>
    <row r="580" spans="2:95" s="14" customFormat="1" ht="13.5" customHeight="1">
      <c r="B580" s="451"/>
      <c r="C580" s="567"/>
      <c r="D580" s="582"/>
      <c r="E580" s="570"/>
      <c r="F580" s="570"/>
      <c r="G580" s="119" t="s">
        <v>74</v>
      </c>
      <c r="H580" s="181">
        <v>230405741</v>
      </c>
      <c r="I580" s="161">
        <f>IFERROR(H580/E563,"-")</f>
        <v>0.17672806962660859</v>
      </c>
      <c r="J580" s="188">
        <v>1495</v>
      </c>
      <c r="K580" s="161">
        <f>IFERROR(J580/F563,"-")</f>
        <v>0.75965447154471544</v>
      </c>
      <c r="L580" s="191">
        <f t="shared" si="336"/>
        <v>154117.5525083612</v>
      </c>
      <c r="M580" s="103">
        <f t="shared" si="341"/>
        <v>6.5792368965365486E-2</v>
      </c>
      <c r="N580" s="570"/>
      <c r="O580" s="570"/>
      <c r="P580" s="119" t="s">
        <v>74</v>
      </c>
      <c r="Q580" s="181">
        <v>32603816</v>
      </c>
      <c r="R580" s="161">
        <f>IFERROR(Q580/N563,"-")</f>
        <v>0.18640270254571134</v>
      </c>
      <c r="S580" s="188">
        <v>218</v>
      </c>
      <c r="T580" s="161">
        <f>IFERROR(S580/O563,"-")</f>
        <v>0.78417266187050361</v>
      </c>
      <c r="U580" s="191">
        <f t="shared" si="337"/>
        <v>149558.78899082568</v>
      </c>
      <c r="V580" s="103">
        <f t="shared" si="342"/>
        <v>9.5938036350833953E-3</v>
      </c>
      <c r="W580" s="570"/>
      <c r="X580" s="570"/>
      <c r="Y580" s="119" t="s">
        <v>74</v>
      </c>
      <c r="Z580" s="181">
        <v>16519089</v>
      </c>
      <c r="AA580" s="161">
        <f>IFERROR(Z580/W563,"-")</f>
        <v>0.19727835205690147</v>
      </c>
      <c r="AB580" s="188">
        <v>112</v>
      </c>
      <c r="AC580" s="161">
        <f>IFERROR(AB580/X563,"-")</f>
        <v>0.86153846153846159</v>
      </c>
      <c r="AD580" s="191">
        <f t="shared" si="338"/>
        <v>147491.86607142858</v>
      </c>
      <c r="AE580" s="103">
        <f t="shared" si="343"/>
        <v>4.9289266382079831E-3</v>
      </c>
      <c r="AF580" s="570"/>
      <c r="AG580" s="570"/>
      <c r="AH580" s="119" t="s">
        <v>74</v>
      </c>
      <c r="AI580" s="181">
        <v>35362996</v>
      </c>
      <c r="AJ580" s="161">
        <f>IFERROR(AI580/AF563,"-")</f>
        <v>0.17813071581274345</v>
      </c>
      <c r="AK580" s="188">
        <v>210</v>
      </c>
      <c r="AL580" s="161">
        <f>IFERROR(AK580/AG563,"-")</f>
        <v>0.84</v>
      </c>
      <c r="AM580" s="191">
        <f t="shared" si="339"/>
        <v>168395.21904761906</v>
      </c>
      <c r="AN580" s="103">
        <f t="shared" si="344"/>
        <v>9.2417374466399679E-3</v>
      </c>
      <c r="AO580" s="570"/>
      <c r="AP580" s="587"/>
      <c r="AQ580" s="119" t="s">
        <v>74</v>
      </c>
      <c r="AR580" s="181">
        <f t="shared" si="334"/>
        <v>314891642</v>
      </c>
      <c r="AS580" s="161">
        <f>IFERROR(AR580/AO563,"-")</f>
        <v>0.17882440261566224</v>
      </c>
      <c r="AT580" s="188">
        <f t="shared" si="335"/>
        <v>2035</v>
      </c>
      <c r="AU580" s="161">
        <f>IFERROR(AT580/AP563,"-")</f>
        <v>0.77494287890327496</v>
      </c>
      <c r="AV580" s="191">
        <f t="shared" si="340"/>
        <v>154737.90761670761</v>
      </c>
      <c r="AW580" s="103">
        <f t="shared" si="345"/>
        <v>8.9556836685296834E-2</v>
      </c>
      <c r="AX580" s="112"/>
      <c r="BN580" s="476"/>
      <c r="BO580" s="566"/>
      <c r="BP580" s="569"/>
      <c r="BQ580" s="569"/>
      <c r="BR580" s="388" t="s">
        <v>146</v>
      </c>
      <c r="BS580" s="374">
        <v>1502542</v>
      </c>
      <c r="BT580" s="329">
        <v>7.8873802818380107E-3</v>
      </c>
      <c r="BU580" s="374">
        <v>32</v>
      </c>
      <c r="BV580" s="329">
        <v>0.12167300380228137</v>
      </c>
      <c r="BW580" s="374">
        <v>46954.4375</v>
      </c>
      <c r="BX580" s="389">
        <v>1.1626639537841079E-3</v>
      </c>
      <c r="CA580" s="9"/>
      <c r="CB580" s="138"/>
      <c r="CC580" s="138"/>
      <c r="CD580" s="138"/>
      <c r="CE580" s="138"/>
      <c r="CF580" s="138"/>
      <c r="CG580" s="138"/>
      <c r="CH580" s="1"/>
      <c r="CI580" s="9"/>
      <c r="CJ580" s="130"/>
      <c r="CK580" s="130"/>
      <c r="CL580" s="130"/>
      <c r="CM580" s="1"/>
      <c r="CN580" s="1"/>
      <c r="CO580" s="1"/>
      <c r="CP580" s="1"/>
      <c r="CQ580" s="1"/>
    </row>
    <row r="581" spans="2:95" s="14" customFormat="1" ht="13.5" customHeight="1">
      <c r="B581" s="451">
        <v>33</v>
      </c>
      <c r="C581" s="565" t="s">
        <v>37</v>
      </c>
      <c r="D581" s="580">
        <f>BL37</f>
        <v>6790</v>
      </c>
      <c r="E581" s="568">
        <f>VLOOKUP(C581,$AY$5:$BI$78,2,0)</f>
        <v>276421300</v>
      </c>
      <c r="F581" s="568">
        <f>VLOOKUP(C581,$AY$5:$BI$78,7,0)</f>
        <v>456</v>
      </c>
      <c r="G581" s="115" t="s">
        <v>133</v>
      </c>
      <c r="H581" s="186">
        <v>1119575</v>
      </c>
      <c r="I581" s="159">
        <f>IFERROR(H581/E581,"-")</f>
        <v>4.0502486602877561E-3</v>
      </c>
      <c r="J581" s="186">
        <v>60</v>
      </c>
      <c r="K581" s="159">
        <f>IFERROR(J581/F581,"-")</f>
        <v>0.13157894736842105</v>
      </c>
      <c r="L581" s="189">
        <f t="shared" si="336"/>
        <v>18659.583333333332</v>
      </c>
      <c r="M581" s="100">
        <f>IFERROR(J581/$BL$37,0)</f>
        <v>8.836524300441826E-3</v>
      </c>
      <c r="N581" s="568">
        <f>VLOOKUP(C581,$AY$5:$BI$78,3,0)</f>
        <v>24156370</v>
      </c>
      <c r="O581" s="568">
        <f>VLOOKUP(C581,$AY$5:$BI$78,8,0)</f>
        <v>35</v>
      </c>
      <c r="P581" s="115" t="s">
        <v>133</v>
      </c>
      <c r="Q581" s="186">
        <v>60459</v>
      </c>
      <c r="R581" s="159">
        <f>IFERROR(Q581/N581,"-")</f>
        <v>2.5028180972555066E-3</v>
      </c>
      <c r="S581" s="186">
        <v>5</v>
      </c>
      <c r="T581" s="159">
        <f>IFERROR(S581/O581,"-")</f>
        <v>0.14285714285714285</v>
      </c>
      <c r="U581" s="189">
        <f t="shared" si="337"/>
        <v>12091.8</v>
      </c>
      <c r="V581" s="100">
        <f>IFERROR(S581/$BL$37,0)</f>
        <v>7.3637702503681884E-4</v>
      </c>
      <c r="W581" s="568">
        <f>VLOOKUP(C581,$AY$5:$BI$78,4,0)</f>
        <v>12415930</v>
      </c>
      <c r="X581" s="568">
        <f>VLOOKUP(C581,$AY$5:$BI$78,9,0)</f>
        <v>20</v>
      </c>
      <c r="Y581" s="115" t="s">
        <v>133</v>
      </c>
      <c r="Z581" s="186">
        <v>60939</v>
      </c>
      <c r="AA581" s="159">
        <f>IFERROR(Z581/W581,"-")</f>
        <v>4.9081301199346327E-3</v>
      </c>
      <c r="AB581" s="186">
        <v>4</v>
      </c>
      <c r="AC581" s="159">
        <f>IFERROR(AB581/X581,"-")</f>
        <v>0.2</v>
      </c>
      <c r="AD581" s="189">
        <f t="shared" si="338"/>
        <v>15234.75</v>
      </c>
      <c r="AE581" s="100">
        <f>IFERROR(AB581/$BL$37,0)</f>
        <v>5.8910162002945505E-4</v>
      </c>
      <c r="AF581" s="568">
        <f>VLOOKUP(C581,$AY$5:$BI$78,5,0)</f>
        <v>35945800</v>
      </c>
      <c r="AG581" s="568">
        <f>VLOOKUP(C581,$AY$5:$BI$78,10,0)</f>
        <v>47</v>
      </c>
      <c r="AH581" s="115" t="s">
        <v>133</v>
      </c>
      <c r="AI581" s="186">
        <v>54544</v>
      </c>
      <c r="AJ581" s="159">
        <f>IFERROR(AI581/AF581,"-")</f>
        <v>1.5173956345386666E-3</v>
      </c>
      <c r="AK581" s="186">
        <v>7</v>
      </c>
      <c r="AL581" s="159">
        <f>IFERROR(AK581/AG581,"-")</f>
        <v>0.14893617021276595</v>
      </c>
      <c r="AM581" s="189">
        <f t="shared" si="339"/>
        <v>7792</v>
      </c>
      <c r="AN581" s="100">
        <f>IFERROR(AK581/$BL$37,0)</f>
        <v>1.0309278350515464E-3</v>
      </c>
      <c r="AO581" s="568">
        <f>VLOOKUP(C581,$AY$5:$BI$78,6,0)</f>
        <v>348939400</v>
      </c>
      <c r="AP581" s="585">
        <f>VLOOKUP(C581,$AY$5:$BI$78,11,0)</f>
        <v>558</v>
      </c>
      <c r="AQ581" s="115" t="s">
        <v>133</v>
      </c>
      <c r="AR581" s="186">
        <f t="shared" si="334"/>
        <v>1295517</v>
      </c>
      <c r="AS581" s="159">
        <f>IFERROR(AR581/AO581,"-")</f>
        <v>3.7127277687758965E-3</v>
      </c>
      <c r="AT581" s="186">
        <f t="shared" si="335"/>
        <v>76</v>
      </c>
      <c r="AU581" s="159">
        <f>IFERROR(AT581/AP581,"-")</f>
        <v>0.13620071684587814</v>
      </c>
      <c r="AV581" s="189">
        <f t="shared" si="340"/>
        <v>17046.276315789473</v>
      </c>
      <c r="AW581" s="100">
        <f>IFERROR(AT581/$BL$37,0)</f>
        <v>1.1192930780559647E-2</v>
      </c>
      <c r="AX581" s="112"/>
      <c r="BN581" s="476"/>
      <c r="BO581" s="566"/>
      <c r="BP581" s="569"/>
      <c r="BQ581" s="569"/>
      <c r="BR581" s="388" t="s">
        <v>147</v>
      </c>
      <c r="BS581" s="374">
        <v>202049</v>
      </c>
      <c r="BT581" s="329">
        <v>1.0606274557151069E-3</v>
      </c>
      <c r="BU581" s="374">
        <v>27</v>
      </c>
      <c r="BV581" s="329">
        <v>0.10266159695817491</v>
      </c>
      <c r="BW581" s="374">
        <v>7483.2962962962965</v>
      </c>
      <c r="BX581" s="389">
        <v>9.8099771100534092E-4</v>
      </c>
      <c r="CA581" s="9"/>
      <c r="CB581" s="138"/>
      <c r="CC581" s="138"/>
      <c r="CD581" s="138"/>
      <c r="CE581" s="138"/>
      <c r="CF581" s="138"/>
      <c r="CG581" s="138"/>
      <c r="CH581" s="1"/>
      <c r="CI581" s="9"/>
      <c r="CJ581" s="130"/>
      <c r="CK581" s="130"/>
      <c r="CL581" s="130"/>
      <c r="CM581" s="1"/>
      <c r="CN581" s="1"/>
      <c r="CO581" s="1"/>
      <c r="CP581" s="1"/>
      <c r="CQ581" s="1"/>
    </row>
    <row r="582" spans="2:95" s="14" customFormat="1" ht="13.5" customHeight="1">
      <c r="B582" s="451"/>
      <c r="C582" s="566"/>
      <c r="D582" s="581"/>
      <c r="E582" s="569"/>
      <c r="F582" s="569"/>
      <c r="G582" s="116" t="s">
        <v>134</v>
      </c>
      <c r="H582" s="187">
        <v>9789193</v>
      </c>
      <c r="I582" s="160">
        <f>IFERROR(H582/E581,"-")</f>
        <v>3.541403285492109E-2</v>
      </c>
      <c r="J582" s="187">
        <v>97</v>
      </c>
      <c r="K582" s="160">
        <f>IFERROR(J582/F581,"-")</f>
        <v>0.21271929824561403</v>
      </c>
      <c r="L582" s="190">
        <f t="shared" si="336"/>
        <v>100919.51546391753</v>
      </c>
      <c r="M582" s="101">
        <f t="shared" ref="M582:M598" si="346">IFERROR(J582/$BL$37,0)</f>
        <v>1.4285714285714285E-2</v>
      </c>
      <c r="N582" s="569"/>
      <c r="O582" s="569"/>
      <c r="P582" s="116" t="s">
        <v>134</v>
      </c>
      <c r="Q582" s="187">
        <v>86771</v>
      </c>
      <c r="R582" s="160">
        <f>IFERROR(Q582/N581,"-")</f>
        <v>3.5920546009189295E-3</v>
      </c>
      <c r="S582" s="187">
        <v>6</v>
      </c>
      <c r="T582" s="160">
        <f>IFERROR(S582/O581,"-")</f>
        <v>0.17142857142857143</v>
      </c>
      <c r="U582" s="190">
        <f t="shared" si="337"/>
        <v>14461.833333333334</v>
      </c>
      <c r="V582" s="101">
        <f t="shared" ref="V582:V598" si="347">IFERROR(S582/$BL$37,0)</f>
        <v>8.8365243004418263E-4</v>
      </c>
      <c r="W582" s="569"/>
      <c r="X582" s="569"/>
      <c r="Y582" s="116" t="s">
        <v>134</v>
      </c>
      <c r="Z582" s="187">
        <v>11530</v>
      </c>
      <c r="AA582" s="160">
        <f>IFERROR(Z582/W581,"-")</f>
        <v>9.2864569951666928E-4</v>
      </c>
      <c r="AB582" s="187">
        <v>3</v>
      </c>
      <c r="AC582" s="160">
        <f>IFERROR(AB582/X581,"-")</f>
        <v>0.15</v>
      </c>
      <c r="AD582" s="190">
        <f t="shared" si="338"/>
        <v>3843.3333333333335</v>
      </c>
      <c r="AE582" s="101">
        <f t="shared" ref="AE582:AE598" si="348">IFERROR(AB582/$BL$37,0)</f>
        <v>4.4182621502209131E-4</v>
      </c>
      <c r="AF582" s="569"/>
      <c r="AG582" s="569"/>
      <c r="AH582" s="116" t="s">
        <v>134</v>
      </c>
      <c r="AI582" s="187">
        <v>223348</v>
      </c>
      <c r="AJ582" s="160">
        <f>IFERROR(AI582/AF581,"-")</f>
        <v>6.2134658291093815E-3</v>
      </c>
      <c r="AK582" s="187">
        <v>10</v>
      </c>
      <c r="AL582" s="160">
        <f>IFERROR(AK582/AG581,"-")</f>
        <v>0.21276595744680851</v>
      </c>
      <c r="AM582" s="190">
        <f t="shared" si="339"/>
        <v>22334.799999999999</v>
      </c>
      <c r="AN582" s="101">
        <f t="shared" ref="AN582:AN598" si="349">IFERROR(AK582/$BL$37,0)</f>
        <v>1.4727540500736377E-3</v>
      </c>
      <c r="AO582" s="569"/>
      <c r="AP582" s="586"/>
      <c r="AQ582" s="116" t="s">
        <v>134</v>
      </c>
      <c r="AR582" s="187">
        <f t="shared" si="334"/>
        <v>10110842</v>
      </c>
      <c r="AS582" s="160">
        <f>IFERROR(AR582/AO581,"-")</f>
        <v>2.8975925332593567E-2</v>
      </c>
      <c r="AT582" s="187">
        <f t="shared" si="335"/>
        <v>116</v>
      </c>
      <c r="AU582" s="160">
        <f>IFERROR(AT582/AP581,"-")</f>
        <v>0.2078853046594982</v>
      </c>
      <c r="AV582" s="190">
        <f t="shared" si="340"/>
        <v>87162.431034482754</v>
      </c>
      <c r="AW582" s="101">
        <f t="shared" ref="AW582:AW598" si="350">IFERROR(AT582/$BL$37,0)</f>
        <v>1.7083946980854196E-2</v>
      </c>
      <c r="AX582" s="112"/>
      <c r="BN582" s="477"/>
      <c r="BO582" s="567"/>
      <c r="BP582" s="570"/>
      <c r="BQ582" s="570"/>
      <c r="BR582" s="119" t="s">
        <v>74</v>
      </c>
      <c r="BS582" s="374">
        <v>29874628</v>
      </c>
      <c r="BT582" s="329">
        <v>0.1568226058336111</v>
      </c>
      <c r="BU582" s="374">
        <v>223</v>
      </c>
      <c r="BV582" s="329">
        <v>0.84790874524714832</v>
      </c>
      <c r="BW582" s="374">
        <v>133966.94170403588</v>
      </c>
      <c r="BX582" s="389">
        <v>8.1023144279330009E-3</v>
      </c>
      <c r="CA582" s="9"/>
      <c r="CB582" s="138"/>
      <c r="CC582" s="138"/>
      <c r="CD582" s="138"/>
      <c r="CE582" s="138"/>
      <c r="CF582" s="138"/>
      <c r="CG582" s="138"/>
      <c r="CH582" s="1"/>
      <c r="CI582" s="9"/>
      <c r="CJ582" s="130"/>
      <c r="CK582" s="130"/>
      <c r="CL582" s="130"/>
      <c r="CM582" s="1"/>
      <c r="CN582" s="1"/>
      <c r="CO582" s="1"/>
      <c r="CP582" s="1"/>
      <c r="CQ582" s="1"/>
    </row>
    <row r="583" spans="2:95" s="14" customFormat="1" ht="13.5" customHeight="1">
      <c r="B583" s="451"/>
      <c r="C583" s="566"/>
      <c r="D583" s="581"/>
      <c r="E583" s="569"/>
      <c r="F583" s="569"/>
      <c r="G583" s="116" t="s">
        <v>474</v>
      </c>
      <c r="H583" s="187">
        <v>3617071</v>
      </c>
      <c r="I583" s="160">
        <f>IFERROR(H583/E581,"-")</f>
        <v>1.3085355578604109E-2</v>
      </c>
      <c r="J583" s="187">
        <v>23</v>
      </c>
      <c r="K583" s="160">
        <f>IFERROR(J583/F581,"-")</f>
        <v>5.0438596491228067E-2</v>
      </c>
      <c r="L583" s="190">
        <f t="shared" ref="L583" si="351">IFERROR(H583/J583,"-")</f>
        <v>157263.95652173914</v>
      </c>
      <c r="M583" s="101">
        <f t="shared" si="346"/>
        <v>3.3873343151693668E-3</v>
      </c>
      <c r="N583" s="569"/>
      <c r="O583" s="569"/>
      <c r="P583" s="116" t="s">
        <v>474</v>
      </c>
      <c r="Q583" s="187">
        <v>619985</v>
      </c>
      <c r="R583" s="160">
        <f>IFERROR(Q583/N581,"-")</f>
        <v>2.566548699162995E-2</v>
      </c>
      <c r="S583" s="187">
        <v>3</v>
      </c>
      <c r="T583" s="160">
        <f>IFERROR(S583/O581,"-")</f>
        <v>8.5714285714285715E-2</v>
      </c>
      <c r="U583" s="190">
        <f t="shared" ref="U583" si="352">IFERROR(Q583/S583,"-")</f>
        <v>206661.66666666666</v>
      </c>
      <c r="V583" s="101">
        <f t="shared" si="347"/>
        <v>4.4182621502209131E-4</v>
      </c>
      <c r="W583" s="569"/>
      <c r="X583" s="569"/>
      <c r="Y583" s="116" t="s">
        <v>474</v>
      </c>
      <c r="Z583" s="187">
        <v>43792</v>
      </c>
      <c r="AA583" s="160">
        <f>IFERROR(Z583/W581,"-")</f>
        <v>3.5270817409569803E-3</v>
      </c>
      <c r="AB583" s="187">
        <v>1</v>
      </c>
      <c r="AC583" s="160">
        <f>IFERROR(AB583/X581,"-")</f>
        <v>0.05</v>
      </c>
      <c r="AD583" s="190">
        <f t="shared" ref="AD583" si="353">IFERROR(Z583/AB583,"-")</f>
        <v>43792</v>
      </c>
      <c r="AE583" s="101">
        <f t="shared" si="348"/>
        <v>1.4727540500736376E-4</v>
      </c>
      <c r="AF583" s="569"/>
      <c r="AG583" s="569"/>
      <c r="AH583" s="116" t="s">
        <v>474</v>
      </c>
      <c r="AI583" s="187">
        <v>123671</v>
      </c>
      <c r="AJ583" s="160">
        <f>IFERROR(AI583/AF581,"-")</f>
        <v>3.4404853974595085E-3</v>
      </c>
      <c r="AK583" s="187">
        <v>2</v>
      </c>
      <c r="AL583" s="160">
        <f>IFERROR(AK583/AG581,"-")</f>
        <v>4.2553191489361701E-2</v>
      </c>
      <c r="AM583" s="190">
        <f t="shared" ref="AM583" si="354">IFERROR(AI583/AK583,"-")</f>
        <v>61835.5</v>
      </c>
      <c r="AN583" s="101">
        <f t="shared" si="349"/>
        <v>2.9455081001472752E-4</v>
      </c>
      <c r="AO583" s="569"/>
      <c r="AP583" s="586"/>
      <c r="AQ583" s="116" t="s">
        <v>474</v>
      </c>
      <c r="AR583" s="187">
        <f t="shared" ref="AR583" si="355">SUM(H583,Q583,Z583,AI583)</f>
        <v>4404519</v>
      </c>
      <c r="AS583" s="160">
        <f>IFERROR(AR583/AO581,"-")</f>
        <v>1.2622590054318887E-2</v>
      </c>
      <c r="AT583" s="187">
        <f t="shared" ref="AT583" si="356">SUM(J583,S583,AB583,AK583)</f>
        <v>29</v>
      </c>
      <c r="AU583" s="160">
        <f>IFERROR(AT583/AP581,"-")</f>
        <v>5.197132616487455E-2</v>
      </c>
      <c r="AV583" s="190">
        <f t="shared" ref="AV583" si="357">IFERROR(AR583/AT583,"-")</f>
        <v>151879.96551724139</v>
      </c>
      <c r="AW583" s="101">
        <f t="shared" si="350"/>
        <v>4.2709867452135489E-3</v>
      </c>
      <c r="AX583" s="111"/>
      <c r="BJ583" s="12"/>
      <c r="BM583" s="12"/>
      <c r="BN583" s="555">
        <v>35</v>
      </c>
      <c r="BO583" s="565" t="s">
        <v>1</v>
      </c>
      <c r="BP583" s="568">
        <v>448146360</v>
      </c>
      <c r="BQ583" s="568">
        <v>592</v>
      </c>
      <c r="BR583" s="388" t="s">
        <v>133</v>
      </c>
      <c r="BS583" s="374">
        <v>9477418</v>
      </c>
      <c r="BT583" s="329">
        <v>2.1148041903096122E-2</v>
      </c>
      <c r="BU583" s="374">
        <v>141</v>
      </c>
      <c r="BV583" s="329">
        <v>0.23817567567567569</v>
      </c>
      <c r="BW583" s="374">
        <v>67215.730496453907</v>
      </c>
      <c r="BX583" s="389">
        <v>2.4878694309660343E-3</v>
      </c>
      <c r="BY583" s="12"/>
      <c r="CA583" s="9"/>
      <c r="CB583" s="138"/>
      <c r="CC583" s="138"/>
      <c r="CD583" s="138"/>
      <c r="CE583" s="138"/>
      <c r="CF583" s="138"/>
      <c r="CG583" s="138"/>
      <c r="CH583" s="1"/>
      <c r="CI583" s="9"/>
      <c r="CJ583" s="130"/>
      <c r="CK583" s="130"/>
      <c r="CL583" s="130"/>
      <c r="CM583" s="1"/>
      <c r="CN583" s="1"/>
      <c r="CO583" s="1"/>
      <c r="CP583" s="1"/>
      <c r="CQ583" s="1"/>
    </row>
    <row r="584" spans="2:95" s="14" customFormat="1" ht="13.5" customHeight="1">
      <c r="B584" s="451"/>
      <c r="C584" s="566"/>
      <c r="D584" s="581"/>
      <c r="E584" s="569"/>
      <c r="F584" s="569"/>
      <c r="G584" s="117" t="s">
        <v>135</v>
      </c>
      <c r="H584" s="187">
        <v>12299404</v>
      </c>
      <c r="I584" s="160">
        <f>IFERROR(H584/E581,"-")</f>
        <v>4.4495138399247812E-2</v>
      </c>
      <c r="J584" s="187">
        <v>128</v>
      </c>
      <c r="K584" s="160">
        <f>IFERROR(J584/F581,"-")</f>
        <v>0.2807017543859649</v>
      </c>
      <c r="L584" s="190">
        <f t="shared" si="336"/>
        <v>96089.09375</v>
      </c>
      <c r="M584" s="101">
        <f t="shared" si="346"/>
        <v>1.8851251840942562E-2</v>
      </c>
      <c r="N584" s="569"/>
      <c r="O584" s="569"/>
      <c r="P584" s="117" t="s">
        <v>135</v>
      </c>
      <c r="Q584" s="187">
        <v>3591740</v>
      </c>
      <c r="R584" s="160">
        <f>IFERROR(Q584/N581,"-")</f>
        <v>0.1486870750861988</v>
      </c>
      <c r="S584" s="187">
        <v>15</v>
      </c>
      <c r="T584" s="160">
        <f>IFERROR(S584/O581,"-")</f>
        <v>0.42857142857142855</v>
      </c>
      <c r="U584" s="190">
        <f t="shared" si="337"/>
        <v>239449.33333333334</v>
      </c>
      <c r="V584" s="101">
        <f t="shared" si="347"/>
        <v>2.2091310751104565E-3</v>
      </c>
      <c r="W584" s="569"/>
      <c r="X584" s="569"/>
      <c r="Y584" s="117" t="s">
        <v>135</v>
      </c>
      <c r="Z584" s="187">
        <v>113260</v>
      </c>
      <c r="AA584" s="160">
        <f>IFERROR(Z584/W581,"-")</f>
        <v>9.1221519451221127E-3</v>
      </c>
      <c r="AB584" s="187">
        <v>6</v>
      </c>
      <c r="AC584" s="160">
        <f>IFERROR(AB584/X581,"-")</f>
        <v>0.3</v>
      </c>
      <c r="AD584" s="190">
        <f t="shared" si="338"/>
        <v>18876.666666666668</v>
      </c>
      <c r="AE584" s="101">
        <f t="shared" si="348"/>
        <v>8.8365243004418263E-4</v>
      </c>
      <c r="AF584" s="569"/>
      <c r="AG584" s="569"/>
      <c r="AH584" s="117" t="s">
        <v>135</v>
      </c>
      <c r="AI584" s="187">
        <v>206627</v>
      </c>
      <c r="AJ584" s="160">
        <f>IFERROR(AI584/AF581,"-")</f>
        <v>5.7482932637470856E-3</v>
      </c>
      <c r="AK584" s="187">
        <v>11</v>
      </c>
      <c r="AL584" s="160">
        <f>IFERROR(AK584/AG581,"-")</f>
        <v>0.23404255319148937</v>
      </c>
      <c r="AM584" s="190">
        <f t="shared" si="339"/>
        <v>18784.272727272728</v>
      </c>
      <c r="AN584" s="101">
        <f t="shared" si="349"/>
        <v>1.6200294550810016E-3</v>
      </c>
      <c r="AO584" s="569"/>
      <c r="AP584" s="586"/>
      <c r="AQ584" s="117" t="s">
        <v>135</v>
      </c>
      <c r="AR584" s="187">
        <f t="shared" si="334"/>
        <v>16211031</v>
      </c>
      <c r="AS584" s="160">
        <f>IFERROR(AR584/AO581,"-")</f>
        <v>4.6458012480103998E-2</v>
      </c>
      <c r="AT584" s="187">
        <f t="shared" si="335"/>
        <v>160</v>
      </c>
      <c r="AU584" s="160">
        <f>IFERROR(AT584/AP581,"-")</f>
        <v>0.28673835125448027</v>
      </c>
      <c r="AV584" s="190">
        <f t="shared" si="340"/>
        <v>101318.94375000001</v>
      </c>
      <c r="AW584" s="101">
        <f t="shared" si="350"/>
        <v>2.3564064801178203E-2</v>
      </c>
      <c r="AX584" s="112"/>
      <c r="BN584" s="476"/>
      <c r="BO584" s="566"/>
      <c r="BP584" s="569"/>
      <c r="BQ584" s="569"/>
      <c r="BR584" s="388" t="s">
        <v>134</v>
      </c>
      <c r="BS584" s="374">
        <v>10085791</v>
      </c>
      <c r="BT584" s="329">
        <v>2.2505573848686396E-2</v>
      </c>
      <c r="BU584" s="374">
        <v>172</v>
      </c>
      <c r="BV584" s="329">
        <v>0.29054054054054052</v>
      </c>
      <c r="BW584" s="374">
        <v>58638.319767441862</v>
      </c>
      <c r="BX584" s="389">
        <v>3.0348478164975738E-3</v>
      </c>
      <c r="CA584" s="9"/>
      <c r="CB584" s="138"/>
      <c r="CC584" s="138"/>
      <c r="CD584" s="138"/>
      <c r="CE584" s="138"/>
      <c r="CF584" s="138"/>
      <c r="CG584" s="138"/>
      <c r="CH584" s="1"/>
      <c r="CI584" s="9"/>
      <c r="CJ584" s="130"/>
      <c r="CK584" s="130"/>
      <c r="CL584" s="130"/>
      <c r="CM584" s="1"/>
      <c r="CN584" s="1"/>
      <c r="CO584" s="1"/>
      <c r="CP584" s="1"/>
      <c r="CQ584" s="1"/>
    </row>
    <row r="585" spans="2:95" s="14" customFormat="1" ht="13.5" customHeight="1">
      <c r="B585" s="451"/>
      <c r="C585" s="566"/>
      <c r="D585" s="581"/>
      <c r="E585" s="569"/>
      <c r="F585" s="569"/>
      <c r="G585" s="117" t="s">
        <v>136</v>
      </c>
      <c r="H585" s="187">
        <v>110042</v>
      </c>
      <c r="I585" s="160">
        <f>IFERROR(H585/E581,"-")</f>
        <v>3.9809522638089033E-4</v>
      </c>
      <c r="J585" s="187">
        <v>15</v>
      </c>
      <c r="K585" s="160">
        <f>IFERROR(J585/F581,"-")</f>
        <v>3.2894736842105261E-2</v>
      </c>
      <c r="L585" s="190">
        <f t="shared" si="336"/>
        <v>7336.1333333333332</v>
      </c>
      <c r="M585" s="101">
        <f t="shared" si="346"/>
        <v>2.2091310751104565E-3</v>
      </c>
      <c r="N585" s="569"/>
      <c r="O585" s="569"/>
      <c r="P585" s="117" t="s">
        <v>136</v>
      </c>
      <c r="Q585" s="187">
        <v>0</v>
      </c>
      <c r="R585" s="160">
        <f>IFERROR(Q585/N581,"-")</f>
        <v>0</v>
      </c>
      <c r="S585" s="187">
        <v>0</v>
      </c>
      <c r="T585" s="160">
        <f>IFERROR(S585/O581,"-")</f>
        <v>0</v>
      </c>
      <c r="U585" s="190" t="str">
        <f t="shared" si="337"/>
        <v>-</v>
      </c>
      <c r="V585" s="101">
        <f t="shared" si="347"/>
        <v>0</v>
      </c>
      <c r="W585" s="569"/>
      <c r="X585" s="569"/>
      <c r="Y585" s="117" t="s">
        <v>136</v>
      </c>
      <c r="Z585" s="187">
        <v>11369</v>
      </c>
      <c r="AA585" s="160">
        <f>IFERROR(Z585/W581,"-")</f>
        <v>9.1567848723373921E-4</v>
      </c>
      <c r="AB585" s="187">
        <v>1</v>
      </c>
      <c r="AC585" s="160">
        <f>IFERROR(AB585/X581,"-")</f>
        <v>0.05</v>
      </c>
      <c r="AD585" s="190">
        <f t="shared" si="338"/>
        <v>11369</v>
      </c>
      <c r="AE585" s="101">
        <f t="shared" si="348"/>
        <v>1.4727540500736376E-4</v>
      </c>
      <c r="AF585" s="569"/>
      <c r="AG585" s="569"/>
      <c r="AH585" s="117" t="s">
        <v>136</v>
      </c>
      <c r="AI585" s="187">
        <v>8988</v>
      </c>
      <c r="AJ585" s="160">
        <f>IFERROR(AI585/AF581,"-")</f>
        <v>2.5004312047582748E-4</v>
      </c>
      <c r="AK585" s="187">
        <v>2</v>
      </c>
      <c r="AL585" s="160">
        <f>IFERROR(AK585/AG581,"-")</f>
        <v>4.2553191489361701E-2</v>
      </c>
      <c r="AM585" s="190">
        <f t="shared" si="339"/>
        <v>4494</v>
      </c>
      <c r="AN585" s="101">
        <f t="shared" si="349"/>
        <v>2.9455081001472752E-4</v>
      </c>
      <c r="AO585" s="569"/>
      <c r="AP585" s="586"/>
      <c r="AQ585" s="117" t="s">
        <v>136</v>
      </c>
      <c r="AR585" s="187">
        <f t="shared" si="334"/>
        <v>130399</v>
      </c>
      <c r="AS585" s="160">
        <f>IFERROR(AR585/AO581,"-")</f>
        <v>3.7370099220666972E-4</v>
      </c>
      <c r="AT585" s="187">
        <f t="shared" si="335"/>
        <v>18</v>
      </c>
      <c r="AU585" s="160">
        <f>IFERROR(AT585/AP581,"-")</f>
        <v>3.2258064516129031E-2</v>
      </c>
      <c r="AV585" s="190">
        <f t="shared" si="340"/>
        <v>7244.3888888888887</v>
      </c>
      <c r="AW585" s="101">
        <f t="shared" si="350"/>
        <v>2.650957290132548E-3</v>
      </c>
      <c r="AX585" s="112"/>
      <c r="BN585" s="476"/>
      <c r="BO585" s="566"/>
      <c r="BP585" s="569"/>
      <c r="BQ585" s="569"/>
      <c r="BR585" s="388" t="s">
        <v>135</v>
      </c>
      <c r="BS585" s="374">
        <v>4196487</v>
      </c>
      <c r="BT585" s="329">
        <v>9.3640992643564038E-3</v>
      </c>
      <c r="BU585" s="374">
        <v>181</v>
      </c>
      <c r="BV585" s="329">
        <v>0.30574324324324326</v>
      </c>
      <c r="BW585" s="374">
        <v>23185.011049723758</v>
      </c>
      <c r="BX585" s="389">
        <v>3.1936479929422145E-3</v>
      </c>
      <c r="CA585" s="9"/>
      <c r="CB585" s="138"/>
      <c r="CC585" s="138"/>
      <c r="CD585" s="138"/>
      <c r="CE585" s="138"/>
      <c r="CF585" s="138"/>
      <c r="CG585" s="138"/>
      <c r="CH585" s="1"/>
      <c r="CI585" s="9"/>
      <c r="CJ585" s="130"/>
      <c r="CK585" s="130"/>
      <c r="CL585" s="130"/>
      <c r="CM585" s="1"/>
      <c r="CN585" s="1"/>
      <c r="CO585" s="1"/>
      <c r="CP585" s="1"/>
      <c r="CQ585" s="1"/>
    </row>
    <row r="586" spans="2:95" s="14" customFormat="1" ht="13.5" customHeight="1">
      <c r="B586" s="451"/>
      <c r="C586" s="566"/>
      <c r="D586" s="581"/>
      <c r="E586" s="569"/>
      <c r="F586" s="569"/>
      <c r="G586" s="117" t="s">
        <v>137</v>
      </c>
      <c r="H586" s="187">
        <v>5681251</v>
      </c>
      <c r="I586" s="160">
        <f>IFERROR(H586/E581,"-")</f>
        <v>2.0552869840348771E-2</v>
      </c>
      <c r="J586" s="187">
        <v>146</v>
      </c>
      <c r="K586" s="160">
        <f>IFERROR(J586/F581,"-")</f>
        <v>0.32017543859649122</v>
      </c>
      <c r="L586" s="190">
        <f t="shared" si="336"/>
        <v>38912.678082191778</v>
      </c>
      <c r="M586" s="101">
        <f t="shared" si="346"/>
        <v>2.150220913107511E-2</v>
      </c>
      <c r="N586" s="569"/>
      <c r="O586" s="569"/>
      <c r="P586" s="117" t="s">
        <v>137</v>
      </c>
      <c r="Q586" s="187">
        <v>1161137</v>
      </c>
      <c r="R586" s="160">
        <f>IFERROR(Q586/N581,"-")</f>
        <v>4.8067528357944506E-2</v>
      </c>
      <c r="S586" s="187">
        <v>12</v>
      </c>
      <c r="T586" s="160">
        <f>IFERROR(S586/O581,"-")</f>
        <v>0.34285714285714286</v>
      </c>
      <c r="U586" s="190">
        <f t="shared" si="337"/>
        <v>96761.416666666672</v>
      </c>
      <c r="V586" s="101">
        <f t="shared" si="347"/>
        <v>1.7673048600883653E-3</v>
      </c>
      <c r="W586" s="569"/>
      <c r="X586" s="569"/>
      <c r="Y586" s="117" t="s">
        <v>137</v>
      </c>
      <c r="Z586" s="187">
        <v>255239</v>
      </c>
      <c r="AA586" s="160">
        <f>IFERROR(Z586/W581,"-")</f>
        <v>2.0557380719768877E-2</v>
      </c>
      <c r="AB586" s="187">
        <v>5</v>
      </c>
      <c r="AC586" s="160">
        <f>IFERROR(AB586/X581,"-")</f>
        <v>0.25</v>
      </c>
      <c r="AD586" s="190">
        <f t="shared" si="338"/>
        <v>51047.8</v>
      </c>
      <c r="AE586" s="101">
        <f t="shared" si="348"/>
        <v>7.3637702503681884E-4</v>
      </c>
      <c r="AF586" s="569"/>
      <c r="AG586" s="569"/>
      <c r="AH586" s="117" t="s">
        <v>137</v>
      </c>
      <c r="AI586" s="187">
        <v>270656</v>
      </c>
      <c r="AJ586" s="160">
        <f>IFERROR(AI586/AF581,"-")</f>
        <v>7.5295583906882027E-3</v>
      </c>
      <c r="AK586" s="187">
        <v>16</v>
      </c>
      <c r="AL586" s="160">
        <f>IFERROR(AK586/AG581,"-")</f>
        <v>0.34042553191489361</v>
      </c>
      <c r="AM586" s="190">
        <f t="shared" si="339"/>
        <v>16916</v>
      </c>
      <c r="AN586" s="101">
        <f t="shared" si="349"/>
        <v>2.3564064801178202E-3</v>
      </c>
      <c r="AO586" s="569"/>
      <c r="AP586" s="586"/>
      <c r="AQ586" s="117" t="s">
        <v>137</v>
      </c>
      <c r="AR586" s="187">
        <f t="shared" si="334"/>
        <v>7368283</v>
      </c>
      <c r="AS586" s="160">
        <f>IFERROR(AR586/AO581,"-")</f>
        <v>2.1116225338841072E-2</v>
      </c>
      <c r="AT586" s="187">
        <f t="shared" si="335"/>
        <v>179</v>
      </c>
      <c r="AU586" s="160">
        <f>IFERROR(AT586/AP581,"-")</f>
        <v>0.32078853046594979</v>
      </c>
      <c r="AV586" s="190">
        <f t="shared" si="340"/>
        <v>41163.592178770952</v>
      </c>
      <c r="AW586" s="101">
        <f t="shared" si="350"/>
        <v>2.6362297496318115E-2</v>
      </c>
      <c r="AX586" s="112"/>
      <c r="BN586" s="476"/>
      <c r="BO586" s="566"/>
      <c r="BP586" s="569"/>
      <c r="BQ586" s="569"/>
      <c r="BR586" s="388" t="s">
        <v>136</v>
      </c>
      <c r="BS586" s="374">
        <v>1132752</v>
      </c>
      <c r="BT586" s="329">
        <v>2.5276385152386378E-3</v>
      </c>
      <c r="BU586" s="374">
        <v>33</v>
      </c>
      <c r="BV586" s="329">
        <v>5.5743243243243243E-2</v>
      </c>
      <c r="BW586" s="374">
        <v>34325.818181818184</v>
      </c>
      <c r="BX586" s="389">
        <v>5.822673136303485E-4</v>
      </c>
      <c r="CA586" s="9"/>
      <c r="CB586" s="138"/>
      <c r="CC586" s="138"/>
      <c r="CD586" s="138"/>
      <c r="CE586" s="138"/>
      <c r="CF586" s="138"/>
      <c r="CG586" s="138"/>
      <c r="CH586" s="1"/>
      <c r="CI586" s="9"/>
      <c r="CJ586" s="130"/>
      <c r="CK586" s="130"/>
      <c r="CL586" s="130"/>
      <c r="CM586" s="1"/>
      <c r="CN586" s="1"/>
      <c r="CO586" s="1"/>
      <c r="CP586" s="1"/>
      <c r="CQ586" s="1"/>
    </row>
    <row r="587" spans="2:95" s="14" customFormat="1" ht="13.5" customHeight="1">
      <c r="B587" s="451"/>
      <c r="C587" s="566"/>
      <c r="D587" s="581"/>
      <c r="E587" s="569"/>
      <c r="F587" s="569"/>
      <c r="G587" s="117" t="s">
        <v>138</v>
      </c>
      <c r="H587" s="187">
        <v>9028526</v>
      </c>
      <c r="I587" s="160">
        <f>IFERROR(H587/E581,"-")</f>
        <v>3.266219354297227E-2</v>
      </c>
      <c r="J587" s="187">
        <v>151</v>
      </c>
      <c r="K587" s="160">
        <f>IFERROR(J587/F581,"-")</f>
        <v>0.33114035087719296</v>
      </c>
      <c r="L587" s="190">
        <f t="shared" si="336"/>
        <v>59791.562913907284</v>
      </c>
      <c r="M587" s="101">
        <f t="shared" si="346"/>
        <v>2.223858615611193E-2</v>
      </c>
      <c r="N587" s="569"/>
      <c r="O587" s="569"/>
      <c r="P587" s="117" t="s">
        <v>138</v>
      </c>
      <c r="Q587" s="187">
        <v>1255840</v>
      </c>
      <c r="R587" s="160">
        <f>IFERROR(Q587/N581,"-")</f>
        <v>5.1987943552777173E-2</v>
      </c>
      <c r="S587" s="187">
        <v>16</v>
      </c>
      <c r="T587" s="160">
        <f>IFERROR(S587/O581,"-")</f>
        <v>0.45714285714285713</v>
      </c>
      <c r="U587" s="190">
        <f t="shared" si="337"/>
        <v>78490</v>
      </c>
      <c r="V587" s="101">
        <f t="shared" si="347"/>
        <v>2.3564064801178202E-3</v>
      </c>
      <c r="W587" s="569"/>
      <c r="X587" s="569"/>
      <c r="Y587" s="117" t="s">
        <v>138</v>
      </c>
      <c r="Z587" s="187">
        <v>183887</v>
      </c>
      <c r="AA587" s="160">
        <f>IFERROR(Z587/W581,"-")</f>
        <v>1.4810569969386103E-2</v>
      </c>
      <c r="AB587" s="187">
        <v>4</v>
      </c>
      <c r="AC587" s="160">
        <f>IFERROR(AB587/X581,"-")</f>
        <v>0.2</v>
      </c>
      <c r="AD587" s="190">
        <f t="shared" si="338"/>
        <v>45971.75</v>
      </c>
      <c r="AE587" s="101">
        <f t="shared" si="348"/>
        <v>5.8910162002945505E-4</v>
      </c>
      <c r="AF587" s="569"/>
      <c r="AG587" s="569"/>
      <c r="AH587" s="117" t="s">
        <v>138</v>
      </c>
      <c r="AI587" s="187">
        <v>1002292</v>
      </c>
      <c r="AJ587" s="160">
        <f>IFERROR(AI587/AF581,"-")</f>
        <v>2.788342448909191E-2</v>
      </c>
      <c r="AK587" s="187">
        <v>20</v>
      </c>
      <c r="AL587" s="160">
        <f>IFERROR(AK587/AG581,"-")</f>
        <v>0.42553191489361702</v>
      </c>
      <c r="AM587" s="190">
        <f t="shared" si="339"/>
        <v>50114.6</v>
      </c>
      <c r="AN587" s="101">
        <f t="shared" si="349"/>
        <v>2.9455081001472753E-3</v>
      </c>
      <c r="AO587" s="569"/>
      <c r="AP587" s="586"/>
      <c r="AQ587" s="117" t="s">
        <v>138</v>
      </c>
      <c r="AR587" s="187">
        <f t="shared" si="334"/>
        <v>11470545</v>
      </c>
      <c r="AS587" s="160">
        <f>IFERROR(AR587/AO581,"-")</f>
        <v>3.2872599081674357E-2</v>
      </c>
      <c r="AT587" s="187">
        <f t="shared" si="335"/>
        <v>191</v>
      </c>
      <c r="AU587" s="160">
        <f>IFERROR(AT587/AP581,"-")</f>
        <v>0.34229390681003585</v>
      </c>
      <c r="AV587" s="190">
        <f t="shared" si="340"/>
        <v>60055.209424083769</v>
      </c>
      <c r="AW587" s="101">
        <f t="shared" si="350"/>
        <v>2.8129602356406481E-2</v>
      </c>
      <c r="AX587" s="112"/>
      <c r="BN587" s="476"/>
      <c r="BO587" s="566"/>
      <c r="BP587" s="569"/>
      <c r="BQ587" s="569"/>
      <c r="BR587" s="388" t="s">
        <v>137</v>
      </c>
      <c r="BS587" s="374">
        <v>12861701</v>
      </c>
      <c r="BT587" s="329">
        <v>2.8699777902915467E-2</v>
      </c>
      <c r="BU587" s="374">
        <v>235</v>
      </c>
      <c r="BV587" s="329">
        <v>0.39695945945945948</v>
      </c>
      <c r="BW587" s="374">
        <v>54730.642553191487</v>
      </c>
      <c r="BX587" s="389">
        <v>4.1464490516100573E-3</v>
      </c>
      <c r="CA587" s="9"/>
      <c r="CB587" s="138"/>
      <c r="CC587" s="138"/>
      <c r="CD587" s="138"/>
      <c r="CE587" s="138"/>
      <c r="CF587" s="138"/>
      <c r="CG587" s="138"/>
      <c r="CH587" s="1"/>
      <c r="CI587" s="9"/>
      <c r="CJ587" s="130"/>
      <c r="CK587" s="130"/>
      <c r="CL587" s="130"/>
      <c r="CM587" s="1"/>
      <c r="CN587" s="1"/>
      <c r="CO587" s="1"/>
      <c r="CP587" s="1"/>
      <c r="CQ587" s="1"/>
    </row>
    <row r="588" spans="2:95" s="14" customFormat="1" ht="13.5" customHeight="1">
      <c r="B588" s="451"/>
      <c r="C588" s="566"/>
      <c r="D588" s="581"/>
      <c r="E588" s="569"/>
      <c r="F588" s="569"/>
      <c r="G588" s="117" t="s">
        <v>139</v>
      </c>
      <c r="H588" s="187">
        <v>4177095</v>
      </c>
      <c r="I588" s="160">
        <f>IFERROR(H588/E581,"-")</f>
        <v>1.5111335486809447E-2</v>
      </c>
      <c r="J588" s="187">
        <v>43</v>
      </c>
      <c r="K588" s="160">
        <f>IFERROR(J588/F581,"-")</f>
        <v>9.4298245614035089E-2</v>
      </c>
      <c r="L588" s="190">
        <f t="shared" si="336"/>
        <v>97141.744186046519</v>
      </c>
      <c r="M588" s="101">
        <f t="shared" si="346"/>
        <v>6.3328424153166422E-3</v>
      </c>
      <c r="N588" s="569"/>
      <c r="O588" s="569"/>
      <c r="P588" s="117" t="s">
        <v>139</v>
      </c>
      <c r="Q588" s="187">
        <v>679</v>
      </c>
      <c r="R588" s="160">
        <f>IFERROR(Q588/N581,"-")</f>
        <v>2.8108527895540597E-5</v>
      </c>
      <c r="S588" s="187">
        <v>1</v>
      </c>
      <c r="T588" s="160">
        <f>IFERROR(S588/O581,"-")</f>
        <v>2.8571428571428571E-2</v>
      </c>
      <c r="U588" s="190">
        <f t="shared" si="337"/>
        <v>679</v>
      </c>
      <c r="V588" s="101">
        <f t="shared" si="347"/>
        <v>1.4727540500736376E-4</v>
      </c>
      <c r="W588" s="569"/>
      <c r="X588" s="569"/>
      <c r="Y588" s="117" t="s">
        <v>139</v>
      </c>
      <c r="Z588" s="187">
        <v>1336</v>
      </c>
      <c r="AA588" s="160">
        <f>IFERROR(Z588/W581,"-")</f>
        <v>1.0760369944096013E-4</v>
      </c>
      <c r="AB588" s="187">
        <v>1</v>
      </c>
      <c r="AC588" s="160">
        <f>IFERROR(AB588/X581,"-")</f>
        <v>0.05</v>
      </c>
      <c r="AD588" s="190">
        <f t="shared" si="338"/>
        <v>1336</v>
      </c>
      <c r="AE588" s="101">
        <f t="shared" si="348"/>
        <v>1.4727540500736376E-4</v>
      </c>
      <c r="AF588" s="569"/>
      <c r="AG588" s="569"/>
      <c r="AH588" s="117" t="s">
        <v>139</v>
      </c>
      <c r="AI588" s="187">
        <v>45841</v>
      </c>
      <c r="AJ588" s="160">
        <f>IFERROR(AI588/AF581,"-")</f>
        <v>1.2752811176827334E-3</v>
      </c>
      <c r="AK588" s="187">
        <v>5</v>
      </c>
      <c r="AL588" s="160">
        <f>IFERROR(AK588/AG581,"-")</f>
        <v>0.10638297872340426</v>
      </c>
      <c r="AM588" s="190">
        <f t="shared" si="339"/>
        <v>9168.2000000000007</v>
      </c>
      <c r="AN588" s="101">
        <f t="shared" si="349"/>
        <v>7.3637702503681884E-4</v>
      </c>
      <c r="AO588" s="569"/>
      <c r="AP588" s="586"/>
      <c r="AQ588" s="117" t="s">
        <v>139</v>
      </c>
      <c r="AR588" s="187">
        <f t="shared" si="334"/>
        <v>4224951</v>
      </c>
      <c r="AS588" s="160">
        <f>IFERROR(AR588/AO581,"-")</f>
        <v>1.2107979207850991E-2</v>
      </c>
      <c r="AT588" s="187">
        <f t="shared" si="335"/>
        <v>50</v>
      </c>
      <c r="AU588" s="160">
        <f>IFERROR(AT588/AP581,"-")</f>
        <v>8.9605734767025089E-2</v>
      </c>
      <c r="AV588" s="190">
        <f t="shared" si="340"/>
        <v>84499.02</v>
      </c>
      <c r="AW588" s="101">
        <f t="shared" si="350"/>
        <v>7.3637702503681884E-3</v>
      </c>
      <c r="AX588" s="112"/>
      <c r="BN588" s="476"/>
      <c r="BO588" s="566"/>
      <c r="BP588" s="569"/>
      <c r="BQ588" s="569"/>
      <c r="BR588" s="388" t="s">
        <v>138</v>
      </c>
      <c r="BS588" s="374">
        <v>14595162</v>
      </c>
      <c r="BT588" s="329">
        <v>3.2567846807904456E-2</v>
      </c>
      <c r="BU588" s="374">
        <v>252</v>
      </c>
      <c r="BV588" s="329">
        <v>0.42567567567567566</v>
      </c>
      <c r="BW588" s="374">
        <v>57917.309523809527</v>
      </c>
      <c r="BX588" s="389">
        <v>4.4464049404499342E-3</v>
      </c>
      <c r="CA588" s="9"/>
      <c r="CB588" s="138"/>
      <c r="CC588" s="138"/>
      <c r="CD588" s="138"/>
      <c r="CE588" s="138"/>
      <c r="CF588" s="138"/>
      <c r="CG588" s="138"/>
      <c r="CH588" s="1"/>
      <c r="CI588" s="9"/>
      <c r="CJ588" s="130"/>
      <c r="CK588" s="130"/>
      <c r="CL588" s="130"/>
      <c r="CM588" s="1"/>
      <c r="CN588" s="1"/>
      <c r="CO588" s="1"/>
      <c r="CP588" s="1"/>
      <c r="CQ588" s="1"/>
    </row>
    <row r="589" spans="2:95" s="14" customFormat="1" ht="13.5" customHeight="1">
      <c r="B589" s="451"/>
      <c r="C589" s="566"/>
      <c r="D589" s="581"/>
      <c r="E589" s="569"/>
      <c r="F589" s="569"/>
      <c r="G589" s="117" t="s">
        <v>149</v>
      </c>
      <c r="H589" s="187">
        <v>0</v>
      </c>
      <c r="I589" s="160">
        <f>IFERROR(H589/E581,"-")</f>
        <v>0</v>
      </c>
      <c r="J589" s="187">
        <v>0</v>
      </c>
      <c r="K589" s="160">
        <f>IFERROR(J589/F581,"-")</f>
        <v>0</v>
      </c>
      <c r="L589" s="190" t="str">
        <f t="shared" si="336"/>
        <v>-</v>
      </c>
      <c r="M589" s="101">
        <f t="shared" si="346"/>
        <v>0</v>
      </c>
      <c r="N589" s="569"/>
      <c r="O589" s="569"/>
      <c r="P589" s="117" t="s">
        <v>149</v>
      </c>
      <c r="Q589" s="187">
        <v>0</v>
      </c>
      <c r="R589" s="160">
        <f>IFERROR(Q589/N581,"-")</f>
        <v>0</v>
      </c>
      <c r="S589" s="187">
        <v>0</v>
      </c>
      <c r="T589" s="160">
        <f>IFERROR(S589/O581,"-")</f>
        <v>0</v>
      </c>
      <c r="U589" s="190" t="str">
        <f t="shared" si="337"/>
        <v>-</v>
      </c>
      <c r="V589" s="101">
        <f t="shared" si="347"/>
        <v>0</v>
      </c>
      <c r="W589" s="569"/>
      <c r="X589" s="569"/>
      <c r="Y589" s="117" t="s">
        <v>149</v>
      </c>
      <c r="Z589" s="187">
        <v>0</v>
      </c>
      <c r="AA589" s="160">
        <f>IFERROR(Z589/W581,"-")</f>
        <v>0</v>
      </c>
      <c r="AB589" s="187">
        <v>0</v>
      </c>
      <c r="AC589" s="160">
        <f>IFERROR(AB589/X581,"-")</f>
        <v>0</v>
      </c>
      <c r="AD589" s="190" t="str">
        <f t="shared" si="338"/>
        <v>-</v>
      </c>
      <c r="AE589" s="101">
        <f t="shared" si="348"/>
        <v>0</v>
      </c>
      <c r="AF589" s="569"/>
      <c r="AG589" s="569"/>
      <c r="AH589" s="117" t="s">
        <v>149</v>
      </c>
      <c r="AI589" s="187">
        <v>0</v>
      </c>
      <c r="AJ589" s="160">
        <f>IFERROR(AI589/AF581,"-")</f>
        <v>0</v>
      </c>
      <c r="AK589" s="187">
        <v>0</v>
      </c>
      <c r="AL589" s="160">
        <f>IFERROR(AK589/AG581,"-")</f>
        <v>0</v>
      </c>
      <c r="AM589" s="190" t="str">
        <f t="shared" si="339"/>
        <v>-</v>
      </c>
      <c r="AN589" s="101">
        <f t="shared" si="349"/>
        <v>0</v>
      </c>
      <c r="AO589" s="569"/>
      <c r="AP589" s="586"/>
      <c r="AQ589" s="117" t="s">
        <v>149</v>
      </c>
      <c r="AR589" s="187">
        <f t="shared" si="334"/>
        <v>0</v>
      </c>
      <c r="AS589" s="160">
        <f>IFERROR(AR589/AO581,"-")</f>
        <v>0</v>
      </c>
      <c r="AT589" s="187">
        <f t="shared" si="335"/>
        <v>0</v>
      </c>
      <c r="AU589" s="160">
        <f>IFERROR(AT589/AP581,"-")</f>
        <v>0</v>
      </c>
      <c r="AV589" s="190" t="str">
        <f t="shared" si="340"/>
        <v>-</v>
      </c>
      <c r="AW589" s="101">
        <f t="shared" si="350"/>
        <v>0</v>
      </c>
      <c r="AX589" s="112"/>
      <c r="BN589" s="476"/>
      <c r="BO589" s="566"/>
      <c r="BP589" s="569"/>
      <c r="BQ589" s="569"/>
      <c r="BR589" s="388" t="s">
        <v>139</v>
      </c>
      <c r="BS589" s="374">
        <v>18567921</v>
      </c>
      <c r="BT589" s="329">
        <v>4.1432716311697815E-2</v>
      </c>
      <c r="BU589" s="374">
        <v>88</v>
      </c>
      <c r="BV589" s="329">
        <v>0.14864864864864866</v>
      </c>
      <c r="BW589" s="374">
        <v>210999.10227272726</v>
      </c>
      <c r="BX589" s="389">
        <v>1.5527128363475959E-3</v>
      </c>
      <c r="CA589" s="9"/>
      <c r="CB589" s="138"/>
      <c r="CC589" s="138"/>
      <c r="CD589" s="138"/>
      <c r="CE589" s="138"/>
      <c r="CF589" s="138"/>
      <c r="CG589" s="138"/>
      <c r="CH589" s="1"/>
      <c r="CI589" s="9"/>
      <c r="CJ589" s="130"/>
      <c r="CK589" s="130"/>
      <c r="CL589" s="130"/>
      <c r="CM589" s="1"/>
      <c r="CN589" s="1"/>
      <c r="CO589" s="1"/>
      <c r="CP589" s="1"/>
      <c r="CQ589" s="1"/>
    </row>
    <row r="590" spans="2:95" s="14" customFormat="1" ht="13.5" customHeight="1">
      <c r="B590" s="451"/>
      <c r="C590" s="566"/>
      <c r="D590" s="581"/>
      <c r="E590" s="569"/>
      <c r="F590" s="569"/>
      <c r="G590" s="117" t="s">
        <v>140</v>
      </c>
      <c r="H590" s="187">
        <v>20727</v>
      </c>
      <c r="I590" s="160">
        <f>IFERROR(H590/E581,"-")</f>
        <v>7.4983367779545205E-5</v>
      </c>
      <c r="J590" s="187">
        <v>3</v>
      </c>
      <c r="K590" s="160">
        <f>IFERROR(J590/F581,"-")</f>
        <v>6.5789473684210523E-3</v>
      </c>
      <c r="L590" s="190">
        <f t="shared" si="336"/>
        <v>6909</v>
      </c>
      <c r="M590" s="101">
        <f t="shared" si="346"/>
        <v>4.4182621502209131E-4</v>
      </c>
      <c r="N590" s="569"/>
      <c r="O590" s="569"/>
      <c r="P590" s="117" t="s">
        <v>140</v>
      </c>
      <c r="Q590" s="187">
        <v>6889</v>
      </c>
      <c r="R590" s="160">
        <f>IFERROR(Q590/N581,"-")</f>
        <v>2.8518357683708271E-4</v>
      </c>
      <c r="S590" s="187">
        <v>1</v>
      </c>
      <c r="T590" s="160">
        <f>IFERROR(S590/O581,"-")</f>
        <v>2.8571428571428571E-2</v>
      </c>
      <c r="U590" s="190">
        <f t="shared" si="337"/>
        <v>6889</v>
      </c>
      <c r="V590" s="101">
        <f t="shared" si="347"/>
        <v>1.4727540500736376E-4</v>
      </c>
      <c r="W590" s="569"/>
      <c r="X590" s="569"/>
      <c r="Y590" s="117" t="s">
        <v>140</v>
      </c>
      <c r="Z590" s="187">
        <v>0</v>
      </c>
      <c r="AA590" s="160">
        <f>IFERROR(Z590/W581,"-")</f>
        <v>0</v>
      </c>
      <c r="AB590" s="187">
        <v>0</v>
      </c>
      <c r="AC590" s="160">
        <f>IFERROR(AB590/X581,"-")</f>
        <v>0</v>
      </c>
      <c r="AD590" s="190" t="str">
        <f t="shared" si="338"/>
        <v>-</v>
      </c>
      <c r="AE590" s="101">
        <f t="shared" si="348"/>
        <v>0</v>
      </c>
      <c r="AF590" s="569"/>
      <c r="AG590" s="569"/>
      <c r="AH590" s="117" t="s">
        <v>140</v>
      </c>
      <c r="AI590" s="187">
        <v>0</v>
      </c>
      <c r="AJ590" s="160">
        <f>IFERROR(AI590/AF581,"-")</f>
        <v>0</v>
      </c>
      <c r="AK590" s="187">
        <v>0</v>
      </c>
      <c r="AL590" s="160">
        <f>IFERROR(AK590/AG581,"-")</f>
        <v>0</v>
      </c>
      <c r="AM590" s="190" t="str">
        <f t="shared" si="339"/>
        <v>-</v>
      </c>
      <c r="AN590" s="101">
        <f t="shared" si="349"/>
        <v>0</v>
      </c>
      <c r="AO590" s="569"/>
      <c r="AP590" s="586"/>
      <c r="AQ590" s="117" t="s">
        <v>140</v>
      </c>
      <c r="AR590" s="187">
        <f t="shared" si="334"/>
        <v>27616</v>
      </c>
      <c r="AS590" s="160">
        <f>IFERROR(AR590/AO581,"-")</f>
        <v>7.9142682081759762E-5</v>
      </c>
      <c r="AT590" s="187">
        <f t="shared" si="335"/>
        <v>4</v>
      </c>
      <c r="AU590" s="160">
        <f>IFERROR(AT590/AP581,"-")</f>
        <v>7.1684587813620072E-3</v>
      </c>
      <c r="AV590" s="190">
        <f t="shared" si="340"/>
        <v>6904</v>
      </c>
      <c r="AW590" s="101">
        <f t="shared" si="350"/>
        <v>5.8910162002945505E-4</v>
      </c>
      <c r="AX590" s="112"/>
      <c r="BN590" s="476"/>
      <c r="BO590" s="566"/>
      <c r="BP590" s="569"/>
      <c r="BQ590" s="569"/>
      <c r="BR590" s="388" t="s">
        <v>436</v>
      </c>
      <c r="BS590" s="374">
        <v>0</v>
      </c>
      <c r="BT590" s="329">
        <v>0</v>
      </c>
      <c r="BU590" s="374">
        <v>0</v>
      </c>
      <c r="BV590" s="329">
        <v>0</v>
      </c>
      <c r="BW590" s="374" t="s">
        <v>329</v>
      </c>
      <c r="BX590" s="389">
        <v>0</v>
      </c>
      <c r="CA590" s="9"/>
      <c r="CB590" s="138"/>
      <c r="CC590" s="138"/>
      <c r="CD590" s="138"/>
      <c r="CE590" s="138"/>
      <c r="CF590" s="138"/>
      <c r="CG590" s="138"/>
      <c r="CH590" s="1"/>
      <c r="CI590" s="9"/>
      <c r="CJ590" s="130"/>
      <c r="CK590" s="130"/>
      <c r="CL590" s="130"/>
      <c r="CM590" s="1"/>
      <c r="CN590" s="1"/>
      <c r="CO590" s="1"/>
      <c r="CP590" s="1"/>
      <c r="CQ590" s="1"/>
    </row>
    <row r="591" spans="2:95" s="14" customFormat="1" ht="13.5" customHeight="1">
      <c r="B591" s="451"/>
      <c r="C591" s="566"/>
      <c r="D591" s="581"/>
      <c r="E591" s="569"/>
      <c r="F591" s="569"/>
      <c r="G591" s="117" t="s">
        <v>141</v>
      </c>
      <c r="H591" s="187">
        <v>133004</v>
      </c>
      <c r="I591" s="160">
        <f>IFERROR(H591/E581,"-")</f>
        <v>4.811640781661905E-4</v>
      </c>
      <c r="J591" s="187">
        <v>11</v>
      </c>
      <c r="K591" s="160">
        <f>IFERROR(J591/F581,"-")</f>
        <v>2.4122807017543858E-2</v>
      </c>
      <c r="L591" s="190">
        <f t="shared" si="336"/>
        <v>12091.272727272728</v>
      </c>
      <c r="M591" s="101">
        <f t="shared" si="346"/>
        <v>1.6200294550810016E-3</v>
      </c>
      <c r="N591" s="569"/>
      <c r="O591" s="569"/>
      <c r="P591" s="117" t="s">
        <v>141</v>
      </c>
      <c r="Q591" s="187">
        <v>3022</v>
      </c>
      <c r="R591" s="160">
        <f>IFERROR(Q591/N581,"-")</f>
        <v>1.2510157776189054E-4</v>
      </c>
      <c r="S591" s="187">
        <v>1</v>
      </c>
      <c r="T591" s="160">
        <f>IFERROR(S591/O581,"-")</f>
        <v>2.8571428571428571E-2</v>
      </c>
      <c r="U591" s="190">
        <f t="shared" si="337"/>
        <v>3022</v>
      </c>
      <c r="V591" s="101">
        <f t="shared" si="347"/>
        <v>1.4727540500736376E-4</v>
      </c>
      <c r="W591" s="569"/>
      <c r="X591" s="569"/>
      <c r="Y591" s="117" t="s">
        <v>141</v>
      </c>
      <c r="Z591" s="187">
        <v>0</v>
      </c>
      <c r="AA591" s="160">
        <f>IFERROR(Z591/W581,"-")</f>
        <v>0</v>
      </c>
      <c r="AB591" s="187">
        <v>0</v>
      </c>
      <c r="AC591" s="160">
        <f>IFERROR(AB591/X581,"-")</f>
        <v>0</v>
      </c>
      <c r="AD591" s="190" t="str">
        <f t="shared" si="338"/>
        <v>-</v>
      </c>
      <c r="AE591" s="101">
        <f t="shared" si="348"/>
        <v>0</v>
      </c>
      <c r="AF591" s="569"/>
      <c r="AG591" s="569"/>
      <c r="AH591" s="117" t="s">
        <v>141</v>
      </c>
      <c r="AI591" s="187">
        <v>8835</v>
      </c>
      <c r="AJ591" s="160">
        <f>IFERROR(AI591/AF581,"-")</f>
        <v>2.457867122167263E-4</v>
      </c>
      <c r="AK591" s="187">
        <v>1</v>
      </c>
      <c r="AL591" s="160">
        <f>IFERROR(AK591/AG581,"-")</f>
        <v>2.1276595744680851E-2</v>
      </c>
      <c r="AM591" s="190">
        <f t="shared" si="339"/>
        <v>8835</v>
      </c>
      <c r="AN591" s="101">
        <f t="shared" si="349"/>
        <v>1.4727540500736376E-4</v>
      </c>
      <c r="AO591" s="569"/>
      <c r="AP591" s="586"/>
      <c r="AQ591" s="117" t="s">
        <v>141</v>
      </c>
      <c r="AR591" s="187">
        <f t="shared" si="334"/>
        <v>144861</v>
      </c>
      <c r="AS591" s="160">
        <f>IFERROR(AR591/AO581,"-")</f>
        <v>4.151465841919829E-4</v>
      </c>
      <c r="AT591" s="187">
        <f t="shared" si="335"/>
        <v>13</v>
      </c>
      <c r="AU591" s="160">
        <f>IFERROR(AT591/AP581,"-")</f>
        <v>2.3297491039426525E-2</v>
      </c>
      <c r="AV591" s="190">
        <f t="shared" si="340"/>
        <v>11143.153846153846</v>
      </c>
      <c r="AW591" s="101">
        <f t="shared" si="350"/>
        <v>1.9145802650957289E-3</v>
      </c>
      <c r="AX591" s="112"/>
      <c r="BN591" s="476"/>
      <c r="BO591" s="566"/>
      <c r="BP591" s="569"/>
      <c r="BQ591" s="569"/>
      <c r="BR591" s="388" t="s">
        <v>140</v>
      </c>
      <c r="BS591" s="374">
        <v>338104</v>
      </c>
      <c r="BT591" s="329">
        <v>7.5444995246642195E-4</v>
      </c>
      <c r="BU591" s="374">
        <v>13</v>
      </c>
      <c r="BV591" s="329">
        <v>2.1959459459459461E-2</v>
      </c>
      <c r="BW591" s="374">
        <v>26008</v>
      </c>
      <c r="BX591" s="389">
        <v>2.293780326422585E-4</v>
      </c>
      <c r="CA591" s="9"/>
      <c r="CB591" s="138"/>
      <c r="CC591" s="138"/>
      <c r="CD591" s="138"/>
      <c r="CE591" s="138"/>
      <c r="CF591" s="138"/>
      <c r="CG591" s="138"/>
      <c r="CH591" s="1"/>
      <c r="CI591" s="9"/>
      <c r="CJ591" s="130"/>
      <c r="CK591" s="130"/>
      <c r="CL591" s="130"/>
      <c r="CM591" s="1"/>
      <c r="CN591" s="1"/>
      <c r="CO591" s="1"/>
      <c r="CP591" s="1"/>
      <c r="CQ591" s="1"/>
    </row>
    <row r="592" spans="2:95" s="14" customFormat="1" ht="13.5" customHeight="1">
      <c r="B592" s="451"/>
      <c r="C592" s="566"/>
      <c r="D592" s="581"/>
      <c r="E592" s="569"/>
      <c r="F592" s="569"/>
      <c r="G592" s="117" t="s">
        <v>142</v>
      </c>
      <c r="H592" s="187">
        <v>5150</v>
      </c>
      <c r="I592" s="160">
        <f>IFERROR(H592/E581,"-")</f>
        <v>1.8630981042343698E-5</v>
      </c>
      <c r="J592" s="187">
        <v>2</v>
      </c>
      <c r="K592" s="160">
        <f>IFERROR(J592/F581,"-")</f>
        <v>4.3859649122807015E-3</v>
      </c>
      <c r="L592" s="190">
        <f t="shared" si="336"/>
        <v>2575</v>
      </c>
      <c r="M592" s="101">
        <f t="shared" si="346"/>
        <v>2.9455081001472752E-4</v>
      </c>
      <c r="N592" s="569"/>
      <c r="O592" s="569"/>
      <c r="P592" s="117" t="s">
        <v>142</v>
      </c>
      <c r="Q592" s="187">
        <v>0</v>
      </c>
      <c r="R592" s="160">
        <f>IFERROR(Q592/N581,"-")</f>
        <v>0</v>
      </c>
      <c r="S592" s="187">
        <v>0</v>
      </c>
      <c r="T592" s="160">
        <f>IFERROR(S592/O581,"-")</f>
        <v>0</v>
      </c>
      <c r="U592" s="190" t="str">
        <f t="shared" si="337"/>
        <v>-</v>
      </c>
      <c r="V592" s="101">
        <f t="shared" si="347"/>
        <v>0</v>
      </c>
      <c r="W592" s="569"/>
      <c r="X592" s="569"/>
      <c r="Y592" s="117" t="s">
        <v>142</v>
      </c>
      <c r="Z592" s="187">
        <v>0</v>
      </c>
      <c r="AA592" s="160">
        <f>IFERROR(Z592/W581,"-")</f>
        <v>0</v>
      </c>
      <c r="AB592" s="187">
        <v>0</v>
      </c>
      <c r="AC592" s="160">
        <f>IFERROR(AB592/X581,"-")</f>
        <v>0</v>
      </c>
      <c r="AD592" s="190" t="str">
        <f t="shared" si="338"/>
        <v>-</v>
      </c>
      <c r="AE592" s="101">
        <f t="shared" si="348"/>
        <v>0</v>
      </c>
      <c r="AF592" s="569"/>
      <c r="AG592" s="569"/>
      <c r="AH592" s="117" t="s">
        <v>142</v>
      </c>
      <c r="AI592" s="187">
        <v>7687</v>
      </c>
      <c r="AJ592" s="160">
        <f>IFERROR(AI592/AF581,"-")</f>
        <v>2.1384974044255517E-4</v>
      </c>
      <c r="AK592" s="187">
        <v>3</v>
      </c>
      <c r="AL592" s="160">
        <f>IFERROR(AK592/AG581,"-")</f>
        <v>6.3829787234042548E-2</v>
      </c>
      <c r="AM592" s="190">
        <f t="shared" si="339"/>
        <v>2562.3333333333335</v>
      </c>
      <c r="AN592" s="101">
        <f t="shared" si="349"/>
        <v>4.4182621502209131E-4</v>
      </c>
      <c r="AO592" s="569"/>
      <c r="AP592" s="586"/>
      <c r="AQ592" s="117" t="s">
        <v>142</v>
      </c>
      <c r="AR592" s="187">
        <f t="shared" si="334"/>
        <v>12837</v>
      </c>
      <c r="AS592" s="160">
        <f>IFERROR(AR592/AO581,"-")</f>
        <v>3.6788622895551491E-5</v>
      </c>
      <c r="AT592" s="187">
        <f t="shared" si="335"/>
        <v>5</v>
      </c>
      <c r="AU592" s="160">
        <f>IFERROR(AT592/AP581,"-")</f>
        <v>8.9605734767025085E-3</v>
      </c>
      <c r="AV592" s="190">
        <f t="shared" si="340"/>
        <v>2567.4</v>
      </c>
      <c r="AW592" s="101">
        <f t="shared" si="350"/>
        <v>7.3637702503681884E-4</v>
      </c>
      <c r="AX592" s="112"/>
      <c r="BN592" s="476"/>
      <c r="BO592" s="566"/>
      <c r="BP592" s="569"/>
      <c r="BQ592" s="569"/>
      <c r="BR592" s="388" t="s">
        <v>141</v>
      </c>
      <c r="BS592" s="374">
        <v>393550</v>
      </c>
      <c r="BT592" s="329">
        <v>8.7817292547015221E-4</v>
      </c>
      <c r="BU592" s="374">
        <v>33</v>
      </c>
      <c r="BV592" s="329">
        <v>5.5743243243243243E-2</v>
      </c>
      <c r="BW592" s="374">
        <v>11925.757575757576</v>
      </c>
      <c r="BX592" s="389">
        <v>5.822673136303485E-4</v>
      </c>
      <c r="CA592" s="9"/>
      <c r="CB592" s="138"/>
      <c r="CC592" s="138"/>
      <c r="CD592" s="138"/>
      <c r="CE592" s="138"/>
      <c r="CF592" s="138"/>
      <c r="CG592" s="138"/>
      <c r="CH592" s="1"/>
      <c r="CI592" s="9"/>
      <c r="CJ592" s="130"/>
      <c r="CK592" s="130"/>
      <c r="CL592" s="130"/>
      <c r="CM592" s="1"/>
      <c r="CN592" s="1"/>
      <c r="CO592" s="1"/>
      <c r="CP592" s="1"/>
      <c r="CQ592" s="1"/>
    </row>
    <row r="593" spans="2:95" s="14" customFormat="1" ht="13.5" customHeight="1">
      <c r="B593" s="451"/>
      <c r="C593" s="566"/>
      <c r="D593" s="581"/>
      <c r="E593" s="569"/>
      <c r="F593" s="569"/>
      <c r="G593" s="117" t="s">
        <v>143</v>
      </c>
      <c r="H593" s="187">
        <v>9682</v>
      </c>
      <c r="I593" s="160">
        <f>IFERROR(H593/E581,"-")</f>
        <v>3.5026244359606151E-5</v>
      </c>
      <c r="J593" s="187">
        <v>2</v>
      </c>
      <c r="K593" s="160">
        <f>IFERROR(J593/F581,"-")</f>
        <v>4.3859649122807015E-3</v>
      </c>
      <c r="L593" s="190">
        <f t="shared" si="336"/>
        <v>4841</v>
      </c>
      <c r="M593" s="101">
        <f t="shared" si="346"/>
        <v>2.9455081001472752E-4</v>
      </c>
      <c r="N593" s="569"/>
      <c r="O593" s="569"/>
      <c r="P593" s="117" t="s">
        <v>143</v>
      </c>
      <c r="Q593" s="187">
        <v>0</v>
      </c>
      <c r="R593" s="160">
        <f>IFERROR(Q593/N581,"-")</f>
        <v>0</v>
      </c>
      <c r="S593" s="187">
        <v>0</v>
      </c>
      <c r="T593" s="160">
        <f>IFERROR(S593/O581,"-")</f>
        <v>0</v>
      </c>
      <c r="U593" s="190" t="str">
        <f t="shared" si="337"/>
        <v>-</v>
      </c>
      <c r="V593" s="101">
        <f t="shared" si="347"/>
        <v>0</v>
      </c>
      <c r="W593" s="569"/>
      <c r="X593" s="569"/>
      <c r="Y593" s="117" t="s">
        <v>143</v>
      </c>
      <c r="Z593" s="187">
        <v>0</v>
      </c>
      <c r="AA593" s="160">
        <f>IFERROR(Z593/W581,"-")</f>
        <v>0</v>
      </c>
      <c r="AB593" s="187">
        <v>0</v>
      </c>
      <c r="AC593" s="160">
        <f>IFERROR(AB593/X581,"-")</f>
        <v>0</v>
      </c>
      <c r="AD593" s="190" t="str">
        <f t="shared" si="338"/>
        <v>-</v>
      </c>
      <c r="AE593" s="101">
        <f t="shared" si="348"/>
        <v>0</v>
      </c>
      <c r="AF593" s="569"/>
      <c r="AG593" s="569"/>
      <c r="AH593" s="117" t="s">
        <v>143</v>
      </c>
      <c r="AI593" s="187">
        <v>1633</v>
      </c>
      <c r="AJ593" s="160">
        <f>IFERROR(AI593/AF581,"-")</f>
        <v>4.5429507758903684E-5</v>
      </c>
      <c r="AK593" s="187">
        <v>1</v>
      </c>
      <c r="AL593" s="160">
        <f>IFERROR(AK593/AG581,"-")</f>
        <v>2.1276595744680851E-2</v>
      </c>
      <c r="AM593" s="190">
        <f t="shared" si="339"/>
        <v>1633</v>
      </c>
      <c r="AN593" s="101">
        <f t="shared" si="349"/>
        <v>1.4727540500736376E-4</v>
      </c>
      <c r="AO593" s="569"/>
      <c r="AP593" s="586"/>
      <c r="AQ593" s="117" t="s">
        <v>143</v>
      </c>
      <c r="AR593" s="187">
        <f t="shared" si="334"/>
        <v>11315</v>
      </c>
      <c r="AS593" s="160">
        <f>IFERROR(AR593/AO581,"-")</f>
        <v>3.242683400040236E-5</v>
      </c>
      <c r="AT593" s="187">
        <f t="shared" si="335"/>
        <v>3</v>
      </c>
      <c r="AU593" s="160">
        <f>IFERROR(AT593/AP581,"-")</f>
        <v>5.3763440860215058E-3</v>
      </c>
      <c r="AV593" s="190">
        <f t="shared" si="340"/>
        <v>3771.6666666666665</v>
      </c>
      <c r="AW593" s="101">
        <f t="shared" si="350"/>
        <v>4.4182621502209131E-4</v>
      </c>
      <c r="AX593" s="112"/>
      <c r="BN593" s="476"/>
      <c r="BO593" s="566"/>
      <c r="BP593" s="569"/>
      <c r="BQ593" s="569"/>
      <c r="BR593" s="388" t="s">
        <v>142</v>
      </c>
      <c r="BS593" s="374">
        <v>310043</v>
      </c>
      <c r="BT593" s="329">
        <v>6.91834248079132E-4</v>
      </c>
      <c r="BU593" s="374">
        <v>7</v>
      </c>
      <c r="BV593" s="329">
        <v>1.1824324324324325E-2</v>
      </c>
      <c r="BW593" s="374">
        <v>44291.857142857145</v>
      </c>
      <c r="BX593" s="389">
        <v>1.2351124834583151E-4</v>
      </c>
      <c r="CA593" s="9"/>
      <c r="CB593" s="138"/>
      <c r="CC593" s="138"/>
      <c r="CD593" s="138"/>
      <c r="CE593" s="138"/>
      <c r="CF593" s="138"/>
      <c r="CG593" s="138"/>
      <c r="CH593" s="1"/>
      <c r="CI593" s="9"/>
      <c r="CJ593" s="130"/>
      <c r="CK593" s="130"/>
      <c r="CL593" s="130"/>
      <c r="CM593" s="1"/>
      <c r="CN593" s="1"/>
      <c r="CO593" s="1"/>
      <c r="CP593" s="1"/>
      <c r="CQ593" s="1"/>
    </row>
    <row r="594" spans="2:95" s="14" customFormat="1" ht="13.5" customHeight="1">
      <c r="B594" s="451"/>
      <c r="C594" s="566"/>
      <c r="D594" s="581"/>
      <c r="E594" s="569"/>
      <c r="F594" s="569"/>
      <c r="G594" s="117" t="s">
        <v>144</v>
      </c>
      <c r="H594" s="187">
        <v>1297445</v>
      </c>
      <c r="I594" s="160">
        <f>IFERROR(H594/E581,"-")</f>
        <v>4.693722951161868E-3</v>
      </c>
      <c r="J594" s="187">
        <v>30</v>
      </c>
      <c r="K594" s="160">
        <f>IFERROR(J594/F581,"-")</f>
        <v>6.5789473684210523E-2</v>
      </c>
      <c r="L594" s="190">
        <f t="shared" si="336"/>
        <v>43248.166666666664</v>
      </c>
      <c r="M594" s="101">
        <f t="shared" si="346"/>
        <v>4.418262150220913E-3</v>
      </c>
      <c r="N594" s="569"/>
      <c r="O594" s="569"/>
      <c r="P594" s="117" t="s">
        <v>144</v>
      </c>
      <c r="Q594" s="187">
        <v>145322</v>
      </c>
      <c r="R594" s="160">
        <f>IFERROR(Q594/N581,"-")</f>
        <v>6.0158873208184839E-3</v>
      </c>
      <c r="S594" s="187">
        <v>3</v>
      </c>
      <c r="T594" s="160">
        <f>IFERROR(S594/O581,"-")</f>
        <v>8.5714285714285715E-2</v>
      </c>
      <c r="U594" s="190">
        <f t="shared" si="337"/>
        <v>48440.666666666664</v>
      </c>
      <c r="V594" s="101">
        <f t="shared" si="347"/>
        <v>4.4182621502209131E-4</v>
      </c>
      <c r="W594" s="569"/>
      <c r="X594" s="569"/>
      <c r="Y594" s="117" t="s">
        <v>144</v>
      </c>
      <c r="Z594" s="187">
        <v>201881</v>
      </c>
      <c r="AA594" s="160">
        <f>IFERROR(Z594/W581,"-")</f>
        <v>1.6259837160808734E-2</v>
      </c>
      <c r="AB594" s="187">
        <v>3</v>
      </c>
      <c r="AC594" s="160">
        <f>IFERROR(AB594/X581,"-")</f>
        <v>0.15</v>
      </c>
      <c r="AD594" s="190">
        <f t="shared" si="338"/>
        <v>67293.666666666672</v>
      </c>
      <c r="AE594" s="101">
        <f t="shared" si="348"/>
        <v>4.4182621502209131E-4</v>
      </c>
      <c r="AF594" s="569"/>
      <c r="AG594" s="569"/>
      <c r="AH594" s="117" t="s">
        <v>144</v>
      </c>
      <c r="AI594" s="187">
        <v>251110</v>
      </c>
      <c r="AJ594" s="160">
        <f>IFERROR(AI594/AF581,"-")</f>
        <v>6.985795280672568E-3</v>
      </c>
      <c r="AK594" s="187">
        <v>9</v>
      </c>
      <c r="AL594" s="160">
        <f>IFERROR(AK594/AG581,"-")</f>
        <v>0.19148936170212766</v>
      </c>
      <c r="AM594" s="190">
        <f t="shared" si="339"/>
        <v>27901.111111111109</v>
      </c>
      <c r="AN594" s="101">
        <f t="shared" si="349"/>
        <v>1.325478645066274E-3</v>
      </c>
      <c r="AO594" s="569"/>
      <c r="AP594" s="586"/>
      <c r="AQ594" s="117" t="s">
        <v>144</v>
      </c>
      <c r="AR594" s="187">
        <f t="shared" si="334"/>
        <v>1895758</v>
      </c>
      <c r="AS594" s="160">
        <f>IFERROR(AR594/AO581,"-")</f>
        <v>5.4329147124113812E-3</v>
      </c>
      <c r="AT594" s="187">
        <f t="shared" si="335"/>
        <v>45</v>
      </c>
      <c r="AU594" s="160">
        <f>IFERROR(AT594/AP581,"-")</f>
        <v>8.0645161290322578E-2</v>
      </c>
      <c r="AV594" s="190">
        <f t="shared" si="340"/>
        <v>42127.955555555556</v>
      </c>
      <c r="AW594" s="101">
        <f t="shared" si="350"/>
        <v>6.6273932253313695E-3</v>
      </c>
      <c r="AX594" s="112"/>
      <c r="BN594" s="476"/>
      <c r="BO594" s="566"/>
      <c r="BP594" s="569"/>
      <c r="BQ594" s="569"/>
      <c r="BR594" s="388" t="s">
        <v>143</v>
      </c>
      <c r="BS594" s="374">
        <v>4525985</v>
      </c>
      <c r="BT594" s="329">
        <v>1.0099345669124703E-2</v>
      </c>
      <c r="BU594" s="374">
        <v>4</v>
      </c>
      <c r="BV594" s="329">
        <v>6.7567567567567571E-3</v>
      </c>
      <c r="BW594" s="374">
        <v>1131496.25</v>
      </c>
      <c r="BX594" s="389">
        <v>7.0577856197617998E-5</v>
      </c>
      <c r="CA594" s="9"/>
      <c r="CB594" s="138"/>
      <c r="CC594" s="138"/>
      <c r="CD594" s="138"/>
      <c r="CE594" s="138"/>
      <c r="CF594" s="138"/>
      <c r="CG594" s="138"/>
      <c r="CH594" s="1"/>
      <c r="CI594" s="9"/>
      <c r="CJ594" s="130"/>
      <c r="CK594" s="130"/>
      <c r="CL594" s="130"/>
      <c r="CM594" s="1"/>
      <c r="CN594" s="1"/>
      <c r="CO594" s="1"/>
      <c r="CP594" s="1"/>
      <c r="CQ594" s="1"/>
    </row>
    <row r="595" spans="2:95" s="14" customFormat="1" ht="13.5" customHeight="1">
      <c r="B595" s="451"/>
      <c r="C595" s="566"/>
      <c r="D595" s="581"/>
      <c r="E595" s="569"/>
      <c r="F595" s="569"/>
      <c r="G595" s="117" t="s">
        <v>145</v>
      </c>
      <c r="H595" s="187">
        <v>1017679</v>
      </c>
      <c r="I595" s="160">
        <f>IFERROR(H595/E581,"-")</f>
        <v>3.6816229429497654E-3</v>
      </c>
      <c r="J595" s="187">
        <v>26</v>
      </c>
      <c r="K595" s="160">
        <f>IFERROR(J595/F581,"-")</f>
        <v>5.701754385964912E-2</v>
      </c>
      <c r="L595" s="190">
        <f t="shared" si="336"/>
        <v>39141.5</v>
      </c>
      <c r="M595" s="101">
        <f t="shared" si="346"/>
        <v>3.8291605301914579E-3</v>
      </c>
      <c r="N595" s="569"/>
      <c r="O595" s="569"/>
      <c r="P595" s="117" t="s">
        <v>145</v>
      </c>
      <c r="Q595" s="187">
        <v>1019</v>
      </c>
      <c r="R595" s="160">
        <f>IFERROR(Q595/N581,"-")</f>
        <v>4.2183490317460779E-5</v>
      </c>
      <c r="S595" s="187">
        <v>1</v>
      </c>
      <c r="T595" s="160">
        <f>IFERROR(S595/O581,"-")</f>
        <v>2.8571428571428571E-2</v>
      </c>
      <c r="U595" s="190">
        <f t="shared" si="337"/>
        <v>1019</v>
      </c>
      <c r="V595" s="101">
        <f t="shared" si="347"/>
        <v>1.4727540500736376E-4</v>
      </c>
      <c r="W595" s="569"/>
      <c r="X595" s="569"/>
      <c r="Y595" s="117" t="s">
        <v>145</v>
      </c>
      <c r="Z595" s="187">
        <v>233556</v>
      </c>
      <c r="AA595" s="160">
        <f>IFERROR(Z595/W581,"-")</f>
        <v>1.8810995229515629E-2</v>
      </c>
      <c r="AB595" s="187">
        <v>4</v>
      </c>
      <c r="AC595" s="160">
        <f>IFERROR(AB595/X581,"-")</f>
        <v>0.2</v>
      </c>
      <c r="AD595" s="190">
        <f t="shared" si="338"/>
        <v>58389</v>
      </c>
      <c r="AE595" s="101">
        <f t="shared" si="348"/>
        <v>5.8910162002945505E-4</v>
      </c>
      <c r="AF595" s="569"/>
      <c r="AG595" s="569"/>
      <c r="AH595" s="117" t="s">
        <v>145</v>
      </c>
      <c r="AI595" s="187">
        <v>37145</v>
      </c>
      <c r="AJ595" s="160">
        <f>IFERROR(AI595/AF581,"-")</f>
        <v>1.0333613384595696E-3</v>
      </c>
      <c r="AK595" s="187">
        <v>2</v>
      </c>
      <c r="AL595" s="160">
        <f>IFERROR(AK595/AG581,"-")</f>
        <v>4.2553191489361701E-2</v>
      </c>
      <c r="AM595" s="190">
        <f t="shared" si="339"/>
        <v>18572.5</v>
      </c>
      <c r="AN595" s="101">
        <f t="shared" si="349"/>
        <v>2.9455081001472752E-4</v>
      </c>
      <c r="AO595" s="569"/>
      <c r="AP595" s="586"/>
      <c r="AQ595" s="117" t="s">
        <v>145</v>
      </c>
      <c r="AR595" s="187">
        <f t="shared" si="334"/>
        <v>1289399</v>
      </c>
      <c r="AS595" s="160">
        <f>IFERROR(AR595/AO581,"-")</f>
        <v>3.6951946383813349E-3</v>
      </c>
      <c r="AT595" s="187">
        <f t="shared" si="335"/>
        <v>33</v>
      </c>
      <c r="AU595" s="160">
        <f>IFERROR(AT595/AP581,"-")</f>
        <v>5.9139784946236562E-2</v>
      </c>
      <c r="AV595" s="190">
        <f t="shared" si="340"/>
        <v>39072.696969696968</v>
      </c>
      <c r="AW595" s="101">
        <f t="shared" si="350"/>
        <v>4.8600883652430045E-3</v>
      </c>
      <c r="AX595" s="112"/>
      <c r="BN595" s="476"/>
      <c r="BO595" s="566"/>
      <c r="BP595" s="569"/>
      <c r="BQ595" s="569"/>
      <c r="BR595" s="388" t="s">
        <v>144</v>
      </c>
      <c r="BS595" s="374">
        <v>5147444</v>
      </c>
      <c r="BT595" s="329">
        <v>1.1486077896515772E-2</v>
      </c>
      <c r="BU595" s="374">
        <v>94</v>
      </c>
      <c r="BV595" s="329">
        <v>0.15878378378378377</v>
      </c>
      <c r="BW595" s="374">
        <v>54760.042553191488</v>
      </c>
      <c r="BX595" s="389">
        <v>1.658579620644023E-3</v>
      </c>
      <c r="CA595" s="9"/>
      <c r="CB595" s="138"/>
      <c r="CC595" s="138"/>
      <c r="CD595" s="138"/>
      <c r="CE595" s="138"/>
      <c r="CF595" s="138"/>
      <c r="CG595" s="138"/>
      <c r="CH595" s="1"/>
      <c r="CI595" s="9"/>
      <c r="CJ595" s="130"/>
      <c r="CK595" s="130"/>
      <c r="CL595" s="130"/>
      <c r="CM595" s="1"/>
      <c r="CN595" s="1"/>
      <c r="CO595" s="1"/>
      <c r="CP595" s="1"/>
      <c r="CQ595" s="1"/>
    </row>
    <row r="596" spans="2:95" s="14" customFormat="1" ht="13.5" customHeight="1">
      <c r="B596" s="451"/>
      <c r="C596" s="566"/>
      <c r="D596" s="581"/>
      <c r="E596" s="569"/>
      <c r="F596" s="569"/>
      <c r="G596" s="117" t="s">
        <v>146</v>
      </c>
      <c r="H596" s="187">
        <v>802146</v>
      </c>
      <c r="I596" s="160">
        <f>IFERROR(H596/E581,"-")</f>
        <v>2.9018964891634616E-3</v>
      </c>
      <c r="J596" s="187">
        <v>33</v>
      </c>
      <c r="K596" s="160">
        <f>IFERROR(J596/F581,"-")</f>
        <v>7.2368421052631582E-2</v>
      </c>
      <c r="L596" s="190">
        <f t="shared" si="336"/>
        <v>24307.454545454544</v>
      </c>
      <c r="M596" s="101">
        <f t="shared" si="346"/>
        <v>4.8600883652430045E-3</v>
      </c>
      <c r="N596" s="569"/>
      <c r="O596" s="569"/>
      <c r="P596" s="117" t="s">
        <v>146</v>
      </c>
      <c r="Q596" s="187">
        <v>134923</v>
      </c>
      <c r="R596" s="160">
        <f>IFERROR(Q596/N581,"-")</f>
        <v>5.5854004554492251E-3</v>
      </c>
      <c r="S596" s="187">
        <v>3</v>
      </c>
      <c r="T596" s="160">
        <f>IFERROR(S596/O581,"-")</f>
        <v>8.5714285714285715E-2</v>
      </c>
      <c r="U596" s="190">
        <f t="shared" si="337"/>
        <v>44974.333333333336</v>
      </c>
      <c r="V596" s="101">
        <f t="shared" si="347"/>
        <v>4.4182621502209131E-4</v>
      </c>
      <c r="W596" s="569"/>
      <c r="X596" s="569"/>
      <c r="Y596" s="117" t="s">
        <v>146</v>
      </c>
      <c r="Z596" s="187">
        <v>0</v>
      </c>
      <c r="AA596" s="160">
        <f>IFERROR(Z596/W581,"-")</f>
        <v>0</v>
      </c>
      <c r="AB596" s="187">
        <v>0</v>
      </c>
      <c r="AC596" s="160">
        <f>IFERROR(AB596/X581,"-")</f>
        <v>0</v>
      </c>
      <c r="AD596" s="190" t="str">
        <f t="shared" si="338"/>
        <v>-</v>
      </c>
      <c r="AE596" s="101">
        <f t="shared" si="348"/>
        <v>0</v>
      </c>
      <c r="AF596" s="569"/>
      <c r="AG596" s="569"/>
      <c r="AH596" s="117" t="s">
        <v>146</v>
      </c>
      <c r="AI596" s="187">
        <v>75380</v>
      </c>
      <c r="AJ596" s="160">
        <f>IFERROR(AI596/AF581,"-")</f>
        <v>2.0970461083075075E-3</v>
      </c>
      <c r="AK596" s="187">
        <v>5</v>
      </c>
      <c r="AL596" s="160">
        <f>IFERROR(AK596/AG581,"-")</f>
        <v>0.10638297872340426</v>
      </c>
      <c r="AM596" s="190">
        <f t="shared" si="339"/>
        <v>15076</v>
      </c>
      <c r="AN596" s="101">
        <f t="shared" si="349"/>
        <v>7.3637702503681884E-4</v>
      </c>
      <c r="AO596" s="569"/>
      <c r="AP596" s="586"/>
      <c r="AQ596" s="117" t="s">
        <v>146</v>
      </c>
      <c r="AR596" s="187">
        <f t="shared" si="334"/>
        <v>1012449</v>
      </c>
      <c r="AS596" s="160">
        <f>IFERROR(AR596/AO581,"-")</f>
        <v>2.9015038141293301E-3</v>
      </c>
      <c r="AT596" s="187">
        <f t="shared" si="335"/>
        <v>41</v>
      </c>
      <c r="AU596" s="160">
        <f>IFERROR(AT596/AP581,"-")</f>
        <v>7.3476702508960573E-2</v>
      </c>
      <c r="AV596" s="190">
        <f t="shared" si="340"/>
        <v>24693.878048780487</v>
      </c>
      <c r="AW596" s="101">
        <f t="shared" si="350"/>
        <v>6.0382916053019148E-3</v>
      </c>
      <c r="AX596" s="112"/>
      <c r="BN596" s="476"/>
      <c r="BO596" s="566"/>
      <c r="BP596" s="569"/>
      <c r="BQ596" s="569"/>
      <c r="BR596" s="388" t="s">
        <v>145</v>
      </c>
      <c r="BS596" s="374">
        <v>3671257</v>
      </c>
      <c r="BT596" s="329">
        <v>8.1920937615113064E-3</v>
      </c>
      <c r="BU596" s="374">
        <v>62</v>
      </c>
      <c r="BV596" s="329">
        <v>0.10472972972972973</v>
      </c>
      <c r="BW596" s="374">
        <v>59213.822580645159</v>
      </c>
      <c r="BX596" s="389">
        <v>1.0939567710630789E-3</v>
      </c>
      <c r="BZ596" s="144"/>
      <c r="CA596" s="9"/>
      <c r="CB596" s="138"/>
      <c r="CC596" s="138"/>
      <c r="CD596" s="138"/>
      <c r="CE596" s="138"/>
      <c r="CF596" s="138"/>
      <c r="CG596" s="138"/>
      <c r="CH596" s="1"/>
      <c r="CI596" s="9"/>
      <c r="CJ596" s="130"/>
      <c r="CK596" s="130"/>
      <c r="CL596" s="130"/>
      <c r="CM596" s="1"/>
      <c r="CN596" s="1"/>
      <c r="CO596" s="1"/>
      <c r="CP596" s="1"/>
      <c r="CQ596" s="1"/>
    </row>
    <row r="597" spans="2:95" s="14" customFormat="1" ht="13.5" customHeight="1">
      <c r="B597" s="451"/>
      <c r="C597" s="566"/>
      <c r="D597" s="581"/>
      <c r="E597" s="569"/>
      <c r="F597" s="569"/>
      <c r="G597" s="118" t="s">
        <v>147</v>
      </c>
      <c r="H597" s="188">
        <v>185642</v>
      </c>
      <c r="I597" s="161">
        <f>IFERROR(H597/E581,"-")</f>
        <v>6.7159079275005214E-4</v>
      </c>
      <c r="J597" s="188">
        <v>36</v>
      </c>
      <c r="K597" s="161">
        <f>IFERROR(J597/F581,"-")</f>
        <v>7.8947368421052627E-2</v>
      </c>
      <c r="L597" s="191">
        <f t="shared" si="336"/>
        <v>5156.7222222222226</v>
      </c>
      <c r="M597" s="102">
        <f t="shared" si="346"/>
        <v>5.301914580265096E-3</v>
      </c>
      <c r="N597" s="569"/>
      <c r="O597" s="569"/>
      <c r="P597" s="118" t="s">
        <v>147</v>
      </c>
      <c r="Q597" s="188">
        <v>16601</v>
      </c>
      <c r="R597" s="161">
        <f>IFERROR(Q597/N581,"-")</f>
        <v>6.8723073872440277E-4</v>
      </c>
      <c r="S597" s="188">
        <v>2</v>
      </c>
      <c r="T597" s="161">
        <f>IFERROR(S597/O581,"-")</f>
        <v>5.7142857142857141E-2</v>
      </c>
      <c r="U597" s="191">
        <f t="shared" si="337"/>
        <v>8300.5</v>
      </c>
      <c r="V597" s="102">
        <f t="shared" si="347"/>
        <v>2.9455081001472752E-4</v>
      </c>
      <c r="W597" s="569"/>
      <c r="X597" s="569"/>
      <c r="Y597" s="118" t="s">
        <v>147</v>
      </c>
      <c r="Z597" s="188">
        <v>4921</v>
      </c>
      <c r="AA597" s="161">
        <f>IFERROR(Z597/W581,"-")</f>
        <v>3.9634566238694969E-4</v>
      </c>
      <c r="AB597" s="188">
        <v>2</v>
      </c>
      <c r="AC597" s="161">
        <f>IFERROR(AB597/X581,"-")</f>
        <v>0.1</v>
      </c>
      <c r="AD597" s="191">
        <f t="shared" si="338"/>
        <v>2460.5</v>
      </c>
      <c r="AE597" s="102">
        <f t="shared" si="348"/>
        <v>2.9455081001472752E-4</v>
      </c>
      <c r="AF597" s="569"/>
      <c r="AG597" s="569"/>
      <c r="AH597" s="118" t="s">
        <v>147</v>
      </c>
      <c r="AI597" s="188">
        <v>24968</v>
      </c>
      <c r="AJ597" s="161">
        <f>IFERROR(AI597/AF581,"-")</f>
        <v>6.9460131642639755E-4</v>
      </c>
      <c r="AK597" s="188">
        <v>2</v>
      </c>
      <c r="AL597" s="161">
        <f>IFERROR(AK597/AG581,"-")</f>
        <v>4.2553191489361701E-2</v>
      </c>
      <c r="AM597" s="191">
        <f t="shared" si="339"/>
        <v>12484</v>
      </c>
      <c r="AN597" s="102">
        <f t="shared" si="349"/>
        <v>2.9455081001472752E-4</v>
      </c>
      <c r="AO597" s="569"/>
      <c r="AP597" s="586"/>
      <c r="AQ597" s="118" t="s">
        <v>147</v>
      </c>
      <c r="AR597" s="188">
        <f t="shared" si="334"/>
        <v>232132</v>
      </c>
      <c r="AS597" s="161">
        <f>IFERROR(AR597/AO581,"-")</f>
        <v>6.6525018384281048E-4</v>
      </c>
      <c r="AT597" s="188">
        <f t="shared" si="335"/>
        <v>42</v>
      </c>
      <c r="AU597" s="161">
        <f>IFERROR(AT597/AP581,"-")</f>
        <v>7.5268817204301078E-2</v>
      </c>
      <c r="AV597" s="191">
        <f t="shared" si="340"/>
        <v>5526.9523809523807</v>
      </c>
      <c r="AW597" s="102">
        <f t="shared" si="350"/>
        <v>6.1855670103092781E-3</v>
      </c>
      <c r="AX597" s="112"/>
      <c r="BN597" s="476"/>
      <c r="BO597" s="566"/>
      <c r="BP597" s="569"/>
      <c r="BQ597" s="569"/>
      <c r="BR597" s="388" t="s">
        <v>146</v>
      </c>
      <c r="BS597" s="374">
        <v>2297349</v>
      </c>
      <c r="BT597" s="329">
        <v>5.1263364049191429E-3</v>
      </c>
      <c r="BU597" s="374">
        <v>47</v>
      </c>
      <c r="BV597" s="329">
        <v>7.9391891891891886E-2</v>
      </c>
      <c r="BW597" s="374">
        <v>48879.765957446805</v>
      </c>
      <c r="BX597" s="389">
        <v>8.2928981032201151E-4</v>
      </c>
      <c r="CA597" s="9"/>
      <c r="CB597" s="138"/>
      <c r="CC597" s="138"/>
      <c r="CD597" s="138"/>
      <c r="CE597" s="138"/>
      <c r="CF597" s="138"/>
      <c r="CG597" s="138"/>
      <c r="CH597" s="1"/>
      <c r="CI597" s="9"/>
      <c r="CJ597" s="130"/>
      <c r="CK597" s="130"/>
      <c r="CL597" s="130"/>
      <c r="CM597" s="1"/>
      <c r="CN597" s="1"/>
      <c r="CO597" s="1"/>
      <c r="CP597" s="1"/>
      <c r="CQ597" s="1"/>
    </row>
    <row r="598" spans="2:95" s="14" customFormat="1" ht="13.5" customHeight="1">
      <c r="B598" s="451"/>
      <c r="C598" s="567"/>
      <c r="D598" s="582"/>
      <c r="E598" s="570"/>
      <c r="F598" s="570"/>
      <c r="G598" s="119" t="s">
        <v>74</v>
      </c>
      <c r="H598" s="181">
        <v>49293632</v>
      </c>
      <c r="I598" s="161">
        <f>IFERROR(H598/E581,"-")</f>
        <v>0.17832790743694499</v>
      </c>
      <c r="J598" s="188">
        <v>340</v>
      </c>
      <c r="K598" s="161">
        <f>IFERROR(J598/F581,"-")</f>
        <v>0.74561403508771928</v>
      </c>
      <c r="L598" s="191">
        <f t="shared" si="336"/>
        <v>144981.27058823529</v>
      </c>
      <c r="M598" s="103">
        <f t="shared" si="346"/>
        <v>5.0073637702503684E-2</v>
      </c>
      <c r="N598" s="570"/>
      <c r="O598" s="570"/>
      <c r="P598" s="119" t="s">
        <v>74</v>
      </c>
      <c r="Q598" s="181">
        <v>7084387</v>
      </c>
      <c r="R598" s="161">
        <f>IFERROR(Q598/N581,"-")</f>
        <v>0.29327200237452894</v>
      </c>
      <c r="S598" s="188">
        <v>30</v>
      </c>
      <c r="T598" s="161">
        <f>IFERROR(S598/O581,"-")</f>
        <v>0.8571428571428571</v>
      </c>
      <c r="U598" s="191">
        <f t="shared" si="337"/>
        <v>236146.23333333334</v>
      </c>
      <c r="V598" s="103">
        <f t="shared" si="347"/>
        <v>4.418262150220913E-3</v>
      </c>
      <c r="W598" s="570"/>
      <c r="X598" s="570"/>
      <c r="Y598" s="119" t="s">
        <v>74</v>
      </c>
      <c r="Z598" s="181">
        <v>1121710</v>
      </c>
      <c r="AA598" s="161">
        <f>IFERROR(Z598/W581,"-")</f>
        <v>9.0344420434071385E-2</v>
      </c>
      <c r="AB598" s="188">
        <v>18</v>
      </c>
      <c r="AC598" s="161">
        <f>IFERROR(AB598/X581,"-")</f>
        <v>0.9</v>
      </c>
      <c r="AD598" s="191">
        <f t="shared" si="338"/>
        <v>62317.222222222219</v>
      </c>
      <c r="AE598" s="103">
        <f t="shared" si="348"/>
        <v>2.650957290132548E-3</v>
      </c>
      <c r="AF598" s="570"/>
      <c r="AG598" s="570"/>
      <c r="AH598" s="119" t="s">
        <v>74</v>
      </c>
      <c r="AI598" s="181">
        <v>2342725</v>
      </c>
      <c r="AJ598" s="161">
        <f>IFERROR(AI598/AF581,"-")</f>
        <v>6.5173817247077548E-2</v>
      </c>
      <c r="AK598" s="188">
        <v>39</v>
      </c>
      <c r="AL598" s="161">
        <f>IFERROR(AK598/AG581,"-")</f>
        <v>0.82978723404255317</v>
      </c>
      <c r="AM598" s="191">
        <f t="shared" si="339"/>
        <v>60069.871794871797</v>
      </c>
      <c r="AN598" s="103">
        <f t="shared" si="349"/>
        <v>5.7437407952871875E-3</v>
      </c>
      <c r="AO598" s="570"/>
      <c r="AP598" s="587"/>
      <c r="AQ598" s="119" t="s">
        <v>74</v>
      </c>
      <c r="AR598" s="181">
        <f t="shared" si="334"/>
        <v>59842454</v>
      </c>
      <c r="AS598" s="161">
        <f>IFERROR(AR598/AO581,"-")</f>
        <v>0.1714981283283</v>
      </c>
      <c r="AT598" s="188">
        <f t="shared" si="335"/>
        <v>427</v>
      </c>
      <c r="AU598" s="161">
        <f>IFERROR(AT598/AP581,"-")</f>
        <v>0.76523297491039421</v>
      </c>
      <c r="AV598" s="191">
        <f t="shared" si="340"/>
        <v>140146.26229508198</v>
      </c>
      <c r="AW598" s="103">
        <f t="shared" si="350"/>
        <v>6.2886597938144329E-2</v>
      </c>
      <c r="AX598" s="112"/>
      <c r="BN598" s="476"/>
      <c r="BO598" s="566"/>
      <c r="BP598" s="569"/>
      <c r="BQ598" s="569"/>
      <c r="BR598" s="388" t="s">
        <v>147</v>
      </c>
      <c r="BS598" s="374">
        <v>1706940</v>
      </c>
      <c r="BT598" s="329">
        <v>3.8088895779494897E-3</v>
      </c>
      <c r="BU598" s="374">
        <v>75</v>
      </c>
      <c r="BV598" s="329">
        <v>0.1266891891891892</v>
      </c>
      <c r="BW598" s="374">
        <v>22759.200000000001</v>
      </c>
      <c r="BX598" s="389">
        <v>1.3233348037053375E-3</v>
      </c>
      <c r="CA598" s="9"/>
      <c r="CB598" s="138"/>
      <c r="CC598" s="138"/>
      <c r="CD598" s="138"/>
      <c r="CE598" s="138"/>
      <c r="CF598" s="138"/>
      <c r="CG598" s="138"/>
      <c r="CH598" s="1"/>
      <c r="CI598" s="9"/>
      <c r="CJ598" s="130"/>
      <c r="CK598" s="130"/>
      <c r="CL598" s="130"/>
      <c r="CM598" s="1"/>
      <c r="CN598" s="1"/>
      <c r="CO598" s="1"/>
      <c r="CP598" s="1"/>
      <c r="CQ598" s="1"/>
    </row>
    <row r="599" spans="2:95" s="14" customFormat="1" ht="13.5" customHeight="1">
      <c r="B599" s="451">
        <v>34</v>
      </c>
      <c r="C599" s="565" t="s">
        <v>38</v>
      </c>
      <c r="D599" s="580">
        <f>BL38</f>
        <v>28970</v>
      </c>
      <c r="E599" s="568">
        <f>VLOOKUP(C599,$AY$5:$BI$78,2,0)</f>
        <v>1067670980</v>
      </c>
      <c r="F599" s="568">
        <f>VLOOKUP(C599,$AY$5:$BI$78,7,0)</f>
        <v>1880</v>
      </c>
      <c r="G599" s="115" t="s">
        <v>133</v>
      </c>
      <c r="H599" s="186">
        <v>11297609</v>
      </c>
      <c r="I599" s="159">
        <f>IFERROR(H599/E599,"-")</f>
        <v>1.0581545449516666E-2</v>
      </c>
      <c r="J599" s="186">
        <v>276</v>
      </c>
      <c r="K599" s="159">
        <f>IFERROR(J599/F599,"-")</f>
        <v>0.14680851063829786</v>
      </c>
      <c r="L599" s="189">
        <f t="shared" si="336"/>
        <v>40933.365942028984</v>
      </c>
      <c r="M599" s="100">
        <f>IFERROR(J599/$BL$38,0)</f>
        <v>9.5270969968933375E-3</v>
      </c>
      <c r="N599" s="568">
        <f>VLOOKUP(C599,$AY$5:$BI$78,3,0)</f>
        <v>149442170</v>
      </c>
      <c r="O599" s="568">
        <f>VLOOKUP(C599,$AY$5:$BI$78,8,0)</f>
        <v>243</v>
      </c>
      <c r="P599" s="115" t="s">
        <v>133</v>
      </c>
      <c r="Q599" s="186">
        <v>498981</v>
      </c>
      <c r="R599" s="159">
        <f>IFERROR(Q599/N599,"-")</f>
        <v>3.3389571363959718E-3</v>
      </c>
      <c r="S599" s="186">
        <v>34</v>
      </c>
      <c r="T599" s="159">
        <f>IFERROR(S599/O599,"-")</f>
        <v>0.13991769547325103</v>
      </c>
      <c r="U599" s="189">
        <f t="shared" si="337"/>
        <v>14675.911764705883</v>
      </c>
      <c r="V599" s="100">
        <f>IFERROR(S599/$BL$38,0)</f>
        <v>1.1736278909216431E-3</v>
      </c>
      <c r="W599" s="568">
        <f>VLOOKUP(C599,$AY$5:$BI$78,4,0)</f>
        <v>114052470</v>
      </c>
      <c r="X599" s="568">
        <f>VLOOKUP(C599,$AY$5:$BI$78,9,0)</f>
        <v>134</v>
      </c>
      <c r="Y599" s="115" t="s">
        <v>133</v>
      </c>
      <c r="Z599" s="186">
        <v>1244151</v>
      </c>
      <c r="AA599" s="159">
        <f>IFERROR(Z599/W599,"-")</f>
        <v>1.0908584443633707E-2</v>
      </c>
      <c r="AB599" s="186">
        <v>17</v>
      </c>
      <c r="AC599" s="159">
        <f>IFERROR(AB599/X599,"-")</f>
        <v>0.12686567164179105</v>
      </c>
      <c r="AD599" s="189">
        <f t="shared" si="338"/>
        <v>73185.352941176476</v>
      </c>
      <c r="AE599" s="100">
        <f>IFERROR(AB599/$BL$38,0)</f>
        <v>5.8681394546082155E-4</v>
      </c>
      <c r="AF599" s="568">
        <f>VLOOKUP(C599,$AY$5:$BI$78,5,0)</f>
        <v>183139720</v>
      </c>
      <c r="AG599" s="568">
        <f>VLOOKUP(C599,$AY$5:$BI$78,10,0)</f>
        <v>231</v>
      </c>
      <c r="AH599" s="115" t="s">
        <v>133</v>
      </c>
      <c r="AI599" s="186">
        <v>6974715</v>
      </c>
      <c r="AJ599" s="159">
        <f>IFERROR(AI599/AF599,"-")</f>
        <v>3.8084119600051806E-2</v>
      </c>
      <c r="AK599" s="186">
        <v>49</v>
      </c>
      <c r="AL599" s="159">
        <f>IFERROR(AK599/AG599,"-")</f>
        <v>0.21212121212121213</v>
      </c>
      <c r="AM599" s="189">
        <f t="shared" si="339"/>
        <v>142341.12244897959</v>
      </c>
      <c r="AN599" s="100">
        <f>IFERROR(AK599/$BL$38,0)</f>
        <v>1.691404901622368E-3</v>
      </c>
      <c r="AO599" s="568">
        <f>VLOOKUP(C599,$AY$5:$BI$78,6,0)</f>
        <v>1514305340</v>
      </c>
      <c r="AP599" s="585">
        <f>VLOOKUP(C599,$AY$5:$BI$78,11,0)</f>
        <v>2488</v>
      </c>
      <c r="AQ599" s="115" t="s">
        <v>133</v>
      </c>
      <c r="AR599" s="186">
        <f t="shared" si="334"/>
        <v>20015456</v>
      </c>
      <c r="AS599" s="159">
        <f>IFERROR(AR599/AO599,"-")</f>
        <v>1.3217582657405145E-2</v>
      </c>
      <c r="AT599" s="186">
        <f t="shared" si="335"/>
        <v>376</v>
      </c>
      <c r="AU599" s="159">
        <f>IFERROR(AT599/AP599,"-")</f>
        <v>0.15112540192926044</v>
      </c>
      <c r="AV599" s="189">
        <f t="shared" si="340"/>
        <v>53232.595744680853</v>
      </c>
      <c r="AW599" s="100">
        <f>IFERROR(AT599/$BL$38,0)</f>
        <v>1.297894373489817E-2</v>
      </c>
      <c r="AX599" s="112"/>
      <c r="BN599" s="477"/>
      <c r="BO599" s="567"/>
      <c r="BP599" s="570"/>
      <c r="BQ599" s="570"/>
      <c r="BR599" s="119" t="s">
        <v>74</v>
      </c>
      <c r="BS599" s="374">
        <v>89307904</v>
      </c>
      <c r="BT599" s="329">
        <v>0.1992828949899314</v>
      </c>
      <c r="BU599" s="374">
        <v>506</v>
      </c>
      <c r="BV599" s="329">
        <v>0.85472972972972971</v>
      </c>
      <c r="BW599" s="374">
        <v>176497.83399209485</v>
      </c>
      <c r="BX599" s="389">
        <v>8.928098808998676E-3</v>
      </c>
      <c r="CA599" s="9"/>
      <c r="CB599" s="138"/>
      <c r="CC599" s="138"/>
      <c r="CD599" s="138"/>
      <c r="CE599" s="138"/>
      <c r="CF599" s="138"/>
      <c r="CG599" s="138"/>
      <c r="CH599" s="1"/>
      <c r="CI599" s="9"/>
      <c r="CJ599" s="130"/>
      <c r="CK599" s="130"/>
      <c r="CL599" s="130"/>
      <c r="CM599" s="1"/>
      <c r="CN599" s="1"/>
      <c r="CO599" s="1"/>
      <c r="CP599" s="1"/>
      <c r="CQ599" s="1"/>
    </row>
    <row r="600" spans="2:95" s="14" customFormat="1" ht="13.5" customHeight="1">
      <c r="B600" s="451"/>
      <c r="C600" s="566"/>
      <c r="D600" s="581"/>
      <c r="E600" s="569"/>
      <c r="F600" s="569"/>
      <c r="G600" s="116" t="s">
        <v>134</v>
      </c>
      <c r="H600" s="187">
        <v>39087503</v>
      </c>
      <c r="I600" s="160">
        <f>IFERROR(H600/E599,"-")</f>
        <v>3.6610064085473223E-2</v>
      </c>
      <c r="J600" s="187">
        <v>477</v>
      </c>
      <c r="K600" s="160">
        <f>IFERROR(J600/F599,"-")</f>
        <v>0.25372340425531914</v>
      </c>
      <c r="L600" s="190">
        <f t="shared" si="336"/>
        <v>81944.450733752616</v>
      </c>
      <c r="M600" s="101">
        <f t="shared" ref="M600:M616" si="358">IFERROR(J600/$BL$38,0)</f>
        <v>1.6465308940283051E-2</v>
      </c>
      <c r="N600" s="569"/>
      <c r="O600" s="569"/>
      <c r="P600" s="116" t="s">
        <v>134</v>
      </c>
      <c r="Q600" s="187">
        <v>9619880</v>
      </c>
      <c r="R600" s="160">
        <f>IFERROR(Q600/N599,"-")</f>
        <v>6.4371923935526362E-2</v>
      </c>
      <c r="S600" s="187">
        <v>60</v>
      </c>
      <c r="T600" s="160">
        <f>IFERROR(S600/O599,"-")</f>
        <v>0.24691358024691357</v>
      </c>
      <c r="U600" s="190">
        <f t="shared" si="337"/>
        <v>160331.33333333334</v>
      </c>
      <c r="V600" s="101">
        <f t="shared" ref="V600:V616" si="359">IFERROR(S600/$BL$38,0)</f>
        <v>2.0711080428028996E-3</v>
      </c>
      <c r="W600" s="569"/>
      <c r="X600" s="569"/>
      <c r="Y600" s="116" t="s">
        <v>134</v>
      </c>
      <c r="Z600" s="187">
        <v>1634966</v>
      </c>
      <c r="AA600" s="160">
        <f>IFERROR(Z600/W599,"-")</f>
        <v>1.4335209048957905E-2</v>
      </c>
      <c r="AB600" s="187">
        <v>37</v>
      </c>
      <c r="AC600" s="160">
        <f>IFERROR(AB600/X599,"-")</f>
        <v>0.27611940298507465</v>
      </c>
      <c r="AD600" s="190">
        <f t="shared" si="338"/>
        <v>44188.270270270274</v>
      </c>
      <c r="AE600" s="101">
        <f t="shared" ref="AE600:AE616" si="360">IFERROR(AB600/$BL$38,0)</f>
        <v>1.277183293061788E-3</v>
      </c>
      <c r="AF600" s="569"/>
      <c r="AG600" s="569"/>
      <c r="AH600" s="116" t="s">
        <v>134</v>
      </c>
      <c r="AI600" s="187">
        <v>7309497</v>
      </c>
      <c r="AJ600" s="160">
        <f>IFERROR(AI600/AF599,"-")</f>
        <v>3.9912133752306705E-2</v>
      </c>
      <c r="AK600" s="187">
        <v>67</v>
      </c>
      <c r="AL600" s="160">
        <f>IFERROR(AK600/AG599,"-")</f>
        <v>0.29004329004329005</v>
      </c>
      <c r="AM600" s="190">
        <f t="shared" si="339"/>
        <v>109096.97014925373</v>
      </c>
      <c r="AN600" s="101">
        <f t="shared" ref="AN600:AN616" si="361">IFERROR(AK600/$BL$38,0)</f>
        <v>2.312737314463238E-3</v>
      </c>
      <c r="AO600" s="569"/>
      <c r="AP600" s="586"/>
      <c r="AQ600" s="116" t="s">
        <v>134</v>
      </c>
      <c r="AR600" s="187">
        <f t="shared" si="334"/>
        <v>57651846</v>
      </c>
      <c r="AS600" s="160">
        <f>IFERROR(AR600/AO599,"-")</f>
        <v>3.8071480352832934E-2</v>
      </c>
      <c r="AT600" s="187">
        <f t="shared" si="335"/>
        <v>641</v>
      </c>
      <c r="AU600" s="160">
        <f>IFERROR(AT600/AP599,"-")</f>
        <v>0.25763665594855306</v>
      </c>
      <c r="AV600" s="190">
        <f t="shared" si="340"/>
        <v>89940.477379095159</v>
      </c>
      <c r="AW600" s="101">
        <f t="shared" ref="AW600:AW616" si="362">IFERROR(AT600/$BL$38,0)</f>
        <v>2.2126337590610976E-2</v>
      </c>
      <c r="AX600" s="112"/>
      <c r="BN600" s="555">
        <v>36</v>
      </c>
      <c r="BO600" s="565" t="s">
        <v>2</v>
      </c>
      <c r="BP600" s="568">
        <v>139607760</v>
      </c>
      <c r="BQ600" s="568">
        <v>149</v>
      </c>
      <c r="BR600" s="388" t="s">
        <v>133</v>
      </c>
      <c r="BS600" s="374">
        <v>3450757</v>
      </c>
      <c r="BT600" s="329">
        <v>2.4717515702565532E-2</v>
      </c>
      <c r="BU600" s="374">
        <v>46</v>
      </c>
      <c r="BV600" s="329">
        <v>0.3087248322147651</v>
      </c>
      <c r="BW600" s="374">
        <v>75016.456521739135</v>
      </c>
      <c r="BX600" s="389">
        <v>2.9230475948401856E-3</v>
      </c>
      <c r="CA600" s="9"/>
      <c r="CB600" s="138"/>
      <c r="CC600" s="138"/>
      <c r="CD600" s="138"/>
      <c r="CE600" s="138"/>
      <c r="CF600" s="138"/>
      <c r="CG600" s="138"/>
      <c r="CH600" s="1"/>
      <c r="CI600" s="9"/>
      <c r="CJ600" s="130"/>
      <c r="CK600" s="130"/>
      <c r="CL600" s="130"/>
      <c r="CM600" s="1"/>
      <c r="CN600" s="1"/>
      <c r="CO600" s="1"/>
      <c r="CP600" s="1"/>
      <c r="CQ600" s="1"/>
    </row>
    <row r="601" spans="2:95" s="14" customFormat="1" ht="13.5" customHeight="1">
      <c r="B601" s="451"/>
      <c r="C601" s="566"/>
      <c r="D601" s="581"/>
      <c r="E601" s="569"/>
      <c r="F601" s="569"/>
      <c r="G601" s="116" t="s">
        <v>474</v>
      </c>
      <c r="H601" s="187">
        <v>9756707</v>
      </c>
      <c r="I601" s="160">
        <f>IFERROR(H601/E599,"-")</f>
        <v>9.1383086950625938E-3</v>
      </c>
      <c r="J601" s="187">
        <v>93</v>
      </c>
      <c r="K601" s="160">
        <f>IFERROR(J601/F599,"-")</f>
        <v>4.9468085106382981E-2</v>
      </c>
      <c r="L601" s="190">
        <f t="shared" si="336"/>
        <v>104910.82795698925</v>
      </c>
      <c r="M601" s="101">
        <f t="shared" si="358"/>
        <v>3.2102174663444943E-3</v>
      </c>
      <c r="N601" s="569"/>
      <c r="O601" s="569"/>
      <c r="P601" s="116" t="s">
        <v>474</v>
      </c>
      <c r="Q601" s="187">
        <v>970478</v>
      </c>
      <c r="R601" s="160">
        <f>IFERROR(Q601/N599,"-")</f>
        <v>6.4940036671041384E-3</v>
      </c>
      <c r="S601" s="187">
        <v>17</v>
      </c>
      <c r="T601" s="160">
        <f>IFERROR(S601/O599,"-")</f>
        <v>6.9958847736625515E-2</v>
      </c>
      <c r="U601" s="190">
        <f t="shared" si="337"/>
        <v>57086.941176470587</v>
      </c>
      <c r="V601" s="101">
        <f t="shared" si="359"/>
        <v>5.8681394546082155E-4</v>
      </c>
      <c r="W601" s="569"/>
      <c r="X601" s="569"/>
      <c r="Y601" s="116" t="s">
        <v>474</v>
      </c>
      <c r="Z601" s="187">
        <v>2246009</v>
      </c>
      <c r="AA601" s="160">
        <f>IFERROR(Z601/W599,"-")</f>
        <v>1.9692769477066125E-2</v>
      </c>
      <c r="AB601" s="187">
        <v>8</v>
      </c>
      <c r="AC601" s="160">
        <f>IFERROR(AB601/X599,"-")</f>
        <v>5.9701492537313432E-2</v>
      </c>
      <c r="AD601" s="190">
        <f t="shared" si="338"/>
        <v>280751.125</v>
      </c>
      <c r="AE601" s="101">
        <f t="shared" si="360"/>
        <v>2.7614773904038658E-4</v>
      </c>
      <c r="AF601" s="569"/>
      <c r="AG601" s="569"/>
      <c r="AH601" s="116" t="s">
        <v>474</v>
      </c>
      <c r="AI601" s="187">
        <v>2948965</v>
      </c>
      <c r="AJ601" s="160">
        <f>IFERROR(AI601/AF599,"-")</f>
        <v>1.6102268803294011E-2</v>
      </c>
      <c r="AK601" s="187">
        <v>16</v>
      </c>
      <c r="AL601" s="160">
        <f>IFERROR(AK601/AG599,"-")</f>
        <v>6.9264069264069264E-2</v>
      </c>
      <c r="AM601" s="190">
        <f t="shared" si="339"/>
        <v>184310.3125</v>
      </c>
      <c r="AN601" s="101">
        <f t="shared" si="361"/>
        <v>5.5229547808077317E-4</v>
      </c>
      <c r="AO601" s="569"/>
      <c r="AP601" s="586"/>
      <c r="AQ601" s="116" t="s">
        <v>474</v>
      </c>
      <c r="AR601" s="187">
        <f t="shared" si="334"/>
        <v>15922159</v>
      </c>
      <c r="AS601" s="160">
        <f>IFERROR(AR601/AO599,"-")</f>
        <v>1.0514497030037548E-2</v>
      </c>
      <c r="AT601" s="187">
        <f t="shared" si="335"/>
        <v>134</v>
      </c>
      <c r="AU601" s="160">
        <f>IFERROR(AT601/AP599,"-")</f>
        <v>5.3858520900321546E-2</v>
      </c>
      <c r="AV601" s="190">
        <f t="shared" si="340"/>
        <v>118822.08208955223</v>
      </c>
      <c r="AW601" s="101">
        <f t="shared" si="362"/>
        <v>4.6254746289264761E-3</v>
      </c>
      <c r="AX601" s="111"/>
      <c r="BJ601" s="12"/>
      <c r="BM601" s="12"/>
      <c r="BN601" s="476"/>
      <c r="BO601" s="566"/>
      <c r="BP601" s="569"/>
      <c r="BQ601" s="569"/>
      <c r="BR601" s="388" t="s">
        <v>134</v>
      </c>
      <c r="BS601" s="374">
        <v>2030864</v>
      </c>
      <c r="BT601" s="329">
        <v>1.4546927763900803E-2</v>
      </c>
      <c r="BU601" s="374">
        <v>46</v>
      </c>
      <c r="BV601" s="329">
        <v>0.3087248322147651</v>
      </c>
      <c r="BW601" s="374">
        <v>44149.217391304344</v>
      </c>
      <c r="BX601" s="389">
        <v>2.9230475948401856E-3</v>
      </c>
      <c r="BY601" s="12"/>
      <c r="CA601" s="9"/>
      <c r="CB601" s="138"/>
      <c r="CC601" s="138"/>
      <c r="CD601" s="138"/>
      <c r="CE601" s="138"/>
      <c r="CF601" s="138"/>
      <c r="CG601" s="138"/>
      <c r="CH601" s="1"/>
      <c r="CI601" s="9"/>
      <c r="CJ601" s="130"/>
      <c r="CK601" s="130"/>
      <c r="CL601" s="130"/>
      <c r="CM601" s="1"/>
      <c r="CN601" s="1"/>
      <c r="CO601" s="1"/>
      <c r="CP601" s="1"/>
      <c r="CQ601" s="1"/>
    </row>
    <row r="602" spans="2:95" s="14" customFormat="1" ht="13.5" customHeight="1">
      <c r="B602" s="451"/>
      <c r="C602" s="566"/>
      <c r="D602" s="581"/>
      <c r="E602" s="569"/>
      <c r="F602" s="569"/>
      <c r="G602" s="117" t="s">
        <v>135</v>
      </c>
      <c r="H602" s="187">
        <v>17427997</v>
      </c>
      <c r="I602" s="160">
        <f>IFERROR(H602/E599,"-")</f>
        <v>1.6323378012953017E-2</v>
      </c>
      <c r="J602" s="187">
        <v>474</v>
      </c>
      <c r="K602" s="160">
        <f>IFERROR(J602/F599,"-")</f>
        <v>0.25212765957446809</v>
      </c>
      <c r="L602" s="190">
        <f t="shared" si="336"/>
        <v>36767.926160337556</v>
      </c>
      <c r="M602" s="101">
        <f t="shared" si="358"/>
        <v>1.6361753538142905E-2</v>
      </c>
      <c r="N602" s="569"/>
      <c r="O602" s="569"/>
      <c r="P602" s="117" t="s">
        <v>135</v>
      </c>
      <c r="Q602" s="187">
        <v>1513232</v>
      </c>
      <c r="R602" s="160">
        <f>IFERROR(Q602/N599,"-")</f>
        <v>1.0125870094097269E-2</v>
      </c>
      <c r="S602" s="187">
        <v>71</v>
      </c>
      <c r="T602" s="160">
        <f>IFERROR(S602/O599,"-")</f>
        <v>0.29218106995884774</v>
      </c>
      <c r="U602" s="190">
        <f t="shared" si="337"/>
        <v>21313.12676056338</v>
      </c>
      <c r="V602" s="101">
        <f t="shared" si="359"/>
        <v>2.4508111839834311E-3</v>
      </c>
      <c r="W602" s="569"/>
      <c r="X602" s="569"/>
      <c r="Y602" s="117" t="s">
        <v>135</v>
      </c>
      <c r="Z602" s="187">
        <v>2956642</v>
      </c>
      <c r="AA602" s="160">
        <f>IFERROR(Z602/W599,"-")</f>
        <v>2.5923524497102078E-2</v>
      </c>
      <c r="AB602" s="187">
        <v>35</v>
      </c>
      <c r="AC602" s="160">
        <f>IFERROR(AB602/X599,"-")</f>
        <v>0.26119402985074625</v>
      </c>
      <c r="AD602" s="190">
        <f t="shared" si="338"/>
        <v>84475.485714285707</v>
      </c>
      <c r="AE602" s="101">
        <f t="shared" si="360"/>
        <v>1.2081463583016915E-3</v>
      </c>
      <c r="AF602" s="569"/>
      <c r="AG602" s="569"/>
      <c r="AH602" s="117" t="s">
        <v>135</v>
      </c>
      <c r="AI602" s="187">
        <v>2672559</v>
      </c>
      <c r="AJ602" s="160">
        <f>IFERROR(AI602/AF599,"-")</f>
        <v>1.4593005820910941E-2</v>
      </c>
      <c r="AK602" s="187">
        <v>60</v>
      </c>
      <c r="AL602" s="160">
        <f>IFERROR(AK602/AG599,"-")</f>
        <v>0.25974025974025972</v>
      </c>
      <c r="AM602" s="190">
        <f t="shared" si="339"/>
        <v>44542.65</v>
      </c>
      <c r="AN602" s="101">
        <f t="shared" si="361"/>
        <v>2.0711080428028996E-3</v>
      </c>
      <c r="AO602" s="569"/>
      <c r="AP602" s="586"/>
      <c r="AQ602" s="117" t="s">
        <v>135</v>
      </c>
      <c r="AR602" s="187">
        <f t="shared" si="334"/>
        <v>24570430</v>
      </c>
      <c r="AS602" s="160">
        <f>IFERROR(AR602/AO599,"-")</f>
        <v>1.6225545371186499E-2</v>
      </c>
      <c r="AT602" s="187">
        <f t="shared" si="335"/>
        <v>640</v>
      </c>
      <c r="AU602" s="160">
        <f>IFERROR(AT602/AP599,"-")</f>
        <v>0.25723472668810288</v>
      </c>
      <c r="AV602" s="190">
        <f t="shared" si="340"/>
        <v>38391.296875</v>
      </c>
      <c r="AW602" s="101">
        <f t="shared" si="362"/>
        <v>2.2091819123230928E-2</v>
      </c>
      <c r="AX602" s="112"/>
      <c r="BN602" s="476"/>
      <c r="BO602" s="566"/>
      <c r="BP602" s="569"/>
      <c r="BQ602" s="569"/>
      <c r="BR602" s="388" t="s">
        <v>135</v>
      </c>
      <c r="BS602" s="374">
        <v>2098663</v>
      </c>
      <c r="BT602" s="329">
        <v>1.5032566957596053E-2</v>
      </c>
      <c r="BU602" s="374">
        <v>44</v>
      </c>
      <c r="BV602" s="329">
        <v>0.29530201342281881</v>
      </c>
      <c r="BW602" s="374">
        <v>47696.88636363636</v>
      </c>
      <c r="BX602" s="389">
        <v>2.7959585689775689E-3</v>
      </c>
      <c r="CA602" s="9"/>
      <c r="CB602" s="138"/>
      <c r="CC602" s="138"/>
      <c r="CD602" s="138"/>
      <c r="CE602" s="138"/>
      <c r="CF602" s="138"/>
      <c r="CG602" s="138"/>
      <c r="CH602" s="1"/>
      <c r="CI602" s="9"/>
      <c r="CJ602" s="130"/>
      <c r="CK602" s="130"/>
      <c r="CL602" s="130"/>
      <c r="CM602" s="1"/>
      <c r="CN602" s="1"/>
      <c r="CO602" s="1"/>
      <c r="CP602" s="1"/>
      <c r="CQ602" s="1"/>
    </row>
    <row r="603" spans="2:95" s="14" customFormat="1" ht="13.5" customHeight="1">
      <c r="B603" s="451"/>
      <c r="C603" s="566"/>
      <c r="D603" s="581"/>
      <c r="E603" s="569"/>
      <c r="F603" s="569"/>
      <c r="G603" s="117" t="s">
        <v>136</v>
      </c>
      <c r="H603" s="187">
        <v>4764877</v>
      </c>
      <c r="I603" s="160">
        <f>IFERROR(H603/E599,"-")</f>
        <v>4.4628701999561704E-3</v>
      </c>
      <c r="J603" s="187">
        <v>77</v>
      </c>
      <c r="K603" s="160">
        <f>IFERROR(J603/F599,"-")</f>
        <v>4.0957446808510635E-2</v>
      </c>
      <c r="L603" s="190">
        <f t="shared" si="336"/>
        <v>61881.519480519477</v>
      </c>
      <c r="M603" s="101">
        <f t="shared" si="358"/>
        <v>2.657921988263721E-3</v>
      </c>
      <c r="N603" s="569"/>
      <c r="O603" s="569"/>
      <c r="P603" s="117" t="s">
        <v>136</v>
      </c>
      <c r="Q603" s="187">
        <v>716296</v>
      </c>
      <c r="R603" s="160">
        <f>IFERROR(Q603/N599,"-")</f>
        <v>4.7931316843164151E-3</v>
      </c>
      <c r="S603" s="187">
        <v>15</v>
      </c>
      <c r="T603" s="160">
        <f>IFERROR(S603/O599,"-")</f>
        <v>6.1728395061728392E-2</v>
      </c>
      <c r="U603" s="190">
        <f t="shared" si="337"/>
        <v>47753.066666666666</v>
      </c>
      <c r="V603" s="101">
        <f t="shared" si="359"/>
        <v>5.1777701070072489E-4</v>
      </c>
      <c r="W603" s="569"/>
      <c r="X603" s="569"/>
      <c r="Y603" s="117" t="s">
        <v>136</v>
      </c>
      <c r="Z603" s="187">
        <v>8243</v>
      </c>
      <c r="AA603" s="160">
        <f>IFERROR(Z603/W599,"-")</f>
        <v>7.2273752598255868E-5</v>
      </c>
      <c r="AB603" s="187">
        <v>4</v>
      </c>
      <c r="AC603" s="160">
        <f>IFERROR(AB603/X599,"-")</f>
        <v>2.9850746268656716E-2</v>
      </c>
      <c r="AD603" s="190">
        <f t="shared" si="338"/>
        <v>2060.75</v>
      </c>
      <c r="AE603" s="101">
        <f t="shared" si="360"/>
        <v>1.3807386952019329E-4</v>
      </c>
      <c r="AF603" s="569"/>
      <c r="AG603" s="569"/>
      <c r="AH603" s="117" t="s">
        <v>136</v>
      </c>
      <c r="AI603" s="187">
        <v>77434</v>
      </c>
      <c r="AJ603" s="160">
        <f>IFERROR(AI603/AF599,"-")</f>
        <v>4.2281379484472294E-4</v>
      </c>
      <c r="AK603" s="187">
        <v>13</v>
      </c>
      <c r="AL603" s="160">
        <f>IFERROR(AK603/AG599,"-")</f>
        <v>5.627705627705628E-2</v>
      </c>
      <c r="AM603" s="190">
        <f t="shared" si="339"/>
        <v>5956.4615384615381</v>
      </c>
      <c r="AN603" s="101">
        <f t="shared" si="361"/>
        <v>4.4874007594062823E-4</v>
      </c>
      <c r="AO603" s="569"/>
      <c r="AP603" s="586"/>
      <c r="AQ603" s="117" t="s">
        <v>136</v>
      </c>
      <c r="AR603" s="187">
        <f t="shared" si="334"/>
        <v>5566850</v>
      </c>
      <c r="AS603" s="160">
        <f>IFERROR(AR603/AO599,"-")</f>
        <v>3.6761740535102387E-3</v>
      </c>
      <c r="AT603" s="187">
        <f t="shared" si="335"/>
        <v>109</v>
      </c>
      <c r="AU603" s="160">
        <f>IFERROR(AT603/AP599,"-")</f>
        <v>4.3810289389067524E-2</v>
      </c>
      <c r="AV603" s="190">
        <f t="shared" si="340"/>
        <v>51072.018348623853</v>
      </c>
      <c r="AW603" s="101">
        <f t="shared" si="362"/>
        <v>3.7625129444252676E-3</v>
      </c>
      <c r="AX603" s="112"/>
      <c r="BN603" s="476"/>
      <c r="BO603" s="566"/>
      <c r="BP603" s="569"/>
      <c r="BQ603" s="569"/>
      <c r="BR603" s="388" t="s">
        <v>136</v>
      </c>
      <c r="BS603" s="374">
        <v>67005</v>
      </c>
      <c r="BT603" s="329">
        <v>4.7995183075783178E-4</v>
      </c>
      <c r="BU603" s="374">
        <v>11</v>
      </c>
      <c r="BV603" s="329">
        <v>7.3825503355704702E-2</v>
      </c>
      <c r="BW603" s="374">
        <v>6091.363636363636</v>
      </c>
      <c r="BX603" s="389">
        <v>6.9898964224439223E-4</v>
      </c>
      <c r="CA603" s="9"/>
      <c r="CB603" s="138"/>
      <c r="CC603" s="138"/>
      <c r="CD603" s="138"/>
      <c r="CE603" s="138"/>
      <c r="CF603" s="138"/>
      <c r="CG603" s="138"/>
      <c r="CH603" s="1"/>
      <c r="CI603" s="9"/>
      <c r="CJ603" s="130"/>
      <c r="CK603" s="130"/>
      <c r="CL603" s="130"/>
      <c r="CM603" s="1"/>
      <c r="CN603" s="1"/>
      <c r="CO603" s="1"/>
      <c r="CP603" s="1"/>
      <c r="CQ603" s="1"/>
    </row>
    <row r="604" spans="2:95" s="14" customFormat="1" ht="13.5" customHeight="1">
      <c r="B604" s="451"/>
      <c r="C604" s="566"/>
      <c r="D604" s="581"/>
      <c r="E604" s="569"/>
      <c r="F604" s="569"/>
      <c r="G604" s="117" t="s">
        <v>137</v>
      </c>
      <c r="H604" s="187">
        <v>20338812</v>
      </c>
      <c r="I604" s="160">
        <f>IFERROR(H604/E599,"-")</f>
        <v>1.9049700123908959E-2</v>
      </c>
      <c r="J604" s="187">
        <v>519</v>
      </c>
      <c r="K604" s="160">
        <f>IFERROR(J604/F599,"-")</f>
        <v>0.27606382978723404</v>
      </c>
      <c r="L604" s="190">
        <f t="shared" si="336"/>
        <v>39188.462427745668</v>
      </c>
      <c r="M604" s="101">
        <f t="shared" si="358"/>
        <v>1.7915084570245082E-2</v>
      </c>
      <c r="N604" s="569"/>
      <c r="O604" s="569"/>
      <c r="P604" s="117" t="s">
        <v>137</v>
      </c>
      <c r="Q604" s="187">
        <v>4045639</v>
      </c>
      <c r="R604" s="160">
        <f>IFERROR(Q604/N599,"-")</f>
        <v>2.7071602346245373E-2</v>
      </c>
      <c r="S604" s="187">
        <v>76</v>
      </c>
      <c r="T604" s="160">
        <f>IFERROR(S604/O599,"-")</f>
        <v>0.31275720164609055</v>
      </c>
      <c r="U604" s="190">
        <f t="shared" si="337"/>
        <v>53232.09210526316</v>
      </c>
      <c r="V604" s="101">
        <f t="shared" si="359"/>
        <v>2.6234035208836728E-3</v>
      </c>
      <c r="W604" s="569"/>
      <c r="X604" s="569"/>
      <c r="Y604" s="117" t="s">
        <v>137</v>
      </c>
      <c r="Z604" s="187">
        <v>888496</v>
      </c>
      <c r="AA604" s="160">
        <f>IFERROR(Z604/W599,"-")</f>
        <v>7.7902390013999696E-3</v>
      </c>
      <c r="AB604" s="187">
        <v>39</v>
      </c>
      <c r="AC604" s="160">
        <f>IFERROR(AB604/X599,"-")</f>
        <v>0.29104477611940299</v>
      </c>
      <c r="AD604" s="190">
        <f t="shared" si="338"/>
        <v>22781.948717948719</v>
      </c>
      <c r="AE604" s="101">
        <f t="shared" si="360"/>
        <v>1.3462202278218848E-3</v>
      </c>
      <c r="AF604" s="569"/>
      <c r="AG604" s="569"/>
      <c r="AH604" s="117" t="s">
        <v>137</v>
      </c>
      <c r="AI604" s="187">
        <v>1862251</v>
      </c>
      <c r="AJ604" s="160">
        <f>IFERROR(AI604/AF599,"-")</f>
        <v>1.0168471372567349E-2</v>
      </c>
      <c r="AK604" s="187">
        <v>76</v>
      </c>
      <c r="AL604" s="160">
        <f>IFERROR(AK604/AG599,"-")</f>
        <v>0.32900432900432902</v>
      </c>
      <c r="AM604" s="190">
        <f t="shared" si="339"/>
        <v>24503.302631578947</v>
      </c>
      <c r="AN604" s="101">
        <f t="shared" si="361"/>
        <v>2.6234035208836728E-3</v>
      </c>
      <c r="AO604" s="569"/>
      <c r="AP604" s="586"/>
      <c r="AQ604" s="117" t="s">
        <v>137</v>
      </c>
      <c r="AR604" s="187">
        <f t="shared" si="334"/>
        <v>27135198</v>
      </c>
      <c r="AS604" s="160">
        <f>IFERROR(AR604/AO599,"-")</f>
        <v>1.7919238137270255E-2</v>
      </c>
      <c r="AT604" s="187">
        <f t="shared" si="335"/>
        <v>710</v>
      </c>
      <c r="AU604" s="160">
        <f>IFERROR(AT604/AP599,"-")</f>
        <v>0.28536977491961413</v>
      </c>
      <c r="AV604" s="190">
        <f t="shared" si="340"/>
        <v>38218.588732394368</v>
      </c>
      <c r="AW604" s="101">
        <f t="shared" si="362"/>
        <v>2.4508111839834312E-2</v>
      </c>
      <c r="AX604" s="112"/>
      <c r="BN604" s="476"/>
      <c r="BO604" s="566"/>
      <c r="BP604" s="569"/>
      <c r="BQ604" s="569"/>
      <c r="BR604" s="388" t="s">
        <v>137</v>
      </c>
      <c r="BS604" s="374">
        <v>1339984</v>
      </c>
      <c r="BT604" s="329">
        <v>9.598205715785426E-3</v>
      </c>
      <c r="BU604" s="374">
        <v>51</v>
      </c>
      <c r="BV604" s="329">
        <v>0.34228187919463088</v>
      </c>
      <c r="BW604" s="374">
        <v>26274.196078431374</v>
      </c>
      <c r="BX604" s="389">
        <v>3.2407701594967275E-3</v>
      </c>
      <c r="CA604" s="9"/>
      <c r="CB604" s="138"/>
      <c r="CC604" s="138"/>
      <c r="CD604" s="138"/>
      <c r="CE604" s="138"/>
      <c r="CF604" s="138"/>
      <c r="CG604" s="138"/>
      <c r="CH604" s="1"/>
      <c r="CI604" s="9"/>
      <c r="CJ604" s="130"/>
      <c r="CK604" s="130"/>
      <c r="CL604" s="130"/>
      <c r="CM604" s="1"/>
      <c r="CN604" s="1"/>
      <c r="CO604" s="1"/>
      <c r="CP604" s="1"/>
      <c r="CQ604" s="1"/>
    </row>
    <row r="605" spans="2:95" s="14" customFormat="1" ht="13.5" customHeight="1">
      <c r="B605" s="451"/>
      <c r="C605" s="566"/>
      <c r="D605" s="581"/>
      <c r="E605" s="569"/>
      <c r="F605" s="569"/>
      <c r="G605" s="117" t="s">
        <v>138</v>
      </c>
      <c r="H605" s="187">
        <v>31609474</v>
      </c>
      <c r="I605" s="160">
        <f>IFERROR(H605/E599,"-")</f>
        <v>2.960600652459431E-2</v>
      </c>
      <c r="J605" s="187">
        <v>566</v>
      </c>
      <c r="K605" s="160">
        <f>IFERROR(J605/F599,"-")</f>
        <v>0.30106382978723406</v>
      </c>
      <c r="L605" s="190">
        <f t="shared" si="336"/>
        <v>55847.127208480568</v>
      </c>
      <c r="M605" s="101">
        <f t="shared" si="358"/>
        <v>1.9537452537107352E-2</v>
      </c>
      <c r="N605" s="569"/>
      <c r="O605" s="569"/>
      <c r="P605" s="117" t="s">
        <v>138</v>
      </c>
      <c r="Q605" s="187">
        <v>4781092</v>
      </c>
      <c r="R605" s="160">
        <f>IFERROR(Q605/N599,"-")</f>
        <v>3.1992924085617866E-2</v>
      </c>
      <c r="S605" s="187">
        <v>100</v>
      </c>
      <c r="T605" s="160">
        <f>IFERROR(S605/O599,"-")</f>
        <v>0.41152263374485598</v>
      </c>
      <c r="U605" s="190">
        <f t="shared" si="337"/>
        <v>47810.92</v>
      </c>
      <c r="V605" s="101">
        <f t="shared" si="359"/>
        <v>3.4518467380048328E-3</v>
      </c>
      <c r="W605" s="569"/>
      <c r="X605" s="569"/>
      <c r="Y605" s="117" t="s">
        <v>138</v>
      </c>
      <c r="Z605" s="187">
        <v>4013259</v>
      </c>
      <c r="AA605" s="160">
        <f>IFERROR(Z605/W599,"-")</f>
        <v>3.5187830653733321E-2</v>
      </c>
      <c r="AB605" s="187">
        <v>47</v>
      </c>
      <c r="AC605" s="160">
        <f>IFERROR(AB605/X599,"-")</f>
        <v>0.35074626865671643</v>
      </c>
      <c r="AD605" s="190">
        <f t="shared" si="338"/>
        <v>85388.48936170213</v>
      </c>
      <c r="AE605" s="101">
        <f t="shared" si="360"/>
        <v>1.6223679668622712E-3</v>
      </c>
      <c r="AF605" s="569"/>
      <c r="AG605" s="569"/>
      <c r="AH605" s="117" t="s">
        <v>138</v>
      </c>
      <c r="AI605" s="187">
        <v>3335789</v>
      </c>
      <c r="AJ605" s="160">
        <f>IFERROR(AI605/AF599,"-")</f>
        <v>1.8214448509586013E-2</v>
      </c>
      <c r="AK605" s="187">
        <v>72</v>
      </c>
      <c r="AL605" s="160">
        <f>IFERROR(AK605/AG599,"-")</f>
        <v>0.31168831168831168</v>
      </c>
      <c r="AM605" s="190">
        <f t="shared" si="339"/>
        <v>46330.402777777781</v>
      </c>
      <c r="AN605" s="101">
        <f t="shared" si="361"/>
        <v>2.4853296513634793E-3</v>
      </c>
      <c r="AO605" s="569"/>
      <c r="AP605" s="586"/>
      <c r="AQ605" s="117" t="s">
        <v>138</v>
      </c>
      <c r="AR605" s="187">
        <f t="shared" si="334"/>
        <v>43739614</v>
      </c>
      <c r="AS605" s="160">
        <f>IFERROR(AR605/AO599,"-")</f>
        <v>2.8884276403595064E-2</v>
      </c>
      <c r="AT605" s="187">
        <f t="shared" si="335"/>
        <v>785</v>
      </c>
      <c r="AU605" s="160">
        <f>IFERROR(AT605/AP599,"-")</f>
        <v>0.31551446945337619</v>
      </c>
      <c r="AV605" s="190">
        <f t="shared" si="340"/>
        <v>55719.253503184715</v>
      </c>
      <c r="AW605" s="101">
        <f t="shared" si="362"/>
        <v>2.7096996893337937E-2</v>
      </c>
      <c r="AX605" s="112"/>
      <c r="BN605" s="476"/>
      <c r="BO605" s="566"/>
      <c r="BP605" s="569"/>
      <c r="BQ605" s="569"/>
      <c r="BR605" s="388" t="s">
        <v>138</v>
      </c>
      <c r="BS605" s="374">
        <v>6141479</v>
      </c>
      <c r="BT605" s="329">
        <v>4.3990957236188018E-2</v>
      </c>
      <c r="BU605" s="374">
        <v>72</v>
      </c>
      <c r="BV605" s="329">
        <v>0.48322147651006714</v>
      </c>
      <c r="BW605" s="374">
        <v>85298.319444444438</v>
      </c>
      <c r="BX605" s="389">
        <v>4.5752049310542036E-3</v>
      </c>
      <c r="CA605" s="9"/>
      <c r="CB605" s="138"/>
      <c r="CC605" s="138"/>
      <c r="CD605" s="138"/>
      <c r="CE605" s="138"/>
      <c r="CF605" s="138"/>
      <c r="CG605" s="138"/>
      <c r="CH605" s="1"/>
      <c r="CI605" s="9"/>
      <c r="CJ605" s="130"/>
      <c r="CK605" s="130"/>
      <c r="CL605" s="130"/>
      <c r="CM605" s="1"/>
      <c r="CN605" s="1"/>
      <c r="CO605" s="1"/>
      <c r="CP605" s="1"/>
      <c r="CQ605" s="1"/>
    </row>
    <row r="606" spans="2:95" s="14" customFormat="1" ht="13.5" customHeight="1">
      <c r="B606" s="451"/>
      <c r="C606" s="566"/>
      <c r="D606" s="581"/>
      <c r="E606" s="569"/>
      <c r="F606" s="569"/>
      <c r="G606" s="117" t="s">
        <v>139</v>
      </c>
      <c r="H606" s="187">
        <v>38023432</v>
      </c>
      <c r="I606" s="160">
        <f>IFERROR(H606/E599,"-")</f>
        <v>3.5613435892019846E-2</v>
      </c>
      <c r="J606" s="187">
        <v>178</v>
      </c>
      <c r="K606" s="160">
        <f>IFERROR(J606/F599,"-")</f>
        <v>9.4680851063829785E-2</v>
      </c>
      <c r="L606" s="190">
        <f t="shared" si="336"/>
        <v>213614.78651685393</v>
      </c>
      <c r="M606" s="101">
        <f t="shared" si="358"/>
        <v>6.1442871936486024E-3</v>
      </c>
      <c r="N606" s="569"/>
      <c r="O606" s="569"/>
      <c r="P606" s="117" t="s">
        <v>139</v>
      </c>
      <c r="Q606" s="187">
        <v>3759845</v>
      </c>
      <c r="R606" s="160">
        <f>IFERROR(Q606/N599,"-")</f>
        <v>2.5159197032537738E-2</v>
      </c>
      <c r="S606" s="187">
        <v>25</v>
      </c>
      <c r="T606" s="160">
        <f>IFERROR(S606/O599,"-")</f>
        <v>0.102880658436214</v>
      </c>
      <c r="U606" s="190">
        <f t="shared" si="337"/>
        <v>150393.79999999999</v>
      </c>
      <c r="V606" s="101">
        <f t="shared" si="359"/>
        <v>8.6296168450120819E-4</v>
      </c>
      <c r="W606" s="569"/>
      <c r="X606" s="569"/>
      <c r="Y606" s="117" t="s">
        <v>139</v>
      </c>
      <c r="Z606" s="187">
        <v>4946630</v>
      </c>
      <c r="AA606" s="160">
        <f>IFERROR(Z606/W599,"-")</f>
        <v>4.337152891121078E-2</v>
      </c>
      <c r="AB606" s="187">
        <v>17</v>
      </c>
      <c r="AC606" s="160">
        <f>IFERROR(AB606/X599,"-")</f>
        <v>0.12686567164179105</v>
      </c>
      <c r="AD606" s="190">
        <f t="shared" si="338"/>
        <v>290978.23529411765</v>
      </c>
      <c r="AE606" s="101">
        <f t="shared" si="360"/>
        <v>5.8681394546082155E-4</v>
      </c>
      <c r="AF606" s="569"/>
      <c r="AG606" s="569"/>
      <c r="AH606" s="117" t="s">
        <v>139</v>
      </c>
      <c r="AI606" s="187">
        <v>5242614</v>
      </c>
      <c r="AJ606" s="160">
        <f>IFERROR(AI606/AF599,"-")</f>
        <v>2.8626307826614565E-2</v>
      </c>
      <c r="AK606" s="187">
        <v>28</v>
      </c>
      <c r="AL606" s="160">
        <f>IFERROR(AK606/AG599,"-")</f>
        <v>0.12121212121212122</v>
      </c>
      <c r="AM606" s="190">
        <f t="shared" si="339"/>
        <v>187236.21428571429</v>
      </c>
      <c r="AN606" s="101">
        <f t="shared" si="361"/>
        <v>9.6651708664135313E-4</v>
      </c>
      <c r="AO606" s="569"/>
      <c r="AP606" s="586"/>
      <c r="AQ606" s="117" t="s">
        <v>139</v>
      </c>
      <c r="AR606" s="187">
        <f t="shared" si="334"/>
        <v>51972521</v>
      </c>
      <c r="AS606" s="160">
        <f>IFERROR(AR606/AO599,"-")</f>
        <v>3.4321031318558251E-2</v>
      </c>
      <c r="AT606" s="187">
        <f t="shared" si="335"/>
        <v>248</v>
      </c>
      <c r="AU606" s="160">
        <f>IFERROR(AT606/AP599,"-")</f>
        <v>9.9678456591639875E-2</v>
      </c>
      <c r="AV606" s="190">
        <f t="shared" si="340"/>
        <v>209566.61693548388</v>
      </c>
      <c r="AW606" s="101">
        <f t="shared" si="362"/>
        <v>8.5605799102519853E-3</v>
      </c>
      <c r="AX606" s="112"/>
      <c r="BN606" s="476"/>
      <c r="BO606" s="566"/>
      <c r="BP606" s="569"/>
      <c r="BQ606" s="569"/>
      <c r="BR606" s="388" t="s">
        <v>139</v>
      </c>
      <c r="BS606" s="374">
        <v>6802860</v>
      </c>
      <c r="BT606" s="329">
        <v>4.8728380141619634E-2</v>
      </c>
      <c r="BU606" s="374">
        <v>24</v>
      </c>
      <c r="BV606" s="329">
        <v>0.16107382550335569</v>
      </c>
      <c r="BW606" s="374">
        <v>283452.5</v>
      </c>
      <c r="BX606" s="389">
        <v>1.5250683103514011E-3</v>
      </c>
      <c r="CA606" s="9"/>
      <c r="CB606" s="138"/>
      <c r="CC606" s="138"/>
      <c r="CD606" s="138"/>
      <c r="CE606" s="138"/>
      <c r="CF606" s="138"/>
      <c r="CG606" s="138"/>
      <c r="CH606" s="1"/>
      <c r="CI606" s="9"/>
      <c r="CJ606" s="130"/>
      <c r="CK606" s="130"/>
      <c r="CL606" s="130"/>
      <c r="CM606" s="1"/>
      <c r="CN606" s="1"/>
      <c r="CO606" s="1"/>
      <c r="CP606" s="1"/>
      <c r="CQ606" s="1"/>
    </row>
    <row r="607" spans="2:95" s="14" customFormat="1" ht="13.5" customHeight="1">
      <c r="B607" s="451"/>
      <c r="C607" s="566"/>
      <c r="D607" s="581"/>
      <c r="E607" s="569"/>
      <c r="F607" s="569"/>
      <c r="G607" s="117" t="s">
        <v>149</v>
      </c>
      <c r="H607" s="187">
        <v>0</v>
      </c>
      <c r="I607" s="160">
        <f>IFERROR(H607/E599,"-")</f>
        <v>0</v>
      </c>
      <c r="J607" s="187">
        <v>0</v>
      </c>
      <c r="K607" s="160">
        <f>IFERROR(J607/F599,"-")</f>
        <v>0</v>
      </c>
      <c r="L607" s="190" t="str">
        <f t="shared" si="336"/>
        <v>-</v>
      </c>
      <c r="M607" s="101">
        <f t="shared" si="358"/>
        <v>0</v>
      </c>
      <c r="N607" s="569"/>
      <c r="O607" s="569"/>
      <c r="P607" s="117" t="s">
        <v>149</v>
      </c>
      <c r="Q607" s="187">
        <v>0</v>
      </c>
      <c r="R607" s="160">
        <f>IFERROR(Q607/N599,"-")</f>
        <v>0</v>
      </c>
      <c r="S607" s="187">
        <v>0</v>
      </c>
      <c r="T607" s="160">
        <f>IFERROR(S607/O599,"-")</f>
        <v>0</v>
      </c>
      <c r="U607" s="190" t="str">
        <f t="shared" si="337"/>
        <v>-</v>
      </c>
      <c r="V607" s="101">
        <f t="shared" si="359"/>
        <v>0</v>
      </c>
      <c r="W607" s="569"/>
      <c r="X607" s="569"/>
      <c r="Y607" s="117" t="s">
        <v>149</v>
      </c>
      <c r="Z607" s="187">
        <v>0</v>
      </c>
      <c r="AA607" s="160">
        <f>IFERROR(Z607/W599,"-")</f>
        <v>0</v>
      </c>
      <c r="AB607" s="187">
        <v>0</v>
      </c>
      <c r="AC607" s="160">
        <f>IFERROR(AB607/X599,"-")</f>
        <v>0</v>
      </c>
      <c r="AD607" s="190" t="str">
        <f t="shared" si="338"/>
        <v>-</v>
      </c>
      <c r="AE607" s="101">
        <f t="shared" si="360"/>
        <v>0</v>
      </c>
      <c r="AF607" s="569"/>
      <c r="AG607" s="569"/>
      <c r="AH607" s="117" t="s">
        <v>149</v>
      </c>
      <c r="AI607" s="187">
        <v>466</v>
      </c>
      <c r="AJ607" s="160">
        <f>IFERROR(AI607/AF599,"-")</f>
        <v>2.5445053645380696E-6</v>
      </c>
      <c r="AK607" s="187">
        <v>1</v>
      </c>
      <c r="AL607" s="160">
        <f>IFERROR(AK607/AG599,"-")</f>
        <v>4.329004329004329E-3</v>
      </c>
      <c r="AM607" s="190">
        <f t="shared" si="339"/>
        <v>466</v>
      </c>
      <c r="AN607" s="101">
        <f t="shared" si="361"/>
        <v>3.4518467380048323E-5</v>
      </c>
      <c r="AO607" s="569"/>
      <c r="AP607" s="586"/>
      <c r="AQ607" s="117" t="s">
        <v>149</v>
      </c>
      <c r="AR607" s="187">
        <f t="shared" si="334"/>
        <v>466</v>
      </c>
      <c r="AS607" s="160">
        <f>IFERROR(AR607/AO599,"-")</f>
        <v>3.077318607355634E-7</v>
      </c>
      <c r="AT607" s="187">
        <f t="shared" si="335"/>
        <v>1</v>
      </c>
      <c r="AU607" s="160">
        <f>IFERROR(AT607/AP599,"-")</f>
        <v>4.0192926045016077E-4</v>
      </c>
      <c r="AV607" s="190">
        <f t="shared" si="340"/>
        <v>466</v>
      </c>
      <c r="AW607" s="101">
        <f t="shared" si="362"/>
        <v>3.4518467380048323E-5</v>
      </c>
      <c r="AX607" s="112"/>
      <c r="BN607" s="476"/>
      <c r="BO607" s="566"/>
      <c r="BP607" s="569"/>
      <c r="BQ607" s="569"/>
      <c r="BR607" s="388" t="s">
        <v>436</v>
      </c>
      <c r="BS607" s="374">
        <v>0</v>
      </c>
      <c r="BT607" s="329">
        <v>0</v>
      </c>
      <c r="BU607" s="374">
        <v>0</v>
      </c>
      <c r="BV607" s="329">
        <v>0</v>
      </c>
      <c r="BW607" s="374" t="s">
        <v>329</v>
      </c>
      <c r="BX607" s="389">
        <v>0</v>
      </c>
      <c r="CA607" s="9"/>
      <c r="CB607" s="138"/>
      <c r="CC607" s="138"/>
      <c r="CD607" s="138"/>
      <c r="CE607" s="138"/>
      <c r="CF607" s="138"/>
      <c r="CG607" s="138"/>
      <c r="CH607" s="1"/>
      <c r="CI607" s="9"/>
      <c r="CJ607" s="130"/>
      <c r="CK607" s="130"/>
      <c r="CL607" s="130"/>
      <c r="CM607" s="1"/>
      <c r="CN607" s="1"/>
      <c r="CO607" s="1"/>
      <c r="CP607" s="1"/>
      <c r="CQ607" s="1"/>
    </row>
    <row r="608" spans="2:95" s="14" customFormat="1" ht="13.5" customHeight="1">
      <c r="B608" s="451"/>
      <c r="C608" s="566"/>
      <c r="D608" s="581"/>
      <c r="E608" s="569"/>
      <c r="F608" s="569"/>
      <c r="G608" s="117" t="s">
        <v>140</v>
      </c>
      <c r="H608" s="187">
        <v>467474</v>
      </c>
      <c r="I608" s="160">
        <f>IFERROR(H608/E599,"-")</f>
        <v>4.3784462512973802E-4</v>
      </c>
      <c r="J608" s="187">
        <v>25</v>
      </c>
      <c r="K608" s="160">
        <f>IFERROR(J608/F599,"-")</f>
        <v>1.3297872340425532E-2</v>
      </c>
      <c r="L608" s="190">
        <f t="shared" si="336"/>
        <v>18698.96</v>
      </c>
      <c r="M608" s="101">
        <f t="shared" si="358"/>
        <v>8.6296168450120819E-4</v>
      </c>
      <c r="N608" s="569"/>
      <c r="O608" s="569"/>
      <c r="P608" s="117" t="s">
        <v>140</v>
      </c>
      <c r="Q608" s="187">
        <v>99129</v>
      </c>
      <c r="R608" s="160">
        <f>IFERROR(Q608/N599,"-")</f>
        <v>6.6332682401493506E-4</v>
      </c>
      <c r="S608" s="187">
        <v>5</v>
      </c>
      <c r="T608" s="160">
        <f>IFERROR(S608/O599,"-")</f>
        <v>2.0576131687242798E-2</v>
      </c>
      <c r="U608" s="190">
        <f t="shared" si="337"/>
        <v>19825.8</v>
      </c>
      <c r="V608" s="101">
        <f t="shared" si="359"/>
        <v>1.7259233690024162E-4</v>
      </c>
      <c r="W608" s="569"/>
      <c r="X608" s="569"/>
      <c r="Y608" s="117" t="s">
        <v>140</v>
      </c>
      <c r="Z608" s="187">
        <v>6111</v>
      </c>
      <c r="AA608" s="160">
        <f>IFERROR(Z608/W599,"-")</f>
        <v>5.3580601980825138E-5</v>
      </c>
      <c r="AB608" s="187">
        <v>1</v>
      </c>
      <c r="AC608" s="160">
        <f>IFERROR(AB608/X599,"-")</f>
        <v>7.462686567164179E-3</v>
      </c>
      <c r="AD608" s="190">
        <f t="shared" si="338"/>
        <v>6111</v>
      </c>
      <c r="AE608" s="101">
        <f t="shared" si="360"/>
        <v>3.4518467380048323E-5</v>
      </c>
      <c r="AF608" s="569"/>
      <c r="AG608" s="569"/>
      <c r="AH608" s="117" t="s">
        <v>140</v>
      </c>
      <c r="AI608" s="187">
        <v>114030</v>
      </c>
      <c r="AJ608" s="160">
        <f>IFERROR(AI608/AF599,"-")</f>
        <v>6.2263937064007747E-4</v>
      </c>
      <c r="AK608" s="187">
        <v>4</v>
      </c>
      <c r="AL608" s="160">
        <f>IFERROR(AK608/AG599,"-")</f>
        <v>1.7316017316017316E-2</v>
      </c>
      <c r="AM608" s="190">
        <f t="shared" si="339"/>
        <v>28507.5</v>
      </c>
      <c r="AN608" s="101">
        <f t="shared" si="361"/>
        <v>1.3807386952019329E-4</v>
      </c>
      <c r="AO608" s="569"/>
      <c r="AP608" s="586"/>
      <c r="AQ608" s="117" t="s">
        <v>140</v>
      </c>
      <c r="AR608" s="187">
        <f t="shared" si="334"/>
        <v>686744</v>
      </c>
      <c r="AS608" s="160">
        <f>IFERROR(AR608/AO599,"-")</f>
        <v>4.5350431109223983E-4</v>
      </c>
      <c r="AT608" s="187">
        <f t="shared" si="335"/>
        <v>35</v>
      </c>
      <c r="AU608" s="160">
        <f>IFERROR(AT608/AP599,"-")</f>
        <v>1.4067524115755627E-2</v>
      </c>
      <c r="AV608" s="190">
        <f t="shared" si="340"/>
        <v>19621.257142857143</v>
      </c>
      <c r="AW608" s="101">
        <f t="shared" si="362"/>
        <v>1.2081463583016915E-3</v>
      </c>
      <c r="AX608" s="112"/>
      <c r="BN608" s="476"/>
      <c r="BO608" s="566"/>
      <c r="BP608" s="569"/>
      <c r="BQ608" s="569"/>
      <c r="BR608" s="388" t="s">
        <v>140</v>
      </c>
      <c r="BS608" s="374">
        <v>22165</v>
      </c>
      <c r="BT608" s="329">
        <v>1.5876624623158484E-4</v>
      </c>
      <c r="BU608" s="374">
        <v>4</v>
      </c>
      <c r="BV608" s="329">
        <v>2.6845637583892617E-2</v>
      </c>
      <c r="BW608" s="374">
        <v>5541.25</v>
      </c>
      <c r="BX608" s="389">
        <v>2.541780517252335E-4</v>
      </c>
      <c r="CA608" s="9"/>
      <c r="CB608" s="138"/>
      <c r="CC608" s="138"/>
      <c r="CD608" s="138"/>
      <c r="CE608" s="138"/>
      <c r="CF608" s="138"/>
      <c r="CG608" s="138"/>
      <c r="CH608" s="1"/>
      <c r="CI608" s="9"/>
      <c r="CJ608" s="130"/>
      <c r="CK608" s="130"/>
      <c r="CL608" s="130"/>
      <c r="CM608" s="1"/>
      <c r="CN608" s="1"/>
      <c r="CO608" s="1"/>
      <c r="CP608" s="1"/>
      <c r="CQ608" s="1"/>
    </row>
    <row r="609" spans="2:95" s="14" customFormat="1" ht="13.5" customHeight="1">
      <c r="B609" s="451"/>
      <c r="C609" s="566"/>
      <c r="D609" s="581"/>
      <c r="E609" s="569"/>
      <c r="F609" s="569"/>
      <c r="G609" s="117" t="s">
        <v>141</v>
      </c>
      <c r="H609" s="187">
        <v>814329</v>
      </c>
      <c r="I609" s="160">
        <f>IFERROR(H609/E599,"-")</f>
        <v>7.6271530766903485E-4</v>
      </c>
      <c r="J609" s="187">
        <v>54</v>
      </c>
      <c r="K609" s="160">
        <f>IFERROR(J609/F599,"-")</f>
        <v>2.8723404255319149E-2</v>
      </c>
      <c r="L609" s="190">
        <f t="shared" si="336"/>
        <v>15080.166666666666</v>
      </c>
      <c r="M609" s="101">
        <f t="shared" si="358"/>
        <v>1.8639972385226097E-3</v>
      </c>
      <c r="N609" s="569"/>
      <c r="O609" s="569"/>
      <c r="P609" s="117" t="s">
        <v>141</v>
      </c>
      <c r="Q609" s="187">
        <v>89377</v>
      </c>
      <c r="R609" s="160">
        <f>IFERROR(Q609/N599,"-")</f>
        <v>5.9807081227474142E-4</v>
      </c>
      <c r="S609" s="187">
        <v>9</v>
      </c>
      <c r="T609" s="160">
        <f>IFERROR(S609/O599,"-")</f>
        <v>3.7037037037037035E-2</v>
      </c>
      <c r="U609" s="190">
        <f t="shared" si="337"/>
        <v>9930.7777777777774</v>
      </c>
      <c r="V609" s="101">
        <f t="shared" si="359"/>
        <v>3.1066620642043491E-4</v>
      </c>
      <c r="W609" s="569"/>
      <c r="X609" s="569"/>
      <c r="Y609" s="117" t="s">
        <v>141</v>
      </c>
      <c r="Z609" s="187">
        <v>156777</v>
      </c>
      <c r="AA609" s="160">
        <f>IFERROR(Z609/W599,"-")</f>
        <v>1.3746041624525976E-3</v>
      </c>
      <c r="AB609" s="187">
        <v>9</v>
      </c>
      <c r="AC609" s="160">
        <f>IFERROR(AB609/X599,"-")</f>
        <v>6.7164179104477612E-2</v>
      </c>
      <c r="AD609" s="190">
        <f t="shared" si="338"/>
        <v>17419.666666666668</v>
      </c>
      <c r="AE609" s="101">
        <f t="shared" si="360"/>
        <v>3.1066620642043491E-4</v>
      </c>
      <c r="AF609" s="569"/>
      <c r="AG609" s="569"/>
      <c r="AH609" s="117" t="s">
        <v>141</v>
      </c>
      <c r="AI609" s="187">
        <v>127532</v>
      </c>
      <c r="AJ609" s="160">
        <f>IFERROR(AI609/AF599,"-")</f>
        <v>6.9636450246838861E-4</v>
      </c>
      <c r="AK609" s="187">
        <v>9</v>
      </c>
      <c r="AL609" s="160">
        <f>IFERROR(AK609/AG599,"-")</f>
        <v>3.896103896103896E-2</v>
      </c>
      <c r="AM609" s="190">
        <f t="shared" si="339"/>
        <v>14170.222222222223</v>
      </c>
      <c r="AN609" s="101">
        <f t="shared" si="361"/>
        <v>3.1066620642043491E-4</v>
      </c>
      <c r="AO609" s="569"/>
      <c r="AP609" s="586"/>
      <c r="AQ609" s="117" t="s">
        <v>141</v>
      </c>
      <c r="AR609" s="187">
        <f t="shared" si="334"/>
        <v>1188015</v>
      </c>
      <c r="AS609" s="160">
        <f>IFERROR(AR609/AO599,"-")</f>
        <v>7.8452803976772605E-4</v>
      </c>
      <c r="AT609" s="187">
        <f t="shared" si="335"/>
        <v>81</v>
      </c>
      <c r="AU609" s="160">
        <f>IFERROR(AT609/AP599,"-")</f>
        <v>3.2556270096463023E-2</v>
      </c>
      <c r="AV609" s="190">
        <f t="shared" si="340"/>
        <v>14666.851851851852</v>
      </c>
      <c r="AW609" s="101">
        <f t="shared" si="362"/>
        <v>2.7959958577839145E-3</v>
      </c>
      <c r="AX609" s="112"/>
      <c r="BN609" s="476"/>
      <c r="BO609" s="566"/>
      <c r="BP609" s="569"/>
      <c r="BQ609" s="569"/>
      <c r="BR609" s="388" t="s">
        <v>141</v>
      </c>
      <c r="BS609" s="374">
        <v>108673</v>
      </c>
      <c r="BT609" s="329">
        <v>7.7841661523686079E-4</v>
      </c>
      <c r="BU609" s="374">
        <v>11</v>
      </c>
      <c r="BV609" s="329">
        <v>7.3825503355704702E-2</v>
      </c>
      <c r="BW609" s="374">
        <v>9879.363636363636</v>
      </c>
      <c r="BX609" s="389">
        <v>6.9898964224439223E-4</v>
      </c>
      <c r="CA609" s="9"/>
      <c r="CB609" s="138"/>
      <c r="CC609" s="138"/>
      <c r="CD609" s="138"/>
      <c r="CE609" s="138"/>
      <c r="CF609" s="138"/>
      <c r="CG609" s="138"/>
      <c r="CH609" s="1"/>
      <c r="CI609" s="9"/>
      <c r="CJ609" s="130"/>
      <c r="CK609" s="130"/>
      <c r="CL609" s="130"/>
      <c r="CM609" s="1"/>
      <c r="CN609" s="1"/>
      <c r="CO609" s="1"/>
      <c r="CP609" s="1"/>
      <c r="CQ609" s="1"/>
    </row>
    <row r="610" spans="2:95" s="14" customFormat="1" ht="13.5" customHeight="1">
      <c r="B610" s="451"/>
      <c r="C610" s="566"/>
      <c r="D610" s="581"/>
      <c r="E610" s="569"/>
      <c r="F610" s="569"/>
      <c r="G610" s="117" t="s">
        <v>142</v>
      </c>
      <c r="H610" s="187">
        <v>242030</v>
      </c>
      <c r="I610" s="160">
        <f>IFERROR(H610/E599,"-")</f>
        <v>2.2668968674225838E-4</v>
      </c>
      <c r="J610" s="187">
        <v>9</v>
      </c>
      <c r="K610" s="160">
        <f>IFERROR(J610/F599,"-")</f>
        <v>4.7872340425531915E-3</v>
      </c>
      <c r="L610" s="190">
        <f t="shared" si="336"/>
        <v>26892.222222222223</v>
      </c>
      <c r="M610" s="101">
        <f t="shared" si="358"/>
        <v>3.1066620642043491E-4</v>
      </c>
      <c r="N610" s="569"/>
      <c r="O610" s="569"/>
      <c r="P610" s="117" t="s">
        <v>142</v>
      </c>
      <c r="Q610" s="187">
        <v>4070</v>
      </c>
      <c r="R610" s="160">
        <f>IFERROR(Q610/N599,"-")</f>
        <v>2.7234615236114411E-5</v>
      </c>
      <c r="S610" s="187">
        <v>1</v>
      </c>
      <c r="T610" s="160">
        <f>IFERROR(S610/O599,"-")</f>
        <v>4.11522633744856E-3</v>
      </c>
      <c r="U610" s="190">
        <f t="shared" si="337"/>
        <v>4070</v>
      </c>
      <c r="V610" s="101">
        <f t="shared" si="359"/>
        <v>3.4518467380048323E-5</v>
      </c>
      <c r="W610" s="569"/>
      <c r="X610" s="569"/>
      <c r="Y610" s="117" t="s">
        <v>142</v>
      </c>
      <c r="Z610" s="187">
        <v>7500</v>
      </c>
      <c r="AA610" s="160">
        <f>IFERROR(Z610/W599,"-")</f>
        <v>6.5759207143869838E-5</v>
      </c>
      <c r="AB610" s="187">
        <v>1</v>
      </c>
      <c r="AC610" s="160">
        <f>IFERROR(AB610/X599,"-")</f>
        <v>7.462686567164179E-3</v>
      </c>
      <c r="AD610" s="190">
        <f t="shared" si="338"/>
        <v>7500</v>
      </c>
      <c r="AE610" s="101">
        <f t="shared" si="360"/>
        <v>3.4518467380048323E-5</v>
      </c>
      <c r="AF610" s="569"/>
      <c r="AG610" s="569"/>
      <c r="AH610" s="117" t="s">
        <v>142</v>
      </c>
      <c r="AI610" s="187">
        <v>14899</v>
      </c>
      <c r="AJ610" s="160">
        <f>IFERROR(AI610/AF599,"-")</f>
        <v>8.1353187609984329E-5</v>
      </c>
      <c r="AK610" s="187">
        <v>2</v>
      </c>
      <c r="AL610" s="160">
        <f>IFERROR(AK610/AG599,"-")</f>
        <v>8.658008658008658E-3</v>
      </c>
      <c r="AM610" s="190">
        <f t="shared" si="339"/>
        <v>7449.5</v>
      </c>
      <c r="AN610" s="101">
        <f t="shared" si="361"/>
        <v>6.9036934760096646E-5</v>
      </c>
      <c r="AO610" s="569"/>
      <c r="AP610" s="586"/>
      <c r="AQ610" s="117" t="s">
        <v>142</v>
      </c>
      <c r="AR610" s="187">
        <f t="shared" si="334"/>
        <v>268499</v>
      </c>
      <c r="AS610" s="160">
        <f>IFERROR(AR610/AO599,"-")</f>
        <v>1.7730836239407305E-4</v>
      </c>
      <c r="AT610" s="187">
        <f t="shared" si="335"/>
        <v>13</v>
      </c>
      <c r="AU610" s="160">
        <f>IFERROR(AT610/AP599,"-")</f>
        <v>5.2250803858520899E-3</v>
      </c>
      <c r="AV610" s="190">
        <f t="shared" si="340"/>
        <v>20653.76923076923</v>
      </c>
      <c r="AW610" s="101">
        <f t="shared" si="362"/>
        <v>4.4874007594062823E-4</v>
      </c>
      <c r="AX610" s="112"/>
      <c r="BN610" s="476"/>
      <c r="BO610" s="566"/>
      <c r="BP610" s="569"/>
      <c r="BQ610" s="569"/>
      <c r="BR610" s="388" t="s">
        <v>142</v>
      </c>
      <c r="BS610" s="374">
        <v>266494</v>
      </c>
      <c r="BT610" s="329">
        <v>1.9088766985445509E-3</v>
      </c>
      <c r="BU610" s="374">
        <v>7</v>
      </c>
      <c r="BV610" s="329">
        <v>4.6979865771812082E-2</v>
      </c>
      <c r="BW610" s="374">
        <v>38070.571428571428</v>
      </c>
      <c r="BX610" s="389">
        <v>4.4481159051915867E-4</v>
      </c>
      <c r="CA610" s="9"/>
      <c r="CB610" s="138"/>
      <c r="CC610" s="138"/>
      <c r="CD610" s="138"/>
      <c r="CE610" s="138"/>
      <c r="CF610" s="138"/>
      <c r="CG610" s="138"/>
      <c r="CH610" s="1"/>
      <c r="CI610" s="9"/>
      <c r="CJ610" s="130"/>
      <c r="CK610" s="130"/>
      <c r="CL610" s="130"/>
      <c r="CM610" s="1"/>
      <c r="CN610" s="1"/>
      <c r="CO610" s="1"/>
      <c r="CP610" s="1"/>
      <c r="CQ610" s="1"/>
    </row>
    <row r="611" spans="2:95" s="14" customFormat="1" ht="13.5" customHeight="1">
      <c r="B611" s="451"/>
      <c r="C611" s="566"/>
      <c r="D611" s="581"/>
      <c r="E611" s="569"/>
      <c r="F611" s="569"/>
      <c r="G611" s="117" t="s">
        <v>143</v>
      </c>
      <c r="H611" s="187">
        <v>2349160</v>
      </c>
      <c r="I611" s="160">
        <f>IFERROR(H611/E599,"-")</f>
        <v>2.2002658534373575E-3</v>
      </c>
      <c r="J611" s="187">
        <v>5</v>
      </c>
      <c r="K611" s="160">
        <f>IFERROR(J611/F599,"-")</f>
        <v>2.6595744680851063E-3</v>
      </c>
      <c r="L611" s="190">
        <f t="shared" si="336"/>
        <v>469832</v>
      </c>
      <c r="M611" s="101">
        <f t="shared" si="358"/>
        <v>1.7259233690024162E-4</v>
      </c>
      <c r="N611" s="569"/>
      <c r="O611" s="569"/>
      <c r="P611" s="117" t="s">
        <v>143</v>
      </c>
      <c r="Q611" s="187">
        <v>1985788</v>
      </c>
      <c r="R611" s="160">
        <f>IFERROR(Q611/N599,"-")</f>
        <v>1.3288002978008149E-2</v>
      </c>
      <c r="S611" s="187">
        <v>2</v>
      </c>
      <c r="T611" s="160">
        <f>IFERROR(S611/O599,"-")</f>
        <v>8.23045267489712E-3</v>
      </c>
      <c r="U611" s="190">
        <f t="shared" si="337"/>
        <v>992894</v>
      </c>
      <c r="V611" s="101">
        <f t="shared" si="359"/>
        <v>6.9036934760096646E-5</v>
      </c>
      <c r="W611" s="569"/>
      <c r="X611" s="569"/>
      <c r="Y611" s="117" t="s">
        <v>143</v>
      </c>
      <c r="Z611" s="187">
        <v>0</v>
      </c>
      <c r="AA611" s="160">
        <f>IFERROR(Z611/W599,"-")</f>
        <v>0</v>
      </c>
      <c r="AB611" s="187">
        <v>0</v>
      </c>
      <c r="AC611" s="160">
        <f>IFERROR(AB611/X599,"-")</f>
        <v>0</v>
      </c>
      <c r="AD611" s="190" t="str">
        <f t="shared" si="338"/>
        <v>-</v>
      </c>
      <c r="AE611" s="101">
        <f t="shared" si="360"/>
        <v>0</v>
      </c>
      <c r="AF611" s="569"/>
      <c r="AG611" s="569"/>
      <c r="AH611" s="117" t="s">
        <v>143</v>
      </c>
      <c r="AI611" s="187">
        <v>88938</v>
      </c>
      <c r="AJ611" s="160">
        <f>IFERROR(AI611/AF599,"-")</f>
        <v>4.856292234147786E-4</v>
      </c>
      <c r="AK611" s="187">
        <v>3</v>
      </c>
      <c r="AL611" s="160">
        <f>IFERROR(AK611/AG599,"-")</f>
        <v>1.2987012987012988E-2</v>
      </c>
      <c r="AM611" s="190">
        <f t="shared" si="339"/>
        <v>29646</v>
      </c>
      <c r="AN611" s="101">
        <f t="shared" si="361"/>
        <v>1.0355540214014498E-4</v>
      </c>
      <c r="AO611" s="569"/>
      <c r="AP611" s="586"/>
      <c r="AQ611" s="117" t="s">
        <v>143</v>
      </c>
      <c r="AR611" s="187">
        <f t="shared" si="334"/>
        <v>4423886</v>
      </c>
      <c r="AS611" s="160">
        <f>IFERROR(AR611/AO599,"-")</f>
        <v>2.9213962885450829E-3</v>
      </c>
      <c r="AT611" s="187">
        <f t="shared" si="335"/>
        <v>10</v>
      </c>
      <c r="AU611" s="160">
        <f>IFERROR(AT611/AP599,"-")</f>
        <v>4.0192926045016075E-3</v>
      </c>
      <c r="AV611" s="190">
        <f t="shared" si="340"/>
        <v>442388.6</v>
      </c>
      <c r="AW611" s="101">
        <f t="shared" si="362"/>
        <v>3.4518467380048324E-4</v>
      </c>
      <c r="AX611" s="112"/>
      <c r="BN611" s="476"/>
      <c r="BO611" s="566"/>
      <c r="BP611" s="569"/>
      <c r="BQ611" s="569"/>
      <c r="BR611" s="388" t="s">
        <v>143</v>
      </c>
      <c r="BS611" s="374">
        <v>131408</v>
      </c>
      <c r="BT611" s="329">
        <v>9.4126572906835554E-4</v>
      </c>
      <c r="BU611" s="374">
        <v>4</v>
      </c>
      <c r="BV611" s="329">
        <v>2.6845637583892617E-2</v>
      </c>
      <c r="BW611" s="374">
        <v>32852</v>
      </c>
      <c r="BX611" s="389">
        <v>2.541780517252335E-4</v>
      </c>
      <c r="CA611" s="9"/>
      <c r="CB611" s="138"/>
      <c r="CC611" s="138"/>
      <c r="CD611" s="138"/>
      <c r="CE611" s="138"/>
      <c r="CF611" s="138"/>
      <c r="CG611" s="138"/>
      <c r="CH611" s="1"/>
      <c r="CI611" s="9"/>
      <c r="CJ611" s="130"/>
      <c r="CK611" s="130"/>
      <c r="CL611" s="130"/>
      <c r="CM611" s="1"/>
      <c r="CN611" s="1"/>
      <c r="CO611" s="1"/>
      <c r="CP611" s="1"/>
      <c r="CQ611" s="1"/>
    </row>
    <row r="612" spans="2:95" s="14" customFormat="1" ht="13.5" customHeight="1">
      <c r="B612" s="451"/>
      <c r="C612" s="566"/>
      <c r="D612" s="581"/>
      <c r="E612" s="569"/>
      <c r="F612" s="569"/>
      <c r="G612" s="117" t="s">
        <v>144</v>
      </c>
      <c r="H612" s="187">
        <v>5116787</v>
      </c>
      <c r="I612" s="160">
        <f>IFERROR(H612/E599,"-")</f>
        <v>4.7924754871580379E-3</v>
      </c>
      <c r="J612" s="187">
        <v>144</v>
      </c>
      <c r="K612" s="160">
        <f>IFERROR(J612/F599,"-")</f>
        <v>7.6595744680851063E-2</v>
      </c>
      <c r="L612" s="190">
        <f t="shared" si="336"/>
        <v>35533.243055555555</v>
      </c>
      <c r="M612" s="101">
        <f t="shared" si="358"/>
        <v>4.9706593027269586E-3</v>
      </c>
      <c r="N612" s="569"/>
      <c r="O612" s="569"/>
      <c r="P612" s="117" t="s">
        <v>144</v>
      </c>
      <c r="Q612" s="187">
        <v>1115826</v>
      </c>
      <c r="R612" s="160">
        <f>IFERROR(Q612/N599,"-")</f>
        <v>7.4666073170645206E-3</v>
      </c>
      <c r="S612" s="187">
        <v>25</v>
      </c>
      <c r="T612" s="160">
        <f>IFERROR(S612/O599,"-")</f>
        <v>0.102880658436214</v>
      </c>
      <c r="U612" s="190">
        <f t="shared" si="337"/>
        <v>44633.04</v>
      </c>
      <c r="V612" s="101">
        <f t="shared" si="359"/>
        <v>8.6296168450120819E-4</v>
      </c>
      <c r="W612" s="569"/>
      <c r="X612" s="569"/>
      <c r="Y612" s="117" t="s">
        <v>144</v>
      </c>
      <c r="Z612" s="187">
        <v>450453</v>
      </c>
      <c r="AA612" s="160">
        <f>IFERROR(Z612/W599,"-")</f>
        <v>3.9495242847436794E-3</v>
      </c>
      <c r="AB612" s="187">
        <v>14</v>
      </c>
      <c r="AC612" s="160">
        <f>IFERROR(AB612/X599,"-")</f>
        <v>0.1044776119402985</v>
      </c>
      <c r="AD612" s="190">
        <f t="shared" si="338"/>
        <v>32175.214285714286</v>
      </c>
      <c r="AE612" s="101">
        <f t="shared" si="360"/>
        <v>4.8325854332067656E-4</v>
      </c>
      <c r="AF612" s="569"/>
      <c r="AG612" s="569"/>
      <c r="AH612" s="117" t="s">
        <v>144</v>
      </c>
      <c r="AI612" s="187">
        <v>1114191</v>
      </c>
      <c r="AJ612" s="160">
        <f>IFERROR(AI612/AF599,"-")</f>
        <v>6.0838304219314084E-3</v>
      </c>
      <c r="AK612" s="187">
        <v>24</v>
      </c>
      <c r="AL612" s="160">
        <f>IFERROR(AK612/AG599,"-")</f>
        <v>0.1038961038961039</v>
      </c>
      <c r="AM612" s="190">
        <f t="shared" si="339"/>
        <v>46424.625</v>
      </c>
      <c r="AN612" s="101">
        <f t="shared" si="361"/>
        <v>8.2844321712115981E-4</v>
      </c>
      <c r="AO612" s="569"/>
      <c r="AP612" s="586"/>
      <c r="AQ612" s="117" t="s">
        <v>144</v>
      </c>
      <c r="AR612" s="187">
        <f t="shared" si="334"/>
        <v>7797257</v>
      </c>
      <c r="AS612" s="160">
        <f>IFERROR(AR612/AO599,"-")</f>
        <v>5.1490652473034273E-3</v>
      </c>
      <c r="AT612" s="187">
        <f t="shared" si="335"/>
        <v>207</v>
      </c>
      <c r="AU612" s="160">
        <f>IFERROR(AT612/AP599,"-")</f>
        <v>8.3199356913183281E-2</v>
      </c>
      <c r="AV612" s="190">
        <f t="shared" si="340"/>
        <v>37667.908212560389</v>
      </c>
      <c r="AW612" s="101">
        <f t="shared" si="362"/>
        <v>7.1453227476700031E-3</v>
      </c>
      <c r="AX612" s="112"/>
      <c r="BN612" s="476"/>
      <c r="BO612" s="566"/>
      <c r="BP612" s="569"/>
      <c r="BQ612" s="569"/>
      <c r="BR612" s="388" t="s">
        <v>144</v>
      </c>
      <c r="BS612" s="374">
        <v>2488627</v>
      </c>
      <c r="BT612" s="329">
        <v>1.7825850081686002E-2</v>
      </c>
      <c r="BU612" s="374">
        <v>25</v>
      </c>
      <c r="BV612" s="329">
        <v>0.16778523489932887</v>
      </c>
      <c r="BW612" s="374">
        <v>99545.08</v>
      </c>
      <c r="BX612" s="389">
        <v>1.5886128232827095E-3</v>
      </c>
      <c r="CA612" s="9"/>
      <c r="CB612" s="138"/>
      <c r="CC612" s="138"/>
      <c r="CD612" s="138"/>
      <c r="CE612" s="138"/>
      <c r="CF612" s="138"/>
      <c r="CG612" s="138"/>
      <c r="CH612" s="1"/>
      <c r="CI612" s="9"/>
      <c r="CJ612" s="130"/>
      <c r="CK612" s="130"/>
      <c r="CL612" s="130"/>
      <c r="CM612" s="1"/>
      <c r="CN612" s="1"/>
      <c r="CO612" s="1"/>
      <c r="CP612" s="1"/>
      <c r="CQ612" s="1"/>
    </row>
    <row r="613" spans="2:95" s="14" customFormat="1" ht="13.5" customHeight="1">
      <c r="B613" s="451"/>
      <c r="C613" s="566"/>
      <c r="D613" s="581"/>
      <c r="E613" s="569"/>
      <c r="F613" s="569"/>
      <c r="G613" s="117" t="s">
        <v>145</v>
      </c>
      <c r="H613" s="187">
        <v>6182280</v>
      </c>
      <c r="I613" s="160">
        <f>IFERROR(H613/E599,"-")</f>
        <v>5.7904355515966165E-3</v>
      </c>
      <c r="J613" s="187">
        <v>156</v>
      </c>
      <c r="K613" s="160">
        <f>IFERROR(J613/F599,"-")</f>
        <v>8.2978723404255314E-2</v>
      </c>
      <c r="L613" s="190">
        <f t="shared" si="336"/>
        <v>39630</v>
      </c>
      <c r="M613" s="101">
        <f t="shared" si="358"/>
        <v>5.3848809112875392E-3</v>
      </c>
      <c r="N613" s="569"/>
      <c r="O613" s="569"/>
      <c r="P613" s="117" t="s">
        <v>145</v>
      </c>
      <c r="Q613" s="187">
        <v>633509</v>
      </c>
      <c r="R613" s="160">
        <f>IFERROR(Q613/N599,"-")</f>
        <v>4.2391581974485512E-3</v>
      </c>
      <c r="S613" s="187">
        <v>16</v>
      </c>
      <c r="T613" s="160">
        <f>IFERROR(S613/O599,"-")</f>
        <v>6.584362139917696E-2</v>
      </c>
      <c r="U613" s="190">
        <f t="shared" si="337"/>
        <v>39594.3125</v>
      </c>
      <c r="V613" s="101">
        <f t="shared" si="359"/>
        <v>5.5229547808077317E-4</v>
      </c>
      <c r="W613" s="569"/>
      <c r="X613" s="569"/>
      <c r="Y613" s="117" t="s">
        <v>145</v>
      </c>
      <c r="Z613" s="187">
        <v>217054</v>
      </c>
      <c r="AA613" s="160">
        <f>IFERROR(Z613/W599,"-")</f>
        <v>1.9031065263207365E-3</v>
      </c>
      <c r="AB613" s="187">
        <v>9</v>
      </c>
      <c r="AC613" s="160">
        <f>IFERROR(AB613/X599,"-")</f>
        <v>6.7164179104477612E-2</v>
      </c>
      <c r="AD613" s="190">
        <f t="shared" si="338"/>
        <v>24117.111111111109</v>
      </c>
      <c r="AE613" s="101">
        <f t="shared" si="360"/>
        <v>3.1066620642043491E-4</v>
      </c>
      <c r="AF613" s="569"/>
      <c r="AG613" s="569"/>
      <c r="AH613" s="117" t="s">
        <v>145</v>
      </c>
      <c r="AI613" s="187">
        <v>506220</v>
      </c>
      <c r="AJ613" s="160">
        <f>IFERROR(AI613/AF599,"-")</f>
        <v>2.7641191108078575E-3</v>
      </c>
      <c r="AK613" s="187">
        <v>19</v>
      </c>
      <c r="AL613" s="160">
        <f>IFERROR(AK613/AG599,"-")</f>
        <v>8.2251082251082255E-2</v>
      </c>
      <c r="AM613" s="190">
        <f t="shared" si="339"/>
        <v>26643.157894736843</v>
      </c>
      <c r="AN613" s="101">
        <f t="shared" si="361"/>
        <v>6.5585088022091821E-4</v>
      </c>
      <c r="AO613" s="569"/>
      <c r="AP613" s="586"/>
      <c r="AQ613" s="117" t="s">
        <v>145</v>
      </c>
      <c r="AR613" s="187">
        <f t="shared" si="334"/>
        <v>7539063</v>
      </c>
      <c r="AS613" s="160">
        <f>IFERROR(AR613/AO599,"-")</f>
        <v>4.9785619853919289E-3</v>
      </c>
      <c r="AT613" s="187">
        <f t="shared" si="335"/>
        <v>200</v>
      </c>
      <c r="AU613" s="160">
        <f>IFERROR(AT613/AP599,"-")</f>
        <v>8.0385852090032156E-2</v>
      </c>
      <c r="AV613" s="190">
        <f t="shared" si="340"/>
        <v>37695.315000000002</v>
      </c>
      <c r="AW613" s="101">
        <f t="shared" si="362"/>
        <v>6.9036934760096655E-3</v>
      </c>
      <c r="AX613" s="112"/>
      <c r="BN613" s="476"/>
      <c r="BO613" s="566"/>
      <c r="BP613" s="569"/>
      <c r="BQ613" s="569"/>
      <c r="BR613" s="388" t="s">
        <v>145</v>
      </c>
      <c r="BS613" s="374">
        <v>2199283</v>
      </c>
      <c r="BT613" s="329">
        <v>1.5753300532864362E-2</v>
      </c>
      <c r="BU613" s="374">
        <v>30</v>
      </c>
      <c r="BV613" s="329">
        <v>0.20134228187919462</v>
      </c>
      <c r="BW613" s="374">
        <v>73309.433333333334</v>
      </c>
      <c r="BX613" s="389">
        <v>1.9063353879392514E-3</v>
      </c>
      <c r="CA613" s="9"/>
      <c r="CB613" s="138"/>
      <c r="CC613" s="138"/>
      <c r="CD613" s="138"/>
      <c r="CE613" s="138"/>
      <c r="CF613" s="138"/>
      <c r="CG613" s="138"/>
      <c r="CH613" s="1"/>
      <c r="CI613" s="9"/>
      <c r="CJ613" s="130"/>
      <c r="CK613" s="130"/>
      <c r="CL613" s="130"/>
      <c r="CM613" s="1"/>
      <c r="CN613" s="1"/>
      <c r="CO613" s="1"/>
      <c r="CP613" s="1"/>
      <c r="CQ613" s="1"/>
    </row>
    <row r="614" spans="2:95" s="14" customFormat="1" ht="13.5" customHeight="1">
      <c r="B614" s="451"/>
      <c r="C614" s="566"/>
      <c r="D614" s="581"/>
      <c r="E614" s="569"/>
      <c r="F614" s="569"/>
      <c r="G614" s="117" t="s">
        <v>146</v>
      </c>
      <c r="H614" s="187">
        <v>3909842</v>
      </c>
      <c r="I614" s="160">
        <f>IFERROR(H614/E599,"-")</f>
        <v>3.6620289145631738E-3</v>
      </c>
      <c r="J614" s="187">
        <v>105</v>
      </c>
      <c r="K614" s="160">
        <f>IFERROR(J614/F599,"-")</f>
        <v>5.5851063829787231E-2</v>
      </c>
      <c r="L614" s="190">
        <f t="shared" si="336"/>
        <v>37236.590476190475</v>
      </c>
      <c r="M614" s="101">
        <f t="shared" si="358"/>
        <v>3.624439074905074E-3</v>
      </c>
      <c r="N614" s="569"/>
      <c r="O614" s="569"/>
      <c r="P614" s="117" t="s">
        <v>146</v>
      </c>
      <c r="Q614" s="187">
        <v>365944</v>
      </c>
      <c r="R614" s="160">
        <f>IFERROR(Q614/N599,"-")</f>
        <v>2.4487331788610937E-3</v>
      </c>
      <c r="S614" s="187">
        <v>14</v>
      </c>
      <c r="T614" s="160">
        <f>IFERROR(S614/O599,"-")</f>
        <v>5.7613168724279837E-2</v>
      </c>
      <c r="U614" s="190">
        <f t="shared" si="337"/>
        <v>26138.857142857141</v>
      </c>
      <c r="V614" s="101">
        <f t="shared" si="359"/>
        <v>4.8325854332067656E-4</v>
      </c>
      <c r="W614" s="569"/>
      <c r="X614" s="569"/>
      <c r="Y614" s="117" t="s">
        <v>146</v>
      </c>
      <c r="Z614" s="187">
        <v>193092</v>
      </c>
      <c r="AA614" s="160">
        <f>IFERROR(Z614/W599,"-")</f>
        <v>1.6930102434432152E-3</v>
      </c>
      <c r="AB614" s="187">
        <v>10</v>
      </c>
      <c r="AC614" s="160">
        <f>IFERROR(AB614/X599,"-")</f>
        <v>7.4626865671641784E-2</v>
      </c>
      <c r="AD614" s="190">
        <f t="shared" si="338"/>
        <v>19309.2</v>
      </c>
      <c r="AE614" s="101">
        <f t="shared" si="360"/>
        <v>3.4518467380048324E-4</v>
      </c>
      <c r="AF614" s="569"/>
      <c r="AG614" s="569"/>
      <c r="AH614" s="117" t="s">
        <v>146</v>
      </c>
      <c r="AI614" s="187">
        <v>655217</v>
      </c>
      <c r="AJ614" s="160">
        <f>IFERROR(AI614/AF599,"-")</f>
        <v>3.5776892090912883E-3</v>
      </c>
      <c r="AK614" s="187">
        <v>15</v>
      </c>
      <c r="AL614" s="160">
        <f>IFERROR(AK614/AG599,"-")</f>
        <v>6.4935064935064929E-2</v>
      </c>
      <c r="AM614" s="190">
        <f t="shared" si="339"/>
        <v>43681.133333333331</v>
      </c>
      <c r="AN614" s="101">
        <f t="shared" si="361"/>
        <v>5.1777701070072489E-4</v>
      </c>
      <c r="AO614" s="569"/>
      <c r="AP614" s="586"/>
      <c r="AQ614" s="117" t="s">
        <v>146</v>
      </c>
      <c r="AR614" s="187">
        <f t="shared" si="334"/>
        <v>5124095</v>
      </c>
      <c r="AS614" s="160">
        <f>IFERROR(AR614/AO599,"-")</f>
        <v>3.3837924655274608E-3</v>
      </c>
      <c r="AT614" s="187">
        <f t="shared" si="335"/>
        <v>144</v>
      </c>
      <c r="AU614" s="160">
        <f>IFERROR(AT614/AP599,"-")</f>
        <v>5.7877813504823149E-2</v>
      </c>
      <c r="AV614" s="190">
        <f t="shared" si="340"/>
        <v>35583.993055555555</v>
      </c>
      <c r="AW614" s="101">
        <f t="shared" si="362"/>
        <v>4.9706593027269586E-3</v>
      </c>
      <c r="AX614" s="112"/>
      <c r="BN614" s="476"/>
      <c r="BO614" s="566"/>
      <c r="BP614" s="569"/>
      <c r="BQ614" s="569"/>
      <c r="BR614" s="388" t="s">
        <v>146</v>
      </c>
      <c r="BS614" s="374">
        <v>635124</v>
      </c>
      <c r="BT614" s="329">
        <v>4.5493459675880485E-3</v>
      </c>
      <c r="BU614" s="374">
        <v>16</v>
      </c>
      <c r="BV614" s="329">
        <v>0.10738255033557047</v>
      </c>
      <c r="BW614" s="374">
        <v>39695.25</v>
      </c>
      <c r="BX614" s="389">
        <v>1.016712206900934E-3</v>
      </c>
      <c r="BZ614" s="144"/>
      <c r="CA614" s="9"/>
      <c r="CB614" s="138"/>
      <c r="CC614" s="138"/>
      <c r="CD614" s="138"/>
      <c r="CE614" s="138"/>
      <c r="CF614" s="138"/>
      <c r="CG614" s="138"/>
      <c r="CH614" s="1"/>
      <c r="CI614" s="9"/>
      <c r="CJ614" s="130"/>
      <c r="CK614" s="130"/>
      <c r="CL614" s="130"/>
      <c r="CM614" s="1"/>
      <c r="CN614" s="1"/>
      <c r="CO614" s="1"/>
      <c r="CP614" s="1"/>
      <c r="CQ614" s="1"/>
    </row>
    <row r="615" spans="2:95" s="14" customFormat="1" ht="13.5" customHeight="1">
      <c r="B615" s="451"/>
      <c r="C615" s="566"/>
      <c r="D615" s="581"/>
      <c r="E615" s="569"/>
      <c r="F615" s="569"/>
      <c r="G615" s="118" t="s">
        <v>147</v>
      </c>
      <c r="H615" s="188">
        <v>1358459</v>
      </c>
      <c r="I615" s="161">
        <f>IFERROR(H615/E599,"-")</f>
        <v>1.2723573324059066E-3</v>
      </c>
      <c r="J615" s="188">
        <v>160</v>
      </c>
      <c r="K615" s="161">
        <f>IFERROR(J615/F599,"-")</f>
        <v>8.5106382978723402E-2</v>
      </c>
      <c r="L615" s="191">
        <f t="shared" si="336"/>
        <v>8490.3687499999996</v>
      </c>
      <c r="M615" s="102">
        <f t="shared" si="358"/>
        <v>5.5229547808077319E-3</v>
      </c>
      <c r="N615" s="569"/>
      <c r="O615" s="569"/>
      <c r="P615" s="118" t="s">
        <v>147</v>
      </c>
      <c r="Q615" s="188">
        <v>366439</v>
      </c>
      <c r="R615" s="161">
        <f>IFERROR(Q615/N599,"-")</f>
        <v>2.452045496930351E-3</v>
      </c>
      <c r="S615" s="188">
        <v>28</v>
      </c>
      <c r="T615" s="161">
        <f>IFERROR(S615/O599,"-")</f>
        <v>0.11522633744855967</v>
      </c>
      <c r="U615" s="191">
        <f t="shared" si="337"/>
        <v>13087.107142857143</v>
      </c>
      <c r="V615" s="102">
        <f t="shared" si="359"/>
        <v>9.6651708664135313E-4</v>
      </c>
      <c r="W615" s="569"/>
      <c r="X615" s="569"/>
      <c r="Y615" s="118" t="s">
        <v>147</v>
      </c>
      <c r="Z615" s="188">
        <v>432031</v>
      </c>
      <c r="AA615" s="161">
        <f>IFERROR(Z615/W599,"-")</f>
        <v>3.7880021362097639E-3</v>
      </c>
      <c r="AB615" s="188">
        <v>15</v>
      </c>
      <c r="AC615" s="161">
        <f>IFERROR(AB615/X599,"-")</f>
        <v>0.11194029850746269</v>
      </c>
      <c r="AD615" s="191">
        <f t="shared" si="338"/>
        <v>28802.066666666666</v>
      </c>
      <c r="AE615" s="102">
        <f t="shared" si="360"/>
        <v>5.1777701070072489E-4</v>
      </c>
      <c r="AF615" s="569"/>
      <c r="AG615" s="569"/>
      <c r="AH615" s="118" t="s">
        <v>147</v>
      </c>
      <c r="AI615" s="188">
        <v>308098</v>
      </c>
      <c r="AJ615" s="161">
        <f>IFERROR(AI615/AF599,"-")</f>
        <v>1.682311188419421E-3</v>
      </c>
      <c r="AK615" s="188">
        <v>31</v>
      </c>
      <c r="AL615" s="161">
        <f>IFERROR(AK615/AG599,"-")</f>
        <v>0.13419913419913421</v>
      </c>
      <c r="AM615" s="191">
        <f t="shared" si="339"/>
        <v>9938.645161290322</v>
      </c>
      <c r="AN615" s="102">
        <f t="shared" si="361"/>
        <v>1.0700724887814982E-3</v>
      </c>
      <c r="AO615" s="569"/>
      <c r="AP615" s="586"/>
      <c r="AQ615" s="118" t="s">
        <v>147</v>
      </c>
      <c r="AR615" s="188">
        <f t="shared" ref="AR615:AR682" si="363">SUM(H615,Q615,Z615,AI615)</f>
        <v>2465027</v>
      </c>
      <c r="AS615" s="161">
        <f>IFERROR(AR615/AO599,"-")</f>
        <v>1.627826921616746E-3</v>
      </c>
      <c r="AT615" s="188">
        <f t="shared" ref="AT615:AT682" si="364">SUM(J615,S615,AB615,AK615)</f>
        <v>234</v>
      </c>
      <c r="AU615" s="161">
        <f>IFERROR(AT615/AP599,"-")</f>
        <v>9.4051446945337625E-2</v>
      </c>
      <c r="AV615" s="191">
        <f t="shared" si="340"/>
        <v>10534.303418803418</v>
      </c>
      <c r="AW615" s="102">
        <f t="shared" si="362"/>
        <v>8.0773213669313084E-3</v>
      </c>
      <c r="AX615" s="112"/>
      <c r="BN615" s="476"/>
      <c r="BO615" s="566"/>
      <c r="BP615" s="569"/>
      <c r="BQ615" s="569"/>
      <c r="BR615" s="388" t="s">
        <v>147</v>
      </c>
      <c r="BS615" s="374">
        <v>131690</v>
      </c>
      <c r="BT615" s="329">
        <v>9.4328567409146882E-4</v>
      </c>
      <c r="BU615" s="374">
        <v>19</v>
      </c>
      <c r="BV615" s="329">
        <v>0.12751677852348994</v>
      </c>
      <c r="BW615" s="374">
        <v>6931.0526315789475</v>
      </c>
      <c r="BX615" s="389">
        <v>1.2073457456948592E-3</v>
      </c>
      <c r="CA615" s="9"/>
      <c r="CB615" s="138"/>
      <c r="CC615" s="138"/>
      <c r="CD615" s="138"/>
      <c r="CE615" s="138"/>
      <c r="CF615" s="138"/>
      <c r="CG615" s="138"/>
      <c r="CH615" s="1"/>
      <c r="CI615" s="9"/>
      <c r="CJ615" s="130"/>
      <c r="CK615" s="130"/>
      <c r="CL615" s="130"/>
      <c r="CM615" s="1"/>
      <c r="CN615" s="1"/>
      <c r="CO615" s="1"/>
      <c r="CP615" s="1"/>
      <c r="CQ615" s="1"/>
    </row>
    <row r="616" spans="2:95" s="14" customFormat="1" ht="13.5" customHeight="1">
      <c r="B616" s="451"/>
      <c r="C616" s="567"/>
      <c r="D616" s="582"/>
      <c r="E616" s="570"/>
      <c r="F616" s="570"/>
      <c r="G616" s="119" t="s">
        <v>74</v>
      </c>
      <c r="H616" s="181">
        <v>192746772</v>
      </c>
      <c r="I616" s="161">
        <f>IFERROR(H616/E599,"-")</f>
        <v>0.18053012174218691</v>
      </c>
      <c r="J616" s="188">
        <v>1418</v>
      </c>
      <c r="K616" s="161">
        <f>IFERROR(J616/F599,"-")</f>
        <v>0.75425531914893618</v>
      </c>
      <c r="L616" s="191">
        <f t="shared" ref="L616:L683" si="365">IFERROR(H616/J616,"-")</f>
        <v>135928.61212976024</v>
      </c>
      <c r="M616" s="103">
        <f t="shared" si="358"/>
        <v>4.8947186744908527E-2</v>
      </c>
      <c r="N616" s="570"/>
      <c r="O616" s="570"/>
      <c r="P616" s="119" t="s">
        <v>74</v>
      </c>
      <c r="Q616" s="181">
        <v>30565525</v>
      </c>
      <c r="R616" s="161">
        <f>IFERROR(Q616/N599,"-")</f>
        <v>0.2045307894016796</v>
      </c>
      <c r="S616" s="188">
        <v>195</v>
      </c>
      <c r="T616" s="161">
        <f>IFERROR(S616/O599,"-")</f>
        <v>0.80246913580246915</v>
      </c>
      <c r="U616" s="191">
        <f t="shared" ref="U616:U683" si="366">IFERROR(Q616/S616,"-")</f>
        <v>156746.28205128206</v>
      </c>
      <c r="V616" s="103">
        <f t="shared" si="359"/>
        <v>6.7311011391094234E-3</v>
      </c>
      <c r="W616" s="570"/>
      <c r="X616" s="570"/>
      <c r="Y616" s="119" t="s">
        <v>74</v>
      </c>
      <c r="Z616" s="181">
        <v>19401414</v>
      </c>
      <c r="AA616" s="161">
        <f>IFERROR(Z616/W599,"-")</f>
        <v>0.17010954694799682</v>
      </c>
      <c r="AB616" s="188">
        <v>106</v>
      </c>
      <c r="AC616" s="161">
        <f>IFERROR(AB616/X599,"-")</f>
        <v>0.79104477611940294</v>
      </c>
      <c r="AD616" s="191">
        <f t="shared" ref="AD616:AD683" si="367">IFERROR(Z616/AB616,"-")</f>
        <v>183032.20754716982</v>
      </c>
      <c r="AE616" s="103">
        <f t="shared" si="360"/>
        <v>3.6589575422851226E-3</v>
      </c>
      <c r="AF616" s="570"/>
      <c r="AG616" s="570"/>
      <c r="AH616" s="119" t="s">
        <v>74</v>
      </c>
      <c r="AI616" s="181">
        <v>33353415</v>
      </c>
      <c r="AJ616" s="161">
        <f>IFERROR(AI616/AF599,"-")</f>
        <v>0.18212005019992386</v>
      </c>
      <c r="AK616" s="188">
        <v>193</v>
      </c>
      <c r="AL616" s="161">
        <f>IFERROR(AK616/AG599,"-")</f>
        <v>0.83549783549783552</v>
      </c>
      <c r="AM616" s="191">
        <f t="shared" ref="AM616:AM683" si="368">IFERROR(AI616/AK616,"-")</f>
        <v>172815.62176165803</v>
      </c>
      <c r="AN616" s="103">
        <f t="shared" si="361"/>
        <v>6.662064204349327E-3</v>
      </c>
      <c r="AO616" s="570"/>
      <c r="AP616" s="587"/>
      <c r="AQ616" s="119" t="s">
        <v>74</v>
      </c>
      <c r="AR616" s="181">
        <f t="shared" si="363"/>
        <v>276067126</v>
      </c>
      <c r="AS616" s="161">
        <f>IFERROR(AR616/AO599,"-")</f>
        <v>0.18230611667789537</v>
      </c>
      <c r="AT616" s="188">
        <f t="shared" si="364"/>
        <v>1912</v>
      </c>
      <c r="AU616" s="161">
        <f>IFERROR(AT616/AP599,"-")</f>
        <v>0.76848874598070738</v>
      </c>
      <c r="AV616" s="191">
        <f t="shared" ref="AV616:AV683" si="369">IFERROR(AR616/AT616,"-")</f>
        <v>144386.57217573223</v>
      </c>
      <c r="AW616" s="103">
        <f t="shared" si="362"/>
        <v>6.5999309630652397E-2</v>
      </c>
      <c r="AX616" s="112"/>
      <c r="BN616" s="477"/>
      <c r="BO616" s="567"/>
      <c r="BP616" s="570"/>
      <c r="BQ616" s="570"/>
      <c r="BR616" s="119" t="s">
        <v>74</v>
      </c>
      <c r="BS616" s="374">
        <v>27915076</v>
      </c>
      <c r="BT616" s="329">
        <v>0.19995361289372454</v>
      </c>
      <c r="BU616" s="374">
        <v>126</v>
      </c>
      <c r="BV616" s="329">
        <v>0.84563758389261745</v>
      </c>
      <c r="BW616" s="374">
        <v>221548.22222222222</v>
      </c>
      <c r="BX616" s="389">
        <v>8.0066086293448559E-3</v>
      </c>
      <c r="CA616" s="9"/>
      <c r="CB616" s="138"/>
      <c r="CC616" s="138"/>
      <c r="CD616" s="138"/>
      <c r="CE616" s="138"/>
      <c r="CF616" s="138"/>
      <c r="CG616" s="138"/>
      <c r="CH616" s="1"/>
      <c r="CI616" s="9"/>
      <c r="CJ616" s="130"/>
      <c r="CK616" s="130"/>
      <c r="CL616" s="130"/>
      <c r="CM616" s="1"/>
      <c r="CN616" s="1"/>
      <c r="CO616" s="1"/>
      <c r="CP616" s="1"/>
      <c r="CQ616" s="1"/>
    </row>
    <row r="617" spans="2:95" s="14" customFormat="1" ht="13.5" customHeight="1">
      <c r="B617" s="451">
        <v>35</v>
      </c>
      <c r="C617" s="565" t="s">
        <v>1</v>
      </c>
      <c r="D617" s="580">
        <f>BL39</f>
        <v>59507</v>
      </c>
      <c r="E617" s="568">
        <f>VLOOKUP(C617,$AY$5:$BI$78,2,0)</f>
        <v>2719476660</v>
      </c>
      <c r="F617" s="568">
        <f>VLOOKUP(C617,$AY$5:$BI$78,7,0)</f>
        <v>4475</v>
      </c>
      <c r="G617" s="115" t="s">
        <v>133</v>
      </c>
      <c r="H617" s="186">
        <v>41281478</v>
      </c>
      <c r="I617" s="159">
        <f>IFERROR(H617/E617,"-")</f>
        <v>1.5179934656986539E-2</v>
      </c>
      <c r="J617" s="186">
        <v>705</v>
      </c>
      <c r="K617" s="159">
        <f>IFERROR(J617/F617,"-")</f>
        <v>0.15754189944134078</v>
      </c>
      <c r="L617" s="189">
        <f t="shared" si="365"/>
        <v>58555.28794326241</v>
      </c>
      <c r="M617" s="100">
        <f>IFERROR(J617/$BL$39,0)</f>
        <v>1.1847345690422976E-2</v>
      </c>
      <c r="N617" s="568">
        <f>VLOOKUP(C617,$AY$5:$BI$78,3,0)</f>
        <v>405334070</v>
      </c>
      <c r="O617" s="568">
        <f>VLOOKUP(C617,$AY$5:$BI$78,8,0)</f>
        <v>638</v>
      </c>
      <c r="P617" s="115" t="s">
        <v>133</v>
      </c>
      <c r="Q617" s="186">
        <v>4672483</v>
      </c>
      <c r="R617" s="159">
        <f>IFERROR(Q617/N617,"-")</f>
        <v>1.1527486450867552E-2</v>
      </c>
      <c r="S617" s="186">
        <v>120</v>
      </c>
      <c r="T617" s="159">
        <f>IFERROR(S617/O617,"-")</f>
        <v>0.18808777429467086</v>
      </c>
      <c r="U617" s="189">
        <f t="shared" si="366"/>
        <v>38937.35833333333</v>
      </c>
      <c r="V617" s="100">
        <f>IFERROR(S617/$BL$39,0)</f>
        <v>2.0165694792209322E-3</v>
      </c>
      <c r="W617" s="568">
        <f>VLOOKUP(C617,$AY$5:$BI$78,4,0)</f>
        <v>236216460</v>
      </c>
      <c r="X617" s="568">
        <f>VLOOKUP(C617,$AY$5:$BI$78,9,0)</f>
        <v>339</v>
      </c>
      <c r="Y617" s="115" t="s">
        <v>133</v>
      </c>
      <c r="Z617" s="186">
        <v>2160827</v>
      </c>
      <c r="AA617" s="159">
        <f>IFERROR(Z617/W617,"-")</f>
        <v>9.1476563487574072E-3</v>
      </c>
      <c r="AB617" s="186">
        <v>49</v>
      </c>
      <c r="AC617" s="159">
        <f>IFERROR(AB617/X617,"-")</f>
        <v>0.14454277286135694</v>
      </c>
      <c r="AD617" s="189">
        <f t="shared" si="367"/>
        <v>44098.510204081635</v>
      </c>
      <c r="AE617" s="100">
        <f>IFERROR(AB617/$BL$39,0)</f>
        <v>8.234325373485472E-4</v>
      </c>
      <c r="AF617" s="568">
        <f>VLOOKUP(C617,$AY$5:$BI$78,5,0)</f>
        <v>507179110</v>
      </c>
      <c r="AG617" s="568">
        <f>VLOOKUP(C617,$AY$5:$BI$78,10,0)</f>
        <v>660</v>
      </c>
      <c r="AH617" s="115" t="s">
        <v>133</v>
      </c>
      <c r="AI617" s="186">
        <v>15581017</v>
      </c>
      <c r="AJ617" s="159">
        <f>IFERROR(AI617/AF617,"-")</f>
        <v>3.0720936041707239E-2</v>
      </c>
      <c r="AK617" s="186">
        <v>169</v>
      </c>
      <c r="AL617" s="159">
        <f>IFERROR(AK617/AG617,"-")</f>
        <v>0.25606060606060604</v>
      </c>
      <c r="AM617" s="189">
        <f t="shared" si="368"/>
        <v>92195.366863905321</v>
      </c>
      <c r="AN617" s="100">
        <f>IFERROR(AK617/$BL$39,0)</f>
        <v>2.8400020165694792E-3</v>
      </c>
      <c r="AO617" s="568">
        <f>VLOOKUP(C617,$AY$5:$BI$78,6,0)</f>
        <v>3868206300</v>
      </c>
      <c r="AP617" s="585">
        <f>VLOOKUP(C617,$AY$5:$BI$78,11,0)</f>
        <v>6112</v>
      </c>
      <c r="AQ617" s="115" t="s">
        <v>133</v>
      </c>
      <c r="AR617" s="186">
        <f t="shared" si="363"/>
        <v>63695805</v>
      </c>
      <c r="AS617" s="159">
        <f>IFERROR(AR617/AO617,"-")</f>
        <v>1.6466496370682194E-2</v>
      </c>
      <c r="AT617" s="186">
        <f t="shared" si="364"/>
        <v>1043</v>
      </c>
      <c r="AU617" s="159">
        <f>IFERROR(AT617/AP617,"-")</f>
        <v>0.1706479057591623</v>
      </c>
      <c r="AV617" s="189">
        <f t="shared" si="369"/>
        <v>61069.803451581975</v>
      </c>
      <c r="AW617" s="100">
        <f>IFERROR(AT617/$BL$39,0)</f>
        <v>1.7527349723561934E-2</v>
      </c>
      <c r="AX617" s="112"/>
      <c r="BN617" s="555">
        <v>37</v>
      </c>
      <c r="BO617" s="565" t="s">
        <v>3</v>
      </c>
      <c r="BP617" s="568">
        <v>705223880</v>
      </c>
      <c r="BQ617" s="568">
        <v>884</v>
      </c>
      <c r="BR617" s="388" t="s">
        <v>133</v>
      </c>
      <c r="BS617" s="374">
        <v>13562330</v>
      </c>
      <c r="BT617" s="329">
        <v>1.9231240439560839E-2</v>
      </c>
      <c r="BU617" s="374">
        <v>176</v>
      </c>
      <c r="BV617" s="329">
        <v>0.19909502262443438</v>
      </c>
      <c r="BW617" s="374">
        <v>77058.693181818177</v>
      </c>
      <c r="BX617" s="389">
        <v>3.6094419720678413E-3</v>
      </c>
      <c r="CA617" s="9"/>
      <c r="CB617" s="138"/>
      <c r="CC617" s="138"/>
      <c r="CD617" s="138"/>
      <c r="CE617" s="138"/>
      <c r="CF617" s="138"/>
      <c r="CG617" s="138"/>
      <c r="CH617" s="1"/>
      <c r="CI617" s="9"/>
      <c r="CJ617" s="130"/>
      <c r="CK617" s="130"/>
      <c r="CL617" s="130"/>
      <c r="CM617" s="1"/>
      <c r="CN617" s="1"/>
      <c r="CO617" s="1"/>
      <c r="CP617" s="1"/>
      <c r="CQ617" s="1"/>
    </row>
    <row r="618" spans="2:95" s="14" customFormat="1" ht="13.5" customHeight="1">
      <c r="B618" s="451"/>
      <c r="C618" s="566"/>
      <c r="D618" s="581"/>
      <c r="E618" s="569"/>
      <c r="F618" s="569"/>
      <c r="G618" s="116" t="s">
        <v>134</v>
      </c>
      <c r="H618" s="187">
        <v>72686254</v>
      </c>
      <c r="I618" s="160">
        <f>IFERROR(H618/E617,"-")</f>
        <v>2.6728030090907271E-2</v>
      </c>
      <c r="J618" s="187">
        <v>993</v>
      </c>
      <c r="K618" s="160">
        <f>IFERROR(J618/F617,"-")</f>
        <v>0.22189944134078213</v>
      </c>
      <c r="L618" s="190">
        <f t="shared" si="365"/>
        <v>73198.644511581064</v>
      </c>
      <c r="M618" s="101">
        <f t="shared" ref="M618:M634" si="370">IFERROR(J618/$BL$39,0)</f>
        <v>1.6687112440553212E-2</v>
      </c>
      <c r="N618" s="569"/>
      <c r="O618" s="569"/>
      <c r="P618" s="116" t="s">
        <v>134</v>
      </c>
      <c r="Q618" s="187">
        <v>16182786</v>
      </c>
      <c r="R618" s="160">
        <f>IFERROR(Q618/N617,"-")</f>
        <v>3.9924563952889527E-2</v>
      </c>
      <c r="S618" s="187">
        <v>157</v>
      </c>
      <c r="T618" s="160">
        <f>IFERROR(S618/O617,"-")</f>
        <v>0.24608150470219436</v>
      </c>
      <c r="U618" s="190">
        <f t="shared" si="366"/>
        <v>103075.07006369426</v>
      </c>
      <c r="V618" s="101">
        <f t="shared" ref="V618:V634" si="371">IFERROR(S618/$BL$39,0)</f>
        <v>2.6383450686473862E-3</v>
      </c>
      <c r="W618" s="569"/>
      <c r="X618" s="569"/>
      <c r="Y618" s="116" t="s">
        <v>134</v>
      </c>
      <c r="Z618" s="187">
        <v>7983943</v>
      </c>
      <c r="AA618" s="160">
        <f>IFERROR(Z618/W617,"-")</f>
        <v>3.3799266147668115E-2</v>
      </c>
      <c r="AB618" s="187">
        <v>71</v>
      </c>
      <c r="AC618" s="160">
        <f>IFERROR(AB618/X617,"-")</f>
        <v>0.20943952802359883</v>
      </c>
      <c r="AD618" s="190">
        <f t="shared" si="367"/>
        <v>112449.90140845071</v>
      </c>
      <c r="AE618" s="101">
        <f t="shared" ref="AE618:AE634" si="372">IFERROR(AB618/$BL$39,0)</f>
        <v>1.1931369418723848E-3</v>
      </c>
      <c r="AF618" s="569"/>
      <c r="AG618" s="569"/>
      <c r="AH618" s="116" t="s">
        <v>134</v>
      </c>
      <c r="AI618" s="187">
        <v>16102899</v>
      </c>
      <c r="AJ618" s="160">
        <f>IFERROR(AI618/AF617,"-")</f>
        <v>3.1749925583488645E-2</v>
      </c>
      <c r="AK618" s="187">
        <v>173</v>
      </c>
      <c r="AL618" s="160">
        <f>IFERROR(AK618/AG617,"-")</f>
        <v>0.26212121212121214</v>
      </c>
      <c r="AM618" s="190">
        <f t="shared" si="368"/>
        <v>93080.34104046243</v>
      </c>
      <c r="AN618" s="101">
        <f t="shared" ref="AN618:AN634" si="373">IFERROR(AK618/$BL$39,0)</f>
        <v>2.9072209992101771E-3</v>
      </c>
      <c r="AO618" s="569"/>
      <c r="AP618" s="586"/>
      <c r="AQ618" s="116" t="s">
        <v>134</v>
      </c>
      <c r="AR618" s="187">
        <f t="shared" si="363"/>
        <v>112955882</v>
      </c>
      <c r="AS618" s="160">
        <f>IFERROR(AR618/AO617,"-")</f>
        <v>2.9201100778932086E-2</v>
      </c>
      <c r="AT618" s="187">
        <f t="shared" si="364"/>
        <v>1394</v>
      </c>
      <c r="AU618" s="160">
        <f>IFERROR(AT618/AP617,"-")</f>
        <v>0.22807591623036649</v>
      </c>
      <c r="AV618" s="190">
        <f t="shared" si="369"/>
        <v>81030.044476327123</v>
      </c>
      <c r="AW618" s="101">
        <f t="shared" ref="AW618:AW634" si="374">IFERROR(AT618/$BL$39,0)</f>
        <v>2.3425815450283161E-2</v>
      </c>
      <c r="AX618" s="112"/>
      <c r="BN618" s="476"/>
      <c r="BO618" s="566"/>
      <c r="BP618" s="569"/>
      <c r="BQ618" s="569"/>
      <c r="BR618" s="388" t="s">
        <v>134</v>
      </c>
      <c r="BS618" s="374">
        <v>20726256</v>
      </c>
      <c r="BT618" s="329">
        <v>2.9389611707419779E-2</v>
      </c>
      <c r="BU618" s="374">
        <v>259</v>
      </c>
      <c r="BV618" s="329">
        <v>0.29298642533936653</v>
      </c>
      <c r="BW618" s="374">
        <v>80024.154440154438</v>
      </c>
      <c r="BX618" s="389">
        <v>5.3116219929861984E-3</v>
      </c>
      <c r="CA618" s="9"/>
      <c r="CB618" s="138"/>
      <c r="CC618" s="138"/>
      <c r="CD618" s="138"/>
      <c r="CE618" s="138"/>
      <c r="CF618" s="138"/>
      <c r="CG618" s="138"/>
      <c r="CH618" s="1"/>
      <c r="CI618" s="9"/>
      <c r="CJ618" s="130"/>
      <c r="CK618" s="130"/>
      <c r="CL618" s="130"/>
      <c r="CM618" s="1"/>
      <c r="CN618" s="1"/>
      <c r="CO618" s="1"/>
      <c r="CP618" s="1"/>
      <c r="CQ618" s="1"/>
    </row>
    <row r="619" spans="2:95" s="14" customFormat="1" ht="13.5" customHeight="1">
      <c r="B619" s="451"/>
      <c r="C619" s="566"/>
      <c r="D619" s="581"/>
      <c r="E619" s="569"/>
      <c r="F619" s="569"/>
      <c r="G619" s="116" t="s">
        <v>474</v>
      </c>
      <c r="H619" s="187">
        <v>34266457</v>
      </c>
      <c r="I619" s="160">
        <f>IFERROR(H619/E617,"-")</f>
        <v>1.2600386502305926E-2</v>
      </c>
      <c r="J619" s="187">
        <v>316</v>
      </c>
      <c r="K619" s="160">
        <f>IFERROR(J619/F617,"-")</f>
        <v>7.0614525139664805E-2</v>
      </c>
      <c r="L619" s="190">
        <f t="shared" si="365"/>
        <v>108438.15506329114</v>
      </c>
      <c r="M619" s="101">
        <f t="shared" si="370"/>
        <v>5.310299628615121E-3</v>
      </c>
      <c r="N619" s="569"/>
      <c r="O619" s="569"/>
      <c r="P619" s="116" t="s">
        <v>474</v>
      </c>
      <c r="Q619" s="187">
        <v>8076871</v>
      </c>
      <c r="R619" s="160">
        <f>IFERROR(Q619/N617,"-")</f>
        <v>1.9926454738926833E-2</v>
      </c>
      <c r="S619" s="187">
        <v>53</v>
      </c>
      <c r="T619" s="160">
        <f>IFERROR(S619/O617,"-")</f>
        <v>8.3072100313479627E-2</v>
      </c>
      <c r="U619" s="190">
        <f t="shared" si="366"/>
        <v>152393.79245283018</v>
      </c>
      <c r="V619" s="101">
        <f t="shared" si="371"/>
        <v>8.9065151998924492E-4</v>
      </c>
      <c r="W619" s="569"/>
      <c r="X619" s="569"/>
      <c r="Y619" s="116" t="s">
        <v>474</v>
      </c>
      <c r="Z619" s="187">
        <v>2931573</v>
      </c>
      <c r="AA619" s="160">
        <f>IFERROR(Z619/W617,"-")</f>
        <v>1.241053650537308E-2</v>
      </c>
      <c r="AB619" s="187">
        <v>33</v>
      </c>
      <c r="AC619" s="160">
        <f>IFERROR(AB619/X617,"-")</f>
        <v>9.7345132743362831E-2</v>
      </c>
      <c r="AD619" s="190">
        <f t="shared" si="367"/>
        <v>88835.545454545456</v>
      </c>
      <c r="AE619" s="101">
        <f t="shared" si="372"/>
        <v>5.5455660678575629E-4</v>
      </c>
      <c r="AF619" s="569"/>
      <c r="AG619" s="569"/>
      <c r="AH619" s="116" t="s">
        <v>474</v>
      </c>
      <c r="AI619" s="187">
        <v>2893412</v>
      </c>
      <c r="AJ619" s="160">
        <f>IFERROR(AI619/AF617,"-")</f>
        <v>5.7049116238245693E-3</v>
      </c>
      <c r="AK619" s="187">
        <v>61</v>
      </c>
      <c r="AL619" s="160">
        <f>IFERROR(AK619/AG617,"-")</f>
        <v>9.2424242424242423E-2</v>
      </c>
      <c r="AM619" s="190">
        <f t="shared" si="368"/>
        <v>47432.983606557376</v>
      </c>
      <c r="AN619" s="101">
        <f t="shared" si="373"/>
        <v>1.0250894852706404E-3</v>
      </c>
      <c r="AO619" s="569"/>
      <c r="AP619" s="586"/>
      <c r="AQ619" s="116" t="s">
        <v>474</v>
      </c>
      <c r="AR619" s="187">
        <f t="shared" si="363"/>
        <v>48168313</v>
      </c>
      <c r="AS619" s="160">
        <f>IFERROR(AR619/AO617,"-")</f>
        <v>1.2452364032394032E-2</v>
      </c>
      <c r="AT619" s="187">
        <f t="shared" si="364"/>
        <v>463</v>
      </c>
      <c r="AU619" s="160">
        <f>IFERROR(AT619/AP617,"-")</f>
        <v>7.5752617801047126E-2</v>
      </c>
      <c r="AV619" s="190">
        <f t="shared" si="369"/>
        <v>104035.23326133909</v>
      </c>
      <c r="AW619" s="101">
        <f t="shared" si="374"/>
        <v>7.7805972406607624E-3</v>
      </c>
      <c r="AX619" s="111"/>
      <c r="BJ619" s="12"/>
      <c r="BM619" s="12"/>
      <c r="BN619" s="476"/>
      <c r="BO619" s="566"/>
      <c r="BP619" s="569"/>
      <c r="BQ619" s="569"/>
      <c r="BR619" s="388" t="s">
        <v>135</v>
      </c>
      <c r="BS619" s="374">
        <v>8072339</v>
      </c>
      <c r="BT619" s="329">
        <v>1.1446491290113431E-2</v>
      </c>
      <c r="BU619" s="374">
        <v>270</v>
      </c>
      <c r="BV619" s="329">
        <v>0.30542986425339369</v>
      </c>
      <c r="BW619" s="374">
        <v>29897.551851851851</v>
      </c>
      <c r="BX619" s="389">
        <v>5.537212116240438E-3</v>
      </c>
      <c r="BY619" s="12"/>
      <c r="CA619" s="9"/>
      <c r="CB619" s="138"/>
      <c r="CC619" s="138"/>
      <c r="CD619" s="138"/>
      <c r="CE619" s="138"/>
      <c r="CF619" s="138"/>
      <c r="CG619" s="138"/>
      <c r="CH619" s="1"/>
      <c r="CI619" s="9"/>
      <c r="CJ619" s="130"/>
      <c r="CK619" s="130"/>
      <c r="CL619" s="130"/>
      <c r="CM619" s="1"/>
      <c r="CN619" s="1"/>
      <c r="CO619" s="1"/>
      <c r="CP619" s="1"/>
      <c r="CQ619" s="1"/>
    </row>
    <row r="620" spans="2:95" s="14" customFormat="1" ht="13.5" customHeight="1">
      <c r="B620" s="451"/>
      <c r="C620" s="566"/>
      <c r="D620" s="581"/>
      <c r="E620" s="569"/>
      <c r="F620" s="569"/>
      <c r="G620" s="117" t="s">
        <v>135</v>
      </c>
      <c r="H620" s="187">
        <v>37721264</v>
      </c>
      <c r="I620" s="160">
        <f>IFERROR(H620/E617,"-")</f>
        <v>1.3870780564081031E-2</v>
      </c>
      <c r="J620" s="187">
        <v>1196</v>
      </c>
      <c r="K620" s="160">
        <f>IFERROR(J620/F617,"-")</f>
        <v>0.26726256983240221</v>
      </c>
      <c r="L620" s="190">
        <f t="shared" si="365"/>
        <v>31539.518394648829</v>
      </c>
      <c r="M620" s="101">
        <f t="shared" si="370"/>
        <v>2.0098475809568622E-2</v>
      </c>
      <c r="N620" s="569"/>
      <c r="O620" s="569"/>
      <c r="P620" s="117" t="s">
        <v>135</v>
      </c>
      <c r="Q620" s="187">
        <v>4215558</v>
      </c>
      <c r="R620" s="160">
        <f>IFERROR(Q620/N617,"-")</f>
        <v>1.0400206427256411E-2</v>
      </c>
      <c r="S620" s="187">
        <v>187</v>
      </c>
      <c r="T620" s="160">
        <f>IFERROR(S620/O617,"-")</f>
        <v>0.29310344827586204</v>
      </c>
      <c r="U620" s="190">
        <f t="shared" si="366"/>
        <v>22543.090909090908</v>
      </c>
      <c r="V620" s="101">
        <f t="shared" si="371"/>
        <v>3.1424874384526191E-3</v>
      </c>
      <c r="W620" s="569"/>
      <c r="X620" s="569"/>
      <c r="Y620" s="117" t="s">
        <v>135</v>
      </c>
      <c r="Z620" s="187">
        <v>2729106</v>
      </c>
      <c r="AA620" s="160">
        <f>IFERROR(Z620/W617,"-")</f>
        <v>1.1553411646250223E-2</v>
      </c>
      <c r="AB620" s="187">
        <v>101</v>
      </c>
      <c r="AC620" s="160">
        <f>IFERROR(AB620/X617,"-")</f>
        <v>0.29793510324483774</v>
      </c>
      <c r="AD620" s="190">
        <f t="shared" si="367"/>
        <v>27020.851485148516</v>
      </c>
      <c r="AE620" s="101">
        <f t="shared" si="372"/>
        <v>1.6972793116776178E-3</v>
      </c>
      <c r="AF620" s="569"/>
      <c r="AG620" s="569"/>
      <c r="AH620" s="117" t="s">
        <v>135</v>
      </c>
      <c r="AI620" s="187">
        <v>6995128</v>
      </c>
      <c r="AJ620" s="160">
        <f>IFERROR(AI620/AF617,"-")</f>
        <v>1.3792224210496367E-2</v>
      </c>
      <c r="AK620" s="187">
        <v>203</v>
      </c>
      <c r="AL620" s="160">
        <f>IFERROR(AK620/AG617,"-")</f>
        <v>0.30757575757575756</v>
      </c>
      <c r="AM620" s="190">
        <f t="shared" si="368"/>
        <v>34458.758620689652</v>
      </c>
      <c r="AN620" s="101">
        <f t="shared" si="373"/>
        <v>3.41136336901541E-3</v>
      </c>
      <c r="AO620" s="569"/>
      <c r="AP620" s="586"/>
      <c r="AQ620" s="117" t="s">
        <v>135</v>
      </c>
      <c r="AR620" s="187">
        <f t="shared" si="363"/>
        <v>51661056</v>
      </c>
      <c r="AS620" s="160">
        <f>IFERROR(AR620/AO617,"-")</f>
        <v>1.3355300103823315E-2</v>
      </c>
      <c r="AT620" s="187">
        <f t="shared" si="364"/>
        <v>1687</v>
      </c>
      <c r="AU620" s="160">
        <f>IFERROR(AT620/AP617,"-")</f>
        <v>0.27601439790575916</v>
      </c>
      <c r="AV620" s="190">
        <f t="shared" si="369"/>
        <v>30623.032602252519</v>
      </c>
      <c r="AW620" s="101">
        <f t="shared" si="374"/>
        <v>2.8349605928714269E-2</v>
      </c>
      <c r="AX620" s="112"/>
      <c r="BN620" s="476"/>
      <c r="BO620" s="566"/>
      <c r="BP620" s="569"/>
      <c r="BQ620" s="569"/>
      <c r="BR620" s="388" t="s">
        <v>136</v>
      </c>
      <c r="BS620" s="374">
        <v>831614</v>
      </c>
      <c r="BT620" s="329">
        <v>1.1792198528501332E-3</v>
      </c>
      <c r="BU620" s="374">
        <v>59</v>
      </c>
      <c r="BV620" s="329">
        <v>6.67420814479638E-2</v>
      </c>
      <c r="BW620" s="374">
        <v>14095.152542372882</v>
      </c>
      <c r="BX620" s="389">
        <v>1.2099833883636513E-3</v>
      </c>
      <c r="CA620" s="9"/>
      <c r="CB620" s="138"/>
      <c r="CC620" s="138"/>
      <c r="CD620" s="138"/>
      <c r="CE620" s="138"/>
      <c r="CF620" s="138"/>
      <c r="CG620" s="138"/>
      <c r="CH620" s="1"/>
      <c r="CI620" s="9"/>
      <c r="CJ620" s="130"/>
      <c r="CK620" s="130"/>
      <c r="CL620" s="130"/>
      <c r="CM620" s="1"/>
      <c r="CN620" s="1"/>
      <c r="CO620" s="1"/>
      <c r="CP620" s="1"/>
      <c r="CQ620" s="1"/>
    </row>
    <row r="621" spans="2:95" s="14" customFormat="1" ht="13.5" customHeight="1">
      <c r="B621" s="451"/>
      <c r="C621" s="566"/>
      <c r="D621" s="581"/>
      <c r="E621" s="569"/>
      <c r="F621" s="569"/>
      <c r="G621" s="117" t="s">
        <v>136</v>
      </c>
      <c r="H621" s="187">
        <v>8721180</v>
      </c>
      <c r="I621" s="160">
        <f>IFERROR(H621/E617,"-")</f>
        <v>3.2069332045673816E-3</v>
      </c>
      <c r="J621" s="187">
        <v>222</v>
      </c>
      <c r="K621" s="160">
        <f>IFERROR(J621/F617,"-")</f>
        <v>4.9608938547486034E-2</v>
      </c>
      <c r="L621" s="190">
        <f t="shared" si="365"/>
        <v>39284.594594594593</v>
      </c>
      <c r="M621" s="101">
        <f t="shared" si="370"/>
        <v>3.7306535365587241E-3</v>
      </c>
      <c r="N621" s="569"/>
      <c r="O621" s="569"/>
      <c r="P621" s="117" t="s">
        <v>136</v>
      </c>
      <c r="Q621" s="187">
        <v>254115</v>
      </c>
      <c r="R621" s="160">
        <f>IFERROR(Q621/N617,"-")</f>
        <v>6.269273145482195E-4</v>
      </c>
      <c r="S621" s="187">
        <v>29</v>
      </c>
      <c r="T621" s="160">
        <f>IFERROR(S621/O617,"-")</f>
        <v>4.5454545454545456E-2</v>
      </c>
      <c r="U621" s="190">
        <f t="shared" si="366"/>
        <v>8762.5862068965525</v>
      </c>
      <c r="V621" s="101">
        <f t="shared" si="371"/>
        <v>4.8733762414505857E-4</v>
      </c>
      <c r="W621" s="569"/>
      <c r="X621" s="569"/>
      <c r="Y621" s="117" t="s">
        <v>136</v>
      </c>
      <c r="Z621" s="187">
        <v>207595</v>
      </c>
      <c r="AA621" s="160">
        <f>IFERROR(Z621/W617,"-")</f>
        <v>8.7883376120360111E-4</v>
      </c>
      <c r="AB621" s="187">
        <v>23</v>
      </c>
      <c r="AC621" s="160">
        <f>IFERROR(AB621/X617,"-")</f>
        <v>6.7846607669616518E-2</v>
      </c>
      <c r="AD621" s="190">
        <f t="shared" si="367"/>
        <v>9025.8695652173919</v>
      </c>
      <c r="AE621" s="101">
        <f t="shared" si="372"/>
        <v>3.8650915018401198E-4</v>
      </c>
      <c r="AF621" s="569"/>
      <c r="AG621" s="569"/>
      <c r="AH621" s="117" t="s">
        <v>136</v>
      </c>
      <c r="AI621" s="187">
        <v>777239</v>
      </c>
      <c r="AJ621" s="160">
        <f>IFERROR(AI621/AF617,"-")</f>
        <v>1.5324743954852557E-3</v>
      </c>
      <c r="AK621" s="187">
        <v>45</v>
      </c>
      <c r="AL621" s="160">
        <f>IFERROR(AK621/AG617,"-")</f>
        <v>6.8181818181818177E-2</v>
      </c>
      <c r="AM621" s="190">
        <f t="shared" si="368"/>
        <v>17271.977777777778</v>
      </c>
      <c r="AN621" s="101">
        <f t="shared" si="373"/>
        <v>7.5621355470784947E-4</v>
      </c>
      <c r="AO621" s="569"/>
      <c r="AP621" s="586"/>
      <c r="AQ621" s="117" t="s">
        <v>136</v>
      </c>
      <c r="AR621" s="187">
        <f t="shared" si="363"/>
        <v>9960129</v>
      </c>
      <c r="AS621" s="160">
        <f>IFERROR(AR621/AO617,"-")</f>
        <v>2.5748701665679E-3</v>
      </c>
      <c r="AT621" s="187">
        <f t="shared" si="364"/>
        <v>319</v>
      </c>
      <c r="AU621" s="160">
        <f>IFERROR(AT621/AP617,"-")</f>
        <v>5.2192408376963352E-2</v>
      </c>
      <c r="AV621" s="190">
        <f t="shared" si="369"/>
        <v>31222.974921630095</v>
      </c>
      <c r="AW621" s="101">
        <f t="shared" si="374"/>
        <v>5.3607138655956442E-3</v>
      </c>
      <c r="AX621" s="112"/>
      <c r="BN621" s="476"/>
      <c r="BO621" s="566"/>
      <c r="BP621" s="569"/>
      <c r="BQ621" s="569"/>
      <c r="BR621" s="388" t="s">
        <v>137</v>
      </c>
      <c r="BS621" s="374">
        <v>13060086</v>
      </c>
      <c r="BT621" s="329">
        <v>1.851906376170926E-2</v>
      </c>
      <c r="BU621" s="374">
        <v>339</v>
      </c>
      <c r="BV621" s="329">
        <v>0.38348416289592763</v>
      </c>
      <c r="BW621" s="374">
        <v>38525.327433628321</v>
      </c>
      <c r="BX621" s="389">
        <v>6.9522774348352171E-3</v>
      </c>
      <c r="CA621" s="9"/>
      <c r="CB621" s="138"/>
      <c r="CC621" s="138"/>
      <c r="CD621" s="138"/>
      <c r="CE621" s="138"/>
      <c r="CF621" s="138"/>
      <c r="CG621" s="138"/>
      <c r="CH621" s="1"/>
      <c r="CI621" s="9"/>
      <c r="CJ621" s="130"/>
      <c r="CK621" s="130"/>
      <c r="CL621" s="130"/>
      <c r="CM621" s="1"/>
      <c r="CN621" s="1"/>
      <c r="CO621" s="1"/>
      <c r="CP621" s="1"/>
      <c r="CQ621" s="1"/>
    </row>
    <row r="622" spans="2:95" s="14" customFormat="1" ht="13.5" customHeight="1">
      <c r="B622" s="451"/>
      <c r="C622" s="566"/>
      <c r="D622" s="581"/>
      <c r="E622" s="569"/>
      <c r="F622" s="569"/>
      <c r="G622" s="117" t="s">
        <v>137</v>
      </c>
      <c r="H622" s="187">
        <v>74832633</v>
      </c>
      <c r="I622" s="160">
        <f>IFERROR(H622/E617,"-")</f>
        <v>2.7517291874827123E-2</v>
      </c>
      <c r="J622" s="187">
        <v>1544</v>
      </c>
      <c r="K622" s="160">
        <f>IFERROR(J622/F617,"-")</f>
        <v>0.34502793296089385</v>
      </c>
      <c r="L622" s="190">
        <f t="shared" si="365"/>
        <v>48466.73121761658</v>
      </c>
      <c r="M622" s="101">
        <f t="shared" si="370"/>
        <v>2.5946527299309324E-2</v>
      </c>
      <c r="N622" s="569"/>
      <c r="O622" s="569"/>
      <c r="P622" s="117" t="s">
        <v>137</v>
      </c>
      <c r="Q622" s="187">
        <v>5513432</v>
      </c>
      <c r="R622" s="160">
        <f>IFERROR(Q622/N617,"-")</f>
        <v>1.3602192384173381E-2</v>
      </c>
      <c r="S622" s="187">
        <v>230</v>
      </c>
      <c r="T622" s="160">
        <f>IFERROR(S622/O617,"-")</f>
        <v>0.36050156739811912</v>
      </c>
      <c r="U622" s="190">
        <f t="shared" si="366"/>
        <v>23971.44347826087</v>
      </c>
      <c r="V622" s="101">
        <f t="shared" si="371"/>
        <v>3.8650915018401196E-3</v>
      </c>
      <c r="W622" s="569"/>
      <c r="X622" s="569"/>
      <c r="Y622" s="117" t="s">
        <v>137</v>
      </c>
      <c r="Z622" s="187">
        <v>4053614</v>
      </c>
      <c r="AA622" s="160">
        <f>IFERROR(Z622/W617,"-")</f>
        <v>1.7160590756461255E-2</v>
      </c>
      <c r="AB622" s="187">
        <v>132</v>
      </c>
      <c r="AC622" s="160">
        <f>IFERROR(AB622/X617,"-")</f>
        <v>0.38938053097345132</v>
      </c>
      <c r="AD622" s="190">
        <f t="shared" si="367"/>
        <v>30709.196969696968</v>
      </c>
      <c r="AE622" s="101">
        <f t="shared" si="372"/>
        <v>2.2182264271430252E-3</v>
      </c>
      <c r="AF622" s="569"/>
      <c r="AG622" s="569"/>
      <c r="AH622" s="117" t="s">
        <v>137</v>
      </c>
      <c r="AI622" s="187">
        <v>8227160</v>
      </c>
      <c r="AJ622" s="160">
        <f>IFERROR(AI622/AF617,"-")</f>
        <v>1.6221409434627541E-2</v>
      </c>
      <c r="AK622" s="187">
        <v>282</v>
      </c>
      <c r="AL622" s="160">
        <f>IFERROR(AK622/AG617,"-")</f>
        <v>0.42727272727272725</v>
      </c>
      <c r="AM622" s="190">
        <f t="shared" si="368"/>
        <v>29174.326241134753</v>
      </c>
      <c r="AN622" s="101">
        <f t="shared" si="373"/>
        <v>4.7389382761691898E-3</v>
      </c>
      <c r="AO622" s="569"/>
      <c r="AP622" s="586"/>
      <c r="AQ622" s="117" t="s">
        <v>137</v>
      </c>
      <c r="AR622" s="187">
        <f t="shared" si="363"/>
        <v>92626839</v>
      </c>
      <c r="AS622" s="160">
        <f>IFERROR(AR622/AO617,"-")</f>
        <v>2.394568226622246E-2</v>
      </c>
      <c r="AT622" s="187">
        <f t="shared" si="364"/>
        <v>2188</v>
      </c>
      <c r="AU622" s="160">
        <f>IFERROR(AT622/AP617,"-")</f>
        <v>0.35798429319371727</v>
      </c>
      <c r="AV622" s="190">
        <f t="shared" si="369"/>
        <v>42334.021480804389</v>
      </c>
      <c r="AW622" s="101">
        <f t="shared" si="374"/>
        <v>3.6768783504461659E-2</v>
      </c>
      <c r="AX622" s="112"/>
      <c r="BN622" s="476"/>
      <c r="BO622" s="566"/>
      <c r="BP622" s="569"/>
      <c r="BQ622" s="569"/>
      <c r="BR622" s="388" t="s">
        <v>138</v>
      </c>
      <c r="BS622" s="374">
        <v>24872060</v>
      </c>
      <c r="BT622" s="329">
        <v>3.526831791345466E-2</v>
      </c>
      <c r="BU622" s="374">
        <v>396</v>
      </c>
      <c r="BV622" s="329">
        <v>0.44796380090497739</v>
      </c>
      <c r="BW622" s="374">
        <v>62808.232323232325</v>
      </c>
      <c r="BX622" s="389">
        <v>8.1212444371526419E-3</v>
      </c>
      <c r="CA622" s="9"/>
      <c r="CB622" s="138"/>
      <c r="CC622" s="138"/>
      <c r="CD622" s="138"/>
      <c r="CE622" s="138"/>
      <c r="CF622" s="138"/>
      <c r="CG622" s="138"/>
      <c r="CH622" s="1"/>
      <c r="CI622" s="9"/>
      <c r="CJ622" s="130"/>
      <c r="CK622" s="130"/>
      <c r="CL622" s="130"/>
      <c r="CM622" s="1"/>
      <c r="CN622" s="1"/>
      <c r="CO622" s="1"/>
      <c r="CP622" s="1"/>
      <c r="CQ622" s="1"/>
    </row>
    <row r="623" spans="2:95" s="14" customFormat="1" ht="13.5" customHeight="1">
      <c r="B623" s="451"/>
      <c r="C623" s="566"/>
      <c r="D623" s="581"/>
      <c r="E623" s="569"/>
      <c r="F623" s="569"/>
      <c r="G623" s="117" t="s">
        <v>138</v>
      </c>
      <c r="H623" s="187">
        <v>104538862</v>
      </c>
      <c r="I623" s="160">
        <f>IFERROR(H623/E617,"-")</f>
        <v>3.8440801326825876E-2</v>
      </c>
      <c r="J623" s="187">
        <v>1682</v>
      </c>
      <c r="K623" s="160">
        <f>IFERROR(J623/F617,"-")</f>
        <v>0.3758659217877095</v>
      </c>
      <c r="L623" s="190">
        <f t="shared" si="365"/>
        <v>62151.52318668252</v>
      </c>
      <c r="M623" s="101">
        <f t="shared" si="370"/>
        <v>2.8265582200413395E-2</v>
      </c>
      <c r="N623" s="569"/>
      <c r="O623" s="569"/>
      <c r="P623" s="117" t="s">
        <v>138</v>
      </c>
      <c r="Q623" s="187">
        <v>17004073</v>
      </c>
      <c r="R623" s="160">
        <f>IFERROR(Q623/N617,"-")</f>
        <v>4.1950761750671486E-2</v>
      </c>
      <c r="S623" s="187">
        <v>260</v>
      </c>
      <c r="T623" s="160">
        <f>IFERROR(S623/O617,"-")</f>
        <v>0.40752351097178685</v>
      </c>
      <c r="U623" s="190">
        <f t="shared" si="366"/>
        <v>65400.280769230769</v>
      </c>
      <c r="V623" s="101">
        <f t="shared" si="371"/>
        <v>4.3692338716453524E-3</v>
      </c>
      <c r="W623" s="569"/>
      <c r="X623" s="569"/>
      <c r="Y623" s="117" t="s">
        <v>138</v>
      </c>
      <c r="Z623" s="187">
        <v>7936259</v>
      </c>
      <c r="AA623" s="160">
        <f>IFERROR(Z623/W617,"-")</f>
        <v>3.3597400452110744E-2</v>
      </c>
      <c r="AB623" s="187">
        <v>134</v>
      </c>
      <c r="AC623" s="160">
        <f>IFERROR(AB623/X617,"-")</f>
        <v>0.39528023598820061</v>
      </c>
      <c r="AD623" s="190">
        <f t="shared" si="367"/>
        <v>59225.813432835821</v>
      </c>
      <c r="AE623" s="101">
        <f t="shared" si="372"/>
        <v>2.2518359184633741E-3</v>
      </c>
      <c r="AF623" s="569"/>
      <c r="AG623" s="569"/>
      <c r="AH623" s="117" t="s">
        <v>138</v>
      </c>
      <c r="AI623" s="187">
        <v>19754262</v>
      </c>
      <c r="AJ623" s="160">
        <f>IFERROR(AI623/AF617,"-")</f>
        <v>3.8949281645294896E-2</v>
      </c>
      <c r="AK623" s="187">
        <v>297</v>
      </c>
      <c r="AL623" s="160">
        <f>IFERROR(AK623/AG617,"-")</f>
        <v>0.45</v>
      </c>
      <c r="AM623" s="190">
        <f t="shared" si="368"/>
        <v>66512.666666666672</v>
      </c>
      <c r="AN623" s="101">
        <f t="shared" si="373"/>
        <v>4.9910094610718068E-3</v>
      </c>
      <c r="AO623" s="569"/>
      <c r="AP623" s="586"/>
      <c r="AQ623" s="117" t="s">
        <v>138</v>
      </c>
      <c r="AR623" s="187">
        <f t="shared" si="363"/>
        <v>149233456</v>
      </c>
      <c r="AS623" s="160">
        <f>IFERROR(AR623/AO617,"-")</f>
        <v>3.857949768604637E-2</v>
      </c>
      <c r="AT623" s="187">
        <f t="shared" si="364"/>
        <v>2373</v>
      </c>
      <c r="AU623" s="160">
        <f>IFERROR(AT623/AP617,"-")</f>
        <v>0.38825261780104714</v>
      </c>
      <c r="AV623" s="190">
        <f t="shared" si="369"/>
        <v>62888.097766540246</v>
      </c>
      <c r="AW623" s="101">
        <f t="shared" si="374"/>
        <v>3.9877661451593931E-2</v>
      </c>
      <c r="AX623" s="112"/>
      <c r="BN623" s="476"/>
      <c r="BO623" s="566"/>
      <c r="BP623" s="569"/>
      <c r="BQ623" s="569"/>
      <c r="BR623" s="388" t="s">
        <v>139</v>
      </c>
      <c r="BS623" s="374">
        <v>8879892</v>
      </c>
      <c r="BT623" s="329">
        <v>1.2591592899548438E-2</v>
      </c>
      <c r="BU623" s="374">
        <v>125</v>
      </c>
      <c r="BV623" s="329">
        <v>0.14140271493212669</v>
      </c>
      <c r="BW623" s="374">
        <v>71039.135999999999</v>
      </c>
      <c r="BX623" s="389">
        <v>2.5635241278890919E-3</v>
      </c>
      <c r="CA623" s="9"/>
      <c r="CB623" s="138"/>
      <c r="CC623" s="138"/>
      <c r="CD623" s="138"/>
      <c r="CE623" s="138"/>
      <c r="CF623" s="138"/>
      <c r="CG623" s="138"/>
      <c r="CH623" s="1"/>
      <c r="CI623" s="9"/>
      <c r="CJ623" s="130"/>
      <c r="CK623" s="130"/>
      <c r="CL623" s="130"/>
      <c r="CM623" s="1"/>
      <c r="CN623" s="1"/>
      <c r="CO623" s="1"/>
      <c r="CP623" s="1"/>
      <c r="CQ623" s="1"/>
    </row>
    <row r="624" spans="2:95" s="14" customFormat="1" ht="13.5" customHeight="1">
      <c r="B624" s="451"/>
      <c r="C624" s="566"/>
      <c r="D624" s="581"/>
      <c r="E624" s="569"/>
      <c r="F624" s="569"/>
      <c r="G624" s="117" t="s">
        <v>139</v>
      </c>
      <c r="H624" s="187">
        <v>42633472</v>
      </c>
      <c r="I624" s="160">
        <f>IFERROR(H624/E617,"-")</f>
        <v>1.5677086928924038E-2</v>
      </c>
      <c r="J624" s="187">
        <v>396</v>
      </c>
      <c r="K624" s="160">
        <f>IFERROR(J624/F617,"-")</f>
        <v>8.8491620111731839E-2</v>
      </c>
      <c r="L624" s="190">
        <f t="shared" si="365"/>
        <v>107660.28282828283</v>
      </c>
      <c r="M624" s="101">
        <f t="shared" si="370"/>
        <v>6.6546792814290755E-3</v>
      </c>
      <c r="N624" s="569"/>
      <c r="O624" s="569"/>
      <c r="P624" s="117" t="s">
        <v>139</v>
      </c>
      <c r="Q624" s="187">
        <v>11140329</v>
      </c>
      <c r="R624" s="160">
        <f>IFERROR(Q624/N617,"-")</f>
        <v>2.7484314358277358E-2</v>
      </c>
      <c r="S624" s="187">
        <v>79</v>
      </c>
      <c r="T624" s="160">
        <f>IFERROR(S624/O617,"-")</f>
        <v>0.1238244514106583</v>
      </c>
      <c r="U624" s="190">
        <f t="shared" si="366"/>
        <v>141016.82278481012</v>
      </c>
      <c r="V624" s="101">
        <f t="shared" si="371"/>
        <v>1.3275749071537802E-3</v>
      </c>
      <c r="W624" s="569"/>
      <c r="X624" s="569"/>
      <c r="Y624" s="117" t="s">
        <v>139</v>
      </c>
      <c r="Z624" s="187">
        <v>961722</v>
      </c>
      <c r="AA624" s="160">
        <f>IFERROR(Z624/W617,"-")</f>
        <v>4.0713589561032285E-3</v>
      </c>
      <c r="AB624" s="187">
        <v>37</v>
      </c>
      <c r="AC624" s="160">
        <f>IFERROR(AB624/X617,"-")</f>
        <v>0.10914454277286136</v>
      </c>
      <c r="AD624" s="190">
        <f t="shared" si="367"/>
        <v>25992.486486486487</v>
      </c>
      <c r="AE624" s="101">
        <f t="shared" si="372"/>
        <v>6.2177558942645402E-4</v>
      </c>
      <c r="AF624" s="569"/>
      <c r="AG624" s="569"/>
      <c r="AH624" s="117" t="s">
        <v>139</v>
      </c>
      <c r="AI624" s="187">
        <v>13317123</v>
      </c>
      <c r="AJ624" s="160">
        <f>IFERROR(AI624/AF617,"-")</f>
        <v>2.6257238788876775E-2</v>
      </c>
      <c r="AK624" s="187">
        <v>92</v>
      </c>
      <c r="AL624" s="160">
        <f>IFERROR(AK624/AG617,"-")</f>
        <v>0.1393939393939394</v>
      </c>
      <c r="AM624" s="190">
        <f t="shared" si="368"/>
        <v>144751.33695652173</v>
      </c>
      <c r="AN624" s="101">
        <f t="shared" si="373"/>
        <v>1.5460366007360479E-3</v>
      </c>
      <c r="AO624" s="569"/>
      <c r="AP624" s="586"/>
      <c r="AQ624" s="117" t="s">
        <v>139</v>
      </c>
      <c r="AR624" s="187">
        <f t="shared" si="363"/>
        <v>68052646</v>
      </c>
      <c r="AS624" s="160">
        <f>IFERROR(AR624/AO617,"-")</f>
        <v>1.7592817115260891E-2</v>
      </c>
      <c r="AT624" s="187">
        <f t="shared" si="364"/>
        <v>604</v>
      </c>
      <c r="AU624" s="160">
        <f>IFERROR(AT624/AP617,"-")</f>
        <v>9.8821989528795812E-2</v>
      </c>
      <c r="AV624" s="190">
        <f t="shared" si="369"/>
        <v>112669.94370860927</v>
      </c>
      <c r="AW624" s="101">
        <f t="shared" si="374"/>
        <v>1.0150066378745357E-2</v>
      </c>
      <c r="AX624" s="112"/>
      <c r="BN624" s="476"/>
      <c r="BO624" s="566"/>
      <c r="BP624" s="569"/>
      <c r="BQ624" s="569"/>
      <c r="BR624" s="388" t="s">
        <v>436</v>
      </c>
      <c r="BS624" s="374">
        <v>25534</v>
      </c>
      <c r="BT624" s="329">
        <v>3.6206941829593175E-5</v>
      </c>
      <c r="BU624" s="374">
        <v>4</v>
      </c>
      <c r="BV624" s="329">
        <v>4.5248868778280547E-3</v>
      </c>
      <c r="BW624" s="374">
        <v>6383.5</v>
      </c>
      <c r="BX624" s="389">
        <v>8.2032772092450931E-5</v>
      </c>
      <c r="CA624" s="9"/>
      <c r="CB624" s="138"/>
      <c r="CC624" s="138"/>
      <c r="CD624" s="138"/>
      <c r="CE624" s="138"/>
      <c r="CF624" s="138"/>
      <c r="CG624" s="138"/>
      <c r="CH624" s="1"/>
      <c r="CI624" s="9"/>
      <c r="CJ624" s="130"/>
      <c r="CK624" s="130"/>
      <c r="CL624" s="130"/>
      <c r="CM624" s="1"/>
      <c r="CN624" s="1"/>
      <c r="CO624" s="1"/>
      <c r="CP624" s="1"/>
      <c r="CQ624" s="1"/>
    </row>
    <row r="625" spans="2:95" s="14" customFormat="1" ht="13.5" customHeight="1">
      <c r="B625" s="451"/>
      <c r="C625" s="566"/>
      <c r="D625" s="581"/>
      <c r="E625" s="569"/>
      <c r="F625" s="569"/>
      <c r="G625" s="117" t="s">
        <v>149</v>
      </c>
      <c r="H625" s="187">
        <v>12736</v>
      </c>
      <c r="I625" s="160">
        <f>IFERROR(H625/E617,"-")</f>
        <v>4.6832540199113167E-6</v>
      </c>
      <c r="J625" s="187">
        <v>3</v>
      </c>
      <c r="K625" s="160">
        <f>IFERROR(J625/F617,"-")</f>
        <v>6.7039106145251397E-4</v>
      </c>
      <c r="L625" s="190">
        <f t="shared" si="365"/>
        <v>4245.333333333333</v>
      </c>
      <c r="M625" s="101">
        <f t="shared" si="370"/>
        <v>5.0414236980523301E-5</v>
      </c>
      <c r="N625" s="569"/>
      <c r="O625" s="569"/>
      <c r="P625" s="117" t="s">
        <v>149</v>
      </c>
      <c r="Q625" s="187">
        <v>1596</v>
      </c>
      <c r="R625" s="160">
        <f>IFERROR(Q625/N617,"-")</f>
        <v>3.9374928438658019E-6</v>
      </c>
      <c r="S625" s="187">
        <v>1</v>
      </c>
      <c r="T625" s="160">
        <f>IFERROR(S625/O617,"-")</f>
        <v>1.567398119122257E-3</v>
      </c>
      <c r="U625" s="190">
        <f t="shared" si="366"/>
        <v>1596</v>
      </c>
      <c r="V625" s="101">
        <f t="shared" si="371"/>
        <v>1.6804745660174435E-5</v>
      </c>
      <c r="W625" s="569"/>
      <c r="X625" s="569"/>
      <c r="Y625" s="117" t="s">
        <v>149</v>
      </c>
      <c r="Z625" s="187">
        <v>0</v>
      </c>
      <c r="AA625" s="160">
        <f>IFERROR(Z625/W617,"-")</f>
        <v>0</v>
      </c>
      <c r="AB625" s="187">
        <v>0</v>
      </c>
      <c r="AC625" s="160">
        <f>IFERROR(AB625/X617,"-")</f>
        <v>0</v>
      </c>
      <c r="AD625" s="190" t="str">
        <f t="shared" si="367"/>
        <v>-</v>
      </c>
      <c r="AE625" s="101">
        <f t="shared" si="372"/>
        <v>0</v>
      </c>
      <c r="AF625" s="569"/>
      <c r="AG625" s="569"/>
      <c r="AH625" s="117" t="s">
        <v>149</v>
      </c>
      <c r="AI625" s="187">
        <v>0</v>
      </c>
      <c r="AJ625" s="160">
        <f>IFERROR(AI625/AF617,"-")</f>
        <v>0</v>
      </c>
      <c r="AK625" s="187">
        <v>0</v>
      </c>
      <c r="AL625" s="160">
        <f>IFERROR(AK625/AG617,"-")</f>
        <v>0</v>
      </c>
      <c r="AM625" s="190" t="str">
        <f t="shared" si="368"/>
        <v>-</v>
      </c>
      <c r="AN625" s="101">
        <f t="shared" si="373"/>
        <v>0</v>
      </c>
      <c r="AO625" s="569"/>
      <c r="AP625" s="586"/>
      <c r="AQ625" s="117" t="s">
        <v>149</v>
      </c>
      <c r="AR625" s="187">
        <f t="shared" si="363"/>
        <v>14332</v>
      </c>
      <c r="AS625" s="160">
        <f>IFERROR(AR625/AO617,"-")</f>
        <v>3.7050764329710131E-6</v>
      </c>
      <c r="AT625" s="187">
        <f t="shared" si="364"/>
        <v>4</v>
      </c>
      <c r="AU625" s="160">
        <f>IFERROR(AT625/AP617,"-")</f>
        <v>6.5445026178010475E-4</v>
      </c>
      <c r="AV625" s="190">
        <f t="shared" si="369"/>
        <v>3583</v>
      </c>
      <c r="AW625" s="101">
        <f t="shared" si="374"/>
        <v>6.7218982640697739E-5</v>
      </c>
      <c r="AX625" s="112"/>
      <c r="BN625" s="476"/>
      <c r="BO625" s="566"/>
      <c r="BP625" s="569"/>
      <c r="BQ625" s="569"/>
      <c r="BR625" s="388" t="s">
        <v>140</v>
      </c>
      <c r="BS625" s="374">
        <v>117811</v>
      </c>
      <c r="BT625" s="329">
        <v>1.6705475146417333E-4</v>
      </c>
      <c r="BU625" s="374">
        <v>13</v>
      </c>
      <c r="BV625" s="329">
        <v>1.4705882352941176E-2</v>
      </c>
      <c r="BW625" s="374">
        <v>9062.3846153846152</v>
      </c>
      <c r="BX625" s="389">
        <v>2.6660650930046553E-4</v>
      </c>
      <c r="CA625" s="9"/>
      <c r="CB625" s="138"/>
      <c r="CC625" s="138"/>
      <c r="CD625" s="138"/>
      <c r="CE625" s="138"/>
      <c r="CF625" s="138"/>
      <c r="CG625" s="138"/>
      <c r="CH625" s="1"/>
      <c r="CI625" s="9"/>
      <c r="CJ625" s="130"/>
      <c r="CK625" s="130"/>
      <c r="CL625" s="130"/>
      <c r="CM625" s="1"/>
      <c r="CN625" s="1"/>
      <c r="CO625" s="1"/>
      <c r="CP625" s="1"/>
      <c r="CQ625" s="1"/>
    </row>
    <row r="626" spans="2:95" s="14" customFormat="1" ht="13.5" customHeight="1">
      <c r="B626" s="451"/>
      <c r="C626" s="566"/>
      <c r="D626" s="581"/>
      <c r="E626" s="569"/>
      <c r="F626" s="569"/>
      <c r="G626" s="117" t="s">
        <v>140</v>
      </c>
      <c r="H626" s="187">
        <v>1015432</v>
      </c>
      <c r="I626" s="160">
        <f>IFERROR(H626/E617,"-")</f>
        <v>3.7339243058625844E-4</v>
      </c>
      <c r="J626" s="187">
        <v>45</v>
      </c>
      <c r="K626" s="160">
        <f>IFERROR(J626/F617,"-")</f>
        <v>1.0055865921787709E-2</v>
      </c>
      <c r="L626" s="190">
        <f t="shared" si="365"/>
        <v>22565.155555555557</v>
      </c>
      <c r="M626" s="101">
        <f t="shared" si="370"/>
        <v>7.5621355470784947E-4</v>
      </c>
      <c r="N626" s="569"/>
      <c r="O626" s="569"/>
      <c r="P626" s="117" t="s">
        <v>140</v>
      </c>
      <c r="Q626" s="187">
        <v>242853</v>
      </c>
      <c r="R626" s="160">
        <f>IFERROR(Q626/N617,"-")</f>
        <v>5.9914282557101605E-4</v>
      </c>
      <c r="S626" s="187">
        <v>9</v>
      </c>
      <c r="T626" s="160">
        <f>IFERROR(S626/O617,"-")</f>
        <v>1.4106583072100314E-2</v>
      </c>
      <c r="U626" s="190">
        <f t="shared" si="366"/>
        <v>26983.666666666668</v>
      </c>
      <c r="V626" s="101">
        <f t="shared" si="371"/>
        <v>1.5124271094156991E-4</v>
      </c>
      <c r="W626" s="569"/>
      <c r="X626" s="569"/>
      <c r="Y626" s="117" t="s">
        <v>140</v>
      </c>
      <c r="Z626" s="187">
        <v>122730</v>
      </c>
      <c r="AA626" s="160">
        <f>IFERROR(Z626/W617,"-")</f>
        <v>5.1956582534510936E-4</v>
      </c>
      <c r="AB626" s="187">
        <v>5</v>
      </c>
      <c r="AC626" s="160">
        <f>IFERROR(AB626/X617,"-")</f>
        <v>1.4749262536873156E-2</v>
      </c>
      <c r="AD626" s="190">
        <f t="shared" si="367"/>
        <v>24546</v>
      </c>
      <c r="AE626" s="101">
        <f t="shared" si="372"/>
        <v>8.4023728300872171E-5</v>
      </c>
      <c r="AF626" s="569"/>
      <c r="AG626" s="569"/>
      <c r="AH626" s="117" t="s">
        <v>140</v>
      </c>
      <c r="AI626" s="187">
        <v>239811</v>
      </c>
      <c r="AJ626" s="160">
        <f>IFERROR(AI626/AF617,"-")</f>
        <v>4.7283296033229759E-4</v>
      </c>
      <c r="AK626" s="187">
        <v>13</v>
      </c>
      <c r="AL626" s="160">
        <f>IFERROR(AK626/AG617,"-")</f>
        <v>1.9696969696969695E-2</v>
      </c>
      <c r="AM626" s="190">
        <f t="shared" si="368"/>
        <v>18447</v>
      </c>
      <c r="AN626" s="101">
        <f t="shared" si="373"/>
        <v>2.1846169358226764E-4</v>
      </c>
      <c r="AO626" s="569"/>
      <c r="AP626" s="586"/>
      <c r="AQ626" s="117" t="s">
        <v>140</v>
      </c>
      <c r="AR626" s="187">
        <f t="shared" si="363"/>
        <v>1620826</v>
      </c>
      <c r="AS626" s="160">
        <f>IFERROR(AR626/AO617,"-")</f>
        <v>4.1901229518187798E-4</v>
      </c>
      <c r="AT626" s="187">
        <f t="shared" si="364"/>
        <v>72</v>
      </c>
      <c r="AU626" s="160">
        <f>IFERROR(AT626/AP617,"-")</f>
        <v>1.1780104712041885E-2</v>
      </c>
      <c r="AV626" s="190">
        <f t="shared" si="369"/>
        <v>22511.472222222223</v>
      </c>
      <c r="AW626" s="101">
        <f t="shared" si="374"/>
        <v>1.2099416875325593E-3</v>
      </c>
      <c r="AX626" s="112"/>
      <c r="BN626" s="476"/>
      <c r="BO626" s="566"/>
      <c r="BP626" s="569"/>
      <c r="BQ626" s="569"/>
      <c r="BR626" s="388" t="s">
        <v>141</v>
      </c>
      <c r="BS626" s="374">
        <v>545442</v>
      </c>
      <c r="BT626" s="329">
        <v>7.734309847817405E-4</v>
      </c>
      <c r="BU626" s="374">
        <v>51</v>
      </c>
      <c r="BV626" s="329">
        <v>5.7692307692307696E-2</v>
      </c>
      <c r="BW626" s="374">
        <v>10694.941176470587</v>
      </c>
      <c r="BX626" s="389">
        <v>1.0459178441787494E-3</v>
      </c>
      <c r="CA626" s="9"/>
      <c r="CB626" s="138"/>
      <c r="CC626" s="138"/>
      <c r="CD626" s="138"/>
      <c r="CE626" s="138"/>
      <c r="CF626" s="138"/>
      <c r="CG626" s="138"/>
      <c r="CH626" s="1"/>
      <c r="CI626" s="9"/>
      <c r="CJ626" s="130"/>
      <c r="CK626" s="130"/>
      <c r="CL626" s="130"/>
      <c r="CM626" s="1"/>
      <c r="CN626" s="1"/>
      <c r="CO626" s="1"/>
      <c r="CP626" s="1"/>
      <c r="CQ626" s="1"/>
    </row>
    <row r="627" spans="2:95" s="14" customFormat="1" ht="13.5" customHeight="1">
      <c r="B627" s="451"/>
      <c r="C627" s="566"/>
      <c r="D627" s="581"/>
      <c r="E627" s="569"/>
      <c r="F627" s="569"/>
      <c r="G627" s="117" t="s">
        <v>141</v>
      </c>
      <c r="H627" s="187">
        <v>2073316</v>
      </c>
      <c r="I627" s="160">
        <f>IFERROR(H627/E617,"-")</f>
        <v>7.6239521761514218E-4</v>
      </c>
      <c r="J627" s="187">
        <v>152</v>
      </c>
      <c r="K627" s="160">
        <f>IFERROR(J627/F617,"-")</f>
        <v>3.3966480446927377E-2</v>
      </c>
      <c r="L627" s="190">
        <f t="shared" si="365"/>
        <v>13640.236842105263</v>
      </c>
      <c r="M627" s="101">
        <f t="shared" si="370"/>
        <v>2.554321340346514E-3</v>
      </c>
      <c r="N627" s="569"/>
      <c r="O627" s="569"/>
      <c r="P627" s="117" t="s">
        <v>141</v>
      </c>
      <c r="Q627" s="187">
        <v>180349</v>
      </c>
      <c r="R627" s="160">
        <f>IFERROR(Q627/N617,"-")</f>
        <v>4.4493915845761497E-4</v>
      </c>
      <c r="S627" s="187">
        <v>19</v>
      </c>
      <c r="T627" s="160">
        <f>IFERROR(S627/O617,"-")</f>
        <v>2.9780564263322883E-2</v>
      </c>
      <c r="U627" s="190">
        <f t="shared" si="366"/>
        <v>9492.0526315789466</v>
      </c>
      <c r="V627" s="101">
        <f t="shared" si="371"/>
        <v>3.1929016754331425E-4</v>
      </c>
      <c r="W627" s="569"/>
      <c r="X627" s="569"/>
      <c r="Y627" s="117" t="s">
        <v>141</v>
      </c>
      <c r="Z627" s="187">
        <v>278436</v>
      </c>
      <c r="AA627" s="160">
        <f>IFERROR(Z627/W617,"-")</f>
        <v>1.1787324219489192E-3</v>
      </c>
      <c r="AB627" s="187">
        <v>12</v>
      </c>
      <c r="AC627" s="160">
        <f>IFERROR(AB627/X617,"-")</f>
        <v>3.5398230088495575E-2</v>
      </c>
      <c r="AD627" s="190">
        <f t="shared" si="367"/>
        <v>23203</v>
      </c>
      <c r="AE627" s="101">
        <f t="shared" si="372"/>
        <v>2.016569479220932E-4</v>
      </c>
      <c r="AF627" s="569"/>
      <c r="AG627" s="569"/>
      <c r="AH627" s="117" t="s">
        <v>141</v>
      </c>
      <c r="AI627" s="187">
        <v>265936</v>
      </c>
      <c r="AJ627" s="160">
        <f>IFERROR(AI627/AF617,"-")</f>
        <v>5.2434336264362306E-4</v>
      </c>
      <c r="AK627" s="187">
        <v>30</v>
      </c>
      <c r="AL627" s="160">
        <f>IFERROR(AK627/AG617,"-")</f>
        <v>4.5454545454545456E-2</v>
      </c>
      <c r="AM627" s="190">
        <f t="shared" si="368"/>
        <v>8864.5333333333328</v>
      </c>
      <c r="AN627" s="101">
        <f t="shared" si="373"/>
        <v>5.0414236980523305E-4</v>
      </c>
      <c r="AO627" s="569"/>
      <c r="AP627" s="586"/>
      <c r="AQ627" s="117" t="s">
        <v>141</v>
      </c>
      <c r="AR627" s="187">
        <f t="shared" si="363"/>
        <v>2798037</v>
      </c>
      <c r="AS627" s="160">
        <f>IFERROR(AR627/AO617,"-")</f>
        <v>7.2334223746029261E-4</v>
      </c>
      <c r="AT627" s="187">
        <f t="shared" si="364"/>
        <v>213</v>
      </c>
      <c r="AU627" s="160">
        <f>IFERROR(AT627/AP617,"-")</f>
        <v>3.4849476439790576E-2</v>
      </c>
      <c r="AV627" s="190">
        <f t="shared" si="369"/>
        <v>13136.323943661971</v>
      </c>
      <c r="AW627" s="101">
        <f t="shared" si="374"/>
        <v>3.5794108256171544E-3</v>
      </c>
      <c r="AX627" s="112"/>
      <c r="BN627" s="476"/>
      <c r="BO627" s="566"/>
      <c r="BP627" s="569"/>
      <c r="BQ627" s="569"/>
      <c r="BR627" s="388" t="s">
        <v>142</v>
      </c>
      <c r="BS627" s="374">
        <v>541556</v>
      </c>
      <c r="BT627" s="329">
        <v>7.6792067789876886E-4</v>
      </c>
      <c r="BU627" s="374">
        <v>17</v>
      </c>
      <c r="BV627" s="329">
        <v>1.9230769230769232E-2</v>
      </c>
      <c r="BW627" s="374">
        <v>31856.235294117647</v>
      </c>
      <c r="BX627" s="389">
        <v>3.4863928139291649E-4</v>
      </c>
      <c r="CA627" s="9"/>
      <c r="CB627" s="138"/>
      <c r="CC627" s="138"/>
      <c r="CD627" s="138"/>
      <c r="CE627" s="138"/>
      <c r="CF627" s="138"/>
      <c r="CG627" s="138"/>
      <c r="CH627" s="1"/>
      <c r="CI627" s="9"/>
      <c r="CJ627" s="130"/>
      <c r="CK627" s="130"/>
      <c r="CL627" s="130"/>
      <c r="CM627" s="1"/>
      <c r="CN627" s="1"/>
      <c r="CO627" s="1"/>
      <c r="CP627" s="1"/>
      <c r="CQ627" s="1"/>
    </row>
    <row r="628" spans="2:95" s="14" customFormat="1" ht="13.5" customHeight="1">
      <c r="B628" s="451"/>
      <c r="C628" s="566"/>
      <c r="D628" s="581"/>
      <c r="E628" s="569"/>
      <c r="F628" s="569"/>
      <c r="G628" s="117" t="s">
        <v>142</v>
      </c>
      <c r="H628" s="187">
        <v>475381</v>
      </c>
      <c r="I628" s="160">
        <f>IFERROR(H628/E617,"-")</f>
        <v>1.7480605992772154E-4</v>
      </c>
      <c r="J628" s="187">
        <v>12</v>
      </c>
      <c r="K628" s="160">
        <f>IFERROR(J628/F617,"-")</f>
        <v>2.6815642458100559E-3</v>
      </c>
      <c r="L628" s="190">
        <f t="shared" si="365"/>
        <v>39615.083333333336</v>
      </c>
      <c r="M628" s="101">
        <f t="shared" si="370"/>
        <v>2.016569479220932E-4</v>
      </c>
      <c r="N628" s="569"/>
      <c r="O628" s="569"/>
      <c r="P628" s="117" t="s">
        <v>142</v>
      </c>
      <c r="Q628" s="187">
        <v>14454</v>
      </c>
      <c r="R628" s="160">
        <f>IFERROR(Q628/N617,"-")</f>
        <v>3.5659474664935028E-5</v>
      </c>
      <c r="S628" s="187">
        <v>4</v>
      </c>
      <c r="T628" s="160">
        <f>IFERROR(S628/O617,"-")</f>
        <v>6.269592476489028E-3</v>
      </c>
      <c r="U628" s="190">
        <f t="shared" si="366"/>
        <v>3613.5</v>
      </c>
      <c r="V628" s="101">
        <f t="shared" si="371"/>
        <v>6.7218982640697739E-5</v>
      </c>
      <c r="W628" s="569"/>
      <c r="X628" s="569"/>
      <c r="Y628" s="117" t="s">
        <v>142</v>
      </c>
      <c r="Z628" s="187">
        <v>170305</v>
      </c>
      <c r="AA628" s="160">
        <f>IFERROR(Z628/W617,"-")</f>
        <v>7.209700797311076E-4</v>
      </c>
      <c r="AB628" s="187">
        <v>5</v>
      </c>
      <c r="AC628" s="160">
        <f>IFERROR(AB628/X617,"-")</f>
        <v>1.4749262536873156E-2</v>
      </c>
      <c r="AD628" s="190">
        <f t="shared" si="367"/>
        <v>34061</v>
      </c>
      <c r="AE628" s="101">
        <f t="shared" si="372"/>
        <v>8.4023728300872171E-5</v>
      </c>
      <c r="AF628" s="569"/>
      <c r="AG628" s="569"/>
      <c r="AH628" s="117" t="s">
        <v>142</v>
      </c>
      <c r="AI628" s="187">
        <v>294417</v>
      </c>
      <c r="AJ628" s="160">
        <f>IFERROR(AI628/AF617,"-")</f>
        <v>5.8049906669066086E-4</v>
      </c>
      <c r="AK628" s="187">
        <v>10</v>
      </c>
      <c r="AL628" s="160">
        <f>IFERROR(AK628/AG617,"-")</f>
        <v>1.5151515151515152E-2</v>
      </c>
      <c r="AM628" s="190">
        <f t="shared" si="368"/>
        <v>29441.7</v>
      </c>
      <c r="AN628" s="101">
        <f t="shared" si="373"/>
        <v>1.6804745660174434E-4</v>
      </c>
      <c r="AO628" s="569"/>
      <c r="AP628" s="586"/>
      <c r="AQ628" s="117" t="s">
        <v>142</v>
      </c>
      <c r="AR628" s="187">
        <f t="shared" si="363"/>
        <v>954557</v>
      </c>
      <c r="AS628" s="160">
        <f>IFERROR(AR628/AO617,"-")</f>
        <v>2.4676993054894718E-4</v>
      </c>
      <c r="AT628" s="187">
        <f t="shared" si="364"/>
        <v>31</v>
      </c>
      <c r="AU628" s="160">
        <f>IFERROR(AT628/AP617,"-")</f>
        <v>5.0719895287958117E-3</v>
      </c>
      <c r="AV628" s="190">
        <f t="shared" si="369"/>
        <v>30792.16129032258</v>
      </c>
      <c r="AW628" s="101">
        <f t="shared" si="374"/>
        <v>5.2094711546540743E-4</v>
      </c>
      <c r="AX628" s="112"/>
      <c r="BN628" s="476"/>
      <c r="BO628" s="566"/>
      <c r="BP628" s="569"/>
      <c r="BQ628" s="569"/>
      <c r="BR628" s="388" t="s">
        <v>143</v>
      </c>
      <c r="BS628" s="374">
        <v>2636976</v>
      </c>
      <c r="BT628" s="329">
        <v>3.7392040666575275E-3</v>
      </c>
      <c r="BU628" s="374">
        <v>13</v>
      </c>
      <c r="BV628" s="329">
        <v>1.4705882352941176E-2</v>
      </c>
      <c r="BW628" s="374">
        <v>202844.30769230769</v>
      </c>
      <c r="BX628" s="389">
        <v>2.6660650930046553E-4</v>
      </c>
      <c r="CA628" s="9"/>
      <c r="CB628" s="138"/>
      <c r="CC628" s="138"/>
      <c r="CD628" s="138"/>
      <c r="CE628" s="138"/>
      <c r="CF628" s="138"/>
      <c r="CG628" s="138"/>
      <c r="CH628" s="1"/>
      <c r="CI628" s="9"/>
      <c r="CJ628" s="130"/>
      <c r="CK628" s="130"/>
      <c r="CL628" s="130"/>
      <c r="CM628" s="1"/>
      <c r="CN628" s="1"/>
      <c r="CO628" s="1"/>
      <c r="CP628" s="1"/>
      <c r="CQ628" s="1"/>
    </row>
    <row r="629" spans="2:95" s="14" customFormat="1" ht="13.5" customHeight="1">
      <c r="B629" s="451"/>
      <c r="C629" s="566"/>
      <c r="D629" s="581"/>
      <c r="E629" s="569"/>
      <c r="F629" s="569"/>
      <c r="G629" s="117" t="s">
        <v>143</v>
      </c>
      <c r="H629" s="187">
        <v>6361344</v>
      </c>
      <c r="I629" s="160">
        <f>IFERROR(H629/E617,"-")</f>
        <v>2.3391794802166089E-3</v>
      </c>
      <c r="J629" s="187">
        <v>18</v>
      </c>
      <c r="K629" s="160">
        <f>IFERROR(J629/F617,"-")</f>
        <v>4.0223463687150841E-3</v>
      </c>
      <c r="L629" s="190">
        <f t="shared" si="365"/>
        <v>353408</v>
      </c>
      <c r="M629" s="101">
        <f t="shared" si="370"/>
        <v>3.0248542188313982E-4</v>
      </c>
      <c r="N629" s="569"/>
      <c r="O629" s="569"/>
      <c r="P629" s="117" t="s">
        <v>143</v>
      </c>
      <c r="Q629" s="187">
        <v>529844</v>
      </c>
      <c r="R629" s="160">
        <f>IFERROR(Q629/N617,"-")</f>
        <v>1.3071785453416241E-3</v>
      </c>
      <c r="S629" s="187">
        <v>2</v>
      </c>
      <c r="T629" s="160">
        <f>IFERROR(S629/O617,"-")</f>
        <v>3.134796238244514E-3</v>
      </c>
      <c r="U629" s="190">
        <f t="shared" si="366"/>
        <v>264922</v>
      </c>
      <c r="V629" s="101">
        <f t="shared" si="371"/>
        <v>3.360949132034887E-5</v>
      </c>
      <c r="W629" s="569"/>
      <c r="X629" s="569"/>
      <c r="Y629" s="117" t="s">
        <v>143</v>
      </c>
      <c r="Z629" s="187">
        <v>376689</v>
      </c>
      <c r="AA629" s="160">
        <f>IFERROR(Z629/W617,"-")</f>
        <v>1.5946771871867015E-3</v>
      </c>
      <c r="AB629" s="187">
        <v>3</v>
      </c>
      <c r="AC629" s="160">
        <f>IFERROR(AB629/X617,"-")</f>
        <v>8.8495575221238937E-3</v>
      </c>
      <c r="AD629" s="190">
        <f t="shared" si="367"/>
        <v>125563</v>
      </c>
      <c r="AE629" s="101">
        <f t="shared" si="372"/>
        <v>5.0414236980523301E-5</v>
      </c>
      <c r="AF629" s="569"/>
      <c r="AG629" s="569"/>
      <c r="AH629" s="117" t="s">
        <v>143</v>
      </c>
      <c r="AI629" s="187">
        <v>1442791</v>
      </c>
      <c r="AJ629" s="160">
        <f>IFERROR(AI629/AF617,"-")</f>
        <v>2.8447366454032383E-3</v>
      </c>
      <c r="AK629" s="187">
        <v>10</v>
      </c>
      <c r="AL629" s="160">
        <f>IFERROR(AK629/AG617,"-")</f>
        <v>1.5151515151515152E-2</v>
      </c>
      <c r="AM629" s="190">
        <f t="shared" si="368"/>
        <v>144279.1</v>
      </c>
      <c r="AN629" s="101">
        <f t="shared" si="373"/>
        <v>1.6804745660174434E-4</v>
      </c>
      <c r="AO629" s="569"/>
      <c r="AP629" s="586"/>
      <c r="AQ629" s="117" t="s">
        <v>143</v>
      </c>
      <c r="AR629" s="187">
        <f t="shared" si="363"/>
        <v>8710668</v>
      </c>
      <c r="AS629" s="160">
        <f>IFERROR(AR629/AO617,"-")</f>
        <v>2.2518623166504848E-3</v>
      </c>
      <c r="AT629" s="187">
        <f t="shared" si="364"/>
        <v>33</v>
      </c>
      <c r="AU629" s="160">
        <f>IFERROR(AT629/AP617,"-")</f>
        <v>5.3992146596858635E-3</v>
      </c>
      <c r="AV629" s="190">
        <f t="shared" si="369"/>
        <v>263959.63636363635</v>
      </c>
      <c r="AW629" s="101">
        <f t="shared" si="374"/>
        <v>5.5455660678575629E-4</v>
      </c>
      <c r="AX629" s="112"/>
      <c r="BN629" s="476"/>
      <c r="BO629" s="566"/>
      <c r="BP629" s="569"/>
      <c r="BQ629" s="569"/>
      <c r="BR629" s="388" t="s">
        <v>144</v>
      </c>
      <c r="BS629" s="374">
        <v>7244814</v>
      </c>
      <c r="BT629" s="329">
        <v>1.0273069595998366E-2</v>
      </c>
      <c r="BU629" s="374">
        <v>129</v>
      </c>
      <c r="BV629" s="329">
        <v>0.14592760180995476</v>
      </c>
      <c r="BW629" s="374">
        <v>56161.348837209305</v>
      </c>
      <c r="BX629" s="389">
        <v>2.6455568999815427E-3</v>
      </c>
      <c r="CA629" s="9"/>
      <c r="CB629" s="138"/>
      <c r="CC629" s="138"/>
      <c r="CD629" s="138"/>
      <c r="CE629" s="138"/>
      <c r="CF629" s="138"/>
      <c r="CG629" s="138"/>
      <c r="CH629" s="1"/>
      <c r="CI629" s="9"/>
      <c r="CJ629" s="130"/>
      <c r="CK629" s="130"/>
      <c r="CL629" s="130"/>
      <c r="CM629" s="1"/>
      <c r="CN629" s="1"/>
      <c r="CO629" s="1"/>
      <c r="CP629" s="1"/>
      <c r="CQ629" s="1"/>
    </row>
    <row r="630" spans="2:95" s="14" customFormat="1" ht="13.5" customHeight="1">
      <c r="B630" s="451"/>
      <c r="C630" s="566"/>
      <c r="D630" s="581"/>
      <c r="E630" s="569"/>
      <c r="F630" s="569"/>
      <c r="G630" s="117" t="s">
        <v>144</v>
      </c>
      <c r="H630" s="187">
        <v>10880140</v>
      </c>
      <c r="I630" s="160">
        <f>IFERROR(H630/E617,"-")</f>
        <v>4.0008212462466948E-3</v>
      </c>
      <c r="J630" s="187">
        <v>399</v>
      </c>
      <c r="K630" s="160">
        <f>IFERROR(J630/F617,"-")</f>
        <v>8.9162011173184355E-2</v>
      </c>
      <c r="L630" s="190">
        <f t="shared" si="365"/>
        <v>27268.521303258145</v>
      </c>
      <c r="M630" s="101">
        <f t="shared" si="370"/>
        <v>6.7050935184095987E-3</v>
      </c>
      <c r="N630" s="569"/>
      <c r="O630" s="569"/>
      <c r="P630" s="117" t="s">
        <v>144</v>
      </c>
      <c r="Q630" s="187">
        <v>1950825</v>
      </c>
      <c r="R630" s="160">
        <f>IFERROR(Q630/N617,"-")</f>
        <v>4.812881877903824E-3</v>
      </c>
      <c r="S630" s="187">
        <v>65</v>
      </c>
      <c r="T630" s="160">
        <f>IFERROR(S630/O617,"-")</f>
        <v>0.10188087774294671</v>
      </c>
      <c r="U630" s="190">
        <f t="shared" si="366"/>
        <v>30012.692307692309</v>
      </c>
      <c r="V630" s="101">
        <f t="shared" si="371"/>
        <v>1.0923084679113381E-3</v>
      </c>
      <c r="W630" s="569"/>
      <c r="X630" s="569"/>
      <c r="Y630" s="117" t="s">
        <v>144</v>
      </c>
      <c r="Z630" s="187">
        <v>1589857</v>
      </c>
      <c r="AA630" s="160">
        <f>IFERROR(Z630/W617,"-")</f>
        <v>6.7305089577584902E-3</v>
      </c>
      <c r="AB630" s="187">
        <v>46</v>
      </c>
      <c r="AC630" s="160">
        <f>IFERROR(AB630/X617,"-")</f>
        <v>0.13569321533923304</v>
      </c>
      <c r="AD630" s="190">
        <f t="shared" si="367"/>
        <v>34562.108695652176</v>
      </c>
      <c r="AE630" s="101">
        <f t="shared" si="372"/>
        <v>7.7301830036802396E-4</v>
      </c>
      <c r="AF630" s="569"/>
      <c r="AG630" s="569"/>
      <c r="AH630" s="117" t="s">
        <v>144</v>
      </c>
      <c r="AI630" s="187">
        <v>5783266</v>
      </c>
      <c r="AJ630" s="160">
        <f>IFERROR(AI630/AF617,"-")</f>
        <v>1.1402807974484596E-2</v>
      </c>
      <c r="AK630" s="187">
        <v>104</v>
      </c>
      <c r="AL630" s="160">
        <f>IFERROR(AK630/AG617,"-")</f>
        <v>0.15757575757575756</v>
      </c>
      <c r="AM630" s="190">
        <f t="shared" si="368"/>
        <v>55608.326923076922</v>
      </c>
      <c r="AN630" s="101">
        <f t="shared" si="373"/>
        <v>1.7476935486581411E-3</v>
      </c>
      <c r="AO630" s="569"/>
      <c r="AP630" s="586"/>
      <c r="AQ630" s="117" t="s">
        <v>144</v>
      </c>
      <c r="AR630" s="187">
        <f t="shared" si="363"/>
        <v>20204088</v>
      </c>
      <c r="AS630" s="160">
        <f>IFERROR(AR630/AO617,"-")</f>
        <v>5.2231154269098828E-3</v>
      </c>
      <c r="AT630" s="187">
        <f t="shared" si="364"/>
        <v>614</v>
      </c>
      <c r="AU630" s="160">
        <f>IFERROR(AT630/AP617,"-")</f>
        <v>0.10045811518324607</v>
      </c>
      <c r="AV630" s="190">
        <f t="shared" si="369"/>
        <v>32905.680781758958</v>
      </c>
      <c r="AW630" s="101">
        <f t="shared" si="374"/>
        <v>1.0318113835347103E-2</v>
      </c>
      <c r="AX630" s="112"/>
      <c r="BN630" s="476"/>
      <c r="BO630" s="566"/>
      <c r="BP630" s="569"/>
      <c r="BQ630" s="569"/>
      <c r="BR630" s="388" t="s">
        <v>145</v>
      </c>
      <c r="BS630" s="374">
        <v>7847617</v>
      </c>
      <c r="BT630" s="329">
        <v>1.1127837871854254E-2</v>
      </c>
      <c r="BU630" s="374">
        <v>96</v>
      </c>
      <c r="BV630" s="329">
        <v>0.10859728506787331</v>
      </c>
      <c r="BW630" s="374">
        <v>81746.010416666672</v>
      </c>
      <c r="BX630" s="389">
        <v>1.9687865302188226E-3</v>
      </c>
      <c r="CA630" s="9"/>
      <c r="CB630" s="138"/>
      <c r="CC630" s="138"/>
      <c r="CD630" s="138"/>
      <c r="CE630" s="138"/>
      <c r="CF630" s="138"/>
      <c r="CG630" s="138"/>
      <c r="CH630" s="1"/>
      <c r="CI630" s="9"/>
      <c r="CJ630" s="130"/>
      <c r="CK630" s="130"/>
      <c r="CL630" s="130"/>
      <c r="CM630" s="1"/>
      <c r="CN630" s="1"/>
      <c r="CO630" s="1"/>
      <c r="CP630" s="1"/>
      <c r="CQ630" s="1"/>
    </row>
    <row r="631" spans="2:95" s="14" customFormat="1" ht="13.5" customHeight="1">
      <c r="B631" s="451"/>
      <c r="C631" s="566"/>
      <c r="D631" s="581"/>
      <c r="E631" s="569"/>
      <c r="F631" s="569"/>
      <c r="G631" s="117" t="s">
        <v>145</v>
      </c>
      <c r="H631" s="187">
        <v>16229353</v>
      </c>
      <c r="I631" s="160">
        <f>IFERROR(H631/E617,"-")</f>
        <v>5.9678221323657176E-3</v>
      </c>
      <c r="J631" s="187">
        <v>266</v>
      </c>
      <c r="K631" s="160">
        <f>IFERROR(J631/F617,"-")</f>
        <v>5.9441340782122903E-2</v>
      </c>
      <c r="L631" s="190">
        <f t="shared" si="365"/>
        <v>61012.605263157893</v>
      </c>
      <c r="M631" s="101">
        <f t="shared" si="370"/>
        <v>4.4700623456063989E-3</v>
      </c>
      <c r="N631" s="569"/>
      <c r="O631" s="569"/>
      <c r="P631" s="117" t="s">
        <v>145</v>
      </c>
      <c r="Q631" s="187">
        <v>1298085</v>
      </c>
      <c r="R631" s="160">
        <f>IFERROR(Q631/N617,"-")</f>
        <v>3.2025065151814157E-3</v>
      </c>
      <c r="S631" s="187">
        <v>33</v>
      </c>
      <c r="T631" s="160">
        <f>IFERROR(S631/O617,"-")</f>
        <v>5.1724137931034482E-2</v>
      </c>
      <c r="U631" s="190">
        <f t="shared" si="366"/>
        <v>39335.909090909088</v>
      </c>
      <c r="V631" s="101">
        <f t="shared" si="371"/>
        <v>5.5455660678575629E-4</v>
      </c>
      <c r="W631" s="569"/>
      <c r="X631" s="569"/>
      <c r="Y631" s="117" t="s">
        <v>145</v>
      </c>
      <c r="Z631" s="187">
        <v>2612826</v>
      </c>
      <c r="AA631" s="160">
        <f>IFERROR(Z631/W617,"-")</f>
        <v>1.1061151284715721E-2</v>
      </c>
      <c r="AB631" s="187">
        <v>24</v>
      </c>
      <c r="AC631" s="160">
        <f>IFERROR(AB631/X617,"-")</f>
        <v>7.0796460176991149E-2</v>
      </c>
      <c r="AD631" s="190">
        <f t="shared" si="367"/>
        <v>108867.75</v>
      </c>
      <c r="AE631" s="101">
        <f t="shared" si="372"/>
        <v>4.0331389584418641E-4</v>
      </c>
      <c r="AF631" s="569"/>
      <c r="AG631" s="569"/>
      <c r="AH631" s="117" t="s">
        <v>145</v>
      </c>
      <c r="AI631" s="187">
        <v>3109552</v>
      </c>
      <c r="AJ631" s="160">
        <f>IFERROR(AI631/AF617,"-")</f>
        <v>6.1310727092052349E-3</v>
      </c>
      <c r="AK631" s="187">
        <v>61</v>
      </c>
      <c r="AL631" s="160">
        <f>IFERROR(AK631/AG617,"-")</f>
        <v>9.2424242424242423E-2</v>
      </c>
      <c r="AM631" s="190">
        <f t="shared" si="368"/>
        <v>50976.262295081964</v>
      </c>
      <c r="AN631" s="101">
        <f t="shared" si="373"/>
        <v>1.0250894852706404E-3</v>
      </c>
      <c r="AO631" s="569"/>
      <c r="AP631" s="586"/>
      <c r="AQ631" s="117" t="s">
        <v>145</v>
      </c>
      <c r="AR631" s="187">
        <f t="shared" si="363"/>
        <v>23249816</v>
      </c>
      <c r="AS631" s="160">
        <f>IFERROR(AR631/AO617,"-")</f>
        <v>6.0104901850762203E-3</v>
      </c>
      <c r="AT631" s="187">
        <f t="shared" si="364"/>
        <v>384</v>
      </c>
      <c r="AU631" s="160">
        <f>IFERROR(AT631/AP617,"-")</f>
        <v>6.2827225130890049E-2</v>
      </c>
      <c r="AV631" s="190">
        <f t="shared" si="369"/>
        <v>60546.395833333336</v>
      </c>
      <c r="AW631" s="101">
        <f t="shared" si="374"/>
        <v>6.4530223335069825E-3</v>
      </c>
      <c r="AX631" s="112"/>
      <c r="BN631" s="476"/>
      <c r="BO631" s="566"/>
      <c r="BP631" s="569"/>
      <c r="BQ631" s="569"/>
      <c r="BR631" s="388" t="s">
        <v>146</v>
      </c>
      <c r="BS631" s="374">
        <v>4348812</v>
      </c>
      <c r="BT631" s="329">
        <v>6.1665694020457728E-3</v>
      </c>
      <c r="BU631" s="374">
        <v>66</v>
      </c>
      <c r="BV631" s="329">
        <v>7.4660633484162894E-2</v>
      </c>
      <c r="BW631" s="374">
        <v>65891.090909090912</v>
      </c>
      <c r="BX631" s="389">
        <v>1.3535407395254403E-3</v>
      </c>
      <c r="CA631" s="9"/>
      <c r="CB631" s="138"/>
      <c r="CC631" s="138"/>
      <c r="CD631" s="138"/>
      <c r="CE631" s="138"/>
      <c r="CF631" s="138"/>
      <c r="CG631" s="138"/>
      <c r="CH631" s="1"/>
      <c r="CI631" s="9"/>
      <c r="CJ631" s="130"/>
      <c r="CK631" s="130"/>
      <c r="CL631" s="130"/>
      <c r="CM631" s="1"/>
      <c r="CN631" s="1"/>
      <c r="CO631" s="1"/>
      <c r="CP631" s="1"/>
      <c r="CQ631" s="1"/>
    </row>
    <row r="632" spans="2:95" s="14" customFormat="1" ht="13.5" customHeight="1">
      <c r="B632" s="451"/>
      <c r="C632" s="566"/>
      <c r="D632" s="581"/>
      <c r="E632" s="569"/>
      <c r="F632" s="569"/>
      <c r="G632" s="117" t="s">
        <v>146</v>
      </c>
      <c r="H632" s="187">
        <v>9565053</v>
      </c>
      <c r="I632" s="160">
        <f>IFERROR(H632/E617,"-")</f>
        <v>3.5172403354989633E-3</v>
      </c>
      <c r="J632" s="187">
        <v>174</v>
      </c>
      <c r="K632" s="160">
        <f>IFERROR(J632/F617,"-")</f>
        <v>3.8882681564245812E-2</v>
      </c>
      <c r="L632" s="190">
        <f t="shared" si="365"/>
        <v>54971.568965517239</v>
      </c>
      <c r="M632" s="101">
        <f t="shared" si="370"/>
        <v>2.9240257448703514E-3</v>
      </c>
      <c r="N632" s="569"/>
      <c r="O632" s="569"/>
      <c r="P632" s="117" t="s">
        <v>146</v>
      </c>
      <c r="Q632" s="187">
        <v>951576</v>
      </c>
      <c r="R632" s="160">
        <f>IFERROR(Q632/N617,"-")</f>
        <v>2.3476338912245889E-3</v>
      </c>
      <c r="S632" s="187">
        <v>34</v>
      </c>
      <c r="T632" s="160">
        <f>IFERROR(S632/O617,"-")</f>
        <v>5.329153605015674E-2</v>
      </c>
      <c r="U632" s="190">
        <f t="shared" si="366"/>
        <v>27987.529411764706</v>
      </c>
      <c r="V632" s="101">
        <f t="shared" si="371"/>
        <v>5.7136135244593078E-4</v>
      </c>
      <c r="W632" s="569"/>
      <c r="X632" s="569"/>
      <c r="Y632" s="117" t="s">
        <v>146</v>
      </c>
      <c r="Z632" s="187">
        <v>567701</v>
      </c>
      <c r="AA632" s="160">
        <f>IFERROR(Z632/W617,"-")</f>
        <v>2.4033083892629667E-3</v>
      </c>
      <c r="AB632" s="187">
        <v>18</v>
      </c>
      <c r="AC632" s="160">
        <f>IFERROR(AB632/X617,"-")</f>
        <v>5.3097345132743362E-2</v>
      </c>
      <c r="AD632" s="190">
        <f t="shared" si="367"/>
        <v>31538.944444444445</v>
      </c>
      <c r="AE632" s="101">
        <f t="shared" si="372"/>
        <v>3.0248542188313982E-4</v>
      </c>
      <c r="AF632" s="569"/>
      <c r="AG632" s="569"/>
      <c r="AH632" s="117" t="s">
        <v>146</v>
      </c>
      <c r="AI632" s="187">
        <v>2446294</v>
      </c>
      <c r="AJ632" s="160">
        <f>IFERROR(AI632/AF617,"-")</f>
        <v>4.8233335162404462E-3</v>
      </c>
      <c r="AK632" s="187">
        <v>51</v>
      </c>
      <c r="AL632" s="160">
        <f>IFERROR(AK632/AG617,"-")</f>
        <v>7.7272727272727271E-2</v>
      </c>
      <c r="AM632" s="190">
        <f t="shared" si="368"/>
        <v>47966.549019607846</v>
      </c>
      <c r="AN632" s="101">
        <f t="shared" si="373"/>
        <v>8.5704202866889606E-4</v>
      </c>
      <c r="AO632" s="569"/>
      <c r="AP632" s="586"/>
      <c r="AQ632" s="117" t="s">
        <v>146</v>
      </c>
      <c r="AR632" s="187">
        <f t="shared" si="363"/>
        <v>13530624</v>
      </c>
      <c r="AS632" s="160">
        <f>IFERROR(AR632/AO617,"-")</f>
        <v>3.4979065103120277E-3</v>
      </c>
      <c r="AT632" s="187">
        <f t="shared" si="364"/>
        <v>277</v>
      </c>
      <c r="AU632" s="160">
        <f>IFERROR(AT632/AP617,"-")</f>
        <v>4.5320680628272249E-2</v>
      </c>
      <c r="AV632" s="190">
        <f t="shared" si="369"/>
        <v>48847.018050541519</v>
      </c>
      <c r="AW632" s="101">
        <f t="shared" si="374"/>
        <v>4.654914547868318E-3</v>
      </c>
      <c r="AX632" s="112"/>
      <c r="BN632" s="476"/>
      <c r="BO632" s="566"/>
      <c r="BP632" s="569"/>
      <c r="BQ632" s="569"/>
      <c r="BR632" s="388" t="s">
        <v>147</v>
      </c>
      <c r="BS632" s="374">
        <v>1609292</v>
      </c>
      <c r="BT632" s="329">
        <v>2.2819590283868437E-3</v>
      </c>
      <c r="BU632" s="374">
        <v>113</v>
      </c>
      <c r="BV632" s="329">
        <v>0.12782805429864252</v>
      </c>
      <c r="BW632" s="374">
        <v>14241.522123893805</v>
      </c>
      <c r="BX632" s="389">
        <v>2.3174258116117389E-3</v>
      </c>
      <c r="BZ632" s="144"/>
      <c r="CA632" s="9"/>
      <c r="CB632" s="138"/>
      <c r="CC632" s="138"/>
      <c r="CD632" s="138"/>
      <c r="CE632" s="138"/>
      <c r="CF632" s="138"/>
      <c r="CG632" s="138"/>
      <c r="CH632" s="1"/>
      <c r="CI632" s="9"/>
      <c r="CJ632" s="130"/>
      <c r="CK632" s="130"/>
      <c r="CL632" s="130"/>
      <c r="CM632" s="1"/>
      <c r="CN632" s="1"/>
      <c r="CO632" s="1"/>
      <c r="CP632" s="1"/>
      <c r="CQ632" s="1"/>
    </row>
    <row r="633" spans="2:95" s="14" customFormat="1" ht="13.5" customHeight="1">
      <c r="B633" s="451"/>
      <c r="C633" s="566"/>
      <c r="D633" s="581"/>
      <c r="E633" s="569"/>
      <c r="F633" s="569"/>
      <c r="G633" s="118" t="s">
        <v>147</v>
      </c>
      <c r="H633" s="188">
        <v>6151386</v>
      </c>
      <c r="I633" s="161">
        <f>IFERROR(H633/E617,"-")</f>
        <v>2.2619741844006119E-3</v>
      </c>
      <c r="J633" s="188">
        <v>400</v>
      </c>
      <c r="K633" s="161">
        <f>IFERROR(J633/F617,"-")</f>
        <v>8.9385474860335198E-2</v>
      </c>
      <c r="L633" s="191">
        <f t="shared" si="365"/>
        <v>15378.465</v>
      </c>
      <c r="M633" s="102">
        <f t="shared" si="370"/>
        <v>6.7218982640697734E-3</v>
      </c>
      <c r="N633" s="569"/>
      <c r="O633" s="569"/>
      <c r="P633" s="118" t="s">
        <v>147</v>
      </c>
      <c r="Q633" s="188">
        <v>712527</v>
      </c>
      <c r="R633" s="161">
        <f>IFERROR(Q633/N617,"-")</f>
        <v>1.7578759170182759E-3</v>
      </c>
      <c r="S633" s="188">
        <v>54</v>
      </c>
      <c r="T633" s="161">
        <f>IFERROR(S633/O617,"-")</f>
        <v>8.4639498432601878E-2</v>
      </c>
      <c r="U633" s="191">
        <f t="shared" si="366"/>
        <v>13194.944444444445</v>
      </c>
      <c r="V633" s="102">
        <f t="shared" si="371"/>
        <v>9.0745626564941941E-4</v>
      </c>
      <c r="W633" s="569"/>
      <c r="X633" s="569"/>
      <c r="Y633" s="118" t="s">
        <v>147</v>
      </c>
      <c r="Z633" s="188">
        <v>818386</v>
      </c>
      <c r="AA633" s="161">
        <f>IFERROR(Z633/W617,"-")</f>
        <v>3.464559582342399E-3</v>
      </c>
      <c r="AB633" s="188">
        <v>38</v>
      </c>
      <c r="AC633" s="161">
        <f>IFERROR(AB633/X617,"-")</f>
        <v>0.11209439528023599</v>
      </c>
      <c r="AD633" s="191">
        <f t="shared" si="367"/>
        <v>21536.473684210527</v>
      </c>
      <c r="AE633" s="102">
        <f t="shared" si="372"/>
        <v>6.385803350866285E-4</v>
      </c>
      <c r="AF633" s="569"/>
      <c r="AG633" s="569"/>
      <c r="AH633" s="118" t="s">
        <v>147</v>
      </c>
      <c r="AI633" s="188">
        <v>1111268</v>
      </c>
      <c r="AJ633" s="161">
        <f>IFERROR(AI633/AF617,"-")</f>
        <v>2.1910760480651501E-3</v>
      </c>
      <c r="AK633" s="188">
        <v>82</v>
      </c>
      <c r="AL633" s="161">
        <f>IFERROR(AK633/AG617,"-")</f>
        <v>0.12424242424242424</v>
      </c>
      <c r="AM633" s="191">
        <f t="shared" si="368"/>
        <v>13552.048780487805</v>
      </c>
      <c r="AN633" s="102">
        <f t="shared" si="373"/>
        <v>1.3779891441343035E-3</v>
      </c>
      <c r="AO633" s="569"/>
      <c r="AP633" s="586"/>
      <c r="AQ633" s="118" t="s">
        <v>147</v>
      </c>
      <c r="AR633" s="188">
        <f t="shared" si="363"/>
        <v>8793567</v>
      </c>
      <c r="AS633" s="161">
        <f>IFERROR(AR633/AO617,"-")</f>
        <v>2.2732931798389346E-3</v>
      </c>
      <c r="AT633" s="188">
        <f t="shared" si="364"/>
        <v>574</v>
      </c>
      <c r="AU633" s="161">
        <f>IFERROR(AT633/AP617,"-")</f>
        <v>9.3913612565445032E-2</v>
      </c>
      <c r="AV633" s="191">
        <f t="shared" si="369"/>
        <v>15319.803135888502</v>
      </c>
      <c r="AW633" s="102">
        <f t="shared" si="374"/>
        <v>9.6459240089401248E-3</v>
      </c>
      <c r="AX633" s="112"/>
      <c r="BN633" s="477"/>
      <c r="BO633" s="567"/>
      <c r="BP633" s="570"/>
      <c r="BQ633" s="570"/>
      <c r="BR633" s="119" t="s">
        <v>74</v>
      </c>
      <c r="BS633" s="374">
        <v>114922431</v>
      </c>
      <c r="BT633" s="329">
        <v>0.16295879118557358</v>
      </c>
      <c r="BU633" s="374">
        <v>750</v>
      </c>
      <c r="BV633" s="329">
        <v>0.84841628959276016</v>
      </c>
      <c r="BW633" s="374">
        <v>153229.908</v>
      </c>
      <c r="BX633" s="389">
        <v>1.5381144767334549E-2</v>
      </c>
      <c r="CA633" s="9"/>
      <c r="CB633" s="138"/>
      <c r="CC633" s="138"/>
      <c r="CD633" s="138"/>
      <c r="CE633" s="138"/>
      <c r="CF633" s="138"/>
      <c r="CG633" s="138"/>
      <c r="CH633" s="1"/>
      <c r="CI633" s="9"/>
      <c r="CJ633" s="130"/>
      <c r="CK633" s="130"/>
      <c r="CL633" s="130"/>
      <c r="CM633" s="1"/>
      <c r="CN633" s="1"/>
      <c r="CO633" s="1"/>
      <c r="CP633" s="1"/>
      <c r="CQ633" s="1"/>
    </row>
    <row r="634" spans="2:95" s="14" customFormat="1" ht="13.5" customHeight="1">
      <c r="B634" s="451"/>
      <c r="C634" s="567"/>
      <c r="D634" s="582"/>
      <c r="E634" s="570"/>
      <c r="F634" s="570"/>
      <c r="G634" s="119" t="s">
        <v>74</v>
      </c>
      <c r="H634" s="181">
        <v>469445741</v>
      </c>
      <c r="I634" s="161">
        <f>IFERROR(H634/E617,"-")</f>
        <v>0.17262355949030281</v>
      </c>
      <c r="J634" s="188">
        <v>3393</v>
      </c>
      <c r="K634" s="161">
        <f>IFERROR(J634/F617,"-")</f>
        <v>0.75821229050279326</v>
      </c>
      <c r="L634" s="191">
        <f t="shared" si="365"/>
        <v>138357.12967875038</v>
      </c>
      <c r="M634" s="103">
        <f t="shared" si="370"/>
        <v>5.701850202497185E-2</v>
      </c>
      <c r="N634" s="570"/>
      <c r="O634" s="570"/>
      <c r="P634" s="119" t="s">
        <v>74</v>
      </c>
      <c r="Q634" s="181">
        <v>72941756</v>
      </c>
      <c r="R634" s="161">
        <f>IFERROR(Q634/N617,"-")</f>
        <v>0.17995466307581792</v>
      </c>
      <c r="S634" s="188">
        <v>509</v>
      </c>
      <c r="T634" s="161">
        <f>IFERROR(S634/O617,"-")</f>
        <v>0.79780564263322884</v>
      </c>
      <c r="U634" s="191">
        <f t="shared" si="366"/>
        <v>143304.03929273086</v>
      </c>
      <c r="V634" s="103">
        <f t="shared" si="371"/>
        <v>8.5536155410287865E-3</v>
      </c>
      <c r="W634" s="570"/>
      <c r="X634" s="570"/>
      <c r="Y634" s="119" t="s">
        <v>74</v>
      </c>
      <c r="Z634" s="181">
        <v>35501569</v>
      </c>
      <c r="AA634" s="161">
        <f>IFERROR(Z634/W617,"-")</f>
        <v>0.15029252830221906</v>
      </c>
      <c r="AB634" s="188">
        <v>271</v>
      </c>
      <c r="AC634" s="161">
        <f>IFERROR(AB634/X617,"-")</f>
        <v>0.79941002949852502</v>
      </c>
      <c r="AD634" s="191">
        <f t="shared" si="367"/>
        <v>131002.09963099631</v>
      </c>
      <c r="AE634" s="103">
        <f t="shared" si="372"/>
        <v>4.5540860739072715E-3</v>
      </c>
      <c r="AF634" s="570"/>
      <c r="AG634" s="570"/>
      <c r="AH634" s="119" t="s">
        <v>74</v>
      </c>
      <c r="AI634" s="181">
        <v>98341575</v>
      </c>
      <c r="AJ634" s="161">
        <f>IFERROR(AI634/AF617,"-")</f>
        <v>0.19389910400686652</v>
      </c>
      <c r="AK634" s="188">
        <v>569</v>
      </c>
      <c r="AL634" s="161">
        <f>IFERROR(AK634/AG617,"-")</f>
        <v>0.86212121212121207</v>
      </c>
      <c r="AM634" s="191">
        <f t="shared" si="368"/>
        <v>172832.2934973638</v>
      </c>
      <c r="AN634" s="103">
        <f t="shared" si="373"/>
        <v>9.5619002806392531E-3</v>
      </c>
      <c r="AO634" s="570"/>
      <c r="AP634" s="587"/>
      <c r="AQ634" s="119" t="s">
        <v>74</v>
      </c>
      <c r="AR634" s="181">
        <f t="shared" si="363"/>
        <v>676230641</v>
      </c>
      <c r="AS634" s="161">
        <f>IFERROR(AR634/AO617,"-")</f>
        <v>0.17481762567834089</v>
      </c>
      <c r="AT634" s="188">
        <f t="shared" si="364"/>
        <v>4742</v>
      </c>
      <c r="AU634" s="161">
        <f>IFERROR(AT634/AP617,"-")</f>
        <v>0.77585078534031415</v>
      </c>
      <c r="AV634" s="191">
        <f t="shared" si="369"/>
        <v>142604.52150991143</v>
      </c>
      <c r="AW634" s="103">
        <f t="shared" si="374"/>
        <v>7.9688103920547163E-2</v>
      </c>
      <c r="AX634" s="112"/>
      <c r="BN634" s="555">
        <v>38</v>
      </c>
      <c r="BO634" s="565" t="s">
        <v>39</v>
      </c>
      <c r="BP634" s="568">
        <v>147005080</v>
      </c>
      <c r="BQ634" s="568">
        <v>158</v>
      </c>
      <c r="BR634" s="388" t="s">
        <v>133</v>
      </c>
      <c r="BS634" s="374">
        <v>872490</v>
      </c>
      <c r="BT634" s="329">
        <v>5.935101018277736E-3</v>
      </c>
      <c r="BU634" s="374">
        <v>47</v>
      </c>
      <c r="BV634" s="329">
        <v>0.29746835443037972</v>
      </c>
      <c r="BW634" s="374">
        <v>18563.617021276597</v>
      </c>
      <c r="BX634" s="389">
        <v>4.6976511744127938E-3</v>
      </c>
      <c r="CA634" s="9"/>
      <c r="CB634" s="138"/>
      <c r="CC634" s="138"/>
      <c r="CD634" s="138"/>
      <c r="CE634" s="138"/>
      <c r="CF634" s="138"/>
      <c r="CG634" s="138"/>
      <c r="CH634" s="1"/>
      <c r="CI634" s="9"/>
      <c r="CJ634" s="130"/>
      <c r="CK634" s="130"/>
      <c r="CL634" s="130"/>
      <c r="CM634" s="1"/>
      <c r="CN634" s="1"/>
      <c r="CO634" s="1"/>
      <c r="CP634" s="1"/>
      <c r="CQ634" s="1"/>
    </row>
    <row r="635" spans="2:95" s="14" customFormat="1" ht="13.5" customHeight="1">
      <c r="B635" s="451">
        <v>36</v>
      </c>
      <c r="C635" s="565" t="s">
        <v>2</v>
      </c>
      <c r="D635" s="580">
        <f>BL40</f>
        <v>16642</v>
      </c>
      <c r="E635" s="568">
        <f>VLOOKUP(C635,$AY$5:$BI$78,2,0)</f>
        <v>765568090</v>
      </c>
      <c r="F635" s="568">
        <f>VLOOKUP(C635,$AY$5:$BI$78,7,0)</f>
        <v>1332</v>
      </c>
      <c r="G635" s="115" t="s">
        <v>133</v>
      </c>
      <c r="H635" s="186">
        <v>10954658</v>
      </c>
      <c r="I635" s="159">
        <f>IFERROR(H635/E635,"-")</f>
        <v>1.4309188357106159E-2</v>
      </c>
      <c r="J635" s="186">
        <v>235</v>
      </c>
      <c r="K635" s="159">
        <f>IFERROR(J635/F635,"-")</f>
        <v>0.17642642642642642</v>
      </c>
      <c r="L635" s="189">
        <f t="shared" si="365"/>
        <v>46615.565957446808</v>
      </c>
      <c r="M635" s="100">
        <f>IFERROR(J635/$BL$40,0)</f>
        <v>1.4120898930417018E-2</v>
      </c>
      <c r="N635" s="568">
        <f>VLOOKUP(C635,$AY$5:$BI$78,3,0)</f>
        <v>109493000</v>
      </c>
      <c r="O635" s="568">
        <f>VLOOKUP(C635,$AY$5:$BI$78,8,0)</f>
        <v>179</v>
      </c>
      <c r="P635" s="115" t="s">
        <v>133</v>
      </c>
      <c r="Q635" s="186">
        <v>5046349</v>
      </c>
      <c r="R635" s="159">
        <f>IFERROR(Q635/N635,"-")</f>
        <v>4.6088325281068196E-2</v>
      </c>
      <c r="S635" s="186">
        <v>46</v>
      </c>
      <c r="T635" s="159">
        <f>IFERROR(S635/O635,"-")</f>
        <v>0.25698324022346369</v>
      </c>
      <c r="U635" s="189">
        <f t="shared" si="366"/>
        <v>109703.23913043478</v>
      </c>
      <c r="V635" s="100">
        <f>IFERROR(S635/$BL$40,0)</f>
        <v>2.7640908544646074E-3</v>
      </c>
      <c r="W635" s="568">
        <f>VLOOKUP(C635,$AY$5:$BI$78,4,0)</f>
        <v>61596900</v>
      </c>
      <c r="X635" s="568">
        <f>VLOOKUP(C635,$AY$5:$BI$78,9,0)</f>
        <v>96</v>
      </c>
      <c r="Y635" s="115" t="s">
        <v>133</v>
      </c>
      <c r="Z635" s="186">
        <v>718922</v>
      </c>
      <c r="AA635" s="159">
        <f>IFERROR(Z635/W635,"-")</f>
        <v>1.1671399047679347E-2</v>
      </c>
      <c r="AB635" s="186">
        <v>19</v>
      </c>
      <c r="AC635" s="159">
        <f>IFERROR(AB635/X635,"-")</f>
        <v>0.19791666666666666</v>
      </c>
      <c r="AD635" s="189">
        <f t="shared" si="367"/>
        <v>37838</v>
      </c>
      <c r="AE635" s="100">
        <f>IFERROR(AB635/$BL$40,0)</f>
        <v>1.1416897007571205E-3</v>
      </c>
      <c r="AF635" s="568">
        <f>VLOOKUP(C635,$AY$5:$BI$78,5,0)</f>
        <v>118791560</v>
      </c>
      <c r="AG635" s="568">
        <f>VLOOKUP(C635,$AY$5:$BI$78,10,0)</f>
        <v>178</v>
      </c>
      <c r="AH635" s="115" t="s">
        <v>133</v>
      </c>
      <c r="AI635" s="186">
        <v>1624033</v>
      </c>
      <c r="AJ635" s="159">
        <f>IFERROR(AI635/AF635,"-")</f>
        <v>1.367128270728998E-2</v>
      </c>
      <c r="AK635" s="186">
        <v>40</v>
      </c>
      <c r="AL635" s="159">
        <f>IFERROR(AK635/AG635,"-")</f>
        <v>0.2247191011235955</v>
      </c>
      <c r="AM635" s="189">
        <f t="shared" si="368"/>
        <v>40600.824999999997</v>
      </c>
      <c r="AN635" s="100">
        <f>IFERROR(AK635/$BL$40,0)</f>
        <v>2.4035572647518326E-3</v>
      </c>
      <c r="AO635" s="568">
        <f>VLOOKUP(C635,$AY$5:$BI$78,6,0)</f>
        <v>1055449550</v>
      </c>
      <c r="AP635" s="585">
        <f>VLOOKUP(C635,$AY$5:$BI$78,11,0)</f>
        <v>1785</v>
      </c>
      <c r="AQ635" s="115" t="s">
        <v>133</v>
      </c>
      <c r="AR635" s="186">
        <f t="shared" si="363"/>
        <v>18343962</v>
      </c>
      <c r="AS635" s="159">
        <f>IFERROR(AR635/AO635,"-")</f>
        <v>1.7380235748833281E-2</v>
      </c>
      <c r="AT635" s="186">
        <f t="shared" si="364"/>
        <v>340</v>
      </c>
      <c r="AU635" s="159">
        <f>IFERROR(AT635/AP635,"-")</f>
        <v>0.19047619047619047</v>
      </c>
      <c r="AV635" s="189">
        <f t="shared" si="369"/>
        <v>53952.829411764709</v>
      </c>
      <c r="AW635" s="100">
        <f>IFERROR(AT635/$BL$40,0)</f>
        <v>2.0430236750390577E-2</v>
      </c>
      <c r="AX635" s="112"/>
      <c r="BN635" s="476"/>
      <c r="BO635" s="566"/>
      <c r="BP635" s="569"/>
      <c r="BQ635" s="569"/>
      <c r="BR635" s="388" t="s">
        <v>134</v>
      </c>
      <c r="BS635" s="374">
        <v>1123441</v>
      </c>
      <c r="BT635" s="329">
        <v>7.6421916848043621E-3</v>
      </c>
      <c r="BU635" s="374">
        <v>44</v>
      </c>
      <c r="BV635" s="329">
        <v>0.27848101265822783</v>
      </c>
      <c r="BW635" s="374">
        <v>25532.75</v>
      </c>
      <c r="BX635" s="389">
        <v>4.3978010994502751E-3</v>
      </c>
      <c r="CA635" s="9"/>
      <c r="CB635" s="138"/>
      <c r="CC635" s="138"/>
      <c r="CD635" s="138"/>
      <c r="CE635" s="138"/>
      <c r="CF635" s="138"/>
      <c r="CG635" s="138"/>
      <c r="CH635" s="1"/>
      <c r="CI635" s="9"/>
      <c r="CJ635" s="130"/>
      <c r="CK635" s="130"/>
      <c r="CL635" s="130"/>
      <c r="CM635" s="1"/>
      <c r="CN635" s="1"/>
      <c r="CO635" s="1"/>
      <c r="CP635" s="1"/>
      <c r="CQ635" s="1"/>
    </row>
    <row r="636" spans="2:95" s="14" customFormat="1" ht="13.5" customHeight="1">
      <c r="B636" s="451"/>
      <c r="C636" s="566"/>
      <c r="D636" s="581"/>
      <c r="E636" s="569"/>
      <c r="F636" s="569"/>
      <c r="G636" s="116" t="s">
        <v>134</v>
      </c>
      <c r="H636" s="187">
        <v>16158034</v>
      </c>
      <c r="I636" s="160">
        <f>IFERROR(H636/E635,"-")</f>
        <v>2.1105939773430213E-2</v>
      </c>
      <c r="J636" s="187">
        <v>281</v>
      </c>
      <c r="K636" s="160">
        <f>IFERROR(J636/F635,"-")</f>
        <v>0.21096096096096095</v>
      </c>
      <c r="L636" s="190">
        <f t="shared" si="365"/>
        <v>57501.900355871883</v>
      </c>
      <c r="M636" s="101">
        <f t="shared" ref="M636:M652" si="375">IFERROR(J636/$BL$40,0)</f>
        <v>1.6884989784881625E-2</v>
      </c>
      <c r="N636" s="569"/>
      <c r="O636" s="569"/>
      <c r="P636" s="116" t="s">
        <v>134</v>
      </c>
      <c r="Q636" s="187">
        <v>1402118</v>
      </c>
      <c r="R636" s="160">
        <f>IFERROR(Q636/N635,"-")</f>
        <v>1.280554921319171E-2</v>
      </c>
      <c r="S636" s="187">
        <v>41</v>
      </c>
      <c r="T636" s="160">
        <f>IFERROR(S636/O635,"-")</f>
        <v>0.22905027932960895</v>
      </c>
      <c r="U636" s="190">
        <f t="shared" si="366"/>
        <v>34198</v>
      </c>
      <c r="V636" s="101">
        <f t="shared" ref="V636:V652" si="376">IFERROR(S636/$BL$40,0)</f>
        <v>2.4636461963706284E-3</v>
      </c>
      <c r="W636" s="569"/>
      <c r="X636" s="569"/>
      <c r="Y636" s="116" t="s">
        <v>134</v>
      </c>
      <c r="Z636" s="187">
        <v>995062</v>
      </c>
      <c r="AA636" s="160">
        <f>IFERROR(Z636/W635,"-")</f>
        <v>1.6154416861887531E-2</v>
      </c>
      <c r="AB636" s="187">
        <v>23</v>
      </c>
      <c r="AC636" s="160">
        <f>IFERROR(AB636/X635,"-")</f>
        <v>0.23958333333333334</v>
      </c>
      <c r="AD636" s="190">
        <f t="shared" si="367"/>
        <v>43263.565217391304</v>
      </c>
      <c r="AE636" s="101">
        <f t="shared" ref="AE636:AE652" si="377">IFERROR(AB636/$BL$40,0)</f>
        <v>1.3820454272323037E-3</v>
      </c>
      <c r="AF636" s="569"/>
      <c r="AG636" s="569"/>
      <c r="AH636" s="116" t="s">
        <v>134</v>
      </c>
      <c r="AI636" s="187">
        <v>4727304</v>
      </c>
      <c r="AJ636" s="160">
        <f>IFERROR(AI636/AF635,"-")</f>
        <v>3.9794948395323708E-2</v>
      </c>
      <c r="AK636" s="187">
        <v>54</v>
      </c>
      <c r="AL636" s="160">
        <f>IFERROR(AK636/AG635,"-")</f>
        <v>0.30337078651685395</v>
      </c>
      <c r="AM636" s="190">
        <f t="shared" si="368"/>
        <v>87542.666666666672</v>
      </c>
      <c r="AN636" s="101">
        <f t="shared" ref="AN636:AN652" si="378">IFERROR(AK636/$BL$40,0)</f>
        <v>3.2448023074149743E-3</v>
      </c>
      <c r="AO636" s="569"/>
      <c r="AP636" s="586"/>
      <c r="AQ636" s="116" t="s">
        <v>134</v>
      </c>
      <c r="AR636" s="187">
        <f t="shared" si="363"/>
        <v>23282518</v>
      </c>
      <c r="AS636" s="160">
        <f>IFERROR(AR636/AO635,"-")</f>
        <v>2.2059337653798802E-2</v>
      </c>
      <c r="AT636" s="187">
        <f t="shared" si="364"/>
        <v>399</v>
      </c>
      <c r="AU636" s="160">
        <f>IFERROR(AT636/AP635,"-")</f>
        <v>0.22352941176470589</v>
      </c>
      <c r="AV636" s="190">
        <f t="shared" si="369"/>
        <v>58352.175438596489</v>
      </c>
      <c r="AW636" s="101">
        <f t="shared" ref="AW636:AW652" si="379">IFERROR(AT636/$BL$40,0)</f>
        <v>2.3975483715899533E-2</v>
      </c>
      <c r="AX636" s="112"/>
      <c r="BN636" s="476"/>
      <c r="BO636" s="566"/>
      <c r="BP636" s="569"/>
      <c r="BQ636" s="569"/>
      <c r="BR636" s="388" t="s">
        <v>135</v>
      </c>
      <c r="BS636" s="374">
        <v>4513047</v>
      </c>
      <c r="BT636" s="329">
        <v>3.0699939076935301E-2</v>
      </c>
      <c r="BU636" s="374">
        <v>58</v>
      </c>
      <c r="BV636" s="329">
        <v>0.36708860759493672</v>
      </c>
      <c r="BW636" s="374">
        <v>77811.155172413797</v>
      </c>
      <c r="BX636" s="389">
        <v>5.7971014492753624E-3</v>
      </c>
      <c r="CA636" s="9"/>
      <c r="CB636" s="138"/>
      <c r="CC636" s="138"/>
      <c r="CD636" s="138"/>
      <c r="CE636" s="138"/>
      <c r="CF636" s="138"/>
      <c r="CG636" s="138"/>
      <c r="CH636" s="1"/>
      <c r="CI636" s="9"/>
      <c r="CJ636" s="130"/>
      <c r="CK636" s="130"/>
      <c r="CL636" s="130"/>
      <c r="CM636" s="1"/>
      <c r="CN636" s="1"/>
      <c r="CO636" s="1"/>
      <c r="CP636" s="1"/>
      <c r="CQ636" s="1"/>
    </row>
    <row r="637" spans="2:95" s="14" customFormat="1" ht="13.5" customHeight="1">
      <c r="B637" s="451"/>
      <c r="C637" s="566"/>
      <c r="D637" s="581"/>
      <c r="E637" s="569"/>
      <c r="F637" s="569"/>
      <c r="G637" s="116" t="s">
        <v>474</v>
      </c>
      <c r="H637" s="187">
        <v>8535932</v>
      </c>
      <c r="I637" s="160">
        <f>IFERROR(H637/E635,"-")</f>
        <v>1.1149801188813917E-2</v>
      </c>
      <c r="J637" s="187">
        <v>112</v>
      </c>
      <c r="K637" s="160">
        <f>IFERROR(J637/F635,"-")</f>
        <v>8.408408408408409E-2</v>
      </c>
      <c r="L637" s="190">
        <f t="shared" ref="L637" si="380">IFERROR(H637/J637,"-")</f>
        <v>76213.678571428565</v>
      </c>
      <c r="M637" s="101">
        <f t="shared" si="375"/>
        <v>6.7299603413051318E-3</v>
      </c>
      <c r="N637" s="569"/>
      <c r="O637" s="569"/>
      <c r="P637" s="116" t="s">
        <v>474</v>
      </c>
      <c r="Q637" s="187">
        <v>3240748</v>
      </c>
      <c r="R637" s="160">
        <f>IFERROR(Q637/N635,"-")</f>
        <v>2.9597764240636388E-2</v>
      </c>
      <c r="S637" s="187">
        <v>15</v>
      </c>
      <c r="T637" s="160">
        <f>IFERROR(S637/O635,"-")</f>
        <v>8.3798882681564241E-2</v>
      </c>
      <c r="U637" s="190">
        <f t="shared" ref="U637" si="381">IFERROR(Q637/S637,"-")</f>
        <v>216049.86666666667</v>
      </c>
      <c r="V637" s="101">
        <f t="shared" si="376"/>
        <v>9.0133397428193728E-4</v>
      </c>
      <c r="W637" s="569"/>
      <c r="X637" s="569"/>
      <c r="Y637" s="116" t="s">
        <v>474</v>
      </c>
      <c r="Z637" s="187">
        <v>1041474</v>
      </c>
      <c r="AA637" s="160">
        <f>IFERROR(Z637/W635,"-")</f>
        <v>1.6907896338939136E-2</v>
      </c>
      <c r="AB637" s="187">
        <v>8</v>
      </c>
      <c r="AC637" s="160">
        <f>IFERROR(AB637/X635,"-")</f>
        <v>8.3333333333333329E-2</v>
      </c>
      <c r="AD637" s="190">
        <f t="shared" ref="AD637" si="382">IFERROR(Z637/AB637,"-")</f>
        <v>130184.25</v>
      </c>
      <c r="AE637" s="101">
        <f t="shared" si="377"/>
        <v>4.8071145295036654E-4</v>
      </c>
      <c r="AF637" s="569"/>
      <c r="AG637" s="569"/>
      <c r="AH637" s="116" t="s">
        <v>474</v>
      </c>
      <c r="AI637" s="187">
        <v>2330776</v>
      </c>
      <c r="AJ637" s="160">
        <f>IFERROR(AI637/AF635,"-")</f>
        <v>1.9620720529303599E-2</v>
      </c>
      <c r="AK637" s="187">
        <v>23</v>
      </c>
      <c r="AL637" s="160">
        <f>IFERROR(AK637/AG635,"-")</f>
        <v>0.12921348314606743</v>
      </c>
      <c r="AM637" s="190">
        <f t="shared" ref="AM637" si="383">IFERROR(AI637/AK637,"-")</f>
        <v>101338.08695652174</v>
      </c>
      <c r="AN637" s="101">
        <f t="shared" si="378"/>
        <v>1.3820454272323037E-3</v>
      </c>
      <c r="AO637" s="569"/>
      <c r="AP637" s="586"/>
      <c r="AQ637" s="116" t="s">
        <v>474</v>
      </c>
      <c r="AR637" s="187">
        <f t="shared" ref="AR637" si="384">SUM(H637,Q637,Z637,AI637)</f>
        <v>15148930</v>
      </c>
      <c r="AS637" s="160">
        <f>IFERROR(AR637/AO635,"-")</f>
        <v>1.4353059319604618E-2</v>
      </c>
      <c r="AT637" s="187">
        <f t="shared" ref="AT637" si="385">SUM(J637,S637,AB637,AK637)</f>
        <v>158</v>
      </c>
      <c r="AU637" s="160">
        <f>IFERROR(AT637/AP635,"-")</f>
        <v>8.8515406162464991E-2</v>
      </c>
      <c r="AV637" s="190">
        <f t="shared" ref="AV637" si="386">IFERROR(AR637/AT637,"-")</f>
        <v>95879.303797468354</v>
      </c>
      <c r="AW637" s="101">
        <f t="shared" si="379"/>
        <v>9.4940511957697388E-3</v>
      </c>
      <c r="AX637" s="111"/>
      <c r="BJ637" s="12"/>
      <c r="BM637" s="12"/>
      <c r="BN637" s="476"/>
      <c r="BO637" s="566"/>
      <c r="BP637" s="569"/>
      <c r="BQ637" s="569"/>
      <c r="BR637" s="388" t="s">
        <v>136</v>
      </c>
      <c r="BS637" s="374">
        <v>36143</v>
      </c>
      <c r="BT637" s="329">
        <v>2.4586225183510665E-4</v>
      </c>
      <c r="BU637" s="374">
        <v>9</v>
      </c>
      <c r="BV637" s="329">
        <v>5.6962025316455694E-2</v>
      </c>
      <c r="BW637" s="374">
        <v>4015.8888888888887</v>
      </c>
      <c r="BX637" s="389">
        <v>8.9955022488755621E-4</v>
      </c>
      <c r="BY637" s="12"/>
      <c r="CA637" s="9"/>
      <c r="CB637" s="138"/>
      <c r="CC637" s="138"/>
      <c r="CD637" s="138"/>
      <c r="CE637" s="138"/>
      <c r="CF637" s="138"/>
      <c r="CG637" s="138"/>
      <c r="CH637" s="1"/>
      <c r="CI637" s="9"/>
      <c r="CJ637" s="130"/>
      <c r="CK637" s="130"/>
      <c r="CL637" s="130"/>
      <c r="CM637" s="1"/>
      <c r="CN637" s="1"/>
      <c r="CO637" s="1"/>
      <c r="CP637" s="1"/>
      <c r="CQ637" s="1"/>
    </row>
    <row r="638" spans="2:95" s="14" customFormat="1" ht="13.5" customHeight="1">
      <c r="B638" s="451"/>
      <c r="C638" s="566"/>
      <c r="D638" s="581"/>
      <c r="E638" s="569"/>
      <c r="F638" s="569"/>
      <c r="G638" s="117" t="s">
        <v>135</v>
      </c>
      <c r="H638" s="187">
        <v>11697896</v>
      </c>
      <c r="I638" s="160">
        <f>IFERROR(H638/E635,"-")</f>
        <v>1.5280020357170321E-2</v>
      </c>
      <c r="J638" s="187">
        <v>326</v>
      </c>
      <c r="K638" s="160">
        <f>IFERROR(J638/F635,"-")</f>
        <v>0.24474474474474475</v>
      </c>
      <c r="L638" s="190">
        <f t="shared" si="365"/>
        <v>35883.116564417178</v>
      </c>
      <c r="M638" s="101">
        <f t="shared" si="375"/>
        <v>1.9588991707727436E-2</v>
      </c>
      <c r="N638" s="569"/>
      <c r="O638" s="569"/>
      <c r="P638" s="117" t="s">
        <v>135</v>
      </c>
      <c r="Q638" s="187">
        <v>2424474</v>
      </c>
      <c r="R638" s="160">
        <f>IFERROR(Q638/N635,"-")</f>
        <v>2.2142730585516881E-2</v>
      </c>
      <c r="S638" s="187">
        <v>45</v>
      </c>
      <c r="T638" s="160">
        <f>IFERROR(S638/O635,"-")</f>
        <v>0.25139664804469275</v>
      </c>
      <c r="U638" s="190">
        <f t="shared" si="366"/>
        <v>53877.2</v>
      </c>
      <c r="V638" s="101">
        <f t="shared" si="376"/>
        <v>2.7040019228458116E-3</v>
      </c>
      <c r="W638" s="569"/>
      <c r="X638" s="569"/>
      <c r="Y638" s="117" t="s">
        <v>135</v>
      </c>
      <c r="Z638" s="187">
        <v>974029</v>
      </c>
      <c r="AA638" s="160">
        <f>IFERROR(Z638/W635,"-")</f>
        <v>1.5812954872728983E-2</v>
      </c>
      <c r="AB638" s="187">
        <v>27</v>
      </c>
      <c r="AC638" s="160">
        <f>IFERROR(AB638/X635,"-")</f>
        <v>0.28125</v>
      </c>
      <c r="AD638" s="190">
        <f t="shared" si="367"/>
        <v>36075.148148148146</v>
      </c>
      <c r="AE638" s="101">
        <f t="shared" si="377"/>
        <v>1.6224011537074872E-3</v>
      </c>
      <c r="AF638" s="569"/>
      <c r="AG638" s="569"/>
      <c r="AH638" s="117" t="s">
        <v>135</v>
      </c>
      <c r="AI638" s="187">
        <v>1861130</v>
      </c>
      <c r="AJ638" s="160">
        <f>IFERROR(AI638/AF635,"-")</f>
        <v>1.5667190497372037E-2</v>
      </c>
      <c r="AK638" s="187">
        <v>53</v>
      </c>
      <c r="AL638" s="160">
        <f>IFERROR(AK638/AG635,"-")</f>
        <v>0.29775280898876405</v>
      </c>
      <c r="AM638" s="190">
        <f t="shared" si="368"/>
        <v>35115.660377358494</v>
      </c>
      <c r="AN638" s="101">
        <f t="shared" si="378"/>
        <v>3.1847133757961785E-3</v>
      </c>
      <c r="AO638" s="569"/>
      <c r="AP638" s="586"/>
      <c r="AQ638" s="117" t="s">
        <v>135</v>
      </c>
      <c r="AR638" s="187">
        <f t="shared" si="363"/>
        <v>16957529</v>
      </c>
      <c r="AS638" s="160">
        <f>IFERROR(AR638/AO635,"-")</f>
        <v>1.6066640987245671E-2</v>
      </c>
      <c r="AT638" s="187">
        <f t="shared" si="364"/>
        <v>451</v>
      </c>
      <c r="AU638" s="160">
        <f>IFERROR(AT638/AP635,"-")</f>
        <v>0.2526610644257703</v>
      </c>
      <c r="AV638" s="190">
        <f t="shared" si="369"/>
        <v>37599.842572062087</v>
      </c>
      <c r="AW638" s="101">
        <f t="shared" si="379"/>
        <v>2.7100108160076915E-2</v>
      </c>
      <c r="AX638" s="112"/>
      <c r="BN638" s="476"/>
      <c r="BO638" s="566"/>
      <c r="BP638" s="569"/>
      <c r="BQ638" s="569"/>
      <c r="BR638" s="388" t="s">
        <v>137</v>
      </c>
      <c r="BS638" s="374">
        <v>5597118</v>
      </c>
      <c r="BT638" s="329">
        <v>3.8074316887552459E-2</v>
      </c>
      <c r="BU638" s="374">
        <v>65</v>
      </c>
      <c r="BV638" s="329">
        <v>0.41139240506329117</v>
      </c>
      <c r="BW638" s="374">
        <v>86109.507692307699</v>
      </c>
      <c r="BX638" s="389">
        <v>6.4967516241879056E-3</v>
      </c>
      <c r="CA638" s="9"/>
      <c r="CB638" s="138"/>
      <c r="CC638" s="138"/>
      <c r="CD638" s="138"/>
      <c r="CE638" s="138"/>
      <c r="CF638" s="138"/>
      <c r="CG638" s="138"/>
      <c r="CH638" s="1"/>
      <c r="CI638" s="9"/>
      <c r="CJ638" s="130"/>
      <c r="CK638" s="130"/>
      <c r="CL638" s="130"/>
      <c r="CM638" s="1"/>
      <c r="CN638" s="1"/>
      <c r="CO638" s="1"/>
      <c r="CP638" s="1"/>
      <c r="CQ638" s="1"/>
    </row>
    <row r="639" spans="2:95" s="14" customFormat="1" ht="13.5" customHeight="1">
      <c r="B639" s="451"/>
      <c r="C639" s="566"/>
      <c r="D639" s="581"/>
      <c r="E639" s="569"/>
      <c r="F639" s="569"/>
      <c r="G639" s="117" t="s">
        <v>136</v>
      </c>
      <c r="H639" s="187">
        <v>570343</v>
      </c>
      <c r="I639" s="160">
        <f>IFERROR(H639/E635,"-")</f>
        <v>7.4499317232514222E-4</v>
      </c>
      <c r="J639" s="187">
        <v>58</v>
      </c>
      <c r="K639" s="160">
        <f>IFERROR(J639/F635,"-")</f>
        <v>4.3543543543543541E-2</v>
      </c>
      <c r="L639" s="190">
        <f t="shared" si="365"/>
        <v>9833.5</v>
      </c>
      <c r="M639" s="101">
        <f t="shared" si="375"/>
        <v>3.4851580338901575E-3</v>
      </c>
      <c r="N639" s="569"/>
      <c r="O639" s="569"/>
      <c r="P639" s="117" t="s">
        <v>136</v>
      </c>
      <c r="Q639" s="187">
        <v>202550</v>
      </c>
      <c r="R639" s="160">
        <f>IFERROR(Q639/N635,"-")</f>
        <v>1.8498899473025673E-3</v>
      </c>
      <c r="S639" s="187">
        <v>17</v>
      </c>
      <c r="T639" s="160">
        <f>IFERROR(S639/O635,"-")</f>
        <v>9.4972067039106142E-2</v>
      </c>
      <c r="U639" s="190">
        <f t="shared" si="366"/>
        <v>11914.705882352941</v>
      </c>
      <c r="V639" s="101">
        <f t="shared" si="376"/>
        <v>1.0215118375195289E-3</v>
      </c>
      <c r="W639" s="569"/>
      <c r="X639" s="569"/>
      <c r="Y639" s="117" t="s">
        <v>136</v>
      </c>
      <c r="Z639" s="187">
        <v>248492</v>
      </c>
      <c r="AA639" s="160">
        <f>IFERROR(Z639/W635,"-")</f>
        <v>4.0341640569574117E-3</v>
      </c>
      <c r="AB639" s="187">
        <v>7</v>
      </c>
      <c r="AC639" s="160">
        <f>IFERROR(AB639/X635,"-")</f>
        <v>7.2916666666666671E-2</v>
      </c>
      <c r="AD639" s="190">
        <f t="shared" si="367"/>
        <v>35498.857142857145</v>
      </c>
      <c r="AE639" s="101">
        <f t="shared" si="377"/>
        <v>4.2062252133157074E-4</v>
      </c>
      <c r="AF639" s="569"/>
      <c r="AG639" s="569"/>
      <c r="AH639" s="117" t="s">
        <v>136</v>
      </c>
      <c r="AI639" s="187">
        <v>21018</v>
      </c>
      <c r="AJ639" s="160">
        <f>IFERROR(AI639/AF635,"-")</f>
        <v>1.7693176181876895E-4</v>
      </c>
      <c r="AK639" s="187">
        <v>4</v>
      </c>
      <c r="AL639" s="160">
        <f>IFERROR(AK639/AG635,"-")</f>
        <v>2.247191011235955E-2</v>
      </c>
      <c r="AM639" s="190">
        <f t="shared" si="368"/>
        <v>5254.5</v>
      </c>
      <c r="AN639" s="101">
        <f t="shared" si="378"/>
        <v>2.4035572647518327E-4</v>
      </c>
      <c r="AO639" s="569"/>
      <c r="AP639" s="586"/>
      <c r="AQ639" s="117" t="s">
        <v>136</v>
      </c>
      <c r="AR639" s="187">
        <f t="shared" si="363"/>
        <v>1042403</v>
      </c>
      <c r="AS639" s="160">
        <f>IFERROR(AR639/AO635,"-")</f>
        <v>9.8763886914348493E-4</v>
      </c>
      <c r="AT639" s="187">
        <f t="shared" si="364"/>
        <v>86</v>
      </c>
      <c r="AU639" s="160">
        <f>IFERROR(AT639/AP635,"-")</f>
        <v>4.8179271708683476E-2</v>
      </c>
      <c r="AV639" s="190">
        <f t="shared" si="369"/>
        <v>12120.965116279071</v>
      </c>
      <c r="AW639" s="101">
        <f t="shared" si="379"/>
        <v>5.1676481192164401E-3</v>
      </c>
      <c r="AX639" s="112"/>
      <c r="BN639" s="476"/>
      <c r="BO639" s="566"/>
      <c r="BP639" s="569"/>
      <c r="BQ639" s="569"/>
      <c r="BR639" s="388" t="s">
        <v>138</v>
      </c>
      <c r="BS639" s="374">
        <v>2415521</v>
      </c>
      <c r="BT639" s="329">
        <v>1.6431547807735623E-2</v>
      </c>
      <c r="BU639" s="374">
        <v>69</v>
      </c>
      <c r="BV639" s="329">
        <v>0.43670886075949367</v>
      </c>
      <c r="BW639" s="374">
        <v>35007.55072463768</v>
      </c>
      <c r="BX639" s="389">
        <v>6.8965517241379309E-3</v>
      </c>
      <c r="CA639" s="9"/>
      <c r="CB639" s="138"/>
      <c r="CC639" s="138"/>
      <c r="CD639" s="138"/>
      <c r="CE639" s="138"/>
      <c r="CF639" s="138"/>
      <c r="CG639" s="138"/>
      <c r="CH639" s="1"/>
      <c r="CI639" s="9"/>
      <c r="CJ639" s="130"/>
      <c r="CK639" s="130"/>
      <c r="CL639" s="130"/>
      <c r="CM639" s="1"/>
      <c r="CN639" s="1"/>
      <c r="CO639" s="1"/>
      <c r="CP639" s="1"/>
      <c r="CQ639" s="1"/>
    </row>
    <row r="640" spans="2:95" s="14" customFormat="1" ht="13.5" customHeight="1">
      <c r="B640" s="451"/>
      <c r="C640" s="566"/>
      <c r="D640" s="581"/>
      <c r="E640" s="569"/>
      <c r="F640" s="569"/>
      <c r="G640" s="117" t="s">
        <v>137</v>
      </c>
      <c r="H640" s="187">
        <v>13682535</v>
      </c>
      <c r="I640" s="160">
        <f>IFERROR(H640/E635,"-")</f>
        <v>1.7872394603071818E-2</v>
      </c>
      <c r="J640" s="187">
        <v>431</v>
      </c>
      <c r="K640" s="160">
        <f>IFERROR(J640/F635,"-")</f>
        <v>0.32357357357357358</v>
      </c>
      <c r="L640" s="190">
        <f t="shared" si="365"/>
        <v>31746.020881670534</v>
      </c>
      <c r="M640" s="101">
        <f t="shared" si="375"/>
        <v>2.5898329527700999E-2</v>
      </c>
      <c r="N640" s="569"/>
      <c r="O640" s="569"/>
      <c r="P640" s="117" t="s">
        <v>137</v>
      </c>
      <c r="Q640" s="187">
        <v>5974027</v>
      </c>
      <c r="R640" s="160">
        <f>IFERROR(Q640/N635,"-")</f>
        <v>5.4560812106710016E-2</v>
      </c>
      <c r="S640" s="187">
        <v>65</v>
      </c>
      <c r="T640" s="160">
        <f>IFERROR(S640/O635,"-")</f>
        <v>0.36312849162011174</v>
      </c>
      <c r="U640" s="190">
        <f t="shared" si="366"/>
        <v>91908.107692307691</v>
      </c>
      <c r="V640" s="101">
        <f t="shared" si="376"/>
        <v>3.9057805552217282E-3</v>
      </c>
      <c r="W640" s="569"/>
      <c r="X640" s="569"/>
      <c r="Y640" s="117" t="s">
        <v>137</v>
      </c>
      <c r="Z640" s="187">
        <v>3540118</v>
      </c>
      <c r="AA640" s="160">
        <f>IFERROR(Z640/W635,"-")</f>
        <v>5.747234032881525E-2</v>
      </c>
      <c r="AB640" s="187">
        <v>35</v>
      </c>
      <c r="AC640" s="160">
        <f>IFERROR(AB640/X635,"-")</f>
        <v>0.36458333333333331</v>
      </c>
      <c r="AD640" s="190">
        <f t="shared" si="367"/>
        <v>101146.22857142857</v>
      </c>
      <c r="AE640" s="101">
        <f t="shared" si="377"/>
        <v>2.1031126066578536E-3</v>
      </c>
      <c r="AF640" s="569"/>
      <c r="AG640" s="569"/>
      <c r="AH640" s="117" t="s">
        <v>137</v>
      </c>
      <c r="AI640" s="187">
        <v>1898234</v>
      </c>
      <c r="AJ640" s="160">
        <f>IFERROR(AI640/AF635,"-")</f>
        <v>1.597953591989195E-2</v>
      </c>
      <c r="AK640" s="187">
        <v>72</v>
      </c>
      <c r="AL640" s="160">
        <f>IFERROR(AK640/AG635,"-")</f>
        <v>0.4044943820224719</v>
      </c>
      <c r="AM640" s="190">
        <f t="shared" si="368"/>
        <v>26364.361111111109</v>
      </c>
      <c r="AN640" s="101">
        <f t="shared" si="378"/>
        <v>4.3264030765532988E-3</v>
      </c>
      <c r="AO640" s="569"/>
      <c r="AP640" s="586"/>
      <c r="AQ640" s="117" t="s">
        <v>137</v>
      </c>
      <c r="AR640" s="187">
        <f t="shared" si="363"/>
        <v>25094914</v>
      </c>
      <c r="AS640" s="160">
        <f>IFERROR(AR640/AO635,"-")</f>
        <v>2.3776516840620189E-2</v>
      </c>
      <c r="AT640" s="187">
        <f t="shared" si="364"/>
        <v>603</v>
      </c>
      <c r="AU640" s="160">
        <f>IFERROR(AT640/AP635,"-")</f>
        <v>0.33781512605042019</v>
      </c>
      <c r="AV640" s="190">
        <f t="shared" si="369"/>
        <v>41616.772802653402</v>
      </c>
      <c r="AW640" s="101">
        <f t="shared" si="379"/>
        <v>3.6233625766133877E-2</v>
      </c>
      <c r="AX640" s="112"/>
      <c r="BN640" s="476"/>
      <c r="BO640" s="566"/>
      <c r="BP640" s="569"/>
      <c r="BQ640" s="569"/>
      <c r="BR640" s="388" t="s">
        <v>139</v>
      </c>
      <c r="BS640" s="374">
        <v>6271465</v>
      </c>
      <c r="BT640" s="329">
        <v>4.2661552920484111E-2</v>
      </c>
      <c r="BU640" s="374">
        <v>20</v>
      </c>
      <c r="BV640" s="329">
        <v>0.12658227848101267</v>
      </c>
      <c r="BW640" s="374">
        <v>313573.25</v>
      </c>
      <c r="BX640" s="389">
        <v>1.9990004997501249E-3</v>
      </c>
      <c r="CA640" s="9"/>
      <c r="CB640" s="138"/>
      <c r="CC640" s="138"/>
      <c r="CD640" s="138"/>
      <c r="CE640" s="138"/>
      <c r="CF640" s="138"/>
      <c r="CG640" s="138"/>
      <c r="CH640" s="1"/>
      <c r="CI640" s="9"/>
      <c r="CJ640" s="130"/>
      <c r="CK640" s="130"/>
      <c r="CL640" s="130"/>
      <c r="CM640" s="1"/>
      <c r="CN640" s="1"/>
      <c r="CO640" s="1"/>
      <c r="CP640" s="1"/>
      <c r="CQ640" s="1"/>
    </row>
    <row r="641" spans="2:95" s="14" customFormat="1" ht="13.5" customHeight="1">
      <c r="B641" s="451"/>
      <c r="C641" s="566"/>
      <c r="D641" s="581"/>
      <c r="E641" s="569"/>
      <c r="F641" s="569"/>
      <c r="G641" s="117" t="s">
        <v>138</v>
      </c>
      <c r="H641" s="187">
        <v>33782602</v>
      </c>
      <c r="I641" s="160">
        <f>IFERROR(H641/E635,"-")</f>
        <v>4.4127494916879305E-2</v>
      </c>
      <c r="J641" s="187">
        <v>554</v>
      </c>
      <c r="K641" s="160">
        <f>IFERROR(J641/F635,"-")</f>
        <v>0.41591591591591592</v>
      </c>
      <c r="L641" s="190">
        <f t="shared" si="365"/>
        <v>60979.425992779783</v>
      </c>
      <c r="M641" s="101">
        <f t="shared" si="375"/>
        <v>3.3289268116812883E-2</v>
      </c>
      <c r="N641" s="569"/>
      <c r="O641" s="569"/>
      <c r="P641" s="117" t="s">
        <v>138</v>
      </c>
      <c r="Q641" s="187">
        <v>4736655</v>
      </c>
      <c r="R641" s="160">
        <f>IFERROR(Q641/N635,"-")</f>
        <v>4.3259888760012057E-2</v>
      </c>
      <c r="S641" s="187">
        <v>70</v>
      </c>
      <c r="T641" s="160">
        <f>IFERROR(S641/O635,"-")</f>
        <v>0.39106145251396646</v>
      </c>
      <c r="U641" s="190">
        <f t="shared" si="366"/>
        <v>67666.5</v>
      </c>
      <c r="V641" s="101">
        <f t="shared" si="376"/>
        <v>4.2062252133157072E-3</v>
      </c>
      <c r="W641" s="569"/>
      <c r="X641" s="569"/>
      <c r="Y641" s="117" t="s">
        <v>138</v>
      </c>
      <c r="Z641" s="187">
        <v>2071580</v>
      </c>
      <c r="AA641" s="160">
        <f>IFERROR(Z641/W635,"-")</f>
        <v>3.3631237935675337E-2</v>
      </c>
      <c r="AB641" s="187">
        <v>42</v>
      </c>
      <c r="AC641" s="160">
        <f>IFERROR(AB641/X635,"-")</f>
        <v>0.4375</v>
      </c>
      <c r="AD641" s="190">
        <f t="shared" si="367"/>
        <v>49323.333333333336</v>
      </c>
      <c r="AE641" s="101">
        <f t="shared" si="377"/>
        <v>2.5237351279894242E-3</v>
      </c>
      <c r="AF641" s="569"/>
      <c r="AG641" s="569"/>
      <c r="AH641" s="117" t="s">
        <v>138</v>
      </c>
      <c r="AI641" s="187">
        <v>3829000</v>
      </c>
      <c r="AJ641" s="160">
        <f>IFERROR(AI641/AF635,"-")</f>
        <v>3.2232929679515951E-2</v>
      </c>
      <c r="AK641" s="187">
        <v>90</v>
      </c>
      <c r="AL641" s="160">
        <f>IFERROR(AK641/AG635,"-")</f>
        <v>0.5056179775280899</v>
      </c>
      <c r="AM641" s="190">
        <f t="shared" si="368"/>
        <v>42544.444444444445</v>
      </c>
      <c r="AN641" s="101">
        <f t="shared" si="378"/>
        <v>5.4080038456916233E-3</v>
      </c>
      <c r="AO641" s="569"/>
      <c r="AP641" s="586"/>
      <c r="AQ641" s="117" t="s">
        <v>138</v>
      </c>
      <c r="AR641" s="187">
        <f t="shared" si="363"/>
        <v>44419837</v>
      </c>
      <c r="AS641" s="160">
        <f>IFERROR(AR641/AO635,"-")</f>
        <v>4.2086177401847391E-2</v>
      </c>
      <c r="AT641" s="187">
        <f t="shared" si="364"/>
        <v>756</v>
      </c>
      <c r="AU641" s="160">
        <f>IFERROR(AT641/AP635,"-")</f>
        <v>0.42352941176470588</v>
      </c>
      <c r="AV641" s="190">
        <f t="shared" si="369"/>
        <v>58756.398148148146</v>
      </c>
      <c r="AW641" s="101">
        <f t="shared" si="379"/>
        <v>4.5427232303809635E-2</v>
      </c>
      <c r="AX641" s="112"/>
      <c r="BN641" s="476"/>
      <c r="BO641" s="566"/>
      <c r="BP641" s="569"/>
      <c r="BQ641" s="569"/>
      <c r="BR641" s="388" t="s">
        <v>436</v>
      </c>
      <c r="BS641" s="374">
        <v>0</v>
      </c>
      <c r="BT641" s="329">
        <v>0</v>
      </c>
      <c r="BU641" s="374">
        <v>0</v>
      </c>
      <c r="BV641" s="329">
        <v>0</v>
      </c>
      <c r="BW641" s="374" t="s">
        <v>329</v>
      </c>
      <c r="BX641" s="389">
        <v>0</v>
      </c>
      <c r="CA641" s="9"/>
      <c r="CB641" s="138"/>
      <c r="CC641" s="138"/>
      <c r="CD641" s="138"/>
      <c r="CE641" s="138"/>
      <c r="CF641" s="138"/>
      <c r="CG641" s="138"/>
      <c r="CH641" s="1"/>
      <c r="CI641" s="9"/>
      <c r="CJ641" s="130"/>
      <c r="CK641" s="130"/>
      <c r="CL641" s="130"/>
      <c r="CM641" s="1"/>
      <c r="CN641" s="1"/>
      <c r="CO641" s="1"/>
      <c r="CP641" s="1"/>
      <c r="CQ641" s="1"/>
    </row>
    <row r="642" spans="2:95" s="14" customFormat="1" ht="13.5" customHeight="1">
      <c r="B642" s="451"/>
      <c r="C642" s="566"/>
      <c r="D642" s="581"/>
      <c r="E642" s="569"/>
      <c r="F642" s="569"/>
      <c r="G642" s="117" t="s">
        <v>139</v>
      </c>
      <c r="H642" s="187">
        <v>25262198</v>
      </c>
      <c r="I642" s="160">
        <f>IFERROR(H642/E635,"-")</f>
        <v>3.2997976705115804E-2</v>
      </c>
      <c r="J642" s="187">
        <v>125</v>
      </c>
      <c r="K642" s="160">
        <f>IFERROR(J642/F635,"-")</f>
        <v>9.3843843843843838E-2</v>
      </c>
      <c r="L642" s="190">
        <f t="shared" si="365"/>
        <v>202097.584</v>
      </c>
      <c r="M642" s="101">
        <f t="shared" si="375"/>
        <v>7.5111164523494773E-3</v>
      </c>
      <c r="N642" s="569"/>
      <c r="O642" s="569"/>
      <c r="P642" s="117" t="s">
        <v>139</v>
      </c>
      <c r="Q642" s="187">
        <v>2968255</v>
      </c>
      <c r="R642" s="160">
        <f>IFERROR(Q642/N635,"-")</f>
        <v>2.7109084599015461E-2</v>
      </c>
      <c r="S642" s="187">
        <v>14</v>
      </c>
      <c r="T642" s="160">
        <f>IFERROR(S642/O635,"-")</f>
        <v>7.8212290502793297E-2</v>
      </c>
      <c r="U642" s="190">
        <f t="shared" si="366"/>
        <v>212018.21428571429</v>
      </c>
      <c r="V642" s="101">
        <f t="shared" si="376"/>
        <v>8.4124504266314148E-4</v>
      </c>
      <c r="W642" s="569"/>
      <c r="X642" s="569"/>
      <c r="Y642" s="117" t="s">
        <v>139</v>
      </c>
      <c r="Z642" s="187">
        <v>3641973</v>
      </c>
      <c r="AA642" s="160">
        <f>IFERROR(Z642/W635,"-")</f>
        <v>5.9125913804103779E-2</v>
      </c>
      <c r="AB642" s="187">
        <v>17</v>
      </c>
      <c r="AC642" s="160">
        <f>IFERROR(AB642/X635,"-")</f>
        <v>0.17708333333333334</v>
      </c>
      <c r="AD642" s="190">
        <f t="shared" si="367"/>
        <v>214233.70588235295</v>
      </c>
      <c r="AE642" s="101">
        <f t="shared" si="377"/>
        <v>1.0215118375195289E-3</v>
      </c>
      <c r="AF642" s="569"/>
      <c r="AG642" s="569"/>
      <c r="AH642" s="117" t="s">
        <v>139</v>
      </c>
      <c r="AI642" s="187">
        <v>2881698</v>
      </c>
      <c r="AJ642" s="160">
        <f>IFERROR(AI642/AF635,"-")</f>
        <v>2.4258440582815816E-2</v>
      </c>
      <c r="AK642" s="187">
        <v>26</v>
      </c>
      <c r="AL642" s="160">
        <f>IFERROR(AK642/AG635,"-")</f>
        <v>0.14606741573033707</v>
      </c>
      <c r="AM642" s="190">
        <f t="shared" si="368"/>
        <v>110834.53846153847</v>
      </c>
      <c r="AN642" s="101">
        <f t="shared" si="378"/>
        <v>1.5623122220886913E-3</v>
      </c>
      <c r="AO642" s="569"/>
      <c r="AP642" s="586"/>
      <c r="AQ642" s="117" t="s">
        <v>139</v>
      </c>
      <c r="AR642" s="187">
        <f t="shared" si="363"/>
        <v>34754124</v>
      </c>
      <c r="AS642" s="160">
        <f>IFERROR(AR642/AO635,"-")</f>
        <v>3.2928266443431616E-2</v>
      </c>
      <c r="AT642" s="187">
        <f t="shared" si="364"/>
        <v>182</v>
      </c>
      <c r="AU642" s="160">
        <f>IFERROR(AT642/AP635,"-")</f>
        <v>0.10196078431372549</v>
      </c>
      <c r="AV642" s="190">
        <f t="shared" si="369"/>
        <v>190956.72527472526</v>
      </c>
      <c r="AW642" s="101">
        <f t="shared" si="379"/>
        <v>1.0936185554620838E-2</v>
      </c>
      <c r="AX642" s="112"/>
      <c r="BN642" s="476"/>
      <c r="BO642" s="566"/>
      <c r="BP642" s="569"/>
      <c r="BQ642" s="569"/>
      <c r="BR642" s="388" t="s">
        <v>140</v>
      </c>
      <c r="BS642" s="374">
        <v>46921</v>
      </c>
      <c r="BT642" s="329">
        <v>3.1917944604363335E-4</v>
      </c>
      <c r="BU642" s="374">
        <v>2</v>
      </c>
      <c r="BV642" s="329">
        <v>1.2658227848101266E-2</v>
      </c>
      <c r="BW642" s="374">
        <v>23460.5</v>
      </c>
      <c r="BX642" s="389">
        <v>1.999000499750125E-4</v>
      </c>
      <c r="CA642" s="9"/>
      <c r="CB642" s="138"/>
      <c r="CC642" s="138"/>
      <c r="CD642" s="138"/>
      <c r="CE642" s="138"/>
      <c r="CF642" s="138"/>
      <c r="CG642" s="138"/>
      <c r="CH642" s="1"/>
      <c r="CI642" s="9"/>
      <c r="CJ642" s="130"/>
      <c r="CK642" s="130"/>
      <c r="CL642" s="130"/>
      <c r="CM642" s="1"/>
      <c r="CN642" s="1"/>
      <c r="CO642" s="1"/>
      <c r="CP642" s="1"/>
      <c r="CQ642" s="1"/>
    </row>
    <row r="643" spans="2:95" s="14" customFormat="1" ht="13.5" customHeight="1">
      <c r="B643" s="451"/>
      <c r="C643" s="566"/>
      <c r="D643" s="581"/>
      <c r="E643" s="569"/>
      <c r="F643" s="569"/>
      <c r="G643" s="117" t="s">
        <v>149</v>
      </c>
      <c r="H643" s="187">
        <v>2500</v>
      </c>
      <c r="I643" s="160">
        <f>IFERROR(H643/E635,"-")</f>
        <v>3.2655488553604682E-6</v>
      </c>
      <c r="J643" s="187">
        <v>1</v>
      </c>
      <c r="K643" s="160">
        <f>IFERROR(J643/F635,"-")</f>
        <v>7.5075075075075074E-4</v>
      </c>
      <c r="L643" s="190">
        <f t="shared" si="365"/>
        <v>2500</v>
      </c>
      <c r="M643" s="101">
        <f t="shared" si="375"/>
        <v>6.0088931618795818E-5</v>
      </c>
      <c r="N643" s="569"/>
      <c r="O643" s="569"/>
      <c r="P643" s="117" t="s">
        <v>149</v>
      </c>
      <c r="Q643" s="187">
        <v>0</v>
      </c>
      <c r="R643" s="160">
        <f>IFERROR(Q643/N635,"-")</f>
        <v>0</v>
      </c>
      <c r="S643" s="187">
        <v>0</v>
      </c>
      <c r="T643" s="160">
        <f>IFERROR(S643/O635,"-")</f>
        <v>0</v>
      </c>
      <c r="U643" s="190" t="str">
        <f t="shared" si="366"/>
        <v>-</v>
      </c>
      <c r="V643" s="101">
        <f t="shared" si="376"/>
        <v>0</v>
      </c>
      <c r="W643" s="569"/>
      <c r="X643" s="569"/>
      <c r="Y643" s="117" t="s">
        <v>149</v>
      </c>
      <c r="Z643" s="187">
        <v>0</v>
      </c>
      <c r="AA643" s="160">
        <f>IFERROR(Z643/W635,"-")</f>
        <v>0</v>
      </c>
      <c r="AB643" s="187">
        <v>0</v>
      </c>
      <c r="AC643" s="160">
        <f>IFERROR(AB643/X635,"-")</f>
        <v>0</v>
      </c>
      <c r="AD643" s="190" t="str">
        <f t="shared" si="367"/>
        <v>-</v>
      </c>
      <c r="AE643" s="101">
        <f t="shared" si="377"/>
        <v>0</v>
      </c>
      <c r="AF643" s="569"/>
      <c r="AG643" s="569"/>
      <c r="AH643" s="117" t="s">
        <v>149</v>
      </c>
      <c r="AI643" s="187">
        <v>360</v>
      </c>
      <c r="AJ643" s="160">
        <f>IFERROR(AI643/AF635,"-")</f>
        <v>3.0305183297533934E-6</v>
      </c>
      <c r="AK643" s="187">
        <v>1</v>
      </c>
      <c r="AL643" s="160">
        <f>IFERROR(AK643/AG635,"-")</f>
        <v>5.6179775280898875E-3</v>
      </c>
      <c r="AM643" s="190">
        <f t="shared" si="368"/>
        <v>360</v>
      </c>
      <c r="AN643" s="101">
        <f t="shared" si="378"/>
        <v>6.0088931618795818E-5</v>
      </c>
      <c r="AO643" s="569"/>
      <c r="AP643" s="586"/>
      <c r="AQ643" s="117" t="s">
        <v>149</v>
      </c>
      <c r="AR643" s="187">
        <f t="shared" si="363"/>
        <v>2860</v>
      </c>
      <c r="AS643" s="160">
        <f>IFERROR(AR643/AO635,"-")</f>
        <v>2.7097458139993521E-6</v>
      </c>
      <c r="AT643" s="187">
        <f t="shared" si="364"/>
        <v>2</v>
      </c>
      <c r="AU643" s="160">
        <f>IFERROR(AT643/AP635,"-")</f>
        <v>1.1204481792717086E-3</v>
      </c>
      <c r="AV643" s="190">
        <f t="shared" si="369"/>
        <v>1430</v>
      </c>
      <c r="AW643" s="101">
        <f t="shared" si="379"/>
        <v>1.2017786323759164E-4</v>
      </c>
      <c r="AX643" s="112"/>
      <c r="BN643" s="476"/>
      <c r="BO643" s="566"/>
      <c r="BP643" s="569"/>
      <c r="BQ643" s="569"/>
      <c r="BR643" s="388" t="s">
        <v>141</v>
      </c>
      <c r="BS643" s="374">
        <v>215860</v>
      </c>
      <c r="BT643" s="329">
        <v>1.4683846299733316E-3</v>
      </c>
      <c r="BU643" s="374">
        <v>12</v>
      </c>
      <c r="BV643" s="329">
        <v>7.5949367088607597E-2</v>
      </c>
      <c r="BW643" s="374">
        <v>17988.333333333332</v>
      </c>
      <c r="BX643" s="389">
        <v>1.1994002998500749E-3</v>
      </c>
      <c r="CA643" s="9"/>
      <c r="CB643" s="138"/>
      <c r="CC643" s="138"/>
      <c r="CD643" s="138"/>
      <c r="CE643" s="138"/>
      <c r="CF643" s="138"/>
      <c r="CG643" s="138"/>
      <c r="CH643" s="1"/>
      <c r="CI643" s="9"/>
      <c r="CJ643" s="130"/>
      <c r="CK643" s="130"/>
      <c r="CL643" s="130"/>
      <c r="CM643" s="1"/>
      <c r="CN643" s="1"/>
      <c r="CO643" s="1"/>
      <c r="CP643" s="1"/>
      <c r="CQ643" s="1"/>
    </row>
    <row r="644" spans="2:95" s="14" customFormat="1" ht="13.5" customHeight="1">
      <c r="B644" s="451"/>
      <c r="C644" s="566"/>
      <c r="D644" s="581"/>
      <c r="E644" s="569"/>
      <c r="F644" s="569"/>
      <c r="G644" s="117" t="s">
        <v>140</v>
      </c>
      <c r="H644" s="187">
        <v>204036</v>
      </c>
      <c r="I644" s="160">
        <f>IFERROR(H644/E635,"-")</f>
        <v>2.6651581050093139E-4</v>
      </c>
      <c r="J644" s="187">
        <v>11</v>
      </c>
      <c r="K644" s="160">
        <f>IFERROR(J644/F635,"-")</f>
        <v>8.2582582582582578E-3</v>
      </c>
      <c r="L644" s="190">
        <f t="shared" si="365"/>
        <v>18548.727272727272</v>
      </c>
      <c r="M644" s="101">
        <f t="shared" si="375"/>
        <v>6.6097824780675396E-4</v>
      </c>
      <c r="N644" s="569"/>
      <c r="O644" s="569"/>
      <c r="P644" s="117" t="s">
        <v>140</v>
      </c>
      <c r="Q644" s="187">
        <v>70153</v>
      </c>
      <c r="R644" s="160">
        <f>IFERROR(Q644/N635,"-")</f>
        <v>6.4070762514498647E-4</v>
      </c>
      <c r="S644" s="187">
        <v>3</v>
      </c>
      <c r="T644" s="160">
        <f>IFERROR(S644/O635,"-")</f>
        <v>1.6759776536312849E-2</v>
      </c>
      <c r="U644" s="190">
        <f t="shared" si="366"/>
        <v>23384.333333333332</v>
      </c>
      <c r="V644" s="101">
        <f t="shared" si="376"/>
        <v>1.8026679485638744E-4</v>
      </c>
      <c r="W644" s="569"/>
      <c r="X644" s="569"/>
      <c r="Y644" s="117" t="s">
        <v>140</v>
      </c>
      <c r="Z644" s="187">
        <v>39960</v>
      </c>
      <c r="AA644" s="160">
        <f>IFERROR(Z644/W635,"-")</f>
        <v>6.4873394602650461E-4</v>
      </c>
      <c r="AB644" s="187">
        <v>2</v>
      </c>
      <c r="AC644" s="160">
        <f>IFERROR(AB644/X635,"-")</f>
        <v>2.0833333333333332E-2</v>
      </c>
      <c r="AD644" s="190">
        <f t="shared" si="367"/>
        <v>19980</v>
      </c>
      <c r="AE644" s="101">
        <f t="shared" si="377"/>
        <v>1.2017786323759164E-4</v>
      </c>
      <c r="AF644" s="569"/>
      <c r="AG644" s="569"/>
      <c r="AH644" s="117" t="s">
        <v>140</v>
      </c>
      <c r="AI644" s="187">
        <v>45712</v>
      </c>
      <c r="AJ644" s="160">
        <f>IFERROR(AI644/AF635,"-")</f>
        <v>3.8480848302690867E-4</v>
      </c>
      <c r="AK644" s="187">
        <v>5</v>
      </c>
      <c r="AL644" s="160">
        <f>IFERROR(AK644/AG635,"-")</f>
        <v>2.8089887640449437E-2</v>
      </c>
      <c r="AM644" s="190">
        <f t="shared" si="368"/>
        <v>9142.4</v>
      </c>
      <c r="AN644" s="101">
        <f t="shared" si="378"/>
        <v>3.0044465809397908E-4</v>
      </c>
      <c r="AO644" s="569"/>
      <c r="AP644" s="586"/>
      <c r="AQ644" s="117" t="s">
        <v>140</v>
      </c>
      <c r="AR644" s="187">
        <f t="shared" si="363"/>
        <v>359861</v>
      </c>
      <c r="AS644" s="160">
        <f>IFERROR(AR644/AO635,"-")</f>
        <v>3.4095518824182549E-4</v>
      </c>
      <c r="AT644" s="187">
        <f t="shared" si="364"/>
        <v>21</v>
      </c>
      <c r="AU644" s="160">
        <f>IFERROR(AT644/AP635,"-")</f>
        <v>1.1764705882352941E-2</v>
      </c>
      <c r="AV644" s="190">
        <f t="shared" si="369"/>
        <v>17136.238095238095</v>
      </c>
      <c r="AW644" s="101">
        <f t="shared" si="379"/>
        <v>1.2618675639947121E-3</v>
      </c>
      <c r="AX644" s="112"/>
      <c r="BN644" s="476"/>
      <c r="BO644" s="566"/>
      <c r="BP644" s="569"/>
      <c r="BQ644" s="569"/>
      <c r="BR644" s="388" t="s">
        <v>142</v>
      </c>
      <c r="BS644" s="374">
        <v>132178</v>
      </c>
      <c r="BT644" s="329">
        <v>8.9913899574082742E-4</v>
      </c>
      <c r="BU644" s="374">
        <v>2</v>
      </c>
      <c r="BV644" s="329">
        <v>1.2658227848101266E-2</v>
      </c>
      <c r="BW644" s="374">
        <v>66089</v>
      </c>
      <c r="BX644" s="389">
        <v>1.999000499750125E-4</v>
      </c>
      <c r="CA644" s="9"/>
      <c r="CB644" s="138"/>
      <c r="CC644" s="138"/>
      <c r="CD644" s="138"/>
      <c r="CE644" s="138"/>
      <c r="CF644" s="138"/>
      <c r="CG644" s="138"/>
      <c r="CH644" s="1"/>
      <c r="CI644" s="9"/>
      <c r="CJ644" s="130"/>
      <c r="CK644" s="130"/>
      <c r="CL644" s="130"/>
      <c r="CM644" s="1"/>
      <c r="CN644" s="1"/>
      <c r="CO644" s="1"/>
      <c r="CP644" s="1"/>
      <c r="CQ644" s="1"/>
    </row>
    <row r="645" spans="2:95" s="14" customFormat="1" ht="13.5" customHeight="1">
      <c r="B645" s="451"/>
      <c r="C645" s="566"/>
      <c r="D645" s="581"/>
      <c r="E645" s="569"/>
      <c r="F645" s="569"/>
      <c r="G645" s="117" t="s">
        <v>141</v>
      </c>
      <c r="H645" s="187">
        <v>322789</v>
      </c>
      <c r="I645" s="160">
        <f>IFERROR(H645/E635,"-")</f>
        <v>4.2163329978918006E-4</v>
      </c>
      <c r="J645" s="187">
        <v>36</v>
      </c>
      <c r="K645" s="160">
        <f>IFERROR(J645/F635,"-")</f>
        <v>2.7027027027027029E-2</v>
      </c>
      <c r="L645" s="190">
        <f t="shared" si="365"/>
        <v>8966.3611111111113</v>
      </c>
      <c r="M645" s="101">
        <f t="shared" si="375"/>
        <v>2.1632015382766494E-3</v>
      </c>
      <c r="N645" s="569"/>
      <c r="O645" s="569"/>
      <c r="P645" s="117" t="s">
        <v>141</v>
      </c>
      <c r="Q645" s="187">
        <v>13043</v>
      </c>
      <c r="R645" s="160">
        <f>IFERROR(Q645/N635,"-")</f>
        <v>1.1912177034148301E-4</v>
      </c>
      <c r="S645" s="187">
        <v>4</v>
      </c>
      <c r="T645" s="160">
        <f>IFERROR(S645/O635,"-")</f>
        <v>2.23463687150838E-2</v>
      </c>
      <c r="U645" s="190">
        <f t="shared" si="366"/>
        <v>3260.75</v>
      </c>
      <c r="V645" s="101">
        <f t="shared" si="376"/>
        <v>2.4035572647518327E-4</v>
      </c>
      <c r="W645" s="569"/>
      <c r="X645" s="569"/>
      <c r="Y645" s="117" t="s">
        <v>141</v>
      </c>
      <c r="Z645" s="187">
        <v>18621</v>
      </c>
      <c r="AA645" s="160">
        <f>IFERROR(Z645/W635,"-")</f>
        <v>3.0230417439838694E-4</v>
      </c>
      <c r="AB645" s="187">
        <v>3</v>
      </c>
      <c r="AC645" s="160">
        <f>IFERROR(AB645/X635,"-")</f>
        <v>3.125E-2</v>
      </c>
      <c r="AD645" s="190">
        <f t="shared" si="367"/>
        <v>6207</v>
      </c>
      <c r="AE645" s="101">
        <f t="shared" si="377"/>
        <v>1.8026679485638744E-4</v>
      </c>
      <c r="AF645" s="569"/>
      <c r="AG645" s="569"/>
      <c r="AH645" s="117" t="s">
        <v>141</v>
      </c>
      <c r="AI645" s="187">
        <v>94173</v>
      </c>
      <c r="AJ645" s="160">
        <f>IFERROR(AI645/AF635,"-")</f>
        <v>7.9275834074407311E-4</v>
      </c>
      <c r="AK645" s="187">
        <v>7</v>
      </c>
      <c r="AL645" s="160">
        <f>IFERROR(AK645/AG635,"-")</f>
        <v>3.9325842696629212E-2</v>
      </c>
      <c r="AM645" s="190">
        <f t="shared" si="368"/>
        <v>13453.285714285714</v>
      </c>
      <c r="AN645" s="101">
        <f t="shared" si="378"/>
        <v>4.2062252133157074E-4</v>
      </c>
      <c r="AO645" s="569"/>
      <c r="AP645" s="586"/>
      <c r="AQ645" s="117" t="s">
        <v>141</v>
      </c>
      <c r="AR645" s="187">
        <f t="shared" si="363"/>
        <v>448626</v>
      </c>
      <c r="AS645" s="160">
        <f>IFERROR(AR645/AO635,"-")</f>
        <v>4.2505679215079487E-4</v>
      </c>
      <c r="AT645" s="187">
        <f t="shared" si="364"/>
        <v>50</v>
      </c>
      <c r="AU645" s="160">
        <f>IFERROR(AT645/AP635,"-")</f>
        <v>2.8011204481792718E-2</v>
      </c>
      <c r="AV645" s="190">
        <f t="shared" si="369"/>
        <v>8972.52</v>
      </c>
      <c r="AW645" s="101">
        <f t="shared" si="379"/>
        <v>3.0044465809397911E-3</v>
      </c>
      <c r="AX645" s="112"/>
      <c r="BN645" s="476"/>
      <c r="BO645" s="566"/>
      <c r="BP645" s="569"/>
      <c r="BQ645" s="569"/>
      <c r="BR645" s="388" t="s">
        <v>143</v>
      </c>
      <c r="BS645" s="374">
        <v>2687843</v>
      </c>
      <c r="BT645" s="329">
        <v>1.8284014402767577E-2</v>
      </c>
      <c r="BU645" s="374">
        <v>4</v>
      </c>
      <c r="BV645" s="329">
        <v>2.5316455696202531E-2</v>
      </c>
      <c r="BW645" s="374">
        <v>671960.75</v>
      </c>
      <c r="BX645" s="389">
        <v>3.99800099950025E-4</v>
      </c>
      <c r="CA645" s="9"/>
      <c r="CB645" s="138"/>
      <c r="CC645" s="138"/>
      <c r="CD645" s="138"/>
      <c r="CE645" s="138"/>
      <c r="CF645" s="138"/>
      <c r="CG645" s="138"/>
      <c r="CH645" s="1"/>
      <c r="CI645" s="9"/>
      <c r="CJ645" s="130"/>
      <c r="CK645" s="130"/>
      <c r="CL645" s="130"/>
      <c r="CM645" s="1"/>
      <c r="CN645" s="1"/>
      <c r="CO645" s="1"/>
      <c r="CP645" s="1"/>
      <c r="CQ645" s="1"/>
    </row>
    <row r="646" spans="2:95" s="14" customFormat="1" ht="13.5" customHeight="1">
      <c r="B646" s="451"/>
      <c r="C646" s="566"/>
      <c r="D646" s="581"/>
      <c r="E646" s="569"/>
      <c r="F646" s="569"/>
      <c r="G646" s="117" t="s">
        <v>142</v>
      </c>
      <c r="H646" s="187">
        <v>119249</v>
      </c>
      <c r="I646" s="160">
        <f>IFERROR(H646/E635,"-")</f>
        <v>1.5576537418115219E-4</v>
      </c>
      <c r="J646" s="187">
        <v>9</v>
      </c>
      <c r="K646" s="160">
        <f>IFERROR(J646/F635,"-")</f>
        <v>6.7567567567567571E-3</v>
      </c>
      <c r="L646" s="190">
        <f t="shared" si="365"/>
        <v>13249.888888888889</v>
      </c>
      <c r="M646" s="101">
        <f t="shared" si="375"/>
        <v>5.4080038456916235E-4</v>
      </c>
      <c r="N646" s="569"/>
      <c r="O646" s="569"/>
      <c r="P646" s="117" t="s">
        <v>142</v>
      </c>
      <c r="Q646" s="187">
        <v>3438</v>
      </c>
      <c r="R646" s="160">
        <f>IFERROR(Q646/N635,"-")</f>
        <v>3.1399267533084304E-5</v>
      </c>
      <c r="S646" s="187">
        <v>1</v>
      </c>
      <c r="T646" s="160">
        <f>IFERROR(S646/O635,"-")</f>
        <v>5.5865921787709499E-3</v>
      </c>
      <c r="U646" s="190">
        <f t="shared" si="366"/>
        <v>3438</v>
      </c>
      <c r="V646" s="101">
        <f t="shared" si="376"/>
        <v>6.0088931618795818E-5</v>
      </c>
      <c r="W646" s="569"/>
      <c r="X646" s="569"/>
      <c r="Y646" s="117" t="s">
        <v>142</v>
      </c>
      <c r="Z646" s="187">
        <v>0</v>
      </c>
      <c r="AA646" s="160">
        <f>IFERROR(Z646/W635,"-")</f>
        <v>0</v>
      </c>
      <c r="AB646" s="187">
        <v>0</v>
      </c>
      <c r="AC646" s="160">
        <f>IFERROR(AB646/X635,"-")</f>
        <v>0</v>
      </c>
      <c r="AD646" s="190" t="str">
        <f t="shared" si="367"/>
        <v>-</v>
      </c>
      <c r="AE646" s="101">
        <f t="shared" si="377"/>
        <v>0</v>
      </c>
      <c r="AF646" s="569"/>
      <c r="AG646" s="569"/>
      <c r="AH646" s="117" t="s">
        <v>142</v>
      </c>
      <c r="AI646" s="187">
        <v>58032</v>
      </c>
      <c r="AJ646" s="160">
        <f>IFERROR(AI646/AF635,"-")</f>
        <v>4.8851955475624699E-4</v>
      </c>
      <c r="AK646" s="187">
        <v>5</v>
      </c>
      <c r="AL646" s="160">
        <f>IFERROR(AK646/AG635,"-")</f>
        <v>2.8089887640449437E-2</v>
      </c>
      <c r="AM646" s="190">
        <f t="shared" si="368"/>
        <v>11606.4</v>
      </c>
      <c r="AN646" s="101">
        <f t="shared" si="378"/>
        <v>3.0044465809397908E-4</v>
      </c>
      <c r="AO646" s="569"/>
      <c r="AP646" s="586"/>
      <c r="AQ646" s="117" t="s">
        <v>142</v>
      </c>
      <c r="AR646" s="187">
        <f t="shared" si="363"/>
        <v>180719</v>
      </c>
      <c r="AS646" s="160">
        <f>IFERROR(AR646/AO635,"-")</f>
        <v>1.7122466914690522E-4</v>
      </c>
      <c r="AT646" s="187">
        <f t="shared" si="364"/>
        <v>15</v>
      </c>
      <c r="AU646" s="160">
        <f>IFERROR(AT646/AP635,"-")</f>
        <v>8.4033613445378148E-3</v>
      </c>
      <c r="AV646" s="190">
        <f t="shared" si="369"/>
        <v>12047.933333333332</v>
      </c>
      <c r="AW646" s="101">
        <f t="shared" si="379"/>
        <v>9.0133397428193728E-4</v>
      </c>
      <c r="AX646" s="112"/>
      <c r="BN646" s="476"/>
      <c r="BO646" s="566"/>
      <c r="BP646" s="569"/>
      <c r="BQ646" s="569"/>
      <c r="BR646" s="388" t="s">
        <v>144</v>
      </c>
      <c r="BS646" s="374">
        <v>572181</v>
      </c>
      <c r="BT646" s="329">
        <v>3.8922532473027465E-3</v>
      </c>
      <c r="BU646" s="374">
        <v>24</v>
      </c>
      <c r="BV646" s="329">
        <v>0.15189873417721519</v>
      </c>
      <c r="BW646" s="374">
        <v>23840.875</v>
      </c>
      <c r="BX646" s="389">
        <v>2.3988005997001498E-3</v>
      </c>
      <c r="CA646" s="9"/>
      <c r="CB646" s="138"/>
      <c r="CC646" s="138"/>
      <c r="CD646" s="138"/>
      <c r="CE646" s="138"/>
      <c r="CF646" s="138"/>
      <c r="CG646" s="138"/>
      <c r="CH646" s="1"/>
      <c r="CI646" s="9"/>
      <c r="CJ646" s="130"/>
      <c r="CK646" s="130"/>
      <c r="CL646" s="130"/>
      <c r="CM646" s="1"/>
      <c r="CN646" s="1"/>
      <c r="CO646" s="1"/>
      <c r="CP646" s="1"/>
      <c r="CQ646" s="1"/>
    </row>
    <row r="647" spans="2:95" s="14" customFormat="1" ht="13.5" customHeight="1">
      <c r="B647" s="451"/>
      <c r="C647" s="566"/>
      <c r="D647" s="581"/>
      <c r="E647" s="569"/>
      <c r="F647" s="569"/>
      <c r="G647" s="117" t="s">
        <v>143</v>
      </c>
      <c r="H647" s="187">
        <v>260258</v>
      </c>
      <c r="I647" s="160">
        <f>IFERROR(H647/E635,"-")</f>
        <v>3.3995408559936191E-4</v>
      </c>
      <c r="J647" s="187">
        <v>3</v>
      </c>
      <c r="K647" s="160">
        <f>IFERROR(J647/F635,"-")</f>
        <v>2.2522522522522522E-3</v>
      </c>
      <c r="L647" s="190">
        <f t="shared" si="365"/>
        <v>86752.666666666672</v>
      </c>
      <c r="M647" s="101">
        <f t="shared" si="375"/>
        <v>1.8026679485638744E-4</v>
      </c>
      <c r="N647" s="569"/>
      <c r="O647" s="569"/>
      <c r="P647" s="117" t="s">
        <v>143</v>
      </c>
      <c r="Q647" s="187">
        <v>0</v>
      </c>
      <c r="R647" s="160">
        <f>IFERROR(Q647/N635,"-")</f>
        <v>0</v>
      </c>
      <c r="S647" s="187">
        <v>0</v>
      </c>
      <c r="T647" s="160">
        <f>IFERROR(S647/O635,"-")</f>
        <v>0</v>
      </c>
      <c r="U647" s="190" t="str">
        <f t="shared" si="366"/>
        <v>-</v>
      </c>
      <c r="V647" s="101">
        <f t="shared" si="376"/>
        <v>0</v>
      </c>
      <c r="W647" s="569"/>
      <c r="X647" s="569"/>
      <c r="Y647" s="117" t="s">
        <v>143</v>
      </c>
      <c r="Z647" s="187">
        <v>0</v>
      </c>
      <c r="AA647" s="160">
        <f>IFERROR(Z647/W635,"-")</f>
        <v>0</v>
      </c>
      <c r="AB647" s="187">
        <v>0</v>
      </c>
      <c r="AC647" s="160">
        <f>IFERROR(AB647/X635,"-")</f>
        <v>0</v>
      </c>
      <c r="AD647" s="190" t="str">
        <f t="shared" si="367"/>
        <v>-</v>
      </c>
      <c r="AE647" s="101">
        <f t="shared" si="377"/>
        <v>0</v>
      </c>
      <c r="AF647" s="569"/>
      <c r="AG647" s="569"/>
      <c r="AH647" s="117" t="s">
        <v>143</v>
      </c>
      <c r="AI647" s="187">
        <v>427675</v>
      </c>
      <c r="AJ647" s="160">
        <f>IFERROR(AI647/AF635,"-")</f>
        <v>3.6002136852146733E-3</v>
      </c>
      <c r="AK647" s="187">
        <v>2</v>
      </c>
      <c r="AL647" s="160">
        <f>IFERROR(AK647/AG635,"-")</f>
        <v>1.1235955056179775E-2</v>
      </c>
      <c r="AM647" s="190">
        <f t="shared" si="368"/>
        <v>213837.5</v>
      </c>
      <c r="AN647" s="101">
        <f t="shared" si="378"/>
        <v>1.2017786323759164E-4</v>
      </c>
      <c r="AO647" s="569"/>
      <c r="AP647" s="586"/>
      <c r="AQ647" s="117" t="s">
        <v>143</v>
      </c>
      <c r="AR647" s="187">
        <f t="shared" si="363"/>
        <v>687933</v>
      </c>
      <c r="AS647" s="160">
        <f>IFERROR(AR647/AO635,"-")</f>
        <v>6.5179145701469105E-4</v>
      </c>
      <c r="AT647" s="187">
        <f t="shared" si="364"/>
        <v>5</v>
      </c>
      <c r="AU647" s="160">
        <f>IFERROR(AT647/AP635,"-")</f>
        <v>2.8011204481792717E-3</v>
      </c>
      <c r="AV647" s="190">
        <f t="shared" si="369"/>
        <v>137586.6</v>
      </c>
      <c r="AW647" s="101">
        <f t="shared" si="379"/>
        <v>3.0044465809397908E-4</v>
      </c>
      <c r="AX647" s="112"/>
      <c r="BN647" s="476"/>
      <c r="BO647" s="566"/>
      <c r="BP647" s="569"/>
      <c r="BQ647" s="569"/>
      <c r="BR647" s="388" t="s">
        <v>145</v>
      </c>
      <c r="BS647" s="374">
        <v>1045241</v>
      </c>
      <c r="BT647" s="329">
        <v>7.1102372788749884E-3</v>
      </c>
      <c r="BU647" s="374">
        <v>17</v>
      </c>
      <c r="BV647" s="329">
        <v>0.10759493670886076</v>
      </c>
      <c r="BW647" s="374">
        <v>61484.76470588235</v>
      </c>
      <c r="BX647" s="389">
        <v>1.6991504247876061E-3</v>
      </c>
      <c r="CA647" s="9"/>
      <c r="CB647" s="138"/>
      <c r="CC647" s="138"/>
      <c r="CD647" s="138"/>
      <c r="CE647" s="138"/>
      <c r="CF647" s="138"/>
      <c r="CG647" s="138"/>
      <c r="CH647" s="1"/>
      <c r="CI647" s="9"/>
      <c r="CJ647" s="130"/>
      <c r="CK647" s="130"/>
      <c r="CL647" s="130"/>
      <c r="CM647" s="1"/>
      <c r="CN647" s="1"/>
      <c r="CO647" s="1"/>
      <c r="CP647" s="1"/>
      <c r="CQ647" s="1"/>
    </row>
    <row r="648" spans="2:95" s="14" customFormat="1" ht="13.5" customHeight="1">
      <c r="B648" s="451"/>
      <c r="C648" s="566"/>
      <c r="D648" s="581"/>
      <c r="E648" s="569"/>
      <c r="F648" s="569"/>
      <c r="G648" s="117" t="s">
        <v>144</v>
      </c>
      <c r="H648" s="187">
        <v>3533362</v>
      </c>
      <c r="I648" s="160">
        <f>IFERROR(H648/E635,"-")</f>
        <v>4.6153464938696702E-3</v>
      </c>
      <c r="J648" s="187">
        <v>108</v>
      </c>
      <c r="K648" s="160">
        <f>IFERROR(J648/F635,"-")</f>
        <v>8.1081081081081086E-2</v>
      </c>
      <c r="L648" s="190">
        <f t="shared" si="365"/>
        <v>32716.314814814814</v>
      </c>
      <c r="M648" s="101">
        <f t="shared" si="375"/>
        <v>6.4896046148299486E-3</v>
      </c>
      <c r="N648" s="569"/>
      <c r="O648" s="569"/>
      <c r="P648" s="117" t="s">
        <v>144</v>
      </c>
      <c r="Q648" s="187">
        <v>905791</v>
      </c>
      <c r="R648" s="160">
        <f>IFERROR(Q648/N635,"-")</f>
        <v>8.2725927684874825E-3</v>
      </c>
      <c r="S648" s="187">
        <v>17</v>
      </c>
      <c r="T648" s="160">
        <f>IFERROR(S648/O635,"-")</f>
        <v>9.4972067039106142E-2</v>
      </c>
      <c r="U648" s="190">
        <f t="shared" si="366"/>
        <v>53281.823529411762</v>
      </c>
      <c r="V648" s="101">
        <f t="shared" si="376"/>
        <v>1.0215118375195289E-3</v>
      </c>
      <c r="W648" s="569"/>
      <c r="X648" s="569"/>
      <c r="Y648" s="117" t="s">
        <v>144</v>
      </c>
      <c r="Z648" s="187">
        <v>259721</v>
      </c>
      <c r="AA648" s="160">
        <f>IFERROR(Z648/W635,"-")</f>
        <v>4.2164621920908361E-3</v>
      </c>
      <c r="AB648" s="187">
        <v>10</v>
      </c>
      <c r="AC648" s="160">
        <f>IFERROR(AB648/X635,"-")</f>
        <v>0.10416666666666667</v>
      </c>
      <c r="AD648" s="190">
        <f t="shared" si="367"/>
        <v>25972.1</v>
      </c>
      <c r="AE648" s="101">
        <f t="shared" si="377"/>
        <v>6.0088931618795815E-4</v>
      </c>
      <c r="AF648" s="569"/>
      <c r="AG648" s="569"/>
      <c r="AH648" s="117" t="s">
        <v>144</v>
      </c>
      <c r="AI648" s="187">
        <v>1138343</v>
      </c>
      <c r="AJ648" s="160">
        <f>IFERROR(AI648/AF635,"-")</f>
        <v>9.5826925751290749E-3</v>
      </c>
      <c r="AK648" s="187">
        <v>27</v>
      </c>
      <c r="AL648" s="160">
        <f>IFERROR(AK648/AG635,"-")</f>
        <v>0.15168539325842698</v>
      </c>
      <c r="AM648" s="190">
        <f t="shared" si="368"/>
        <v>42160.851851851854</v>
      </c>
      <c r="AN648" s="101">
        <f t="shared" si="378"/>
        <v>1.6224011537074872E-3</v>
      </c>
      <c r="AO648" s="569"/>
      <c r="AP648" s="586"/>
      <c r="AQ648" s="117" t="s">
        <v>144</v>
      </c>
      <c r="AR648" s="187">
        <f t="shared" si="363"/>
        <v>5837217</v>
      </c>
      <c r="AS648" s="160">
        <f>IFERROR(AR648/AO635,"-")</f>
        <v>5.5305504654391104E-3</v>
      </c>
      <c r="AT648" s="187">
        <f t="shared" si="364"/>
        <v>162</v>
      </c>
      <c r="AU648" s="160">
        <f>IFERROR(AT648/AP635,"-")</f>
        <v>9.07563025210084E-2</v>
      </c>
      <c r="AV648" s="190">
        <f t="shared" si="369"/>
        <v>36032.203703703701</v>
      </c>
      <c r="AW648" s="101">
        <f t="shared" si="379"/>
        <v>9.7344069222449221E-3</v>
      </c>
      <c r="AX648" s="112"/>
      <c r="BN648" s="476"/>
      <c r="BO648" s="566"/>
      <c r="BP648" s="569"/>
      <c r="BQ648" s="569"/>
      <c r="BR648" s="388" t="s">
        <v>146</v>
      </c>
      <c r="BS648" s="374">
        <v>321772</v>
      </c>
      <c r="BT648" s="329">
        <v>2.1888495281931755E-3</v>
      </c>
      <c r="BU648" s="374">
        <v>10</v>
      </c>
      <c r="BV648" s="329">
        <v>6.3291139240506333E-2</v>
      </c>
      <c r="BW648" s="374">
        <v>32177.200000000001</v>
      </c>
      <c r="BX648" s="389">
        <v>9.9950024987506244E-4</v>
      </c>
      <c r="CA648" s="9"/>
      <c r="CB648" s="138"/>
      <c r="CC648" s="138"/>
      <c r="CD648" s="138"/>
      <c r="CE648" s="138"/>
      <c r="CF648" s="138"/>
      <c r="CG648" s="138"/>
      <c r="CH648" s="1"/>
      <c r="CI648" s="9"/>
      <c r="CJ648" s="130"/>
      <c r="CK648" s="130"/>
      <c r="CL648" s="130"/>
      <c r="CM648" s="1"/>
      <c r="CN648" s="1"/>
      <c r="CO648" s="1"/>
      <c r="CP648" s="1"/>
      <c r="CQ648" s="1"/>
    </row>
    <row r="649" spans="2:95" s="14" customFormat="1" ht="13.5" customHeight="1">
      <c r="B649" s="451"/>
      <c r="C649" s="566"/>
      <c r="D649" s="581"/>
      <c r="E649" s="569"/>
      <c r="F649" s="569"/>
      <c r="G649" s="117" t="s">
        <v>145</v>
      </c>
      <c r="H649" s="187">
        <v>3499269</v>
      </c>
      <c r="I649" s="160">
        <f>IFERROR(H649/E635,"-")</f>
        <v>4.5708135510193482E-3</v>
      </c>
      <c r="J649" s="187">
        <v>110</v>
      </c>
      <c r="K649" s="160">
        <f>IFERROR(J649/F635,"-")</f>
        <v>8.2582582582582581E-2</v>
      </c>
      <c r="L649" s="190">
        <f t="shared" si="365"/>
        <v>31811.536363636365</v>
      </c>
      <c r="M649" s="101">
        <f t="shared" si="375"/>
        <v>6.6097824780675402E-3</v>
      </c>
      <c r="N649" s="569"/>
      <c r="O649" s="569"/>
      <c r="P649" s="117" t="s">
        <v>145</v>
      </c>
      <c r="Q649" s="187">
        <v>583697</v>
      </c>
      <c r="R649" s="160">
        <f>IFERROR(Q649/N635,"-")</f>
        <v>5.3309069986209167E-3</v>
      </c>
      <c r="S649" s="187">
        <v>22</v>
      </c>
      <c r="T649" s="160">
        <f>IFERROR(S649/O635,"-")</f>
        <v>0.12290502793296089</v>
      </c>
      <c r="U649" s="190">
        <f t="shared" si="366"/>
        <v>26531.68181818182</v>
      </c>
      <c r="V649" s="101">
        <f t="shared" si="376"/>
        <v>1.3219564956135079E-3</v>
      </c>
      <c r="W649" s="569"/>
      <c r="X649" s="569"/>
      <c r="Y649" s="117" t="s">
        <v>145</v>
      </c>
      <c r="Z649" s="187">
        <v>445840</v>
      </c>
      <c r="AA649" s="160">
        <f>IFERROR(Z649/W635,"-")</f>
        <v>7.2380265890004203E-3</v>
      </c>
      <c r="AB649" s="187">
        <v>11</v>
      </c>
      <c r="AC649" s="160">
        <f>IFERROR(AB649/X635,"-")</f>
        <v>0.11458333333333333</v>
      </c>
      <c r="AD649" s="190">
        <f t="shared" si="367"/>
        <v>40530.909090909088</v>
      </c>
      <c r="AE649" s="101">
        <f t="shared" si="377"/>
        <v>6.6097824780675396E-4</v>
      </c>
      <c r="AF649" s="569"/>
      <c r="AG649" s="569"/>
      <c r="AH649" s="117" t="s">
        <v>145</v>
      </c>
      <c r="AI649" s="187">
        <v>1132405</v>
      </c>
      <c r="AJ649" s="160">
        <f>IFERROR(AI649/AF635,"-")</f>
        <v>9.5327058589010864E-3</v>
      </c>
      <c r="AK649" s="187">
        <v>23</v>
      </c>
      <c r="AL649" s="160">
        <f>IFERROR(AK649/AG635,"-")</f>
        <v>0.12921348314606743</v>
      </c>
      <c r="AM649" s="190">
        <f t="shared" si="368"/>
        <v>49235</v>
      </c>
      <c r="AN649" s="101">
        <f t="shared" si="378"/>
        <v>1.3820454272323037E-3</v>
      </c>
      <c r="AO649" s="569"/>
      <c r="AP649" s="586"/>
      <c r="AQ649" s="117" t="s">
        <v>145</v>
      </c>
      <c r="AR649" s="187">
        <f t="shared" si="363"/>
        <v>5661211</v>
      </c>
      <c r="AS649" s="160">
        <f>IFERROR(AR649/AO635,"-")</f>
        <v>5.3637911921038768E-3</v>
      </c>
      <c r="AT649" s="187">
        <f t="shared" si="364"/>
        <v>166</v>
      </c>
      <c r="AU649" s="160">
        <f>IFERROR(AT649/AP635,"-")</f>
        <v>9.2997198879551823E-2</v>
      </c>
      <c r="AV649" s="190">
        <f t="shared" si="369"/>
        <v>34103.680722891564</v>
      </c>
      <c r="AW649" s="101">
        <f t="shared" si="379"/>
        <v>9.9747626487201053E-3</v>
      </c>
      <c r="AX649" s="112"/>
      <c r="BN649" s="476"/>
      <c r="BO649" s="566"/>
      <c r="BP649" s="569"/>
      <c r="BQ649" s="569"/>
      <c r="BR649" s="388" t="s">
        <v>147</v>
      </c>
      <c r="BS649" s="374">
        <v>153597</v>
      </c>
      <c r="BT649" s="329">
        <v>1.044841443574603E-3</v>
      </c>
      <c r="BU649" s="374">
        <v>19</v>
      </c>
      <c r="BV649" s="329">
        <v>0.12025316455696203</v>
      </c>
      <c r="BW649" s="374">
        <v>8084.0526315789475</v>
      </c>
      <c r="BX649" s="389">
        <v>1.8990504747626188E-3</v>
      </c>
      <c r="CA649" s="9"/>
      <c r="CB649" s="138"/>
      <c r="CC649" s="138"/>
      <c r="CD649" s="138"/>
      <c r="CE649" s="138"/>
      <c r="CF649" s="138"/>
      <c r="CG649" s="138"/>
      <c r="CH649" s="1"/>
      <c r="CI649" s="9"/>
      <c r="CJ649" s="130"/>
      <c r="CK649" s="130"/>
      <c r="CL649" s="130"/>
      <c r="CM649" s="1"/>
      <c r="CN649" s="1"/>
      <c r="CO649" s="1"/>
      <c r="CP649" s="1"/>
      <c r="CQ649" s="1"/>
    </row>
    <row r="650" spans="2:95" s="14" customFormat="1" ht="13.5" customHeight="1">
      <c r="B650" s="451"/>
      <c r="C650" s="566"/>
      <c r="D650" s="581"/>
      <c r="E650" s="569"/>
      <c r="F650" s="569"/>
      <c r="G650" s="117" t="s">
        <v>146</v>
      </c>
      <c r="H650" s="187">
        <v>2091869</v>
      </c>
      <c r="I650" s="160">
        <f>IFERROR(H650/E635,"-")</f>
        <v>2.7324401674056189E-3</v>
      </c>
      <c r="J650" s="187">
        <v>65</v>
      </c>
      <c r="K650" s="160">
        <f>IFERROR(J650/F635,"-")</f>
        <v>4.8798798798798795E-2</v>
      </c>
      <c r="L650" s="190">
        <f t="shared" si="365"/>
        <v>32182.6</v>
      </c>
      <c r="M650" s="101">
        <f t="shared" si="375"/>
        <v>3.9057805552217282E-3</v>
      </c>
      <c r="N650" s="569"/>
      <c r="O650" s="569"/>
      <c r="P650" s="117" t="s">
        <v>146</v>
      </c>
      <c r="Q650" s="187">
        <v>386346</v>
      </c>
      <c r="R650" s="160">
        <f>IFERROR(Q650/N635,"-")</f>
        <v>3.528499538783301E-3</v>
      </c>
      <c r="S650" s="187">
        <v>10</v>
      </c>
      <c r="T650" s="160">
        <f>IFERROR(S650/O635,"-")</f>
        <v>5.5865921787709494E-2</v>
      </c>
      <c r="U650" s="190">
        <f t="shared" si="366"/>
        <v>38634.6</v>
      </c>
      <c r="V650" s="101">
        <f t="shared" si="376"/>
        <v>6.0088931618795815E-4</v>
      </c>
      <c r="W650" s="569"/>
      <c r="X650" s="569"/>
      <c r="Y650" s="117" t="s">
        <v>146</v>
      </c>
      <c r="Z650" s="187">
        <v>127985</v>
      </c>
      <c r="AA650" s="160">
        <f>IFERROR(Z650/W635,"-")</f>
        <v>2.077783135190245E-3</v>
      </c>
      <c r="AB650" s="187">
        <v>6</v>
      </c>
      <c r="AC650" s="160">
        <f>IFERROR(AB650/X635,"-")</f>
        <v>6.25E-2</v>
      </c>
      <c r="AD650" s="190">
        <f t="shared" si="367"/>
        <v>21330.833333333332</v>
      </c>
      <c r="AE650" s="101">
        <f t="shared" si="377"/>
        <v>3.6053358971277488E-4</v>
      </c>
      <c r="AF650" s="569"/>
      <c r="AG650" s="569"/>
      <c r="AH650" s="117" t="s">
        <v>146</v>
      </c>
      <c r="AI650" s="187">
        <v>449330</v>
      </c>
      <c r="AJ650" s="160">
        <f>IFERROR(AI650/AF635,"-")</f>
        <v>3.7825077808558115E-3</v>
      </c>
      <c r="AK650" s="187">
        <v>14</v>
      </c>
      <c r="AL650" s="160">
        <f>IFERROR(AK650/AG635,"-")</f>
        <v>7.8651685393258425E-2</v>
      </c>
      <c r="AM650" s="190">
        <f t="shared" si="368"/>
        <v>32095</v>
      </c>
      <c r="AN650" s="101">
        <f t="shared" si="378"/>
        <v>8.4124504266314148E-4</v>
      </c>
      <c r="AO650" s="569"/>
      <c r="AP650" s="586"/>
      <c r="AQ650" s="117" t="s">
        <v>146</v>
      </c>
      <c r="AR650" s="187">
        <f t="shared" si="363"/>
        <v>3055530</v>
      </c>
      <c r="AS650" s="160">
        <f>IFERROR(AR650/AO635,"-")</f>
        <v>2.8950033661012029E-3</v>
      </c>
      <c r="AT650" s="187">
        <f t="shared" si="364"/>
        <v>95</v>
      </c>
      <c r="AU650" s="160">
        <f>IFERROR(AT650/AP635,"-")</f>
        <v>5.3221288515406161E-2</v>
      </c>
      <c r="AV650" s="190">
        <f t="shared" si="369"/>
        <v>32163.473684210527</v>
      </c>
      <c r="AW650" s="101">
        <f t="shared" si="379"/>
        <v>5.7084485037856023E-3</v>
      </c>
      <c r="AX650" s="112"/>
      <c r="BN650" s="477"/>
      <c r="BO650" s="567"/>
      <c r="BP650" s="570"/>
      <c r="BQ650" s="570"/>
      <c r="BR650" s="119" t="s">
        <v>74</v>
      </c>
      <c r="BS650" s="374">
        <v>26004818</v>
      </c>
      <c r="BT650" s="329">
        <v>0.17689741062009559</v>
      </c>
      <c r="BU650" s="374">
        <v>138</v>
      </c>
      <c r="BV650" s="329">
        <v>0.87341772151898733</v>
      </c>
      <c r="BW650" s="374">
        <v>188440.71014492755</v>
      </c>
      <c r="BX650" s="389">
        <v>1.3793103448275862E-2</v>
      </c>
      <c r="BZ650" s="144"/>
      <c r="CA650" s="9"/>
      <c r="CB650" s="138"/>
      <c r="CC650" s="138"/>
      <c r="CD650" s="138"/>
      <c r="CE650" s="138"/>
      <c r="CF650" s="138"/>
      <c r="CG650" s="138"/>
      <c r="CH650" s="1"/>
      <c r="CI650" s="9"/>
      <c r="CJ650" s="130"/>
      <c r="CK650" s="130"/>
      <c r="CL650" s="130"/>
      <c r="CM650" s="1"/>
      <c r="CN650" s="1"/>
      <c r="CO650" s="1"/>
      <c r="CP650" s="1"/>
      <c r="CQ650" s="1"/>
    </row>
    <row r="651" spans="2:95" s="14" customFormat="1" ht="13.5" customHeight="1">
      <c r="B651" s="451"/>
      <c r="C651" s="566"/>
      <c r="D651" s="581"/>
      <c r="E651" s="569"/>
      <c r="F651" s="569"/>
      <c r="G651" s="118" t="s">
        <v>147</v>
      </c>
      <c r="H651" s="188">
        <v>1653546</v>
      </c>
      <c r="I651" s="161">
        <f>IFERROR(H651/E635,"-")</f>
        <v>2.1598940990343522E-3</v>
      </c>
      <c r="J651" s="188">
        <v>94</v>
      </c>
      <c r="K651" s="161">
        <f>IFERROR(J651/F635,"-")</f>
        <v>7.0570570570570576E-2</v>
      </c>
      <c r="L651" s="191">
        <f t="shared" si="365"/>
        <v>17590.91489361702</v>
      </c>
      <c r="M651" s="102">
        <f t="shared" si="375"/>
        <v>5.6483595721668065E-3</v>
      </c>
      <c r="N651" s="569"/>
      <c r="O651" s="569"/>
      <c r="P651" s="118" t="s">
        <v>147</v>
      </c>
      <c r="Q651" s="188">
        <v>292961</v>
      </c>
      <c r="R651" s="161">
        <f>IFERROR(Q651/N635,"-")</f>
        <v>2.6756139661896195E-3</v>
      </c>
      <c r="S651" s="188">
        <v>12</v>
      </c>
      <c r="T651" s="161">
        <f>IFERROR(S651/O635,"-")</f>
        <v>6.7039106145251395E-2</v>
      </c>
      <c r="U651" s="191">
        <f t="shared" si="366"/>
        <v>24413.416666666668</v>
      </c>
      <c r="V651" s="102">
        <f t="shared" si="376"/>
        <v>7.2106717942554976E-4</v>
      </c>
      <c r="W651" s="569"/>
      <c r="X651" s="569"/>
      <c r="Y651" s="118" t="s">
        <v>147</v>
      </c>
      <c r="Z651" s="188">
        <v>44145</v>
      </c>
      <c r="AA651" s="161">
        <f>IFERROR(Z651/W635,"-")</f>
        <v>7.1667567686036144E-4</v>
      </c>
      <c r="AB651" s="188">
        <v>6</v>
      </c>
      <c r="AC651" s="161">
        <f>IFERROR(AB651/X635,"-")</f>
        <v>6.25E-2</v>
      </c>
      <c r="AD651" s="191">
        <f t="shared" si="367"/>
        <v>7357.5</v>
      </c>
      <c r="AE651" s="102">
        <f t="shared" si="377"/>
        <v>3.6053358971277488E-4</v>
      </c>
      <c r="AF651" s="569"/>
      <c r="AG651" s="569"/>
      <c r="AH651" s="118" t="s">
        <v>147</v>
      </c>
      <c r="AI651" s="188">
        <v>451289</v>
      </c>
      <c r="AJ651" s="161">
        <f>IFERROR(AI651/AF635,"-")</f>
        <v>3.798998851433553E-3</v>
      </c>
      <c r="AK651" s="188">
        <v>24</v>
      </c>
      <c r="AL651" s="161">
        <f>IFERROR(AK651/AG635,"-")</f>
        <v>0.1348314606741573</v>
      </c>
      <c r="AM651" s="191">
        <f t="shared" si="368"/>
        <v>18803.708333333332</v>
      </c>
      <c r="AN651" s="102">
        <f t="shared" si="378"/>
        <v>1.4421343588510995E-3</v>
      </c>
      <c r="AO651" s="569"/>
      <c r="AP651" s="586"/>
      <c r="AQ651" s="118" t="s">
        <v>147</v>
      </c>
      <c r="AR651" s="188">
        <f t="shared" si="363"/>
        <v>2441941</v>
      </c>
      <c r="AS651" s="161">
        <f>IFERROR(AR651/AO635,"-")</f>
        <v>2.3136501408333541E-3</v>
      </c>
      <c r="AT651" s="188">
        <f t="shared" si="364"/>
        <v>136</v>
      </c>
      <c r="AU651" s="161">
        <f>IFERROR(AT651/AP635,"-")</f>
        <v>7.6190476190476197E-2</v>
      </c>
      <c r="AV651" s="191">
        <f t="shared" si="369"/>
        <v>17955.448529411766</v>
      </c>
      <c r="AW651" s="102">
        <f t="shared" si="379"/>
        <v>8.1720947001562311E-3</v>
      </c>
      <c r="AX651" s="112"/>
      <c r="BN651" s="555">
        <v>39</v>
      </c>
      <c r="BO651" s="565" t="s">
        <v>7</v>
      </c>
      <c r="BP651" s="568">
        <v>928689150</v>
      </c>
      <c r="BQ651" s="568">
        <v>729</v>
      </c>
      <c r="BR651" s="388" t="s">
        <v>133</v>
      </c>
      <c r="BS651" s="374">
        <v>49196091</v>
      </c>
      <c r="BT651" s="329">
        <v>5.2973689850904365E-2</v>
      </c>
      <c r="BU651" s="374">
        <v>174</v>
      </c>
      <c r="BV651" s="329">
        <v>0.23868312757201646</v>
      </c>
      <c r="BW651" s="374">
        <v>282736.1551724138</v>
      </c>
      <c r="BX651" s="389">
        <v>2.9966416946525447E-3</v>
      </c>
      <c r="CA651" s="9"/>
      <c r="CB651" s="138"/>
      <c r="CC651" s="138"/>
      <c r="CD651" s="138"/>
      <c r="CE651" s="138"/>
      <c r="CF651" s="138"/>
      <c r="CG651" s="138"/>
      <c r="CH651" s="1"/>
      <c r="CI651" s="9"/>
      <c r="CJ651" s="130"/>
      <c r="CK651" s="130"/>
      <c r="CL651" s="130"/>
      <c r="CM651" s="1"/>
      <c r="CN651" s="1"/>
      <c r="CO651" s="1"/>
      <c r="CP651" s="1"/>
      <c r="CQ651" s="1"/>
    </row>
    <row r="652" spans="2:95" s="14" customFormat="1" ht="13.5" customHeight="1">
      <c r="B652" s="451"/>
      <c r="C652" s="567"/>
      <c r="D652" s="582"/>
      <c r="E652" s="570"/>
      <c r="F652" s="570"/>
      <c r="G652" s="119" t="s">
        <v>74</v>
      </c>
      <c r="H652" s="181">
        <v>132331076</v>
      </c>
      <c r="I652" s="161">
        <f>IFERROR(H652/E635,"-")</f>
        <v>0.17285343750416765</v>
      </c>
      <c r="J652" s="188">
        <v>992</v>
      </c>
      <c r="K652" s="161">
        <f>IFERROR(J652/F635,"-")</f>
        <v>0.74474474474474472</v>
      </c>
      <c r="L652" s="191">
        <f t="shared" si="365"/>
        <v>133398.26209677418</v>
      </c>
      <c r="M652" s="103">
        <f t="shared" si="375"/>
        <v>5.9608220165845452E-2</v>
      </c>
      <c r="N652" s="570"/>
      <c r="O652" s="570"/>
      <c r="P652" s="119" t="s">
        <v>74</v>
      </c>
      <c r="Q652" s="181">
        <v>28250605</v>
      </c>
      <c r="R652" s="161">
        <f>IFERROR(Q652/N635,"-")</f>
        <v>0.25801288666855415</v>
      </c>
      <c r="S652" s="188">
        <v>140</v>
      </c>
      <c r="T652" s="161">
        <f>IFERROR(S652/O635,"-")</f>
        <v>0.78212290502793291</v>
      </c>
      <c r="U652" s="191">
        <f t="shared" si="366"/>
        <v>201790.03571428571</v>
      </c>
      <c r="V652" s="103">
        <f t="shared" si="376"/>
        <v>8.4124504266314144E-3</v>
      </c>
      <c r="W652" s="570"/>
      <c r="X652" s="570"/>
      <c r="Y652" s="119" t="s">
        <v>74</v>
      </c>
      <c r="Z652" s="181">
        <v>14167922</v>
      </c>
      <c r="AA652" s="161">
        <f>IFERROR(Z652/W635,"-")</f>
        <v>0.23001030896035352</v>
      </c>
      <c r="AB652" s="188">
        <v>72</v>
      </c>
      <c r="AC652" s="161">
        <f>IFERROR(AB652/X635,"-")</f>
        <v>0.75</v>
      </c>
      <c r="AD652" s="191">
        <f t="shared" si="367"/>
        <v>196776.69444444444</v>
      </c>
      <c r="AE652" s="103">
        <f t="shared" si="377"/>
        <v>4.3264030765532988E-3</v>
      </c>
      <c r="AF652" s="570"/>
      <c r="AG652" s="570"/>
      <c r="AH652" s="119" t="s">
        <v>74</v>
      </c>
      <c r="AI652" s="181">
        <v>22970512</v>
      </c>
      <c r="AJ652" s="161">
        <f>IFERROR(AI652/AF635,"-")</f>
        <v>0.193368215721723</v>
      </c>
      <c r="AK652" s="188">
        <v>149</v>
      </c>
      <c r="AL652" s="161">
        <f>IFERROR(AK652/AG635,"-")</f>
        <v>0.8370786516853933</v>
      </c>
      <c r="AM652" s="191">
        <f t="shared" si="368"/>
        <v>154164.51006711408</v>
      </c>
      <c r="AN652" s="103">
        <f t="shared" si="378"/>
        <v>8.9532508112005766E-3</v>
      </c>
      <c r="AO652" s="570"/>
      <c r="AP652" s="587"/>
      <c r="AQ652" s="119" t="s">
        <v>74</v>
      </c>
      <c r="AR652" s="181">
        <f t="shared" si="363"/>
        <v>197720115</v>
      </c>
      <c r="AS652" s="161">
        <f>IFERROR(AR652/AO635,"-")</f>
        <v>0.18733260628137083</v>
      </c>
      <c r="AT652" s="188">
        <f t="shared" si="364"/>
        <v>1353</v>
      </c>
      <c r="AU652" s="161">
        <f>IFERROR(AT652/AP635,"-")</f>
        <v>0.7579831932773109</v>
      </c>
      <c r="AV652" s="191">
        <f t="shared" si="369"/>
        <v>146134.60088691796</v>
      </c>
      <c r="AW652" s="103">
        <f t="shared" si="379"/>
        <v>8.1300324480230737E-2</v>
      </c>
      <c r="AX652" s="112"/>
      <c r="BN652" s="476"/>
      <c r="BO652" s="566"/>
      <c r="BP652" s="569"/>
      <c r="BQ652" s="569"/>
      <c r="BR652" s="388" t="s">
        <v>134</v>
      </c>
      <c r="BS652" s="374">
        <v>14550959</v>
      </c>
      <c r="BT652" s="329">
        <v>1.5668277162492961E-2</v>
      </c>
      <c r="BU652" s="374">
        <v>247</v>
      </c>
      <c r="BV652" s="329">
        <v>0.33882030178326472</v>
      </c>
      <c r="BW652" s="374">
        <v>58910.765182186238</v>
      </c>
      <c r="BX652" s="389">
        <v>4.253853440110221E-3</v>
      </c>
      <c r="CA652" s="9"/>
      <c r="CB652" s="138"/>
      <c r="CC652" s="138"/>
      <c r="CD652" s="138"/>
      <c r="CE652" s="138"/>
      <c r="CF652" s="138"/>
      <c r="CG652" s="138"/>
      <c r="CH652" s="1"/>
      <c r="CI652" s="9"/>
      <c r="CJ652" s="130"/>
      <c r="CK652" s="130"/>
      <c r="CL652" s="130"/>
      <c r="CM652" s="1"/>
      <c r="CN652" s="1"/>
      <c r="CO652" s="1"/>
      <c r="CP652" s="1"/>
      <c r="CQ652" s="1"/>
    </row>
    <row r="653" spans="2:95" s="14" customFormat="1" ht="13.5" customHeight="1">
      <c r="B653" s="451">
        <v>37</v>
      </c>
      <c r="C653" s="565" t="s">
        <v>3</v>
      </c>
      <c r="D653" s="580">
        <f>BL41</f>
        <v>52041</v>
      </c>
      <c r="E653" s="568">
        <f>VLOOKUP(C653,$AY$5:$BI$78,2,0)</f>
        <v>3769480750</v>
      </c>
      <c r="F653" s="568">
        <f>VLOOKUP(C653,$AY$5:$BI$78,7,0)</f>
        <v>6266</v>
      </c>
      <c r="G653" s="115" t="s">
        <v>133</v>
      </c>
      <c r="H653" s="186">
        <v>62775882</v>
      </c>
      <c r="I653" s="159">
        <f>IFERROR(H653/E653,"-")</f>
        <v>1.6653721338144519E-2</v>
      </c>
      <c r="J653" s="186">
        <v>762</v>
      </c>
      <c r="K653" s="159">
        <f>IFERROR(J653/F653,"-")</f>
        <v>0.12160868177465688</v>
      </c>
      <c r="L653" s="189">
        <f t="shared" si="365"/>
        <v>82383.047244094487</v>
      </c>
      <c r="M653" s="100">
        <f>IFERROR(J653/$BL$41,0)</f>
        <v>1.4642301262466132E-2</v>
      </c>
      <c r="N653" s="568">
        <f>VLOOKUP(C653,$AY$5:$BI$78,3,0)</f>
        <v>567607330</v>
      </c>
      <c r="O653" s="568">
        <f>VLOOKUP(C653,$AY$5:$BI$78,8,0)</f>
        <v>892</v>
      </c>
      <c r="P653" s="115" t="s">
        <v>133</v>
      </c>
      <c r="Q653" s="186">
        <v>4927133</v>
      </c>
      <c r="R653" s="159">
        <f>IFERROR(Q653/N653,"-")</f>
        <v>8.6805309579071153E-3</v>
      </c>
      <c r="S653" s="186">
        <v>125</v>
      </c>
      <c r="T653" s="159">
        <f>IFERROR(S653/O653,"-")</f>
        <v>0.14013452914798205</v>
      </c>
      <c r="U653" s="189">
        <f t="shared" si="366"/>
        <v>39417.063999999998</v>
      </c>
      <c r="V653" s="100">
        <f>IFERROR(S653/$BL$41,0)</f>
        <v>2.4019523068349955E-3</v>
      </c>
      <c r="W653" s="568">
        <f>VLOOKUP(C653,$AY$5:$BI$78,4,0)</f>
        <v>334196040</v>
      </c>
      <c r="X653" s="568">
        <f>VLOOKUP(C653,$AY$5:$BI$78,9,0)</f>
        <v>462</v>
      </c>
      <c r="Y653" s="115" t="s">
        <v>133</v>
      </c>
      <c r="Z653" s="186">
        <v>3658849</v>
      </c>
      <c r="AA653" s="159">
        <f>IFERROR(Z653/W653,"-")</f>
        <v>1.0948211714297992E-2</v>
      </c>
      <c r="AB653" s="186">
        <v>62</v>
      </c>
      <c r="AC653" s="159">
        <f>IFERROR(AB653/X653,"-")</f>
        <v>0.13419913419913421</v>
      </c>
      <c r="AD653" s="189">
        <f t="shared" si="367"/>
        <v>59013.693548387098</v>
      </c>
      <c r="AE653" s="100">
        <f>IFERROR(AB653/$BL$41,0)</f>
        <v>1.1913683441901577E-3</v>
      </c>
      <c r="AF653" s="568">
        <f>VLOOKUP(C653,$AY$5:$BI$78,5,0)</f>
        <v>782076160</v>
      </c>
      <c r="AG653" s="568">
        <f>VLOOKUP(C653,$AY$5:$BI$78,10,0)</f>
        <v>941</v>
      </c>
      <c r="AH653" s="115" t="s">
        <v>133</v>
      </c>
      <c r="AI653" s="186">
        <v>11033932</v>
      </c>
      <c r="AJ653" s="159">
        <f>IFERROR(AI653/AF653,"-")</f>
        <v>1.4108513421506161E-2</v>
      </c>
      <c r="AK653" s="186">
        <v>177</v>
      </c>
      <c r="AL653" s="159">
        <f>IFERROR(AK653/AG653,"-")</f>
        <v>0.18809776833156217</v>
      </c>
      <c r="AM653" s="189">
        <f t="shared" si="368"/>
        <v>62338.598870056499</v>
      </c>
      <c r="AN653" s="100">
        <f>IFERROR(AK653/$BL$41,0)</f>
        <v>3.4011644664783537E-3</v>
      </c>
      <c r="AO653" s="568">
        <f>VLOOKUP(C653,$AY$5:$BI$78,6,0)</f>
        <v>5453360280</v>
      </c>
      <c r="AP653" s="585">
        <f>VLOOKUP(C653,$AY$5:$BI$78,11,0)</f>
        <v>8561</v>
      </c>
      <c r="AQ653" s="115" t="s">
        <v>133</v>
      </c>
      <c r="AR653" s="186">
        <f t="shared" si="363"/>
        <v>82395796</v>
      </c>
      <c r="AS653" s="159">
        <f>IFERROR(AR653/AO653,"-")</f>
        <v>1.5109178885940029E-2</v>
      </c>
      <c r="AT653" s="186">
        <f t="shared" si="364"/>
        <v>1126</v>
      </c>
      <c r="AU653" s="159">
        <f>IFERROR(AT653/AP653,"-")</f>
        <v>0.13152669080714871</v>
      </c>
      <c r="AV653" s="189">
        <f t="shared" si="369"/>
        <v>73175.662522202489</v>
      </c>
      <c r="AW653" s="100">
        <f>IFERROR(AT653/$BL$41,0)</f>
        <v>2.1636786379969641E-2</v>
      </c>
      <c r="AX653" s="112"/>
      <c r="BN653" s="476"/>
      <c r="BO653" s="566"/>
      <c r="BP653" s="569"/>
      <c r="BQ653" s="569"/>
      <c r="BR653" s="388" t="s">
        <v>135</v>
      </c>
      <c r="BS653" s="374">
        <v>14259607</v>
      </c>
      <c r="BT653" s="329">
        <v>1.5354553243138461E-2</v>
      </c>
      <c r="BU653" s="374">
        <v>224</v>
      </c>
      <c r="BV653" s="329">
        <v>0.30727023319615915</v>
      </c>
      <c r="BW653" s="374">
        <v>63658.959821428572</v>
      </c>
      <c r="BX653" s="389">
        <v>3.8577456298975288E-3</v>
      </c>
      <c r="CA653" s="9"/>
      <c r="CB653" s="138"/>
      <c r="CC653" s="138"/>
      <c r="CD653" s="138"/>
      <c r="CE653" s="138"/>
      <c r="CF653" s="138"/>
      <c r="CG653" s="138"/>
      <c r="CH653" s="1"/>
      <c r="CI653" s="9"/>
      <c r="CJ653" s="130"/>
      <c r="CK653" s="130"/>
      <c r="CL653" s="130"/>
      <c r="CM653" s="1"/>
      <c r="CN653" s="1"/>
      <c r="CO653" s="1"/>
      <c r="CP653" s="1"/>
      <c r="CQ653" s="1"/>
    </row>
    <row r="654" spans="2:95" s="14" customFormat="1" ht="13.5" customHeight="1">
      <c r="B654" s="451"/>
      <c r="C654" s="566"/>
      <c r="D654" s="581"/>
      <c r="E654" s="569"/>
      <c r="F654" s="569"/>
      <c r="G654" s="116" t="s">
        <v>134</v>
      </c>
      <c r="H654" s="187">
        <v>93776468</v>
      </c>
      <c r="I654" s="160">
        <f>IFERROR(H654/E653,"-")</f>
        <v>2.4877821169401116E-2</v>
      </c>
      <c r="J654" s="187">
        <v>1354</v>
      </c>
      <c r="K654" s="160">
        <f>IFERROR(J654/F653,"-")</f>
        <v>0.21608681774656879</v>
      </c>
      <c r="L654" s="190">
        <f t="shared" si="365"/>
        <v>69258.838995568687</v>
      </c>
      <c r="M654" s="101">
        <f t="shared" ref="M654:M670" si="387">IFERROR(J654/$BL$41,0)</f>
        <v>2.6017947387636672E-2</v>
      </c>
      <c r="N654" s="569"/>
      <c r="O654" s="569"/>
      <c r="P654" s="116" t="s">
        <v>134</v>
      </c>
      <c r="Q654" s="187">
        <v>15709150</v>
      </c>
      <c r="R654" s="160">
        <f>IFERROR(Q654/N653,"-")</f>
        <v>2.767608726969752E-2</v>
      </c>
      <c r="S654" s="187">
        <v>219</v>
      </c>
      <c r="T654" s="160">
        <f>IFERROR(S654/O653,"-")</f>
        <v>0.24551569506726456</v>
      </c>
      <c r="U654" s="190">
        <f t="shared" si="366"/>
        <v>71731.278538812781</v>
      </c>
      <c r="V654" s="101">
        <f t="shared" ref="V654:V670" si="388">IFERROR(S654/$BL$41,0)</f>
        <v>4.2082204415749124E-3</v>
      </c>
      <c r="W654" s="569"/>
      <c r="X654" s="569"/>
      <c r="Y654" s="116" t="s">
        <v>134</v>
      </c>
      <c r="Z654" s="187">
        <v>9183009</v>
      </c>
      <c r="AA654" s="160">
        <f>IFERROR(Z654/W653,"-")</f>
        <v>2.7477910869320894E-2</v>
      </c>
      <c r="AB654" s="187">
        <v>117</v>
      </c>
      <c r="AC654" s="160">
        <f>IFERROR(AB654/X653,"-")</f>
        <v>0.25324675324675322</v>
      </c>
      <c r="AD654" s="190">
        <f t="shared" si="367"/>
        <v>78487.256410256407</v>
      </c>
      <c r="AE654" s="101">
        <f t="shared" ref="AE654:AE670" si="389">IFERROR(AB654/$BL$41,0)</f>
        <v>2.2482273591975556E-3</v>
      </c>
      <c r="AF654" s="569"/>
      <c r="AG654" s="569"/>
      <c r="AH654" s="116" t="s">
        <v>134</v>
      </c>
      <c r="AI654" s="187">
        <v>14000064</v>
      </c>
      <c r="AJ654" s="160">
        <f>IFERROR(AI654/AF653,"-")</f>
        <v>1.7901151724149217E-2</v>
      </c>
      <c r="AK654" s="187">
        <v>251</v>
      </c>
      <c r="AL654" s="160">
        <f>IFERROR(AK654/AG653,"-")</f>
        <v>0.26673751328374068</v>
      </c>
      <c r="AM654" s="190">
        <f t="shared" si="368"/>
        <v>55777.147410358564</v>
      </c>
      <c r="AN654" s="101">
        <f t="shared" ref="AN654:AN670" si="390">IFERROR(AK654/$BL$41,0)</f>
        <v>4.8231202321246712E-3</v>
      </c>
      <c r="AO654" s="569"/>
      <c r="AP654" s="586"/>
      <c r="AQ654" s="116" t="s">
        <v>134</v>
      </c>
      <c r="AR654" s="187">
        <f t="shared" si="363"/>
        <v>132668691</v>
      </c>
      <c r="AS654" s="160">
        <f>IFERROR(AR654/AO653,"-")</f>
        <v>2.4327879360283161E-2</v>
      </c>
      <c r="AT654" s="187">
        <f t="shared" si="364"/>
        <v>1941</v>
      </c>
      <c r="AU654" s="160">
        <f>IFERROR(AT654/AP653,"-")</f>
        <v>0.22672584978390375</v>
      </c>
      <c r="AV654" s="190">
        <f t="shared" si="369"/>
        <v>68350.690880989176</v>
      </c>
      <c r="AW654" s="101">
        <f t="shared" ref="AW654:AW670" si="391">IFERROR(AT654/$BL$41,0)</f>
        <v>3.7297515420533812E-2</v>
      </c>
      <c r="AX654" s="112"/>
      <c r="BN654" s="476"/>
      <c r="BO654" s="566"/>
      <c r="BP654" s="569"/>
      <c r="BQ654" s="569"/>
      <c r="BR654" s="388" t="s">
        <v>136</v>
      </c>
      <c r="BS654" s="374">
        <v>1920493</v>
      </c>
      <c r="BT654" s="329">
        <v>2.0679610610288704E-3</v>
      </c>
      <c r="BU654" s="374">
        <v>32</v>
      </c>
      <c r="BV654" s="329">
        <v>4.38957475994513E-2</v>
      </c>
      <c r="BW654" s="374">
        <v>60015.40625</v>
      </c>
      <c r="BX654" s="389">
        <v>5.5110651855678984E-4</v>
      </c>
      <c r="CA654" s="9"/>
      <c r="CB654" s="138"/>
      <c r="CC654" s="138"/>
      <c r="CD654" s="138"/>
      <c r="CE654" s="138"/>
      <c r="CF654" s="138"/>
      <c r="CG654" s="138"/>
      <c r="CH654" s="1"/>
      <c r="CI654" s="9"/>
      <c r="CJ654" s="130"/>
      <c r="CK654" s="130"/>
      <c r="CL654" s="130"/>
      <c r="CM654" s="1"/>
      <c r="CN654" s="1"/>
      <c r="CO654" s="1"/>
      <c r="CP654" s="1"/>
      <c r="CQ654" s="1"/>
    </row>
    <row r="655" spans="2:95" s="14" customFormat="1" ht="13.5" customHeight="1">
      <c r="B655" s="451"/>
      <c r="C655" s="566"/>
      <c r="D655" s="581"/>
      <c r="E655" s="569"/>
      <c r="F655" s="569"/>
      <c r="G655" s="116" t="s">
        <v>474</v>
      </c>
      <c r="H655" s="187">
        <v>62792045</v>
      </c>
      <c r="I655" s="160">
        <f>IFERROR(H655/E653,"-")</f>
        <v>1.665800919662476E-2</v>
      </c>
      <c r="J655" s="187">
        <v>427</v>
      </c>
      <c r="K655" s="160">
        <f>IFERROR(J655/F653,"-")</f>
        <v>6.8145547398659426E-2</v>
      </c>
      <c r="L655" s="190">
        <f t="shared" si="365"/>
        <v>147053.96955503512</v>
      </c>
      <c r="M655" s="101">
        <f t="shared" si="387"/>
        <v>8.2050690801483452E-3</v>
      </c>
      <c r="N655" s="569"/>
      <c r="O655" s="569"/>
      <c r="P655" s="116" t="s">
        <v>474</v>
      </c>
      <c r="Q655" s="187">
        <v>4600346</v>
      </c>
      <c r="R655" s="160">
        <f>IFERROR(Q655/N653,"-")</f>
        <v>8.1048037205580133E-3</v>
      </c>
      <c r="S655" s="187">
        <v>63</v>
      </c>
      <c r="T655" s="160">
        <f>IFERROR(S655/O653,"-")</f>
        <v>7.0627802690582955E-2</v>
      </c>
      <c r="U655" s="190">
        <f t="shared" si="366"/>
        <v>73021.365079365074</v>
      </c>
      <c r="V655" s="101">
        <f t="shared" si="388"/>
        <v>1.2105839626448376E-3</v>
      </c>
      <c r="W655" s="569"/>
      <c r="X655" s="569"/>
      <c r="Y655" s="116" t="s">
        <v>474</v>
      </c>
      <c r="Z655" s="187">
        <v>4437333</v>
      </c>
      <c r="AA655" s="160">
        <f>IFERROR(Z655/W653,"-")</f>
        <v>1.3277634887594718E-2</v>
      </c>
      <c r="AB655" s="187">
        <v>35</v>
      </c>
      <c r="AC655" s="160">
        <f>IFERROR(AB655/X653,"-")</f>
        <v>7.575757575757576E-2</v>
      </c>
      <c r="AD655" s="190">
        <f t="shared" si="367"/>
        <v>126780.94285714286</v>
      </c>
      <c r="AE655" s="101">
        <f t="shared" si="389"/>
        <v>6.7254664591379879E-4</v>
      </c>
      <c r="AF655" s="569"/>
      <c r="AG655" s="569"/>
      <c r="AH655" s="116" t="s">
        <v>474</v>
      </c>
      <c r="AI655" s="187">
        <v>6686686</v>
      </c>
      <c r="AJ655" s="160">
        <f>IFERROR(AI655/AF653,"-")</f>
        <v>8.5499166730769547E-3</v>
      </c>
      <c r="AK655" s="187">
        <v>71</v>
      </c>
      <c r="AL655" s="160">
        <f>IFERROR(AK655/AG653,"-")</f>
        <v>7.5451647183846976E-2</v>
      </c>
      <c r="AM655" s="190">
        <f t="shared" si="368"/>
        <v>94178.676056338023</v>
      </c>
      <c r="AN655" s="101">
        <f t="shared" si="390"/>
        <v>1.3643089102822773E-3</v>
      </c>
      <c r="AO655" s="569"/>
      <c r="AP655" s="586"/>
      <c r="AQ655" s="116" t="s">
        <v>474</v>
      </c>
      <c r="AR655" s="187">
        <f t="shared" si="363"/>
        <v>78516410</v>
      </c>
      <c r="AS655" s="160">
        <f>IFERROR(AR655/AO653,"-")</f>
        <v>1.4397803550217666E-2</v>
      </c>
      <c r="AT655" s="187">
        <f t="shared" si="364"/>
        <v>596</v>
      </c>
      <c r="AU655" s="160">
        <f>IFERROR(AT655/AP653,"-")</f>
        <v>6.9618035276252779E-2</v>
      </c>
      <c r="AV655" s="190">
        <f t="shared" si="369"/>
        <v>131738.94295302013</v>
      </c>
      <c r="AW655" s="101">
        <f t="shared" si="391"/>
        <v>1.1452508598989258E-2</v>
      </c>
      <c r="AX655" s="111"/>
      <c r="BJ655" s="12"/>
      <c r="BM655" s="12"/>
      <c r="BN655" s="476"/>
      <c r="BO655" s="566"/>
      <c r="BP655" s="569"/>
      <c r="BQ655" s="569"/>
      <c r="BR655" s="388" t="s">
        <v>137</v>
      </c>
      <c r="BS655" s="374">
        <v>13432882</v>
      </c>
      <c r="BT655" s="329">
        <v>1.446434686999412E-2</v>
      </c>
      <c r="BU655" s="374">
        <v>303</v>
      </c>
      <c r="BV655" s="329">
        <v>0.41563786008230452</v>
      </c>
      <c r="BW655" s="374">
        <v>44332.943894389442</v>
      </c>
      <c r="BX655" s="389">
        <v>5.2182898475846033E-3</v>
      </c>
      <c r="BY655" s="12"/>
      <c r="CA655" s="9"/>
      <c r="CB655" s="138"/>
      <c r="CC655" s="138"/>
      <c r="CD655" s="138"/>
      <c r="CE655" s="138"/>
      <c r="CF655" s="138"/>
      <c r="CG655" s="138"/>
      <c r="CH655" s="1"/>
      <c r="CI655" s="9"/>
      <c r="CJ655" s="130"/>
      <c r="CK655" s="130"/>
      <c r="CL655" s="130"/>
      <c r="CM655" s="1"/>
      <c r="CN655" s="1"/>
      <c r="CO655" s="1"/>
      <c r="CP655" s="1"/>
      <c r="CQ655" s="1"/>
    </row>
    <row r="656" spans="2:95" s="14" customFormat="1" ht="13.5" customHeight="1">
      <c r="B656" s="451"/>
      <c r="C656" s="566"/>
      <c r="D656" s="581"/>
      <c r="E656" s="569"/>
      <c r="F656" s="569"/>
      <c r="G656" s="117" t="s">
        <v>135</v>
      </c>
      <c r="H656" s="187">
        <v>75460830</v>
      </c>
      <c r="I656" s="160">
        <f>IFERROR(H656/E653,"-")</f>
        <v>2.0018892522531119E-2</v>
      </c>
      <c r="J656" s="187">
        <v>1740</v>
      </c>
      <c r="K656" s="160">
        <f>IFERROR(J656/F653,"-")</f>
        <v>0.27768911586338973</v>
      </c>
      <c r="L656" s="190">
        <f t="shared" si="365"/>
        <v>43368.293103448275</v>
      </c>
      <c r="M656" s="101">
        <f t="shared" si="387"/>
        <v>3.343517611114314E-2</v>
      </c>
      <c r="N656" s="569"/>
      <c r="O656" s="569"/>
      <c r="P656" s="117" t="s">
        <v>135</v>
      </c>
      <c r="Q656" s="187">
        <v>16957733</v>
      </c>
      <c r="R656" s="160">
        <f>IFERROR(Q656/N653,"-")</f>
        <v>2.9875817495168711E-2</v>
      </c>
      <c r="S656" s="187">
        <v>301</v>
      </c>
      <c r="T656" s="160">
        <f>IFERROR(S656/O653,"-")</f>
        <v>0.33744394618834078</v>
      </c>
      <c r="U656" s="190">
        <f t="shared" si="366"/>
        <v>56337.983388704321</v>
      </c>
      <c r="V656" s="101">
        <f t="shared" si="388"/>
        <v>5.7839011548586694E-3</v>
      </c>
      <c r="W656" s="569"/>
      <c r="X656" s="569"/>
      <c r="Y656" s="117" t="s">
        <v>135</v>
      </c>
      <c r="Z656" s="187">
        <v>10759780</v>
      </c>
      <c r="AA656" s="160">
        <f>IFERROR(Z656/W653,"-")</f>
        <v>3.2196012855209177E-2</v>
      </c>
      <c r="AB656" s="187">
        <v>139</v>
      </c>
      <c r="AC656" s="160">
        <f>IFERROR(AB656/X653,"-")</f>
        <v>0.30086580086580089</v>
      </c>
      <c r="AD656" s="190">
        <f t="shared" si="367"/>
        <v>77408.489208633095</v>
      </c>
      <c r="AE656" s="101">
        <f t="shared" si="389"/>
        <v>2.6709709652005149E-3</v>
      </c>
      <c r="AF656" s="569"/>
      <c r="AG656" s="569"/>
      <c r="AH656" s="117" t="s">
        <v>135</v>
      </c>
      <c r="AI656" s="187">
        <v>8972445</v>
      </c>
      <c r="AJ656" s="160">
        <f>IFERROR(AI656/AF653,"-")</f>
        <v>1.1472597502524563E-2</v>
      </c>
      <c r="AK656" s="187">
        <v>287</v>
      </c>
      <c r="AL656" s="160">
        <f>IFERROR(AK656/AG653,"-")</f>
        <v>0.30499468650371947</v>
      </c>
      <c r="AM656" s="190">
        <f t="shared" si="368"/>
        <v>31262.874564459929</v>
      </c>
      <c r="AN656" s="101">
        <f t="shared" si="390"/>
        <v>5.51488249649315E-3</v>
      </c>
      <c r="AO656" s="569"/>
      <c r="AP656" s="586"/>
      <c r="AQ656" s="117" t="s">
        <v>135</v>
      </c>
      <c r="AR656" s="187">
        <f t="shared" si="363"/>
        <v>112150788</v>
      </c>
      <c r="AS656" s="160">
        <f>IFERROR(AR656/AO653,"-")</f>
        <v>2.056544630130324E-2</v>
      </c>
      <c r="AT656" s="187">
        <f t="shared" si="364"/>
        <v>2467</v>
      </c>
      <c r="AU656" s="160">
        <f>IFERROR(AT656/AP653,"-")</f>
        <v>0.28816727017871746</v>
      </c>
      <c r="AV656" s="190">
        <f t="shared" si="369"/>
        <v>45460.392379408186</v>
      </c>
      <c r="AW656" s="101">
        <f t="shared" si="391"/>
        <v>4.7404930727695471E-2</v>
      </c>
      <c r="AX656" s="112"/>
      <c r="BN656" s="476"/>
      <c r="BO656" s="566"/>
      <c r="BP656" s="569"/>
      <c r="BQ656" s="569"/>
      <c r="BR656" s="388" t="s">
        <v>138</v>
      </c>
      <c r="BS656" s="374">
        <v>30056889</v>
      </c>
      <c r="BT656" s="329">
        <v>3.236485426797546E-2</v>
      </c>
      <c r="BU656" s="374">
        <v>270</v>
      </c>
      <c r="BV656" s="329">
        <v>0.37037037037037035</v>
      </c>
      <c r="BW656" s="374">
        <v>111321.81111111111</v>
      </c>
      <c r="BX656" s="389">
        <v>4.6499612503229136E-3</v>
      </c>
      <c r="CA656" s="9"/>
      <c r="CB656" s="138"/>
      <c r="CC656" s="138"/>
      <c r="CD656" s="138"/>
      <c r="CE656" s="138"/>
      <c r="CF656" s="138"/>
      <c r="CG656" s="138"/>
      <c r="CH656" s="1"/>
      <c r="CI656" s="9"/>
      <c r="CJ656" s="130"/>
      <c r="CK656" s="130"/>
      <c r="CL656" s="130"/>
      <c r="CM656" s="1"/>
      <c r="CN656" s="1"/>
      <c r="CO656" s="1"/>
      <c r="CP656" s="1"/>
      <c r="CQ656" s="1"/>
    </row>
    <row r="657" spans="2:95" s="14" customFormat="1" ht="13.5" customHeight="1">
      <c r="B657" s="451"/>
      <c r="C657" s="566"/>
      <c r="D657" s="581"/>
      <c r="E657" s="569"/>
      <c r="F657" s="569"/>
      <c r="G657" s="117" t="s">
        <v>136</v>
      </c>
      <c r="H657" s="187">
        <v>18280476</v>
      </c>
      <c r="I657" s="160">
        <f>IFERROR(H657/E653,"-")</f>
        <v>4.8496005716437201E-3</v>
      </c>
      <c r="J657" s="187">
        <v>316</v>
      </c>
      <c r="K657" s="160">
        <f>IFERROR(J657/F653,"-")</f>
        <v>5.0430896903925951E-2</v>
      </c>
      <c r="L657" s="190">
        <f t="shared" si="365"/>
        <v>57849.607594936708</v>
      </c>
      <c r="M657" s="101">
        <f t="shared" si="387"/>
        <v>6.0721354316788682E-3</v>
      </c>
      <c r="N657" s="569"/>
      <c r="O657" s="569"/>
      <c r="P657" s="117" t="s">
        <v>136</v>
      </c>
      <c r="Q657" s="187">
        <v>637125</v>
      </c>
      <c r="R657" s="160">
        <f>IFERROR(Q657/N653,"-")</f>
        <v>1.1224749335072893E-3</v>
      </c>
      <c r="S657" s="187">
        <v>57</v>
      </c>
      <c r="T657" s="160">
        <f>IFERROR(S657/O653,"-")</f>
        <v>6.3901345291479825E-2</v>
      </c>
      <c r="U657" s="190">
        <f t="shared" si="366"/>
        <v>11177.631578947368</v>
      </c>
      <c r="V657" s="101">
        <f t="shared" si="388"/>
        <v>1.0952902519167579E-3</v>
      </c>
      <c r="W657" s="569"/>
      <c r="X657" s="569"/>
      <c r="Y657" s="117" t="s">
        <v>136</v>
      </c>
      <c r="Z657" s="187">
        <v>393125</v>
      </c>
      <c r="AA657" s="160">
        <f>IFERROR(Z657/W653,"-")</f>
        <v>1.1763305154663113E-3</v>
      </c>
      <c r="AB657" s="187">
        <v>37</v>
      </c>
      <c r="AC657" s="160">
        <f>IFERROR(AB657/X653,"-")</f>
        <v>8.0086580086580081E-2</v>
      </c>
      <c r="AD657" s="190">
        <f t="shared" si="367"/>
        <v>10625</v>
      </c>
      <c r="AE657" s="101">
        <f t="shared" si="389"/>
        <v>7.1097788282315866E-4</v>
      </c>
      <c r="AF657" s="569"/>
      <c r="AG657" s="569"/>
      <c r="AH657" s="117" t="s">
        <v>136</v>
      </c>
      <c r="AI657" s="187">
        <v>2465759</v>
      </c>
      <c r="AJ657" s="160">
        <f>IFERROR(AI657/AF653,"-")</f>
        <v>3.1528374423278674E-3</v>
      </c>
      <c r="AK657" s="187">
        <v>71</v>
      </c>
      <c r="AL657" s="160">
        <f>IFERROR(AK657/AG653,"-")</f>
        <v>7.5451647183846976E-2</v>
      </c>
      <c r="AM657" s="190">
        <f t="shared" si="368"/>
        <v>34729</v>
      </c>
      <c r="AN657" s="101">
        <f t="shared" si="390"/>
        <v>1.3643089102822773E-3</v>
      </c>
      <c r="AO657" s="569"/>
      <c r="AP657" s="586"/>
      <c r="AQ657" s="117" t="s">
        <v>136</v>
      </c>
      <c r="AR657" s="187">
        <f t="shared" si="363"/>
        <v>21776485</v>
      </c>
      <c r="AS657" s="160">
        <f>IFERROR(AR657/AO653,"-")</f>
        <v>3.9932232388651201E-3</v>
      </c>
      <c r="AT657" s="187">
        <f t="shared" si="364"/>
        <v>481</v>
      </c>
      <c r="AU657" s="160">
        <f>IFERROR(AT657/AP653,"-")</f>
        <v>5.6185025113888565E-2</v>
      </c>
      <c r="AV657" s="190">
        <f t="shared" si="369"/>
        <v>45273.35758835759</v>
      </c>
      <c r="AW657" s="101">
        <f t="shared" si="391"/>
        <v>9.2427124767010625E-3</v>
      </c>
      <c r="AX657" s="112"/>
      <c r="BN657" s="476"/>
      <c r="BO657" s="566"/>
      <c r="BP657" s="569"/>
      <c r="BQ657" s="569"/>
      <c r="BR657" s="388" t="s">
        <v>139</v>
      </c>
      <c r="BS657" s="374">
        <v>52462782</v>
      </c>
      <c r="BT657" s="329">
        <v>5.6491218832480171E-2</v>
      </c>
      <c r="BU657" s="374">
        <v>121</v>
      </c>
      <c r="BV657" s="329">
        <v>0.16598079561042525</v>
      </c>
      <c r="BW657" s="374">
        <v>433576.71074380167</v>
      </c>
      <c r="BX657" s="389">
        <v>2.0838715232928615E-3</v>
      </c>
      <c r="CA657" s="9"/>
      <c r="CB657" s="138"/>
      <c r="CC657" s="138"/>
      <c r="CD657" s="138"/>
      <c r="CE657" s="138"/>
      <c r="CF657" s="138"/>
      <c r="CG657" s="138"/>
      <c r="CH657" s="1"/>
      <c r="CI657" s="9"/>
      <c r="CJ657" s="130"/>
      <c r="CK657" s="130"/>
      <c r="CL657" s="130"/>
      <c r="CM657" s="1"/>
      <c r="CN657" s="1"/>
      <c r="CO657" s="1"/>
      <c r="CP657" s="1"/>
      <c r="CQ657" s="1"/>
    </row>
    <row r="658" spans="2:95" s="14" customFormat="1" ht="13.5" customHeight="1">
      <c r="B658" s="451"/>
      <c r="C658" s="566"/>
      <c r="D658" s="581"/>
      <c r="E658" s="569"/>
      <c r="F658" s="569"/>
      <c r="G658" s="117" t="s">
        <v>137</v>
      </c>
      <c r="H658" s="187">
        <v>76191590</v>
      </c>
      <c r="I658" s="160">
        <f>IFERROR(H658/E653,"-")</f>
        <v>2.0212754767350915E-2</v>
      </c>
      <c r="J658" s="187">
        <v>1950</v>
      </c>
      <c r="K658" s="160">
        <f>IFERROR(J658/F653,"-")</f>
        <v>0.31120331950207469</v>
      </c>
      <c r="L658" s="190">
        <f t="shared" si="365"/>
        <v>39072.610256410255</v>
      </c>
      <c r="M658" s="101">
        <f t="shared" si="387"/>
        <v>3.7470455986625927E-2</v>
      </c>
      <c r="N658" s="569"/>
      <c r="O658" s="569"/>
      <c r="P658" s="117" t="s">
        <v>137</v>
      </c>
      <c r="Q658" s="187">
        <v>10015543</v>
      </c>
      <c r="R658" s="160">
        <f>IFERROR(Q658/N653,"-")</f>
        <v>1.7645196724291774E-2</v>
      </c>
      <c r="S658" s="187">
        <v>314</v>
      </c>
      <c r="T658" s="160">
        <f>IFERROR(S658/O653,"-")</f>
        <v>0.35201793721973096</v>
      </c>
      <c r="U658" s="190">
        <f t="shared" si="366"/>
        <v>31896.633757961783</v>
      </c>
      <c r="V658" s="101">
        <f t="shared" si="388"/>
        <v>6.0337041947695087E-3</v>
      </c>
      <c r="W658" s="569"/>
      <c r="X658" s="569"/>
      <c r="Y658" s="117" t="s">
        <v>137</v>
      </c>
      <c r="Z658" s="187">
        <v>6851545</v>
      </c>
      <c r="AA658" s="160">
        <f>IFERROR(Z658/W653,"-")</f>
        <v>2.0501574465095398E-2</v>
      </c>
      <c r="AB658" s="187">
        <v>181</v>
      </c>
      <c r="AC658" s="160">
        <f>IFERROR(AB658/X653,"-")</f>
        <v>0.39177489177489178</v>
      </c>
      <c r="AD658" s="190">
        <f t="shared" si="367"/>
        <v>37853.839779005524</v>
      </c>
      <c r="AE658" s="101">
        <f t="shared" si="389"/>
        <v>3.4780269402970737E-3</v>
      </c>
      <c r="AF658" s="569"/>
      <c r="AG658" s="569"/>
      <c r="AH658" s="117" t="s">
        <v>137</v>
      </c>
      <c r="AI658" s="187">
        <v>14077950</v>
      </c>
      <c r="AJ658" s="160">
        <f>IFERROR(AI658/AF653,"-")</f>
        <v>1.8000740490542507E-2</v>
      </c>
      <c r="AK658" s="187">
        <v>383</v>
      </c>
      <c r="AL658" s="160">
        <f>IFERROR(AK658/AG653,"-")</f>
        <v>0.40701381509032941</v>
      </c>
      <c r="AM658" s="190">
        <f t="shared" si="368"/>
        <v>36757.04960835509</v>
      </c>
      <c r="AN658" s="101">
        <f t="shared" si="390"/>
        <v>7.3595818681424265E-3</v>
      </c>
      <c r="AO658" s="569"/>
      <c r="AP658" s="586"/>
      <c r="AQ658" s="117" t="s">
        <v>137</v>
      </c>
      <c r="AR658" s="187">
        <f t="shared" si="363"/>
        <v>107136628</v>
      </c>
      <c r="AS658" s="160">
        <f>IFERROR(AR658/AO653,"-")</f>
        <v>1.9645983851996663E-2</v>
      </c>
      <c r="AT658" s="187">
        <f t="shared" si="364"/>
        <v>2828</v>
      </c>
      <c r="AU658" s="160">
        <f>IFERROR(AT658/AP653,"-")</f>
        <v>0.33033524121013902</v>
      </c>
      <c r="AV658" s="190">
        <f t="shared" si="369"/>
        <v>37884.239038189531</v>
      </c>
      <c r="AW658" s="101">
        <f t="shared" si="391"/>
        <v>5.4341768989834935E-2</v>
      </c>
      <c r="AX658" s="112"/>
      <c r="BN658" s="476"/>
      <c r="BO658" s="566"/>
      <c r="BP658" s="569"/>
      <c r="BQ658" s="569"/>
      <c r="BR658" s="388" t="s">
        <v>436</v>
      </c>
      <c r="BS658" s="374">
        <v>0</v>
      </c>
      <c r="BT658" s="329">
        <v>0</v>
      </c>
      <c r="BU658" s="374">
        <v>0</v>
      </c>
      <c r="BV658" s="329">
        <v>0</v>
      </c>
      <c r="BW658" s="374" t="s">
        <v>329</v>
      </c>
      <c r="BX658" s="389">
        <v>0</v>
      </c>
      <c r="CA658" s="9"/>
      <c r="CB658" s="138"/>
      <c r="CC658" s="138"/>
      <c r="CD658" s="138"/>
      <c r="CE658" s="138"/>
      <c r="CF658" s="138"/>
      <c r="CG658" s="138"/>
      <c r="CH658" s="1"/>
      <c r="CI658" s="9"/>
      <c r="CJ658" s="130"/>
      <c r="CK658" s="130"/>
      <c r="CL658" s="130"/>
      <c r="CM658" s="1"/>
      <c r="CN658" s="1"/>
      <c r="CO658" s="1"/>
      <c r="CP658" s="1"/>
      <c r="CQ658" s="1"/>
    </row>
    <row r="659" spans="2:95" s="14" customFormat="1" ht="13.5" customHeight="1">
      <c r="B659" s="451"/>
      <c r="C659" s="566"/>
      <c r="D659" s="581"/>
      <c r="E659" s="569"/>
      <c r="F659" s="569"/>
      <c r="G659" s="117" t="s">
        <v>138</v>
      </c>
      <c r="H659" s="187">
        <v>188551526</v>
      </c>
      <c r="I659" s="160">
        <f>IFERROR(H659/E653,"-")</f>
        <v>5.0020556810112374E-2</v>
      </c>
      <c r="J659" s="187">
        <v>2473</v>
      </c>
      <c r="K659" s="160">
        <f>IFERROR(J659/F653,"-")</f>
        <v>0.39466964570699009</v>
      </c>
      <c r="L659" s="190">
        <f t="shared" si="365"/>
        <v>76244.046097856859</v>
      </c>
      <c r="M659" s="101">
        <f t="shared" si="387"/>
        <v>4.7520224438423547E-2</v>
      </c>
      <c r="N659" s="569"/>
      <c r="O659" s="569"/>
      <c r="P659" s="117" t="s">
        <v>138</v>
      </c>
      <c r="Q659" s="187">
        <v>29080629</v>
      </c>
      <c r="R659" s="160">
        <f>IFERROR(Q659/N653,"-")</f>
        <v>5.1233709402589991E-2</v>
      </c>
      <c r="S659" s="187">
        <v>386</v>
      </c>
      <c r="T659" s="160">
        <f>IFERROR(S659/O653,"-")</f>
        <v>0.43273542600896858</v>
      </c>
      <c r="U659" s="190">
        <f t="shared" si="366"/>
        <v>75338.4170984456</v>
      </c>
      <c r="V659" s="101">
        <f t="shared" si="388"/>
        <v>7.4172287235064662E-3</v>
      </c>
      <c r="W659" s="569"/>
      <c r="X659" s="569"/>
      <c r="Y659" s="117" t="s">
        <v>138</v>
      </c>
      <c r="Z659" s="187">
        <v>14666614</v>
      </c>
      <c r="AA659" s="160">
        <f>IFERROR(Z659/W653,"-")</f>
        <v>4.3886259095110763E-2</v>
      </c>
      <c r="AB659" s="187">
        <v>208</v>
      </c>
      <c r="AC659" s="160">
        <f>IFERROR(AB659/X653,"-")</f>
        <v>0.45021645021645024</v>
      </c>
      <c r="AD659" s="190">
        <f t="shared" si="367"/>
        <v>70512.567307692312</v>
      </c>
      <c r="AE659" s="101">
        <f t="shared" si="389"/>
        <v>3.9968486385734327E-3</v>
      </c>
      <c r="AF659" s="569"/>
      <c r="AG659" s="569"/>
      <c r="AH659" s="117" t="s">
        <v>138</v>
      </c>
      <c r="AI659" s="187">
        <v>28690915</v>
      </c>
      <c r="AJ659" s="160">
        <f>IFERROR(AI659/AF653,"-")</f>
        <v>3.6685576760196861E-2</v>
      </c>
      <c r="AK659" s="187">
        <v>410</v>
      </c>
      <c r="AL659" s="160">
        <f>IFERROR(AK659/AG653,"-")</f>
        <v>0.4357066950053135</v>
      </c>
      <c r="AM659" s="190">
        <f t="shared" si="368"/>
        <v>69977.841463414632</v>
      </c>
      <c r="AN659" s="101">
        <f t="shared" si="390"/>
        <v>7.878403566418786E-3</v>
      </c>
      <c r="AO659" s="569"/>
      <c r="AP659" s="586"/>
      <c r="AQ659" s="117" t="s">
        <v>138</v>
      </c>
      <c r="AR659" s="187">
        <f t="shared" si="363"/>
        <v>260989684</v>
      </c>
      <c r="AS659" s="160">
        <f>IFERROR(AR659/AO653,"-")</f>
        <v>4.7858507525565502E-2</v>
      </c>
      <c r="AT659" s="187">
        <f t="shared" si="364"/>
        <v>3477</v>
      </c>
      <c r="AU659" s="160">
        <f>IFERROR(AT659/AP653,"-")</f>
        <v>0.40614414203948135</v>
      </c>
      <c r="AV659" s="190">
        <f t="shared" si="369"/>
        <v>75061.744032211674</v>
      </c>
      <c r="AW659" s="101">
        <f t="shared" si="391"/>
        <v>6.6812705366922229E-2</v>
      </c>
      <c r="AX659" s="112"/>
      <c r="BN659" s="476"/>
      <c r="BO659" s="566"/>
      <c r="BP659" s="569"/>
      <c r="BQ659" s="569"/>
      <c r="BR659" s="388" t="s">
        <v>140</v>
      </c>
      <c r="BS659" s="374">
        <v>332683</v>
      </c>
      <c r="BT659" s="329">
        <v>3.5822858488225042E-4</v>
      </c>
      <c r="BU659" s="374">
        <v>19</v>
      </c>
      <c r="BV659" s="329">
        <v>2.6063100137174212E-2</v>
      </c>
      <c r="BW659" s="374">
        <v>17509.63157894737</v>
      </c>
      <c r="BX659" s="389">
        <v>3.2721949539309396E-4</v>
      </c>
      <c r="CA659" s="9"/>
      <c r="CB659" s="138"/>
      <c r="CC659" s="138"/>
      <c r="CD659" s="138"/>
      <c r="CE659" s="138"/>
      <c r="CF659" s="138"/>
      <c r="CG659" s="138"/>
      <c r="CH659" s="1"/>
      <c r="CI659" s="9"/>
      <c r="CJ659" s="130"/>
      <c r="CK659" s="130"/>
      <c r="CL659" s="130"/>
      <c r="CM659" s="1"/>
      <c r="CN659" s="1"/>
      <c r="CO659" s="1"/>
      <c r="CP659" s="1"/>
      <c r="CQ659" s="1"/>
    </row>
    <row r="660" spans="2:95" s="14" customFormat="1" ht="13.5" customHeight="1">
      <c r="B660" s="451"/>
      <c r="C660" s="566"/>
      <c r="D660" s="581"/>
      <c r="E660" s="569"/>
      <c r="F660" s="569"/>
      <c r="G660" s="117" t="s">
        <v>139</v>
      </c>
      <c r="H660" s="187">
        <v>116898620</v>
      </c>
      <c r="I660" s="160">
        <f>IFERROR(H660/E653,"-")</f>
        <v>3.1011862840790473E-2</v>
      </c>
      <c r="J660" s="187">
        <v>626</v>
      </c>
      <c r="K660" s="160">
        <f>IFERROR(J660/F653,"-")</f>
        <v>9.9904245132460906E-2</v>
      </c>
      <c r="L660" s="190">
        <f t="shared" si="365"/>
        <v>186739.00958466454</v>
      </c>
      <c r="M660" s="101">
        <f t="shared" si="387"/>
        <v>1.2028977152629657E-2</v>
      </c>
      <c r="N660" s="569"/>
      <c r="O660" s="569"/>
      <c r="P660" s="117" t="s">
        <v>139</v>
      </c>
      <c r="Q660" s="187">
        <v>11702344</v>
      </c>
      <c r="R660" s="160">
        <f>IFERROR(Q660/N653,"-")</f>
        <v>2.061697124313035E-2</v>
      </c>
      <c r="S660" s="187">
        <v>88</v>
      </c>
      <c r="T660" s="160">
        <f>IFERROR(S660/O653,"-")</f>
        <v>9.8654708520179366E-2</v>
      </c>
      <c r="U660" s="190">
        <f t="shared" si="366"/>
        <v>132981.18181818182</v>
      </c>
      <c r="V660" s="101">
        <f t="shared" si="388"/>
        <v>1.6909744240118367E-3</v>
      </c>
      <c r="W660" s="569"/>
      <c r="X660" s="569"/>
      <c r="Y660" s="117" t="s">
        <v>139</v>
      </c>
      <c r="Z660" s="187">
        <v>5642988</v>
      </c>
      <c r="AA660" s="160">
        <f>IFERROR(Z660/W653,"-")</f>
        <v>1.6885262913348704E-2</v>
      </c>
      <c r="AB660" s="187">
        <v>61</v>
      </c>
      <c r="AC660" s="160">
        <f>IFERROR(AB660/X653,"-")</f>
        <v>0.13203463203463203</v>
      </c>
      <c r="AD660" s="190">
        <f t="shared" si="367"/>
        <v>92508</v>
      </c>
      <c r="AE660" s="101">
        <f t="shared" si="389"/>
        <v>1.1721527257354779E-3</v>
      </c>
      <c r="AF660" s="569"/>
      <c r="AG660" s="569"/>
      <c r="AH660" s="117" t="s">
        <v>139</v>
      </c>
      <c r="AI660" s="187">
        <v>19570293</v>
      </c>
      <c r="AJ660" s="160">
        <f>IFERROR(AI660/AF653,"-")</f>
        <v>2.5023513055301417E-2</v>
      </c>
      <c r="AK660" s="187">
        <v>139</v>
      </c>
      <c r="AL660" s="160">
        <f>IFERROR(AK660/AG653,"-")</f>
        <v>0.14771519659936239</v>
      </c>
      <c r="AM660" s="190">
        <f t="shared" si="368"/>
        <v>140793.47482014389</v>
      </c>
      <c r="AN660" s="101">
        <f t="shared" si="390"/>
        <v>2.6709709652005149E-3</v>
      </c>
      <c r="AO660" s="569"/>
      <c r="AP660" s="586"/>
      <c r="AQ660" s="117" t="s">
        <v>139</v>
      </c>
      <c r="AR660" s="187">
        <f t="shared" si="363"/>
        <v>153814245</v>
      </c>
      <c r="AS660" s="160">
        <f>IFERROR(AR660/AO653,"-")</f>
        <v>2.8205406777195362E-2</v>
      </c>
      <c r="AT660" s="187">
        <f t="shared" si="364"/>
        <v>914</v>
      </c>
      <c r="AU660" s="160">
        <f>IFERROR(AT660/AP653,"-")</f>
        <v>0.10676322859479033</v>
      </c>
      <c r="AV660" s="190">
        <f t="shared" si="369"/>
        <v>168286.92013129103</v>
      </c>
      <c r="AW660" s="101">
        <f t="shared" si="391"/>
        <v>1.7563075267577485E-2</v>
      </c>
      <c r="AX660" s="112"/>
      <c r="BN660" s="476"/>
      <c r="BO660" s="566"/>
      <c r="BP660" s="569"/>
      <c r="BQ660" s="569"/>
      <c r="BR660" s="388" t="s">
        <v>141</v>
      </c>
      <c r="BS660" s="374">
        <v>971567</v>
      </c>
      <c r="BT660" s="329">
        <v>1.046170292826184E-3</v>
      </c>
      <c r="BU660" s="374">
        <v>42</v>
      </c>
      <c r="BV660" s="329">
        <v>5.7613168724279837E-2</v>
      </c>
      <c r="BW660" s="374">
        <v>23132.547619047618</v>
      </c>
      <c r="BX660" s="389">
        <v>7.2332730560578662E-4</v>
      </c>
      <c r="CA660" s="9"/>
      <c r="CB660" s="138"/>
      <c r="CC660" s="138"/>
      <c r="CD660" s="138"/>
      <c r="CE660" s="138"/>
      <c r="CF660" s="138"/>
      <c r="CG660" s="138"/>
      <c r="CH660" s="1"/>
      <c r="CI660" s="9"/>
      <c r="CJ660" s="130"/>
      <c r="CK660" s="130"/>
      <c r="CL660" s="130"/>
      <c r="CM660" s="1"/>
      <c r="CN660" s="1"/>
      <c r="CO660" s="1"/>
      <c r="CP660" s="1"/>
      <c r="CQ660" s="1"/>
    </row>
    <row r="661" spans="2:95" s="14" customFormat="1" ht="13.5" customHeight="1">
      <c r="B661" s="451"/>
      <c r="C661" s="566"/>
      <c r="D661" s="581"/>
      <c r="E661" s="569"/>
      <c r="F661" s="569"/>
      <c r="G661" s="117" t="s">
        <v>149</v>
      </c>
      <c r="H661" s="187">
        <v>29828</v>
      </c>
      <c r="I661" s="160">
        <f>IFERROR(H661/E653,"-")</f>
        <v>7.9130262172051158E-6</v>
      </c>
      <c r="J661" s="187">
        <v>9</v>
      </c>
      <c r="K661" s="160">
        <f>IFERROR(J661/F653,"-")</f>
        <v>1.4363230130864987E-3</v>
      </c>
      <c r="L661" s="190">
        <f t="shared" si="365"/>
        <v>3314.2222222222222</v>
      </c>
      <c r="M661" s="101">
        <f t="shared" si="387"/>
        <v>1.7294056609211967E-4</v>
      </c>
      <c r="N661" s="569"/>
      <c r="O661" s="569"/>
      <c r="P661" s="117" t="s">
        <v>149</v>
      </c>
      <c r="Q661" s="187">
        <v>2761</v>
      </c>
      <c r="R661" s="160">
        <f>IFERROR(Q661/N653,"-")</f>
        <v>4.8642782678652156E-6</v>
      </c>
      <c r="S661" s="187">
        <v>3</v>
      </c>
      <c r="T661" s="160">
        <f>IFERROR(S661/O653,"-")</f>
        <v>3.3632286995515697E-3</v>
      </c>
      <c r="U661" s="190">
        <f t="shared" si="366"/>
        <v>920.33333333333337</v>
      </c>
      <c r="V661" s="101">
        <f t="shared" si="388"/>
        <v>5.7646855364039889E-5</v>
      </c>
      <c r="W661" s="569"/>
      <c r="X661" s="569"/>
      <c r="Y661" s="117" t="s">
        <v>149</v>
      </c>
      <c r="Z661" s="187">
        <v>0</v>
      </c>
      <c r="AA661" s="160">
        <f>IFERROR(Z661/W653,"-")</f>
        <v>0</v>
      </c>
      <c r="AB661" s="187">
        <v>0</v>
      </c>
      <c r="AC661" s="160">
        <f>IFERROR(AB661/X653,"-")</f>
        <v>0</v>
      </c>
      <c r="AD661" s="190" t="str">
        <f t="shared" si="367"/>
        <v>-</v>
      </c>
      <c r="AE661" s="101">
        <f t="shared" si="389"/>
        <v>0</v>
      </c>
      <c r="AF661" s="569"/>
      <c r="AG661" s="569"/>
      <c r="AH661" s="117" t="s">
        <v>149</v>
      </c>
      <c r="AI661" s="187">
        <v>19186</v>
      </c>
      <c r="AJ661" s="160">
        <f>IFERROR(AI661/AF653,"-")</f>
        <v>2.4532137637337008E-5</v>
      </c>
      <c r="AK661" s="187">
        <v>3</v>
      </c>
      <c r="AL661" s="160">
        <f>IFERROR(AK661/AG653,"-")</f>
        <v>3.188097768331562E-3</v>
      </c>
      <c r="AM661" s="190">
        <f t="shared" si="368"/>
        <v>6395.333333333333</v>
      </c>
      <c r="AN661" s="101">
        <f t="shared" si="390"/>
        <v>5.7646855364039889E-5</v>
      </c>
      <c r="AO661" s="569"/>
      <c r="AP661" s="586"/>
      <c r="AQ661" s="117" t="s">
        <v>149</v>
      </c>
      <c r="AR661" s="187">
        <f t="shared" si="363"/>
        <v>51775</v>
      </c>
      <c r="AS661" s="160">
        <f>IFERROR(AR661/AO653,"-")</f>
        <v>9.4941462404167431E-6</v>
      </c>
      <c r="AT661" s="187">
        <f t="shared" si="364"/>
        <v>15</v>
      </c>
      <c r="AU661" s="160">
        <f>IFERROR(AT661/AP653,"-")</f>
        <v>1.7521317603083752E-3</v>
      </c>
      <c r="AV661" s="190">
        <f t="shared" si="369"/>
        <v>3451.6666666666665</v>
      </c>
      <c r="AW661" s="101">
        <f t="shared" si="391"/>
        <v>2.8823427682019947E-4</v>
      </c>
      <c r="AX661" s="112"/>
      <c r="BN661" s="476"/>
      <c r="BO661" s="566"/>
      <c r="BP661" s="569"/>
      <c r="BQ661" s="569"/>
      <c r="BR661" s="388" t="s">
        <v>142</v>
      </c>
      <c r="BS661" s="374">
        <v>4075013</v>
      </c>
      <c r="BT661" s="329">
        <v>4.3879192515601153E-3</v>
      </c>
      <c r="BU661" s="374">
        <v>53</v>
      </c>
      <c r="BV661" s="329">
        <v>7.2702331961591218E-2</v>
      </c>
      <c r="BW661" s="374">
        <v>76887.037735849051</v>
      </c>
      <c r="BX661" s="389">
        <v>9.1277017135968309E-4</v>
      </c>
      <c r="CA661" s="9"/>
      <c r="CB661" s="138"/>
      <c r="CC661" s="138"/>
      <c r="CD661" s="138"/>
      <c r="CE661" s="138"/>
      <c r="CF661" s="138"/>
      <c r="CG661" s="138"/>
      <c r="CH661" s="1"/>
      <c r="CI661" s="9"/>
      <c r="CJ661" s="130"/>
      <c r="CK661" s="130"/>
      <c r="CL661" s="130"/>
      <c r="CM661" s="1"/>
      <c r="CN661" s="1"/>
      <c r="CO661" s="1"/>
      <c r="CP661" s="1"/>
      <c r="CQ661" s="1"/>
    </row>
    <row r="662" spans="2:95" s="14" customFormat="1" ht="13.5" customHeight="1">
      <c r="B662" s="451"/>
      <c r="C662" s="566"/>
      <c r="D662" s="581"/>
      <c r="E662" s="569"/>
      <c r="F662" s="569"/>
      <c r="G662" s="117" t="s">
        <v>140</v>
      </c>
      <c r="H662" s="187">
        <v>1445007</v>
      </c>
      <c r="I662" s="160">
        <f>IFERROR(H662/E653,"-")</f>
        <v>3.8334378017449751E-4</v>
      </c>
      <c r="J662" s="187">
        <v>79</v>
      </c>
      <c r="K662" s="160">
        <f>IFERROR(J662/F653,"-")</f>
        <v>1.2607724225981488E-2</v>
      </c>
      <c r="L662" s="190">
        <f t="shared" si="365"/>
        <v>18291.227848101265</v>
      </c>
      <c r="M662" s="101">
        <f t="shared" si="387"/>
        <v>1.5180338579197171E-3</v>
      </c>
      <c r="N662" s="569"/>
      <c r="O662" s="569"/>
      <c r="P662" s="117" t="s">
        <v>140</v>
      </c>
      <c r="Q662" s="187">
        <v>115295</v>
      </c>
      <c r="R662" s="160">
        <f>IFERROR(Q662/N653,"-")</f>
        <v>2.0312457909942776E-4</v>
      </c>
      <c r="S662" s="187">
        <v>15</v>
      </c>
      <c r="T662" s="160">
        <f>IFERROR(S662/O653,"-")</f>
        <v>1.6816143497757848E-2</v>
      </c>
      <c r="U662" s="190">
        <f t="shared" si="366"/>
        <v>7686.333333333333</v>
      </c>
      <c r="V662" s="101">
        <f t="shared" si="388"/>
        <v>2.8823427682019947E-4</v>
      </c>
      <c r="W662" s="569"/>
      <c r="X662" s="569"/>
      <c r="Y662" s="117" t="s">
        <v>140</v>
      </c>
      <c r="Z662" s="187">
        <v>117183</v>
      </c>
      <c r="AA662" s="160">
        <f>IFERROR(Z662/W653,"-")</f>
        <v>3.5064149772690305E-4</v>
      </c>
      <c r="AB662" s="187">
        <v>6</v>
      </c>
      <c r="AC662" s="160">
        <f>IFERROR(AB662/X653,"-")</f>
        <v>1.2987012987012988E-2</v>
      </c>
      <c r="AD662" s="190">
        <f t="shared" si="367"/>
        <v>19530.5</v>
      </c>
      <c r="AE662" s="101">
        <f t="shared" si="389"/>
        <v>1.1529371072807978E-4</v>
      </c>
      <c r="AF662" s="569"/>
      <c r="AG662" s="569"/>
      <c r="AH662" s="117" t="s">
        <v>140</v>
      </c>
      <c r="AI662" s="187">
        <v>339342</v>
      </c>
      <c r="AJ662" s="160">
        <f>IFERROR(AI662/AF653,"-")</f>
        <v>4.3389891848896148E-4</v>
      </c>
      <c r="AK662" s="187">
        <v>20</v>
      </c>
      <c r="AL662" s="160">
        <f>IFERROR(AK662/AG653,"-")</f>
        <v>2.1253985122210415E-2</v>
      </c>
      <c r="AM662" s="190">
        <f t="shared" si="368"/>
        <v>16967.099999999999</v>
      </c>
      <c r="AN662" s="101">
        <f t="shared" si="390"/>
        <v>3.8431236909359926E-4</v>
      </c>
      <c r="AO662" s="569"/>
      <c r="AP662" s="586"/>
      <c r="AQ662" s="117" t="s">
        <v>140</v>
      </c>
      <c r="AR662" s="187">
        <f t="shared" si="363"/>
        <v>2016827</v>
      </c>
      <c r="AS662" s="160">
        <f>IFERROR(AR662/AO653,"-")</f>
        <v>3.6983197449774947E-4</v>
      </c>
      <c r="AT662" s="187">
        <f t="shared" si="364"/>
        <v>120</v>
      </c>
      <c r="AU662" s="160">
        <f>IFERROR(AT662/AP653,"-")</f>
        <v>1.4017054082467001E-2</v>
      </c>
      <c r="AV662" s="190">
        <f t="shared" si="369"/>
        <v>16806.891666666666</v>
      </c>
      <c r="AW662" s="101">
        <f t="shared" si="391"/>
        <v>2.3058742145615958E-3</v>
      </c>
      <c r="AX662" s="112"/>
      <c r="BN662" s="476"/>
      <c r="BO662" s="566"/>
      <c r="BP662" s="569"/>
      <c r="BQ662" s="569"/>
      <c r="BR662" s="388" t="s">
        <v>143</v>
      </c>
      <c r="BS662" s="374">
        <v>9276813</v>
      </c>
      <c r="BT662" s="329">
        <v>9.9891476066022739E-3</v>
      </c>
      <c r="BU662" s="374">
        <v>20</v>
      </c>
      <c r="BV662" s="329">
        <v>2.7434842249657063E-2</v>
      </c>
      <c r="BW662" s="374">
        <v>463840.65</v>
      </c>
      <c r="BX662" s="389">
        <v>3.4444157409799361E-4</v>
      </c>
      <c r="CA662" s="9"/>
      <c r="CB662" s="138"/>
      <c r="CC662" s="138"/>
      <c r="CD662" s="138"/>
      <c r="CE662" s="138"/>
      <c r="CF662" s="138"/>
      <c r="CG662" s="138"/>
      <c r="CH662" s="1"/>
      <c r="CI662" s="9"/>
      <c r="CJ662" s="130"/>
      <c r="CK662" s="130"/>
      <c r="CL662" s="130"/>
      <c r="CM662" s="1"/>
      <c r="CN662" s="1"/>
      <c r="CO662" s="1"/>
      <c r="CP662" s="1"/>
      <c r="CQ662" s="1"/>
    </row>
    <row r="663" spans="2:95" s="14" customFormat="1" ht="13.5" customHeight="1">
      <c r="B663" s="451"/>
      <c r="C663" s="566"/>
      <c r="D663" s="581"/>
      <c r="E663" s="569"/>
      <c r="F663" s="569"/>
      <c r="G663" s="117" t="s">
        <v>141</v>
      </c>
      <c r="H663" s="187">
        <v>2945321</v>
      </c>
      <c r="I663" s="160">
        <f>IFERROR(H663/E653,"-")</f>
        <v>7.8135987297454695E-4</v>
      </c>
      <c r="J663" s="187">
        <v>181</v>
      </c>
      <c r="K663" s="160">
        <f>IFERROR(J663/F653,"-")</f>
        <v>2.8886051707628473E-2</v>
      </c>
      <c r="L663" s="190">
        <f t="shared" si="365"/>
        <v>16272.491712707182</v>
      </c>
      <c r="M663" s="101">
        <f t="shared" si="387"/>
        <v>3.4780269402970737E-3</v>
      </c>
      <c r="N663" s="569"/>
      <c r="O663" s="569"/>
      <c r="P663" s="117" t="s">
        <v>141</v>
      </c>
      <c r="Q663" s="187">
        <v>142727</v>
      </c>
      <c r="R663" s="160">
        <f>IFERROR(Q663/N653,"-")</f>
        <v>2.5145376470032547E-4</v>
      </c>
      <c r="S663" s="187">
        <v>17</v>
      </c>
      <c r="T663" s="160">
        <f>IFERROR(S663/O653,"-")</f>
        <v>1.905829596412556E-2</v>
      </c>
      <c r="U663" s="190">
        <f t="shared" si="366"/>
        <v>8395.7058823529405</v>
      </c>
      <c r="V663" s="101">
        <f t="shared" si="388"/>
        <v>3.266655137295594E-4</v>
      </c>
      <c r="W663" s="569"/>
      <c r="X663" s="569"/>
      <c r="Y663" s="117" t="s">
        <v>141</v>
      </c>
      <c r="Z663" s="187">
        <v>502406</v>
      </c>
      <c r="AA663" s="160">
        <f>IFERROR(Z663/W653,"-")</f>
        <v>1.5033272087844008E-3</v>
      </c>
      <c r="AB663" s="187">
        <v>19</v>
      </c>
      <c r="AC663" s="160">
        <f>IFERROR(AB663/X653,"-")</f>
        <v>4.1125541125541128E-2</v>
      </c>
      <c r="AD663" s="190">
        <f t="shared" si="367"/>
        <v>26442.42105263158</v>
      </c>
      <c r="AE663" s="101">
        <f t="shared" si="389"/>
        <v>3.6509675063891932E-4</v>
      </c>
      <c r="AF663" s="569"/>
      <c r="AG663" s="569"/>
      <c r="AH663" s="117" t="s">
        <v>141</v>
      </c>
      <c r="AI663" s="187">
        <v>667213</v>
      </c>
      <c r="AJ663" s="160">
        <f>IFERROR(AI663/AF653,"-")</f>
        <v>8.5313046749820379E-4</v>
      </c>
      <c r="AK663" s="187">
        <v>40</v>
      </c>
      <c r="AL663" s="160">
        <f>IFERROR(AK663/AG653,"-")</f>
        <v>4.250797024442083E-2</v>
      </c>
      <c r="AM663" s="190">
        <f t="shared" si="368"/>
        <v>16680.325000000001</v>
      </c>
      <c r="AN663" s="101">
        <f t="shared" si="390"/>
        <v>7.6862473818719852E-4</v>
      </c>
      <c r="AO663" s="569"/>
      <c r="AP663" s="586"/>
      <c r="AQ663" s="117" t="s">
        <v>141</v>
      </c>
      <c r="AR663" s="187">
        <f t="shared" si="363"/>
        <v>4257667</v>
      </c>
      <c r="AS663" s="160">
        <f>IFERROR(AR663/AO653,"-")</f>
        <v>7.8074192450017254E-4</v>
      </c>
      <c r="AT663" s="187">
        <f t="shared" si="364"/>
        <v>257</v>
      </c>
      <c r="AU663" s="160">
        <f>IFERROR(AT663/AP653,"-")</f>
        <v>3.0019857493283494E-2</v>
      </c>
      <c r="AV663" s="190">
        <f t="shared" si="369"/>
        <v>16566.79766536965</v>
      </c>
      <c r="AW663" s="101">
        <f t="shared" si="391"/>
        <v>4.9384139428527507E-3</v>
      </c>
      <c r="AX663" s="112"/>
      <c r="BN663" s="476"/>
      <c r="BO663" s="566"/>
      <c r="BP663" s="569"/>
      <c r="BQ663" s="569"/>
      <c r="BR663" s="388" t="s">
        <v>144</v>
      </c>
      <c r="BS663" s="374">
        <v>3833311</v>
      </c>
      <c r="BT663" s="329">
        <v>4.1276577851695586E-3</v>
      </c>
      <c r="BU663" s="374">
        <v>136</v>
      </c>
      <c r="BV663" s="329">
        <v>0.18655692729766804</v>
      </c>
      <c r="BW663" s="374">
        <v>28186.110294117647</v>
      </c>
      <c r="BX663" s="389">
        <v>2.3422027038663565E-3</v>
      </c>
      <c r="CA663" s="9"/>
      <c r="CB663" s="138"/>
      <c r="CC663" s="138"/>
      <c r="CD663" s="138"/>
      <c r="CE663" s="138"/>
      <c r="CF663" s="138"/>
      <c r="CG663" s="138"/>
      <c r="CH663" s="1"/>
      <c r="CI663" s="9"/>
      <c r="CJ663" s="130"/>
      <c r="CK663" s="130"/>
      <c r="CL663" s="130"/>
      <c r="CM663" s="1"/>
      <c r="CN663" s="1"/>
      <c r="CO663" s="1"/>
      <c r="CP663" s="1"/>
      <c r="CQ663" s="1"/>
    </row>
    <row r="664" spans="2:95" s="14" customFormat="1" ht="13.5" customHeight="1">
      <c r="B664" s="451"/>
      <c r="C664" s="566"/>
      <c r="D664" s="581"/>
      <c r="E664" s="569"/>
      <c r="F664" s="569"/>
      <c r="G664" s="117" t="s">
        <v>142</v>
      </c>
      <c r="H664" s="187">
        <v>515500</v>
      </c>
      <c r="I664" s="160">
        <f>IFERROR(H664/E653,"-")</f>
        <v>1.3675623625349461E-4</v>
      </c>
      <c r="J664" s="187">
        <v>36</v>
      </c>
      <c r="K664" s="160">
        <f>IFERROR(J664/F653,"-")</f>
        <v>5.7452920523459947E-3</v>
      </c>
      <c r="L664" s="190">
        <f t="shared" si="365"/>
        <v>14319.444444444445</v>
      </c>
      <c r="M664" s="101">
        <f t="shared" si="387"/>
        <v>6.9176226436847867E-4</v>
      </c>
      <c r="N664" s="569"/>
      <c r="O664" s="569"/>
      <c r="P664" s="117" t="s">
        <v>142</v>
      </c>
      <c r="Q664" s="187">
        <v>63165</v>
      </c>
      <c r="R664" s="160">
        <f>IFERROR(Q664/N653,"-")</f>
        <v>1.1128291806943368E-4</v>
      </c>
      <c r="S664" s="187">
        <v>6</v>
      </c>
      <c r="T664" s="160">
        <f>IFERROR(S664/O653,"-")</f>
        <v>6.7264573991031393E-3</v>
      </c>
      <c r="U664" s="190">
        <f t="shared" si="366"/>
        <v>10527.5</v>
      </c>
      <c r="V664" s="101">
        <f t="shared" si="388"/>
        <v>1.1529371072807978E-4</v>
      </c>
      <c r="W664" s="569"/>
      <c r="X664" s="569"/>
      <c r="Y664" s="117" t="s">
        <v>142</v>
      </c>
      <c r="Z664" s="187">
        <v>147228</v>
      </c>
      <c r="AA664" s="160">
        <f>IFERROR(Z664/W653,"-")</f>
        <v>4.4054381972928223E-4</v>
      </c>
      <c r="AB664" s="187">
        <v>4</v>
      </c>
      <c r="AC664" s="160">
        <f>IFERROR(AB664/X653,"-")</f>
        <v>8.658008658008658E-3</v>
      </c>
      <c r="AD664" s="190">
        <f t="shared" si="367"/>
        <v>36807</v>
      </c>
      <c r="AE664" s="101">
        <f t="shared" si="389"/>
        <v>7.6862473818719852E-5</v>
      </c>
      <c r="AF664" s="569"/>
      <c r="AG664" s="569"/>
      <c r="AH664" s="117" t="s">
        <v>142</v>
      </c>
      <c r="AI664" s="187">
        <v>630573</v>
      </c>
      <c r="AJ664" s="160">
        <f>IFERROR(AI664/AF653,"-")</f>
        <v>8.0628081029857762E-4</v>
      </c>
      <c r="AK664" s="187">
        <v>21</v>
      </c>
      <c r="AL664" s="160">
        <f>IFERROR(AK664/AG653,"-")</f>
        <v>2.2316684378320937E-2</v>
      </c>
      <c r="AM664" s="190">
        <f t="shared" si="368"/>
        <v>30027.285714285714</v>
      </c>
      <c r="AN664" s="101">
        <f t="shared" si="390"/>
        <v>4.0352798754827925E-4</v>
      </c>
      <c r="AO664" s="569"/>
      <c r="AP664" s="586"/>
      <c r="AQ664" s="117" t="s">
        <v>142</v>
      </c>
      <c r="AR664" s="187">
        <f t="shared" si="363"/>
        <v>1356466</v>
      </c>
      <c r="AS664" s="160">
        <f>IFERROR(AR664/AO653,"-")</f>
        <v>2.4873947994501477E-4</v>
      </c>
      <c r="AT664" s="187">
        <f t="shared" si="364"/>
        <v>67</v>
      </c>
      <c r="AU664" s="160">
        <f>IFERROR(AT664/AP653,"-")</f>
        <v>7.8261885293774095E-3</v>
      </c>
      <c r="AV664" s="190">
        <f t="shared" si="369"/>
        <v>20245.761194029852</v>
      </c>
      <c r="AW664" s="101">
        <f t="shared" si="391"/>
        <v>1.2874464364635576E-3</v>
      </c>
      <c r="AX664" s="112"/>
      <c r="BN664" s="476"/>
      <c r="BO664" s="566"/>
      <c r="BP664" s="569"/>
      <c r="BQ664" s="569"/>
      <c r="BR664" s="388" t="s">
        <v>145</v>
      </c>
      <c r="BS664" s="374">
        <v>17309894</v>
      </c>
      <c r="BT664" s="329">
        <v>1.8639061304851035E-2</v>
      </c>
      <c r="BU664" s="374">
        <v>88</v>
      </c>
      <c r="BV664" s="329">
        <v>0.12071330589849108</v>
      </c>
      <c r="BW664" s="374">
        <v>196703.34090909091</v>
      </c>
      <c r="BX664" s="389">
        <v>1.515542926031172E-3</v>
      </c>
      <c r="CA664" s="9"/>
      <c r="CB664" s="138"/>
      <c r="CC664" s="138"/>
      <c r="CD664" s="138"/>
      <c r="CE664" s="138"/>
      <c r="CF664" s="138"/>
      <c r="CG664" s="138"/>
      <c r="CH664" s="1"/>
      <c r="CI664" s="9"/>
      <c r="CJ664" s="130"/>
      <c r="CK664" s="130"/>
      <c r="CL664" s="130"/>
      <c r="CM664" s="1"/>
      <c r="CN664" s="1"/>
      <c r="CO664" s="1"/>
      <c r="CP664" s="1"/>
      <c r="CQ664" s="1"/>
    </row>
    <row r="665" spans="2:95" s="14" customFormat="1" ht="13.5" customHeight="1">
      <c r="B665" s="451"/>
      <c r="C665" s="566"/>
      <c r="D665" s="581"/>
      <c r="E665" s="569"/>
      <c r="F665" s="569"/>
      <c r="G665" s="117" t="s">
        <v>143</v>
      </c>
      <c r="H665" s="187">
        <v>4772861</v>
      </c>
      <c r="I665" s="160">
        <f>IFERROR(H665/E653,"-")</f>
        <v>1.2661852696820377E-3</v>
      </c>
      <c r="J665" s="187">
        <v>36</v>
      </c>
      <c r="K665" s="160">
        <f>IFERROR(J665/F653,"-")</f>
        <v>5.7452920523459947E-3</v>
      </c>
      <c r="L665" s="190">
        <f t="shared" si="365"/>
        <v>132579.47222222222</v>
      </c>
      <c r="M665" s="101">
        <f t="shared" si="387"/>
        <v>6.9176226436847867E-4</v>
      </c>
      <c r="N665" s="569"/>
      <c r="O665" s="569"/>
      <c r="P665" s="117" t="s">
        <v>143</v>
      </c>
      <c r="Q665" s="187">
        <v>11761</v>
      </c>
      <c r="R665" s="160">
        <f>IFERROR(Q665/N653,"-")</f>
        <v>2.0720310289157119E-5</v>
      </c>
      <c r="S665" s="187">
        <v>4</v>
      </c>
      <c r="T665" s="160">
        <f>IFERROR(S665/O653,"-")</f>
        <v>4.4843049327354259E-3</v>
      </c>
      <c r="U665" s="190">
        <f t="shared" si="366"/>
        <v>2940.25</v>
      </c>
      <c r="V665" s="101">
        <f t="shared" si="388"/>
        <v>7.6862473818719852E-5</v>
      </c>
      <c r="W665" s="569"/>
      <c r="X665" s="569"/>
      <c r="Y665" s="117" t="s">
        <v>143</v>
      </c>
      <c r="Z665" s="187">
        <v>766945</v>
      </c>
      <c r="AA665" s="160">
        <f>IFERROR(Z665/W653,"-")</f>
        <v>2.2948955349680385E-3</v>
      </c>
      <c r="AB665" s="187">
        <v>6</v>
      </c>
      <c r="AC665" s="160">
        <f>IFERROR(AB665/X653,"-")</f>
        <v>1.2987012987012988E-2</v>
      </c>
      <c r="AD665" s="190">
        <f t="shared" si="367"/>
        <v>127824.16666666667</v>
      </c>
      <c r="AE665" s="101">
        <f t="shared" si="389"/>
        <v>1.1529371072807978E-4</v>
      </c>
      <c r="AF665" s="569"/>
      <c r="AG665" s="569"/>
      <c r="AH665" s="117" t="s">
        <v>143</v>
      </c>
      <c r="AI665" s="187">
        <v>7466999</v>
      </c>
      <c r="AJ665" s="160">
        <f>IFERROR(AI665/AF653,"-")</f>
        <v>9.5476622123349206E-3</v>
      </c>
      <c r="AK665" s="187">
        <v>17</v>
      </c>
      <c r="AL665" s="160">
        <f>IFERROR(AK665/AG653,"-")</f>
        <v>1.8065887353878853E-2</v>
      </c>
      <c r="AM665" s="190">
        <f t="shared" si="368"/>
        <v>439235.23529411765</v>
      </c>
      <c r="AN665" s="101">
        <f t="shared" si="390"/>
        <v>3.266655137295594E-4</v>
      </c>
      <c r="AO665" s="569"/>
      <c r="AP665" s="586"/>
      <c r="AQ665" s="117" t="s">
        <v>143</v>
      </c>
      <c r="AR665" s="187">
        <f t="shared" si="363"/>
        <v>13018566</v>
      </c>
      <c r="AS665" s="160">
        <f>IFERROR(AR665/AO653,"-")</f>
        <v>2.3872558077164124E-3</v>
      </c>
      <c r="AT665" s="187">
        <f t="shared" si="364"/>
        <v>63</v>
      </c>
      <c r="AU665" s="160">
        <f>IFERROR(AT665/AP653,"-")</f>
        <v>7.3589533932951756E-3</v>
      </c>
      <c r="AV665" s="190">
        <f t="shared" si="369"/>
        <v>206643.90476190476</v>
      </c>
      <c r="AW665" s="101">
        <f t="shared" si="391"/>
        <v>1.2105839626448376E-3</v>
      </c>
      <c r="AX665" s="112"/>
      <c r="BN665" s="476"/>
      <c r="BO665" s="566"/>
      <c r="BP665" s="569"/>
      <c r="BQ665" s="569"/>
      <c r="BR665" s="388" t="s">
        <v>146</v>
      </c>
      <c r="BS665" s="374">
        <v>1732513</v>
      </c>
      <c r="BT665" s="329">
        <v>1.8655467224958965E-3</v>
      </c>
      <c r="BU665" s="374">
        <v>52</v>
      </c>
      <c r="BV665" s="329">
        <v>7.1330589849108367E-2</v>
      </c>
      <c r="BW665" s="374">
        <v>33317.557692307695</v>
      </c>
      <c r="BX665" s="389">
        <v>8.9554809265478339E-4</v>
      </c>
      <c r="CA665" s="9"/>
      <c r="CB665" s="138"/>
      <c r="CC665" s="138"/>
      <c r="CD665" s="138"/>
      <c r="CE665" s="138"/>
      <c r="CF665" s="138"/>
      <c r="CG665" s="138"/>
      <c r="CH665" s="1"/>
      <c r="CI665" s="9"/>
      <c r="CJ665" s="130"/>
      <c r="CK665" s="130"/>
      <c r="CL665" s="130"/>
      <c r="CM665" s="1"/>
      <c r="CN665" s="1"/>
      <c r="CO665" s="1"/>
      <c r="CP665" s="1"/>
      <c r="CQ665" s="1"/>
    </row>
    <row r="666" spans="2:95" s="14" customFormat="1" ht="13.5" customHeight="1">
      <c r="B666" s="451"/>
      <c r="C666" s="566"/>
      <c r="D666" s="581"/>
      <c r="E666" s="569"/>
      <c r="F666" s="569"/>
      <c r="G666" s="117" t="s">
        <v>144</v>
      </c>
      <c r="H666" s="187">
        <v>17568305</v>
      </c>
      <c r="I666" s="160">
        <f>IFERROR(H666/E653,"-")</f>
        <v>4.6606697752734245E-3</v>
      </c>
      <c r="J666" s="187">
        <v>508</v>
      </c>
      <c r="K666" s="160">
        <f>IFERROR(J666/F653,"-")</f>
        <v>8.1072454516437922E-2</v>
      </c>
      <c r="L666" s="190">
        <f t="shared" si="365"/>
        <v>34583.277559055117</v>
      </c>
      <c r="M666" s="101">
        <f t="shared" si="387"/>
        <v>9.761534174977422E-3</v>
      </c>
      <c r="N666" s="569"/>
      <c r="O666" s="569"/>
      <c r="P666" s="117" t="s">
        <v>144</v>
      </c>
      <c r="Q666" s="187">
        <v>3802500</v>
      </c>
      <c r="R666" s="160">
        <f>IFERROR(Q666/N653,"-")</f>
        <v>6.699173528995829E-3</v>
      </c>
      <c r="S666" s="187">
        <v>96</v>
      </c>
      <c r="T666" s="160">
        <f>IFERROR(S666/O653,"-")</f>
        <v>0.10762331838565023</v>
      </c>
      <c r="U666" s="190">
        <f t="shared" si="366"/>
        <v>39609.375</v>
      </c>
      <c r="V666" s="101">
        <f t="shared" si="388"/>
        <v>1.8446993716492764E-3</v>
      </c>
      <c r="W666" s="569"/>
      <c r="X666" s="569"/>
      <c r="Y666" s="117" t="s">
        <v>144</v>
      </c>
      <c r="Z666" s="187">
        <v>2016571</v>
      </c>
      <c r="AA666" s="160">
        <f>IFERROR(Z666/W653,"-")</f>
        <v>6.0340960353689414E-3</v>
      </c>
      <c r="AB666" s="187">
        <v>52</v>
      </c>
      <c r="AC666" s="160">
        <f>IFERROR(AB666/X653,"-")</f>
        <v>0.11255411255411256</v>
      </c>
      <c r="AD666" s="190">
        <f t="shared" si="367"/>
        <v>38780.211538461539</v>
      </c>
      <c r="AE666" s="101">
        <f t="shared" si="389"/>
        <v>9.9921215964335819E-4</v>
      </c>
      <c r="AF666" s="569"/>
      <c r="AG666" s="569"/>
      <c r="AH666" s="117" t="s">
        <v>144</v>
      </c>
      <c r="AI666" s="187">
        <v>7063850</v>
      </c>
      <c r="AJ666" s="160">
        <f>IFERROR(AI666/AF653,"-")</f>
        <v>9.0321766105234558E-3</v>
      </c>
      <c r="AK666" s="187">
        <v>147</v>
      </c>
      <c r="AL666" s="160">
        <f>IFERROR(AK666/AG653,"-")</f>
        <v>0.15621679064824653</v>
      </c>
      <c r="AM666" s="190">
        <f t="shared" si="368"/>
        <v>48053.401360544216</v>
      </c>
      <c r="AN666" s="101">
        <f t="shared" si="390"/>
        <v>2.8246959128379549E-3</v>
      </c>
      <c r="AO666" s="569"/>
      <c r="AP666" s="586"/>
      <c r="AQ666" s="117" t="s">
        <v>144</v>
      </c>
      <c r="AR666" s="187">
        <f t="shared" si="363"/>
        <v>30451226</v>
      </c>
      <c r="AS666" s="160">
        <f>IFERROR(AR666/AO653,"-")</f>
        <v>5.5839380558953275E-3</v>
      </c>
      <c r="AT666" s="187">
        <f t="shared" si="364"/>
        <v>803</v>
      </c>
      <c r="AU666" s="160">
        <f>IFERROR(AT666/AP653,"-")</f>
        <v>9.3797453568508354E-2</v>
      </c>
      <c r="AV666" s="190">
        <f t="shared" si="369"/>
        <v>37921.82565379826</v>
      </c>
      <c r="AW666" s="101">
        <f t="shared" si="391"/>
        <v>1.5430141619108011E-2</v>
      </c>
      <c r="AX666" s="112"/>
      <c r="BN666" s="476"/>
      <c r="BO666" s="566"/>
      <c r="BP666" s="569"/>
      <c r="BQ666" s="569"/>
      <c r="BR666" s="388" t="s">
        <v>147</v>
      </c>
      <c r="BS666" s="374">
        <v>1283998</v>
      </c>
      <c r="BT666" s="329">
        <v>1.3825917961892847E-3</v>
      </c>
      <c r="BU666" s="374">
        <v>95</v>
      </c>
      <c r="BV666" s="329">
        <v>0.13031550068587106</v>
      </c>
      <c r="BW666" s="374">
        <v>13515.768421052631</v>
      </c>
      <c r="BX666" s="389">
        <v>1.6360974769654697E-3</v>
      </c>
      <c r="CA666" s="9"/>
      <c r="CB666" s="138"/>
      <c r="CC666" s="138"/>
      <c r="CD666" s="138"/>
      <c r="CE666" s="138"/>
      <c r="CF666" s="138"/>
      <c r="CG666" s="138"/>
      <c r="CH666" s="1"/>
      <c r="CI666" s="9"/>
      <c r="CJ666" s="130"/>
      <c r="CK666" s="130"/>
      <c r="CL666" s="130"/>
      <c r="CM666" s="1"/>
      <c r="CN666" s="1"/>
      <c r="CO666" s="1"/>
      <c r="CP666" s="1"/>
      <c r="CQ666" s="1"/>
    </row>
    <row r="667" spans="2:95" s="14" customFormat="1" ht="13.5" customHeight="1">
      <c r="B667" s="451"/>
      <c r="C667" s="566"/>
      <c r="D667" s="581"/>
      <c r="E667" s="569"/>
      <c r="F667" s="569"/>
      <c r="G667" s="117" t="s">
        <v>145</v>
      </c>
      <c r="H667" s="187">
        <v>26590737</v>
      </c>
      <c r="I667" s="160">
        <f>IFERROR(H667/E653,"-")</f>
        <v>7.0542174807498356E-3</v>
      </c>
      <c r="J667" s="187">
        <v>437</v>
      </c>
      <c r="K667" s="160">
        <f>IFERROR(J667/F653,"-")</f>
        <v>6.9741461857644432E-2</v>
      </c>
      <c r="L667" s="190">
        <f t="shared" si="365"/>
        <v>60848.368421052633</v>
      </c>
      <c r="M667" s="101">
        <f t="shared" si="387"/>
        <v>8.3972252646951438E-3</v>
      </c>
      <c r="N667" s="569"/>
      <c r="O667" s="569"/>
      <c r="P667" s="117" t="s">
        <v>145</v>
      </c>
      <c r="Q667" s="187">
        <v>2295598</v>
      </c>
      <c r="R667" s="160">
        <f>IFERROR(Q667/N653,"-")</f>
        <v>4.0443417106681831E-3</v>
      </c>
      <c r="S667" s="187">
        <v>67</v>
      </c>
      <c r="T667" s="160">
        <f>IFERROR(S667/O653,"-")</f>
        <v>7.511210762331838E-2</v>
      </c>
      <c r="U667" s="190">
        <f t="shared" si="366"/>
        <v>34262.656716417907</v>
      </c>
      <c r="V667" s="101">
        <f t="shared" si="388"/>
        <v>1.2874464364635576E-3</v>
      </c>
      <c r="W667" s="569"/>
      <c r="X667" s="569"/>
      <c r="Y667" s="117" t="s">
        <v>145</v>
      </c>
      <c r="Z667" s="187">
        <v>992151</v>
      </c>
      <c r="AA667" s="160">
        <f>IFERROR(Z667/W653,"-")</f>
        <v>2.9687694683635389E-3</v>
      </c>
      <c r="AB667" s="187">
        <v>36</v>
      </c>
      <c r="AC667" s="160">
        <f>IFERROR(AB667/X653,"-")</f>
        <v>7.792207792207792E-2</v>
      </c>
      <c r="AD667" s="190">
        <f t="shared" si="367"/>
        <v>27559.75</v>
      </c>
      <c r="AE667" s="101">
        <f t="shared" si="389"/>
        <v>6.9176226436847867E-4</v>
      </c>
      <c r="AF667" s="569"/>
      <c r="AG667" s="569"/>
      <c r="AH667" s="117" t="s">
        <v>145</v>
      </c>
      <c r="AI667" s="187">
        <v>4951572</v>
      </c>
      <c r="AJ667" s="160">
        <f>IFERROR(AI667/AF653,"-")</f>
        <v>6.3313168886262941E-3</v>
      </c>
      <c r="AK667" s="187">
        <v>109</v>
      </c>
      <c r="AL667" s="160">
        <f>IFERROR(AK667/AG653,"-")</f>
        <v>0.11583421891604676</v>
      </c>
      <c r="AM667" s="190">
        <f t="shared" si="368"/>
        <v>45427.266055045875</v>
      </c>
      <c r="AN667" s="101">
        <f t="shared" si="390"/>
        <v>2.0945024115601161E-3</v>
      </c>
      <c r="AO667" s="569"/>
      <c r="AP667" s="586"/>
      <c r="AQ667" s="117" t="s">
        <v>145</v>
      </c>
      <c r="AR667" s="187">
        <f t="shared" si="363"/>
        <v>34830058</v>
      </c>
      <c r="AS667" s="160">
        <f>IFERROR(AR667/AO653,"-")</f>
        <v>6.3868983913896111E-3</v>
      </c>
      <c r="AT667" s="187">
        <f t="shared" si="364"/>
        <v>649</v>
      </c>
      <c r="AU667" s="160">
        <f>IFERROR(AT667/AP653,"-")</f>
        <v>7.5808900829342371E-2</v>
      </c>
      <c r="AV667" s="190">
        <f t="shared" si="369"/>
        <v>53667.269645608627</v>
      </c>
      <c r="AW667" s="101">
        <f t="shared" si="391"/>
        <v>1.2470936377087297E-2</v>
      </c>
      <c r="AX667" s="112"/>
      <c r="BN667" s="477"/>
      <c r="BO667" s="567"/>
      <c r="BP667" s="570"/>
      <c r="BQ667" s="570"/>
      <c r="BR667" s="119" t="s">
        <v>74</v>
      </c>
      <c r="BS667" s="374">
        <v>214695495</v>
      </c>
      <c r="BT667" s="329">
        <v>0.231181224632591</v>
      </c>
      <c r="BU667" s="374">
        <v>633</v>
      </c>
      <c r="BV667" s="329">
        <v>0.86831275720164613</v>
      </c>
      <c r="BW667" s="374">
        <v>339171.39810426539</v>
      </c>
      <c r="BX667" s="389">
        <v>1.0901575820201499E-2</v>
      </c>
      <c r="CA667" s="9"/>
      <c r="CB667" s="138"/>
      <c r="CC667" s="138"/>
      <c r="CD667" s="138"/>
      <c r="CE667" s="138"/>
      <c r="CF667" s="138"/>
      <c r="CG667" s="138"/>
      <c r="CH667" s="1"/>
      <c r="CI667" s="9"/>
      <c r="CJ667" s="130"/>
      <c r="CK667" s="130"/>
      <c r="CL667" s="130"/>
      <c r="CM667" s="1"/>
      <c r="CN667" s="1"/>
      <c r="CO667" s="1"/>
      <c r="CP667" s="1"/>
      <c r="CQ667" s="1"/>
    </row>
    <row r="668" spans="2:95" s="14" customFormat="1" ht="13.5" customHeight="1">
      <c r="B668" s="451"/>
      <c r="C668" s="566"/>
      <c r="D668" s="581"/>
      <c r="E668" s="569"/>
      <c r="F668" s="569"/>
      <c r="G668" s="117" t="s">
        <v>146</v>
      </c>
      <c r="H668" s="187">
        <v>11107794</v>
      </c>
      <c r="I668" s="160">
        <f>IFERROR(H668/E653,"-")</f>
        <v>2.9467703210846745E-3</v>
      </c>
      <c r="J668" s="187">
        <v>274</v>
      </c>
      <c r="K668" s="160">
        <f>IFERROR(J668/F653,"-")</f>
        <v>4.3728056176188954E-2</v>
      </c>
      <c r="L668" s="190">
        <f t="shared" si="365"/>
        <v>40539.394160583943</v>
      </c>
      <c r="M668" s="101">
        <f t="shared" si="387"/>
        <v>5.2650794565823099E-3</v>
      </c>
      <c r="N668" s="569"/>
      <c r="O668" s="569"/>
      <c r="P668" s="117" t="s">
        <v>146</v>
      </c>
      <c r="Q668" s="187">
        <v>1447113</v>
      </c>
      <c r="R668" s="160">
        <f>IFERROR(Q668/N653,"-")</f>
        <v>2.5494966740475323E-3</v>
      </c>
      <c r="S668" s="187">
        <v>38</v>
      </c>
      <c r="T668" s="160">
        <f>IFERROR(S668/O653,"-")</f>
        <v>4.2600896860986545E-2</v>
      </c>
      <c r="U668" s="190">
        <f t="shared" si="366"/>
        <v>38081.92105263158</v>
      </c>
      <c r="V668" s="101">
        <f t="shared" si="388"/>
        <v>7.3019350127783865E-4</v>
      </c>
      <c r="W668" s="569"/>
      <c r="X668" s="569"/>
      <c r="Y668" s="117" t="s">
        <v>146</v>
      </c>
      <c r="Z668" s="187">
        <v>1122282</v>
      </c>
      <c r="AA668" s="160">
        <f>IFERROR(Z668/W653,"-")</f>
        <v>3.3581546926767895E-3</v>
      </c>
      <c r="AB668" s="187">
        <v>32</v>
      </c>
      <c r="AC668" s="160">
        <f>IFERROR(AB668/X653,"-")</f>
        <v>6.9264069264069264E-2</v>
      </c>
      <c r="AD668" s="190">
        <f t="shared" si="367"/>
        <v>35071.3125</v>
      </c>
      <c r="AE668" s="101">
        <f t="shared" si="389"/>
        <v>6.1489979054975882E-4</v>
      </c>
      <c r="AF668" s="569"/>
      <c r="AG668" s="569"/>
      <c r="AH668" s="117" t="s">
        <v>146</v>
      </c>
      <c r="AI668" s="187">
        <v>4094240</v>
      </c>
      <c r="AJ668" s="160">
        <f>IFERROR(AI668/AF653,"-")</f>
        <v>5.2350911706604128E-3</v>
      </c>
      <c r="AK668" s="187">
        <v>83</v>
      </c>
      <c r="AL668" s="160">
        <f>IFERROR(AK668/AG653,"-")</f>
        <v>8.8204038257173226E-2</v>
      </c>
      <c r="AM668" s="190">
        <f t="shared" si="368"/>
        <v>49328.192771084337</v>
      </c>
      <c r="AN668" s="101">
        <f t="shared" si="390"/>
        <v>1.594896331738437E-3</v>
      </c>
      <c r="AO668" s="569"/>
      <c r="AP668" s="586"/>
      <c r="AQ668" s="117" t="s">
        <v>146</v>
      </c>
      <c r="AR668" s="187">
        <f t="shared" si="363"/>
        <v>17771429</v>
      </c>
      <c r="AS668" s="160">
        <f>IFERROR(AR668/AO653,"-")</f>
        <v>3.2588033959861534E-3</v>
      </c>
      <c r="AT668" s="187">
        <f t="shared" si="364"/>
        <v>427</v>
      </c>
      <c r="AU668" s="160">
        <f>IFERROR(AT668/AP653,"-")</f>
        <v>4.9877350776778413E-2</v>
      </c>
      <c r="AV668" s="190">
        <f t="shared" si="369"/>
        <v>41619.271662763465</v>
      </c>
      <c r="AW668" s="101">
        <f t="shared" si="391"/>
        <v>8.2050690801483452E-3</v>
      </c>
      <c r="AX668" s="112"/>
      <c r="BN668" s="555">
        <v>40</v>
      </c>
      <c r="BO668" s="565" t="s">
        <v>40</v>
      </c>
      <c r="BP668" s="568">
        <v>185353130</v>
      </c>
      <c r="BQ668" s="568">
        <v>187</v>
      </c>
      <c r="BR668" s="388" t="s">
        <v>133</v>
      </c>
      <c r="BS668" s="374">
        <v>683344</v>
      </c>
      <c r="BT668" s="329">
        <v>3.686714111598763E-3</v>
      </c>
      <c r="BU668" s="374">
        <v>48</v>
      </c>
      <c r="BV668" s="329">
        <v>0.25668449197860965</v>
      </c>
      <c r="BW668" s="374">
        <v>14236.333333333334</v>
      </c>
      <c r="BX668" s="389">
        <v>3.9587628865979385E-3</v>
      </c>
      <c r="BZ668" s="144"/>
      <c r="CA668" s="9"/>
      <c r="CB668" s="138"/>
      <c r="CC668" s="138"/>
      <c r="CD668" s="138"/>
      <c r="CE668" s="138"/>
      <c r="CF668" s="138"/>
      <c r="CG668" s="138"/>
      <c r="CH668" s="1"/>
      <c r="CI668" s="9"/>
      <c r="CJ668" s="130"/>
      <c r="CK668" s="130"/>
      <c r="CL668" s="130"/>
      <c r="CM668" s="1"/>
      <c r="CN668" s="1"/>
      <c r="CO668" s="1"/>
      <c r="CP668" s="1"/>
      <c r="CQ668" s="1"/>
    </row>
    <row r="669" spans="2:95" s="14" customFormat="1" ht="13.5" customHeight="1">
      <c r="B669" s="451"/>
      <c r="C669" s="566"/>
      <c r="D669" s="581"/>
      <c r="E669" s="569"/>
      <c r="F669" s="569"/>
      <c r="G669" s="118" t="s">
        <v>147</v>
      </c>
      <c r="H669" s="188">
        <v>6627643</v>
      </c>
      <c r="I669" s="161">
        <f>IFERROR(H669/E653,"-")</f>
        <v>1.7582376564729771E-3</v>
      </c>
      <c r="J669" s="188">
        <v>498</v>
      </c>
      <c r="K669" s="161">
        <f>IFERROR(J669/F653,"-")</f>
        <v>7.9476540057452916E-2</v>
      </c>
      <c r="L669" s="191">
        <f t="shared" si="365"/>
        <v>13308.520080321285</v>
      </c>
      <c r="M669" s="102">
        <f t="shared" si="387"/>
        <v>9.5693779904306216E-3</v>
      </c>
      <c r="N669" s="569"/>
      <c r="O669" s="569"/>
      <c r="P669" s="118" t="s">
        <v>147</v>
      </c>
      <c r="Q669" s="188">
        <v>2024278</v>
      </c>
      <c r="R669" s="161">
        <f>IFERROR(Q669/N653,"-")</f>
        <v>3.5663351986663034E-3</v>
      </c>
      <c r="S669" s="188">
        <v>89</v>
      </c>
      <c r="T669" s="161">
        <f>IFERROR(S669/O653,"-")</f>
        <v>9.9775784753363225E-2</v>
      </c>
      <c r="U669" s="191">
        <f t="shared" si="366"/>
        <v>22744.696629213482</v>
      </c>
      <c r="V669" s="102">
        <f t="shared" si="388"/>
        <v>1.7101900424665167E-3</v>
      </c>
      <c r="W669" s="569"/>
      <c r="X669" s="569"/>
      <c r="Y669" s="118" t="s">
        <v>147</v>
      </c>
      <c r="Z669" s="188">
        <v>638400</v>
      </c>
      <c r="AA669" s="161">
        <f>IFERROR(Z669/W653,"-")</f>
        <v>1.9102560281683769E-3</v>
      </c>
      <c r="AB669" s="188">
        <v>62</v>
      </c>
      <c r="AC669" s="161">
        <f>IFERROR(AB669/X653,"-")</f>
        <v>0.13419913419913421</v>
      </c>
      <c r="AD669" s="191">
        <f t="shared" si="367"/>
        <v>10296.774193548386</v>
      </c>
      <c r="AE669" s="102">
        <f t="shared" si="389"/>
        <v>1.1913683441901577E-3</v>
      </c>
      <c r="AF669" s="569"/>
      <c r="AG669" s="569"/>
      <c r="AH669" s="118" t="s">
        <v>147</v>
      </c>
      <c r="AI669" s="188">
        <v>2365857</v>
      </c>
      <c r="AJ669" s="161">
        <f>IFERROR(AI669/AF653,"-")</f>
        <v>3.0250979648836244E-3</v>
      </c>
      <c r="AK669" s="188">
        <v>133</v>
      </c>
      <c r="AL669" s="161">
        <f>IFERROR(AK669/AG653,"-")</f>
        <v>0.14133900106269925</v>
      </c>
      <c r="AM669" s="191">
        <f t="shared" si="368"/>
        <v>17788.398496240603</v>
      </c>
      <c r="AN669" s="102">
        <f t="shared" si="390"/>
        <v>2.555677254472435E-3</v>
      </c>
      <c r="AO669" s="569"/>
      <c r="AP669" s="586"/>
      <c r="AQ669" s="118" t="s">
        <v>147</v>
      </c>
      <c r="AR669" s="188">
        <f t="shared" si="363"/>
        <v>11656178</v>
      </c>
      <c r="AS669" s="161">
        <f>IFERROR(AR669/AO653,"-")</f>
        <v>2.1374303918170615E-3</v>
      </c>
      <c r="AT669" s="188">
        <f t="shared" si="364"/>
        <v>782</v>
      </c>
      <c r="AU669" s="161">
        <f>IFERROR(AT669/AP653,"-")</f>
        <v>9.134446910407662E-2</v>
      </c>
      <c r="AV669" s="191">
        <f t="shared" si="369"/>
        <v>14905.598465473146</v>
      </c>
      <c r="AW669" s="102">
        <f t="shared" si="391"/>
        <v>1.5026613631559731E-2</v>
      </c>
      <c r="AX669" s="112"/>
      <c r="BN669" s="476"/>
      <c r="BO669" s="566"/>
      <c r="BP669" s="569"/>
      <c r="BQ669" s="569"/>
      <c r="BR669" s="388" t="s">
        <v>134</v>
      </c>
      <c r="BS669" s="374">
        <v>8230569</v>
      </c>
      <c r="BT669" s="329">
        <v>4.4404801796441205E-2</v>
      </c>
      <c r="BU669" s="374">
        <v>59</v>
      </c>
      <c r="BV669" s="329">
        <v>0.31550802139037432</v>
      </c>
      <c r="BW669" s="374">
        <v>139501.16949152542</v>
      </c>
      <c r="BX669" s="389">
        <v>4.8659793814432991E-3</v>
      </c>
      <c r="CA669" s="9"/>
      <c r="CB669" s="138"/>
      <c r="CC669" s="138"/>
      <c r="CD669" s="138"/>
      <c r="CE669" s="138"/>
      <c r="CF669" s="138"/>
      <c r="CG669" s="138"/>
      <c r="CH669" s="1"/>
      <c r="CI669" s="9"/>
      <c r="CJ669" s="130"/>
      <c r="CK669" s="130"/>
      <c r="CL669" s="130"/>
      <c r="CM669" s="1"/>
      <c r="CN669" s="1"/>
      <c r="CO669" s="1"/>
      <c r="CP669" s="1"/>
      <c r="CQ669" s="1"/>
    </row>
    <row r="670" spans="2:95" s="14" customFormat="1" ht="13.5" customHeight="1">
      <c r="B670" s="451"/>
      <c r="C670" s="567"/>
      <c r="D670" s="582"/>
      <c r="E670" s="570"/>
      <c r="F670" s="570"/>
      <c r="G670" s="119" t="s">
        <v>74</v>
      </c>
      <c r="H670" s="181">
        <v>766330433</v>
      </c>
      <c r="I670" s="161">
        <f>IFERROR(H670/E653,"-")</f>
        <v>0.20329867263548168</v>
      </c>
      <c r="J670" s="188">
        <v>4721</v>
      </c>
      <c r="K670" s="161">
        <f>IFERROR(J670/F653,"-")</f>
        <v>0.75343121608681773</v>
      </c>
      <c r="L670" s="191">
        <f t="shared" si="365"/>
        <v>162323.75195933066</v>
      </c>
      <c r="M670" s="103">
        <f t="shared" si="387"/>
        <v>9.0716934724544104E-2</v>
      </c>
      <c r="N670" s="570"/>
      <c r="O670" s="570"/>
      <c r="P670" s="119" t="s">
        <v>74</v>
      </c>
      <c r="Q670" s="181">
        <v>103535201</v>
      </c>
      <c r="R670" s="161">
        <f>IFERROR(Q670/N653,"-")</f>
        <v>0.18240638470965481</v>
      </c>
      <c r="S670" s="188">
        <v>714</v>
      </c>
      <c r="T670" s="161">
        <f>IFERROR(S670/O653,"-")</f>
        <v>0.80044843049327352</v>
      </c>
      <c r="U670" s="191">
        <f t="shared" si="366"/>
        <v>145007.28431372548</v>
      </c>
      <c r="V670" s="103">
        <f t="shared" si="388"/>
        <v>1.3719951576641494E-2</v>
      </c>
      <c r="W670" s="570"/>
      <c r="X670" s="570"/>
      <c r="Y670" s="119" t="s">
        <v>74</v>
      </c>
      <c r="Z670" s="181">
        <v>61896409</v>
      </c>
      <c r="AA670" s="161">
        <f>IFERROR(Z670/W653,"-")</f>
        <v>0.18520988160123023</v>
      </c>
      <c r="AB670" s="188">
        <v>372</v>
      </c>
      <c r="AC670" s="161">
        <f>IFERROR(AB670/X653,"-")</f>
        <v>0.80519480519480524</v>
      </c>
      <c r="AD670" s="191">
        <f t="shared" si="367"/>
        <v>166388.19623655913</v>
      </c>
      <c r="AE670" s="103">
        <f t="shared" si="389"/>
        <v>7.1482100651409468E-3</v>
      </c>
      <c r="AF670" s="570"/>
      <c r="AG670" s="570"/>
      <c r="AH670" s="119" t="s">
        <v>74</v>
      </c>
      <c r="AI670" s="181">
        <v>133096876</v>
      </c>
      <c r="AJ670" s="161">
        <f>IFERROR(AI670/AF653,"-")</f>
        <v>0.17018403425057735</v>
      </c>
      <c r="AK670" s="188">
        <v>805</v>
      </c>
      <c r="AL670" s="161">
        <f>IFERROR(AK670/AG653,"-")</f>
        <v>0.85547290116896924</v>
      </c>
      <c r="AM670" s="191">
        <f t="shared" si="368"/>
        <v>165337.73416149069</v>
      </c>
      <c r="AN670" s="103">
        <f t="shared" si="390"/>
        <v>1.5468572856017371E-2</v>
      </c>
      <c r="AO670" s="570"/>
      <c r="AP670" s="587"/>
      <c r="AQ670" s="119" t="s">
        <v>74</v>
      </c>
      <c r="AR670" s="181">
        <f t="shared" si="363"/>
        <v>1064858919</v>
      </c>
      <c r="AS670" s="161">
        <f>IFERROR(AR670/AO653,"-")</f>
        <v>0.19526656305935466</v>
      </c>
      <c r="AT670" s="188">
        <f t="shared" si="364"/>
        <v>6612</v>
      </c>
      <c r="AU670" s="161">
        <f>IFERROR(AT670/AP653,"-")</f>
        <v>0.77233967994393182</v>
      </c>
      <c r="AV670" s="191">
        <f t="shared" si="369"/>
        <v>161049.44328493648</v>
      </c>
      <c r="AW670" s="103">
        <f t="shared" si="391"/>
        <v>0.12705366922234393</v>
      </c>
      <c r="AX670" s="112"/>
      <c r="BN670" s="476"/>
      <c r="BO670" s="566"/>
      <c r="BP670" s="569"/>
      <c r="BQ670" s="569"/>
      <c r="BR670" s="388" t="s">
        <v>135</v>
      </c>
      <c r="BS670" s="374">
        <v>875580</v>
      </c>
      <c r="BT670" s="329">
        <v>4.7238479328619914E-3</v>
      </c>
      <c r="BU670" s="374">
        <v>55</v>
      </c>
      <c r="BV670" s="329">
        <v>0.29411764705882354</v>
      </c>
      <c r="BW670" s="374">
        <v>15919.636363636364</v>
      </c>
      <c r="BX670" s="389">
        <v>4.536082474226804E-3</v>
      </c>
      <c r="CA670" s="9"/>
      <c r="CB670" s="138"/>
      <c r="CC670" s="138"/>
      <c r="CD670" s="138"/>
      <c r="CE670" s="138"/>
      <c r="CF670" s="138"/>
      <c r="CG670" s="138"/>
      <c r="CH670" s="1"/>
      <c r="CI670" s="9"/>
      <c r="CJ670" s="130"/>
      <c r="CK670" s="130"/>
      <c r="CL670" s="130"/>
      <c r="CM670" s="1"/>
      <c r="CN670" s="1"/>
      <c r="CO670" s="1"/>
      <c r="CP670" s="1"/>
      <c r="CQ670" s="1"/>
    </row>
    <row r="671" spans="2:95" s="14" customFormat="1" ht="13.5" customHeight="1">
      <c r="B671" s="451">
        <v>38</v>
      </c>
      <c r="C671" s="565" t="s">
        <v>39</v>
      </c>
      <c r="D671" s="580">
        <f>BL42</f>
        <v>10757</v>
      </c>
      <c r="E671" s="568">
        <f>VLOOKUP(C671,$AY$5:$BI$78,2,0)</f>
        <v>638320690</v>
      </c>
      <c r="F671" s="568">
        <f>VLOOKUP(C671,$AY$5:$BI$78,7,0)</f>
        <v>949</v>
      </c>
      <c r="G671" s="115" t="s">
        <v>133</v>
      </c>
      <c r="H671" s="186">
        <v>21428234</v>
      </c>
      <c r="I671" s="159">
        <f>IFERROR(H671/E671,"-")</f>
        <v>3.3569699894891392E-2</v>
      </c>
      <c r="J671" s="186">
        <v>202</v>
      </c>
      <c r="K671" s="159">
        <f>IFERROR(J671/F671,"-")</f>
        <v>0.21285563751317177</v>
      </c>
      <c r="L671" s="189">
        <f t="shared" si="365"/>
        <v>106080.36633663367</v>
      </c>
      <c r="M671" s="100">
        <f>IFERROR(J671/$BL$42,0)</f>
        <v>1.8778469833596729E-2</v>
      </c>
      <c r="N671" s="568">
        <f>VLOOKUP(C671,$AY$5:$BI$78,3,0)</f>
        <v>91757520</v>
      </c>
      <c r="O671" s="568">
        <f>VLOOKUP(C671,$AY$5:$BI$78,8,0)</f>
        <v>111</v>
      </c>
      <c r="P671" s="115" t="s">
        <v>133</v>
      </c>
      <c r="Q671" s="186">
        <v>1073156</v>
      </c>
      <c r="R671" s="159">
        <f>IFERROR(Q671/N671,"-")</f>
        <v>1.1695564570620478E-2</v>
      </c>
      <c r="S671" s="186">
        <v>26</v>
      </c>
      <c r="T671" s="159">
        <f>IFERROR(S671/O671,"-")</f>
        <v>0.23423423423423423</v>
      </c>
      <c r="U671" s="189">
        <f t="shared" si="366"/>
        <v>41275.230769230766</v>
      </c>
      <c r="V671" s="100">
        <f>IFERROR(S671/$BL$42,0)</f>
        <v>2.4170307706609649E-3</v>
      </c>
      <c r="W671" s="568">
        <f>VLOOKUP(C671,$AY$5:$BI$78,4,0)</f>
        <v>65933830</v>
      </c>
      <c r="X671" s="568">
        <f>VLOOKUP(C671,$AY$5:$BI$78,9,0)</f>
        <v>95</v>
      </c>
      <c r="Y671" s="115" t="s">
        <v>133</v>
      </c>
      <c r="Z671" s="186">
        <v>2381715</v>
      </c>
      <c r="AA671" s="159">
        <f>IFERROR(Z671/W671,"-")</f>
        <v>3.6122806759443522E-2</v>
      </c>
      <c r="AB671" s="186">
        <v>18</v>
      </c>
      <c r="AC671" s="159">
        <f>IFERROR(AB671/X671,"-")</f>
        <v>0.18947368421052632</v>
      </c>
      <c r="AD671" s="189">
        <f t="shared" si="367"/>
        <v>132317.5</v>
      </c>
      <c r="AE671" s="100">
        <f>IFERROR(AB671/$BL$42,0)</f>
        <v>1.6733289950729758E-3</v>
      </c>
      <c r="AF671" s="568">
        <f>VLOOKUP(C671,$AY$5:$BI$78,5,0)</f>
        <v>159963680</v>
      </c>
      <c r="AG671" s="568">
        <f>VLOOKUP(C671,$AY$5:$BI$78,10,0)</f>
        <v>177</v>
      </c>
      <c r="AH671" s="115" t="s">
        <v>133</v>
      </c>
      <c r="AI671" s="186">
        <v>2566366</v>
      </c>
      <c r="AJ671" s="159">
        <f>IFERROR(AI671/AF671,"-")</f>
        <v>1.6043429358464371E-2</v>
      </c>
      <c r="AK671" s="186">
        <v>68</v>
      </c>
      <c r="AL671" s="159">
        <f>IFERROR(AK671/AG671,"-")</f>
        <v>0.38418079096045199</v>
      </c>
      <c r="AM671" s="189">
        <f t="shared" si="368"/>
        <v>37740.676470588238</v>
      </c>
      <c r="AN671" s="100">
        <f>IFERROR(AK671/$BL$42,0)</f>
        <v>6.3214650924979087E-3</v>
      </c>
      <c r="AO671" s="568">
        <f>VLOOKUP(C671,$AY$5:$BI$78,6,0)</f>
        <v>955975720</v>
      </c>
      <c r="AP671" s="585">
        <f>VLOOKUP(C671,$AY$5:$BI$78,11,0)</f>
        <v>1332</v>
      </c>
      <c r="AQ671" s="115" t="s">
        <v>133</v>
      </c>
      <c r="AR671" s="186">
        <f t="shared" si="363"/>
        <v>27449471</v>
      </c>
      <c r="AS671" s="159">
        <f>IFERROR(AR671/AO671,"-")</f>
        <v>2.8713565026525986E-2</v>
      </c>
      <c r="AT671" s="186">
        <f t="shared" si="364"/>
        <v>314</v>
      </c>
      <c r="AU671" s="159">
        <f>IFERROR(AT671/AP671,"-")</f>
        <v>0.23573573573573572</v>
      </c>
      <c r="AV671" s="189">
        <f t="shared" si="369"/>
        <v>87418.697452229302</v>
      </c>
      <c r="AW671" s="100">
        <f>IFERROR(AT671/$BL$42,0)</f>
        <v>2.9190294691828576E-2</v>
      </c>
      <c r="AX671" s="112"/>
      <c r="BN671" s="476"/>
      <c r="BO671" s="566"/>
      <c r="BP671" s="569"/>
      <c r="BQ671" s="569"/>
      <c r="BR671" s="388" t="s">
        <v>136</v>
      </c>
      <c r="BS671" s="374">
        <v>109218</v>
      </c>
      <c r="BT671" s="329">
        <v>5.8924281451303245E-4</v>
      </c>
      <c r="BU671" s="374">
        <v>10</v>
      </c>
      <c r="BV671" s="329">
        <v>5.3475935828877004E-2</v>
      </c>
      <c r="BW671" s="374">
        <v>10921.8</v>
      </c>
      <c r="BX671" s="389">
        <v>8.2474226804123715E-4</v>
      </c>
      <c r="CA671" s="9"/>
      <c r="CB671" s="138"/>
      <c r="CC671" s="138"/>
      <c r="CD671" s="138"/>
      <c r="CE671" s="138"/>
      <c r="CF671" s="138"/>
      <c r="CG671" s="138"/>
      <c r="CH671" s="1"/>
      <c r="CI671" s="9"/>
      <c r="CJ671" s="130"/>
      <c r="CK671" s="130"/>
      <c r="CL671" s="130"/>
      <c r="CM671" s="1"/>
      <c r="CN671" s="1"/>
      <c r="CO671" s="1"/>
      <c r="CP671" s="1"/>
      <c r="CQ671" s="1"/>
    </row>
    <row r="672" spans="2:95" s="14" customFormat="1" ht="13.5" customHeight="1">
      <c r="B672" s="451"/>
      <c r="C672" s="566"/>
      <c r="D672" s="581"/>
      <c r="E672" s="569"/>
      <c r="F672" s="569"/>
      <c r="G672" s="116" t="s">
        <v>134</v>
      </c>
      <c r="H672" s="187">
        <v>19124161</v>
      </c>
      <c r="I672" s="160">
        <f>IFERROR(H672/E671,"-")</f>
        <v>2.9960114562477991E-2</v>
      </c>
      <c r="J672" s="187">
        <v>231</v>
      </c>
      <c r="K672" s="160">
        <f>IFERROR(J672/F671,"-")</f>
        <v>0.24341412012644889</v>
      </c>
      <c r="L672" s="190">
        <f t="shared" si="365"/>
        <v>82788.57575757576</v>
      </c>
      <c r="M672" s="101">
        <f t="shared" ref="M672:M688" si="392">IFERROR(J672/$BL$42,0)</f>
        <v>2.147438877010319E-2</v>
      </c>
      <c r="N672" s="569"/>
      <c r="O672" s="569"/>
      <c r="P672" s="116" t="s">
        <v>134</v>
      </c>
      <c r="Q672" s="187">
        <v>307702</v>
      </c>
      <c r="R672" s="160">
        <f>IFERROR(Q672/N671,"-")</f>
        <v>3.3534254195187489E-3</v>
      </c>
      <c r="S672" s="187">
        <v>24</v>
      </c>
      <c r="T672" s="160">
        <f>IFERROR(S672/O671,"-")</f>
        <v>0.21621621621621623</v>
      </c>
      <c r="U672" s="190">
        <f t="shared" si="366"/>
        <v>12820.916666666666</v>
      </c>
      <c r="V672" s="101">
        <f t="shared" ref="V672:V688" si="393">IFERROR(S672/$BL$42,0)</f>
        <v>2.2311053267639676E-3</v>
      </c>
      <c r="W672" s="569"/>
      <c r="X672" s="569"/>
      <c r="Y672" s="116" t="s">
        <v>134</v>
      </c>
      <c r="Z672" s="187">
        <v>313173</v>
      </c>
      <c r="AA672" s="160">
        <f>IFERROR(Z672/W671,"-")</f>
        <v>4.7498074963944915E-3</v>
      </c>
      <c r="AB672" s="187">
        <v>20</v>
      </c>
      <c r="AC672" s="160">
        <f>IFERROR(AB672/X671,"-")</f>
        <v>0.21052631578947367</v>
      </c>
      <c r="AD672" s="190">
        <f t="shared" si="367"/>
        <v>15658.65</v>
      </c>
      <c r="AE672" s="101">
        <f t="shared" ref="AE672:AE688" si="394">IFERROR(AB672/$BL$42,0)</f>
        <v>1.8592544389699731E-3</v>
      </c>
      <c r="AF672" s="569"/>
      <c r="AG672" s="569"/>
      <c r="AH672" s="116" t="s">
        <v>134</v>
      </c>
      <c r="AI672" s="187">
        <v>1747541</v>
      </c>
      <c r="AJ672" s="160">
        <f>IFERROR(AI672/AF671,"-")</f>
        <v>1.0924611136728038E-2</v>
      </c>
      <c r="AK672" s="187">
        <v>60</v>
      </c>
      <c r="AL672" s="160">
        <f>IFERROR(AK672/AG671,"-")</f>
        <v>0.33898305084745761</v>
      </c>
      <c r="AM672" s="190">
        <f t="shared" si="368"/>
        <v>29125.683333333334</v>
      </c>
      <c r="AN672" s="101">
        <f t="shared" ref="AN672:AN688" si="395">IFERROR(AK672/$BL$42,0)</f>
        <v>5.5777633169099188E-3</v>
      </c>
      <c r="AO672" s="569"/>
      <c r="AP672" s="586"/>
      <c r="AQ672" s="116" t="s">
        <v>134</v>
      </c>
      <c r="AR672" s="187">
        <f t="shared" si="363"/>
        <v>21492577</v>
      </c>
      <c r="AS672" s="160">
        <f>IFERROR(AR672/AO671,"-")</f>
        <v>2.2482346099752408E-2</v>
      </c>
      <c r="AT672" s="187">
        <f t="shared" si="364"/>
        <v>335</v>
      </c>
      <c r="AU672" s="160">
        <f>IFERROR(AT672/AP671,"-")</f>
        <v>0.25150150150150152</v>
      </c>
      <c r="AV672" s="190">
        <f t="shared" si="369"/>
        <v>64156.946268656713</v>
      </c>
      <c r="AW672" s="101">
        <f t="shared" ref="AW672:AW688" si="396">IFERROR(AT672/$BL$42,0)</f>
        <v>3.1142511852747048E-2</v>
      </c>
      <c r="AX672" s="112"/>
      <c r="BN672" s="476"/>
      <c r="BO672" s="566"/>
      <c r="BP672" s="569"/>
      <c r="BQ672" s="569"/>
      <c r="BR672" s="388" t="s">
        <v>137</v>
      </c>
      <c r="BS672" s="374">
        <v>10713634</v>
      </c>
      <c r="BT672" s="329">
        <v>5.7801203572877352E-2</v>
      </c>
      <c r="BU672" s="374">
        <v>66</v>
      </c>
      <c r="BV672" s="329">
        <v>0.35294117647058826</v>
      </c>
      <c r="BW672" s="374">
        <v>162327.78787878787</v>
      </c>
      <c r="BX672" s="389">
        <v>5.4432989690721646E-3</v>
      </c>
      <c r="CA672" s="9"/>
      <c r="CB672" s="138"/>
      <c r="CC672" s="138"/>
      <c r="CD672" s="138"/>
      <c r="CE672" s="138"/>
      <c r="CF672" s="138"/>
      <c r="CG672" s="138"/>
      <c r="CH672" s="1"/>
      <c r="CI672" s="9"/>
      <c r="CJ672" s="130"/>
      <c r="CK672" s="130"/>
      <c r="CL672" s="130"/>
      <c r="CM672" s="1"/>
      <c r="CN672" s="1"/>
      <c r="CO672" s="1"/>
      <c r="CP672" s="1"/>
      <c r="CQ672" s="1"/>
    </row>
    <row r="673" spans="2:95" s="14" customFormat="1" ht="13.5" customHeight="1">
      <c r="B673" s="451"/>
      <c r="C673" s="566"/>
      <c r="D673" s="581"/>
      <c r="E673" s="569"/>
      <c r="F673" s="569"/>
      <c r="G673" s="116" t="s">
        <v>474</v>
      </c>
      <c r="H673" s="187">
        <v>10084476</v>
      </c>
      <c r="I673" s="160">
        <f>IFERROR(H673/E671,"-")</f>
        <v>1.5798447642359829E-2</v>
      </c>
      <c r="J673" s="187">
        <v>63</v>
      </c>
      <c r="K673" s="160">
        <f>IFERROR(J673/F671,"-")</f>
        <v>6.6385669125395147E-2</v>
      </c>
      <c r="L673" s="190">
        <f t="shared" ref="L673" si="397">IFERROR(H673/J673,"-")</f>
        <v>160071.04761904763</v>
      </c>
      <c r="M673" s="101">
        <f t="shared" si="392"/>
        <v>5.8566514827554147E-3</v>
      </c>
      <c r="N673" s="569"/>
      <c r="O673" s="569"/>
      <c r="P673" s="116" t="s">
        <v>474</v>
      </c>
      <c r="Q673" s="187">
        <v>730932</v>
      </c>
      <c r="R673" s="160">
        <f>IFERROR(Q673/N671,"-")</f>
        <v>7.965908407289125E-3</v>
      </c>
      <c r="S673" s="187">
        <v>7</v>
      </c>
      <c r="T673" s="160">
        <f>IFERROR(S673/O671,"-")</f>
        <v>6.3063063063063057E-2</v>
      </c>
      <c r="U673" s="190">
        <f t="shared" ref="U673" si="398">IFERROR(Q673/S673,"-")</f>
        <v>104418.85714285714</v>
      </c>
      <c r="V673" s="101">
        <f t="shared" si="393"/>
        <v>6.5073905363949053E-4</v>
      </c>
      <c r="W673" s="569"/>
      <c r="X673" s="569"/>
      <c r="Y673" s="116" t="s">
        <v>474</v>
      </c>
      <c r="Z673" s="187">
        <v>52854</v>
      </c>
      <c r="AA673" s="160">
        <f>IFERROR(Z673/W671,"-")</f>
        <v>8.0162186847025272E-4</v>
      </c>
      <c r="AB673" s="187">
        <v>4</v>
      </c>
      <c r="AC673" s="160">
        <f>IFERROR(AB673/X671,"-")</f>
        <v>4.2105263157894736E-2</v>
      </c>
      <c r="AD673" s="190">
        <f t="shared" ref="AD673" si="399">IFERROR(Z673/AB673,"-")</f>
        <v>13213.5</v>
      </c>
      <c r="AE673" s="101">
        <f t="shared" si="394"/>
        <v>3.7185088779399458E-4</v>
      </c>
      <c r="AF673" s="569"/>
      <c r="AG673" s="569"/>
      <c r="AH673" s="116" t="s">
        <v>474</v>
      </c>
      <c r="AI673" s="187">
        <v>1570448</v>
      </c>
      <c r="AJ673" s="160">
        <f>IFERROR(AI673/AF671,"-")</f>
        <v>9.8175285789874299E-3</v>
      </c>
      <c r="AK673" s="187">
        <v>17</v>
      </c>
      <c r="AL673" s="160">
        <f>IFERROR(AK673/AG671,"-")</f>
        <v>9.6045197740112997E-2</v>
      </c>
      <c r="AM673" s="190">
        <f t="shared" ref="AM673" si="400">IFERROR(AI673/AK673,"-")</f>
        <v>92379.294117647063</v>
      </c>
      <c r="AN673" s="101">
        <f t="shared" si="395"/>
        <v>1.5803662731244772E-3</v>
      </c>
      <c r="AO673" s="569"/>
      <c r="AP673" s="586"/>
      <c r="AQ673" s="116" t="s">
        <v>474</v>
      </c>
      <c r="AR673" s="187">
        <f t="shared" ref="AR673" si="401">SUM(H673,Q673,Z673,AI673)</f>
        <v>12438710</v>
      </c>
      <c r="AS673" s="160">
        <f>IFERROR(AR673/AO671,"-")</f>
        <v>1.3011533389153441E-2</v>
      </c>
      <c r="AT673" s="187">
        <f t="shared" ref="AT673" si="402">SUM(J673,S673,AB673,AK673)</f>
        <v>91</v>
      </c>
      <c r="AU673" s="160">
        <f>IFERROR(AT673/AP671,"-")</f>
        <v>6.8318318318318319E-2</v>
      </c>
      <c r="AV673" s="190">
        <f t="shared" ref="AV673" si="403">IFERROR(AR673/AT673,"-")</f>
        <v>136689.12087912089</v>
      </c>
      <c r="AW673" s="101">
        <f t="shared" si="396"/>
        <v>8.4596076973133781E-3</v>
      </c>
      <c r="AX673" s="111"/>
      <c r="BJ673" s="12"/>
      <c r="BM673" s="12"/>
      <c r="BN673" s="476"/>
      <c r="BO673" s="566"/>
      <c r="BP673" s="569"/>
      <c r="BQ673" s="569"/>
      <c r="BR673" s="388" t="s">
        <v>138</v>
      </c>
      <c r="BS673" s="374">
        <v>5371195</v>
      </c>
      <c r="BT673" s="329">
        <v>2.8978172637278907E-2</v>
      </c>
      <c r="BU673" s="374">
        <v>64</v>
      </c>
      <c r="BV673" s="329">
        <v>0.34224598930481281</v>
      </c>
      <c r="BW673" s="374">
        <v>83924.921875</v>
      </c>
      <c r="BX673" s="389">
        <v>5.2783505154639174E-3</v>
      </c>
      <c r="BY673" s="12"/>
      <c r="CA673" s="9"/>
      <c r="CB673" s="138"/>
      <c r="CC673" s="138"/>
      <c r="CD673" s="138"/>
      <c r="CE673" s="138"/>
      <c r="CF673" s="138"/>
      <c r="CG673" s="138"/>
      <c r="CH673" s="1"/>
      <c r="CI673" s="9"/>
      <c r="CJ673" s="130"/>
      <c r="CK673" s="130"/>
      <c r="CL673" s="130"/>
      <c r="CM673" s="1"/>
      <c r="CN673" s="1"/>
      <c r="CO673" s="1"/>
      <c r="CP673" s="1"/>
      <c r="CQ673" s="1"/>
    </row>
    <row r="674" spans="2:95" s="14" customFormat="1" ht="13.5" customHeight="1">
      <c r="B674" s="451"/>
      <c r="C674" s="566"/>
      <c r="D674" s="581"/>
      <c r="E674" s="569"/>
      <c r="F674" s="569"/>
      <c r="G674" s="117" t="s">
        <v>135</v>
      </c>
      <c r="H674" s="187">
        <v>11894335</v>
      </c>
      <c r="I674" s="160">
        <f>IFERROR(H674/E671,"-")</f>
        <v>1.8633792052079653E-2</v>
      </c>
      <c r="J674" s="187">
        <v>266</v>
      </c>
      <c r="K674" s="160">
        <f>IFERROR(J674/F671,"-")</f>
        <v>0.28029504741833511</v>
      </c>
      <c r="L674" s="190">
        <f t="shared" si="365"/>
        <v>44715.545112781954</v>
      </c>
      <c r="M674" s="101">
        <f t="shared" si="392"/>
        <v>2.4728084038300641E-2</v>
      </c>
      <c r="N674" s="569"/>
      <c r="O674" s="569"/>
      <c r="P674" s="117" t="s">
        <v>135</v>
      </c>
      <c r="Q674" s="187">
        <v>745659</v>
      </c>
      <c r="R674" s="160">
        <f>IFERROR(Q674/N671,"-")</f>
        <v>8.1264075140653324E-3</v>
      </c>
      <c r="S674" s="187">
        <v>30</v>
      </c>
      <c r="T674" s="160">
        <f>IFERROR(S674/O671,"-")</f>
        <v>0.27027027027027029</v>
      </c>
      <c r="U674" s="190">
        <f t="shared" si="366"/>
        <v>24855.3</v>
      </c>
      <c r="V674" s="101">
        <f t="shared" si="393"/>
        <v>2.7888816584549594E-3</v>
      </c>
      <c r="W674" s="569"/>
      <c r="X674" s="569"/>
      <c r="Y674" s="117" t="s">
        <v>135</v>
      </c>
      <c r="Z674" s="187">
        <v>2439999</v>
      </c>
      <c r="AA674" s="160">
        <f>IFERROR(Z674/W671,"-")</f>
        <v>3.700678392260847E-2</v>
      </c>
      <c r="AB674" s="187">
        <v>33</v>
      </c>
      <c r="AC674" s="160">
        <f>IFERROR(AB674/X671,"-")</f>
        <v>0.3473684210526316</v>
      </c>
      <c r="AD674" s="190">
        <f t="shared" si="367"/>
        <v>73939.363636363632</v>
      </c>
      <c r="AE674" s="101">
        <f t="shared" si="394"/>
        <v>3.0677698243004557E-3</v>
      </c>
      <c r="AF674" s="569"/>
      <c r="AG674" s="569"/>
      <c r="AH674" s="117" t="s">
        <v>135</v>
      </c>
      <c r="AI674" s="187">
        <v>1985228</v>
      </c>
      <c r="AJ674" s="160">
        <f>IFERROR(AI674/AF671,"-")</f>
        <v>1.2410492181725252E-2</v>
      </c>
      <c r="AK674" s="187">
        <v>63</v>
      </c>
      <c r="AL674" s="160">
        <f>IFERROR(AK674/AG671,"-")</f>
        <v>0.3559322033898305</v>
      </c>
      <c r="AM674" s="190">
        <f t="shared" si="368"/>
        <v>31511.555555555555</v>
      </c>
      <c r="AN674" s="101">
        <f t="shared" si="395"/>
        <v>5.8566514827554147E-3</v>
      </c>
      <c r="AO674" s="569"/>
      <c r="AP674" s="586"/>
      <c r="AQ674" s="117" t="s">
        <v>135</v>
      </c>
      <c r="AR674" s="187">
        <f t="shared" si="363"/>
        <v>17065221</v>
      </c>
      <c r="AS674" s="160">
        <f>IFERROR(AR674/AO671,"-")</f>
        <v>1.7851102954790525E-2</v>
      </c>
      <c r="AT674" s="187">
        <f t="shared" si="364"/>
        <v>392</v>
      </c>
      <c r="AU674" s="160">
        <f>IFERROR(AT674/AP671,"-")</f>
        <v>0.29429429429429427</v>
      </c>
      <c r="AV674" s="190">
        <f t="shared" si="369"/>
        <v>43533.727040816324</v>
      </c>
      <c r="AW674" s="101">
        <f t="shared" si="396"/>
        <v>3.6441387003811471E-2</v>
      </c>
      <c r="AX674" s="112"/>
      <c r="BN674" s="476"/>
      <c r="BO674" s="566"/>
      <c r="BP674" s="569"/>
      <c r="BQ674" s="569"/>
      <c r="BR674" s="388" t="s">
        <v>139</v>
      </c>
      <c r="BS674" s="374">
        <v>3539600</v>
      </c>
      <c r="BT674" s="329">
        <v>1.9096521326615851E-2</v>
      </c>
      <c r="BU674" s="374">
        <v>22</v>
      </c>
      <c r="BV674" s="329">
        <v>0.11764705882352941</v>
      </c>
      <c r="BW674" s="374">
        <v>160890.90909090909</v>
      </c>
      <c r="BX674" s="389">
        <v>1.8144329896907217E-3</v>
      </c>
      <c r="CA674" s="9"/>
      <c r="CB674" s="138"/>
      <c r="CC674" s="138"/>
      <c r="CD674" s="138"/>
      <c r="CE674" s="138"/>
      <c r="CF674" s="138"/>
      <c r="CG674" s="138"/>
      <c r="CH674" s="1"/>
      <c r="CI674" s="9"/>
      <c r="CJ674" s="130"/>
      <c r="CK674" s="130"/>
      <c r="CL674" s="130"/>
      <c r="CM674" s="1"/>
      <c r="CN674" s="1"/>
      <c r="CO674" s="1"/>
      <c r="CP674" s="1"/>
      <c r="CQ674" s="1"/>
    </row>
    <row r="675" spans="2:95" s="14" customFormat="1" ht="13.5" customHeight="1">
      <c r="B675" s="451"/>
      <c r="C675" s="566"/>
      <c r="D675" s="581"/>
      <c r="E675" s="569"/>
      <c r="F675" s="569"/>
      <c r="G675" s="117" t="s">
        <v>136</v>
      </c>
      <c r="H675" s="187">
        <v>2408245</v>
      </c>
      <c r="I675" s="160">
        <f>IFERROR(H675/E671,"-")</f>
        <v>3.7727822985026537E-3</v>
      </c>
      <c r="J675" s="187">
        <v>50</v>
      </c>
      <c r="K675" s="160">
        <f>IFERROR(J675/F671,"-")</f>
        <v>5.2687038988408853E-2</v>
      </c>
      <c r="L675" s="190">
        <f t="shared" si="365"/>
        <v>48164.9</v>
      </c>
      <c r="M675" s="101">
        <f t="shared" si="392"/>
        <v>4.6481360974249325E-3</v>
      </c>
      <c r="N675" s="569"/>
      <c r="O675" s="569"/>
      <c r="P675" s="117" t="s">
        <v>136</v>
      </c>
      <c r="Q675" s="187">
        <v>239322</v>
      </c>
      <c r="R675" s="160">
        <f>IFERROR(Q675/N671,"-")</f>
        <v>2.6082003960002406E-3</v>
      </c>
      <c r="S675" s="187">
        <v>14</v>
      </c>
      <c r="T675" s="160">
        <f>IFERROR(S675/O671,"-")</f>
        <v>0.12612612612612611</v>
      </c>
      <c r="U675" s="190">
        <f t="shared" si="366"/>
        <v>17094.428571428572</v>
      </c>
      <c r="V675" s="101">
        <f t="shared" si="393"/>
        <v>1.3014781072789811E-3</v>
      </c>
      <c r="W675" s="569"/>
      <c r="X675" s="569"/>
      <c r="Y675" s="117" t="s">
        <v>136</v>
      </c>
      <c r="Z675" s="187">
        <v>47170</v>
      </c>
      <c r="AA675" s="160">
        <f>IFERROR(Z675/W671,"-")</f>
        <v>7.1541422665724109E-4</v>
      </c>
      <c r="AB675" s="187">
        <v>7</v>
      </c>
      <c r="AC675" s="160">
        <f>IFERROR(AB675/X671,"-")</f>
        <v>7.3684210526315783E-2</v>
      </c>
      <c r="AD675" s="190">
        <f t="shared" si="367"/>
        <v>6738.5714285714284</v>
      </c>
      <c r="AE675" s="101">
        <f t="shared" si="394"/>
        <v>6.5073905363949053E-4</v>
      </c>
      <c r="AF675" s="569"/>
      <c r="AG675" s="569"/>
      <c r="AH675" s="117" t="s">
        <v>136</v>
      </c>
      <c r="AI675" s="187">
        <v>51273</v>
      </c>
      <c r="AJ675" s="160">
        <f>IFERROR(AI675/AF671,"-")</f>
        <v>3.2052901008528938E-4</v>
      </c>
      <c r="AK675" s="187">
        <v>8</v>
      </c>
      <c r="AL675" s="160">
        <f>IFERROR(AK675/AG671,"-")</f>
        <v>4.519774011299435E-2</v>
      </c>
      <c r="AM675" s="190">
        <f t="shared" si="368"/>
        <v>6409.125</v>
      </c>
      <c r="AN675" s="101">
        <f t="shared" si="395"/>
        <v>7.4370177558798916E-4</v>
      </c>
      <c r="AO675" s="569"/>
      <c r="AP675" s="586"/>
      <c r="AQ675" s="117" t="s">
        <v>136</v>
      </c>
      <c r="AR675" s="187">
        <f t="shared" si="363"/>
        <v>2746010</v>
      </c>
      <c r="AS675" s="160">
        <f>IFERROR(AR675/AO671,"-")</f>
        <v>2.872468350974437E-3</v>
      </c>
      <c r="AT675" s="187">
        <f t="shared" si="364"/>
        <v>79</v>
      </c>
      <c r="AU675" s="160">
        <f>IFERROR(AT675/AP671,"-")</f>
        <v>5.9309309309309312E-2</v>
      </c>
      <c r="AV675" s="190">
        <f t="shared" si="369"/>
        <v>34759.620253164554</v>
      </c>
      <c r="AW675" s="101">
        <f t="shared" si="396"/>
        <v>7.3440550339313937E-3</v>
      </c>
      <c r="AX675" s="112"/>
      <c r="BN675" s="476"/>
      <c r="BO675" s="566"/>
      <c r="BP675" s="569"/>
      <c r="BQ675" s="569"/>
      <c r="BR675" s="388" t="s">
        <v>436</v>
      </c>
      <c r="BS675" s="374">
        <v>0</v>
      </c>
      <c r="BT675" s="329">
        <v>0</v>
      </c>
      <c r="BU675" s="374">
        <v>0</v>
      </c>
      <c r="BV675" s="329">
        <v>0</v>
      </c>
      <c r="BW675" s="374" t="s">
        <v>329</v>
      </c>
      <c r="BX675" s="389">
        <v>0</v>
      </c>
      <c r="CA675" s="9"/>
      <c r="CB675" s="138"/>
      <c r="CC675" s="138"/>
      <c r="CD675" s="138"/>
      <c r="CE675" s="138"/>
      <c r="CF675" s="138"/>
      <c r="CG675" s="138"/>
      <c r="CH675" s="1"/>
      <c r="CI675" s="9"/>
      <c r="CJ675" s="130"/>
      <c r="CK675" s="130"/>
      <c r="CL675" s="130"/>
      <c r="CM675" s="1"/>
      <c r="CN675" s="1"/>
      <c r="CO675" s="1"/>
      <c r="CP675" s="1"/>
      <c r="CQ675" s="1"/>
    </row>
    <row r="676" spans="2:95" s="14" customFormat="1" ht="13.5" customHeight="1">
      <c r="B676" s="451"/>
      <c r="C676" s="566"/>
      <c r="D676" s="581"/>
      <c r="E676" s="569"/>
      <c r="F676" s="569"/>
      <c r="G676" s="117" t="s">
        <v>137</v>
      </c>
      <c r="H676" s="187">
        <v>13035143</v>
      </c>
      <c r="I676" s="160">
        <f>IFERROR(H676/E671,"-")</f>
        <v>2.0420994030445731E-2</v>
      </c>
      <c r="J676" s="187">
        <v>312</v>
      </c>
      <c r="K676" s="160">
        <f>IFERROR(J676/F671,"-")</f>
        <v>0.32876712328767121</v>
      </c>
      <c r="L676" s="190">
        <f t="shared" si="365"/>
        <v>41779.304487179485</v>
      </c>
      <c r="M676" s="101">
        <f t="shared" si="392"/>
        <v>2.900436924793158E-2</v>
      </c>
      <c r="N676" s="569"/>
      <c r="O676" s="569"/>
      <c r="P676" s="117" t="s">
        <v>137</v>
      </c>
      <c r="Q676" s="187">
        <v>1810127</v>
      </c>
      <c r="R676" s="160">
        <f>IFERROR(Q676/N671,"-")</f>
        <v>1.9727287747096915E-2</v>
      </c>
      <c r="S676" s="187">
        <v>42</v>
      </c>
      <c r="T676" s="160">
        <f>IFERROR(S676/O671,"-")</f>
        <v>0.3783783783783784</v>
      </c>
      <c r="U676" s="190">
        <f t="shared" si="366"/>
        <v>43098.261904761908</v>
      </c>
      <c r="V676" s="101">
        <f t="shared" si="393"/>
        <v>3.9044343218369434E-3</v>
      </c>
      <c r="W676" s="569"/>
      <c r="X676" s="569"/>
      <c r="Y676" s="117" t="s">
        <v>137</v>
      </c>
      <c r="Z676" s="187">
        <v>1860762</v>
      </c>
      <c r="AA676" s="160">
        <f>IFERROR(Z676/W671,"-")</f>
        <v>2.8221657986499494E-2</v>
      </c>
      <c r="AB676" s="187">
        <v>36</v>
      </c>
      <c r="AC676" s="160">
        <f>IFERROR(AB676/X671,"-")</f>
        <v>0.37894736842105264</v>
      </c>
      <c r="AD676" s="190">
        <f t="shared" si="367"/>
        <v>51687.833333333336</v>
      </c>
      <c r="AE676" s="101">
        <f t="shared" si="394"/>
        <v>3.3466579901459516E-3</v>
      </c>
      <c r="AF676" s="569"/>
      <c r="AG676" s="569"/>
      <c r="AH676" s="117" t="s">
        <v>137</v>
      </c>
      <c r="AI676" s="187">
        <v>1787111</v>
      </c>
      <c r="AJ676" s="160">
        <f>IFERROR(AI676/AF671,"-")</f>
        <v>1.1171979789412197E-2</v>
      </c>
      <c r="AK676" s="187">
        <v>84</v>
      </c>
      <c r="AL676" s="160">
        <f>IFERROR(AK676/AG671,"-")</f>
        <v>0.47457627118644069</v>
      </c>
      <c r="AM676" s="190">
        <f t="shared" si="368"/>
        <v>21275.130952380954</v>
      </c>
      <c r="AN676" s="101">
        <f t="shared" si="395"/>
        <v>7.8088686436738868E-3</v>
      </c>
      <c r="AO676" s="569"/>
      <c r="AP676" s="586"/>
      <c r="AQ676" s="117" t="s">
        <v>137</v>
      </c>
      <c r="AR676" s="187">
        <f t="shared" si="363"/>
        <v>18493143</v>
      </c>
      <c r="AS676" s="160">
        <f>IFERROR(AR676/AO671,"-")</f>
        <v>1.9344783149931884E-2</v>
      </c>
      <c r="AT676" s="187">
        <f t="shared" si="364"/>
        <v>474</v>
      </c>
      <c r="AU676" s="160">
        <f>IFERROR(AT676/AP671,"-")</f>
        <v>0.35585585585585583</v>
      </c>
      <c r="AV676" s="190">
        <f t="shared" si="369"/>
        <v>39015.069620253162</v>
      </c>
      <c r="AW676" s="101">
        <f t="shared" si="396"/>
        <v>4.406433020358836E-2</v>
      </c>
      <c r="AX676" s="112"/>
      <c r="BN676" s="476"/>
      <c r="BO676" s="566"/>
      <c r="BP676" s="569"/>
      <c r="BQ676" s="569"/>
      <c r="BR676" s="388" t="s">
        <v>140</v>
      </c>
      <c r="BS676" s="374">
        <v>18744</v>
      </c>
      <c r="BT676" s="329">
        <v>1.0112588872925965E-4</v>
      </c>
      <c r="BU676" s="374">
        <v>3</v>
      </c>
      <c r="BV676" s="329">
        <v>1.6042780748663103E-2</v>
      </c>
      <c r="BW676" s="374">
        <v>6248</v>
      </c>
      <c r="BX676" s="389">
        <v>2.4742268041237116E-4</v>
      </c>
      <c r="CA676" s="9"/>
      <c r="CB676" s="138"/>
      <c r="CC676" s="138"/>
      <c r="CD676" s="138"/>
      <c r="CE676" s="138"/>
      <c r="CF676" s="138"/>
      <c r="CG676" s="138"/>
      <c r="CH676" s="1"/>
      <c r="CI676" s="9"/>
      <c r="CJ676" s="130"/>
      <c r="CK676" s="130"/>
      <c r="CL676" s="130"/>
      <c r="CM676" s="1"/>
      <c r="CN676" s="1"/>
      <c r="CO676" s="1"/>
      <c r="CP676" s="1"/>
      <c r="CQ676" s="1"/>
    </row>
    <row r="677" spans="2:95" s="14" customFormat="1" ht="13.5" customHeight="1">
      <c r="B677" s="451"/>
      <c r="C677" s="566"/>
      <c r="D677" s="581"/>
      <c r="E677" s="569"/>
      <c r="F677" s="569"/>
      <c r="G677" s="117" t="s">
        <v>138</v>
      </c>
      <c r="H677" s="187">
        <v>14381737</v>
      </c>
      <c r="I677" s="160">
        <f>IFERROR(H677/E671,"-")</f>
        <v>2.253058255091183E-2</v>
      </c>
      <c r="J677" s="187">
        <v>332</v>
      </c>
      <c r="K677" s="160">
        <f>IFERROR(J677/F671,"-")</f>
        <v>0.34984193888303478</v>
      </c>
      <c r="L677" s="190">
        <f t="shared" si="365"/>
        <v>43318.484939759037</v>
      </c>
      <c r="M677" s="101">
        <f t="shared" si="392"/>
        <v>3.0863623686901553E-2</v>
      </c>
      <c r="N677" s="569"/>
      <c r="O677" s="569"/>
      <c r="P677" s="117" t="s">
        <v>138</v>
      </c>
      <c r="Q677" s="187">
        <v>1814100</v>
      </c>
      <c r="R677" s="160">
        <f>IFERROR(Q677/N671,"-")</f>
        <v>1.9770586650554634E-2</v>
      </c>
      <c r="S677" s="187">
        <v>42</v>
      </c>
      <c r="T677" s="160">
        <f>IFERROR(S677/O671,"-")</f>
        <v>0.3783783783783784</v>
      </c>
      <c r="U677" s="190">
        <f t="shared" si="366"/>
        <v>43192.857142857145</v>
      </c>
      <c r="V677" s="101">
        <f t="shared" si="393"/>
        <v>3.9044343218369434E-3</v>
      </c>
      <c r="W677" s="569"/>
      <c r="X677" s="569"/>
      <c r="Y677" s="117" t="s">
        <v>138</v>
      </c>
      <c r="Z677" s="187">
        <v>1949564</v>
      </c>
      <c r="AA677" s="160">
        <f>IFERROR(Z677/W671,"-")</f>
        <v>2.956849313925795E-2</v>
      </c>
      <c r="AB677" s="187">
        <v>41</v>
      </c>
      <c r="AC677" s="160">
        <f>IFERROR(AB677/X671,"-")</f>
        <v>0.43157894736842106</v>
      </c>
      <c r="AD677" s="190">
        <f t="shared" si="367"/>
        <v>47550.341463414632</v>
      </c>
      <c r="AE677" s="101">
        <f t="shared" si="394"/>
        <v>3.8114715998884448E-3</v>
      </c>
      <c r="AF677" s="569"/>
      <c r="AG677" s="569"/>
      <c r="AH677" s="117" t="s">
        <v>138</v>
      </c>
      <c r="AI677" s="187">
        <v>4088946</v>
      </c>
      <c r="AJ677" s="160">
        <f>IFERROR(AI677/AF671,"-")</f>
        <v>2.5561715009307113E-2</v>
      </c>
      <c r="AK677" s="187">
        <v>70</v>
      </c>
      <c r="AL677" s="160">
        <f>IFERROR(AK677/AG671,"-")</f>
        <v>0.39548022598870058</v>
      </c>
      <c r="AM677" s="190">
        <f t="shared" si="368"/>
        <v>58413.514285714286</v>
      </c>
      <c r="AN677" s="101">
        <f t="shared" si="395"/>
        <v>6.507390536394906E-3</v>
      </c>
      <c r="AO677" s="569"/>
      <c r="AP677" s="586"/>
      <c r="AQ677" s="117" t="s">
        <v>138</v>
      </c>
      <c r="AR677" s="187">
        <f t="shared" si="363"/>
        <v>22234347</v>
      </c>
      <c r="AS677" s="160">
        <f>IFERROR(AR677/AO671,"-")</f>
        <v>2.3258275848261085E-2</v>
      </c>
      <c r="AT677" s="187">
        <f t="shared" si="364"/>
        <v>485</v>
      </c>
      <c r="AU677" s="160">
        <f>IFERROR(AT677/AP671,"-")</f>
        <v>0.3641141141141141</v>
      </c>
      <c r="AV677" s="190">
        <f t="shared" si="369"/>
        <v>45844.014432989694</v>
      </c>
      <c r="AW677" s="101">
        <f t="shared" si="396"/>
        <v>4.5086920145021844E-2</v>
      </c>
      <c r="AX677" s="112"/>
      <c r="BN677" s="476"/>
      <c r="BO677" s="566"/>
      <c r="BP677" s="569"/>
      <c r="BQ677" s="569"/>
      <c r="BR677" s="388" t="s">
        <v>141</v>
      </c>
      <c r="BS677" s="374">
        <v>519983</v>
      </c>
      <c r="BT677" s="329">
        <v>2.8053640097688128E-3</v>
      </c>
      <c r="BU677" s="374">
        <v>13</v>
      </c>
      <c r="BV677" s="329">
        <v>6.9518716577540107E-2</v>
      </c>
      <c r="BW677" s="374">
        <v>39998.692307692305</v>
      </c>
      <c r="BX677" s="389">
        <v>1.0721649484536082E-3</v>
      </c>
      <c r="CA677" s="9"/>
      <c r="CB677" s="138"/>
      <c r="CC677" s="138"/>
      <c r="CD677" s="138"/>
      <c r="CE677" s="138"/>
      <c r="CF677" s="138"/>
      <c r="CG677" s="138"/>
      <c r="CH677" s="1"/>
      <c r="CI677" s="9"/>
      <c r="CJ677" s="130"/>
      <c r="CK677" s="130"/>
      <c r="CL677" s="130"/>
      <c r="CM677" s="1"/>
      <c r="CN677" s="1"/>
      <c r="CO677" s="1"/>
      <c r="CP677" s="1"/>
      <c r="CQ677" s="1"/>
    </row>
    <row r="678" spans="2:95" s="14" customFormat="1" ht="13.5" customHeight="1">
      <c r="B678" s="451"/>
      <c r="C678" s="566"/>
      <c r="D678" s="581"/>
      <c r="E678" s="569"/>
      <c r="F678" s="569"/>
      <c r="G678" s="117" t="s">
        <v>139</v>
      </c>
      <c r="H678" s="187">
        <v>6147043</v>
      </c>
      <c r="I678" s="160">
        <f>IFERROR(H678/E671,"-")</f>
        <v>9.6300231158103298E-3</v>
      </c>
      <c r="J678" s="187">
        <v>111</v>
      </c>
      <c r="K678" s="160">
        <f>IFERROR(J678/F671,"-")</f>
        <v>0.11696522655426765</v>
      </c>
      <c r="L678" s="190">
        <f t="shared" si="365"/>
        <v>55378.765765765769</v>
      </c>
      <c r="M678" s="101">
        <f t="shared" si="392"/>
        <v>1.0318862136283351E-2</v>
      </c>
      <c r="N678" s="569"/>
      <c r="O678" s="569"/>
      <c r="P678" s="117" t="s">
        <v>139</v>
      </c>
      <c r="Q678" s="187">
        <v>132068</v>
      </c>
      <c r="R678" s="160">
        <f>IFERROR(Q678/N671,"-")</f>
        <v>1.4393152735601399E-3</v>
      </c>
      <c r="S678" s="187">
        <v>20</v>
      </c>
      <c r="T678" s="160">
        <f>IFERROR(S678/O671,"-")</f>
        <v>0.18018018018018017</v>
      </c>
      <c r="U678" s="190">
        <f t="shared" si="366"/>
        <v>6603.4</v>
      </c>
      <c r="V678" s="101">
        <f t="shared" si="393"/>
        <v>1.8592544389699731E-3</v>
      </c>
      <c r="W678" s="569"/>
      <c r="X678" s="569"/>
      <c r="Y678" s="117" t="s">
        <v>139</v>
      </c>
      <c r="Z678" s="187">
        <v>1487160</v>
      </c>
      <c r="AA678" s="160">
        <f>IFERROR(Z678/W671,"-")</f>
        <v>2.2555340710527508E-2</v>
      </c>
      <c r="AB678" s="187">
        <v>15</v>
      </c>
      <c r="AC678" s="160">
        <f>IFERROR(AB678/X671,"-")</f>
        <v>0.15789473684210525</v>
      </c>
      <c r="AD678" s="190">
        <f t="shared" si="367"/>
        <v>99144</v>
      </c>
      <c r="AE678" s="101">
        <f t="shared" si="394"/>
        <v>1.3944408292274797E-3</v>
      </c>
      <c r="AF678" s="569"/>
      <c r="AG678" s="569"/>
      <c r="AH678" s="117" t="s">
        <v>139</v>
      </c>
      <c r="AI678" s="187">
        <v>3579245</v>
      </c>
      <c r="AJ678" s="160">
        <f>IFERROR(AI678/AF671,"-")</f>
        <v>2.2375360456823697E-2</v>
      </c>
      <c r="AK678" s="187">
        <v>27</v>
      </c>
      <c r="AL678" s="160">
        <f>IFERROR(AK678/AG671,"-")</f>
        <v>0.15254237288135594</v>
      </c>
      <c r="AM678" s="190">
        <f t="shared" si="368"/>
        <v>132564.62962962964</v>
      </c>
      <c r="AN678" s="101">
        <f t="shared" si="395"/>
        <v>2.5099934926094635E-3</v>
      </c>
      <c r="AO678" s="569"/>
      <c r="AP678" s="586"/>
      <c r="AQ678" s="117" t="s">
        <v>139</v>
      </c>
      <c r="AR678" s="187">
        <f t="shared" si="363"/>
        <v>11345516</v>
      </c>
      <c r="AS678" s="160">
        <f>IFERROR(AR678/AO671,"-")</f>
        <v>1.1867995977973165E-2</v>
      </c>
      <c r="AT678" s="187">
        <f t="shared" si="364"/>
        <v>173</v>
      </c>
      <c r="AU678" s="160">
        <f>IFERROR(AT678/AP671,"-")</f>
        <v>0.12987987987987987</v>
      </c>
      <c r="AV678" s="190">
        <f t="shared" si="369"/>
        <v>65581.017341040468</v>
      </c>
      <c r="AW678" s="101">
        <f t="shared" si="396"/>
        <v>1.6082550897090268E-2</v>
      </c>
      <c r="AX678" s="112"/>
      <c r="BN678" s="476"/>
      <c r="BO678" s="566"/>
      <c r="BP678" s="569"/>
      <c r="BQ678" s="569"/>
      <c r="BR678" s="388" t="s">
        <v>142</v>
      </c>
      <c r="BS678" s="374">
        <v>27246</v>
      </c>
      <c r="BT678" s="329">
        <v>1.4699508985901668E-4</v>
      </c>
      <c r="BU678" s="374">
        <v>3</v>
      </c>
      <c r="BV678" s="329">
        <v>1.6042780748663103E-2</v>
      </c>
      <c r="BW678" s="374">
        <v>9082</v>
      </c>
      <c r="BX678" s="389">
        <v>2.4742268041237116E-4</v>
      </c>
      <c r="CA678" s="9"/>
      <c r="CB678" s="138"/>
      <c r="CC678" s="138"/>
      <c r="CD678" s="138"/>
      <c r="CE678" s="138"/>
      <c r="CF678" s="138"/>
      <c r="CG678" s="138"/>
      <c r="CH678" s="1"/>
      <c r="CI678" s="9"/>
      <c r="CJ678" s="130"/>
      <c r="CK678" s="130"/>
      <c r="CL678" s="130"/>
      <c r="CM678" s="1"/>
      <c r="CN678" s="1"/>
      <c r="CO678" s="1"/>
      <c r="CP678" s="1"/>
      <c r="CQ678" s="1"/>
    </row>
    <row r="679" spans="2:95" s="14" customFormat="1" ht="13.5" customHeight="1">
      <c r="B679" s="451"/>
      <c r="C679" s="566"/>
      <c r="D679" s="581"/>
      <c r="E679" s="569"/>
      <c r="F679" s="569"/>
      <c r="G679" s="117" t="s">
        <v>149</v>
      </c>
      <c r="H679" s="187">
        <v>0</v>
      </c>
      <c r="I679" s="160">
        <f>IFERROR(H679/E671,"-")</f>
        <v>0</v>
      </c>
      <c r="J679" s="187">
        <v>0</v>
      </c>
      <c r="K679" s="160">
        <f>IFERROR(J679/F671,"-")</f>
        <v>0</v>
      </c>
      <c r="L679" s="190" t="str">
        <f t="shared" si="365"/>
        <v>-</v>
      </c>
      <c r="M679" s="101">
        <f t="shared" si="392"/>
        <v>0</v>
      </c>
      <c r="N679" s="569"/>
      <c r="O679" s="569"/>
      <c r="P679" s="117" t="s">
        <v>149</v>
      </c>
      <c r="Q679" s="187">
        <v>0</v>
      </c>
      <c r="R679" s="160">
        <f>IFERROR(Q679/N671,"-")</f>
        <v>0</v>
      </c>
      <c r="S679" s="187">
        <v>0</v>
      </c>
      <c r="T679" s="160">
        <f>IFERROR(S679/O671,"-")</f>
        <v>0</v>
      </c>
      <c r="U679" s="190" t="str">
        <f t="shared" si="366"/>
        <v>-</v>
      </c>
      <c r="V679" s="101">
        <f t="shared" si="393"/>
        <v>0</v>
      </c>
      <c r="W679" s="569"/>
      <c r="X679" s="569"/>
      <c r="Y679" s="117" t="s">
        <v>149</v>
      </c>
      <c r="Z679" s="187">
        <v>0</v>
      </c>
      <c r="AA679" s="160">
        <f>IFERROR(Z679/W671,"-")</f>
        <v>0</v>
      </c>
      <c r="AB679" s="187">
        <v>0</v>
      </c>
      <c r="AC679" s="160">
        <f>IFERROR(AB679/X671,"-")</f>
        <v>0</v>
      </c>
      <c r="AD679" s="190" t="str">
        <f t="shared" si="367"/>
        <v>-</v>
      </c>
      <c r="AE679" s="101">
        <f t="shared" si="394"/>
        <v>0</v>
      </c>
      <c r="AF679" s="569"/>
      <c r="AG679" s="569"/>
      <c r="AH679" s="117" t="s">
        <v>149</v>
      </c>
      <c r="AI679" s="187">
        <v>0</v>
      </c>
      <c r="AJ679" s="160">
        <f>IFERROR(AI679/AF671,"-")</f>
        <v>0</v>
      </c>
      <c r="AK679" s="187">
        <v>0</v>
      </c>
      <c r="AL679" s="160">
        <f>IFERROR(AK679/AG671,"-")</f>
        <v>0</v>
      </c>
      <c r="AM679" s="190" t="str">
        <f t="shared" si="368"/>
        <v>-</v>
      </c>
      <c r="AN679" s="101">
        <f t="shared" si="395"/>
        <v>0</v>
      </c>
      <c r="AO679" s="569"/>
      <c r="AP679" s="586"/>
      <c r="AQ679" s="117" t="s">
        <v>149</v>
      </c>
      <c r="AR679" s="187">
        <f t="shared" si="363"/>
        <v>0</v>
      </c>
      <c r="AS679" s="160">
        <f>IFERROR(AR679/AO671,"-")</f>
        <v>0</v>
      </c>
      <c r="AT679" s="187">
        <f t="shared" si="364"/>
        <v>0</v>
      </c>
      <c r="AU679" s="160">
        <f>IFERROR(AT679/AP671,"-")</f>
        <v>0</v>
      </c>
      <c r="AV679" s="190" t="str">
        <f t="shared" si="369"/>
        <v>-</v>
      </c>
      <c r="AW679" s="101">
        <f t="shared" si="396"/>
        <v>0</v>
      </c>
      <c r="AX679" s="112"/>
      <c r="BN679" s="476"/>
      <c r="BO679" s="566"/>
      <c r="BP679" s="569"/>
      <c r="BQ679" s="569"/>
      <c r="BR679" s="388" t="s">
        <v>143</v>
      </c>
      <c r="BS679" s="374">
        <v>268761</v>
      </c>
      <c r="BT679" s="329">
        <v>1.4499943971812077E-3</v>
      </c>
      <c r="BU679" s="374">
        <v>3</v>
      </c>
      <c r="BV679" s="329">
        <v>1.6042780748663103E-2</v>
      </c>
      <c r="BW679" s="374">
        <v>89587</v>
      </c>
      <c r="BX679" s="389">
        <v>2.4742268041237116E-4</v>
      </c>
      <c r="CA679" s="9"/>
      <c r="CB679" s="138"/>
      <c r="CC679" s="138"/>
      <c r="CD679" s="138"/>
      <c r="CE679" s="138"/>
      <c r="CF679" s="138"/>
      <c r="CG679" s="138"/>
      <c r="CH679" s="1"/>
      <c r="CI679" s="9"/>
      <c r="CJ679" s="130"/>
      <c r="CK679" s="130"/>
      <c r="CL679" s="130"/>
      <c r="CM679" s="1"/>
      <c r="CN679" s="1"/>
      <c r="CO679" s="1"/>
      <c r="CP679" s="1"/>
      <c r="CQ679" s="1"/>
    </row>
    <row r="680" spans="2:95" s="14" customFormat="1" ht="13.5" customHeight="1">
      <c r="B680" s="451"/>
      <c r="C680" s="566"/>
      <c r="D680" s="581"/>
      <c r="E680" s="569"/>
      <c r="F680" s="569"/>
      <c r="G680" s="117" t="s">
        <v>140</v>
      </c>
      <c r="H680" s="187">
        <v>46330</v>
      </c>
      <c r="I680" s="160">
        <f>IFERROR(H680/E671,"-")</f>
        <v>7.2581072062696266E-5</v>
      </c>
      <c r="J680" s="187">
        <v>3</v>
      </c>
      <c r="K680" s="160">
        <f>IFERROR(J680/F671,"-")</f>
        <v>3.1612223393045311E-3</v>
      </c>
      <c r="L680" s="190">
        <f t="shared" si="365"/>
        <v>15443.333333333334</v>
      </c>
      <c r="M680" s="101">
        <f t="shared" si="392"/>
        <v>2.7888816584549595E-4</v>
      </c>
      <c r="N680" s="569"/>
      <c r="O680" s="569"/>
      <c r="P680" s="117" t="s">
        <v>140</v>
      </c>
      <c r="Q680" s="187">
        <v>0</v>
      </c>
      <c r="R680" s="160">
        <f>IFERROR(Q680/N671,"-")</f>
        <v>0</v>
      </c>
      <c r="S680" s="187">
        <v>0</v>
      </c>
      <c r="T680" s="160">
        <f>IFERROR(S680/O671,"-")</f>
        <v>0</v>
      </c>
      <c r="U680" s="190" t="str">
        <f t="shared" si="366"/>
        <v>-</v>
      </c>
      <c r="V680" s="101">
        <f t="shared" si="393"/>
        <v>0</v>
      </c>
      <c r="W680" s="569"/>
      <c r="X680" s="569"/>
      <c r="Y680" s="117" t="s">
        <v>140</v>
      </c>
      <c r="Z680" s="187">
        <v>0</v>
      </c>
      <c r="AA680" s="160">
        <f>IFERROR(Z680/W671,"-")</f>
        <v>0</v>
      </c>
      <c r="AB680" s="187">
        <v>0</v>
      </c>
      <c r="AC680" s="160">
        <f>IFERROR(AB680/X671,"-")</f>
        <v>0</v>
      </c>
      <c r="AD680" s="190" t="str">
        <f t="shared" si="367"/>
        <v>-</v>
      </c>
      <c r="AE680" s="101">
        <f t="shared" si="394"/>
        <v>0</v>
      </c>
      <c r="AF680" s="569"/>
      <c r="AG680" s="569"/>
      <c r="AH680" s="117" t="s">
        <v>140</v>
      </c>
      <c r="AI680" s="187">
        <v>27163</v>
      </c>
      <c r="AJ680" s="160">
        <f>IFERROR(AI680/AF671,"-")</f>
        <v>1.6980729625625017E-4</v>
      </c>
      <c r="AK680" s="187">
        <v>2</v>
      </c>
      <c r="AL680" s="160">
        <f>IFERROR(AK680/AG671,"-")</f>
        <v>1.1299435028248588E-2</v>
      </c>
      <c r="AM680" s="190">
        <f t="shared" si="368"/>
        <v>13581.5</v>
      </c>
      <c r="AN680" s="101">
        <f t="shared" si="395"/>
        <v>1.8592544389699729E-4</v>
      </c>
      <c r="AO680" s="569"/>
      <c r="AP680" s="586"/>
      <c r="AQ680" s="117" t="s">
        <v>140</v>
      </c>
      <c r="AR680" s="187">
        <f t="shared" si="363"/>
        <v>73493</v>
      </c>
      <c r="AS680" s="160">
        <f>IFERROR(AR680/AO671,"-")</f>
        <v>7.6877475507432342E-5</v>
      </c>
      <c r="AT680" s="187">
        <f t="shared" si="364"/>
        <v>5</v>
      </c>
      <c r="AU680" s="160">
        <f>IFERROR(AT680/AP671,"-")</f>
        <v>3.7537537537537537E-3</v>
      </c>
      <c r="AV680" s="190">
        <f t="shared" si="369"/>
        <v>14698.6</v>
      </c>
      <c r="AW680" s="101">
        <f t="shared" si="396"/>
        <v>4.6481360974249327E-4</v>
      </c>
      <c r="AX680" s="112"/>
      <c r="BN680" s="476"/>
      <c r="BO680" s="566"/>
      <c r="BP680" s="569"/>
      <c r="BQ680" s="569"/>
      <c r="BR680" s="388" t="s">
        <v>144</v>
      </c>
      <c r="BS680" s="374">
        <v>1822157</v>
      </c>
      <c r="BT680" s="329">
        <v>9.830732289225437E-3</v>
      </c>
      <c r="BU680" s="374">
        <v>28</v>
      </c>
      <c r="BV680" s="329">
        <v>0.1497326203208556</v>
      </c>
      <c r="BW680" s="374">
        <v>65077.035714285717</v>
      </c>
      <c r="BX680" s="389">
        <v>2.309278350515464E-3</v>
      </c>
      <c r="CA680" s="9"/>
      <c r="CB680" s="138"/>
      <c r="CC680" s="138"/>
      <c r="CD680" s="138"/>
      <c r="CE680" s="138"/>
      <c r="CF680" s="138"/>
      <c r="CG680" s="138"/>
      <c r="CH680" s="1"/>
      <c r="CI680" s="9"/>
      <c r="CJ680" s="130"/>
      <c r="CK680" s="130"/>
      <c r="CL680" s="130"/>
      <c r="CM680" s="1"/>
      <c r="CN680" s="1"/>
      <c r="CO680" s="1"/>
      <c r="CP680" s="1"/>
      <c r="CQ680" s="1"/>
    </row>
    <row r="681" spans="2:95" s="14" customFormat="1" ht="13.5" customHeight="1">
      <c r="B681" s="451"/>
      <c r="C681" s="566"/>
      <c r="D681" s="581"/>
      <c r="E681" s="569"/>
      <c r="F681" s="569"/>
      <c r="G681" s="117" t="s">
        <v>141</v>
      </c>
      <c r="H681" s="187">
        <v>377796</v>
      </c>
      <c r="I681" s="160">
        <f>IFERROR(H681/E671,"-")</f>
        <v>5.9185924241308865E-4</v>
      </c>
      <c r="J681" s="187">
        <v>33</v>
      </c>
      <c r="K681" s="160">
        <f>IFERROR(J681/F671,"-")</f>
        <v>3.4773445732349841E-2</v>
      </c>
      <c r="L681" s="190">
        <f t="shared" si="365"/>
        <v>11448.363636363636</v>
      </c>
      <c r="M681" s="101">
        <f t="shared" si="392"/>
        <v>3.0677698243004557E-3</v>
      </c>
      <c r="N681" s="569"/>
      <c r="O681" s="569"/>
      <c r="P681" s="117" t="s">
        <v>141</v>
      </c>
      <c r="Q681" s="187">
        <v>404651</v>
      </c>
      <c r="R681" s="160">
        <f>IFERROR(Q681/N671,"-")</f>
        <v>4.4100036705438418E-3</v>
      </c>
      <c r="S681" s="187">
        <v>13</v>
      </c>
      <c r="T681" s="160">
        <f>IFERROR(S681/O671,"-")</f>
        <v>0.11711711711711711</v>
      </c>
      <c r="U681" s="190">
        <f t="shared" si="366"/>
        <v>31127</v>
      </c>
      <c r="V681" s="101">
        <f t="shared" si="393"/>
        <v>1.2085153853304824E-3</v>
      </c>
      <c r="W681" s="569"/>
      <c r="X681" s="569"/>
      <c r="Y681" s="117" t="s">
        <v>141</v>
      </c>
      <c r="Z681" s="187">
        <v>48579</v>
      </c>
      <c r="AA681" s="160">
        <f>IFERROR(Z681/W671,"-")</f>
        <v>7.3678413645923496E-4</v>
      </c>
      <c r="AB681" s="187">
        <v>6</v>
      </c>
      <c r="AC681" s="160">
        <f>IFERROR(AB681/X671,"-")</f>
        <v>6.3157894736842107E-2</v>
      </c>
      <c r="AD681" s="190">
        <f t="shared" si="367"/>
        <v>8096.5</v>
      </c>
      <c r="AE681" s="101">
        <f t="shared" si="394"/>
        <v>5.577763316909919E-4</v>
      </c>
      <c r="AF681" s="569"/>
      <c r="AG681" s="569"/>
      <c r="AH681" s="117" t="s">
        <v>141</v>
      </c>
      <c r="AI681" s="187">
        <v>241529</v>
      </c>
      <c r="AJ681" s="160">
        <f>IFERROR(AI681/AF671,"-")</f>
        <v>1.5098989970723355E-3</v>
      </c>
      <c r="AK681" s="187">
        <v>10</v>
      </c>
      <c r="AL681" s="160">
        <f>IFERROR(AK681/AG671,"-")</f>
        <v>5.6497175141242938E-2</v>
      </c>
      <c r="AM681" s="190">
        <f t="shared" si="368"/>
        <v>24152.9</v>
      </c>
      <c r="AN681" s="101">
        <f t="shared" si="395"/>
        <v>9.2962721948498654E-4</v>
      </c>
      <c r="AO681" s="569"/>
      <c r="AP681" s="586"/>
      <c r="AQ681" s="117" t="s">
        <v>141</v>
      </c>
      <c r="AR681" s="187">
        <f t="shared" si="363"/>
        <v>1072555</v>
      </c>
      <c r="AS681" s="160">
        <f>IFERROR(AR681/AO671,"-")</f>
        <v>1.1219479507282883E-3</v>
      </c>
      <c r="AT681" s="187">
        <f t="shared" si="364"/>
        <v>62</v>
      </c>
      <c r="AU681" s="160">
        <f>IFERROR(AT681/AP671,"-")</f>
        <v>4.6546546546546545E-2</v>
      </c>
      <c r="AV681" s="190">
        <f t="shared" si="369"/>
        <v>17299.274193548386</v>
      </c>
      <c r="AW681" s="101">
        <f t="shared" si="396"/>
        <v>5.763688760806916E-3</v>
      </c>
      <c r="AX681" s="112"/>
      <c r="BN681" s="476"/>
      <c r="BO681" s="566"/>
      <c r="BP681" s="569"/>
      <c r="BQ681" s="569"/>
      <c r="BR681" s="388" t="s">
        <v>145</v>
      </c>
      <c r="BS681" s="374">
        <v>2866798</v>
      </c>
      <c r="BT681" s="329">
        <v>1.5466682434766545E-2</v>
      </c>
      <c r="BU681" s="374">
        <v>24</v>
      </c>
      <c r="BV681" s="329">
        <v>0.12834224598930483</v>
      </c>
      <c r="BW681" s="374">
        <v>119449.91666666667</v>
      </c>
      <c r="BX681" s="389">
        <v>1.9793814432989693E-3</v>
      </c>
      <c r="CA681" s="9"/>
      <c r="CB681" s="138"/>
      <c r="CC681" s="138"/>
      <c r="CD681" s="138"/>
      <c r="CE681" s="138"/>
      <c r="CF681" s="138"/>
      <c r="CG681" s="138"/>
      <c r="CH681" s="1"/>
      <c r="CI681" s="9"/>
      <c r="CJ681" s="130"/>
      <c r="CK681" s="130"/>
      <c r="CL681" s="130"/>
      <c r="CM681" s="1"/>
      <c r="CN681" s="1"/>
      <c r="CO681" s="1"/>
      <c r="CP681" s="1"/>
      <c r="CQ681" s="1"/>
    </row>
    <row r="682" spans="2:95" s="14" customFormat="1" ht="13.5" customHeight="1">
      <c r="B682" s="451"/>
      <c r="C682" s="566"/>
      <c r="D682" s="581"/>
      <c r="E682" s="569"/>
      <c r="F682" s="569"/>
      <c r="G682" s="117" t="s">
        <v>142</v>
      </c>
      <c r="H682" s="187">
        <v>57010</v>
      </c>
      <c r="I682" s="160">
        <f>IFERROR(H682/E671,"-")</f>
        <v>8.9312473954118575E-5</v>
      </c>
      <c r="J682" s="187">
        <v>3</v>
      </c>
      <c r="K682" s="160">
        <f>IFERROR(J682/F671,"-")</f>
        <v>3.1612223393045311E-3</v>
      </c>
      <c r="L682" s="190">
        <f t="shared" si="365"/>
        <v>19003.333333333332</v>
      </c>
      <c r="M682" s="101">
        <f t="shared" si="392"/>
        <v>2.7888816584549595E-4</v>
      </c>
      <c r="N682" s="569"/>
      <c r="O682" s="569"/>
      <c r="P682" s="117" t="s">
        <v>142</v>
      </c>
      <c r="Q682" s="187">
        <v>10991</v>
      </c>
      <c r="R682" s="160">
        <f>IFERROR(Q682/N671,"-")</f>
        <v>1.1978309788669093E-4</v>
      </c>
      <c r="S682" s="187">
        <v>3</v>
      </c>
      <c r="T682" s="160">
        <f>IFERROR(S682/O671,"-")</f>
        <v>2.7027027027027029E-2</v>
      </c>
      <c r="U682" s="190">
        <f t="shared" si="366"/>
        <v>3663.6666666666665</v>
      </c>
      <c r="V682" s="101">
        <f t="shared" si="393"/>
        <v>2.7888816584549595E-4</v>
      </c>
      <c r="W682" s="569"/>
      <c r="X682" s="569"/>
      <c r="Y682" s="117" t="s">
        <v>142</v>
      </c>
      <c r="Z682" s="187">
        <v>3242</v>
      </c>
      <c r="AA682" s="160">
        <f>IFERROR(Z682/W671,"-")</f>
        <v>4.9170509281805711E-5</v>
      </c>
      <c r="AB682" s="187">
        <v>1</v>
      </c>
      <c r="AC682" s="160">
        <f>IFERROR(AB682/X671,"-")</f>
        <v>1.0526315789473684E-2</v>
      </c>
      <c r="AD682" s="190">
        <f t="shared" si="367"/>
        <v>3242</v>
      </c>
      <c r="AE682" s="101">
        <f t="shared" si="394"/>
        <v>9.2962721948498646E-5</v>
      </c>
      <c r="AF682" s="569"/>
      <c r="AG682" s="569"/>
      <c r="AH682" s="117" t="s">
        <v>142</v>
      </c>
      <c r="AI682" s="187">
        <v>89942</v>
      </c>
      <c r="AJ682" s="160">
        <f>IFERROR(AI682/AF671,"-")</f>
        <v>5.622651341854601E-4</v>
      </c>
      <c r="AK682" s="187">
        <v>5</v>
      </c>
      <c r="AL682" s="160">
        <f>IFERROR(AK682/AG671,"-")</f>
        <v>2.8248587570621469E-2</v>
      </c>
      <c r="AM682" s="190">
        <f t="shared" si="368"/>
        <v>17988.400000000001</v>
      </c>
      <c r="AN682" s="101">
        <f t="shared" si="395"/>
        <v>4.6481360974249327E-4</v>
      </c>
      <c r="AO682" s="569"/>
      <c r="AP682" s="586"/>
      <c r="AQ682" s="117" t="s">
        <v>142</v>
      </c>
      <c r="AR682" s="187">
        <f t="shared" si="363"/>
        <v>161185</v>
      </c>
      <c r="AS682" s="160">
        <f>IFERROR(AR682/AO671,"-")</f>
        <v>1.6860783870117538E-4</v>
      </c>
      <c r="AT682" s="187">
        <f t="shared" si="364"/>
        <v>12</v>
      </c>
      <c r="AU682" s="160">
        <f>IFERROR(AT682/AP671,"-")</f>
        <v>9.0090090090090089E-3</v>
      </c>
      <c r="AV682" s="190">
        <f t="shared" si="369"/>
        <v>13432.083333333334</v>
      </c>
      <c r="AW682" s="101">
        <f t="shared" si="396"/>
        <v>1.1155526633819838E-3</v>
      </c>
      <c r="AX682" s="112"/>
      <c r="BN682" s="476"/>
      <c r="BO682" s="566"/>
      <c r="BP682" s="569"/>
      <c r="BQ682" s="569"/>
      <c r="BR682" s="388" t="s">
        <v>146</v>
      </c>
      <c r="BS682" s="374">
        <v>987756</v>
      </c>
      <c r="BT682" s="329">
        <v>5.3290494743735914E-3</v>
      </c>
      <c r="BU682" s="374">
        <v>24</v>
      </c>
      <c r="BV682" s="329">
        <v>0.12834224598930483</v>
      </c>
      <c r="BW682" s="374">
        <v>41156.5</v>
      </c>
      <c r="BX682" s="389">
        <v>1.9793814432989693E-3</v>
      </c>
      <c r="CA682" s="9"/>
      <c r="CB682" s="138"/>
      <c r="CC682" s="138"/>
      <c r="CD682" s="138"/>
      <c r="CE682" s="138"/>
      <c r="CF682" s="138"/>
      <c r="CG682" s="138"/>
      <c r="CH682" s="1"/>
      <c r="CI682" s="9"/>
      <c r="CJ682" s="130"/>
      <c r="CK682" s="130"/>
      <c r="CL682" s="130"/>
      <c r="CM682" s="1"/>
      <c r="CN682" s="1"/>
      <c r="CO682" s="1"/>
      <c r="CP682" s="1"/>
      <c r="CQ682" s="1"/>
    </row>
    <row r="683" spans="2:95" s="14" customFormat="1" ht="13.5" customHeight="1">
      <c r="B683" s="451"/>
      <c r="C683" s="566"/>
      <c r="D683" s="581"/>
      <c r="E683" s="569"/>
      <c r="F683" s="569"/>
      <c r="G683" s="117" t="s">
        <v>143</v>
      </c>
      <c r="H683" s="187">
        <v>64240</v>
      </c>
      <c r="I683" s="160">
        <f>IFERROR(H683/E671,"-")</f>
        <v>1.0063906905477245E-4</v>
      </c>
      <c r="J683" s="187">
        <v>3</v>
      </c>
      <c r="K683" s="160">
        <f>IFERROR(J683/F671,"-")</f>
        <v>3.1612223393045311E-3</v>
      </c>
      <c r="L683" s="190">
        <f t="shared" si="365"/>
        <v>21413.333333333332</v>
      </c>
      <c r="M683" s="101">
        <f t="shared" si="392"/>
        <v>2.7888816584549595E-4</v>
      </c>
      <c r="N683" s="569"/>
      <c r="O683" s="569"/>
      <c r="P683" s="117" t="s">
        <v>143</v>
      </c>
      <c r="Q683" s="187">
        <v>1094046</v>
      </c>
      <c r="R683" s="160">
        <f>IFERROR(Q683/N671,"-")</f>
        <v>1.1923229834459344E-2</v>
      </c>
      <c r="S683" s="187">
        <v>1</v>
      </c>
      <c r="T683" s="160">
        <f>IFERROR(S683/O671,"-")</f>
        <v>9.0090090090090089E-3</v>
      </c>
      <c r="U683" s="190">
        <f t="shared" si="366"/>
        <v>1094046</v>
      </c>
      <c r="V683" s="101">
        <f t="shared" si="393"/>
        <v>9.2962721948498646E-5</v>
      </c>
      <c r="W683" s="569"/>
      <c r="X683" s="569"/>
      <c r="Y683" s="117" t="s">
        <v>143</v>
      </c>
      <c r="Z683" s="187">
        <v>0</v>
      </c>
      <c r="AA683" s="160">
        <f>IFERROR(Z683/W671,"-")</f>
        <v>0</v>
      </c>
      <c r="AB683" s="187">
        <v>0</v>
      </c>
      <c r="AC683" s="160">
        <f>IFERROR(AB683/X671,"-")</f>
        <v>0</v>
      </c>
      <c r="AD683" s="190" t="str">
        <f t="shared" si="367"/>
        <v>-</v>
      </c>
      <c r="AE683" s="101">
        <f t="shared" si="394"/>
        <v>0</v>
      </c>
      <c r="AF683" s="569"/>
      <c r="AG683" s="569"/>
      <c r="AH683" s="117" t="s">
        <v>143</v>
      </c>
      <c r="AI683" s="187">
        <v>2782932</v>
      </c>
      <c r="AJ683" s="160">
        <f>IFERROR(AI683/AF671,"-")</f>
        <v>1.7397274181239143E-2</v>
      </c>
      <c r="AK683" s="187">
        <v>9</v>
      </c>
      <c r="AL683" s="160">
        <f>IFERROR(AK683/AG671,"-")</f>
        <v>5.0847457627118647E-2</v>
      </c>
      <c r="AM683" s="190">
        <f t="shared" si="368"/>
        <v>309214.66666666669</v>
      </c>
      <c r="AN683" s="101">
        <f t="shared" si="395"/>
        <v>8.366644975364879E-4</v>
      </c>
      <c r="AO683" s="569"/>
      <c r="AP683" s="586"/>
      <c r="AQ683" s="117" t="s">
        <v>143</v>
      </c>
      <c r="AR683" s="187">
        <f t="shared" ref="AR683:AR750" si="404">SUM(H683,Q683,Z683,AI683)</f>
        <v>3941218</v>
      </c>
      <c r="AS683" s="160">
        <f>IFERROR(AR683/AO671,"-")</f>
        <v>4.1227176773903839E-3</v>
      </c>
      <c r="AT683" s="187">
        <f t="shared" ref="AT683:AT750" si="405">SUM(J683,S683,AB683,AK683)</f>
        <v>13</v>
      </c>
      <c r="AU683" s="160">
        <f>IFERROR(AT683/AP671,"-")</f>
        <v>9.7597597597597601E-3</v>
      </c>
      <c r="AV683" s="190">
        <f t="shared" si="369"/>
        <v>303170.61538461538</v>
      </c>
      <c r="AW683" s="101">
        <f t="shared" si="396"/>
        <v>1.2085153853304824E-3</v>
      </c>
      <c r="AX683" s="112"/>
      <c r="BN683" s="476"/>
      <c r="BO683" s="566"/>
      <c r="BP683" s="569"/>
      <c r="BQ683" s="569"/>
      <c r="BR683" s="388" t="s">
        <v>147</v>
      </c>
      <c r="BS683" s="374">
        <v>80311</v>
      </c>
      <c r="BT683" s="329">
        <v>4.3328645165042535E-4</v>
      </c>
      <c r="BU683" s="374">
        <v>21</v>
      </c>
      <c r="BV683" s="329">
        <v>0.11229946524064172</v>
      </c>
      <c r="BW683" s="374">
        <v>3824.3333333333335</v>
      </c>
      <c r="BX683" s="389">
        <v>1.7319587628865979E-3</v>
      </c>
      <c r="CA683" s="9"/>
      <c r="CB683" s="138"/>
      <c r="CC683" s="138"/>
      <c r="CD683" s="138"/>
      <c r="CE683" s="138"/>
      <c r="CF683" s="138"/>
      <c r="CG683" s="138"/>
      <c r="CH683" s="1"/>
      <c r="CI683" s="9"/>
      <c r="CJ683" s="130"/>
      <c r="CK683" s="130"/>
      <c r="CL683" s="130"/>
      <c r="CM683" s="1"/>
      <c r="CN683" s="1"/>
      <c r="CO683" s="1"/>
      <c r="CP683" s="1"/>
      <c r="CQ683" s="1"/>
    </row>
    <row r="684" spans="2:95" s="14" customFormat="1" ht="13.5" customHeight="1">
      <c r="B684" s="451"/>
      <c r="C684" s="566"/>
      <c r="D684" s="581"/>
      <c r="E684" s="569"/>
      <c r="F684" s="569"/>
      <c r="G684" s="117" t="s">
        <v>144</v>
      </c>
      <c r="H684" s="187">
        <v>3041022</v>
      </c>
      <c r="I684" s="160">
        <f>IFERROR(H684/E671,"-")</f>
        <v>4.7640974946307948E-3</v>
      </c>
      <c r="J684" s="187">
        <v>95</v>
      </c>
      <c r="K684" s="160">
        <f>IFERROR(J684/F671,"-")</f>
        <v>0.10010537407797682</v>
      </c>
      <c r="L684" s="190">
        <f t="shared" ref="L684:L751" si="406">IFERROR(H684/J684,"-")</f>
        <v>32010.757894736842</v>
      </c>
      <c r="M684" s="101">
        <f t="shared" si="392"/>
        <v>8.8314585851073726E-3</v>
      </c>
      <c r="N684" s="569"/>
      <c r="O684" s="569"/>
      <c r="P684" s="117" t="s">
        <v>144</v>
      </c>
      <c r="Q684" s="187">
        <v>395415</v>
      </c>
      <c r="R684" s="160">
        <f>IFERROR(Q684/N671,"-")</f>
        <v>4.3093470704090517E-3</v>
      </c>
      <c r="S684" s="187">
        <v>18</v>
      </c>
      <c r="T684" s="160">
        <f>IFERROR(S684/O671,"-")</f>
        <v>0.16216216216216217</v>
      </c>
      <c r="U684" s="190">
        <f t="shared" ref="U684:U751" si="407">IFERROR(Q684/S684,"-")</f>
        <v>21967.5</v>
      </c>
      <c r="V684" s="101">
        <f t="shared" si="393"/>
        <v>1.6733289950729758E-3</v>
      </c>
      <c r="W684" s="569"/>
      <c r="X684" s="569"/>
      <c r="Y684" s="117" t="s">
        <v>144</v>
      </c>
      <c r="Z684" s="187">
        <v>148468</v>
      </c>
      <c r="AA684" s="160">
        <f>IFERROR(Z684/W671,"-")</f>
        <v>2.2517727242600651E-3</v>
      </c>
      <c r="AB684" s="187">
        <v>14</v>
      </c>
      <c r="AC684" s="160">
        <f>IFERROR(AB684/X671,"-")</f>
        <v>0.14736842105263157</v>
      </c>
      <c r="AD684" s="190">
        <f t="shared" ref="AD684:AD751" si="408">IFERROR(Z684/AB684,"-")</f>
        <v>10604.857142857143</v>
      </c>
      <c r="AE684" s="101">
        <f t="shared" si="394"/>
        <v>1.3014781072789811E-3</v>
      </c>
      <c r="AF684" s="569"/>
      <c r="AG684" s="569"/>
      <c r="AH684" s="117" t="s">
        <v>144</v>
      </c>
      <c r="AI684" s="187">
        <v>1497453</v>
      </c>
      <c r="AJ684" s="160">
        <f>IFERROR(AI684/AF671,"-")</f>
        <v>9.3612062438173469E-3</v>
      </c>
      <c r="AK684" s="187">
        <v>38</v>
      </c>
      <c r="AL684" s="160">
        <f>IFERROR(AK684/AG671,"-")</f>
        <v>0.21468926553672316</v>
      </c>
      <c r="AM684" s="190">
        <f t="shared" ref="AM684:AM751" si="409">IFERROR(AI684/AK684,"-")</f>
        <v>39406.65789473684</v>
      </c>
      <c r="AN684" s="101">
        <f t="shared" si="395"/>
        <v>3.5325834340429489E-3</v>
      </c>
      <c r="AO684" s="569"/>
      <c r="AP684" s="586"/>
      <c r="AQ684" s="117" t="s">
        <v>144</v>
      </c>
      <c r="AR684" s="187">
        <f t="shared" si="404"/>
        <v>5082358</v>
      </c>
      <c r="AS684" s="160">
        <f>IFERROR(AR684/AO671,"-")</f>
        <v>5.3164090820214558E-3</v>
      </c>
      <c r="AT684" s="187">
        <f t="shared" si="405"/>
        <v>165</v>
      </c>
      <c r="AU684" s="160">
        <f>IFERROR(AT684/AP671,"-")</f>
        <v>0.12387387387387387</v>
      </c>
      <c r="AV684" s="190">
        <f t="shared" ref="AV684:AV751" si="410">IFERROR(AR684/AT684,"-")</f>
        <v>30802.169696969697</v>
      </c>
      <c r="AW684" s="101">
        <f t="shared" si="396"/>
        <v>1.5338849121502277E-2</v>
      </c>
      <c r="AX684" s="112"/>
      <c r="BN684" s="477"/>
      <c r="BO684" s="567"/>
      <c r="BP684" s="570"/>
      <c r="BQ684" s="570"/>
      <c r="BR684" s="119" t="s">
        <v>74</v>
      </c>
      <c r="BS684" s="374">
        <v>36114896</v>
      </c>
      <c r="BT684" s="329">
        <v>0.1948437342277414</v>
      </c>
      <c r="BU684" s="374">
        <v>159</v>
      </c>
      <c r="BV684" s="329">
        <v>0.85026737967914434</v>
      </c>
      <c r="BW684" s="374">
        <v>227137.71069182389</v>
      </c>
      <c r="BX684" s="389">
        <v>1.311340206185567E-2</v>
      </c>
      <c r="CA684" s="9"/>
      <c r="CB684" s="138"/>
      <c r="CC684" s="138"/>
      <c r="CD684" s="138"/>
      <c r="CE684" s="138"/>
      <c r="CF684" s="138"/>
      <c r="CG684" s="138"/>
      <c r="CH684" s="1"/>
      <c r="CI684" s="9"/>
      <c r="CJ684" s="130"/>
      <c r="CK684" s="130"/>
      <c r="CL684" s="130"/>
      <c r="CM684" s="1"/>
      <c r="CN684" s="1"/>
      <c r="CO684" s="1"/>
      <c r="CP684" s="1"/>
      <c r="CQ684" s="1"/>
    </row>
    <row r="685" spans="2:95" s="14" customFormat="1" ht="13.5" customHeight="1">
      <c r="B685" s="451"/>
      <c r="C685" s="566"/>
      <c r="D685" s="581"/>
      <c r="E685" s="569"/>
      <c r="F685" s="569"/>
      <c r="G685" s="117" t="s">
        <v>145</v>
      </c>
      <c r="H685" s="187">
        <v>5776349</v>
      </c>
      <c r="I685" s="160">
        <f>IFERROR(H685/E671,"-")</f>
        <v>9.0492899423329047E-3</v>
      </c>
      <c r="J685" s="187">
        <v>79</v>
      </c>
      <c r="K685" s="160">
        <f>IFERROR(J685/F671,"-")</f>
        <v>8.3245521601685982E-2</v>
      </c>
      <c r="L685" s="190">
        <f t="shared" si="406"/>
        <v>73118.341772151893</v>
      </c>
      <c r="M685" s="101">
        <f t="shared" si="392"/>
        <v>7.3440550339313937E-3</v>
      </c>
      <c r="N685" s="569"/>
      <c r="O685" s="569"/>
      <c r="P685" s="117" t="s">
        <v>145</v>
      </c>
      <c r="Q685" s="187">
        <v>314515</v>
      </c>
      <c r="R685" s="160">
        <f>IFERROR(Q685/N671,"-")</f>
        <v>3.4276754646376667E-3</v>
      </c>
      <c r="S685" s="187">
        <v>13</v>
      </c>
      <c r="T685" s="160">
        <f>IFERROR(S685/O671,"-")</f>
        <v>0.11711711711711711</v>
      </c>
      <c r="U685" s="190">
        <f t="shared" si="407"/>
        <v>24193.461538461539</v>
      </c>
      <c r="V685" s="101">
        <f t="shared" si="393"/>
        <v>1.2085153853304824E-3</v>
      </c>
      <c r="W685" s="569"/>
      <c r="X685" s="569"/>
      <c r="Y685" s="117" t="s">
        <v>145</v>
      </c>
      <c r="Z685" s="187">
        <v>245406</v>
      </c>
      <c r="AA685" s="160">
        <f>IFERROR(Z685/W671,"-")</f>
        <v>3.7220043185721197E-3</v>
      </c>
      <c r="AB685" s="187">
        <v>7</v>
      </c>
      <c r="AC685" s="160">
        <f>IFERROR(AB685/X671,"-")</f>
        <v>7.3684210526315783E-2</v>
      </c>
      <c r="AD685" s="190">
        <f t="shared" si="408"/>
        <v>35058</v>
      </c>
      <c r="AE685" s="101">
        <f t="shared" si="394"/>
        <v>6.5073905363949053E-4</v>
      </c>
      <c r="AF685" s="569"/>
      <c r="AG685" s="569"/>
      <c r="AH685" s="117" t="s">
        <v>145</v>
      </c>
      <c r="AI685" s="187">
        <v>2376001</v>
      </c>
      <c r="AJ685" s="160">
        <f>IFERROR(AI685/AF671,"-")</f>
        <v>1.4853377966798463E-2</v>
      </c>
      <c r="AK685" s="187">
        <v>26</v>
      </c>
      <c r="AL685" s="160">
        <f>IFERROR(AK685/AG671,"-")</f>
        <v>0.14689265536723164</v>
      </c>
      <c r="AM685" s="190">
        <f t="shared" si="409"/>
        <v>91384.653846153844</v>
      </c>
      <c r="AN685" s="101">
        <f t="shared" si="395"/>
        <v>2.4170307706609649E-3</v>
      </c>
      <c r="AO685" s="569"/>
      <c r="AP685" s="586"/>
      <c r="AQ685" s="117" t="s">
        <v>145</v>
      </c>
      <c r="AR685" s="187">
        <f t="shared" si="404"/>
        <v>8712271</v>
      </c>
      <c r="AS685" s="160">
        <f>IFERROR(AR685/AO671,"-")</f>
        <v>9.113485643756726E-3</v>
      </c>
      <c r="AT685" s="187">
        <f t="shared" si="405"/>
        <v>125</v>
      </c>
      <c r="AU685" s="160">
        <f>IFERROR(AT685/AP671,"-")</f>
        <v>9.3843843843843838E-2</v>
      </c>
      <c r="AV685" s="190">
        <f t="shared" si="410"/>
        <v>69698.168000000005</v>
      </c>
      <c r="AW685" s="101">
        <f t="shared" si="396"/>
        <v>1.1620340243562332E-2</v>
      </c>
      <c r="AX685" s="112"/>
      <c r="BN685" s="555">
        <v>41</v>
      </c>
      <c r="BO685" s="565" t="s">
        <v>11</v>
      </c>
      <c r="BP685" s="568">
        <v>225091040</v>
      </c>
      <c r="BQ685" s="568">
        <v>256</v>
      </c>
      <c r="BR685" s="388" t="s">
        <v>133</v>
      </c>
      <c r="BS685" s="374">
        <v>4037257</v>
      </c>
      <c r="BT685" s="329">
        <v>1.7936107096932868E-2</v>
      </c>
      <c r="BU685" s="374">
        <v>73</v>
      </c>
      <c r="BV685" s="329">
        <v>0.28515625</v>
      </c>
      <c r="BW685" s="374">
        <v>55304.890410958906</v>
      </c>
      <c r="BX685" s="389">
        <v>3.2586376216409249E-3</v>
      </c>
      <c r="CA685" s="9"/>
      <c r="CB685" s="138"/>
      <c r="CC685" s="138"/>
      <c r="CD685" s="138"/>
      <c r="CE685" s="138"/>
      <c r="CF685" s="138"/>
      <c r="CG685" s="138"/>
      <c r="CH685" s="1"/>
      <c r="CI685" s="9"/>
      <c r="CJ685" s="130"/>
      <c r="CK685" s="130"/>
      <c r="CL685" s="130"/>
      <c r="CM685" s="1"/>
      <c r="CN685" s="1"/>
      <c r="CO685" s="1"/>
      <c r="CP685" s="1"/>
      <c r="CQ685" s="1"/>
    </row>
    <row r="686" spans="2:95" s="14" customFormat="1" ht="13.5" customHeight="1">
      <c r="B686" s="451"/>
      <c r="C686" s="566"/>
      <c r="D686" s="581"/>
      <c r="E686" s="569"/>
      <c r="F686" s="569"/>
      <c r="G686" s="117" t="s">
        <v>146</v>
      </c>
      <c r="H686" s="187">
        <v>2752510</v>
      </c>
      <c r="I686" s="160">
        <f>IFERROR(H686/E671,"-")</f>
        <v>4.3121115187414651E-3</v>
      </c>
      <c r="J686" s="187">
        <v>51</v>
      </c>
      <c r="K686" s="160">
        <f>IFERROR(J686/F671,"-")</f>
        <v>5.3740779768177031E-2</v>
      </c>
      <c r="L686" s="190">
        <f t="shared" si="406"/>
        <v>53970.784313725489</v>
      </c>
      <c r="M686" s="101">
        <f t="shared" si="392"/>
        <v>4.7410988193734311E-3</v>
      </c>
      <c r="N686" s="569"/>
      <c r="O686" s="569"/>
      <c r="P686" s="117" t="s">
        <v>146</v>
      </c>
      <c r="Q686" s="187">
        <v>112711</v>
      </c>
      <c r="R686" s="160">
        <f>IFERROR(Q686/N671,"-")</f>
        <v>1.2283570872447295E-3</v>
      </c>
      <c r="S686" s="187">
        <v>7</v>
      </c>
      <c r="T686" s="160">
        <f>IFERROR(S686/O671,"-")</f>
        <v>6.3063063063063057E-2</v>
      </c>
      <c r="U686" s="190">
        <f t="shared" si="407"/>
        <v>16101.571428571429</v>
      </c>
      <c r="V686" s="101">
        <f t="shared" si="393"/>
        <v>6.5073905363949053E-4</v>
      </c>
      <c r="W686" s="569"/>
      <c r="X686" s="569"/>
      <c r="Y686" s="117" t="s">
        <v>146</v>
      </c>
      <c r="Z686" s="187">
        <v>1929212</v>
      </c>
      <c r="AA686" s="160">
        <f>IFERROR(Z686/W671,"-")</f>
        <v>2.9259820034722692E-2</v>
      </c>
      <c r="AB686" s="187">
        <v>6</v>
      </c>
      <c r="AC686" s="160">
        <f>IFERROR(AB686/X671,"-")</f>
        <v>6.3157894736842107E-2</v>
      </c>
      <c r="AD686" s="190">
        <f t="shared" si="408"/>
        <v>321535.33333333331</v>
      </c>
      <c r="AE686" s="101">
        <f t="shared" si="394"/>
        <v>5.577763316909919E-4</v>
      </c>
      <c r="AF686" s="569"/>
      <c r="AG686" s="569"/>
      <c r="AH686" s="117" t="s">
        <v>146</v>
      </c>
      <c r="AI686" s="187">
        <v>630119</v>
      </c>
      <c r="AJ686" s="160">
        <f>IFERROR(AI686/AF671,"-")</f>
        <v>3.9391379343110882E-3</v>
      </c>
      <c r="AK686" s="187">
        <v>19</v>
      </c>
      <c r="AL686" s="160">
        <f>IFERROR(AK686/AG671,"-")</f>
        <v>0.10734463276836158</v>
      </c>
      <c r="AM686" s="190">
        <f t="shared" si="409"/>
        <v>33164.15789473684</v>
      </c>
      <c r="AN686" s="101">
        <f t="shared" si="395"/>
        <v>1.7662917170214744E-3</v>
      </c>
      <c r="AO686" s="569"/>
      <c r="AP686" s="586"/>
      <c r="AQ686" s="117" t="s">
        <v>146</v>
      </c>
      <c r="AR686" s="187">
        <f t="shared" si="404"/>
        <v>5424552</v>
      </c>
      <c r="AS686" s="160">
        <f>IFERROR(AR686/AO671,"-")</f>
        <v>5.6743616877633673E-3</v>
      </c>
      <c r="AT686" s="187">
        <f t="shared" si="405"/>
        <v>83</v>
      </c>
      <c r="AU686" s="160">
        <f>IFERROR(AT686/AP671,"-")</f>
        <v>6.231231231231231E-2</v>
      </c>
      <c r="AV686" s="190">
        <f t="shared" si="410"/>
        <v>65356.048192771086</v>
      </c>
      <c r="AW686" s="101">
        <f t="shared" si="396"/>
        <v>7.7159059217253882E-3</v>
      </c>
      <c r="AX686" s="112"/>
      <c r="BN686" s="476"/>
      <c r="BO686" s="566"/>
      <c r="BP686" s="569"/>
      <c r="BQ686" s="569"/>
      <c r="BR686" s="388" t="s">
        <v>134</v>
      </c>
      <c r="BS686" s="374">
        <v>3489640</v>
      </c>
      <c r="BT686" s="329">
        <v>1.5503238156436613E-2</v>
      </c>
      <c r="BU686" s="374">
        <v>90</v>
      </c>
      <c r="BV686" s="329">
        <v>0.3515625</v>
      </c>
      <c r="BW686" s="374">
        <v>38773.777777777781</v>
      </c>
      <c r="BX686" s="389">
        <v>4.0174984376394962E-3</v>
      </c>
      <c r="BZ686" s="144"/>
      <c r="CA686" s="9"/>
      <c r="CB686" s="138"/>
      <c r="CC686" s="138"/>
      <c r="CD686" s="138"/>
      <c r="CE686" s="138"/>
      <c r="CF686" s="138"/>
      <c r="CG686" s="138"/>
      <c r="CH686" s="1"/>
      <c r="CI686" s="9"/>
      <c r="CJ686" s="130"/>
      <c r="CK686" s="130"/>
      <c r="CL686" s="130"/>
      <c r="CM686" s="1"/>
      <c r="CN686" s="1"/>
      <c r="CO686" s="1"/>
      <c r="CP686" s="1"/>
      <c r="CQ686" s="1"/>
    </row>
    <row r="687" spans="2:95" s="14" customFormat="1" ht="13.5" customHeight="1">
      <c r="B687" s="451"/>
      <c r="C687" s="566"/>
      <c r="D687" s="581"/>
      <c r="E687" s="569"/>
      <c r="F687" s="569"/>
      <c r="G687" s="118" t="s">
        <v>147</v>
      </c>
      <c r="H687" s="188">
        <v>699644</v>
      </c>
      <c r="I687" s="161">
        <f>IFERROR(H687/E671,"-")</f>
        <v>1.0960697513972169E-3</v>
      </c>
      <c r="J687" s="188">
        <v>60</v>
      </c>
      <c r="K687" s="161">
        <f>IFERROR(J687/F671,"-")</f>
        <v>6.3224446786090627E-2</v>
      </c>
      <c r="L687" s="191">
        <f t="shared" si="406"/>
        <v>11660.733333333334</v>
      </c>
      <c r="M687" s="102">
        <f t="shared" si="392"/>
        <v>5.5777633169099188E-3</v>
      </c>
      <c r="N687" s="569"/>
      <c r="O687" s="569"/>
      <c r="P687" s="118" t="s">
        <v>147</v>
      </c>
      <c r="Q687" s="188">
        <v>724074</v>
      </c>
      <c r="R687" s="161">
        <f>IFERROR(Q687/N671,"-")</f>
        <v>7.8911679391509282E-3</v>
      </c>
      <c r="S687" s="188">
        <v>8</v>
      </c>
      <c r="T687" s="161">
        <f>IFERROR(S687/O671,"-")</f>
        <v>7.2072072072072071E-2</v>
      </c>
      <c r="U687" s="191">
        <f t="shared" si="407"/>
        <v>90509.25</v>
      </c>
      <c r="V687" s="102">
        <f t="shared" si="393"/>
        <v>7.4370177558798916E-4</v>
      </c>
      <c r="W687" s="569"/>
      <c r="X687" s="569"/>
      <c r="Y687" s="118" t="s">
        <v>147</v>
      </c>
      <c r="Z687" s="188">
        <v>45157</v>
      </c>
      <c r="AA687" s="161">
        <f>IFERROR(Z687/W671,"-")</f>
        <v>6.8488361740854427E-4</v>
      </c>
      <c r="AB687" s="188">
        <v>10</v>
      </c>
      <c r="AC687" s="161">
        <f>IFERROR(AB687/X671,"-")</f>
        <v>0.10526315789473684</v>
      </c>
      <c r="AD687" s="191">
        <f t="shared" si="408"/>
        <v>4515.7</v>
      </c>
      <c r="AE687" s="102">
        <f t="shared" si="394"/>
        <v>9.2962721948498654E-4</v>
      </c>
      <c r="AF687" s="569"/>
      <c r="AG687" s="569"/>
      <c r="AH687" s="118" t="s">
        <v>147</v>
      </c>
      <c r="AI687" s="188">
        <v>1261173</v>
      </c>
      <c r="AJ687" s="161">
        <f>IFERROR(AI687/AF671,"-")</f>
        <v>7.8841209454546188E-3</v>
      </c>
      <c r="AK687" s="188">
        <v>35</v>
      </c>
      <c r="AL687" s="161">
        <f>IFERROR(AK687/AG671,"-")</f>
        <v>0.19774011299435029</v>
      </c>
      <c r="AM687" s="191">
        <f t="shared" si="409"/>
        <v>36033.514285714286</v>
      </c>
      <c r="AN687" s="102">
        <f t="shared" si="395"/>
        <v>3.253695268197453E-3</v>
      </c>
      <c r="AO687" s="569"/>
      <c r="AP687" s="586"/>
      <c r="AQ687" s="118" t="s">
        <v>147</v>
      </c>
      <c r="AR687" s="188">
        <f t="shared" si="404"/>
        <v>2730048</v>
      </c>
      <c r="AS687" s="161">
        <f>IFERROR(AR687/AO671,"-")</f>
        <v>2.8557712741909386E-3</v>
      </c>
      <c r="AT687" s="188">
        <f t="shared" si="405"/>
        <v>113</v>
      </c>
      <c r="AU687" s="161">
        <f>IFERROR(AT687/AP671,"-")</f>
        <v>8.4834834834834838E-2</v>
      </c>
      <c r="AV687" s="191">
        <f t="shared" si="410"/>
        <v>24159.716814159292</v>
      </c>
      <c r="AW687" s="102">
        <f t="shared" si="396"/>
        <v>1.0504787580180348E-2</v>
      </c>
      <c r="AX687" s="112"/>
      <c r="BN687" s="476"/>
      <c r="BO687" s="566"/>
      <c r="BP687" s="569"/>
      <c r="BQ687" s="569"/>
      <c r="BR687" s="388" t="s">
        <v>135</v>
      </c>
      <c r="BS687" s="374">
        <v>1971342</v>
      </c>
      <c r="BT687" s="329">
        <v>8.7579763281559319E-3</v>
      </c>
      <c r="BU687" s="374">
        <v>68</v>
      </c>
      <c r="BV687" s="329">
        <v>0.265625</v>
      </c>
      <c r="BW687" s="374">
        <v>28990.323529411766</v>
      </c>
      <c r="BX687" s="389">
        <v>3.0354432639942861E-3</v>
      </c>
      <c r="CA687" s="9"/>
      <c r="CB687" s="138"/>
      <c r="CC687" s="138"/>
      <c r="CD687" s="138"/>
      <c r="CE687" s="138"/>
      <c r="CF687" s="138"/>
      <c r="CG687" s="138"/>
      <c r="CH687" s="1"/>
      <c r="CI687" s="9"/>
      <c r="CJ687" s="130"/>
      <c r="CK687" s="130"/>
      <c r="CL687" s="130"/>
      <c r="CM687" s="1"/>
      <c r="CN687" s="1"/>
      <c r="CO687" s="1"/>
      <c r="CP687" s="1"/>
      <c r="CQ687" s="1"/>
    </row>
    <row r="688" spans="2:95" s="14" customFormat="1" ht="13.5" customHeight="1">
      <c r="B688" s="451"/>
      <c r="C688" s="567"/>
      <c r="D688" s="582"/>
      <c r="E688" s="570"/>
      <c r="F688" s="570"/>
      <c r="G688" s="119" t="s">
        <v>74</v>
      </c>
      <c r="H688" s="181">
        <v>111318275</v>
      </c>
      <c r="I688" s="161">
        <f>IFERROR(H688/E671,"-")</f>
        <v>0.17439239671206647</v>
      </c>
      <c r="J688" s="188">
        <v>731</v>
      </c>
      <c r="K688" s="161">
        <f>IFERROR(J688/F671,"-")</f>
        <v>0.77028451001053744</v>
      </c>
      <c r="L688" s="191">
        <f t="shared" si="406"/>
        <v>152282.18194254447</v>
      </c>
      <c r="M688" s="103">
        <f t="shared" si="392"/>
        <v>6.795574974435252E-2</v>
      </c>
      <c r="N688" s="570"/>
      <c r="O688" s="570"/>
      <c r="P688" s="119" t="s">
        <v>74</v>
      </c>
      <c r="Q688" s="181">
        <v>9909469</v>
      </c>
      <c r="R688" s="161">
        <f>IFERROR(Q688/N671,"-")</f>
        <v>0.10799626014303787</v>
      </c>
      <c r="S688" s="188">
        <v>90</v>
      </c>
      <c r="T688" s="161">
        <f>IFERROR(S688/O671,"-")</f>
        <v>0.81081081081081086</v>
      </c>
      <c r="U688" s="191">
        <f t="shared" si="407"/>
        <v>110105.21111111112</v>
      </c>
      <c r="V688" s="103">
        <f t="shared" si="393"/>
        <v>8.3666449753648786E-3</v>
      </c>
      <c r="W688" s="570"/>
      <c r="X688" s="570"/>
      <c r="Y688" s="119" t="s">
        <v>74</v>
      </c>
      <c r="Z688" s="181">
        <v>12952461</v>
      </c>
      <c r="AA688" s="161">
        <f>IFERROR(Z688/W671,"-")</f>
        <v>0.19644636145056338</v>
      </c>
      <c r="AB688" s="188">
        <v>79</v>
      </c>
      <c r="AC688" s="161">
        <f>IFERROR(AB688/X671,"-")</f>
        <v>0.83157894736842108</v>
      </c>
      <c r="AD688" s="191">
        <f t="shared" si="408"/>
        <v>163955.20253164557</v>
      </c>
      <c r="AE688" s="103">
        <f t="shared" si="394"/>
        <v>7.3440550339313937E-3</v>
      </c>
      <c r="AF688" s="570"/>
      <c r="AG688" s="570"/>
      <c r="AH688" s="119" t="s">
        <v>74</v>
      </c>
      <c r="AI688" s="181">
        <v>26282470</v>
      </c>
      <c r="AJ688" s="161">
        <f>IFERROR(AI688/AF671,"-")</f>
        <v>0.1643027342206681</v>
      </c>
      <c r="AK688" s="188">
        <v>159</v>
      </c>
      <c r="AL688" s="161">
        <f>IFERROR(AK688/AG671,"-")</f>
        <v>0.89830508474576276</v>
      </c>
      <c r="AM688" s="191">
        <f t="shared" si="409"/>
        <v>165298.55345911949</v>
      </c>
      <c r="AN688" s="103">
        <f t="shared" si="395"/>
        <v>1.4781072789811285E-2</v>
      </c>
      <c r="AO688" s="570"/>
      <c r="AP688" s="587"/>
      <c r="AQ688" s="119" t="s">
        <v>74</v>
      </c>
      <c r="AR688" s="181">
        <f t="shared" si="404"/>
        <v>160462675</v>
      </c>
      <c r="AS688" s="161">
        <f>IFERROR(AR688/AO671,"-")</f>
        <v>0.16785224942742269</v>
      </c>
      <c r="AT688" s="188">
        <f t="shared" si="405"/>
        <v>1059</v>
      </c>
      <c r="AU688" s="161">
        <f>IFERROR(AT688/AP671,"-")</f>
        <v>0.79504504504504503</v>
      </c>
      <c r="AV688" s="191">
        <f t="shared" si="410"/>
        <v>151522.82813975448</v>
      </c>
      <c r="AW688" s="103">
        <f t="shared" si="396"/>
        <v>9.8447522543460078E-2</v>
      </c>
      <c r="AX688" s="112"/>
      <c r="BN688" s="476"/>
      <c r="BO688" s="566"/>
      <c r="BP688" s="569"/>
      <c r="BQ688" s="569"/>
      <c r="BR688" s="388" t="s">
        <v>136</v>
      </c>
      <c r="BS688" s="374">
        <v>162119</v>
      </c>
      <c r="BT688" s="329">
        <v>7.2023746480535163E-4</v>
      </c>
      <c r="BU688" s="374">
        <v>13</v>
      </c>
      <c r="BV688" s="329">
        <v>5.078125E-2</v>
      </c>
      <c r="BW688" s="374">
        <v>12470.692307692309</v>
      </c>
      <c r="BX688" s="389">
        <v>5.8030532988126058E-4</v>
      </c>
      <c r="CA688" s="9"/>
      <c r="CB688" s="138"/>
      <c r="CC688" s="138"/>
      <c r="CD688" s="138"/>
      <c r="CE688" s="138"/>
      <c r="CF688" s="138"/>
      <c r="CG688" s="138"/>
      <c r="CH688" s="1"/>
      <c r="CI688" s="9"/>
      <c r="CJ688" s="130"/>
      <c r="CK688" s="130"/>
      <c r="CL688" s="130"/>
      <c r="CM688" s="1"/>
      <c r="CN688" s="1"/>
      <c r="CO688" s="1"/>
      <c r="CP688" s="1"/>
      <c r="CQ688" s="1"/>
    </row>
    <row r="689" spans="2:95" s="14" customFormat="1" ht="13.5" customHeight="1">
      <c r="B689" s="451">
        <v>39</v>
      </c>
      <c r="C689" s="565" t="s">
        <v>7</v>
      </c>
      <c r="D689" s="580">
        <f>BL43</f>
        <v>61058</v>
      </c>
      <c r="E689" s="568">
        <f>VLOOKUP(C689,$AY$5:$BI$78,2,0)</f>
        <v>3521270710</v>
      </c>
      <c r="F689" s="568">
        <f>VLOOKUP(C689,$AY$5:$BI$78,7,0)</f>
        <v>4928</v>
      </c>
      <c r="G689" s="115" t="s">
        <v>133</v>
      </c>
      <c r="H689" s="186">
        <v>107104973</v>
      </c>
      <c r="I689" s="159">
        <f>IFERROR(H689/E689,"-")</f>
        <v>3.0416568852782124E-2</v>
      </c>
      <c r="J689" s="186">
        <v>839</v>
      </c>
      <c r="K689" s="159">
        <f>IFERROR(J689/F689,"-")</f>
        <v>0.17025162337662339</v>
      </c>
      <c r="L689" s="189">
        <f t="shared" si="406"/>
        <v>127657.89392133492</v>
      </c>
      <c r="M689" s="100">
        <f>IFERROR(J689/$BL$43,0)</f>
        <v>1.3741033116053588E-2</v>
      </c>
      <c r="N689" s="568">
        <f>VLOOKUP(C689,$AY$5:$BI$78,3,0)</f>
        <v>608238710</v>
      </c>
      <c r="O689" s="568">
        <f>VLOOKUP(C689,$AY$5:$BI$78,8,0)</f>
        <v>725</v>
      </c>
      <c r="P689" s="115" t="s">
        <v>133</v>
      </c>
      <c r="Q689" s="186">
        <v>8083317</v>
      </c>
      <c r="R689" s="159">
        <f>IFERROR(Q689/N689,"-")</f>
        <v>1.3289711534473036E-2</v>
      </c>
      <c r="S689" s="186">
        <v>138</v>
      </c>
      <c r="T689" s="159">
        <f>IFERROR(S689/O689,"-")</f>
        <v>0.19034482758620688</v>
      </c>
      <c r="U689" s="189">
        <f t="shared" si="407"/>
        <v>58574.760869565216</v>
      </c>
      <c r="V689" s="100">
        <f>IFERROR(S689/$BL$43,0)</f>
        <v>2.2601460906023782E-3</v>
      </c>
      <c r="W689" s="568">
        <f>VLOOKUP(C689,$AY$5:$BI$78,4,0)</f>
        <v>330495410</v>
      </c>
      <c r="X689" s="568">
        <f>VLOOKUP(C689,$AY$5:$BI$78,9,0)</f>
        <v>384</v>
      </c>
      <c r="Y689" s="115" t="s">
        <v>133</v>
      </c>
      <c r="Z689" s="186">
        <v>9756270</v>
      </c>
      <c r="AA689" s="159">
        <f>IFERROR(Z689/W689,"-")</f>
        <v>2.9520137662426234E-2</v>
      </c>
      <c r="AB689" s="186">
        <v>67</v>
      </c>
      <c r="AC689" s="159">
        <f>IFERROR(AB689/X689,"-")</f>
        <v>0.17447916666666666</v>
      </c>
      <c r="AD689" s="189">
        <f t="shared" si="408"/>
        <v>145615.97014925373</v>
      </c>
      <c r="AE689" s="100">
        <f>IFERROR(AB689/$BL$43,0)</f>
        <v>1.0973173048576762E-3</v>
      </c>
      <c r="AF689" s="568">
        <f>VLOOKUP(C689,$AY$5:$BI$78,5,0)</f>
        <v>914460490</v>
      </c>
      <c r="AG689" s="568">
        <f>VLOOKUP(C689,$AY$5:$BI$78,10,0)</f>
        <v>744</v>
      </c>
      <c r="AH689" s="115" t="s">
        <v>133</v>
      </c>
      <c r="AI689" s="186">
        <v>51022222</v>
      </c>
      <c r="AJ689" s="159">
        <f>IFERROR(AI689/AF689,"-")</f>
        <v>5.5794889509113731E-2</v>
      </c>
      <c r="AK689" s="186">
        <v>187</v>
      </c>
      <c r="AL689" s="159">
        <f>IFERROR(AK689/AG689,"-")</f>
        <v>0.25134408602150538</v>
      </c>
      <c r="AM689" s="189">
        <f t="shared" si="409"/>
        <v>272846.10695187165</v>
      </c>
      <c r="AN689" s="100">
        <f>IFERROR(AK689/$BL$43,0)</f>
        <v>3.06266173146844E-3</v>
      </c>
      <c r="AO689" s="568">
        <f>VLOOKUP(C689,$AY$5:$BI$78,6,0)</f>
        <v>5374465320</v>
      </c>
      <c r="AP689" s="585">
        <f>VLOOKUP(C689,$AY$5:$BI$78,11,0)</f>
        <v>6781</v>
      </c>
      <c r="AQ689" s="115" t="s">
        <v>133</v>
      </c>
      <c r="AR689" s="186">
        <f t="shared" si="404"/>
        <v>175966782</v>
      </c>
      <c r="AS689" s="159">
        <f>IFERROR(AR689/AO689,"-")</f>
        <v>3.2741262902036924E-2</v>
      </c>
      <c r="AT689" s="186">
        <f t="shared" si="405"/>
        <v>1231</v>
      </c>
      <c r="AU689" s="159">
        <f>IFERROR(AT689/AP689,"-")</f>
        <v>0.18153664651231383</v>
      </c>
      <c r="AV689" s="189">
        <f t="shared" si="410"/>
        <v>142946.20796100731</v>
      </c>
      <c r="AW689" s="100">
        <f>IFERROR(AT689/$BL$43,0)</f>
        <v>2.0161158242982084E-2</v>
      </c>
      <c r="AX689" s="112"/>
      <c r="BN689" s="476"/>
      <c r="BO689" s="566"/>
      <c r="BP689" s="569"/>
      <c r="BQ689" s="569"/>
      <c r="BR689" s="388" t="s">
        <v>137</v>
      </c>
      <c r="BS689" s="374">
        <v>4255908</v>
      </c>
      <c r="BT689" s="329">
        <v>1.890749627350782E-2</v>
      </c>
      <c r="BU689" s="374">
        <v>111</v>
      </c>
      <c r="BV689" s="329">
        <v>0.43359375</v>
      </c>
      <c r="BW689" s="374">
        <v>38341.513513513513</v>
      </c>
      <c r="BX689" s="389">
        <v>4.9549147397553788E-3</v>
      </c>
      <c r="CA689" s="9"/>
      <c r="CB689" s="138"/>
      <c r="CC689" s="138"/>
      <c r="CD689" s="138"/>
      <c r="CE689" s="138"/>
      <c r="CF689" s="138"/>
      <c r="CG689" s="138"/>
      <c r="CH689" s="1"/>
      <c r="CI689" s="9"/>
      <c r="CJ689" s="130"/>
      <c r="CK689" s="130"/>
      <c r="CL689" s="130"/>
      <c r="CM689" s="1"/>
      <c r="CN689" s="1"/>
      <c r="CO689" s="1"/>
      <c r="CP689" s="1"/>
      <c r="CQ689" s="1"/>
    </row>
    <row r="690" spans="2:95" s="14" customFormat="1" ht="13.5" customHeight="1">
      <c r="B690" s="451"/>
      <c r="C690" s="566"/>
      <c r="D690" s="581"/>
      <c r="E690" s="569"/>
      <c r="F690" s="569"/>
      <c r="G690" s="116" t="s">
        <v>134</v>
      </c>
      <c r="H690" s="187">
        <v>47903473</v>
      </c>
      <c r="I690" s="160">
        <f>IFERROR(H690/E689,"-")</f>
        <v>1.3604030176935757E-2</v>
      </c>
      <c r="J690" s="187">
        <v>1169</v>
      </c>
      <c r="K690" s="160">
        <f>IFERROR(J690/F689,"-")</f>
        <v>0.23721590909090909</v>
      </c>
      <c r="L690" s="190">
        <f t="shared" si="406"/>
        <v>40978.163387510693</v>
      </c>
      <c r="M690" s="101">
        <f t="shared" ref="M690:M706" si="411">IFERROR(J690/$BL$43,0)</f>
        <v>1.9145730289233189E-2</v>
      </c>
      <c r="N690" s="569"/>
      <c r="O690" s="569"/>
      <c r="P690" s="116" t="s">
        <v>134</v>
      </c>
      <c r="Q690" s="187">
        <v>10055271</v>
      </c>
      <c r="R690" s="160">
        <f>IFERROR(Q690/N689,"-")</f>
        <v>1.6531784042485557E-2</v>
      </c>
      <c r="S690" s="187">
        <v>186</v>
      </c>
      <c r="T690" s="160">
        <f>IFERROR(S690/O689,"-")</f>
        <v>0.25655172413793104</v>
      </c>
      <c r="U690" s="190">
        <f t="shared" si="407"/>
        <v>54060.596774193546</v>
      </c>
      <c r="V690" s="101">
        <f t="shared" ref="V690:V706" si="412">IFERROR(S690/$BL$43,0)</f>
        <v>3.0462838612466837E-3</v>
      </c>
      <c r="W690" s="569"/>
      <c r="X690" s="569"/>
      <c r="Y690" s="116" t="s">
        <v>134</v>
      </c>
      <c r="Z690" s="187">
        <v>3595418</v>
      </c>
      <c r="AA690" s="160">
        <f>IFERROR(Z690/W689,"-")</f>
        <v>1.0878874233079363E-2</v>
      </c>
      <c r="AB690" s="187">
        <v>106</v>
      </c>
      <c r="AC690" s="160">
        <f>IFERROR(AB690/X689,"-")</f>
        <v>0.27604166666666669</v>
      </c>
      <c r="AD690" s="190">
        <f t="shared" si="408"/>
        <v>33919.037735849059</v>
      </c>
      <c r="AE690" s="101">
        <f t="shared" ref="AE690:AE706" si="413">IFERROR(AB690/$BL$43,0)</f>
        <v>1.7360542435061745E-3</v>
      </c>
      <c r="AF690" s="569"/>
      <c r="AG690" s="569"/>
      <c r="AH690" s="116" t="s">
        <v>134</v>
      </c>
      <c r="AI690" s="187">
        <v>12063245</v>
      </c>
      <c r="AJ690" s="160">
        <f>IFERROR(AI690/AF689,"-")</f>
        <v>1.319165249009282E-2</v>
      </c>
      <c r="AK690" s="187">
        <v>206</v>
      </c>
      <c r="AL690" s="160">
        <f>IFERROR(AK690/AG689,"-")</f>
        <v>0.2768817204301075</v>
      </c>
      <c r="AM690" s="190">
        <f t="shared" si="409"/>
        <v>58559.441747572819</v>
      </c>
      <c r="AN690" s="101">
        <f t="shared" ref="AN690:AN706" si="414">IFERROR(AK690/$BL$43,0)</f>
        <v>3.3738412656818106E-3</v>
      </c>
      <c r="AO690" s="569"/>
      <c r="AP690" s="586"/>
      <c r="AQ690" s="116" t="s">
        <v>134</v>
      </c>
      <c r="AR690" s="187">
        <f t="shared" si="404"/>
        <v>73617407</v>
      </c>
      <c r="AS690" s="160">
        <f>IFERROR(AR690/AO689,"-")</f>
        <v>1.3697624343401662E-2</v>
      </c>
      <c r="AT690" s="187">
        <f t="shared" si="405"/>
        <v>1667</v>
      </c>
      <c r="AU690" s="160">
        <f>IFERROR(AT690/AP689,"-")</f>
        <v>0.24583394779531043</v>
      </c>
      <c r="AV690" s="190">
        <f t="shared" si="410"/>
        <v>44161.611877624477</v>
      </c>
      <c r="AW690" s="101">
        <f t="shared" ref="AW690:AW706" si="415">IFERROR(AT690/$BL$43,0)</f>
        <v>2.7301909659667858E-2</v>
      </c>
      <c r="AX690" s="112"/>
      <c r="BN690" s="476"/>
      <c r="BO690" s="566"/>
      <c r="BP690" s="569"/>
      <c r="BQ690" s="569"/>
      <c r="BR690" s="388" t="s">
        <v>138</v>
      </c>
      <c r="BS690" s="374">
        <v>4577930</v>
      </c>
      <c r="BT690" s="329">
        <v>2.0338126297697146E-2</v>
      </c>
      <c r="BU690" s="374">
        <v>99</v>
      </c>
      <c r="BV690" s="329">
        <v>0.38671875</v>
      </c>
      <c r="BW690" s="374">
        <v>46241.717171717173</v>
      </c>
      <c r="BX690" s="389">
        <v>4.4192482814034463E-3</v>
      </c>
      <c r="CA690" s="9"/>
      <c r="CB690" s="138"/>
      <c r="CC690" s="138"/>
      <c r="CD690" s="138"/>
      <c r="CE690" s="138"/>
      <c r="CF690" s="138"/>
      <c r="CG690" s="138"/>
      <c r="CH690" s="1"/>
      <c r="CI690" s="9"/>
      <c r="CJ690" s="130"/>
      <c r="CK690" s="130"/>
      <c r="CL690" s="130"/>
      <c r="CM690" s="1"/>
      <c r="CN690" s="1"/>
      <c r="CO690" s="1"/>
      <c r="CP690" s="1"/>
      <c r="CQ690" s="1"/>
    </row>
    <row r="691" spans="2:95" s="14" customFormat="1" ht="13.5" customHeight="1">
      <c r="B691" s="451"/>
      <c r="C691" s="566"/>
      <c r="D691" s="581"/>
      <c r="E691" s="569"/>
      <c r="F691" s="569"/>
      <c r="G691" s="116" t="s">
        <v>474</v>
      </c>
      <c r="H691" s="187">
        <v>53613367</v>
      </c>
      <c r="I691" s="160">
        <f>IFERROR(H691/E689,"-")</f>
        <v>1.5225573781573869E-2</v>
      </c>
      <c r="J691" s="187">
        <v>359</v>
      </c>
      <c r="K691" s="160">
        <f>IFERROR(J691/F689,"-")</f>
        <v>7.2849025974025969E-2</v>
      </c>
      <c r="L691" s="190">
        <f t="shared" si="406"/>
        <v>149340.85515320333</v>
      </c>
      <c r="M691" s="101">
        <f t="shared" si="411"/>
        <v>5.879655409610534E-3</v>
      </c>
      <c r="N691" s="569"/>
      <c r="O691" s="569"/>
      <c r="P691" s="116" t="s">
        <v>474</v>
      </c>
      <c r="Q691" s="187">
        <v>7070338</v>
      </c>
      <c r="R691" s="160">
        <f>IFERROR(Q691/N689,"-")</f>
        <v>1.1624281525916033E-2</v>
      </c>
      <c r="S691" s="187">
        <v>56</v>
      </c>
      <c r="T691" s="160">
        <f>IFERROR(S691/O689,"-")</f>
        <v>7.7241379310344832E-2</v>
      </c>
      <c r="U691" s="190">
        <f t="shared" si="407"/>
        <v>126256.03571428571</v>
      </c>
      <c r="V691" s="101">
        <f t="shared" si="412"/>
        <v>9.171607324183563E-4</v>
      </c>
      <c r="W691" s="569"/>
      <c r="X691" s="569"/>
      <c r="Y691" s="116" t="s">
        <v>474</v>
      </c>
      <c r="Z691" s="187">
        <v>5545112</v>
      </c>
      <c r="AA691" s="160">
        <f>IFERROR(Z691/W689,"-")</f>
        <v>1.6778181578981689E-2</v>
      </c>
      <c r="AB691" s="187">
        <v>38</v>
      </c>
      <c r="AC691" s="160">
        <f>IFERROR(AB691/X689,"-")</f>
        <v>9.8958333333333329E-2</v>
      </c>
      <c r="AD691" s="190">
        <f t="shared" si="408"/>
        <v>145924</v>
      </c>
      <c r="AE691" s="101">
        <f t="shared" si="413"/>
        <v>6.2235906842674177E-4</v>
      </c>
      <c r="AF691" s="569"/>
      <c r="AG691" s="569"/>
      <c r="AH691" s="116" t="s">
        <v>474</v>
      </c>
      <c r="AI691" s="187">
        <v>6337394</v>
      </c>
      <c r="AJ691" s="160">
        <f>IFERROR(AI691/AF689,"-")</f>
        <v>6.9301999039892911E-3</v>
      </c>
      <c r="AK691" s="187">
        <v>58</v>
      </c>
      <c r="AL691" s="160">
        <f>IFERROR(AK691/AG689,"-")</f>
        <v>7.7956989247311828E-2</v>
      </c>
      <c r="AM691" s="190">
        <f t="shared" si="409"/>
        <v>109265.41379310345</v>
      </c>
      <c r="AN691" s="101">
        <f t="shared" si="414"/>
        <v>9.49916472861869E-4</v>
      </c>
      <c r="AO691" s="569"/>
      <c r="AP691" s="586"/>
      <c r="AQ691" s="116" t="s">
        <v>474</v>
      </c>
      <c r="AR691" s="187">
        <f t="shared" si="404"/>
        <v>72566211</v>
      </c>
      <c r="AS691" s="160">
        <f>IFERROR(AR691/AO689,"-")</f>
        <v>1.3502033538100866E-2</v>
      </c>
      <c r="AT691" s="187">
        <f t="shared" si="405"/>
        <v>511</v>
      </c>
      <c r="AU691" s="160">
        <f>IFERROR(AT691/AP689,"-")</f>
        <v>7.535761687066804E-2</v>
      </c>
      <c r="AV691" s="190">
        <f t="shared" si="410"/>
        <v>142008.24070450099</v>
      </c>
      <c r="AW691" s="101">
        <f t="shared" si="415"/>
        <v>8.3690916833175019E-3</v>
      </c>
      <c r="AX691" s="111"/>
      <c r="BJ691" s="12"/>
      <c r="BM691" s="12"/>
      <c r="BN691" s="476"/>
      <c r="BO691" s="566"/>
      <c r="BP691" s="569"/>
      <c r="BQ691" s="569"/>
      <c r="BR691" s="388" t="s">
        <v>139</v>
      </c>
      <c r="BS691" s="374">
        <v>5306741</v>
      </c>
      <c r="BT691" s="329">
        <v>2.3575976191677821E-2</v>
      </c>
      <c r="BU691" s="374">
        <v>45</v>
      </c>
      <c r="BV691" s="329">
        <v>0.17578125</v>
      </c>
      <c r="BW691" s="374">
        <v>117927.57777777778</v>
      </c>
      <c r="BX691" s="389">
        <v>2.0087492188197481E-3</v>
      </c>
      <c r="BY691" s="12"/>
      <c r="CA691" s="9"/>
      <c r="CB691" s="138"/>
      <c r="CC691" s="138"/>
      <c r="CD691" s="138"/>
      <c r="CE691" s="138"/>
      <c r="CF691" s="138"/>
      <c r="CG691" s="138"/>
      <c r="CH691" s="1"/>
      <c r="CI691" s="9"/>
      <c r="CJ691" s="130"/>
      <c r="CK691" s="130"/>
      <c r="CL691" s="130"/>
      <c r="CM691" s="1"/>
      <c r="CN691" s="1"/>
      <c r="CO691" s="1"/>
      <c r="CP691" s="1"/>
      <c r="CQ691" s="1"/>
    </row>
    <row r="692" spans="2:95" s="14" customFormat="1" ht="13.5" customHeight="1">
      <c r="B692" s="451"/>
      <c r="C692" s="566"/>
      <c r="D692" s="581"/>
      <c r="E692" s="569"/>
      <c r="F692" s="569"/>
      <c r="G692" s="117" t="s">
        <v>135</v>
      </c>
      <c r="H692" s="187">
        <v>84691661</v>
      </c>
      <c r="I692" s="160">
        <f>IFERROR(H692/E689,"-")</f>
        <v>2.4051448461342526E-2</v>
      </c>
      <c r="J692" s="187">
        <v>1392</v>
      </c>
      <c r="K692" s="160">
        <f>IFERROR(J692/F689,"-")</f>
        <v>0.28246753246753248</v>
      </c>
      <c r="L692" s="190">
        <f t="shared" si="406"/>
        <v>60841.710488505749</v>
      </c>
      <c r="M692" s="101">
        <f t="shared" si="411"/>
        <v>2.2797995348684857E-2</v>
      </c>
      <c r="N692" s="569"/>
      <c r="O692" s="569"/>
      <c r="P692" s="117" t="s">
        <v>135</v>
      </c>
      <c r="Q692" s="187">
        <v>17498958</v>
      </c>
      <c r="R692" s="160">
        <f>IFERROR(Q692/N689,"-")</f>
        <v>2.8769885428699533E-2</v>
      </c>
      <c r="S692" s="187">
        <v>218</v>
      </c>
      <c r="T692" s="160">
        <f>IFERROR(S692/O689,"-")</f>
        <v>0.30068965517241381</v>
      </c>
      <c r="U692" s="190">
        <f t="shared" si="407"/>
        <v>80270.449541284397</v>
      </c>
      <c r="V692" s="101">
        <f t="shared" si="412"/>
        <v>3.5703757083428871E-3</v>
      </c>
      <c r="W692" s="569"/>
      <c r="X692" s="569"/>
      <c r="Y692" s="117" t="s">
        <v>135</v>
      </c>
      <c r="Z692" s="187">
        <v>6867020</v>
      </c>
      <c r="AA692" s="160">
        <f>IFERROR(Z692/W689,"-")</f>
        <v>2.0777958761968886E-2</v>
      </c>
      <c r="AB692" s="187">
        <v>121</v>
      </c>
      <c r="AC692" s="160">
        <f>IFERROR(AB692/X689,"-")</f>
        <v>0.31510416666666669</v>
      </c>
      <c r="AD692" s="190">
        <f t="shared" si="408"/>
        <v>56752.231404958678</v>
      </c>
      <c r="AE692" s="101">
        <f t="shared" si="413"/>
        <v>1.9817222968325199E-3</v>
      </c>
      <c r="AF692" s="569"/>
      <c r="AG692" s="569"/>
      <c r="AH692" s="117" t="s">
        <v>135</v>
      </c>
      <c r="AI692" s="187">
        <v>9729106</v>
      </c>
      <c r="AJ692" s="160">
        <f>IFERROR(AI692/AF689,"-")</f>
        <v>1.0639175892662131E-2</v>
      </c>
      <c r="AK692" s="187">
        <v>209</v>
      </c>
      <c r="AL692" s="160">
        <f>IFERROR(AK692/AG689,"-")</f>
        <v>0.28091397849462363</v>
      </c>
      <c r="AM692" s="190">
        <f t="shared" si="409"/>
        <v>46550.746411483255</v>
      </c>
      <c r="AN692" s="101">
        <f t="shared" si="414"/>
        <v>3.42297487634708E-3</v>
      </c>
      <c r="AO692" s="569"/>
      <c r="AP692" s="586"/>
      <c r="AQ692" s="117" t="s">
        <v>135</v>
      </c>
      <c r="AR692" s="187">
        <f t="shared" si="404"/>
        <v>118786745</v>
      </c>
      <c r="AS692" s="160">
        <f>IFERROR(AR692/AO689,"-")</f>
        <v>2.2102058144827699E-2</v>
      </c>
      <c r="AT692" s="187">
        <f t="shared" si="405"/>
        <v>1940</v>
      </c>
      <c r="AU692" s="160">
        <f>IFERROR(AT692/AP689,"-")</f>
        <v>0.28609349653443444</v>
      </c>
      <c r="AV692" s="190">
        <f t="shared" si="410"/>
        <v>61230.280927835054</v>
      </c>
      <c r="AW692" s="101">
        <f t="shared" si="415"/>
        <v>3.1773068230207341E-2</v>
      </c>
      <c r="AX692" s="112"/>
      <c r="BN692" s="476"/>
      <c r="BO692" s="566"/>
      <c r="BP692" s="569"/>
      <c r="BQ692" s="569"/>
      <c r="BR692" s="388" t="s">
        <v>436</v>
      </c>
      <c r="BS692" s="374">
        <v>0</v>
      </c>
      <c r="BT692" s="329">
        <v>0</v>
      </c>
      <c r="BU692" s="374">
        <v>0</v>
      </c>
      <c r="BV692" s="329">
        <v>0</v>
      </c>
      <c r="BW692" s="374" t="s">
        <v>329</v>
      </c>
      <c r="BX692" s="389">
        <v>0</v>
      </c>
      <c r="CA692" s="9"/>
      <c r="CB692" s="138"/>
      <c r="CC692" s="138"/>
      <c r="CD692" s="138"/>
      <c r="CE692" s="138"/>
      <c r="CF692" s="138"/>
      <c r="CG692" s="138"/>
      <c r="CH692" s="1"/>
      <c r="CI692" s="9"/>
      <c r="CJ692" s="130"/>
      <c r="CK692" s="130"/>
      <c r="CL692" s="130"/>
      <c r="CM692" s="1"/>
      <c r="CN692" s="1"/>
      <c r="CO692" s="1"/>
      <c r="CP692" s="1"/>
      <c r="CQ692" s="1"/>
    </row>
    <row r="693" spans="2:95" s="14" customFormat="1" ht="13.5" customHeight="1">
      <c r="B693" s="451"/>
      <c r="C693" s="566"/>
      <c r="D693" s="581"/>
      <c r="E693" s="569"/>
      <c r="F693" s="569"/>
      <c r="G693" s="117" t="s">
        <v>136</v>
      </c>
      <c r="H693" s="187">
        <v>27055773</v>
      </c>
      <c r="I693" s="160">
        <f>IFERROR(H693/E689,"-")</f>
        <v>7.6835254168799759E-3</v>
      </c>
      <c r="J693" s="187">
        <v>216</v>
      </c>
      <c r="K693" s="160">
        <f>IFERROR(J693/F689,"-")</f>
        <v>4.3831168831168832E-2</v>
      </c>
      <c r="L693" s="190">
        <f t="shared" si="406"/>
        <v>125258.20833333333</v>
      </c>
      <c r="M693" s="101">
        <f t="shared" si="411"/>
        <v>3.5376199678993745E-3</v>
      </c>
      <c r="N693" s="569"/>
      <c r="O693" s="569"/>
      <c r="P693" s="117" t="s">
        <v>136</v>
      </c>
      <c r="Q693" s="187">
        <v>1996749</v>
      </c>
      <c r="R693" s="160">
        <f>IFERROR(Q693/N689,"-")</f>
        <v>3.282837752960511E-3</v>
      </c>
      <c r="S693" s="187">
        <v>24</v>
      </c>
      <c r="T693" s="160">
        <f>IFERROR(S693/O689,"-")</f>
        <v>3.310344827586207E-2</v>
      </c>
      <c r="U693" s="190">
        <f t="shared" si="407"/>
        <v>83197.875</v>
      </c>
      <c r="V693" s="101">
        <f t="shared" si="412"/>
        <v>3.9306888532215272E-4</v>
      </c>
      <c r="W693" s="569"/>
      <c r="X693" s="569"/>
      <c r="Y693" s="117" t="s">
        <v>136</v>
      </c>
      <c r="Z693" s="187">
        <v>6513725</v>
      </c>
      <c r="AA693" s="160">
        <f>IFERROR(Z693/W689,"-")</f>
        <v>1.9708972660164931E-2</v>
      </c>
      <c r="AB693" s="187">
        <v>23</v>
      </c>
      <c r="AC693" s="160">
        <f>IFERROR(AB693/X689,"-")</f>
        <v>5.9895833333333336E-2</v>
      </c>
      <c r="AD693" s="190">
        <f t="shared" si="408"/>
        <v>283205.4347826087</v>
      </c>
      <c r="AE693" s="101">
        <f t="shared" si="413"/>
        <v>3.7669101510039632E-4</v>
      </c>
      <c r="AF693" s="569"/>
      <c r="AG693" s="569"/>
      <c r="AH693" s="117" t="s">
        <v>136</v>
      </c>
      <c r="AI693" s="187">
        <v>1623143</v>
      </c>
      <c r="AJ693" s="160">
        <f>IFERROR(AI693/AF689,"-")</f>
        <v>1.7749733506802463E-3</v>
      </c>
      <c r="AK693" s="187">
        <v>39</v>
      </c>
      <c r="AL693" s="160">
        <f>IFERROR(AK693/AG689,"-")</f>
        <v>5.2419354838709679E-2</v>
      </c>
      <c r="AM693" s="190">
        <f t="shared" si="409"/>
        <v>41619.051282051281</v>
      </c>
      <c r="AN693" s="101">
        <f t="shared" si="414"/>
        <v>6.3873693864849811E-4</v>
      </c>
      <c r="AO693" s="569"/>
      <c r="AP693" s="586"/>
      <c r="AQ693" s="117" t="s">
        <v>136</v>
      </c>
      <c r="AR693" s="187">
        <f t="shared" si="404"/>
        <v>37189390</v>
      </c>
      <c r="AS693" s="160">
        <f>IFERROR(AR693/AO689,"-")</f>
        <v>6.9196446131314883E-3</v>
      </c>
      <c r="AT693" s="187">
        <f t="shared" si="405"/>
        <v>302</v>
      </c>
      <c r="AU693" s="160">
        <f>IFERROR(AT693/AP689,"-")</f>
        <v>4.4536204099690314E-2</v>
      </c>
      <c r="AV693" s="190">
        <f t="shared" si="410"/>
        <v>123143.67549668874</v>
      </c>
      <c r="AW693" s="101">
        <f t="shared" si="415"/>
        <v>4.9461168069704214E-3</v>
      </c>
      <c r="AX693" s="112"/>
      <c r="BN693" s="476"/>
      <c r="BO693" s="566"/>
      <c r="BP693" s="569"/>
      <c r="BQ693" s="569"/>
      <c r="BR693" s="388" t="s">
        <v>140</v>
      </c>
      <c r="BS693" s="374">
        <v>0</v>
      </c>
      <c r="BT693" s="329">
        <v>0</v>
      </c>
      <c r="BU693" s="374">
        <v>0</v>
      </c>
      <c r="BV693" s="329">
        <v>0</v>
      </c>
      <c r="BW693" s="374" t="s">
        <v>329</v>
      </c>
      <c r="BX693" s="389">
        <v>0</v>
      </c>
      <c r="CA693" s="9"/>
      <c r="CB693" s="138"/>
      <c r="CC693" s="138"/>
      <c r="CD693" s="138"/>
      <c r="CE693" s="138"/>
      <c r="CF693" s="138"/>
      <c r="CG693" s="138"/>
      <c r="CH693" s="1"/>
      <c r="CI693" s="9"/>
      <c r="CJ693" s="130"/>
      <c r="CK693" s="130"/>
      <c r="CL693" s="130"/>
      <c r="CM693" s="1"/>
      <c r="CN693" s="1"/>
      <c r="CO693" s="1"/>
      <c r="CP693" s="1"/>
      <c r="CQ693" s="1"/>
    </row>
    <row r="694" spans="2:95" s="14" customFormat="1" ht="13.5" customHeight="1">
      <c r="B694" s="451"/>
      <c r="C694" s="566"/>
      <c r="D694" s="581"/>
      <c r="E694" s="569"/>
      <c r="F694" s="569"/>
      <c r="G694" s="117" t="s">
        <v>137</v>
      </c>
      <c r="H694" s="187">
        <v>121209587</v>
      </c>
      <c r="I694" s="160">
        <f>IFERROR(H694/E689,"-")</f>
        <v>3.4422115475467092E-2</v>
      </c>
      <c r="J694" s="187">
        <v>1605</v>
      </c>
      <c r="K694" s="160">
        <f>IFERROR(J694/F689,"-")</f>
        <v>0.32568993506493504</v>
      </c>
      <c r="L694" s="190">
        <f t="shared" si="406"/>
        <v>75519.991900311521</v>
      </c>
      <c r="M694" s="101">
        <f t="shared" si="411"/>
        <v>2.6286481705918963E-2</v>
      </c>
      <c r="N694" s="569"/>
      <c r="O694" s="569"/>
      <c r="P694" s="117" t="s">
        <v>137</v>
      </c>
      <c r="Q694" s="187">
        <v>6982882</v>
      </c>
      <c r="R694" s="160">
        <f>IFERROR(Q694/N689,"-")</f>
        <v>1.1480495873075884E-2</v>
      </c>
      <c r="S694" s="187">
        <v>266</v>
      </c>
      <c r="T694" s="160">
        <f>IFERROR(S694/O689,"-")</f>
        <v>0.36689655172413793</v>
      </c>
      <c r="U694" s="190">
        <f t="shared" si="407"/>
        <v>26251.436090225565</v>
      </c>
      <c r="V694" s="101">
        <f t="shared" si="412"/>
        <v>4.3565134789871921E-3</v>
      </c>
      <c r="W694" s="569"/>
      <c r="X694" s="569"/>
      <c r="Y694" s="117" t="s">
        <v>137</v>
      </c>
      <c r="Z694" s="187">
        <v>16276200</v>
      </c>
      <c r="AA694" s="160">
        <f>IFERROR(Z694/W689,"-")</f>
        <v>4.924788516730081E-2</v>
      </c>
      <c r="AB694" s="187">
        <v>145</v>
      </c>
      <c r="AC694" s="160">
        <f>IFERROR(AB694/X689,"-")</f>
        <v>0.37760416666666669</v>
      </c>
      <c r="AD694" s="190">
        <f t="shared" si="408"/>
        <v>112249.6551724138</v>
      </c>
      <c r="AE694" s="101">
        <f t="shared" si="413"/>
        <v>2.3747911821546727E-3</v>
      </c>
      <c r="AF694" s="569"/>
      <c r="AG694" s="569"/>
      <c r="AH694" s="117" t="s">
        <v>137</v>
      </c>
      <c r="AI694" s="187">
        <v>23589480</v>
      </c>
      <c r="AJ694" s="160">
        <f>IFERROR(AI694/AF689,"-")</f>
        <v>2.5796062550499037E-2</v>
      </c>
      <c r="AK694" s="187">
        <v>319</v>
      </c>
      <c r="AL694" s="160">
        <f>IFERROR(AK694/AG689,"-")</f>
        <v>0.42876344086021506</v>
      </c>
      <c r="AM694" s="190">
        <f t="shared" si="409"/>
        <v>73948.213166144196</v>
      </c>
      <c r="AN694" s="101">
        <f t="shared" si="414"/>
        <v>5.2245406007402793E-3</v>
      </c>
      <c r="AO694" s="569"/>
      <c r="AP694" s="586"/>
      <c r="AQ694" s="117" t="s">
        <v>137</v>
      </c>
      <c r="AR694" s="187">
        <f t="shared" si="404"/>
        <v>168058149</v>
      </c>
      <c r="AS694" s="160">
        <f>IFERROR(AR694/AO689,"-")</f>
        <v>3.1269742940680099E-2</v>
      </c>
      <c r="AT694" s="187">
        <f t="shared" si="405"/>
        <v>2335</v>
      </c>
      <c r="AU694" s="160">
        <f>IFERROR(AT694/AP689,"-")</f>
        <v>0.34434449196283734</v>
      </c>
      <c r="AV694" s="190">
        <f t="shared" si="410"/>
        <v>71973.511349036402</v>
      </c>
      <c r="AW694" s="101">
        <f t="shared" si="415"/>
        <v>3.824232696780111E-2</v>
      </c>
      <c r="AX694" s="112"/>
      <c r="BN694" s="476"/>
      <c r="BO694" s="566"/>
      <c r="BP694" s="569"/>
      <c r="BQ694" s="569"/>
      <c r="BR694" s="388" t="s">
        <v>141</v>
      </c>
      <c r="BS694" s="374">
        <v>79261</v>
      </c>
      <c r="BT694" s="329">
        <v>3.5212863204150643E-4</v>
      </c>
      <c r="BU694" s="374">
        <v>9</v>
      </c>
      <c r="BV694" s="329">
        <v>3.515625E-2</v>
      </c>
      <c r="BW694" s="374">
        <v>8806.7777777777774</v>
      </c>
      <c r="BX694" s="389">
        <v>4.0174984376394962E-4</v>
      </c>
      <c r="CA694" s="9"/>
      <c r="CB694" s="138"/>
      <c r="CC694" s="138"/>
      <c r="CD694" s="138"/>
      <c r="CE694" s="138"/>
      <c r="CF694" s="138"/>
      <c r="CG694" s="138"/>
      <c r="CH694" s="1"/>
      <c r="CI694" s="9"/>
      <c r="CJ694" s="130"/>
      <c r="CK694" s="130"/>
      <c r="CL694" s="130"/>
      <c r="CM694" s="1"/>
      <c r="CN694" s="1"/>
      <c r="CO694" s="1"/>
      <c r="CP694" s="1"/>
      <c r="CQ694" s="1"/>
    </row>
    <row r="695" spans="2:95" s="14" customFormat="1" ht="13.5" customHeight="1">
      <c r="B695" s="451"/>
      <c r="C695" s="566"/>
      <c r="D695" s="581"/>
      <c r="E695" s="569"/>
      <c r="F695" s="569"/>
      <c r="G695" s="117" t="s">
        <v>138</v>
      </c>
      <c r="H695" s="187">
        <v>159818270</v>
      </c>
      <c r="I695" s="160">
        <f>IFERROR(H695/E689,"-")</f>
        <v>4.5386533204088704E-2</v>
      </c>
      <c r="J695" s="187">
        <v>1617</v>
      </c>
      <c r="K695" s="160">
        <f>IFERROR(J695/F689,"-")</f>
        <v>0.328125</v>
      </c>
      <c r="L695" s="190">
        <f t="shared" si="406"/>
        <v>98836.283240568955</v>
      </c>
      <c r="M695" s="101">
        <f t="shared" si="411"/>
        <v>2.6483016148580039E-2</v>
      </c>
      <c r="N695" s="569"/>
      <c r="O695" s="569"/>
      <c r="P695" s="117" t="s">
        <v>138</v>
      </c>
      <c r="Q695" s="187">
        <v>22289528</v>
      </c>
      <c r="R695" s="160">
        <f>IFERROR(Q695/N689,"-")</f>
        <v>3.6646020112728439E-2</v>
      </c>
      <c r="S695" s="187">
        <v>259</v>
      </c>
      <c r="T695" s="160">
        <f>IFERROR(S695/O689,"-")</f>
        <v>0.35724137931034483</v>
      </c>
      <c r="U695" s="190">
        <f t="shared" si="407"/>
        <v>86059.953667953669</v>
      </c>
      <c r="V695" s="101">
        <f t="shared" si="412"/>
        <v>4.2418683874348977E-3</v>
      </c>
      <c r="W695" s="569"/>
      <c r="X695" s="569"/>
      <c r="Y695" s="117" t="s">
        <v>138</v>
      </c>
      <c r="Z695" s="187">
        <v>15786491</v>
      </c>
      <c r="AA695" s="160">
        <f>IFERROR(Z695/W689,"-")</f>
        <v>4.776614295490518E-2</v>
      </c>
      <c r="AB695" s="187">
        <v>148</v>
      </c>
      <c r="AC695" s="160">
        <f>IFERROR(AB695/X689,"-")</f>
        <v>0.38541666666666669</v>
      </c>
      <c r="AD695" s="190">
        <f t="shared" si="408"/>
        <v>106665.47972972973</v>
      </c>
      <c r="AE695" s="101">
        <f t="shared" si="413"/>
        <v>2.4239247928199417E-3</v>
      </c>
      <c r="AF695" s="569"/>
      <c r="AG695" s="569"/>
      <c r="AH695" s="117" t="s">
        <v>138</v>
      </c>
      <c r="AI695" s="187">
        <v>34404264</v>
      </c>
      <c r="AJ695" s="160">
        <f>IFERROR(AI695/AF689,"-")</f>
        <v>3.7622471803019066E-2</v>
      </c>
      <c r="AK695" s="187">
        <v>301</v>
      </c>
      <c r="AL695" s="160">
        <f>IFERROR(AK695/AG689,"-")</f>
        <v>0.40456989247311825</v>
      </c>
      <c r="AM695" s="190">
        <f t="shared" si="409"/>
        <v>114299.8803986711</v>
      </c>
      <c r="AN695" s="101">
        <f t="shared" si="414"/>
        <v>4.9297389367486651E-3</v>
      </c>
      <c r="AO695" s="569"/>
      <c r="AP695" s="586"/>
      <c r="AQ695" s="117" t="s">
        <v>138</v>
      </c>
      <c r="AR695" s="187">
        <f t="shared" si="404"/>
        <v>232298553</v>
      </c>
      <c r="AS695" s="160">
        <f>IFERROR(AR695/AO689,"-")</f>
        <v>4.3222635028557596E-2</v>
      </c>
      <c r="AT695" s="187">
        <f t="shared" si="405"/>
        <v>2325</v>
      </c>
      <c r="AU695" s="160">
        <f>IFERROR(AT695/AP689,"-")</f>
        <v>0.34286978321781447</v>
      </c>
      <c r="AV695" s="190">
        <f t="shared" si="410"/>
        <v>99913.356129032254</v>
      </c>
      <c r="AW695" s="101">
        <f t="shared" si="415"/>
        <v>3.8078548265583545E-2</v>
      </c>
      <c r="AX695" s="112"/>
      <c r="BN695" s="476"/>
      <c r="BO695" s="566"/>
      <c r="BP695" s="569"/>
      <c r="BQ695" s="569"/>
      <c r="BR695" s="388" t="s">
        <v>142</v>
      </c>
      <c r="BS695" s="374">
        <v>245400</v>
      </c>
      <c r="BT695" s="329">
        <v>1.0902255371870867E-3</v>
      </c>
      <c r="BU695" s="374">
        <v>8</v>
      </c>
      <c r="BV695" s="329">
        <v>3.125E-2</v>
      </c>
      <c r="BW695" s="374">
        <v>30675</v>
      </c>
      <c r="BX695" s="389">
        <v>3.5711097223462191E-4</v>
      </c>
      <c r="CA695" s="9"/>
      <c r="CB695" s="138"/>
      <c r="CC695" s="138"/>
      <c r="CD695" s="138"/>
      <c r="CE695" s="138"/>
      <c r="CF695" s="138"/>
      <c r="CG695" s="138"/>
      <c r="CH695" s="1"/>
      <c r="CI695" s="9"/>
      <c r="CJ695" s="130"/>
      <c r="CK695" s="130"/>
      <c r="CL695" s="130"/>
      <c r="CM695" s="1"/>
      <c r="CN695" s="1"/>
      <c r="CO695" s="1"/>
      <c r="CP695" s="1"/>
      <c r="CQ695" s="1"/>
    </row>
    <row r="696" spans="2:95" s="14" customFormat="1" ht="13.5" customHeight="1">
      <c r="B696" s="451"/>
      <c r="C696" s="566"/>
      <c r="D696" s="581"/>
      <c r="E696" s="569"/>
      <c r="F696" s="569"/>
      <c r="G696" s="117" t="s">
        <v>139</v>
      </c>
      <c r="H696" s="187">
        <v>255097519</v>
      </c>
      <c r="I696" s="160">
        <f>IFERROR(H696/E689,"-")</f>
        <v>7.2444733736475489E-2</v>
      </c>
      <c r="J696" s="187">
        <v>607</v>
      </c>
      <c r="K696" s="160">
        <f>IFERROR(J696/F689,"-")</f>
        <v>0.1231737012987013</v>
      </c>
      <c r="L696" s="190">
        <f t="shared" si="406"/>
        <v>420259.50411861617</v>
      </c>
      <c r="M696" s="101">
        <f t="shared" si="411"/>
        <v>9.9413672246061128E-3</v>
      </c>
      <c r="N696" s="569"/>
      <c r="O696" s="569"/>
      <c r="P696" s="117" t="s">
        <v>139</v>
      </c>
      <c r="Q696" s="187">
        <v>29215663</v>
      </c>
      <c r="R696" s="160">
        <f>IFERROR(Q696/N689,"-")</f>
        <v>4.8033218734138114E-2</v>
      </c>
      <c r="S696" s="187">
        <v>93</v>
      </c>
      <c r="T696" s="160">
        <f>IFERROR(S696/O689,"-")</f>
        <v>0.12827586206896552</v>
      </c>
      <c r="U696" s="190">
        <f t="shared" si="407"/>
        <v>314146.91397849465</v>
      </c>
      <c r="V696" s="101">
        <f t="shared" si="412"/>
        <v>1.5231419306233418E-3</v>
      </c>
      <c r="W696" s="569"/>
      <c r="X696" s="569"/>
      <c r="Y696" s="117" t="s">
        <v>139</v>
      </c>
      <c r="Z696" s="187">
        <v>28691757</v>
      </c>
      <c r="AA696" s="160">
        <f>IFERROR(Z696/W689,"-")</f>
        <v>8.6814388738409409E-2</v>
      </c>
      <c r="AB696" s="187">
        <v>54</v>
      </c>
      <c r="AC696" s="160">
        <f>IFERROR(AB696/X689,"-")</f>
        <v>0.140625</v>
      </c>
      <c r="AD696" s="190">
        <f t="shared" si="408"/>
        <v>531328.83333333337</v>
      </c>
      <c r="AE696" s="101">
        <f t="shared" si="413"/>
        <v>8.8440499197484361E-4</v>
      </c>
      <c r="AF696" s="569"/>
      <c r="AG696" s="569"/>
      <c r="AH696" s="117" t="s">
        <v>139</v>
      </c>
      <c r="AI696" s="187">
        <v>72621884</v>
      </c>
      <c r="AJ696" s="160">
        <f>IFERROR(AI696/AF689,"-")</f>
        <v>7.9415004578273246E-2</v>
      </c>
      <c r="AK696" s="187">
        <v>143</v>
      </c>
      <c r="AL696" s="160">
        <f>IFERROR(AK696/AG689,"-")</f>
        <v>0.19220430107526881</v>
      </c>
      <c r="AM696" s="190">
        <f t="shared" si="409"/>
        <v>507845.34265734267</v>
      </c>
      <c r="AN696" s="101">
        <f t="shared" si="414"/>
        <v>2.34203544171116E-3</v>
      </c>
      <c r="AO696" s="569"/>
      <c r="AP696" s="586"/>
      <c r="AQ696" s="117" t="s">
        <v>139</v>
      </c>
      <c r="AR696" s="187">
        <f t="shared" si="404"/>
        <v>385626823</v>
      </c>
      <c r="AS696" s="160">
        <f>IFERROR(AR696/AO689,"-")</f>
        <v>7.1751662730982144E-2</v>
      </c>
      <c r="AT696" s="187">
        <f t="shared" si="405"/>
        <v>897</v>
      </c>
      <c r="AU696" s="160">
        <f>IFERROR(AT696/AP689,"-")</f>
        <v>0.13228137442855037</v>
      </c>
      <c r="AV696" s="190">
        <f t="shared" si="410"/>
        <v>429907.27201783721</v>
      </c>
      <c r="AW696" s="101">
        <f t="shared" si="415"/>
        <v>1.4690949588915458E-2</v>
      </c>
      <c r="AX696" s="112"/>
      <c r="BN696" s="476"/>
      <c r="BO696" s="566"/>
      <c r="BP696" s="569"/>
      <c r="BQ696" s="569"/>
      <c r="BR696" s="388" t="s">
        <v>143</v>
      </c>
      <c r="BS696" s="374">
        <v>2806471</v>
      </c>
      <c r="BT696" s="329">
        <v>1.2468159550020294E-2</v>
      </c>
      <c r="BU696" s="374">
        <v>9</v>
      </c>
      <c r="BV696" s="329">
        <v>3.515625E-2</v>
      </c>
      <c r="BW696" s="374">
        <v>311830.11111111112</v>
      </c>
      <c r="BX696" s="389">
        <v>4.0174984376394962E-4</v>
      </c>
      <c r="CA696" s="9"/>
      <c r="CB696" s="138"/>
      <c r="CC696" s="138"/>
      <c r="CD696" s="138"/>
      <c r="CE696" s="138"/>
      <c r="CF696" s="138"/>
      <c r="CG696" s="138"/>
      <c r="CH696" s="1"/>
      <c r="CI696" s="9"/>
      <c r="CJ696" s="130"/>
      <c r="CK696" s="130"/>
      <c r="CL696" s="130"/>
      <c r="CM696" s="1"/>
      <c r="CN696" s="1"/>
      <c r="CO696" s="1"/>
      <c r="CP696" s="1"/>
      <c r="CQ696" s="1"/>
    </row>
    <row r="697" spans="2:95" s="14" customFormat="1" ht="13.5" customHeight="1">
      <c r="B697" s="451"/>
      <c r="C697" s="566"/>
      <c r="D697" s="581"/>
      <c r="E697" s="569"/>
      <c r="F697" s="569"/>
      <c r="G697" s="117" t="s">
        <v>149</v>
      </c>
      <c r="H697" s="187">
        <v>23018</v>
      </c>
      <c r="I697" s="160">
        <f>IFERROR(H697/E689,"-")</f>
        <v>6.5368447630656608E-6</v>
      </c>
      <c r="J697" s="187">
        <v>8</v>
      </c>
      <c r="K697" s="160">
        <f>IFERROR(J697/F689,"-")</f>
        <v>1.6233766233766235E-3</v>
      </c>
      <c r="L697" s="190">
        <f t="shared" si="406"/>
        <v>2877.25</v>
      </c>
      <c r="M697" s="101">
        <f t="shared" si="411"/>
        <v>1.310229617740509E-4</v>
      </c>
      <c r="N697" s="569"/>
      <c r="O697" s="569"/>
      <c r="P697" s="117" t="s">
        <v>149</v>
      </c>
      <c r="Q697" s="187">
        <v>0</v>
      </c>
      <c r="R697" s="160">
        <f>IFERROR(Q697/N689,"-")</f>
        <v>0</v>
      </c>
      <c r="S697" s="187">
        <v>0</v>
      </c>
      <c r="T697" s="160">
        <f>IFERROR(S697/O689,"-")</f>
        <v>0</v>
      </c>
      <c r="U697" s="190" t="str">
        <f t="shared" si="407"/>
        <v>-</v>
      </c>
      <c r="V697" s="101">
        <f t="shared" si="412"/>
        <v>0</v>
      </c>
      <c r="W697" s="569"/>
      <c r="X697" s="569"/>
      <c r="Y697" s="117" t="s">
        <v>149</v>
      </c>
      <c r="Z697" s="187">
        <v>0</v>
      </c>
      <c r="AA697" s="160">
        <f>IFERROR(Z697/W689,"-")</f>
        <v>0</v>
      </c>
      <c r="AB697" s="187">
        <v>0</v>
      </c>
      <c r="AC697" s="160">
        <f>IFERROR(AB697/X689,"-")</f>
        <v>0</v>
      </c>
      <c r="AD697" s="190" t="str">
        <f t="shared" si="408"/>
        <v>-</v>
      </c>
      <c r="AE697" s="101">
        <f t="shared" si="413"/>
        <v>0</v>
      </c>
      <c r="AF697" s="569"/>
      <c r="AG697" s="569"/>
      <c r="AH697" s="117" t="s">
        <v>149</v>
      </c>
      <c r="AI697" s="187">
        <v>502838</v>
      </c>
      <c r="AJ697" s="160">
        <f>IFERROR(AI697/AF689,"-")</f>
        <v>5.4987394808057811E-4</v>
      </c>
      <c r="AK697" s="187">
        <v>2</v>
      </c>
      <c r="AL697" s="160">
        <f>IFERROR(AK697/AG689,"-")</f>
        <v>2.6881720430107529E-3</v>
      </c>
      <c r="AM697" s="190">
        <f t="shared" si="409"/>
        <v>251419</v>
      </c>
      <c r="AN697" s="101">
        <f t="shared" si="414"/>
        <v>3.2755740443512724E-5</v>
      </c>
      <c r="AO697" s="569"/>
      <c r="AP697" s="586"/>
      <c r="AQ697" s="117" t="s">
        <v>149</v>
      </c>
      <c r="AR697" s="187">
        <f t="shared" si="404"/>
        <v>525856</v>
      </c>
      <c r="AS697" s="160">
        <f>IFERROR(AR697/AO689,"-")</f>
        <v>9.7843407425689748E-5</v>
      </c>
      <c r="AT697" s="187">
        <f t="shared" si="405"/>
        <v>10</v>
      </c>
      <c r="AU697" s="160">
        <f>IFERROR(AT697/AP689,"-")</f>
        <v>1.474708745022858E-3</v>
      </c>
      <c r="AV697" s="190">
        <f t="shared" si="410"/>
        <v>52585.599999999999</v>
      </c>
      <c r="AW697" s="101">
        <f t="shared" si="415"/>
        <v>1.6377870221756364E-4</v>
      </c>
      <c r="AX697" s="112"/>
      <c r="BN697" s="476"/>
      <c r="BO697" s="566"/>
      <c r="BP697" s="569"/>
      <c r="BQ697" s="569"/>
      <c r="BR697" s="388" t="s">
        <v>144</v>
      </c>
      <c r="BS697" s="374">
        <v>6167284</v>
      </c>
      <c r="BT697" s="329">
        <v>2.7399064840608493E-2</v>
      </c>
      <c r="BU697" s="374">
        <v>63</v>
      </c>
      <c r="BV697" s="329">
        <v>0.24609375</v>
      </c>
      <c r="BW697" s="374">
        <v>97893.39682539682</v>
      </c>
      <c r="BX697" s="389">
        <v>2.8122489063476474E-3</v>
      </c>
      <c r="CA697" s="9"/>
      <c r="CB697" s="138"/>
      <c r="CC697" s="138"/>
      <c r="CD697" s="138"/>
      <c r="CE697" s="138"/>
      <c r="CF697" s="138"/>
      <c r="CG697" s="138"/>
      <c r="CH697" s="1"/>
      <c r="CI697" s="9"/>
      <c r="CJ697" s="130"/>
      <c r="CK697" s="130"/>
      <c r="CL697" s="130"/>
      <c r="CM697" s="1"/>
      <c r="CN697" s="1"/>
      <c r="CO697" s="1"/>
      <c r="CP697" s="1"/>
      <c r="CQ697" s="1"/>
    </row>
    <row r="698" spans="2:95" s="14" customFormat="1" ht="13.5" customHeight="1">
      <c r="B698" s="451"/>
      <c r="C698" s="566"/>
      <c r="D698" s="581"/>
      <c r="E698" s="569"/>
      <c r="F698" s="569"/>
      <c r="G698" s="117" t="s">
        <v>140</v>
      </c>
      <c r="H698" s="187">
        <v>1515819</v>
      </c>
      <c r="I698" s="160">
        <f>IFERROR(H698/E689,"-")</f>
        <v>4.3047499747612419E-4</v>
      </c>
      <c r="J698" s="187">
        <v>76</v>
      </c>
      <c r="K698" s="160">
        <f>IFERROR(J698/F689,"-")</f>
        <v>1.5422077922077922E-2</v>
      </c>
      <c r="L698" s="190">
        <f t="shared" si="406"/>
        <v>19944.986842105263</v>
      </c>
      <c r="M698" s="101">
        <f t="shared" si="411"/>
        <v>1.2447181368534835E-3</v>
      </c>
      <c r="N698" s="569"/>
      <c r="O698" s="569"/>
      <c r="P698" s="117" t="s">
        <v>140</v>
      </c>
      <c r="Q698" s="187">
        <v>355635</v>
      </c>
      <c r="R698" s="160">
        <f>IFERROR(Q698/N689,"-")</f>
        <v>5.8469642617780767E-4</v>
      </c>
      <c r="S698" s="187">
        <v>15</v>
      </c>
      <c r="T698" s="160">
        <f>IFERROR(S698/O689,"-")</f>
        <v>2.0689655172413793E-2</v>
      </c>
      <c r="U698" s="190">
        <f t="shared" si="407"/>
        <v>23709</v>
      </c>
      <c r="V698" s="101">
        <f t="shared" si="412"/>
        <v>2.4566805332634545E-4</v>
      </c>
      <c r="W698" s="569"/>
      <c r="X698" s="569"/>
      <c r="Y698" s="117" t="s">
        <v>140</v>
      </c>
      <c r="Z698" s="187">
        <v>296454</v>
      </c>
      <c r="AA698" s="160">
        <f>IFERROR(Z698/W689,"-")</f>
        <v>8.9699884182960362E-4</v>
      </c>
      <c r="AB698" s="187">
        <v>9</v>
      </c>
      <c r="AC698" s="160">
        <f>IFERROR(AB698/X689,"-")</f>
        <v>2.34375E-2</v>
      </c>
      <c r="AD698" s="190">
        <f t="shared" si="408"/>
        <v>32939.333333333336</v>
      </c>
      <c r="AE698" s="101">
        <f t="shared" si="413"/>
        <v>1.4740083199580727E-4</v>
      </c>
      <c r="AF698" s="569"/>
      <c r="AG698" s="569"/>
      <c r="AH698" s="117" t="s">
        <v>140</v>
      </c>
      <c r="AI698" s="187">
        <v>684378</v>
      </c>
      <c r="AJ698" s="160">
        <f>IFERROR(AI698/AF689,"-")</f>
        <v>7.483953735387737E-4</v>
      </c>
      <c r="AK698" s="187">
        <v>24</v>
      </c>
      <c r="AL698" s="160">
        <f>IFERROR(AK698/AG689,"-")</f>
        <v>3.2258064516129031E-2</v>
      </c>
      <c r="AM698" s="190">
        <f t="shared" si="409"/>
        <v>28515.75</v>
      </c>
      <c r="AN698" s="101">
        <f t="shared" si="414"/>
        <v>3.9306888532215272E-4</v>
      </c>
      <c r="AO698" s="569"/>
      <c r="AP698" s="586"/>
      <c r="AQ698" s="117" t="s">
        <v>140</v>
      </c>
      <c r="AR698" s="187">
        <f t="shared" si="404"/>
        <v>2852286</v>
      </c>
      <c r="AS698" s="160">
        <f>IFERROR(AR698/AO689,"-")</f>
        <v>5.3071065309246432E-4</v>
      </c>
      <c r="AT698" s="187">
        <f t="shared" si="405"/>
        <v>124</v>
      </c>
      <c r="AU698" s="160">
        <f>IFERROR(AT698/AP689,"-")</f>
        <v>1.8286388438283438E-2</v>
      </c>
      <c r="AV698" s="190">
        <f t="shared" si="410"/>
        <v>23002.306451612902</v>
      </c>
      <c r="AW698" s="101">
        <f t="shared" si="415"/>
        <v>2.030855907497789E-3</v>
      </c>
      <c r="AX698" s="112"/>
      <c r="BN698" s="476"/>
      <c r="BO698" s="566"/>
      <c r="BP698" s="569"/>
      <c r="BQ698" s="569"/>
      <c r="BR698" s="388" t="s">
        <v>145</v>
      </c>
      <c r="BS698" s="374">
        <v>1698587</v>
      </c>
      <c r="BT698" s="329">
        <v>7.5462221863651256E-3</v>
      </c>
      <c r="BU698" s="374">
        <v>29</v>
      </c>
      <c r="BV698" s="329">
        <v>0.11328125</v>
      </c>
      <c r="BW698" s="374">
        <v>58571.965517241377</v>
      </c>
      <c r="BX698" s="389">
        <v>1.2945272743505045E-3</v>
      </c>
      <c r="CA698" s="9"/>
      <c r="CB698" s="138"/>
      <c r="CC698" s="138"/>
      <c r="CD698" s="138"/>
      <c r="CE698" s="138"/>
      <c r="CF698" s="138"/>
      <c r="CG698" s="138"/>
      <c r="CH698" s="1"/>
      <c r="CI698" s="9"/>
      <c r="CJ698" s="130"/>
      <c r="CK698" s="130"/>
      <c r="CL698" s="130"/>
      <c r="CM698" s="1"/>
      <c r="CN698" s="1"/>
      <c r="CO698" s="1"/>
      <c r="CP698" s="1"/>
      <c r="CQ698" s="1"/>
    </row>
    <row r="699" spans="2:95" s="14" customFormat="1" ht="13.5" customHeight="1">
      <c r="B699" s="451"/>
      <c r="C699" s="566"/>
      <c r="D699" s="581"/>
      <c r="E699" s="569"/>
      <c r="F699" s="569"/>
      <c r="G699" s="117" t="s">
        <v>141</v>
      </c>
      <c r="H699" s="187">
        <v>2891239</v>
      </c>
      <c r="I699" s="160">
        <f>IFERROR(H699/E689,"-")</f>
        <v>8.2107830897216083E-4</v>
      </c>
      <c r="J699" s="187">
        <v>183</v>
      </c>
      <c r="K699" s="160">
        <f>IFERROR(J699/F689,"-")</f>
        <v>3.7134740259740256E-2</v>
      </c>
      <c r="L699" s="190">
        <f t="shared" si="406"/>
        <v>15799.120218579235</v>
      </c>
      <c r="M699" s="101">
        <f t="shared" si="411"/>
        <v>2.9971502505814142E-3</v>
      </c>
      <c r="N699" s="569"/>
      <c r="O699" s="569"/>
      <c r="P699" s="117" t="s">
        <v>141</v>
      </c>
      <c r="Q699" s="187">
        <v>218859</v>
      </c>
      <c r="R699" s="160">
        <f>IFERROR(Q699/N689,"-")</f>
        <v>3.5982418810535753E-4</v>
      </c>
      <c r="S699" s="187">
        <v>19</v>
      </c>
      <c r="T699" s="160">
        <f>IFERROR(S699/O689,"-")</f>
        <v>2.6206896551724139E-2</v>
      </c>
      <c r="U699" s="190">
        <f t="shared" si="407"/>
        <v>11518.894736842105</v>
      </c>
      <c r="V699" s="101">
        <f t="shared" si="412"/>
        <v>3.1117953421337088E-4</v>
      </c>
      <c r="W699" s="569"/>
      <c r="X699" s="569"/>
      <c r="Y699" s="117" t="s">
        <v>141</v>
      </c>
      <c r="Z699" s="187">
        <v>56800</v>
      </c>
      <c r="AA699" s="160">
        <f>IFERROR(Z699/W689,"-")</f>
        <v>1.7186320378851858E-4</v>
      </c>
      <c r="AB699" s="187">
        <v>13</v>
      </c>
      <c r="AC699" s="160">
        <f>IFERROR(AB699/X689,"-")</f>
        <v>3.3854166666666664E-2</v>
      </c>
      <c r="AD699" s="190">
        <f t="shared" si="408"/>
        <v>4369.2307692307695</v>
      </c>
      <c r="AE699" s="101">
        <f t="shared" si="413"/>
        <v>2.129123128828327E-4</v>
      </c>
      <c r="AF699" s="569"/>
      <c r="AG699" s="569"/>
      <c r="AH699" s="117" t="s">
        <v>141</v>
      </c>
      <c r="AI699" s="187">
        <v>460680</v>
      </c>
      <c r="AJ699" s="160">
        <f>IFERROR(AI699/AF689,"-")</f>
        <v>5.0377244838647973E-4</v>
      </c>
      <c r="AK699" s="187">
        <v>49</v>
      </c>
      <c r="AL699" s="160">
        <f>IFERROR(AK699/AG689,"-")</f>
        <v>6.5860215053763438E-2</v>
      </c>
      <c r="AM699" s="190">
        <f t="shared" si="409"/>
        <v>9401.6326530612241</v>
      </c>
      <c r="AN699" s="101">
        <f t="shared" si="414"/>
        <v>8.0251564086606178E-4</v>
      </c>
      <c r="AO699" s="569"/>
      <c r="AP699" s="586"/>
      <c r="AQ699" s="117" t="s">
        <v>141</v>
      </c>
      <c r="AR699" s="187">
        <f t="shared" si="404"/>
        <v>3627578</v>
      </c>
      <c r="AS699" s="160">
        <f>IFERROR(AR699/AO689,"-")</f>
        <v>6.7496537497426813E-4</v>
      </c>
      <c r="AT699" s="187">
        <f t="shared" si="405"/>
        <v>264</v>
      </c>
      <c r="AU699" s="160">
        <f>IFERROR(AT699/AP689,"-")</f>
        <v>3.8932310868603451E-2</v>
      </c>
      <c r="AV699" s="190">
        <f t="shared" si="410"/>
        <v>13740.825757575758</v>
      </c>
      <c r="AW699" s="101">
        <f t="shared" si="415"/>
        <v>4.3237577385436795E-3</v>
      </c>
      <c r="AX699" s="112"/>
      <c r="BN699" s="476"/>
      <c r="BO699" s="566"/>
      <c r="BP699" s="569"/>
      <c r="BQ699" s="569"/>
      <c r="BR699" s="388" t="s">
        <v>146</v>
      </c>
      <c r="BS699" s="374">
        <v>712747</v>
      </c>
      <c r="BT699" s="329">
        <v>3.1664832149693742E-3</v>
      </c>
      <c r="BU699" s="374">
        <v>17</v>
      </c>
      <c r="BV699" s="329">
        <v>6.640625E-2</v>
      </c>
      <c r="BW699" s="374">
        <v>41926.294117647056</v>
      </c>
      <c r="BX699" s="389">
        <v>7.5886081599857154E-4</v>
      </c>
      <c r="CA699" s="9"/>
      <c r="CB699" s="138"/>
      <c r="CC699" s="138"/>
      <c r="CD699" s="138"/>
      <c r="CE699" s="138"/>
      <c r="CF699" s="138"/>
      <c r="CG699" s="138"/>
      <c r="CH699" s="1"/>
      <c r="CI699" s="9"/>
      <c r="CJ699" s="130"/>
      <c r="CK699" s="130"/>
      <c r="CL699" s="130"/>
      <c r="CM699" s="1"/>
      <c r="CN699" s="1"/>
      <c r="CO699" s="1"/>
      <c r="CP699" s="1"/>
      <c r="CQ699" s="1"/>
    </row>
    <row r="700" spans="2:95" s="14" customFormat="1" ht="13.5" customHeight="1">
      <c r="B700" s="451"/>
      <c r="C700" s="566"/>
      <c r="D700" s="581"/>
      <c r="E700" s="569"/>
      <c r="F700" s="569"/>
      <c r="G700" s="117" t="s">
        <v>142</v>
      </c>
      <c r="H700" s="187">
        <v>1547496</v>
      </c>
      <c r="I700" s="160">
        <f>IFERROR(H700/E689,"-")</f>
        <v>4.3947089770896941E-4</v>
      </c>
      <c r="J700" s="187">
        <v>57</v>
      </c>
      <c r="K700" s="160">
        <f>IFERROR(J700/F689,"-")</f>
        <v>1.1566558441558442E-2</v>
      </c>
      <c r="L700" s="190">
        <f t="shared" si="406"/>
        <v>27149.052631578947</v>
      </c>
      <c r="M700" s="101">
        <f t="shared" si="411"/>
        <v>9.3353860264011265E-4</v>
      </c>
      <c r="N700" s="569"/>
      <c r="O700" s="569"/>
      <c r="P700" s="117" t="s">
        <v>142</v>
      </c>
      <c r="Q700" s="187">
        <v>618572</v>
      </c>
      <c r="R700" s="160">
        <f>IFERROR(Q700/N689,"-")</f>
        <v>1.0169888726746774E-3</v>
      </c>
      <c r="S700" s="187">
        <v>11</v>
      </c>
      <c r="T700" s="160">
        <f>IFERROR(S700/O689,"-")</f>
        <v>1.5172413793103448E-2</v>
      </c>
      <c r="U700" s="190">
        <f t="shared" si="407"/>
        <v>56233.818181818184</v>
      </c>
      <c r="V700" s="101">
        <f t="shared" si="412"/>
        <v>1.8015657243931999E-4</v>
      </c>
      <c r="W700" s="569"/>
      <c r="X700" s="569"/>
      <c r="Y700" s="117" t="s">
        <v>142</v>
      </c>
      <c r="Z700" s="187">
        <v>847052</v>
      </c>
      <c r="AA700" s="160">
        <f>IFERROR(Z700/W689,"-")</f>
        <v>2.5629765932301449E-3</v>
      </c>
      <c r="AB700" s="187">
        <v>4</v>
      </c>
      <c r="AC700" s="160">
        <f>IFERROR(AB700/X689,"-")</f>
        <v>1.0416666666666666E-2</v>
      </c>
      <c r="AD700" s="190">
        <f t="shared" si="408"/>
        <v>211763</v>
      </c>
      <c r="AE700" s="101">
        <f t="shared" si="413"/>
        <v>6.5511480887025448E-5</v>
      </c>
      <c r="AF700" s="569"/>
      <c r="AG700" s="569"/>
      <c r="AH700" s="117" t="s">
        <v>142</v>
      </c>
      <c r="AI700" s="187">
        <v>3050950</v>
      </c>
      <c r="AJ700" s="160">
        <f>IFERROR(AI700/AF689,"-")</f>
        <v>3.3363387848500702E-3</v>
      </c>
      <c r="AK700" s="187">
        <v>37</v>
      </c>
      <c r="AL700" s="160">
        <f>IFERROR(AK700/AG689,"-")</f>
        <v>4.9731182795698922E-2</v>
      </c>
      <c r="AM700" s="190">
        <f t="shared" si="409"/>
        <v>82458.108108108107</v>
      </c>
      <c r="AN700" s="101">
        <f t="shared" si="414"/>
        <v>6.0598119820498542E-4</v>
      </c>
      <c r="AO700" s="569"/>
      <c r="AP700" s="586"/>
      <c r="AQ700" s="117" t="s">
        <v>142</v>
      </c>
      <c r="AR700" s="187">
        <f t="shared" si="404"/>
        <v>6064070</v>
      </c>
      <c r="AS700" s="160">
        <f>IFERROR(AR700/AO689,"-")</f>
        <v>1.1283113089284944E-3</v>
      </c>
      <c r="AT700" s="187">
        <f t="shared" si="405"/>
        <v>109</v>
      </c>
      <c r="AU700" s="160">
        <f>IFERROR(AT700/AP689,"-")</f>
        <v>1.6074325320749153E-2</v>
      </c>
      <c r="AV700" s="190">
        <f t="shared" si="410"/>
        <v>55633.66972477064</v>
      </c>
      <c r="AW700" s="101">
        <f t="shared" si="415"/>
        <v>1.7851878541714436E-3</v>
      </c>
      <c r="AX700" s="112"/>
      <c r="BN700" s="476"/>
      <c r="BO700" s="566"/>
      <c r="BP700" s="569"/>
      <c r="BQ700" s="569"/>
      <c r="BR700" s="388" t="s">
        <v>147</v>
      </c>
      <c r="BS700" s="374">
        <v>395005</v>
      </c>
      <c r="BT700" s="329">
        <v>1.754867719301488E-3</v>
      </c>
      <c r="BU700" s="374">
        <v>39</v>
      </c>
      <c r="BV700" s="329">
        <v>0.15234375</v>
      </c>
      <c r="BW700" s="374">
        <v>10128.333333333334</v>
      </c>
      <c r="BX700" s="389">
        <v>1.7409159896437819E-3</v>
      </c>
      <c r="CA700" s="9"/>
      <c r="CB700" s="138"/>
      <c r="CC700" s="138"/>
      <c r="CD700" s="138"/>
      <c r="CE700" s="138"/>
      <c r="CF700" s="138"/>
      <c r="CG700" s="138"/>
      <c r="CH700" s="1"/>
      <c r="CI700" s="9"/>
      <c r="CJ700" s="130"/>
      <c r="CK700" s="130"/>
      <c r="CL700" s="130"/>
      <c r="CM700" s="1"/>
      <c r="CN700" s="1"/>
      <c r="CO700" s="1"/>
      <c r="CP700" s="1"/>
      <c r="CQ700" s="1"/>
    </row>
    <row r="701" spans="2:95" s="14" customFormat="1" ht="13.5" customHeight="1">
      <c r="B701" s="451"/>
      <c r="C701" s="566"/>
      <c r="D701" s="581"/>
      <c r="E701" s="569"/>
      <c r="F701" s="569"/>
      <c r="G701" s="117" t="s">
        <v>143</v>
      </c>
      <c r="H701" s="187">
        <v>10939396</v>
      </c>
      <c r="I701" s="160">
        <f>IFERROR(H701/E689,"-")</f>
        <v>3.1066614585846483E-3</v>
      </c>
      <c r="J701" s="187">
        <v>24</v>
      </c>
      <c r="K701" s="160">
        <f>IFERROR(J701/F689,"-")</f>
        <v>4.87012987012987E-3</v>
      </c>
      <c r="L701" s="190">
        <f t="shared" si="406"/>
        <v>455808.16666666669</v>
      </c>
      <c r="M701" s="101">
        <f t="shared" si="411"/>
        <v>3.9306888532215272E-4</v>
      </c>
      <c r="N701" s="569"/>
      <c r="O701" s="569"/>
      <c r="P701" s="117" t="s">
        <v>143</v>
      </c>
      <c r="Q701" s="187">
        <v>1564073</v>
      </c>
      <c r="R701" s="160">
        <f>IFERROR(Q701/N689,"-")</f>
        <v>2.5714788853211925E-3</v>
      </c>
      <c r="S701" s="187">
        <v>9</v>
      </c>
      <c r="T701" s="160">
        <f>IFERROR(S701/O689,"-")</f>
        <v>1.2413793103448275E-2</v>
      </c>
      <c r="U701" s="190">
        <f t="shared" si="407"/>
        <v>173785.88888888888</v>
      </c>
      <c r="V701" s="101">
        <f t="shared" si="412"/>
        <v>1.4740083199580727E-4</v>
      </c>
      <c r="W701" s="569"/>
      <c r="X701" s="569"/>
      <c r="Y701" s="117" t="s">
        <v>143</v>
      </c>
      <c r="Z701" s="187">
        <v>681201</v>
      </c>
      <c r="AA701" s="160">
        <f>IFERROR(Z701/W689,"-")</f>
        <v>2.0611511669708211E-3</v>
      </c>
      <c r="AB701" s="187">
        <v>7</v>
      </c>
      <c r="AC701" s="160">
        <f>IFERROR(AB701/X689,"-")</f>
        <v>1.8229166666666668E-2</v>
      </c>
      <c r="AD701" s="190">
        <f t="shared" si="408"/>
        <v>97314.428571428565</v>
      </c>
      <c r="AE701" s="101">
        <f t="shared" si="413"/>
        <v>1.1464509155229454E-4</v>
      </c>
      <c r="AF701" s="569"/>
      <c r="AG701" s="569"/>
      <c r="AH701" s="117" t="s">
        <v>143</v>
      </c>
      <c r="AI701" s="187">
        <v>7984323</v>
      </c>
      <c r="AJ701" s="160">
        <f>IFERROR(AI701/AF689,"-")</f>
        <v>8.7311842198890405E-3</v>
      </c>
      <c r="AK701" s="187">
        <v>24</v>
      </c>
      <c r="AL701" s="160">
        <f>IFERROR(AK701/AG689,"-")</f>
        <v>3.2258064516129031E-2</v>
      </c>
      <c r="AM701" s="190">
        <f t="shared" si="409"/>
        <v>332680.125</v>
      </c>
      <c r="AN701" s="101">
        <f t="shared" si="414"/>
        <v>3.9306888532215272E-4</v>
      </c>
      <c r="AO701" s="569"/>
      <c r="AP701" s="586"/>
      <c r="AQ701" s="117" t="s">
        <v>143</v>
      </c>
      <c r="AR701" s="187">
        <f t="shared" si="404"/>
        <v>21168993</v>
      </c>
      <c r="AS701" s="160">
        <f>IFERROR(AR701/AO689,"-")</f>
        <v>3.9388091167364718E-3</v>
      </c>
      <c r="AT701" s="187">
        <f t="shared" si="405"/>
        <v>64</v>
      </c>
      <c r="AU701" s="160">
        <f>IFERROR(AT701/AP689,"-")</f>
        <v>9.4381359681462908E-3</v>
      </c>
      <c r="AV701" s="190">
        <f t="shared" si="410"/>
        <v>330765.515625</v>
      </c>
      <c r="AW701" s="101">
        <f t="shared" si="415"/>
        <v>1.0481836941924072E-3</v>
      </c>
      <c r="AX701" s="112"/>
      <c r="BN701" s="477"/>
      <c r="BO701" s="567"/>
      <c r="BP701" s="570"/>
      <c r="BQ701" s="570"/>
      <c r="BR701" s="119" t="s">
        <v>74</v>
      </c>
      <c r="BS701" s="374">
        <v>35905692</v>
      </c>
      <c r="BT701" s="329">
        <v>0.15951630948970691</v>
      </c>
      <c r="BU701" s="374">
        <v>221</v>
      </c>
      <c r="BV701" s="329">
        <v>0.86328125</v>
      </c>
      <c r="BW701" s="374">
        <v>162469.19457013573</v>
      </c>
      <c r="BX701" s="389">
        <v>9.8651906079814302E-3</v>
      </c>
      <c r="CA701" s="9"/>
      <c r="CB701" s="138"/>
      <c r="CC701" s="138"/>
      <c r="CD701" s="138"/>
      <c r="CE701" s="138"/>
      <c r="CF701" s="138"/>
      <c r="CG701" s="138"/>
      <c r="CH701" s="1"/>
      <c r="CI701" s="9"/>
      <c r="CJ701" s="130"/>
      <c r="CK701" s="130"/>
      <c r="CL701" s="130"/>
      <c r="CM701" s="1"/>
      <c r="CN701" s="1"/>
      <c r="CO701" s="1"/>
      <c r="CP701" s="1"/>
      <c r="CQ701" s="1"/>
    </row>
    <row r="702" spans="2:95" s="14" customFormat="1" ht="13.5" customHeight="1">
      <c r="B702" s="451"/>
      <c r="C702" s="566"/>
      <c r="D702" s="581"/>
      <c r="E702" s="569"/>
      <c r="F702" s="569"/>
      <c r="G702" s="117" t="s">
        <v>144</v>
      </c>
      <c r="H702" s="187">
        <v>15189313</v>
      </c>
      <c r="I702" s="160">
        <f>IFERROR(H702/E689,"-")</f>
        <v>4.313588545425978E-3</v>
      </c>
      <c r="J702" s="187">
        <v>471</v>
      </c>
      <c r="K702" s="160">
        <f>IFERROR(J702/F689,"-")</f>
        <v>9.5576298701298704E-2</v>
      </c>
      <c r="L702" s="190">
        <f t="shared" si="406"/>
        <v>32249.072186836518</v>
      </c>
      <c r="M702" s="101">
        <f t="shared" si="411"/>
        <v>7.7139768744472472E-3</v>
      </c>
      <c r="N702" s="569"/>
      <c r="O702" s="569"/>
      <c r="P702" s="117" t="s">
        <v>144</v>
      </c>
      <c r="Q702" s="187">
        <v>2737370</v>
      </c>
      <c r="R702" s="160">
        <f>IFERROR(Q702/N689,"-")</f>
        <v>4.5004863304408888E-3</v>
      </c>
      <c r="S702" s="187">
        <v>93</v>
      </c>
      <c r="T702" s="160">
        <f>IFERROR(S702/O689,"-")</f>
        <v>0.12827586206896552</v>
      </c>
      <c r="U702" s="190">
        <f t="shared" si="407"/>
        <v>29434.086021505376</v>
      </c>
      <c r="V702" s="101">
        <f t="shared" si="412"/>
        <v>1.5231419306233418E-3</v>
      </c>
      <c r="W702" s="569"/>
      <c r="X702" s="569"/>
      <c r="Y702" s="117" t="s">
        <v>144</v>
      </c>
      <c r="Z702" s="187">
        <v>1506066</v>
      </c>
      <c r="AA702" s="160">
        <f>IFERROR(Z702/W689,"-")</f>
        <v>4.556995209101391E-3</v>
      </c>
      <c r="AB702" s="187">
        <v>67</v>
      </c>
      <c r="AC702" s="160">
        <f>IFERROR(AB702/X689,"-")</f>
        <v>0.17447916666666666</v>
      </c>
      <c r="AD702" s="190">
        <f t="shared" si="408"/>
        <v>22478.597014925374</v>
      </c>
      <c r="AE702" s="101">
        <f t="shared" si="413"/>
        <v>1.0973173048576762E-3</v>
      </c>
      <c r="AF702" s="569"/>
      <c r="AG702" s="569"/>
      <c r="AH702" s="117" t="s">
        <v>144</v>
      </c>
      <c r="AI702" s="187">
        <v>4978277</v>
      </c>
      <c r="AJ702" s="160">
        <f>IFERROR(AI702/AF689,"-")</f>
        <v>5.4439497982028727E-3</v>
      </c>
      <c r="AK702" s="187">
        <v>137</v>
      </c>
      <c r="AL702" s="160">
        <f>IFERROR(AK702/AG689,"-")</f>
        <v>0.18413978494623656</v>
      </c>
      <c r="AM702" s="190">
        <f t="shared" si="409"/>
        <v>36337.788321167885</v>
      </c>
      <c r="AN702" s="101">
        <f t="shared" si="414"/>
        <v>2.2437682203806219E-3</v>
      </c>
      <c r="AO702" s="569"/>
      <c r="AP702" s="586"/>
      <c r="AQ702" s="117" t="s">
        <v>144</v>
      </c>
      <c r="AR702" s="187">
        <f t="shared" si="404"/>
        <v>24411026</v>
      </c>
      <c r="AS702" s="160">
        <f>IFERROR(AR702/AO689,"-")</f>
        <v>4.5420380533779314E-3</v>
      </c>
      <c r="AT702" s="187">
        <f t="shared" si="405"/>
        <v>768</v>
      </c>
      <c r="AU702" s="160">
        <f>IFERROR(AT702/AP689,"-")</f>
        <v>0.1132576316177555</v>
      </c>
      <c r="AV702" s="190">
        <f t="shared" si="410"/>
        <v>31785.190104166668</v>
      </c>
      <c r="AW702" s="101">
        <f t="shared" si="415"/>
        <v>1.2578204330308887E-2</v>
      </c>
      <c r="AX702" s="112"/>
      <c r="BN702" s="555">
        <v>42</v>
      </c>
      <c r="BO702" s="565" t="s">
        <v>12</v>
      </c>
      <c r="BP702" s="568">
        <v>413829920</v>
      </c>
      <c r="BQ702" s="568">
        <v>502</v>
      </c>
      <c r="BR702" s="388" t="s">
        <v>133</v>
      </c>
      <c r="BS702" s="374">
        <v>15786147</v>
      </c>
      <c r="BT702" s="329">
        <v>3.8146461232189302E-2</v>
      </c>
      <c r="BU702" s="374">
        <v>131</v>
      </c>
      <c r="BV702" s="329">
        <v>0.26095617529880477</v>
      </c>
      <c r="BW702" s="374">
        <v>120504.93893129771</v>
      </c>
      <c r="BX702" s="389">
        <v>2.1489148800052493E-3</v>
      </c>
      <c r="CA702" s="9"/>
      <c r="CB702" s="138"/>
      <c r="CC702" s="138"/>
      <c r="CD702" s="138"/>
      <c r="CE702" s="138"/>
      <c r="CF702" s="138"/>
      <c r="CG702" s="138"/>
      <c r="CH702" s="1"/>
      <c r="CI702" s="9"/>
      <c r="CJ702" s="130"/>
      <c r="CK702" s="130"/>
      <c r="CL702" s="130"/>
      <c r="CM702" s="1"/>
      <c r="CN702" s="1"/>
      <c r="CO702" s="1"/>
      <c r="CP702" s="1"/>
      <c r="CQ702" s="1"/>
    </row>
    <row r="703" spans="2:95" s="14" customFormat="1" ht="13.5" customHeight="1">
      <c r="B703" s="451"/>
      <c r="C703" s="566"/>
      <c r="D703" s="581"/>
      <c r="E703" s="569"/>
      <c r="F703" s="569"/>
      <c r="G703" s="117" t="s">
        <v>145</v>
      </c>
      <c r="H703" s="187">
        <v>30134532</v>
      </c>
      <c r="I703" s="160">
        <f>IFERROR(H703/E689,"-")</f>
        <v>8.557857228761602E-3</v>
      </c>
      <c r="J703" s="187">
        <v>387</v>
      </c>
      <c r="K703" s="160">
        <f>IFERROR(J703/F689,"-")</f>
        <v>7.8530844155844159E-2</v>
      </c>
      <c r="L703" s="190">
        <f t="shared" si="406"/>
        <v>77867.007751937985</v>
      </c>
      <c r="M703" s="101">
        <f t="shared" si="411"/>
        <v>6.3382357758197125E-3</v>
      </c>
      <c r="N703" s="569"/>
      <c r="O703" s="569"/>
      <c r="P703" s="117" t="s">
        <v>145</v>
      </c>
      <c r="Q703" s="187">
        <v>2520252</v>
      </c>
      <c r="R703" s="160">
        <f>IFERROR(Q703/N689,"-")</f>
        <v>4.1435245053705969E-3</v>
      </c>
      <c r="S703" s="187">
        <v>44</v>
      </c>
      <c r="T703" s="160">
        <f>IFERROR(S703/O689,"-")</f>
        <v>6.0689655172413794E-2</v>
      </c>
      <c r="U703" s="190">
        <f t="shared" si="407"/>
        <v>57278.454545454544</v>
      </c>
      <c r="V703" s="101">
        <f t="shared" si="412"/>
        <v>7.2062628975727995E-4</v>
      </c>
      <c r="W703" s="569"/>
      <c r="X703" s="569"/>
      <c r="Y703" s="117" t="s">
        <v>145</v>
      </c>
      <c r="Z703" s="187">
        <v>1918272</v>
      </c>
      <c r="AA703" s="160">
        <f>IFERROR(Z703/W689,"-")</f>
        <v>5.8042318953839631E-3</v>
      </c>
      <c r="AB703" s="187">
        <v>34</v>
      </c>
      <c r="AC703" s="160">
        <f>IFERROR(AB703/X689,"-")</f>
        <v>8.8541666666666671E-2</v>
      </c>
      <c r="AD703" s="190">
        <f t="shared" si="408"/>
        <v>56419.76470588235</v>
      </c>
      <c r="AE703" s="101">
        <f t="shared" si="413"/>
        <v>5.5684758753971639E-4</v>
      </c>
      <c r="AF703" s="569"/>
      <c r="AG703" s="569"/>
      <c r="AH703" s="117" t="s">
        <v>145</v>
      </c>
      <c r="AI703" s="187">
        <v>14400032</v>
      </c>
      <c r="AJ703" s="160">
        <f>IFERROR(AI703/AF689,"-")</f>
        <v>1.574702478397946E-2</v>
      </c>
      <c r="AK703" s="187">
        <v>94</v>
      </c>
      <c r="AL703" s="160">
        <f>IFERROR(AK703/AG689,"-")</f>
        <v>0.12634408602150538</v>
      </c>
      <c r="AM703" s="190">
        <f t="shared" si="409"/>
        <v>153191.82978723405</v>
      </c>
      <c r="AN703" s="101">
        <f t="shared" si="414"/>
        <v>1.5395198008450982E-3</v>
      </c>
      <c r="AO703" s="569"/>
      <c r="AP703" s="586"/>
      <c r="AQ703" s="117" t="s">
        <v>145</v>
      </c>
      <c r="AR703" s="187">
        <f t="shared" si="404"/>
        <v>48973088</v>
      </c>
      <c r="AS703" s="160">
        <f>IFERROR(AR703/AO689,"-")</f>
        <v>9.1121786231937209E-3</v>
      </c>
      <c r="AT703" s="187">
        <f t="shared" si="405"/>
        <v>559</v>
      </c>
      <c r="AU703" s="160">
        <f>IFERROR(AT703/AP689,"-")</f>
        <v>8.2436218846777765E-2</v>
      </c>
      <c r="AV703" s="190">
        <f t="shared" si="410"/>
        <v>87608.386404293386</v>
      </c>
      <c r="AW703" s="101">
        <f t="shared" si="415"/>
        <v>9.1552294539618065E-3</v>
      </c>
      <c r="AX703" s="112"/>
      <c r="BN703" s="476"/>
      <c r="BO703" s="566"/>
      <c r="BP703" s="569"/>
      <c r="BQ703" s="569"/>
      <c r="BR703" s="388" t="s">
        <v>134</v>
      </c>
      <c r="BS703" s="374">
        <v>6000017</v>
      </c>
      <c r="BT703" s="329">
        <v>1.4498751081120476E-2</v>
      </c>
      <c r="BU703" s="374">
        <v>113</v>
      </c>
      <c r="BV703" s="329">
        <v>0.22509960159362549</v>
      </c>
      <c r="BW703" s="374">
        <v>53097.495575221241</v>
      </c>
      <c r="BX703" s="389">
        <v>1.8536441331342989E-3</v>
      </c>
      <c r="CA703" s="9"/>
      <c r="CB703" s="138"/>
      <c r="CC703" s="138"/>
      <c r="CD703" s="138"/>
      <c r="CE703" s="138"/>
      <c r="CF703" s="138"/>
      <c r="CG703" s="138"/>
      <c r="CH703" s="1"/>
      <c r="CI703" s="9"/>
      <c r="CJ703" s="130"/>
      <c r="CK703" s="130"/>
      <c r="CL703" s="130"/>
      <c r="CM703" s="1"/>
      <c r="CN703" s="1"/>
      <c r="CO703" s="1"/>
      <c r="CP703" s="1"/>
      <c r="CQ703" s="1"/>
    </row>
    <row r="704" spans="2:95" s="14" customFormat="1" ht="13.5" customHeight="1">
      <c r="B704" s="451"/>
      <c r="C704" s="566"/>
      <c r="D704" s="581"/>
      <c r="E704" s="569"/>
      <c r="F704" s="569"/>
      <c r="G704" s="117" t="s">
        <v>146</v>
      </c>
      <c r="H704" s="187">
        <v>10116157</v>
      </c>
      <c r="I704" s="160">
        <f>IFERROR(H704/E689,"-")</f>
        <v>2.872871140316275E-3</v>
      </c>
      <c r="J704" s="187">
        <v>233</v>
      </c>
      <c r="K704" s="160">
        <f>IFERROR(J704/F689,"-")</f>
        <v>4.7280844155844153E-2</v>
      </c>
      <c r="L704" s="190">
        <f t="shared" si="406"/>
        <v>43416.982832618029</v>
      </c>
      <c r="M704" s="101">
        <f t="shared" si="411"/>
        <v>3.8160437616692323E-3</v>
      </c>
      <c r="N704" s="569"/>
      <c r="O704" s="569"/>
      <c r="P704" s="117" t="s">
        <v>146</v>
      </c>
      <c r="Q704" s="187">
        <v>1377379</v>
      </c>
      <c r="R704" s="160">
        <f>IFERROR(Q704/N689,"-")</f>
        <v>2.264536895390956E-3</v>
      </c>
      <c r="S704" s="187">
        <v>37</v>
      </c>
      <c r="T704" s="160">
        <f>IFERROR(S704/O689,"-")</f>
        <v>5.1034482758620693E-2</v>
      </c>
      <c r="U704" s="190">
        <f t="shared" si="407"/>
        <v>37226.45945945946</v>
      </c>
      <c r="V704" s="101">
        <f t="shared" si="412"/>
        <v>6.0598119820498542E-4</v>
      </c>
      <c r="W704" s="569"/>
      <c r="X704" s="569"/>
      <c r="Y704" s="117" t="s">
        <v>146</v>
      </c>
      <c r="Z704" s="187">
        <v>1202784</v>
      </c>
      <c r="AA704" s="160">
        <f>IFERROR(Z704/W689,"-")</f>
        <v>3.6393364736896044E-3</v>
      </c>
      <c r="AB704" s="187">
        <v>29</v>
      </c>
      <c r="AC704" s="160">
        <f>IFERROR(AB704/X689,"-")</f>
        <v>7.5520833333333329E-2</v>
      </c>
      <c r="AD704" s="190">
        <f t="shared" si="408"/>
        <v>41475.310344827587</v>
      </c>
      <c r="AE704" s="101">
        <f t="shared" si="413"/>
        <v>4.749582364309345E-4</v>
      </c>
      <c r="AF704" s="569"/>
      <c r="AG704" s="569"/>
      <c r="AH704" s="117" t="s">
        <v>146</v>
      </c>
      <c r="AI704" s="187">
        <v>2078880</v>
      </c>
      <c r="AJ704" s="160">
        <f>IFERROR(AI704/AF689,"-")</f>
        <v>2.2733404261128876E-3</v>
      </c>
      <c r="AK704" s="187">
        <v>62</v>
      </c>
      <c r="AL704" s="160">
        <f>IFERROR(AK704/AG689,"-")</f>
        <v>8.3333333333333329E-2</v>
      </c>
      <c r="AM704" s="190">
        <f t="shared" si="409"/>
        <v>33530.322580645159</v>
      </c>
      <c r="AN704" s="101">
        <f t="shared" si="414"/>
        <v>1.0154279537488945E-3</v>
      </c>
      <c r="AO704" s="569"/>
      <c r="AP704" s="586"/>
      <c r="AQ704" s="117" t="s">
        <v>146</v>
      </c>
      <c r="AR704" s="187">
        <f t="shared" si="404"/>
        <v>14775200</v>
      </c>
      <c r="AS704" s="160">
        <f>IFERROR(AR704/AO689,"-")</f>
        <v>2.7491478910501186E-3</v>
      </c>
      <c r="AT704" s="187">
        <f t="shared" si="405"/>
        <v>361</v>
      </c>
      <c r="AU704" s="160">
        <f>IFERROR(AT704/AP689,"-")</f>
        <v>5.3236985695325173E-2</v>
      </c>
      <c r="AV704" s="190">
        <f t="shared" si="410"/>
        <v>40928.531855955676</v>
      </c>
      <c r="AW704" s="101">
        <f t="shared" si="415"/>
        <v>5.9124111500540467E-3</v>
      </c>
      <c r="AX704" s="112"/>
      <c r="BN704" s="476"/>
      <c r="BO704" s="566"/>
      <c r="BP704" s="569"/>
      <c r="BQ704" s="569"/>
      <c r="BR704" s="388" t="s">
        <v>135</v>
      </c>
      <c r="BS704" s="374">
        <v>6101922</v>
      </c>
      <c r="BT704" s="329">
        <v>1.4744999588236636E-2</v>
      </c>
      <c r="BU704" s="374">
        <v>142</v>
      </c>
      <c r="BV704" s="329">
        <v>0.28286852589641437</v>
      </c>
      <c r="BW704" s="374">
        <v>42971.281690140844</v>
      </c>
      <c r="BX704" s="389">
        <v>2.3293581142041632E-3</v>
      </c>
      <c r="BZ704" s="144"/>
      <c r="CA704" s="9"/>
      <c r="CB704" s="138"/>
      <c r="CC704" s="138"/>
      <c r="CD704" s="138"/>
      <c r="CE704" s="138"/>
      <c r="CF704" s="138"/>
      <c r="CG704" s="138"/>
      <c r="CH704" s="1"/>
      <c r="CI704" s="9"/>
      <c r="CJ704" s="130"/>
      <c r="CK704" s="130"/>
      <c r="CL704" s="130"/>
      <c r="CM704" s="1"/>
      <c r="CN704" s="1"/>
      <c r="CO704" s="1"/>
      <c r="CP704" s="1"/>
      <c r="CQ704" s="1"/>
    </row>
    <row r="705" spans="2:95" s="14" customFormat="1" ht="13.5" customHeight="1">
      <c r="B705" s="451"/>
      <c r="C705" s="566"/>
      <c r="D705" s="581"/>
      <c r="E705" s="569"/>
      <c r="F705" s="569"/>
      <c r="G705" s="118" t="s">
        <v>147</v>
      </c>
      <c r="H705" s="188">
        <v>4832707</v>
      </c>
      <c r="I705" s="161">
        <f>IFERROR(H705/E689,"-")</f>
        <v>1.3724326807012233E-3</v>
      </c>
      <c r="J705" s="188">
        <v>509</v>
      </c>
      <c r="K705" s="161">
        <f>IFERROR(J705/F689,"-")</f>
        <v>0.10328733766233766</v>
      </c>
      <c r="L705" s="191">
        <f t="shared" si="406"/>
        <v>9494.5127701375241</v>
      </c>
      <c r="M705" s="102">
        <f t="shared" si="411"/>
        <v>8.3363359428739892E-3</v>
      </c>
      <c r="N705" s="569"/>
      <c r="O705" s="569"/>
      <c r="P705" s="118" t="s">
        <v>147</v>
      </c>
      <c r="Q705" s="188">
        <v>929923</v>
      </c>
      <c r="R705" s="161">
        <f>IFERROR(Q705/N689,"-")</f>
        <v>1.5288783576434982E-3</v>
      </c>
      <c r="S705" s="188">
        <v>77</v>
      </c>
      <c r="T705" s="161">
        <f>IFERROR(S705/O689,"-")</f>
        <v>0.10620689655172413</v>
      </c>
      <c r="U705" s="191">
        <f t="shared" si="407"/>
        <v>12076.922077922078</v>
      </c>
      <c r="V705" s="102">
        <f t="shared" si="412"/>
        <v>1.2610960070752399E-3</v>
      </c>
      <c r="W705" s="569"/>
      <c r="X705" s="569"/>
      <c r="Y705" s="118" t="s">
        <v>147</v>
      </c>
      <c r="Z705" s="188">
        <v>292228</v>
      </c>
      <c r="AA705" s="161">
        <f>IFERROR(Z705/W689,"-")</f>
        <v>8.8421197740688739E-4</v>
      </c>
      <c r="AB705" s="188">
        <v>51</v>
      </c>
      <c r="AC705" s="161">
        <f>IFERROR(AB705/X689,"-")</f>
        <v>0.1328125</v>
      </c>
      <c r="AD705" s="191">
        <f t="shared" si="408"/>
        <v>5729.9607843137255</v>
      </c>
      <c r="AE705" s="102">
        <f t="shared" si="413"/>
        <v>8.3527138130957447E-4</v>
      </c>
      <c r="AF705" s="569"/>
      <c r="AG705" s="569"/>
      <c r="AH705" s="118" t="s">
        <v>147</v>
      </c>
      <c r="AI705" s="188">
        <v>680370</v>
      </c>
      <c r="AJ705" s="161">
        <f>IFERROR(AI705/AF689,"-")</f>
        <v>7.4401246138037082E-4</v>
      </c>
      <c r="AK705" s="188">
        <v>100</v>
      </c>
      <c r="AL705" s="161">
        <f>IFERROR(AK705/AG689,"-")</f>
        <v>0.13440860215053763</v>
      </c>
      <c r="AM705" s="191">
        <f t="shared" si="409"/>
        <v>6803.7</v>
      </c>
      <c r="AN705" s="102">
        <f t="shared" si="414"/>
        <v>1.6377870221756363E-3</v>
      </c>
      <c r="AO705" s="569"/>
      <c r="AP705" s="586"/>
      <c r="AQ705" s="118" t="s">
        <v>147</v>
      </c>
      <c r="AR705" s="188">
        <f t="shared" si="404"/>
        <v>6735228</v>
      </c>
      <c r="AS705" s="161">
        <f>IFERROR(AR705/AO689,"-")</f>
        <v>1.2531903359644342E-3</v>
      </c>
      <c r="AT705" s="188">
        <f t="shared" si="405"/>
        <v>737</v>
      </c>
      <c r="AU705" s="161">
        <f>IFERROR(AT705/AP689,"-")</f>
        <v>0.10868603450818463</v>
      </c>
      <c r="AV705" s="191">
        <f t="shared" si="410"/>
        <v>9138.7082767978281</v>
      </c>
      <c r="AW705" s="102">
        <f t="shared" si="415"/>
        <v>1.2070490353434439E-2</v>
      </c>
      <c r="AX705" s="112"/>
      <c r="BN705" s="476"/>
      <c r="BO705" s="566"/>
      <c r="BP705" s="569"/>
      <c r="BQ705" s="569"/>
      <c r="BR705" s="388" t="s">
        <v>136</v>
      </c>
      <c r="BS705" s="374">
        <v>210770</v>
      </c>
      <c r="BT705" s="329">
        <v>5.0931551783399323E-4</v>
      </c>
      <c r="BU705" s="374">
        <v>16</v>
      </c>
      <c r="BV705" s="329">
        <v>3.1872509960159362E-2</v>
      </c>
      <c r="BW705" s="374">
        <v>13173.125</v>
      </c>
      <c r="BX705" s="389">
        <v>2.6246288610751135E-4</v>
      </c>
      <c r="CA705" s="9"/>
      <c r="CB705" s="138"/>
      <c r="CC705" s="138"/>
      <c r="CD705" s="138"/>
      <c r="CE705" s="138"/>
      <c r="CF705" s="138"/>
      <c r="CG705" s="138"/>
      <c r="CH705" s="1"/>
      <c r="CI705" s="9"/>
      <c r="CJ705" s="130"/>
      <c r="CK705" s="130"/>
      <c r="CL705" s="130"/>
      <c r="CM705" s="1"/>
      <c r="CN705" s="1"/>
      <c r="CO705" s="1"/>
      <c r="CP705" s="1"/>
      <c r="CQ705" s="1"/>
    </row>
    <row r="706" spans="2:95" s="14" customFormat="1" ht="13.5" customHeight="1">
      <c r="B706" s="451"/>
      <c r="C706" s="567"/>
      <c r="D706" s="582"/>
      <c r="E706" s="570"/>
      <c r="F706" s="570"/>
      <c r="G706" s="119" t="s">
        <v>74</v>
      </c>
      <c r="H706" s="181">
        <v>933684300</v>
      </c>
      <c r="I706" s="161">
        <f>IFERROR(H706/E689,"-")</f>
        <v>0.2651555012082556</v>
      </c>
      <c r="J706" s="188">
        <v>3813</v>
      </c>
      <c r="K706" s="161">
        <f>IFERROR(J706/F689,"-")</f>
        <v>0.77374188311688308</v>
      </c>
      <c r="L706" s="191">
        <f t="shared" si="406"/>
        <v>244868.68607395751</v>
      </c>
      <c r="M706" s="103">
        <f t="shared" si="411"/>
        <v>6.2448819155557014E-2</v>
      </c>
      <c r="N706" s="570"/>
      <c r="O706" s="570"/>
      <c r="P706" s="119" t="s">
        <v>74</v>
      </c>
      <c r="Q706" s="181">
        <v>113514769</v>
      </c>
      <c r="R706" s="161">
        <f>IFERROR(Q706/N689,"-")</f>
        <v>0.18662864946560209</v>
      </c>
      <c r="S706" s="188">
        <v>586</v>
      </c>
      <c r="T706" s="161">
        <f>IFERROR(S706/O689,"-")</f>
        <v>0.80827586206896551</v>
      </c>
      <c r="U706" s="191">
        <f t="shared" si="407"/>
        <v>193711.20989761091</v>
      </c>
      <c r="V706" s="103">
        <f t="shared" si="412"/>
        <v>9.5974319499492287E-3</v>
      </c>
      <c r="W706" s="570"/>
      <c r="X706" s="570"/>
      <c r="Y706" s="119" t="s">
        <v>74</v>
      </c>
      <c r="Z706" s="181">
        <v>99832850</v>
      </c>
      <c r="AA706" s="161">
        <f>IFERROR(Z706/W689,"-")</f>
        <v>0.30207030711863742</v>
      </c>
      <c r="AB706" s="188">
        <v>311</v>
      </c>
      <c r="AC706" s="161">
        <f>IFERROR(AB706/X689,"-")</f>
        <v>0.80989583333333337</v>
      </c>
      <c r="AD706" s="191">
        <f t="shared" si="408"/>
        <v>321005.94855305465</v>
      </c>
      <c r="AE706" s="103">
        <f t="shared" si="413"/>
        <v>5.0935176389662285E-3</v>
      </c>
      <c r="AF706" s="570"/>
      <c r="AG706" s="570"/>
      <c r="AH706" s="119" t="s">
        <v>74</v>
      </c>
      <c r="AI706" s="181">
        <v>246211466</v>
      </c>
      <c r="AJ706" s="161">
        <f>IFERROR(AI706/AF689,"-")</f>
        <v>0.26924232232275008</v>
      </c>
      <c r="AK706" s="188">
        <v>624</v>
      </c>
      <c r="AL706" s="161">
        <f>IFERROR(AK706/AG689,"-")</f>
        <v>0.83870967741935487</v>
      </c>
      <c r="AM706" s="191">
        <f t="shared" si="409"/>
        <v>394569.65705128206</v>
      </c>
      <c r="AN706" s="103">
        <f t="shared" si="414"/>
        <v>1.021979101837597E-2</v>
      </c>
      <c r="AO706" s="570"/>
      <c r="AP706" s="587"/>
      <c r="AQ706" s="119" t="s">
        <v>74</v>
      </c>
      <c r="AR706" s="181">
        <f t="shared" si="404"/>
        <v>1393243385</v>
      </c>
      <c r="AS706" s="161">
        <f>IFERROR(AR706/AO689,"-")</f>
        <v>0.25923385900646206</v>
      </c>
      <c r="AT706" s="188">
        <f t="shared" si="405"/>
        <v>5334</v>
      </c>
      <c r="AU706" s="161">
        <f>IFERROR(AT706/AP689,"-")</f>
        <v>0.78660964459519245</v>
      </c>
      <c r="AV706" s="191">
        <f t="shared" si="410"/>
        <v>261200.48462692162</v>
      </c>
      <c r="AW706" s="103">
        <f t="shared" si="415"/>
        <v>8.735955976284844E-2</v>
      </c>
      <c r="AX706" s="112"/>
      <c r="BN706" s="476"/>
      <c r="BO706" s="566"/>
      <c r="BP706" s="569"/>
      <c r="BQ706" s="569"/>
      <c r="BR706" s="388" t="s">
        <v>137</v>
      </c>
      <c r="BS706" s="374">
        <v>12969983</v>
      </c>
      <c r="BT706" s="329">
        <v>3.1341337040105749E-2</v>
      </c>
      <c r="BU706" s="374">
        <v>216</v>
      </c>
      <c r="BV706" s="329">
        <v>0.4302788844621514</v>
      </c>
      <c r="BW706" s="374">
        <v>60046.217592592591</v>
      </c>
      <c r="BX706" s="389">
        <v>3.5432489624514034E-3</v>
      </c>
      <c r="CA706" s="9"/>
      <c r="CB706" s="138"/>
      <c r="CC706" s="138"/>
      <c r="CD706" s="138"/>
      <c r="CE706" s="138"/>
      <c r="CF706" s="138"/>
      <c r="CG706" s="138"/>
      <c r="CH706" s="1"/>
      <c r="CI706" s="9"/>
      <c r="CJ706" s="130"/>
      <c r="CK706" s="130"/>
      <c r="CL706" s="130"/>
      <c r="CM706" s="1"/>
      <c r="CN706" s="1"/>
      <c r="CO706" s="1"/>
      <c r="CP706" s="1"/>
      <c r="CQ706" s="1"/>
    </row>
    <row r="707" spans="2:95" s="14" customFormat="1" ht="13.5" customHeight="1">
      <c r="B707" s="451">
        <v>40</v>
      </c>
      <c r="C707" s="565" t="s">
        <v>40</v>
      </c>
      <c r="D707" s="580">
        <f>BL44</f>
        <v>12787</v>
      </c>
      <c r="E707" s="568">
        <f>VLOOKUP(C707,$AY$5:$BI$78,2,0)</f>
        <v>665832150</v>
      </c>
      <c r="F707" s="568">
        <f>VLOOKUP(C707,$AY$5:$BI$78,7,0)</f>
        <v>1123</v>
      </c>
      <c r="G707" s="115" t="s">
        <v>133</v>
      </c>
      <c r="H707" s="186">
        <v>4137916</v>
      </c>
      <c r="I707" s="159">
        <f>IFERROR(H707/E707,"-")</f>
        <v>6.2146533476943096E-3</v>
      </c>
      <c r="J707" s="186">
        <v>159</v>
      </c>
      <c r="K707" s="159">
        <f>IFERROR(J707/F707,"-")</f>
        <v>0.14158504007123776</v>
      </c>
      <c r="L707" s="189">
        <f t="shared" si="406"/>
        <v>26024.628930817609</v>
      </c>
      <c r="M707" s="100">
        <f>IFERROR(J707/$BL$44,0)</f>
        <v>1.243450379291468E-2</v>
      </c>
      <c r="N707" s="568">
        <f>VLOOKUP(C707,$AY$5:$BI$78,3,0)</f>
        <v>116355120</v>
      </c>
      <c r="O707" s="568">
        <f>VLOOKUP(C707,$AY$5:$BI$78,8,0)</f>
        <v>143</v>
      </c>
      <c r="P707" s="115" t="s">
        <v>133</v>
      </c>
      <c r="Q707" s="186">
        <v>6402130</v>
      </c>
      <c r="R707" s="159">
        <f>IFERROR(Q707/N707,"-")</f>
        <v>5.5022331634396494E-2</v>
      </c>
      <c r="S707" s="186">
        <v>28</v>
      </c>
      <c r="T707" s="159">
        <f>IFERROR(S707/O707,"-")</f>
        <v>0.19580419580419581</v>
      </c>
      <c r="U707" s="189">
        <f t="shared" si="407"/>
        <v>228647.5</v>
      </c>
      <c r="V707" s="100">
        <f>IFERROR(S707/$BL$44,0)</f>
        <v>2.1897239383749118E-3</v>
      </c>
      <c r="W707" s="568">
        <f>VLOOKUP(C707,$AY$5:$BI$78,4,0)</f>
        <v>57687100</v>
      </c>
      <c r="X707" s="568">
        <f>VLOOKUP(C707,$AY$5:$BI$78,9,0)</f>
        <v>86</v>
      </c>
      <c r="Y707" s="115" t="s">
        <v>133</v>
      </c>
      <c r="Z707" s="186">
        <v>1338883</v>
      </c>
      <c r="AA707" s="159">
        <f>IFERROR(Z707/W707,"-")</f>
        <v>2.3209400368539933E-2</v>
      </c>
      <c r="AB707" s="186">
        <v>10</v>
      </c>
      <c r="AC707" s="159">
        <f>IFERROR(AB707/X707,"-")</f>
        <v>0.11627906976744186</v>
      </c>
      <c r="AD707" s="189">
        <f t="shared" si="408"/>
        <v>133888.29999999999</v>
      </c>
      <c r="AE707" s="100">
        <f>IFERROR(AB707/$BL$44,0)</f>
        <v>7.8204426370532577E-4</v>
      </c>
      <c r="AF707" s="568">
        <f>VLOOKUP(C707,$AY$5:$BI$78,5,0)</f>
        <v>156377230</v>
      </c>
      <c r="AG707" s="568">
        <f>VLOOKUP(C707,$AY$5:$BI$78,10,0)</f>
        <v>174</v>
      </c>
      <c r="AH707" s="115" t="s">
        <v>133</v>
      </c>
      <c r="AI707" s="186">
        <v>3797495</v>
      </c>
      <c r="AJ707" s="159">
        <f>IFERROR(AI707/AF707,"-")</f>
        <v>2.4284194060733778E-2</v>
      </c>
      <c r="AK707" s="186">
        <v>50</v>
      </c>
      <c r="AL707" s="159">
        <f>IFERROR(AK707/AG707,"-")</f>
        <v>0.28735632183908044</v>
      </c>
      <c r="AM707" s="189">
        <f t="shared" si="409"/>
        <v>75949.899999999994</v>
      </c>
      <c r="AN707" s="100">
        <f>IFERROR(AK707/$BL$44,0)</f>
        <v>3.9102213185266289E-3</v>
      </c>
      <c r="AO707" s="568">
        <f>VLOOKUP(C707,$AY$5:$BI$78,6,0)</f>
        <v>996251600</v>
      </c>
      <c r="AP707" s="585">
        <f>VLOOKUP(C707,$AY$5:$BI$78,11,0)</f>
        <v>1526</v>
      </c>
      <c r="AQ707" s="115" t="s">
        <v>133</v>
      </c>
      <c r="AR707" s="186">
        <f t="shared" si="404"/>
        <v>15676424</v>
      </c>
      <c r="AS707" s="159">
        <f>IFERROR(AR707/AO707,"-")</f>
        <v>1.5735406598092288E-2</v>
      </c>
      <c r="AT707" s="186">
        <f t="shared" si="405"/>
        <v>247</v>
      </c>
      <c r="AU707" s="159">
        <f>IFERROR(AT707/AP707,"-")</f>
        <v>0.16186107470511141</v>
      </c>
      <c r="AV707" s="189">
        <f t="shared" si="410"/>
        <v>63467.303643724699</v>
      </c>
      <c r="AW707" s="100">
        <f>IFERROR(AT707/$BL$44,0)</f>
        <v>1.9316493313521546E-2</v>
      </c>
      <c r="AX707" s="112"/>
      <c r="BN707" s="476"/>
      <c r="BO707" s="566"/>
      <c r="BP707" s="569"/>
      <c r="BQ707" s="569"/>
      <c r="BR707" s="388" t="s">
        <v>138</v>
      </c>
      <c r="BS707" s="374">
        <v>11413782</v>
      </c>
      <c r="BT707" s="329">
        <v>2.7580852539613374E-2</v>
      </c>
      <c r="BU707" s="374">
        <v>174</v>
      </c>
      <c r="BV707" s="329">
        <v>0.34661354581673309</v>
      </c>
      <c r="BW707" s="374">
        <v>65596.448275862072</v>
      </c>
      <c r="BX707" s="389">
        <v>2.8542838864191859E-3</v>
      </c>
      <c r="CA707" s="9"/>
      <c r="CB707" s="138"/>
      <c r="CC707" s="138"/>
      <c r="CD707" s="138"/>
      <c r="CE707" s="138"/>
      <c r="CF707" s="138"/>
      <c r="CG707" s="138"/>
      <c r="CH707" s="1"/>
      <c r="CI707" s="9"/>
      <c r="CJ707" s="130"/>
      <c r="CK707" s="130"/>
      <c r="CL707" s="130"/>
      <c r="CM707" s="1"/>
      <c r="CN707" s="1"/>
      <c r="CO707" s="1"/>
      <c r="CP707" s="1"/>
      <c r="CQ707" s="1"/>
    </row>
    <row r="708" spans="2:95" s="14" customFormat="1" ht="13.5" customHeight="1">
      <c r="B708" s="451"/>
      <c r="C708" s="566"/>
      <c r="D708" s="581"/>
      <c r="E708" s="569"/>
      <c r="F708" s="569"/>
      <c r="G708" s="116" t="s">
        <v>134</v>
      </c>
      <c r="H708" s="187">
        <v>25932374</v>
      </c>
      <c r="I708" s="160">
        <f>IFERROR(H708/E707,"-")</f>
        <v>3.8947314274325746E-2</v>
      </c>
      <c r="J708" s="187">
        <v>276</v>
      </c>
      <c r="K708" s="160">
        <f>IFERROR(J708/F707,"-")</f>
        <v>0.24577025823686555</v>
      </c>
      <c r="L708" s="190">
        <f t="shared" si="406"/>
        <v>93957.876811594208</v>
      </c>
      <c r="M708" s="101">
        <f t="shared" ref="M708:M724" si="416">IFERROR(J708/$BL$44,0)</f>
        <v>2.1584421678266991E-2</v>
      </c>
      <c r="N708" s="569"/>
      <c r="O708" s="569"/>
      <c r="P708" s="116" t="s">
        <v>134</v>
      </c>
      <c r="Q708" s="187">
        <v>2110629</v>
      </c>
      <c r="R708" s="160">
        <f>IFERROR(Q708/N707,"-")</f>
        <v>1.8139545556740435E-2</v>
      </c>
      <c r="S708" s="187">
        <v>42</v>
      </c>
      <c r="T708" s="160">
        <f>IFERROR(S708/O707,"-")</f>
        <v>0.2937062937062937</v>
      </c>
      <c r="U708" s="190">
        <f t="shared" si="407"/>
        <v>50253.071428571428</v>
      </c>
      <c r="V708" s="101">
        <f t="shared" ref="V708:V724" si="417">IFERROR(S708/$BL$44,0)</f>
        <v>3.2845859075623682E-3</v>
      </c>
      <c r="W708" s="569"/>
      <c r="X708" s="569"/>
      <c r="Y708" s="116" t="s">
        <v>134</v>
      </c>
      <c r="Z708" s="187">
        <v>4918779</v>
      </c>
      <c r="AA708" s="160">
        <f>IFERROR(Z708/W707,"-")</f>
        <v>8.5266532725687377E-2</v>
      </c>
      <c r="AB708" s="187">
        <v>24</v>
      </c>
      <c r="AC708" s="160">
        <f>IFERROR(AB708/X707,"-")</f>
        <v>0.27906976744186046</v>
      </c>
      <c r="AD708" s="190">
        <f t="shared" si="408"/>
        <v>204949.125</v>
      </c>
      <c r="AE708" s="101">
        <f t="shared" ref="AE708:AE724" si="418">IFERROR(AB708/$BL$44,0)</f>
        <v>1.8769062328927817E-3</v>
      </c>
      <c r="AF708" s="569"/>
      <c r="AG708" s="569"/>
      <c r="AH708" s="116" t="s">
        <v>134</v>
      </c>
      <c r="AI708" s="187">
        <v>2533712</v>
      </c>
      <c r="AJ708" s="160">
        <f>IFERROR(AI708/AF707,"-")</f>
        <v>1.6202563506208672E-2</v>
      </c>
      <c r="AK708" s="187">
        <v>66</v>
      </c>
      <c r="AL708" s="160">
        <f>IFERROR(AK708/AG707,"-")</f>
        <v>0.37931034482758619</v>
      </c>
      <c r="AM708" s="190">
        <f t="shared" si="409"/>
        <v>38389.57575757576</v>
      </c>
      <c r="AN708" s="101">
        <f t="shared" ref="AN708:AN724" si="419">IFERROR(AK708/$BL$44,0)</f>
        <v>5.1614921404551494E-3</v>
      </c>
      <c r="AO708" s="569"/>
      <c r="AP708" s="586"/>
      <c r="AQ708" s="116" t="s">
        <v>134</v>
      </c>
      <c r="AR708" s="187">
        <f t="shared" si="404"/>
        <v>35495494</v>
      </c>
      <c r="AS708" s="160">
        <f>IFERROR(AR708/AO707,"-")</f>
        <v>3.562904591571045E-2</v>
      </c>
      <c r="AT708" s="187">
        <f t="shared" si="405"/>
        <v>408</v>
      </c>
      <c r="AU708" s="160">
        <f>IFERROR(AT708/AP707,"-")</f>
        <v>0.26736566186107469</v>
      </c>
      <c r="AV708" s="190">
        <f t="shared" si="410"/>
        <v>86998.759803921566</v>
      </c>
      <c r="AW708" s="101">
        <f t="shared" ref="AW708:AW724" si="420">IFERROR(AT708/$BL$44,0)</f>
        <v>3.1907405959177286E-2</v>
      </c>
      <c r="AX708" s="112"/>
      <c r="BN708" s="476"/>
      <c r="BO708" s="566"/>
      <c r="BP708" s="569"/>
      <c r="BQ708" s="569"/>
      <c r="BR708" s="388" t="s">
        <v>139</v>
      </c>
      <c r="BS708" s="374">
        <v>8431412</v>
      </c>
      <c r="BT708" s="329">
        <v>2.0374099581779877E-2</v>
      </c>
      <c r="BU708" s="374">
        <v>66</v>
      </c>
      <c r="BV708" s="329">
        <v>0.13147410358565736</v>
      </c>
      <c r="BW708" s="374">
        <v>127748.66666666667</v>
      </c>
      <c r="BX708" s="389">
        <v>1.0826594051934844E-3</v>
      </c>
      <c r="CA708" s="9"/>
      <c r="CB708" s="138"/>
      <c r="CC708" s="138"/>
      <c r="CD708" s="138"/>
      <c r="CE708" s="138"/>
      <c r="CF708" s="138"/>
      <c r="CG708" s="138"/>
      <c r="CH708" s="1"/>
      <c r="CI708" s="9"/>
      <c r="CJ708" s="130"/>
      <c r="CK708" s="130"/>
      <c r="CL708" s="130"/>
      <c r="CM708" s="1"/>
      <c r="CN708" s="1"/>
      <c r="CO708" s="1"/>
      <c r="CP708" s="1"/>
      <c r="CQ708" s="1"/>
    </row>
    <row r="709" spans="2:95" s="14" customFormat="1" ht="13.5" customHeight="1">
      <c r="B709" s="451"/>
      <c r="C709" s="566"/>
      <c r="D709" s="581"/>
      <c r="E709" s="569"/>
      <c r="F709" s="569"/>
      <c r="G709" s="116" t="s">
        <v>474</v>
      </c>
      <c r="H709" s="187">
        <v>7076222</v>
      </c>
      <c r="I709" s="160">
        <f>IFERROR(H709/E707,"-")</f>
        <v>1.0627636409566585E-2</v>
      </c>
      <c r="J709" s="187">
        <v>65</v>
      </c>
      <c r="K709" s="160">
        <f>IFERROR(J709/F707,"-")</f>
        <v>5.7880676758682102E-2</v>
      </c>
      <c r="L709" s="190">
        <f t="shared" ref="L709" si="421">IFERROR(H709/J709,"-")</f>
        <v>108864.95384615385</v>
      </c>
      <c r="M709" s="101">
        <f t="shared" si="416"/>
        <v>5.0832877140846175E-3</v>
      </c>
      <c r="N709" s="569"/>
      <c r="O709" s="569"/>
      <c r="P709" s="116" t="s">
        <v>474</v>
      </c>
      <c r="Q709" s="187">
        <v>458325</v>
      </c>
      <c r="R709" s="160">
        <f>IFERROR(Q709/N707,"-")</f>
        <v>3.9390187556851818E-3</v>
      </c>
      <c r="S709" s="187">
        <v>9</v>
      </c>
      <c r="T709" s="160">
        <f>IFERROR(S709/O707,"-")</f>
        <v>6.2937062937062943E-2</v>
      </c>
      <c r="U709" s="190">
        <f t="shared" ref="U709" si="422">IFERROR(Q709/S709,"-")</f>
        <v>50925</v>
      </c>
      <c r="V709" s="101">
        <f t="shared" si="417"/>
        <v>7.0383983733479313E-4</v>
      </c>
      <c r="W709" s="569"/>
      <c r="X709" s="569"/>
      <c r="Y709" s="116" t="s">
        <v>474</v>
      </c>
      <c r="Z709" s="187">
        <v>987324</v>
      </c>
      <c r="AA709" s="160">
        <f>IFERROR(Z709/W707,"-")</f>
        <v>1.7115160928526482E-2</v>
      </c>
      <c r="AB709" s="187">
        <v>3</v>
      </c>
      <c r="AC709" s="160">
        <f>IFERROR(AB709/X707,"-")</f>
        <v>3.4883720930232558E-2</v>
      </c>
      <c r="AD709" s="190">
        <f t="shared" ref="AD709" si="423">IFERROR(Z709/AB709,"-")</f>
        <v>329108</v>
      </c>
      <c r="AE709" s="101">
        <f t="shared" si="418"/>
        <v>2.3461327911159771E-4</v>
      </c>
      <c r="AF709" s="569"/>
      <c r="AG709" s="569"/>
      <c r="AH709" s="116" t="s">
        <v>474</v>
      </c>
      <c r="AI709" s="187">
        <v>1177637</v>
      </c>
      <c r="AJ709" s="160">
        <f>IFERROR(AI709/AF707,"-")</f>
        <v>7.5307447254309339E-3</v>
      </c>
      <c r="AK709" s="187">
        <v>14</v>
      </c>
      <c r="AL709" s="160">
        <f>IFERROR(AK709/AG707,"-")</f>
        <v>8.0459770114942528E-2</v>
      </c>
      <c r="AM709" s="190">
        <f t="shared" ref="AM709" si="424">IFERROR(AI709/AK709,"-")</f>
        <v>84116.928571428565</v>
      </c>
      <c r="AN709" s="101">
        <f t="shared" si="419"/>
        <v>1.0948619691874559E-3</v>
      </c>
      <c r="AO709" s="569"/>
      <c r="AP709" s="586"/>
      <c r="AQ709" s="116" t="s">
        <v>474</v>
      </c>
      <c r="AR709" s="187">
        <f t="shared" ref="AR709" si="425">SUM(H709,Q709,Z709,AI709)</f>
        <v>9699508</v>
      </c>
      <c r="AS709" s="160">
        <f>IFERROR(AR709/AO707,"-")</f>
        <v>9.7360024315142884E-3</v>
      </c>
      <c r="AT709" s="187">
        <f t="shared" ref="AT709" si="426">SUM(J709,S709,AB709,AK709)</f>
        <v>91</v>
      </c>
      <c r="AU709" s="160">
        <f>IFERROR(AT709/AP707,"-")</f>
        <v>5.9633027522935783E-2</v>
      </c>
      <c r="AV709" s="190">
        <f t="shared" ref="AV709" si="427">IFERROR(AR709/AT709,"-")</f>
        <v>106588</v>
      </c>
      <c r="AW709" s="101">
        <f t="shared" si="420"/>
        <v>7.1166027997184638E-3</v>
      </c>
      <c r="AX709" s="111"/>
      <c r="BJ709" s="12"/>
      <c r="BM709" s="12"/>
      <c r="BN709" s="476"/>
      <c r="BO709" s="566"/>
      <c r="BP709" s="569"/>
      <c r="BQ709" s="569"/>
      <c r="BR709" s="388" t="s">
        <v>436</v>
      </c>
      <c r="BS709" s="374">
        <v>0</v>
      </c>
      <c r="BT709" s="329">
        <v>0</v>
      </c>
      <c r="BU709" s="374">
        <v>0</v>
      </c>
      <c r="BV709" s="329">
        <v>0</v>
      </c>
      <c r="BW709" s="374" t="s">
        <v>329</v>
      </c>
      <c r="BX709" s="389">
        <v>0</v>
      </c>
      <c r="BY709" s="12"/>
      <c r="CA709" s="9"/>
      <c r="CB709" s="138"/>
      <c r="CC709" s="138"/>
      <c r="CD709" s="138"/>
      <c r="CE709" s="138"/>
      <c r="CF709" s="138"/>
      <c r="CG709" s="138"/>
      <c r="CH709" s="1"/>
      <c r="CI709" s="9"/>
      <c r="CJ709" s="130"/>
      <c r="CK709" s="130"/>
      <c r="CL709" s="130"/>
      <c r="CM709" s="1"/>
      <c r="CN709" s="1"/>
      <c r="CO709" s="1"/>
      <c r="CP709" s="1"/>
      <c r="CQ709" s="1"/>
    </row>
    <row r="710" spans="2:95" s="14" customFormat="1" ht="13.5" customHeight="1">
      <c r="B710" s="451"/>
      <c r="C710" s="566"/>
      <c r="D710" s="581"/>
      <c r="E710" s="569"/>
      <c r="F710" s="569"/>
      <c r="G710" s="117" t="s">
        <v>135</v>
      </c>
      <c r="H710" s="187">
        <v>13210020</v>
      </c>
      <c r="I710" s="160">
        <f>IFERROR(H710/E707,"-")</f>
        <v>1.9839865047069295E-2</v>
      </c>
      <c r="J710" s="187">
        <v>305</v>
      </c>
      <c r="K710" s="160">
        <f>IFERROR(J710/F707,"-")</f>
        <v>0.27159394479073912</v>
      </c>
      <c r="L710" s="190">
        <f t="shared" si="406"/>
        <v>43311.540983606559</v>
      </c>
      <c r="M710" s="101">
        <f t="shared" si="416"/>
        <v>2.3852350043012435E-2</v>
      </c>
      <c r="N710" s="569"/>
      <c r="O710" s="569"/>
      <c r="P710" s="117" t="s">
        <v>135</v>
      </c>
      <c r="Q710" s="187">
        <v>3281263</v>
      </c>
      <c r="R710" s="160">
        <f>IFERROR(Q710/N707,"-")</f>
        <v>2.820041782432952E-2</v>
      </c>
      <c r="S710" s="187">
        <v>50</v>
      </c>
      <c r="T710" s="160">
        <f>IFERROR(S710/O707,"-")</f>
        <v>0.34965034965034963</v>
      </c>
      <c r="U710" s="190">
        <f t="shared" si="407"/>
        <v>65625.259999999995</v>
      </c>
      <c r="V710" s="101">
        <f t="shared" si="417"/>
        <v>3.9102213185266289E-3</v>
      </c>
      <c r="W710" s="569"/>
      <c r="X710" s="569"/>
      <c r="Y710" s="117" t="s">
        <v>135</v>
      </c>
      <c r="Z710" s="187">
        <v>939438</v>
      </c>
      <c r="AA710" s="160">
        <f>IFERROR(Z710/W707,"-")</f>
        <v>1.6285061998263042E-2</v>
      </c>
      <c r="AB710" s="187">
        <v>29</v>
      </c>
      <c r="AC710" s="160">
        <f>IFERROR(AB710/X707,"-")</f>
        <v>0.33720930232558138</v>
      </c>
      <c r="AD710" s="190">
        <f t="shared" si="408"/>
        <v>32394.413793103449</v>
      </c>
      <c r="AE710" s="101">
        <f t="shared" si="418"/>
        <v>2.2679283647454446E-3</v>
      </c>
      <c r="AF710" s="569"/>
      <c r="AG710" s="569"/>
      <c r="AH710" s="117" t="s">
        <v>135</v>
      </c>
      <c r="AI710" s="187">
        <v>1551499</v>
      </c>
      <c r="AJ710" s="160">
        <f>IFERROR(AI710/AF707,"-")</f>
        <v>9.9215147883102931E-3</v>
      </c>
      <c r="AK710" s="187">
        <v>59</v>
      </c>
      <c r="AL710" s="160">
        <f>IFERROR(AK710/AG707,"-")</f>
        <v>0.33908045977011492</v>
      </c>
      <c r="AM710" s="190">
        <f t="shared" si="409"/>
        <v>26296.593220338982</v>
      </c>
      <c r="AN710" s="101">
        <f t="shared" si="419"/>
        <v>4.6140611558614219E-3</v>
      </c>
      <c r="AO710" s="569"/>
      <c r="AP710" s="586"/>
      <c r="AQ710" s="117" t="s">
        <v>135</v>
      </c>
      <c r="AR710" s="187">
        <f t="shared" si="404"/>
        <v>18982220</v>
      </c>
      <c r="AS710" s="160">
        <f>IFERROR(AR710/AO707,"-")</f>
        <v>1.9053640666674965E-2</v>
      </c>
      <c r="AT710" s="187">
        <f t="shared" si="405"/>
        <v>443</v>
      </c>
      <c r="AU710" s="160">
        <f>IFERROR(AT710/AP707,"-")</f>
        <v>0.29030144167758848</v>
      </c>
      <c r="AV710" s="190">
        <f t="shared" si="410"/>
        <v>42849.255079006769</v>
      </c>
      <c r="AW710" s="101">
        <f t="shared" si="420"/>
        <v>3.4644560882145931E-2</v>
      </c>
      <c r="AX710" s="112"/>
      <c r="BN710" s="476"/>
      <c r="BO710" s="566"/>
      <c r="BP710" s="569"/>
      <c r="BQ710" s="569"/>
      <c r="BR710" s="388" t="s">
        <v>140</v>
      </c>
      <c r="BS710" s="374">
        <v>226463</v>
      </c>
      <c r="BT710" s="329">
        <v>5.472368938427652E-4</v>
      </c>
      <c r="BU710" s="374">
        <v>9</v>
      </c>
      <c r="BV710" s="329">
        <v>1.7928286852589643E-2</v>
      </c>
      <c r="BW710" s="374">
        <v>25162.555555555555</v>
      </c>
      <c r="BX710" s="389">
        <v>1.4763537343547513E-4</v>
      </c>
      <c r="CA710" s="9"/>
      <c r="CB710" s="138"/>
      <c r="CC710" s="138"/>
      <c r="CD710" s="138"/>
      <c r="CE710" s="138"/>
      <c r="CF710" s="138"/>
      <c r="CG710" s="138"/>
      <c r="CH710" s="1"/>
      <c r="CI710" s="9"/>
      <c r="CJ710" s="130"/>
      <c r="CK710" s="130"/>
      <c r="CL710" s="130"/>
      <c r="CM710" s="1"/>
      <c r="CN710" s="1"/>
      <c r="CO710" s="1"/>
      <c r="CP710" s="1"/>
      <c r="CQ710" s="1"/>
    </row>
    <row r="711" spans="2:95" s="14" customFormat="1" ht="13.5" customHeight="1">
      <c r="B711" s="451"/>
      <c r="C711" s="566"/>
      <c r="D711" s="581"/>
      <c r="E711" s="569"/>
      <c r="F711" s="569"/>
      <c r="G711" s="117" t="s">
        <v>136</v>
      </c>
      <c r="H711" s="187">
        <v>2007495</v>
      </c>
      <c r="I711" s="160">
        <f>IFERROR(H711/E707,"-")</f>
        <v>3.0150166224325453E-3</v>
      </c>
      <c r="J711" s="187">
        <v>55</v>
      </c>
      <c r="K711" s="160">
        <f>IFERROR(J711/F707,"-")</f>
        <v>4.8975957257346395E-2</v>
      </c>
      <c r="L711" s="190">
        <f t="shared" si="406"/>
        <v>36499.909090909088</v>
      </c>
      <c r="M711" s="101">
        <f t="shared" si="416"/>
        <v>4.3012434503792918E-3</v>
      </c>
      <c r="N711" s="569"/>
      <c r="O711" s="569"/>
      <c r="P711" s="117" t="s">
        <v>136</v>
      </c>
      <c r="Q711" s="187">
        <v>99515</v>
      </c>
      <c r="R711" s="160">
        <f>IFERROR(Q711/N707,"-")</f>
        <v>8.5526962629577455E-4</v>
      </c>
      <c r="S711" s="187">
        <v>9</v>
      </c>
      <c r="T711" s="160">
        <f>IFERROR(S711/O707,"-")</f>
        <v>6.2937062937062943E-2</v>
      </c>
      <c r="U711" s="190">
        <f t="shared" si="407"/>
        <v>11057.222222222223</v>
      </c>
      <c r="V711" s="101">
        <f t="shared" si="417"/>
        <v>7.0383983733479313E-4</v>
      </c>
      <c r="W711" s="569"/>
      <c r="X711" s="569"/>
      <c r="Y711" s="117" t="s">
        <v>136</v>
      </c>
      <c r="Z711" s="187">
        <v>13634</v>
      </c>
      <c r="AA711" s="160">
        <f>IFERROR(Z711/W707,"-")</f>
        <v>2.3634400065179216E-4</v>
      </c>
      <c r="AB711" s="187">
        <v>3</v>
      </c>
      <c r="AC711" s="160">
        <f>IFERROR(AB711/X707,"-")</f>
        <v>3.4883720930232558E-2</v>
      </c>
      <c r="AD711" s="190">
        <f t="shared" si="408"/>
        <v>4544.666666666667</v>
      </c>
      <c r="AE711" s="101">
        <f t="shared" si="418"/>
        <v>2.3461327911159771E-4</v>
      </c>
      <c r="AF711" s="569"/>
      <c r="AG711" s="569"/>
      <c r="AH711" s="117" t="s">
        <v>136</v>
      </c>
      <c r="AI711" s="187">
        <v>4898591</v>
      </c>
      <c r="AJ711" s="160">
        <f>IFERROR(AI711/AF707,"-")</f>
        <v>3.1325474942867325E-2</v>
      </c>
      <c r="AK711" s="187">
        <v>16</v>
      </c>
      <c r="AL711" s="160">
        <f>IFERROR(AK711/AG707,"-")</f>
        <v>9.1954022988505746E-2</v>
      </c>
      <c r="AM711" s="190">
        <f t="shared" si="409"/>
        <v>306161.9375</v>
      </c>
      <c r="AN711" s="101">
        <f t="shared" si="419"/>
        <v>1.2512708219285212E-3</v>
      </c>
      <c r="AO711" s="569"/>
      <c r="AP711" s="586"/>
      <c r="AQ711" s="117" t="s">
        <v>136</v>
      </c>
      <c r="AR711" s="187">
        <f t="shared" si="404"/>
        <v>7019235</v>
      </c>
      <c r="AS711" s="160">
        <f>IFERROR(AR711/AO707,"-")</f>
        <v>7.0456448953256385E-3</v>
      </c>
      <c r="AT711" s="187">
        <f t="shared" si="405"/>
        <v>83</v>
      </c>
      <c r="AU711" s="160">
        <f>IFERROR(AT711/AP707,"-")</f>
        <v>5.439056356487549E-2</v>
      </c>
      <c r="AV711" s="190">
        <f t="shared" si="410"/>
        <v>84569.096385542172</v>
      </c>
      <c r="AW711" s="101">
        <f t="shared" si="420"/>
        <v>6.4909673887542036E-3</v>
      </c>
      <c r="AX711" s="112"/>
      <c r="BN711" s="476"/>
      <c r="BO711" s="566"/>
      <c r="BP711" s="569"/>
      <c r="BQ711" s="569"/>
      <c r="BR711" s="388" t="s">
        <v>141</v>
      </c>
      <c r="BS711" s="374">
        <v>512718</v>
      </c>
      <c r="BT711" s="329">
        <v>1.238958265753235E-3</v>
      </c>
      <c r="BU711" s="374">
        <v>26</v>
      </c>
      <c r="BV711" s="329">
        <v>5.1792828685258967E-2</v>
      </c>
      <c r="BW711" s="374">
        <v>19719.923076923078</v>
      </c>
      <c r="BX711" s="389">
        <v>4.2650218992470594E-4</v>
      </c>
      <c r="CA711" s="9"/>
      <c r="CB711" s="138"/>
      <c r="CC711" s="138"/>
      <c r="CD711" s="138"/>
      <c r="CE711" s="138"/>
      <c r="CF711" s="138"/>
      <c r="CG711" s="138"/>
      <c r="CH711" s="1"/>
      <c r="CI711" s="9"/>
      <c r="CJ711" s="130"/>
      <c r="CK711" s="130"/>
      <c r="CL711" s="130"/>
      <c r="CM711" s="1"/>
      <c r="CN711" s="1"/>
      <c r="CO711" s="1"/>
      <c r="CP711" s="1"/>
      <c r="CQ711" s="1"/>
    </row>
    <row r="712" spans="2:95" s="14" customFormat="1" ht="13.5" customHeight="1">
      <c r="B712" s="451"/>
      <c r="C712" s="566"/>
      <c r="D712" s="581"/>
      <c r="E712" s="569"/>
      <c r="F712" s="569"/>
      <c r="G712" s="117" t="s">
        <v>137</v>
      </c>
      <c r="H712" s="187">
        <v>21889060</v>
      </c>
      <c r="I712" s="160">
        <f>IFERROR(H712/E707,"-")</f>
        <v>3.2874741779891525E-2</v>
      </c>
      <c r="J712" s="187">
        <v>353</v>
      </c>
      <c r="K712" s="160">
        <f>IFERROR(J712/F707,"-")</f>
        <v>0.3143365983971505</v>
      </c>
      <c r="L712" s="190">
        <f t="shared" si="406"/>
        <v>62008.668555240794</v>
      </c>
      <c r="M712" s="101">
        <f t="shared" si="416"/>
        <v>2.7606162508797997E-2</v>
      </c>
      <c r="N712" s="569"/>
      <c r="O712" s="569"/>
      <c r="P712" s="117" t="s">
        <v>137</v>
      </c>
      <c r="Q712" s="187">
        <v>7090280</v>
      </c>
      <c r="R712" s="160">
        <f>IFERROR(Q712/N707,"-")</f>
        <v>6.0936553544012499E-2</v>
      </c>
      <c r="S712" s="187">
        <v>46</v>
      </c>
      <c r="T712" s="160">
        <f>IFERROR(S712/O707,"-")</f>
        <v>0.32167832167832167</v>
      </c>
      <c r="U712" s="190">
        <f t="shared" si="407"/>
        <v>154136.52173913043</v>
      </c>
      <c r="V712" s="101">
        <f t="shared" si="417"/>
        <v>3.5974036130444983E-3</v>
      </c>
      <c r="W712" s="569"/>
      <c r="X712" s="569"/>
      <c r="Y712" s="117" t="s">
        <v>137</v>
      </c>
      <c r="Z712" s="187">
        <v>1012792</v>
      </c>
      <c r="AA712" s="160">
        <f>IFERROR(Z712/W707,"-")</f>
        <v>1.7556646113255824E-2</v>
      </c>
      <c r="AB712" s="187">
        <v>33</v>
      </c>
      <c r="AC712" s="160">
        <f>IFERROR(AB712/X707,"-")</f>
        <v>0.38372093023255816</v>
      </c>
      <c r="AD712" s="190">
        <f t="shared" si="408"/>
        <v>30690.666666666668</v>
      </c>
      <c r="AE712" s="101">
        <f t="shared" si="418"/>
        <v>2.5807460702275747E-3</v>
      </c>
      <c r="AF712" s="569"/>
      <c r="AG712" s="569"/>
      <c r="AH712" s="117" t="s">
        <v>137</v>
      </c>
      <c r="AI712" s="187">
        <v>2382262</v>
      </c>
      <c r="AJ712" s="160">
        <f>IFERROR(AI712/AF707,"-")</f>
        <v>1.5234072121625379E-2</v>
      </c>
      <c r="AK712" s="187">
        <v>83</v>
      </c>
      <c r="AL712" s="160">
        <f>IFERROR(AK712/AG707,"-")</f>
        <v>0.47701149425287354</v>
      </c>
      <c r="AM712" s="190">
        <f t="shared" si="409"/>
        <v>28701.951807228917</v>
      </c>
      <c r="AN712" s="101">
        <f t="shared" si="419"/>
        <v>6.4909673887542036E-3</v>
      </c>
      <c r="AO712" s="569"/>
      <c r="AP712" s="586"/>
      <c r="AQ712" s="117" t="s">
        <v>137</v>
      </c>
      <c r="AR712" s="187">
        <f t="shared" si="404"/>
        <v>32374394</v>
      </c>
      <c r="AS712" s="160">
        <f>IFERROR(AR712/AO707,"-")</f>
        <v>3.249620276644976E-2</v>
      </c>
      <c r="AT712" s="187">
        <f t="shared" si="405"/>
        <v>515</v>
      </c>
      <c r="AU712" s="160">
        <f>IFERROR(AT712/AP707,"-")</f>
        <v>0.33748361730013104</v>
      </c>
      <c r="AV712" s="190">
        <f t="shared" si="410"/>
        <v>62862.900970873787</v>
      </c>
      <c r="AW712" s="101">
        <f t="shared" si="420"/>
        <v>4.0275279580824275E-2</v>
      </c>
      <c r="AX712" s="112"/>
      <c r="BN712" s="476"/>
      <c r="BO712" s="566"/>
      <c r="BP712" s="569"/>
      <c r="BQ712" s="569"/>
      <c r="BR712" s="388" t="s">
        <v>142</v>
      </c>
      <c r="BS712" s="374">
        <v>299654</v>
      </c>
      <c r="BT712" s="329">
        <v>7.2409940779535713E-4</v>
      </c>
      <c r="BU712" s="374">
        <v>11</v>
      </c>
      <c r="BV712" s="329">
        <v>2.1912350597609563E-2</v>
      </c>
      <c r="BW712" s="374">
        <v>27241.272727272728</v>
      </c>
      <c r="BX712" s="389">
        <v>1.8044323419891405E-4</v>
      </c>
      <c r="CA712" s="9"/>
      <c r="CB712" s="138"/>
      <c r="CC712" s="138"/>
      <c r="CD712" s="138"/>
      <c r="CE712" s="138"/>
      <c r="CF712" s="138"/>
      <c r="CG712" s="138"/>
      <c r="CH712" s="1"/>
      <c r="CI712" s="9"/>
      <c r="CJ712" s="130"/>
      <c r="CK712" s="130"/>
      <c r="CL712" s="130"/>
      <c r="CM712" s="1"/>
      <c r="CN712" s="1"/>
      <c r="CO712" s="1"/>
      <c r="CP712" s="1"/>
      <c r="CQ712" s="1"/>
    </row>
    <row r="713" spans="2:95" s="14" customFormat="1" ht="13.5" customHeight="1">
      <c r="B713" s="451"/>
      <c r="C713" s="566"/>
      <c r="D713" s="581"/>
      <c r="E713" s="569"/>
      <c r="F713" s="569"/>
      <c r="G713" s="117" t="s">
        <v>138</v>
      </c>
      <c r="H713" s="187">
        <v>18467457</v>
      </c>
      <c r="I713" s="160">
        <f>IFERROR(H713/E707,"-")</f>
        <v>2.7735904611995682E-2</v>
      </c>
      <c r="J713" s="187">
        <v>351</v>
      </c>
      <c r="K713" s="160">
        <f>IFERROR(J713/F707,"-")</f>
        <v>0.31255565449688333</v>
      </c>
      <c r="L713" s="190">
        <f t="shared" si="406"/>
        <v>52613.837606837609</v>
      </c>
      <c r="M713" s="101">
        <f t="shared" si="416"/>
        <v>2.7449753656056931E-2</v>
      </c>
      <c r="N713" s="569"/>
      <c r="O713" s="569"/>
      <c r="P713" s="117" t="s">
        <v>138</v>
      </c>
      <c r="Q713" s="187">
        <v>2700926</v>
      </c>
      <c r="R713" s="160">
        <f>IFERROR(Q713/N707,"-")</f>
        <v>2.3212781697960521E-2</v>
      </c>
      <c r="S713" s="187">
        <v>54</v>
      </c>
      <c r="T713" s="160">
        <f>IFERROR(S713/O707,"-")</f>
        <v>0.3776223776223776</v>
      </c>
      <c r="U713" s="190">
        <f t="shared" si="407"/>
        <v>50017.148148148146</v>
      </c>
      <c r="V713" s="101">
        <f t="shared" si="417"/>
        <v>4.223039024008759E-3</v>
      </c>
      <c r="W713" s="569"/>
      <c r="X713" s="569"/>
      <c r="Y713" s="117" t="s">
        <v>138</v>
      </c>
      <c r="Z713" s="187">
        <v>2312378</v>
      </c>
      <c r="AA713" s="160">
        <f>IFERROR(Z713/W707,"-")</f>
        <v>4.0084836991285747E-2</v>
      </c>
      <c r="AB713" s="187">
        <v>34</v>
      </c>
      <c r="AC713" s="160">
        <f>IFERROR(AB713/X707,"-")</f>
        <v>0.39534883720930231</v>
      </c>
      <c r="AD713" s="190">
        <f t="shared" si="408"/>
        <v>68011.117647058825</v>
      </c>
      <c r="AE713" s="101">
        <f t="shared" si="418"/>
        <v>2.6589504965981075E-3</v>
      </c>
      <c r="AF713" s="569"/>
      <c r="AG713" s="569"/>
      <c r="AH713" s="117" t="s">
        <v>138</v>
      </c>
      <c r="AI713" s="187">
        <v>2901611</v>
      </c>
      <c r="AJ713" s="160">
        <f>IFERROR(AI713/AF707,"-")</f>
        <v>1.8555201419030123E-2</v>
      </c>
      <c r="AK713" s="187">
        <v>62</v>
      </c>
      <c r="AL713" s="160">
        <f>IFERROR(AK713/AG707,"-")</f>
        <v>0.35632183908045978</v>
      </c>
      <c r="AM713" s="190">
        <f t="shared" si="409"/>
        <v>46800.177419354841</v>
      </c>
      <c r="AN713" s="101">
        <f t="shared" si="419"/>
        <v>4.8486744349730193E-3</v>
      </c>
      <c r="AO713" s="569"/>
      <c r="AP713" s="586"/>
      <c r="AQ713" s="117" t="s">
        <v>138</v>
      </c>
      <c r="AR713" s="187">
        <f t="shared" si="404"/>
        <v>26382372</v>
      </c>
      <c r="AS713" s="160">
        <f>IFERROR(AR713/AO707,"-")</f>
        <v>2.6481635763495888E-2</v>
      </c>
      <c r="AT713" s="187">
        <f t="shared" si="405"/>
        <v>501</v>
      </c>
      <c r="AU713" s="160">
        <f>IFERROR(AT713/AP707,"-")</f>
        <v>0.32830930537352554</v>
      </c>
      <c r="AV713" s="190">
        <f t="shared" si="410"/>
        <v>52659.425149700597</v>
      </c>
      <c r="AW713" s="101">
        <f t="shared" si="420"/>
        <v>3.918041761163682E-2</v>
      </c>
      <c r="AX713" s="112"/>
      <c r="BN713" s="476"/>
      <c r="BO713" s="566"/>
      <c r="BP713" s="569"/>
      <c r="BQ713" s="569"/>
      <c r="BR713" s="388" t="s">
        <v>143</v>
      </c>
      <c r="BS713" s="374">
        <v>36484</v>
      </c>
      <c r="BT713" s="329">
        <v>8.8161822615435824E-5</v>
      </c>
      <c r="BU713" s="374">
        <v>5</v>
      </c>
      <c r="BV713" s="329">
        <v>9.9601593625498006E-3</v>
      </c>
      <c r="BW713" s="374">
        <v>7296.8</v>
      </c>
      <c r="BX713" s="389">
        <v>8.2019651908597297E-5</v>
      </c>
      <c r="CA713" s="9"/>
      <c r="CB713" s="138"/>
      <c r="CC713" s="138"/>
      <c r="CD713" s="138"/>
      <c r="CE713" s="138"/>
      <c r="CF713" s="138"/>
      <c r="CG713" s="138"/>
      <c r="CH713" s="1"/>
      <c r="CI713" s="9"/>
      <c r="CJ713" s="130"/>
      <c r="CK713" s="130"/>
      <c r="CL713" s="130"/>
      <c r="CM713" s="1"/>
      <c r="CN713" s="1"/>
      <c r="CO713" s="1"/>
      <c r="CP713" s="1"/>
      <c r="CQ713" s="1"/>
    </row>
    <row r="714" spans="2:95" s="14" customFormat="1" ht="13.5" customHeight="1">
      <c r="B714" s="451"/>
      <c r="C714" s="566"/>
      <c r="D714" s="581"/>
      <c r="E714" s="569"/>
      <c r="F714" s="569"/>
      <c r="G714" s="117" t="s">
        <v>139</v>
      </c>
      <c r="H714" s="187">
        <v>18094837</v>
      </c>
      <c r="I714" s="160">
        <f>IFERROR(H714/E707,"-")</f>
        <v>2.7176274080487103E-2</v>
      </c>
      <c r="J714" s="187">
        <v>96</v>
      </c>
      <c r="K714" s="160">
        <f>IFERROR(J714/F707,"-")</f>
        <v>8.5485307212822798E-2</v>
      </c>
      <c r="L714" s="190">
        <f t="shared" si="406"/>
        <v>188487.88541666666</v>
      </c>
      <c r="M714" s="101">
        <f t="shared" si="416"/>
        <v>7.5076249315711267E-3</v>
      </c>
      <c r="N714" s="569"/>
      <c r="O714" s="569"/>
      <c r="P714" s="117" t="s">
        <v>139</v>
      </c>
      <c r="Q714" s="187">
        <v>3317605</v>
      </c>
      <c r="R714" s="160">
        <f>IFERROR(Q714/N707,"-")</f>
        <v>2.8512754745987971E-2</v>
      </c>
      <c r="S714" s="187">
        <v>18</v>
      </c>
      <c r="T714" s="160">
        <f>IFERROR(S714/O707,"-")</f>
        <v>0.12587412587412589</v>
      </c>
      <c r="U714" s="190">
        <f t="shared" si="407"/>
        <v>184311.38888888888</v>
      </c>
      <c r="V714" s="101">
        <f t="shared" si="417"/>
        <v>1.4076796746695863E-3</v>
      </c>
      <c r="W714" s="569"/>
      <c r="X714" s="569"/>
      <c r="Y714" s="117" t="s">
        <v>139</v>
      </c>
      <c r="Z714" s="187">
        <v>2913179</v>
      </c>
      <c r="AA714" s="160">
        <f>IFERROR(Z714/W707,"-")</f>
        <v>5.0499661102742205E-2</v>
      </c>
      <c r="AB714" s="187">
        <v>12</v>
      </c>
      <c r="AC714" s="160">
        <f>IFERROR(AB714/X707,"-")</f>
        <v>0.13953488372093023</v>
      </c>
      <c r="AD714" s="190">
        <f t="shared" si="408"/>
        <v>242764.91666666666</v>
      </c>
      <c r="AE714" s="101">
        <f t="shared" si="418"/>
        <v>9.3845311644639084E-4</v>
      </c>
      <c r="AF714" s="569"/>
      <c r="AG714" s="569"/>
      <c r="AH714" s="117" t="s">
        <v>139</v>
      </c>
      <c r="AI714" s="187">
        <v>1242438</v>
      </c>
      <c r="AJ714" s="160">
        <f>IFERROR(AI714/AF707,"-")</f>
        <v>7.9451337000917589E-3</v>
      </c>
      <c r="AK714" s="187">
        <v>18</v>
      </c>
      <c r="AL714" s="160">
        <f>IFERROR(AK714/AG707,"-")</f>
        <v>0.10344827586206896</v>
      </c>
      <c r="AM714" s="190">
        <f t="shared" si="409"/>
        <v>69024.333333333328</v>
      </c>
      <c r="AN714" s="101">
        <f t="shared" si="419"/>
        <v>1.4076796746695863E-3</v>
      </c>
      <c r="AO714" s="569"/>
      <c r="AP714" s="586"/>
      <c r="AQ714" s="117" t="s">
        <v>139</v>
      </c>
      <c r="AR714" s="187">
        <f t="shared" si="404"/>
        <v>25568059</v>
      </c>
      <c r="AS714" s="160">
        <f>IFERROR(AR714/AO707,"-")</f>
        <v>2.5664258908091087E-2</v>
      </c>
      <c r="AT714" s="187">
        <f t="shared" si="405"/>
        <v>144</v>
      </c>
      <c r="AU714" s="160">
        <f>IFERROR(AT714/AP707,"-")</f>
        <v>9.4364351245085187E-2</v>
      </c>
      <c r="AV714" s="190">
        <f t="shared" si="410"/>
        <v>177555.96527777778</v>
      </c>
      <c r="AW714" s="101">
        <f t="shared" si="420"/>
        <v>1.126143739735669E-2</v>
      </c>
      <c r="AX714" s="112"/>
      <c r="BN714" s="476"/>
      <c r="BO714" s="566"/>
      <c r="BP714" s="569"/>
      <c r="BQ714" s="569"/>
      <c r="BR714" s="388" t="s">
        <v>144</v>
      </c>
      <c r="BS714" s="374">
        <v>2672815</v>
      </c>
      <c r="BT714" s="329">
        <v>6.4587282620840953E-3</v>
      </c>
      <c r="BU714" s="374">
        <v>79</v>
      </c>
      <c r="BV714" s="329">
        <v>0.15737051792828685</v>
      </c>
      <c r="BW714" s="374">
        <v>33833.101265822785</v>
      </c>
      <c r="BX714" s="389">
        <v>1.2959105001558373E-3</v>
      </c>
      <c r="CA714" s="9"/>
      <c r="CB714" s="138"/>
      <c r="CC714" s="138"/>
      <c r="CD714" s="138"/>
      <c r="CE714" s="138"/>
      <c r="CF714" s="138"/>
      <c r="CG714" s="138"/>
      <c r="CH714" s="1"/>
      <c r="CI714" s="9"/>
      <c r="CJ714" s="130"/>
      <c r="CK714" s="130"/>
      <c r="CL714" s="130"/>
      <c r="CM714" s="1"/>
      <c r="CN714" s="1"/>
      <c r="CO714" s="1"/>
      <c r="CP714" s="1"/>
      <c r="CQ714" s="1"/>
    </row>
    <row r="715" spans="2:95" s="14" customFormat="1" ht="13.5" customHeight="1">
      <c r="B715" s="451"/>
      <c r="C715" s="566"/>
      <c r="D715" s="581"/>
      <c r="E715" s="569"/>
      <c r="F715" s="569"/>
      <c r="G715" s="117" t="s">
        <v>149</v>
      </c>
      <c r="H715" s="187">
        <v>1345</v>
      </c>
      <c r="I715" s="160">
        <f>IFERROR(H715/E707,"-")</f>
        <v>2.0200286213274622E-6</v>
      </c>
      <c r="J715" s="187">
        <v>1</v>
      </c>
      <c r="K715" s="160">
        <f>IFERROR(J715/F707,"-")</f>
        <v>8.9047195013357077E-4</v>
      </c>
      <c r="L715" s="190">
        <f t="shared" si="406"/>
        <v>1345</v>
      </c>
      <c r="M715" s="101">
        <f t="shared" si="416"/>
        <v>7.8204426370532575E-5</v>
      </c>
      <c r="N715" s="569"/>
      <c r="O715" s="569"/>
      <c r="P715" s="117" t="s">
        <v>149</v>
      </c>
      <c r="Q715" s="187">
        <v>0</v>
      </c>
      <c r="R715" s="160">
        <f>IFERROR(Q715/N707,"-")</f>
        <v>0</v>
      </c>
      <c r="S715" s="187">
        <v>0</v>
      </c>
      <c r="T715" s="160">
        <f>IFERROR(S715/O707,"-")</f>
        <v>0</v>
      </c>
      <c r="U715" s="190" t="str">
        <f t="shared" si="407"/>
        <v>-</v>
      </c>
      <c r="V715" s="101">
        <f t="shared" si="417"/>
        <v>0</v>
      </c>
      <c r="W715" s="569"/>
      <c r="X715" s="569"/>
      <c r="Y715" s="117" t="s">
        <v>149</v>
      </c>
      <c r="Z715" s="187">
        <v>0</v>
      </c>
      <c r="AA715" s="160">
        <f>IFERROR(Z715/W707,"-")</f>
        <v>0</v>
      </c>
      <c r="AB715" s="187">
        <v>0</v>
      </c>
      <c r="AC715" s="160">
        <f>IFERROR(AB715/X707,"-")</f>
        <v>0</v>
      </c>
      <c r="AD715" s="190" t="str">
        <f t="shared" si="408"/>
        <v>-</v>
      </c>
      <c r="AE715" s="101">
        <f t="shared" si="418"/>
        <v>0</v>
      </c>
      <c r="AF715" s="569"/>
      <c r="AG715" s="569"/>
      <c r="AH715" s="117" t="s">
        <v>149</v>
      </c>
      <c r="AI715" s="187">
        <v>0</v>
      </c>
      <c r="AJ715" s="160">
        <f>IFERROR(AI715/AF707,"-")</f>
        <v>0</v>
      </c>
      <c r="AK715" s="187">
        <v>0</v>
      </c>
      <c r="AL715" s="160">
        <f>IFERROR(AK715/AG707,"-")</f>
        <v>0</v>
      </c>
      <c r="AM715" s="190" t="str">
        <f t="shared" si="409"/>
        <v>-</v>
      </c>
      <c r="AN715" s="101">
        <f t="shared" si="419"/>
        <v>0</v>
      </c>
      <c r="AO715" s="569"/>
      <c r="AP715" s="586"/>
      <c r="AQ715" s="117" t="s">
        <v>149</v>
      </c>
      <c r="AR715" s="187">
        <f t="shared" si="404"/>
        <v>1345</v>
      </c>
      <c r="AS715" s="160">
        <f>IFERROR(AR715/AO707,"-")</f>
        <v>1.3500605670294532E-6</v>
      </c>
      <c r="AT715" s="187">
        <f t="shared" si="405"/>
        <v>1</v>
      </c>
      <c r="AU715" s="160">
        <f>IFERROR(AT715/AP707,"-")</f>
        <v>6.5530799475753605E-4</v>
      </c>
      <c r="AV715" s="190">
        <f t="shared" si="410"/>
        <v>1345</v>
      </c>
      <c r="AW715" s="101">
        <f t="shared" si="420"/>
        <v>7.8204426370532575E-5</v>
      </c>
      <c r="AX715" s="112"/>
      <c r="BN715" s="476"/>
      <c r="BO715" s="566"/>
      <c r="BP715" s="569"/>
      <c r="BQ715" s="569"/>
      <c r="BR715" s="388" t="s">
        <v>145</v>
      </c>
      <c r="BS715" s="374">
        <v>2174007</v>
      </c>
      <c r="BT715" s="329">
        <v>5.2533828390175369E-3</v>
      </c>
      <c r="BU715" s="374">
        <v>53</v>
      </c>
      <c r="BV715" s="329">
        <v>0.10557768924302789</v>
      </c>
      <c r="BW715" s="374">
        <v>41019</v>
      </c>
      <c r="BX715" s="389">
        <v>8.6940831023113137E-4</v>
      </c>
      <c r="CA715" s="9"/>
      <c r="CB715" s="138"/>
      <c r="CC715" s="138"/>
      <c r="CD715" s="138"/>
      <c r="CE715" s="138"/>
      <c r="CF715" s="138"/>
      <c r="CG715" s="138"/>
      <c r="CH715" s="1"/>
      <c r="CI715" s="9"/>
      <c r="CJ715" s="130"/>
      <c r="CK715" s="130"/>
      <c r="CL715" s="130"/>
      <c r="CM715" s="1"/>
      <c r="CN715" s="1"/>
      <c r="CO715" s="1"/>
      <c r="CP715" s="1"/>
      <c r="CQ715" s="1"/>
    </row>
    <row r="716" spans="2:95" s="14" customFormat="1" ht="13.5" customHeight="1">
      <c r="B716" s="451"/>
      <c r="C716" s="566"/>
      <c r="D716" s="581"/>
      <c r="E716" s="569"/>
      <c r="F716" s="569"/>
      <c r="G716" s="117" t="s">
        <v>140</v>
      </c>
      <c r="H716" s="187">
        <v>132888</v>
      </c>
      <c r="I716" s="160">
        <f>IFERROR(H716/E707,"-")</f>
        <v>1.9958183154718498E-4</v>
      </c>
      <c r="J716" s="187">
        <v>8</v>
      </c>
      <c r="K716" s="160">
        <f>IFERROR(J716/F707,"-")</f>
        <v>7.1237756010685662E-3</v>
      </c>
      <c r="L716" s="190">
        <f t="shared" si="406"/>
        <v>16611</v>
      </c>
      <c r="M716" s="101">
        <f t="shared" si="416"/>
        <v>6.256354109642606E-4</v>
      </c>
      <c r="N716" s="569"/>
      <c r="O716" s="569"/>
      <c r="P716" s="117" t="s">
        <v>140</v>
      </c>
      <c r="Q716" s="187">
        <v>11478</v>
      </c>
      <c r="R716" s="160">
        <f>IFERROR(Q716/N707,"-")</f>
        <v>9.8646282174776672E-5</v>
      </c>
      <c r="S716" s="187">
        <v>1</v>
      </c>
      <c r="T716" s="160">
        <f>IFERROR(S716/O707,"-")</f>
        <v>6.993006993006993E-3</v>
      </c>
      <c r="U716" s="190">
        <f t="shared" si="407"/>
        <v>11478</v>
      </c>
      <c r="V716" s="101">
        <f t="shared" si="417"/>
        <v>7.8204426370532575E-5</v>
      </c>
      <c r="W716" s="569"/>
      <c r="X716" s="569"/>
      <c r="Y716" s="117" t="s">
        <v>140</v>
      </c>
      <c r="Z716" s="187">
        <v>0</v>
      </c>
      <c r="AA716" s="160">
        <f>IFERROR(Z716/W707,"-")</f>
        <v>0</v>
      </c>
      <c r="AB716" s="187">
        <v>0</v>
      </c>
      <c r="AC716" s="160">
        <f>IFERROR(AB716/X707,"-")</f>
        <v>0</v>
      </c>
      <c r="AD716" s="190" t="str">
        <f t="shared" si="408"/>
        <v>-</v>
      </c>
      <c r="AE716" s="101">
        <f t="shared" si="418"/>
        <v>0</v>
      </c>
      <c r="AF716" s="569"/>
      <c r="AG716" s="569"/>
      <c r="AH716" s="117" t="s">
        <v>140</v>
      </c>
      <c r="AI716" s="187">
        <v>9648</v>
      </c>
      <c r="AJ716" s="160">
        <f>IFERROR(AI716/AF707,"-")</f>
        <v>6.1696961891446729E-5</v>
      </c>
      <c r="AK716" s="187">
        <v>3</v>
      </c>
      <c r="AL716" s="160">
        <f>IFERROR(AK716/AG707,"-")</f>
        <v>1.7241379310344827E-2</v>
      </c>
      <c r="AM716" s="190">
        <f t="shared" si="409"/>
        <v>3216</v>
      </c>
      <c r="AN716" s="101">
        <f t="shared" si="419"/>
        <v>2.3461327911159771E-4</v>
      </c>
      <c r="AO716" s="569"/>
      <c r="AP716" s="586"/>
      <c r="AQ716" s="117" t="s">
        <v>140</v>
      </c>
      <c r="AR716" s="187">
        <f t="shared" si="404"/>
        <v>154014</v>
      </c>
      <c r="AS716" s="160">
        <f>IFERROR(AR716/AO707,"-")</f>
        <v>1.5459347819366112E-4</v>
      </c>
      <c r="AT716" s="187">
        <f t="shared" si="405"/>
        <v>12</v>
      </c>
      <c r="AU716" s="160">
        <f>IFERROR(AT716/AP707,"-")</f>
        <v>7.8636959370904317E-3</v>
      </c>
      <c r="AV716" s="190">
        <f t="shared" si="410"/>
        <v>12834.5</v>
      </c>
      <c r="AW716" s="101">
        <f t="shared" si="420"/>
        <v>9.3845311644639084E-4</v>
      </c>
      <c r="AX716" s="112"/>
      <c r="BN716" s="476"/>
      <c r="BO716" s="566"/>
      <c r="BP716" s="569"/>
      <c r="BQ716" s="569"/>
      <c r="BR716" s="388" t="s">
        <v>146</v>
      </c>
      <c r="BS716" s="374">
        <v>711094</v>
      </c>
      <c r="BT716" s="329">
        <v>1.7183242816275826E-3</v>
      </c>
      <c r="BU716" s="374">
        <v>32</v>
      </c>
      <c r="BV716" s="329">
        <v>6.3745019920318724E-2</v>
      </c>
      <c r="BW716" s="374">
        <v>22221.6875</v>
      </c>
      <c r="BX716" s="389">
        <v>5.249257722150227E-4</v>
      </c>
      <c r="CA716" s="9"/>
      <c r="CB716" s="138"/>
      <c r="CC716" s="138"/>
      <c r="CD716" s="138"/>
      <c r="CE716" s="138"/>
      <c r="CF716" s="138"/>
      <c r="CG716" s="138"/>
      <c r="CH716" s="1"/>
      <c r="CI716" s="9"/>
      <c r="CJ716" s="130"/>
      <c r="CK716" s="130"/>
      <c r="CL716" s="130"/>
      <c r="CM716" s="1"/>
      <c r="CN716" s="1"/>
      <c r="CO716" s="1"/>
      <c r="CP716" s="1"/>
      <c r="CQ716" s="1"/>
    </row>
    <row r="717" spans="2:95" s="14" customFormat="1" ht="13.5" customHeight="1">
      <c r="B717" s="451"/>
      <c r="C717" s="566"/>
      <c r="D717" s="581"/>
      <c r="E717" s="569"/>
      <c r="F717" s="569"/>
      <c r="G717" s="117" t="s">
        <v>141</v>
      </c>
      <c r="H717" s="187">
        <v>533256</v>
      </c>
      <c r="I717" s="160">
        <f>IFERROR(H717/E707,"-")</f>
        <v>8.0088652973576003E-4</v>
      </c>
      <c r="J717" s="187">
        <v>35</v>
      </c>
      <c r="K717" s="160">
        <f>IFERROR(J717/F707,"-")</f>
        <v>3.1166518254674976E-2</v>
      </c>
      <c r="L717" s="190">
        <f t="shared" si="406"/>
        <v>15235.885714285714</v>
      </c>
      <c r="M717" s="101">
        <f t="shared" si="416"/>
        <v>2.7371549229686402E-3</v>
      </c>
      <c r="N717" s="569"/>
      <c r="O717" s="569"/>
      <c r="P717" s="117" t="s">
        <v>141</v>
      </c>
      <c r="Q717" s="187">
        <v>26734</v>
      </c>
      <c r="R717" s="160">
        <f>IFERROR(Q717/N707,"-")</f>
        <v>2.2976212821575878E-4</v>
      </c>
      <c r="S717" s="187">
        <v>3</v>
      </c>
      <c r="T717" s="160">
        <f>IFERROR(S717/O707,"-")</f>
        <v>2.097902097902098E-2</v>
      </c>
      <c r="U717" s="190">
        <f t="shared" si="407"/>
        <v>8911.3333333333339</v>
      </c>
      <c r="V717" s="101">
        <f t="shared" si="417"/>
        <v>2.3461327911159771E-4</v>
      </c>
      <c r="W717" s="569"/>
      <c r="X717" s="569"/>
      <c r="Y717" s="117" t="s">
        <v>141</v>
      </c>
      <c r="Z717" s="187">
        <v>30817</v>
      </c>
      <c r="AA717" s="160">
        <f>IFERROR(Z717/W707,"-")</f>
        <v>5.3420955464913294E-4</v>
      </c>
      <c r="AB717" s="187">
        <v>5</v>
      </c>
      <c r="AC717" s="160">
        <f>IFERROR(AB717/X707,"-")</f>
        <v>5.8139534883720929E-2</v>
      </c>
      <c r="AD717" s="190">
        <f t="shared" si="408"/>
        <v>6163.4</v>
      </c>
      <c r="AE717" s="101">
        <f t="shared" si="418"/>
        <v>3.9102213185266289E-4</v>
      </c>
      <c r="AF717" s="569"/>
      <c r="AG717" s="569"/>
      <c r="AH717" s="117" t="s">
        <v>141</v>
      </c>
      <c r="AI717" s="187">
        <v>131136</v>
      </c>
      <c r="AJ717" s="160">
        <f>IFERROR(AI717/AF707,"-")</f>
        <v>8.3858756162901718E-4</v>
      </c>
      <c r="AK717" s="187">
        <v>11</v>
      </c>
      <c r="AL717" s="160">
        <f>IFERROR(AK717/AG707,"-")</f>
        <v>6.3218390804597707E-2</v>
      </c>
      <c r="AM717" s="190">
        <f t="shared" si="409"/>
        <v>11921.454545454546</v>
      </c>
      <c r="AN717" s="101">
        <f t="shared" si="419"/>
        <v>8.6024869007585831E-4</v>
      </c>
      <c r="AO717" s="569"/>
      <c r="AP717" s="586"/>
      <c r="AQ717" s="117" t="s">
        <v>141</v>
      </c>
      <c r="AR717" s="187">
        <f t="shared" si="404"/>
        <v>721943</v>
      </c>
      <c r="AS717" s="160">
        <f>IFERROR(AR717/AO707,"-")</f>
        <v>7.2465931296873199E-4</v>
      </c>
      <c r="AT717" s="187">
        <f t="shared" si="405"/>
        <v>54</v>
      </c>
      <c r="AU717" s="160">
        <f>IFERROR(AT717/AP707,"-")</f>
        <v>3.5386631716906945E-2</v>
      </c>
      <c r="AV717" s="190">
        <f t="shared" si="410"/>
        <v>13369.314814814816</v>
      </c>
      <c r="AW717" s="101">
        <f t="shared" si="420"/>
        <v>4.223039024008759E-3</v>
      </c>
      <c r="AX717" s="112"/>
      <c r="BN717" s="476"/>
      <c r="BO717" s="566"/>
      <c r="BP717" s="569"/>
      <c r="BQ717" s="569"/>
      <c r="BR717" s="388" t="s">
        <v>147</v>
      </c>
      <c r="BS717" s="374">
        <v>1127848</v>
      </c>
      <c r="BT717" s="329">
        <v>2.7253901796177519E-3</v>
      </c>
      <c r="BU717" s="374">
        <v>62</v>
      </c>
      <c r="BV717" s="329">
        <v>0.12350597609561753</v>
      </c>
      <c r="BW717" s="374">
        <v>18191.096774193549</v>
      </c>
      <c r="BX717" s="389">
        <v>1.0170436836666064E-3</v>
      </c>
      <c r="CA717" s="9"/>
      <c r="CB717" s="138"/>
      <c r="CC717" s="138"/>
      <c r="CD717" s="138"/>
      <c r="CE717" s="138"/>
      <c r="CF717" s="138"/>
      <c r="CG717" s="138"/>
      <c r="CH717" s="1"/>
      <c r="CI717" s="9"/>
      <c r="CJ717" s="130"/>
      <c r="CK717" s="130"/>
      <c r="CL717" s="130"/>
      <c r="CM717" s="1"/>
      <c r="CN717" s="1"/>
      <c r="CO717" s="1"/>
      <c r="CP717" s="1"/>
      <c r="CQ717" s="1"/>
    </row>
    <row r="718" spans="2:95" s="14" customFormat="1" ht="13.5" customHeight="1">
      <c r="B718" s="451"/>
      <c r="C718" s="566"/>
      <c r="D718" s="581"/>
      <c r="E718" s="569"/>
      <c r="F718" s="569"/>
      <c r="G718" s="117" t="s">
        <v>142</v>
      </c>
      <c r="H718" s="187">
        <v>0</v>
      </c>
      <c r="I718" s="160">
        <f>IFERROR(H718/E707,"-")</f>
        <v>0</v>
      </c>
      <c r="J718" s="187">
        <v>0</v>
      </c>
      <c r="K718" s="160">
        <f>IFERROR(J718/F707,"-")</f>
        <v>0</v>
      </c>
      <c r="L718" s="190" t="str">
        <f t="shared" si="406"/>
        <v>-</v>
      </c>
      <c r="M718" s="101">
        <f t="shared" si="416"/>
        <v>0</v>
      </c>
      <c r="N718" s="569"/>
      <c r="O718" s="569"/>
      <c r="P718" s="117" t="s">
        <v>142</v>
      </c>
      <c r="Q718" s="187">
        <v>0</v>
      </c>
      <c r="R718" s="160">
        <f>IFERROR(Q718/N707,"-")</f>
        <v>0</v>
      </c>
      <c r="S718" s="187">
        <v>0</v>
      </c>
      <c r="T718" s="160">
        <f>IFERROR(S718/O707,"-")</f>
        <v>0</v>
      </c>
      <c r="U718" s="190" t="str">
        <f t="shared" si="407"/>
        <v>-</v>
      </c>
      <c r="V718" s="101">
        <f t="shared" si="417"/>
        <v>0</v>
      </c>
      <c r="W718" s="569"/>
      <c r="X718" s="569"/>
      <c r="Y718" s="117" t="s">
        <v>142</v>
      </c>
      <c r="Z718" s="187">
        <v>0</v>
      </c>
      <c r="AA718" s="160">
        <f>IFERROR(Z718/W707,"-")</f>
        <v>0</v>
      </c>
      <c r="AB718" s="187">
        <v>0</v>
      </c>
      <c r="AC718" s="160">
        <f>IFERROR(AB718/X707,"-")</f>
        <v>0</v>
      </c>
      <c r="AD718" s="190" t="str">
        <f t="shared" si="408"/>
        <v>-</v>
      </c>
      <c r="AE718" s="101">
        <f t="shared" si="418"/>
        <v>0</v>
      </c>
      <c r="AF718" s="569"/>
      <c r="AG718" s="569"/>
      <c r="AH718" s="117" t="s">
        <v>142</v>
      </c>
      <c r="AI718" s="187">
        <v>26847</v>
      </c>
      <c r="AJ718" s="160">
        <f>IFERROR(AI718/AF707,"-")</f>
        <v>1.7168100496472535E-4</v>
      </c>
      <c r="AK718" s="187">
        <v>3</v>
      </c>
      <c r="AL718" s="160">
        <f>IFERROR(AK718/AG707,"-")</f>
        <v>1.7241379310344827E-2</v>
      </c>
      <c r="AM718" s="190">
        <f t="shared" si="409"/>
        <v>8949</v>
      </c>
      <c r="AN718" s="101">
        <f t="shared" si="419"/>
        <v>2.3461327911159771E-4</v>
      </c>
      <c r="AO718" s="569"/>
      <c r="AP718" s="586"/>
      <c r="AQ718" s="117" t="s">
        <v>142</v>
      </c>
      <c r="AR718" s="187">
        <f t="shared" si="404"/>
        <v>26847</v>
      </c>
      <c r="AS718" s="160">
        <f>IFERROR(AR718/AO707,"-")</f>
        <v>2.6948011927910581E-5</v>
      </c>
      <c r="AT718" s="187">
        <f t="shared" si="405"/>
        <v>3</v>
      </c>
      <c r="AU718" s="160">
        <f>IFERROR(AT718/AP707,"-")</f>
        <v>1.9659239842726079E-3</v>
      </c>
      <c r="AV718" s="190">
        <f t="shared" si="410"/>
        <v>8949</v>
      </c>
      <c r="AW718" s="101">
        <f t="shared" si="420"/>
        <v>2.3461327911159771E-4</v>
      </c>
      <c r="AX718" s="112"/>
      <c r="BN718" s="477"/>
      <c r="BO718" s="567"/>
      <c r="BP718" s="570"/>
      <c r="BQ718" s="570"/>
      <c r="BR718" s="119" t="s">
        <v>74</v>
      </c>
      <c r="BS718" s="374">
        <v>68675116</v>
      </c>
      <c r="BT718" s="329">
        <v>0.16595009853323317</v>
      </c>
      <c r="BU718" s="374">
        <v>420</v>
      </c>
      <c r="BV718" s="329">
        <v>0.8366533864541833</v>
      </c>
      <c r="BW718" s="374">
        <v>163512.18095238096</v>
      </c>
      <c r="BX718" s="389">
        <v>6.889650760322173E-3</v>
      </c>
      <c r="CA718" s="9"/>
      <c r="CB718" s="138"/>
      <c r="CC718" s="138"/>
      <c r="CD718" s="138"/>
      <c r="CE718" s="138"/>
      <c r="CF718" s="138"/>
      <c r="CG718" s="138"/>
      <c r="CH718" s="1"/>
      <c r="CI718" s="9"/>
      <c r="CJ718" s="130"/>
      <c r="CK718" s="130"/>
      <c r="CL718" s="130"/>
      <c r="CM718" s="1"/>
      <c r="CN718" s="1"/>
      <c r="CO718" s="1"/>
      <c r="CP718" s="1"/>
      <c r="CQ718" s="1"/>
    </row>
    <row r="719" spans="2:95" s="14" customFormat="1" ht="13.5" customHeight="1">
      <c r="B719" s="451"/>
      <c r="C719" s="566"/>
      <c r="D719" s="581"/>
      <c r="E719" s="569"/>
      <c r="F719" s="569"/>
      <c r="G719" s="117" t="s">
        <v>143</v>
      </c>
      <c r="H719" s="187">
        <v>65198</v>
      </c>
      <c r="I719" s="160">
        <f>IFERROR(H719/E707,"-")</f>
        <v>9.7919573273834852E-5</v>
      </c>
      <c r="J719" s="187">
        <v>5</v>
      </c>
      <c r="K719" s="160">
        <f>IFERROR(J719/F707,"-")</f>
        <v>4.4523597506678537E-3</v>
      </c>
      <c r="L719" s="190">
        <f t="shared" si="406"/>
        <v>13039.6</v>
      </c>
      <c r="M719" s="101">
        <f t="shared" si="416"/>
        <v>3.9102213185266289E-4</v>
      </c>
      <c r="N719" s="569"/>
      <c r="O719" s="569"/>
      <c r="P719" s="117" t="s">
        <v>143</v>
      </c>
      <c r="Q719" s="187">
        <v>0</v>
      </c>
      <c r="R719" s="160">
        <f>IFERROR(Q719/N707,"-")</f>
        <v>0</v>
      </c>
      <c r="S719" s="187">
        <v>0</v>
      </c>
      <c r="T719" s="160">
        <f>IFERROR(S719/O707,"-")</f>
        <v>0</v>
      </c>
      <c r="U719" s="190" t="str">
        <f t="shared" si="407"/>
        <v>-</v>
      </c>
      <c r="V719" s="101">
        <f t="shared" si="417"/>
        <v>0</v>
      </c>
      <c r="W719" s="569"/>
      <c r="X719" s="569"/>
      <c r="Y719" s="117" t="s">
        <v>143</v>
      </c>
      <c r="Z719" s="187">
        <v>0</v>
      </c>
      <c r="AA719" s="160">
        <f>IFERROR(Z719/W707,"-")</f>
        <v>0</v>
      </c>
      <c r="AB719" s="187">
        <v>0</v>
      </c>
      <c r="AC719" s="160">
        <f>IFERROR(AB719/X707,"-")</f>
        <v>0</v>
      </c>
      <c r="AD719" s="190" t="str">
        <f t="shared" si="408"/>
        <v>-</v>
      </c>
      <c r="AE719" s="101">
        <f t="shared" si="418"/>
        <v>0</v>
      </c>
      <c r="AF719" s="569"/>
      <c r="AG719" s="569"/>
      <c r="AH719" s="117" t="s">
        <v>143</v>
      </c>
      <c r="AI719" s="187">
        <v>1603069</v>
      </c>
      <c r="AJ719" s="160">
        <f>IFERROR(AI719/AF707,"-")</f>
        <v>1.0251294258121851E-2</v>
      </c>
      <c r="AK719" s="187">
        <v>5</v>
      </c>
      <c r="AL719" s="160">
        <f>IFERROR(AK719/AG707,"-")</f>
        <v>2.8735632183908046E-2</v>
      </c>
      <c r="AM719" s="190">
        <f t="shared" si="409"/>
        <v>320613.8</v>
      </c>
      <c r="AN719" s="101">
        <f t="shared" si="419"/>
        <v>3.9102213185266289E-4</v>
      </c>
      <c r="AO719" s="569"/>
      <c r="AP719" s="586"/>
      <c r="AQ719" s="117" t="s">
        <v>143</v>
      </c>
      <c r="AR719" s="187">
        <f t="shared" si="404"/>
        <v>1668267</v>
      </c>
      <c r="AS719" s="160">
        <f>IFERROR(AR719/AO707,"-")</f>
        <v>1.6745438602055946E-3</v>
      </c>
      <c r="AT719" s="187">
        <f t="shared" si="405"/>
        <v>10</v>
      </c>
      <c r="AU719" s="160">
        <f>IFERROR(AT719/AP707,"-")</f>
        <v>6.55307994757536E-3</v>
      </c>
      <c r="AV719" s="190">
        <f t="shared" si="410"/>
        <v>166826.70000000001</v>
      </c>
      <c r="AW719" s="101">
        <f t="shared" si="420"/>
        <v>7.8204426370532577E-4</v>
      </c>
      <c r="AX719" s="112"/>
      <c r="BN719" s="555">
        <v>43</v>
      </c>
      <c r="BO719" s="565" t="s">
        <v>8</v>
      </c>
      <c r="BP719" s="568">
        <v>806195650</v>
      </c>
      <c r="BQ719" s="568">
        <v>855</v>
      </c>
      <c r="BR719" s="388" t="s">
        <v>133</v>
      </c>
      <c r="BS719" s="374">
        <v>43229321</v>
      </c>
      <c r="BT719" s="329">
        <v>5.3621377143377044E-2</v>
      </c>
      <c r="BU719" s="374">
        <v>243</v>
      </c>
      <c r="BV719" s="329">
        <v>0.28421052631578947</v>
      </c>
      <c r="BW719" s="374">
        <v>177898.44032921811</v>
      </c>
      <c r="BX719" s="389">
        <v>6.5384097941611728E-3</v>
      </c>
      <c r="CA719" s="9"/>
      <c r="CB719" s="138"/>
      <c r="CC719" s="138"/>
      <c r="CD719" s="138"/>
      <c r="CE719" s="138"/>
      <c r="CF719" s="138"/>
      <c r="CG719" s="138"/>
      <c r="CH719" s="1"/>
      <c r="CI719" s="9"/>
      <c r="CJ719" s="130"/>
      <c r="CK719" s="130"/>
      <c r="CL719" s="130"/>
      <c r="CM719" s="1"/>
      <c r="CN719" s="1"/>
      <c r="CO719" s="1"/>
      <c r="CP719" s="1"/>
      <c r="CQ719" s="1"/>
    </row>
    <row r="720" spans="2:95" s="14" customFormat="1" ht="13.5" customHeight="1">
      <c r="B720" s="451"/>
      <c r="C720" s="566"/>
      <c r="D720" s="581"/>
      <c r="E720" s="569"/>
      <c r="F720" s="569"/>
      <c r="G720" s="117" t="s">
        <v>144</v>
      </c>
      <c r="H720" s="187">
        <v>4919903</v>
      </c>
      <c r="I720" s="160">
        <f>IFERROR(H720/E707,"-")</f>
        <v>7.38910399565416E-3</v>
      </c>
      <c r="J720" s="187">
        <v>90</v>
      </c>
      <c r="K720" s="160">
        <f>IFERROR(J720/F707,"-")</f>
        <v>8.0142475512021374E-2</v>
      </c>
      <c r="L720" s="190">
        <f t="shared" si="406"/>
        <v>54665.588888888888</v>
      </c>
      <c r="M720" s="101">
        <f t="shared" si="416"/>
        <v>7.0383983733479311E-3</v>
      </c>
      <c r="N720" s="569"/>
      <c r="O720" s="569"/>
      <c r="P720" s="117" t="s">
        <v>144</v>
      </c>
      <c r="Q720" s="187">
        <v>797741</v>
      </c>
      <c r="R720" s="160">
        <f>IFERROR(Q720/N707,"-")</f>
        <v>6.8560884987270004E-3</v>
      </c>
      <c r="S720" s="187">
        <v>19</v>
      </c>
      <c r="T720" s="160">
        <f>IFERROR(S720/O707,"-")</f>
        <v>0.13286713286713286</v>
      </c>
      <c r="U720" s="190">
        <f t="shared" si="407"/>
        <v>41986.368421052633</v>
      </c>
      <c r="V720" s="101">
        <f t="shared" si="417"/>
        <v>1.4858841010401188E-3</v>
      </c>
      <c r="W720" s="569"/>
      <c r="X720" s="569"/>
      <c r="Y720" s="117" t="s">
        <v>144</v>
      </c>
      <c r="Z720" s="187">
        <v>101438</v>
      </c>
      <c r="AA720" s="160">
        <f>IFERROR(Z720/W707,"-")</f>
        <v>1.7584173931433544E-3</v>
      </c>
      <c r="AB720" s="187">
        <v>8</v>
      </c>
      <c r="AC720" s="160">
        <f>IFERROR(AB720/X707,"-")</f>
        <v>9.3023255813953487E-2</v>
      </c>
      <c r="AD720" s="190">
        <f t="shared" si="408"/>
        <v>12679.75</v>
      </c>
      <c r="AE720" s="101">
        <f t="shared" si="418"/>
        <v>6.256354109642606E-4</v>
      </c>
      <c r="AF720" s="569"/>
      <c r="AG720" s="569"/>
      <c r="AH720" s="117" t="s">
        <v>144</v>
      </c>
      <c r="AI720" s="187">
        <v>1381131</v>
      </c>
      <c r="AJ720" s="160">
        <f>IFERROR(AI720/AF707,"-")</f>
        <v>8.8320467116600031E-3</v>
      </c>
      <c r="AK720" s="187">
        <v>37</v>
      </c>
      <c r="AL720" s="160">
        <f>IFERROR(AK720/AG707,"-")</f>
        <v>0.21264367816091953</v>
      </c>
      <c r="AM720" s="190">
        <f t="shared" si="409"/>
        <v>37327.864864864867</v>
      </c>
      <c r="AN720" s="101">
        <f t="shared" si="419"/>
        <v>2.8935637757097053E-3</v>
      </c>
      <c r="AO720" s="569"/>
      <c r="AP720" s="586"/>
      <c r="AQ720" s="117" t="s">
        <v>144</v>
      </c>
      <c r="AR720" s="187">
        <f t="shared" si="404"/>
        <v>7200213</v>
      </c>
      <c r="AS720" s="160">
        <f>IFERROR(AR720/AO707,"-")</f>
        <v>7.2273038256601045E-3</v>
      </c>
      <c r="AT720" s="187">
        <f t="shared" si="405"/>
        <v>154</v>
      </c>
      <c r="AU720" s="160">
        <f>IFERROR(AT720/AP707,"-")</f>
        <v>0.10091743119266056</v>
      </c>
      <c r="AV720" s="190">
        <f t="shared" si="410"/>
        <v>46754.629870129873</v>
      </c>
      <c r="AW720" s="101">
        <f t="shared" si="420"/>
        <v>1.2043481661062016E-2</v>
      </c>
      <c r="AX720" s="112"/>
      <c r="BN720" s="476"/>
      <c r="BO720" s="566"/>
      <c r="BP720" s="569"/>
      <c r="BQ720" s="569"/>
      <c r="BR720" s="388" t="s">
        <v>134</v>
      </c>
      <c r="BS720" s="374">
        <v>11832441</v>
      </c>
      <c r="BT720" s="329">
        <v>1.4676885195299676E-2</v>
      </c>
      <c r="BU720" s="374">
        <v>243</v>
      </c>
      <c r="BV720" s="329">
        <v>0.28421052631578947</v>
      </c>
      <c r="BW720" s="374">
        <v>48693.172839506173</v>
      </c>
      <c r="BX720" s="389">
        <v>6.5384097941611728E-3</v>
      </c>
      <c r="CA720" s="9"/>
      <c r="CB720" s="138"/>
      <c r="CC720" s="138"/>
      <c r="CD720" s="138"/>
      <c r="CE720" s="138"/>
      <c r="CF720" s="138"/>
      <c r="CG720" s="138"/>
      <c r="CH720" s="1"/>
      <c r="CI720" s="9"/>
      <c r="CJ720" s="130"/>
      <c r="CK720" s="130"/>
      <c r="CL720" s="130"/>
      <c r="CM720" s="1"/>
      <c r="CN720" s="1"/>
      <c r="CO720" s="1"/>
      <c r="CP720" s="1"/>
      <c r="CQ720" s="1"/>
    </row>
    <row r="721" spans="2:95" s="14" customFormat="1" ht="13.5" customHeight="1">
      <c r="B721" s="451"/>
      <c r="C721" s="566"/>
      <c r="D721" s="581"/>
      <c r="E721" s="569"/>
      <c r="F721" s="569"/>
      <c r="G721" s="117" t="s">
        <v>145</v>
      </c>
      <c r="H721" s="187">
        <v>2816287</v>
      </c>
      <c r="I721" s="160">
        <f>IFERROR(H721/E707,"-")</f>
        <v>4.2297251642174384E-3</v>
      </c>
      <c r="J721" s="187">
        <v>75</v>
      </c>
      <c r="K721" s="160">
        <f>IFERROR(J721/F707,"-")</f>
        <v>6.678539626001781E-2</v>
      </c>
      <c r="L721" s="190">
        <f t="shared" si="406"/>
        <v>37550.493333333332</v>
      </c>
      <c r="M721" s="101">
        <f t="shared" si="416"/>
        <v>5.8653319777899433E-3</v>
      </c>
      <c r="N721" s="569"/>
      <c r="O721" s="569"/>
      <c r="P721" s="117" t="s">
        <v>145</v>
      </c>
      <c r="Q721" s="187">
        <v>212493</v>
      </c>
      <c r="R721" s="160">
        <f>IFERROR(Q721/N707,"-")</f>
        <v>1.8262453770835354E-3</v>
      </c>
      <c r="S721" s="187">
        <v>8</v>
      </c>
      <c r="T721" s="160">
        <f>IFERROR(S721/O707,"-")</f>
        <v>5.5944055944055944E-2</v>
      </c>
      <c r="U721" s="190">
        <f t="shared" si="407"/>
        <v>26561.625</v>
      </c>
      <c r="V721" s="101">
        <f t="shared" si="417"/>
        <v>6.256354109642606E-4</v>
      </c>
      <c r="W721" s="569"/>
      <c r="X721" s="569"/>
      <c r="Y721" s="117" t="s">
        <v>145</v>
      </c>
      <c r="Z721" s="187">
        <v>81735</v>
      </c>
      <c r="AA721" s="160">
        <f>IFERROR(Z721/W707,"-")</f>
        <v>1.4168678959420736E-3</v>
      </c>
      <c r="AB721" s="187">
        <v>8</v>
      </c>
      <c r="AC721" s="160">
        <f>IFERROR(AB721/X707,"-")</f>
        <v>9.3023255813953487E-2</v>
      </c>
      <c r="AD721" s="190">
        <f t="shared" si="408"/>
        <v>10216.875</v>
      </c>
      <c r="AE721" s="101">
        <f t="shared" si="418"/>
        <v>6.256354109642606E-4</v>
      </c>
      <c r="AF721" s="569"/>
      <c r="AG721" s="569"/>
      <c r="AH721" s="117" t="s">
        <v>145</v>
      </c>
      <c r="AI721" s="187">
        <v>571135</v>
      </c>
      <c r="AJ721" s="160">
        <f>IFERROR(AI721/AF707,"-")</f>
        <v>3.6522900424825278E-3</v>
      </c>
      <c r="AK721" s="187">
        <v>20</v>
      </c>
      <c r="AL721" s="160">
        <f>IFERROR(AK721/AG707,"-")</f>
        <v>0.11494252873563218</v>
      </c>
      <c r="AM721" s="190">
        <f t="shared" si="409"/>
        <v>28556.75</v>
      </c>
      <c r="AN721" s="101">
        <f t="shared" si="419"/>
        <v>1.5640885274106515E-3</v>
      </c>
      <c r="AO721" s="569"/>
      <c r="AP721" s="586"/>
      <c r="AQ721" s="117" t="s">
        <v>145</v>
      </c>
      <c r="AR721" s="187">
        <f t="shared" si="404"/>
        <v>3681650</v>
      </c>
      <c r="AS721" s="160">
        <f>IFERROR(AR721/AO707,"-")</f>
        <v>3.6955022205234101E-3</v>
      </c>
      <c r="AT721" s="187">
        <f t="shared" si="405"/>
        <v>111</v>
      </c>
      <c r="AU721" s="160">
        <f>IFERROR(AT721/AP707,"-")</f>
        <v>7.2739187418086507E-2</v>
      </c>
      <c r="AV721" s="190">
        <f t="shared" si="410"/>
        <v>33168.018018018018</v>
      </c>
      <c r="AW721" s="101">
        <f t="shared" si="420"/>
        <v>8.6806913271291163E-3</v>
      </c>
      <c r="AX721" s="112"/>
      <c r="BN721" s="476"/>
      <c r="BO721" s="566"/>
      <c r="BP721" s="569"/>
      <c r="BQ721" s="569"/>
      <c r="BR721" s="388" t="s">
        <v>135</v>
      </c>
      <c r="BS721" s="374">
        <v>9547237</v>
      </c>
      <c r="BT721" s="329">
        <v>1.1842332565302231E-2</v>
      </c>
      <c r="BU721" s="374">
        <v>254</v>
      </c>
      <c r="BV721" s="329">
        <v>0.29707602339181288</v>
      </c>
      <c r="BW721" s="374">
        <v>37587.547244094487</v>
      </c>
      <c r="BX721" s="389">
        <v>6.8343871922507734E-3</v>
      </c>
      <c r="CA721" s="9"/>
      <c r="CB721" s="138"/>
      <c r="CC721" s="138"/>
      <c r="CD721" s="138"/>
      <c r="CE721" s="138"/>
      <c r="CF721" s="138"/>
      <c r="CG721" s="138"/>
      <c r="CH721" s="1"/>
      <c r="CI721" s="9"/>
      <c r="CJ721" s="130"/>
      <c r="CK721" s="130"/>
      <c r="CL721" s="130"/>
      <c r="CM721" s="1"/>
      <c r="CN721" s="1"/>
      <c r="CO721" s="1"/>
      <c r="CP721" s="1"/>
      <c r="CQ721" s="1"/>
    </row>
    <row r="722" spans="2:95" s="14" customFormat="1" ht="13.5" customHeight="1">
      <c r="B722" s="451"/>
      <c r="C722" s="566"/>
      <c r="D722" s="581"/>
      <c r="E722" s="569"/>
      <c r="F722" s="569"/>
      <c r="G722" s="117" t="s">
        <v>146</v>
      </c>
      <c r="H722" s="187">
        <v>2738938</v>
      </c>
      <c r="I722" s="160">
        <f>IFERROR(H722/E707,"-")</f>
        <v>4.1135562468709265E-3</v>
      </c>
      <c r="J722" s="187">
        <v>60</v>
      </c>
      <c r="K722" s="160">
        <f>IFERROR(J722/F707,"-")</f>
        <v>5.3428317008014245E-2</v>
      </c>
      <c r="L722" s="190">
        <f t="shared" si="406"/>
        <v>45648.966666666667</v>
      </c>
      <c r="M722" s="101">
        <f t="shared" si="416"/>
        <v>4.6922655822319546E-3</v>
      </c>
      <c r="N722" s="569"/>
      <c r="O722" s="569"/>
      <c r="P722" s="117" t="s">
        <v>146</v>
      </c>
      <c r="Q722" s="187">
        <v>442297</v>
      </c>
      <c r="R722" s="160">
        <f>IFERROR(Q722/N707,"-")</f>
        <v>3.8012680490553401E-3</v>
      </c>
      <c r="S722" s="187">
        <v>15</v>
      </c>
      <c r="T722" s="160">
        <f>IFERROR(S722/O707,"-")</f>
        <v>0.1048951048951049</v>
      </c>
      <c r="U722" s="190">
        <f t="shared" si="407"/>
        <v>29486.466666666667</v>
      </c>
      <c r="V722" s="101">
        <f t="shared" si="417"/>
        <v>1.1730663955579887E-3</v>
      </c>
      <c r="W722" s="569"/>
      <c r="X722" s="569"/>
      <c r="Y722" s="117" t="s">
        <v>146</v>
      </c>
      <c r="Z722" s="187">
        <v>304402</v>
      </c>
      <c r="AA722" s="160">
        <f>IFERROR(Z722/W707,"-")</f>
        <v>5.2767776504625821E-3</v>
      </c>
      <c r="AB722" s="187">
        <v>13</v>
      </c>
      <c r="AC722" s="160">
        <f>IFERROR(AB722/X707,"-")</f>
        <v>0.15116279069767441</v>
      </c>
      <c r="AD722" s="190">
        <f t="shared" si="408"/>
        <v>23415.538461538461</v>
      </c>
      <c r="AE722" s="101">
        <f t="shared" si="418"/>
        <v>1.0166575428169234E-3</v>
      </c>
      <c r="AF722" s="569"/>
      <c r="AG722" s="569"/>
      <c r="AH722" s="117" t="s">
        <v>146</v>
      </c>
      <c r="AI722" s="187">
        <v>464462</v>
      </c>
      <c r="AJ722" s="160">
        <f>IFERROR(AI722/AF707,"-")</f>
        <v>2.9701382995465518E-3</v>
      </c>
      <c r="AK722" s="187">
        <v>23</v>
      </c>
      <c r="AL722" s="160">
        <f>IFERROR(AK722/AG707,"-")</f>
        <v>0.13218390804597702</v>
      </c>
      <c r="AM722" s="190">
        <f t="shared" si="409"/>
        <v>20194</v>
      </c>
      <c r="AN722" s="101">
        <f t="shared" si="419"/>
        <v>1.7987018065222491E-3</v>
      </c>
      <c r="AO722" s="569"/>
      <c r="AP722" s="586"/>
      <c r="AQ722" s="117" t="s">
        <v>146</v>
      </c>
      <c r="AR722" s="187">
        <f t="shared" si="404"/>
        <v>3950099</v>
      </c>
      <c r="AS722" s="160">
        <f>IFERROR(AR722/AO707,"-")</f>
        <v>3.9649612607899447E-3</v>
      </c>
      <c r="AT722" s="187">
        <f t="shared" si="405"/>
        <v>111</v>
      </c>
      <c r="AU722" s="160">
        <f>IFERROR(AT722/AP707,"-")</f>
        <v>7.2739187418086507E-2</v>
      </c>
      <c r="AV722" s="190">
        <f t="shared" si="410"/>
        <v>35586.477477477478</v>
      </c>
      <c r="AW722" s="101">
        <f t="shared" si="420"/>
        <v>8.6806913271291163E-3</v>
      </c>
      <c r="AX722" s="112"/>
      <c r="BN722" s="476"/>
      <c r="BO722" s="566"/>
      <c r="BP722" s="569"/>
      <c r="BQ722" s="569"/>
      <c r="BR722" s="388" t="s">
        <v>136</v>
      </c>
      <c r="BS722" s="374">
        <v>5222815</v>
      </c>
      <c r="BT722" s="329">
        <v>6.4783467884005578E-3</v>
      </c>
      <c r="BU722" s="374">
        <v>48</v>
      </c>
      <c r="BV722" s="329">
        <v>5.6140350877192984E-2</v>
      </c>
      <c r="BW722" s="374">
        <v>108808.64583333333</v>
      </c>
      <c r="BX722" s="389">
        <v>1.2915377371182563E-3</v>
      </c>
      <c r="BZ722" s="144"/>
      <c r="CA722" s="9"/>
      <c r="CB722" s="138"/>
      <c r="CC722" s="138"/>
      <c r="CD722" s="138"/>
      <c r="CE722" s="138"/>
      <c r="CF722" s="138"/>
      <c r="CG722" s="138"/>
      <c r="CH722" s="1"/>
      <c r="CI722" s="9"/>
      <c r="CJ722" s="130"/>
      <c r="CK722" s="130"/>
      <c r="CL722" s="130"/>
      <c r="CM722" s="1"/>
      <c r="CN722" s="1"/>
      <c r="CO722" s="1"/>
      <c r="CP722" s="1"/>
      <c r="CQ722" s="1"/>
    </row>
    <row r="723" spans="2:95" s="14" customFormat="1" ht="13.5" customHeight="1">
      <c r="B723" s="451"/>
      <c r="C723" s="566"/>
      <c r="D723" s="581"/>
      <c r="E723" s="569"/>
      <c r="F723" s="569"/>
      <c r="G723" s="118" t="s">
        <v>147</v>
      </c>
      <c r="H723" s="188">
        <v>1078145</v>
      </c>
      <c r="I723" s="161">
        <f>IFERROR(H723/E707,"-")</f>
        <v>1.6192444296959827E-3</v>
      </c>
      <c r="J723" s="188">
        <v>98</v>
      </c>
      <c r="K723" s="161">
        <f>IFERROR(J723/F707,"-")</f>
        <v>8.7266251113089943E-2</v>
      </c>
      <c r="L723" s="191">
        <f t="shared" si="406"/>
        <v>11001.479591836734</v>
      </c>
      <c r="M723" s="102">
        <f t="shared" si="416"/>
        <v>7.6640337843121922E-3</v>
      </c>
      <c r="N723" s="569"/>
      <c r="O723" s="569"/>
      <c r="P723" s="118" t="s">
        <v>147</v>
      </c>
      <c r="Q723" s="188">
        <v>74872</v>
      </c>
      <c r="R723" s="161">
        <f>IFERROR(Q723/N707,"-")</f>
        <v>6.4347834457134331E-4</v>
      </c>
      <c r="S723" s="188">
        <v>11</v>
      </c>
      <c r="T723" s="161">
        <f>IFERROR(S723/O707,"-")</f>
        <v>7.6923076923076927E-2</v>
      </c>
      <c r="U723" s="191">
        <f t="shared" si="407"/>
        <v>6806.545454545455</v>
      </c>
      <c r="V723" s="102">
        <f t="shared" si="417"/>
        <v>8.6024869007585831E-4</v>
      </c>
      <c r="W723" s="569"/>
      <c r="X723" s="569"/>
      <c r="Y723" s="118" t="s">
        <v>147</v>
      </c>
      <c r="Z723" s="188">
        <v>33274</v>
      </c>
      <c r="AA723" s="161">
        <f>IFERROR(Z723/W707,"-")</f>
        <v>5.7680139927297432E-4</v>
      </c>
      <c r="AB723" s="188">
        <v>5</v>
      </c>
      <c r="AC723" s="161">
        <f>IFERROR(AB723/X707,"-")</f>
        <v>5.8139534883720929E-2</v>
      </c>
      <c r="AD723" s="191">
        <f t="shared" si="408"/>
        <v>6654.8</v>
      </c>
      <c r="AE723" s="102">
        <f t="shared" si="418"/>
        <v>3.9102213185266289E-4</v>
      </c>
      <c r="AF723" s="569"/>
      <c r="AG723" s="569"/>
      <c r="AH723" s="118" t="s">
        <v>147</v>
      </c>
      <c r="AI723" s="188">
        <v>457716</v>
      </c>
      <c r="AJ723" s="161">
        <f>IFERROR(AI723/AF707,"-")</f>
        <v>2.9269990266485727E-3</v>
      </c>
      <c r="AK723" s="188">
        <v>19</v>
      </c>
      <c r="AL723" s="161">
        <f>IFERROR(AK723/AG707,"-")</f>
        <v>0.10919540229885058</v>
      </c>
      <c r="AM723" s="191">
        <f t="shared" si="409"/>
        <v>24090.315789473683</v>
      </c>
      <c r="AN723" s="102">
        <f t="shared" si="419"/>
        <v>1.4858841010401188E-3</v>
      </c>
      <c r="AO723" s="569"/>
      <c r="AP723" s="586"/>
      <c r="AQ723" s="118" t="s">
        <v>147</v>
      </c>
      <c r="AR723" s="188">
        <f t="shared" si="404"/>
        <v>1644007</v>
      </c>
      <c r="AS723" s="161">
        <f>IFERROR(AR723/AO707,"-")</f>
        <v>1.650192581873896E-3</v>
      </c>
      <c r="AT723" s="188">
        <f t="shared" si="405"/>
        <v>133</v>
      </c>
      <c r="AU723" s="161">
        <f>IFERROR(AT723/AP707,"-")</f>
        <v>8.7155963302752298E-2</v>
      </c>
      <c r="AV723" s="191">
        <f t="shared" si="410"/>
        <v>12360.954887218046</v>
      </c>
      <c r="AW723" s="102">
        <f t="shared" si="420"/>
        <v>1.0401188707280832E-2</v>
      </c>
      <c r="AX723" s="112"/>
      <c r="BN723" s="476"/>
      <c r="BO723" s="566"/>
      <c r="BP723" s="569"/>
      <c r="BQ723" s="569"/>
      <c r="BR723" s="388" t="s">
        <v>137</v>
      </c>
      <c r="BS723" s="374">
        <v>15909055</v>
      </c>
      <c r="BT723" s="329">
        <v>1.9733491491798549E-2</v>
      </c>
      <c r="BU723" s="374">
        <v>320</v>
      </c>
      <c r="BV723" s="329">
        <v>0.3742690058479532</v>
      </c>
      <c r="BW723" s="374">
        <v>49715.796875</v>
      </c>
      <c r="BX723" s="389">
        <v>8.6102515807883768E-3</v>
      </c>
      <c r="CA723" s="9"/>
      <c r="CB723" s="138"/>
      <c r="CC723" s="138"/>
      <c r="CD723" s="138"/>
      <c r="CE723" s="138"/>
      <c r="CF723" s="138"/>
      <c r="CG723" s="138"/>
      <c r="CH723" s="1"/>
      <c r="CI723" s="9"/>
      <c r="CJ723" s="130"/>
      <c r="CK723" s="130"/>
      <c r="CL723" s="130"/>
      <c r="CM723" s="1"/>
      <c r="CN723" s="1"/>
      <c r="CO723" s="1"/>
      <c r="CP723" s="1"/>
      <c r="CQ723" s="1"/>
    </row>
    <row r="724" spans="2:95" s="14" customFormat="1" ht="13.5" customHeight="1">
      <c r="B724" s="451"/>
      <c r="C724" s="567"/>
      <c r="D724" s="582"/>
      <c r="E724" s="570"/>
      <c r="F724" s="570"/>
      <c r="G724" s="119" t="s">
        <v>74</v>
      </c>
      <c r="H724" s="181">
        <v>123101341</v>
      </c>
      <c r="I724" s="161">
        <f>IFERROR(H724/E707,"-")</f>
        <v>0.1848834439730794</v>
      </c>
      <c r="J724" s="188">
        <v>848</v>
      </c>
      <c r="K724" s="161">
        <f>IFERROR(J724/F707,"-")</f>
        <v>0.75512021371326798</v>
      </c>
      <c r="L724" s="191">
        <f t="shared" si="406"/>
        <v>145166.67570754717</v>
      </c>
      <c r="M724" s="103">
        <f t="shared" si="416"/>
        <v>6.631735356221162E-2</v>
      </c>
      <c r="N724" s="570"/>
      <c r="O724" s="570"/>
      <c r="P724" s="119" t="s">
        <v>74</v>
      </c>
      <c r="Q724" s="181">
        <v>27026288</v>
      </c>
      <c r="R724" s="161">
        <f>IFERROR(Q724/N707,"-")</f>
        <v>0.23227416206523616</v>
      </c>
      <c r="S724" s="188">
        <v>115</v>
      </c>
      <c r="T724" s="161">
        <f>IFERROR(S724/O707,"-")</f>
        <v>0.80419580419580416</v>
      </c>
      <c r="U724" s="191">
        <f t="shared" si="407"/>
        <v>235011.20000000001</v>
      </c>
      <c r="V724" s="103">
        <f t="shared" si="417"/>
        <v>8.9935090326112455E-3</v>
      </c>
      <c r="W724" s="570"/>
      <c r="X724" s="570"/>
      <c r="Y724" s="119" t="s">
        <v>74</v>
      </c>
      <c r="Z724" s="181">
        <v>14988073</v>
      </c>
      <c r="AA724" s="161">
        <f>IFERROR(Z724/W707,"-")</f>
        <v>0.25981671812242252</v>
      </c>
      <c r="AB724" s="188">
        <v>72</v>
      </c>
      <c r="AC724" s="161">
        <f>IFERROR(AB724/X707,"-")</f>
        <v>0.83720930232558144</v>
      </c>
      <c r="AD724" s="191">
        <f t="shared" si="408"/>
        <v>208167.68055555556</v>
      </c>
      <c r="AE724" s="103">
        <f t="shared" si="418"/>
        <v>5.630718698678345E-3</v>
      </c>
      <c r="AF724" s="570"/>
      <c r="AG724" s="570"/>
      <c r="AH724" s="119" t="s">
        <v>74</v>
      </c>
      <c r="AI724" s="181">
        <v>25130389</v>
      </c>
      <c r="AJ724" s="161">
        <f>IFERROR(AI724/AF707,"-")</f>
        <v>0.16070363313124295</v>
      </c>
      <c r="AK724" s="188">
        <v>159</v>
      </c>
      <c r="AL724" s="161">
        <f>IFERROR(AK724/AG707,"-")</f>
        <v>0.91379310344827591</v>
      </c>
      <c r="AM724" s="191">
        <f t="shared" si="409"/>
        <v>158052.76100628931</v>
      </c>
      <c r="AN724" s="103">
        <f t="shared" si="419"/>
        <v>1.243450379291468E-2</v>
      </c>
      <c r="AO724" s="570"/>
      <c r="AP724" s="587"/>
      <c r="AQ724" s="119" t="s">
        <v>74</v>
      </c>
      <c r="AR724" s="181">
        <f t="shared" si="404"/>
        <v>190246091</v>
      </c>
      <c r="AS724" s="161">
        <f>IFERROR(AR724/AO707,"-")</f>
        <v>0.19096189255806464</v>
      </c>
      <c r="AT724" s="188">
        <f t="shared" si="405"/>
        <v>1194</v>
      </c>
      <c r="AU724" s="161">
        <f>IFERROR(AT724/AP707,"-")</f>
        <v>0.78243774574049807</v>
      </c>
      <c r="AV724" s="191">
        <f t="shared" si="410"/>
        <v>159335.08458961474</v>
      </c>
      <c r="AW724" s="103">
        <f t="shared" si="420"/>
        <v>9.3376085086415886E-2</v>
      </c>
      <c r="AX724" s="112"/>
      <c r="BN724" s="476"/>
      <c r="BO724" s="566"/>
      <c r="BP724" s="569"/>
      <c r="BQ724" s="569"/>
      <c r="BR724" s="388" t="s">
        <v>138</v>
      </c>
      <c r="BS724" s="374">
        <v>24144805</v>
      </c>
      <c r="BT724" s="329">
        <v>2.9949063853172614E-2</v>
      </c>
      <c r="BU724" s="374">
        <v>290</v>
      </c>
      <c r="BV724" s="329">
        <v>0.33918128654970758</v>
      </c>
      <c r="BW724" s="374">
        <v>83257.948275862072</v>
      </c>
      <c r="BX724" s="389">
        <v>7.8030404950894658E-3</v>
      </c>
      <c r="CA724" s="9"/>
      <c r="CB724" s="138"/>
      <c r="CC724" s="138"/>
      <c r="CD724" s="138"/>
      <c r="CE724" s="138"/>
      <c r="CF724" s="138"/>
      <c r="CG724" s="138"/>
      <c r="CH724" s="1"/>
      <c r="CI724" s="9"/>
      <c r="CJ724" s="130"/>
      <c r="CK724" s="130"/>
      <c r="CL724" s="130"/>
      <c r="CM724" s="1"/>
      <c r="CN724" s="1"/>
      <c r="CO724" s="1"/>
      <c r="CP724" s="1"/>
      <c r="CQ724" s="1"/>
    </row>
    <row r="725" spans="2:95" s="14" customFormat="1" ht="13.5" customHeight="1">
      <c r="B725" s="451">
        <v>41</v>
      </c>
      <c r="C725" s="565" t="s">
        <v>11</v>
      </c>
      <c r="D725" s="580">
        <f>BL45</f>
        <v>23532</v>
      </c>
      <c r="E725" s="568">
        <f>VLOOKUP(C725,$AY$5:$BI$78,2,0)</f>
        <v>1426419900</v>
      </c>
      <c r="F725" s="568">
        <f>VLOOKUP(C725,$AY$5:$BI$78,7,0)</f>
        <v>2233</v>
      </c>
      <c r="G725" s="115" t="s">
        <v>133</v>
      </c>
      <c r="H725" s="186">
        <v>20639551</v>
      </c>
      <c r="I725" s="159">
        <f>IFERROR(H725/E725,"-")</f>
        <v>1.4469477746349444E-2</v>
      </c>
      <c r="J725" s="186">
        <v>404</v>
      </c>
      <c r="K725" s="159">
        <f>IFERROR(J725/F725,"-")</f>
        <v>0.18092252575011195</v>
      </c>
      <c r="L725" s="189">
        <f t="shared" si="406"/>
        <v>51087.997524752478</v>
      </c>
      <c r="M725" s="100">
        <f>IFERROR(J725/$BL$45,0)</f>
        <v>1.716811150773415E-2</v>
      </c>
      <c r="N725" s="568">
        <f>VLOOKUP(C725,$AY$5:$BI$78,3,0)</f>
        <v>194506210</v>
      </c>
      <c r="O725" s="568">
        <f>VLOOKUP(C725,$AY$5:$BI$78,8,0)</f>
        <v>252</v>
      </c>
      <c r="P725" s="115" t="s">
        <v>133</v>
      </c>
      <c r="Q725" s="186">
        <v>1015298</v>
      </c>
      <c r="R725" s="159">
        <f>IFERROR(Q725/N725,"-")</f>
        <v>5.219874470845944E-3</v>
      </c>
      <c r="S725" s="186">
        <v>50</v>
      </c>
      <c r="T725" s="159">
        <f>IFERROR(S725/O725,"-")</f>
        <v>0.1984126984126984</v>
      </c>
      <c r="U725" s="189">
        <f t="shared" si="407"/>
        <v>20305.96</v>
      </c>
      <c r="V725" s="100">
        <f>IFERROR(S725/$BL$45,0)</f>
        <v>2.1247662757096718E-3</v>
      </c>
      <c r="W725" s="568">
        <f>VLOOKUP(C725,$AY$5:$BI$78,4,0)</f>
        <v>82989670</v>
      </c>
      <c r="X725" s="568">
        <f>VLOOKUP(C725,$AY$5:$BI$78,9,0)</f>
        <v>148</v>
      </c>
      <c r="Y725" s="115" t="s">
        <v>133</v>
      </c>
      <c r="Z725" s="186">
        <v>959427</v>
      </c>
      <c r="AA725" s="159">
        <f>IFERROR(Z725/W725,"-")</f>
        <v>1.1560800277914106E-2</v>
      </c>
      <c r="AB725" s="186">
        <v>33</v>
      </c>
      <c r="AC725" s="159">
        <f>IFERROR(AB725/X725,"-")</f>
        <v>0.22297297297297297</v>
      </c>
      <c r="AD725" s="189">
        <f t="shared" si="408"/>
        <v>29073.545454545456</v>
      </c>
      <c r="AE725" s="100">
        <f>IFERROR(AB725/$BL$45,0)</f>
        <v>1.4023457419683834E-3</v>
      </c>
      <c r="AF725" s="568">
        <f>VLOOKUP(C725,$AY$5:$BI$78,5,0)</f>
        <v>224211080</v>
      </c>
      <c r="AG725" s="568">
        <f>VLOOKUP(C725,$AY$5:$BI$78,10,0)</f>
        <v>232</v>
      </c>
      <c r="AH725" s="115" t="s">
        <v>133</v>
      </c>
      <c r="AI725" s="186">
        <v>5076798</v>
      </c>
      <c r="AJ725" s="159">
        <f>IFERROR(AI725/AF725,"-")</f>
        <v>2.2642939858279976E-2</v>
      </c>
      <c r="AK725" s="186">
        <v>64</v>
      </c>
      <c r="AL725" s="159">
        <f>IFERROR(AK725/AG725,"-")</f>
        <v>0.27586206896551724</v>
      </c>
      <c r="AM725" s="189">
        <f t="shared" si="409"/>
        <v>79324.96875</v>
      </c>
      <c r="AN725" s="100">
        <f>IFERROR(AK725/$BL$45,0)</f>
        <v>2.7197008329083801E-3</v>
      </c>
      <c r="AO725" s="568">
        <f>VLOOKUP(C725,$AY$5:$BI$78,6,0)</f>
        <v>1928126860</v>
      </c>
      <c r="AP725" s="585">
        <f>VLOOKUP(C725,$AY$5:$BI$78,11,0)</f>
        <v>2865</v>
      </c>
      <c r="AQ725" s="115" t="s">
        <v>133</v>
      </c>
      <c r="AR725" s="186">
        <f t="shared" si="404"/>
        <v>27691074</v>
      </c>
      <c r="AS725" s="159">
        <f>IFERROR(AR725/AO725,"-")</f>
        <v>1.4361645270581418E-2</v>
      </c>
      <c r="AT725" s="186">
        <f t="shared" si="405"/>
        <v>551</v>
      </c>
      <c r="AU725" s="159">
        <f>IFERROR(AT725/AP725,"-")</f>
        <v>0.19232111692844678</v>
      </c>
      <c r="AV725" s="189">
        <f t="shared" si="410"/>
        <v>50256.032667876585</v>
      </c>
      <c r="AW725" s="100">
        <f>IFERROR(AT725/$BL$45,0)</f>
        <v>2.3414924358320585E-2</v>
      </c>
      <c r="AX725" s="112"/>
      <c r="BN725" s="476"/>
      <c r="BO725" s="566"/>
      <c r="BP725" s="569"/>
      <c r="BQ725" s="569"/>
      <c r="BR725" s="388" t="s">
        <v>139</v>
      </c>
      <c r="BS725" s="374">
        <v>35993203</v>
      </c>
      <c r="BT725" s="329">
        <v>4.4645742010639727E-2</v>
      </c>
      <c r="BU725" s="374">
        <v>121</v>
      </c>
      <c r="BV725" s="329">
        <v>0.1415204678362573</v>
      </c>
      <c r="BW725" s="374">
        <v>297464.48760330578</v>
      </c>
      <c r="BX725" s="389">
        <v>3.2557513789856049E-3</v>
      </c>
      <c r="CA725" s="9"/>
      <c r="CB725" s="138"/>
      <c r="CC725" s="138"/>
      <c r="CD725" s="138"/>
      <c r="CE725" s="138"/>
      <c r="CF725" s="138"/>
      <c r="CG725" s="138"/>
      <c r="CH725" s="1"/>
      <c r="CI725" s="9"/>
      <c r="CJ725" s="130"/>
      <c r="CK725" s="130"/>
      <c r="CL725" s="130"/>
      <c r="CM725" s="1"/>
      <c r="CN725" s="1"/>
      <c r="CO725" s="1"/>
      <c r="CP725" s="1"/>
      <c r="CQ725" s="1"/>
    </row>
    <row r="726" spans="2:95" s="14" customFormat="1" ht="13.5" customHeight="1">
      <c r="B726" s="451"/>
      <c r="C726" s="566"/>
      <c r="D726" s="581"/>
      <c r="E726" s="569"/>
      <c r="F726" s="569"/>
      <c r="G726" s="116" t="s">
        <v>134</v>
      </c>
      <c r="H726" s="187">
        <v>30192986</v>
      </c>
      <c r="I726" s="160">
        <f>IFERROR(H726/E725,"-")</f>
        <v>2.1166969137208475E-2</v>
      </c>
      <c r="J726" s="187">
        <v>598</v>
      </c>
      <c r="K726" s="160">
        <f>IFERROR(J726/F725,"-")</f>
        <v>0.26780116435288848</v>
      </c>
      <c r="L726" s="190">
        <f t="shared" si="406"/>
        <v>50489.943143812707</v>
      </c>
      <c r="M726" s="101">
        <f t="shared" ref="M726:M742" si="428">IFERROR(J726/$BL$45,0)</f>
        <v>2.5412204657487676E-2</v>
      </c>
      <c r="N726" s="569"/>
      <c r="O726" s="569"/>
      <c r="P726" s="116" t="s">
        <v>134</v>
      </c>
      <c r="Q726" s="187">
        <v>1808900</v>
      </c>
      <c r="R726" s="160">
        <f>IFERROR(Q726/N725,"-")</f>
        <v>9.2999601400901282E-3</v>
      </c>
      <c r="S726" s="187">
        <v>66</v>
      </c>
      <c r="T726" s="160">
        <f>IFERROR(S726/O725,"-")</f>
        <v>0.26190476190476192</v>
      </c>
      <c r="U726" s="190">
        <f t="shared" si="407"/>
        <v>27407.575757575756</v>
      </c>
      <c r="V726" s="101">
        <f t="shared" ref="V726:V742" si="429">IFERROR(S726/$BL$45,0)</f>
        <v>2.8046914839367667E-3</v>
      </c>
      <c r="W726" s="569"/>
      <c r="X726" s="569"/>
      <c r="Y726" s="116" t="s">
        <v>134</v>
      </c>
      <c r="Z726" s="187">
        <v>1674674</v>
      </c>
      <c r="AA726" s="160">
        <f>IFERROR(Z726/W725,"-")</f>
        <v>2.0179306653466629E-2</v>
      </c>
      <c r="AB726" s="187">
        <v>50</v>
      </c>
      <c r="AC726" s="160">
        <f>IFERROR(AB726/X725,"-")</f>
        <v>0.33783783783783783</v>
      </c>
      <c r="AD726" s="190">
        <f t="shared" si="408"/>
        <v>33493.480000000003</v>
      </c>
      <c r="AE726" s="101">
        <f t="shared" ref="AE726:AE742" si="430">IFERROR(AB726/$BL$45,0)</f>
        <v>2.1247662757096718E-3</v>
      </c>
      <c r="AF726" s="569"/>
      <c r="AG726" s="569"/>
      <c r="AH726" s="116" t="s">
        <v>134</v>
      </c>
      <c r="AI726" s="187">
        <v>2217638</v>
      </c>
      <c r="AJ726" s="160">
        <f>IFERROR(AI726/AF725,"-")</f>
        <v>9.8908492836304075E-3</v>
      </c>
      <c r="AK726" s="187">
        <v>74</v>
      </c>
      <c r="AL726" s="160">
        <f>IFERROR(AK726/AG725,"-")</f>
        <v>0.31896551724137934</v>
      </c>
      <c r="AM726" s="190">
        <f t="shared" si="409"/>
        <v>29968.08108108108</v>
      </c>
      <c r="AN726" s="101">
        <f t="shared" ref="AN726:AN742" si="431">IFERROR(AK726/$BL$45,0)</f>
        <v>3.1446540880503146E-3</v>
      </c>
      <c r="AO726" s="569"/>
      <c r="AP726" s="586"/>
      <c r="AQ726" s="116" t="s">
        <v>134</v>
      </c>
      <c r="AR726" s="187">
        <f t="shared" si="404"/>
        <v>35894198</v>
      </c>
      <c r="AS726" s="160">
        <f>IFERROR(AR726/AO725,"-")</f>
        <v>1.8616097698052919E-2</v>
      </c>
      <c r="AT726" s="187">
        <f t="shared" si="405"/>
        <v>788</v>
      </c>
      <c r="AU726" s="160">
        <f>IFERROR(AT726/AP725,"-")</f>
        <v>0.27504363001745202</v>
      </c>
      <c r="AV726" s="190">
        <f t="shared" si="410"/>
        <v>45551.012690355332</v>
      </c>
      <c r="AW726" s="101">
        <f t="shared" ref="AW726:AW742" si="432">IFERROR(AT726/$BL$45,0)</f>
        <v>3.3486316505184431E-2</v>
      </c>
      <c r="AX726" s="112"/>
      <c r="BN726" s="476"/>
      <c r="BO726" s="566"/>
      <c r="BP726" s="569"/>
      <c r="BQ726" s="569"/>
      <c r="BR726" s="388" t="s">
        <v>436</v>
      </c>
      <c r="BS726" s="374">
        <v>0</v>
      </c>
      <c r="BT726" s="329">
        <v>0</v>
      </c>
      <c r="BU726" s="374">
        <v>0</v>
      </c>
      <c r="BV726" s="329">
        <v>0</v>
      </c>
      <c r="BW726" s="374" t="s">
        <v>329</v>
      </c>
      <c r="BX726" s="389">
        <v>0</v>
      </c>
      <c r="CA726" s="9"/>
      <c r="CB726" s="138"/>
      <c r="CC726" s="138"/>
      <c r="CD726" s="138"/>
      <c r="CE726" s="138"/>
      <c r="CF726" s="138"/>
      <c r="CG726" s="138"/>
      <c r="CH726" s="1"/>
      <c r="CI726" s="9"/>
      <c r="CJ726" s="130"/>
      <c r="CK726" s="130"/>
      <c r="CL726" s="130"/>
      <c r="CM726" s="1"/>
      <c r="CN726" s="1"/>
      <c r="CO726" s="1"/>
      <c r="CP726" s="1"/>
      <c r="CQ726" s="1"/>
    </row>
    <row r="727" spans="2:95" s="14" customFormat="1" ht="13.5" customHeight="1">
      <c r="B727" s="451"/>
      <c r="C727" s="566"/>
      <c r="D727" s="581"/>
      <c r="E727" s="569"/>
      <c r="F727" s="569"/>
      <c r="G727" s="116" t="s">
        <v>474</v>
      </c>
      <c r="H727" s="187">
        <v>24554657</v>
      </c>
      <c r="I727" s="160">
        <f>IFERROR(H727/E725,"-")</f>
        <v>1.7214185668609924E-2</v>
      </c>
      <c r="J727" s="187">
        <v>179</v>
      </c>
      <c r="K727" s="160">
        <f>IFERROR(J727/F725,"-")</f>
        <v>8.0161218092252573E-2</v>
      </c>
      <c r="L727" s="190">
        <f t="shared" si="406"/>
        <v>137176.85474860336</v>
      </c>
      <c r="M727" s="101">
        <f t="shared" si="428"/>
        <v>7.6066632670406253E-3</v>
      </c>
      <c r="N727" s="569"/>
      <c r="O727" s="569"/>
      <c r="P727" s="116" t="s">
        <v>474</v>
      </c>
      <c r="Q727" s="187">
        <v>887541</v>
      </c>
      <c r="R727" s="160">
        <f>IFERROR(Q727/N725,"-")</f>
        <v>4.5630471129944903E-3</v>
      </c>
      <c r="S727" s="187">
        <v>15</v>
      </c>
      <c r="T727" s="160">
        <f>IFERROR(S727/O725,"-")</f>
        <v>5.9523809523809521E-2</v>
      </c>
      <c r="U727" s="190">
        <f t="shared" si="407"/>
        <v>59169.4</v>
      </c>
      <c r="V727" s="101">
        <f t="shared" si="429"/>
        <v>6.3742988271290159E-4</v>
      </c>
      <c r="W727" s="569"/>
      <c r="X727" s="569"/>
      <c r="Y727" s="116" t="s">
        <v>474</v>
      </c>
      <c r="Z727" s="187">
        <v>4640948</v>
      </c>
      <c r="AA727" s="160">
        <f>IFERROR(Z727/W725,"-")</f>
        <v>5.5921996074933179E-2</v>
      </c>
      <c r="AB727" s="187">
        <v>12</v>
      </c>
      <c r="AC727" s="160">
        <f>IFERROR(AB727/X725,"-")</f>
        <v>8.1081081081081086E-2</v>
      </c>
      <c r="AD727" s="190">
        <f t="shared" si="408"/>
        <v>386745.66666666669</v>
      </c>
      <c r="AE727" s="101">
        <f t="shared" si="430"/>
        <v>5.099439061703213E-4</v>
      </c>
      <c r="AF727" s="569"/>
      <c r="AG727" s="569"/>
      <c r="AH727" s="116" t="s">
        <v>474</v>
      </c>
      <c r="AI727" s="187">
        <v>1825400</v>
      </c>
      <c r="AJ727" s="160">
        <f>IFERROR(AI727/AF725,"-")</f>
        <v>8.141435293920354E-3</v>
      </c>
      <c r="AK727" s="187">
        <v>23</v>
      </c>
      <c r="AL727" s="160">
        <f>IFERROR(AK727/AG725,"-")</f>
        <v>9.9137931034482762E-2</v>
      </c>
      <c r="AM727" s="190">
        <f t="shared" si="409"/>
        <v>79365.217391304352</v>
      </c>
      <c r="AN727" s="101">
        <f t="shared" si="431"/>
        <v>9.7739248682644905E-4</v>
      </c>
      <c r="AO727" s="569"/>
      <c r="AP727" s="586"/>
      <c r="AQ727" s="116" t="s">
        <v>474</v>
      </c>
      <c r="AR727" s="187">
        <f t="shared" si="404"/>
        <v>31908546</v>
      </c>
      <c r="AS727" s="160">
        <f>IFERROR(AR727/AO725,"-")</f>
        <v>1.6548986823408496E-2</v>
      </c>
      <c r="AT727" s="187">
        <f t="shared" si="405"/>
        <v>229</v>
      </c>
      <c r="AU727" s="160">
        <f>IFERROR(AT727/AP725,"-")</f>
        <v>7.9930191972076792E-2</v>
      </c>
      <c r="AV727" s="190">
        <f t="shared" si="410"/>
        <v>139338.6288209607</v>
      </c>
      <c r="AW727" s="101">
        <f t="shared" si="432"/>
        <v>9.7314295427502976E-3</v>
      </c>
      <c r="AX727" s="111"/>
      <c r="BJ727" s="12"/>
      <c r="BM727" s="12"/>
      <c r="BN727" s="476"/>
      <c r="BO727" s="566"/>
      <c r="BP727" s="569"/>
      <c r="BQ727" s="569"/>
      <c r="BR727" s="388" t="s">
        <v>140</v>
      </c>
      <c r="BS727" s="374">
        <v>447562</v>
      </c>
      <c r="BT727" s="329">
        <v>5.5515308225738999E-4</v>
      </c>
      <c r="BU727" s="374">
        <v>18</v>
      </c>
      <c r="BV727" s="329">
        <v>2.1052631578947368E-2</v>
      </c>
      <c r="BW727" s="374">
        <v>24864.555555555555</v>
      </c>
      <c r="BX727" s="389">
        <v>4.8432665141934618E-4</v>
      </c>
      <c r="BY727" s="12"/>
      <c r="CA727" s="9"/>
      <c r="CB727" s="138"/>
      <c r="CC727" s="138"/>
      <c r="CD727" s="138"/>
      <c r="CE727" s="138"/>
      <c r="CF727" s="138"/>
      <c r="CG727" s="138"/>
      <c r="CH727" s="1"/>
      <c r="CI727" s="9"/>
      <c r="CJ727" s="130"/>
      <c r="CK727" s="130"/>
      <c r="CL727" s="130"/>
      <c r="CM727" s="1"/>
      <c r="CN727" s="1"/>
      <c r="CO727" s="1"/>
      <c r="CP727" s="1"/>
      <c r="CQ727" s="1"/>
    </row>
    <row r="728" spans="2:95" s="14" customFormat="1" ht="13.5" customHeight="1">
      <c r="B728" s="451"/>
      <c r="C728" s="566"/>
      <c r="D728" s="581"/>
      <c r="E728" s="569"/>
      <c r="F728" s="569"/>
      <c r="G728" s="117" t="s">
        <v>135</v>
      </c>
      <c r="H728" s="187">
        <v>27897656</v>
      </c>
      <c r="I728" s="160">
        <f>IFERROR(H728/E725,"-")</f>
        <v>1.9557814637891691E-2</v>
      </c>
      <c r="J728" s="187">
        <v>684</v>
      </c>
      <c r="K728" s="160">
        <f>IFERROR(J728/F725,"-")</f>
        <v>0.30631437527989253</v>
      </c>
      <c r="L728" s="190">
        <f t="shared" si="406"/>
        <v>40786.04678362573</v>
      </c>
      <c r="M728" s="101">
        <f t="shared" si="428"/>
        <v>2.9066802651708312E-2</v>
      </c>
      <c r="N728" s="569"/>
      <c r="O728" s="569"/>
      <c r="P728" s="117" t="s">
        <v>135</v>
      </c>
      <c r="Q728" s="187">
        <v>4636074</v>
      </c>
      <c r="R728" s="160">
        <f>IFERROR(Q728/N725,"-")</f>
        <v>2.3835095033726685E-2</v>
      </c>
      <c r="S728" s="187">
        <v>81</v>
      </c>
      <c r="T728" s="160">
        <f>IFERROR(S728/O725,"-")</f>
        <v>0.32142857142857145</v>
      </c>
      <c r="U728" s="190">
        <f t="shared" si="407"/>
        <v>57235.481481481482</v>
      </c>
      <c r="V728" s="101">
        <f t="shared" si="429"/>
        <v>3.4421213666496683E-3</v>
      </c>
      <c r="W728" s="569"/>
      <c r="X728" s="569"/>
      <c r="Y728" s="117" t="s">
        <v>135</v>
      </c>
      <c r="Z728" s="187">
        <v>1384023</v>
      </c>
      <c r="AA728" s="160">
        <f>IFERROR(Z728/W725,"-")</f>
        <v>1.667705149327621E-2</v>
      </c>
      <c r="AB728" s="187">
        <v>43</v>
      </c>
      <c r="AC728" s="160">
        <f>IFERROR(AB728/X725,"-")</f>
        <v>0.29054054054054052</v>
      </c>
      <c r="AD728" s="190">
        <f t="shared" si="408"/>
        <v>32186.581395348836</v>
      </c>
      <c r="AE728" s="101">
        <f t="shared" si="430"/>
        <v>1.8272989971103179E-3</v>
      </c>
      <c r="AF728" s="569"/>
      <c r="AG728" s="569"/>
      <c r="AH728" s="117" t="s">
        <v>135</v>
      </c>
      <c r="AI728" s="187">
        <v>1925128</v>
      </c>
      <c r="AJ728" s="160">
        <f>IFERROR(AI728/AF725,"-")</f>
        <v>8.5862304396375055E-3</v>
      </c>
      <c r="AK728" s="187">
        <v>81</v>
      </c>
      <c r="AL728" s="160">
        <f>IFERROR(AK728/AG725,"-")</f>
        <v>0.34913793103448276</v>
      </c>
      <c r="AM728" s="190">
        <f t="shared" si="409"/>
        <v>23767.012345679013</v>
      </c>
      <c r="AN728" s="101">
        <f t="shared" si="431"/>
        <v>3.4421213666496683E-3</v>
      </c>
      <c r="AO728" s="569"/>
      <c r="AP728" s="586"/>
      <c r="AQ728" s="117" t="s">
        <v>135</v>
      </c>
      <c r="AR728" s="187">
        <f t="shared" si="404"/>
        <v>35842881</v>
      </c>
      <c r="AS728" s="160">
        <f>IFERROR(AR728/AO725,"-")</f>
        <v>1.8589482748038684E-2</v>
      </c>
      <c r="AT728" s="187">
        <f t="shared" si="405"/>
        <v>889</v>
      </c>
      <c r="AU728" s="160">
        <f>IFERROR(AT728/AP725,"-")</f>
        <v>0.31029668411867367</v>
      </c>
      <c r="AV728" s="190">
        <f t="shared" si="410"/>
        <v>40318.201349831274</v>
      </c>
      <c r="AW728" s="101">
        <f t="shared" si="432"/>
        <v>3.7778344382117968E-2</v>
      </c>
      <c r="AX728" s="112"/>
      <c r="BN728" s="476"/>
      <c r="BO728" s="566"/>
      <c r="BP728" s="569"/>
      <c r="BQ728" s="569"/>
      <c r="BR728" s="388" t="s">
        <v>141</v>
      </c>
      <c r="BS728" s="374">
        <v>830659</v>
      </c>
      <c r="BT728" s="329">
        <v>1.0303441850622738E-3</v>
      </c>
      <c r="BU728" s="374">
        <v>52</v>
      </c>
      <c r="BV728" s="329">
        <v>6.0818713450292397E-2</v>
      </c>
      <c r="BW728" s="374">
        <v>15974.211538461539</v>
      </c>
      <c r="BX728" s="389">
        <v>1.3991658818781111E-3</v>
      </c>
      <c r="CA728" s="9"/>
      <c r="CB728" s="138"/>
      <c r="CC728" s="138"/>
      <c r="CD728" s="138"/>
      <c r="CE728" s="138"/>
      <c r="CF728" s="138"/>
      <c r="CG728" s="138"/>
      <c r="CH728" s="1"/>
      <c r="CI728" s="9"/>
      <c r="CJ728" s="130"/>
      <c r="CK728" s="130"/>
      <c r="CL728" s="130"/>
      <c r="CM728" s="1"/>
      <c r="CN728" s="1"/>
      <c r="CO728" s="1"/>
      <c r="CP728" s="1"/>
      <c r="CQ728" s="1"/>
    </row>
    <row r="729" spans="2:95" s="14" customFormat="1" ht="13.5" customHeight="1">
      <c r="B729" s="451"/>
      <c r="C729" s="566"/>
      <c r="D729" s="581"/>
      <c r="E729" s="569"/>
      <c r="F729" s="569"/>
      <c r="G729" s="117" t="s">
        <v>136</v>
      </c>
      <c r="H729" s="187">
        <v>5052261</v>
      </c>
      <c r="I729" s="160">
        <f>IFERROR(H729/E725,"-")</f>
        <v>3.5419170750492193E-3</v>
      </c>
      <c r="J729" s="187">
        <v>89</v>
      </c>
      <c r="K729" s="160">
        <f>IFERROR(J729/F725,"-")</f>
        <v>3.9856695029108824E-2</v>
      </c>
      <c r="L729" s="190">
        <f t="shared" si="406"/>
        <v>56766.97752808989</v>
      </c>
      <c r="M729" s="101">
        <f t="shared" si="428"/>
        <v>3.7820839707632162E-3</v>
      </c>
      <c r="N729" s="569"/>
      <c r="O729" s="569"/>
      <c r="P729" s="117" t="s">
        <v>136</v>
      </c>
      <c r="Q729" s="187">
        <v>183605</v>
      </c>
      <c r="R729" s="160">
        <f>IFERROR(Q729/N725,"-")</f>
        <v>9.4395443723879053E-4</v>
      </c>
      <c r="S729" s="187">
        <v>15</v>
      </c>
      <c r="T729" s="160">
        <f>IFERROR(S729/O725,"-")</f>
        <v>5.9523809523809521E-2</v>
      </c>
      <c r="U729" s="190">
        <f t="shared" si="407"/>
        <v>12240.333333333334</v>
      </c>
      <c r="V729" s="101">
        <f t="shared" si="429"/>
        <v>6.3742988271290159E-4</v>
      </c>
      <c r="W729" s="569"/>
      <c r="X729" s="569"/>
      <c r="Y729" s="117" t="s">
        <v>136</v>
      </c>
      <c r="Z729" s="187">
        <v>58464</v>
      </c>
      <c r="AA729" s="160">
        <f>IFERROR(Z729/W725,"-")</f>
        <v>7.044732193777852E-4</v>
      </c>
      <c r="AB729" s="187">
        <v>5</v>
      </c>
      <c r="AC729" s="160">
        <f>IFERROR(AB729/X725,"-")</f>
        <v>3.3783783783783786E-2</v>
      </c>
      <c r="AD729" s="190">
        <f t="shared" si="408"/>
        <v>11692.8</v>
      </c>
      <c r="AE729" s="101">
        <f t="shared" si="430"/>
        <v>2.1247662757096719E-4</v>
      </c>
      <c r="AF729" s="569"/>
      <c r="AG729" s="569"/>
      <c r="AH729" s="117" t="s">
        <v>136</v>
      </c>
      <c r="AI729" s="187">
        <v>62234</v>
      </c>
      <c r="AJ729" s="160">
        <f>IFERROR(AI729/AF725,"-")</f>
        <v>2.7756879811648914E-4</v>
      </c>
      <c r="AK729" s="187">
        <v>9</v>
      </c>
      <c r="AL729" s="160">
        <f>IFERROR(AK729/AG725,"-")</f>
        <v>3.8793103448275863E-2</v>
      </c>
      <c r="AM729" s="190">
        <f t="shared" si="409"/>
        <v>6914.8888888888887</v>
      </c>
      <c r="AN729" s="101">
        <f t="shared" si="431"/>
        <v>3.8245792962774094E-4</v>
      </c>
      <c r="AO729" s="569"/>
      <c r="AP729" s="586"/>
      <c r="AQ729" s="117" t="s">
        <v>136</v>
      </c>
      <c r="AR729" s="187">
        <f t="shared" si="404"/>
        <v>5356564</v>
      </c>
      <c r="AS729" s="160">
        <f>IFERROR(AR729/AO725,"-")</f>
        <v>2.7781180331671743E-3</v>
      </c>
      <c r="AT729" s="187">
        <f t="shared" si="405"/>
        <v>118</v>
      </c>
      <c r="AU729" s="160">
        <f>IFERROR(AT729/AP725,"-")</f>
        <v>4.1186736474694591E-2</v>
      </c>
      <c r="AV729" s="190">
        <f t="shared" si="410"/>
        <v>45394.610169491527</v>
      </c>
      <c r="AW729" s="101">
        <f t="shared" si="432"/>
        <v>5.0144484106748261E-3</v>
      </c>
      <c r="AX729" s="112"/>
      <c r="BN729" s="476"/>
      <c r="BO729" s="566"/>
      <c r="BP729" s="569"/>
      <c r="BQ729" s="569"/>
      <c r="BR729" s="388" t="s">
        <v>142</v>
      </c>
      <c r="BS729" s="374">
        <v>547220</v>
      </c>
      <c r="BT729" s="329">
        <v>6.7876823696580348E-4</v>
      </c>
      <c r="BU729" s="374">
        <v>23</v>
      </c>
      <c r="BV729" s="329">
        <v>2.6900584795321637E-2</v>
      </c>
      <c r="BW729" s="374">
        <v>23792.17391304348</v>
      </c>
      <c r="BX729" s="389">
        <v>6.1886183236916454E-4</v>
      </c>
      <c r="CA729" s="9"/>
      <c r="CB729" s="138"/>
      <c r="CC729" s="138"/>
      <c r="CD729" s="138"/>
      <c r="CE729" s="138"/>
      <c r="CF729" s="138"/>
      <c r="CG729" s="138"/>
      <c r="CH729" s="1"/>
      <c r="CI729" s="9"/>
      <c r="CJ729" s="130"/>
      <c r="CK729" s="130"/>
      <c r="CL729" s="130"/>
      <c r="CM729" s="1"/>
      <c r="CN729" s="1"/>
      <c r="CO729" s="1"/>
      <c r="CP729" s="1"/>
      <c r="CQ729" s="1"/>
    </row>
    <row r="730" spans="2:95" s="14" customFormat="1" ht="13.5" customHeight="1">
      <c r="B730" s="451"/>
      <c r="C730" s="566"/>
      <c r="D730" s="581"/>
      <c r="E730" s="569"/>
      <c r="F730" s="569"/>
      <c r="G730" s="117" t="s">
        <v>137</v>
      </c>
      <c r="H730" s="187">
        <v>46111230</v>
      </c>
      <c r="I730" s="160">
        <f>IFERROR(H730/E725,"-")</f>
        <v>3.2326547042704608E-2</v>
      </c>
      <c r="J730" s="187">
        <v>867</v>
      </c>
      <c r="K730" s="160">
        <f>IFERROR(J730/F725,"-")</f>
        <v>0.3882669055082848</v>
      </c>
      <c r="L730" s="190">
        <f t="shared" si="406"/>
        <v>53184.809688581314</v>
      </c>
      <c r="M730" s="101">
        <f t="shared" si="428"/>
        <v>3.6843447220805708E-2</v>
      </c>
      <c r="N730" s="569"/>
      <c r="O730" s="569"/>
      <c r="P730" s="117" t="s">
        <v>137</v>
      </c>
      <c r="Q730" s="187">
        <v>6684241</v>
      </c>
      <c r="R730" s="160">
        <f>IFERROR(Q730/N725,"-")</f>
        <v>3.4365180422774165E-2</v>
      </c>
      <c r="S730" s="187">
        <v>109</v>
      </c>
      <c r="T730" s="160">
        <f>IFERROR(S730/O725,"-")</f>
        <v>0.43253968253968256</v>
      </c>
      <c r="U730" s="190">
        <f t="shared" si="407"/>
        <v>61323.311926605507</v>
      </c>
      <c r="V730" s="101">
        <f t="shared" si="429"/>
        <v>4.6319904810470849E-3</v>
      </c>
      <c r="W730" s="569"/>
      <c r="X730" s="569"/>
      <c r="Y730" s="117" t="s">
        <v>137</v>
      </c>
      <c r="Z730" s="187">
        <v>3399708</v>
      </c>
      <c r="AA730" s="160">
        <f>IFERROR(Z730/W725,"-")</f>
        <v>4.0965435818698881E-2</v>
      </c>
      <c r="AB730" s="187">
        <v>65</v>
      </c>
      <c r="AC730" s="160">
        <f>IFERROR(AB730/X725,"-")</f>
        <v>0.4391891891891892</v>
      </c>
      <c r="AD730" s="190">
        <f t="shared" si="408"/>
        <v>52303.199999999997</v>
      </c>
      <c r="AE730" s="101">
        <f t="shared" si="430"/>
        <v>2.7621961584225734E-3</v>
      </c>
      <c r="AF730" s="569"/>
      <c r="AG730" s="569"/>
      <c r="AH730" s="117" t="s">
        <v>137</v>
      </c>
      <c r="AI730" s="187">
        <v>2351097</v>
      </c>
      <c r="AJ730" s="160">
        <f>IFERROR(AI730/AF725,"-")</f>
        <v>1.0486087485060953E-2</v>
      </c>
      <c r="AK730" s="187">
        <v>106</v>
      </c>
      <c r="AL730" s="160">
        <f>IFERROR(AK730/AG725,"-")</f>
        <v>0.45689655172413796</v>
      </c>
      <c r="AM730" s="190">
        <f t="shared" si="409"/>
        <v>22180.16037735849</v>
      </c>
      <c r="AN730" s="101">
        <f t="shared" si="431"/>
        <v>4.5045045045045045E-3</v>
      </c>
      <c r="AO730" s="569"/>
      <c r="AP730" s="586"/>
      <c r="AQ730" s="117" t="s">
        <v>137</v>
      </c>
      <c r="AR730" s="187">
        <f t="shared" si="404"/>
        <v>58546276</v>
      </c>
      <c r="AS730" s="160">
        <f>IFERROR(AR730/AO725,"-")</f>
        <v>3.0364327791170338E-2</v>
      </c>
      <c r="AT730" s="187">
        <f t="shared" si="405"/>
        <v>1147</v>
      </c>
      <c r="AU730" s="160">
        <f>IFERROR(AT730/AP725,"-")</f>
        <v>0.40034904013961603</v>
      </c>
      <c r="AV730" s="190">
        <f t="shared" si="410"/>
        <v>51042.960767218829</v>
      </c>
      <c r="AW730" s="101">
        <f t="shared" si="432"/>
        <v>4.8742138364779877E-2</v>
      </c>
      <c r="AX730" s="112"/>
      <c r="BN730" s="476"/>
      <c r="BO730" s="566"/>
      <c r="BP730" s="569"/>
      <c r="BQ730" s="569"/>
      <c r="BR730" s="388" t="s">
        <v>143</v>
      </c>
      <c r="BS730" s="374">
        <v>3189700</v>
      </c>
      <c r="BT730" s="329">
        <v>3.9564837642078569E-3</v>
      </c>
      <c r="BU730" s="374">
        <v>12</v>
      </c>
      <c r="BV730" s="329">
        <v>1.4035087719298246E-2</v>
      </c>
      <c r="BW730" s="374">
        <v>265808.33333333331</v>
      </c>
      <c r="BX730" s="389">
        <v>3.2288443427956409E-4</v>
      </c>
      <c r="CA730" s="9"/>
      <c r="CB730" s="138"/>
      <c r="CC730" s="138"/>
      <c r="CD730" s="138"/>
      <c r="CE730" s="138"/>
      <c r="CF730" s="138"/>
      <c r="CG730" s="138"/>
      <c r="CH730" s="1"/>
      <c r="CI730" s="9"/>
      <c r="CJ730" s="130"/>
      <c r="CK730" s="130"/>
      <c r="CL730" s="130"/>
      <c r="CM730" s="1"/>
      <c r="CN730" s="1"/>
      <c r="CO730" s="1"/>
      <c r="CP730" s="1"/>
      <c r="CQ730" s="1"/>
    </row>
    <row r="731" spans="2:95" s="14" customFormat="1" ht="13.5" customHeight="1">
      <c r="B731" s="451"/>
      <c r="C731" s="566"/>
      <c r="D731" s="581"/>
      <c r="E731" s="569"/>
      <c r="F731" s="569"/>
      <c r="G731" s="117" t="s">
        <v>138</v>
      </c>
      <c r="H731" s="187">
        <v>51071168</v>
      </c>
      <c r="I731" s="160">
        <f>IFERROR(H731/E725,"-")</f>
        <v>3.5803740539514343E-2</v>
      </c>
      <c r="J731" s="187">
        <v>847</v>
      </c>
      <c r="K731" s="160">
        <f>IFERROR(J731/F725,"-")</f>
        <v>0.37931034482758619</v>
      </c>
      <c r="L731" s="190">
        <f t="shared" si="406"/>
        <v>60296.538370720191</v>
      </c>
      <c r="M731" s="101">
        <f t="shared" si="428"/>
        <v>3.599354071052184E-2</v>
      </c>
      <c r="N731" s="569"/>
      <c r="O731" s="569"/>
      <c r="P731" s="117" t="s">
        <v>138</v>
      </c>
      <c r="Q731" s="187">
        <v>6769453</v>
      </c>
      <c r="R731" s="160">
        <f>IFERROR(Q731/N725,"-")</f>
        <v>3.4803274404452175E-2</v>
      </c>
      <c r="S731" s="187">
        <v>111</v>
      </c>
      <c r="T731" s="160">
        <f>IFERROR(S731/O725,"-")</f>
        <v>0.44047619047619047</v>
      </c>
      <c r="U731" s="190">
        <f t="shared" si="407"/>
        <v>60986.063063063062</v>
      </c>
      <c r="V731" s="101">
        <f t="shared" si="429"/>
        <v>4.7169811320754715E-3</v>
      </c>
      <c r="W731" s="569"/>
      <c r="X731" s="569"/>
      <c r="Y731" s="117" t="s">
        <v>138</v>
      </c>
      <c r="Z731" s="187">
        <v>3923771</v>
      </c>
      <c r="AA731" s="160">
        <f>IFERROR(Z731/W725,"-")</f>
        <v>4.7280233792952785E-2</v>
      </c>
      <c r="AB731" s="187">
        <v>61</v>
      </c>
      <c r="AC731" s="160">
        <f>IFERROR(AB731/X725,"-")</f>
        <v>0.41216216216216217</v>
      </c>
      <c r="AD731" s="190">
        <f t="shared" si="408"/>
        <v>64324.114754098358</v>
      </c>
      <c r="AE731" s="101">
        <f t="shared" si="430"/>
        <v>2.5922148563657997E-3</v>
      </c>
      <c r="AF731" s="569"/>
      <c r="AG731" s="569"/>
      <c r="AH731" s="117" t="s">
        <v>138</v>
      </c>
      <c r="AI731" s="187">
        <v>7374525</v>
      </c>
      <c r="AJ731" s="160">
        <f>IFERROR(AI731/AF725,"-")</f>
        <v>3.2890992719895915E-2</v>
      </c>
      <c r="AK731" s="187">
        <v>94</v>
      </c>
      <c r="AL731" s="160">
        <f>IFERROR(AK731/AG725,"-")</f>
        <v>0.40517241379310343</v>
      </c>
      <c r="AM731" s="190">
        <f t="shared" si="409"/>
        <v>78452.393617021284</v>
      </c>
      <c r="AN731" s="101">
        <f t="shared" si="431"/>
        <v>3.9945605983341828E-3</v>
      </c>
      <c r="AO731" s="569"/>
      <c r="AP731" s="586"/>
      <c r="AQ731" s="117" t="s">
        <v>138</v>
      </c>
      <c r="AR731" s="187">
        <f t="shared" si="404"/>
        <v>69138917</v>
      </c>
      <c r="AS731" s="160">
        <f>IFERROR(AR731/AO725,"-")</f>
        <v>3.5858074711951266E-2</v>
      </c>
      <c r="AT731" s="187">
        <f t="shared" si="405"/>
        <v>1113</v>
      </c>
      <c r="AU731" s="160">
        <f>IFERROR(AT731/AP725,"-")</f>
        <v>0.38848167539267014</v>
      </c>
      <c r="AV731" s="190">
        <f t="shared" si="410"/>
        <v>62119.422282120395</v>
      </c>
      <c r="AW731" s="101">
        <f t="shared" si="432"/>
        <v>4.72972972972973E-2</v>
      </c>
      <c r="AX731" s="112"/>
      <c r="BN731" s="476"/>
      <c r="BO731" s="566"/>
      <c r="BP731" s="569"/>
      <c r="BQ731" s="569"/>
      <c r="BR731" s="388" t="s">
        <v>144</v>
      </c>
      <c r="BS731" s="374">
        <v>5122679</v>
      </c>
      <c r="BT731" s="329">
        <v>6.3541387255066431E-3</v>
      </c>
      <c r="BU731" s="374">
        <v>137</v>
      </c>
      <c r="BV731" s="329">
        <v>0.16023391812865498</v>
      </c>
      <c r="BW731" s="374">
        <v>37391.817518248172</v>
      </c>
      <c r="BX731" s="389">
        <v>3.6862639580250234E-3</v>
      </c>
      <c r="CA731" s="9"/>
      <c r="CB731" s="138"/>
      <c r="CC731" s="138"/>
      <c r="CD731" s="138"/>
      <c r="CE731" s="138"/>
      <c r="CF731" s="138"/>
      <c r="CG731" s="138"/>
      <c r="CH731" s="1"/>
      <c r="CI731" s="9"/>
      <c r="CJ731" s="130"/>
      <c r="CK731" s="130"/>
      <c r="CL731" s="130"/>
      <c r="CM731" s="1"/>
      <c r="CN731" s="1"/>
      <c r="CO731" s="1"/>
      <c r="CP731" s="1"/>
      <c r="CQ731" s="1"/>
    </row>
    <row r="732" spans="2:95" s="14" customFormat="1" ht="13.5" customHeight="1">
      <c r="B732" s="451"/>
      <c r="C732" s="566"/>
      <c r="D732" s="581"/>
      <c r="E732" s="569"/>
      <c r="F732" s="569"/>
      <c r="G732" s="117" t="s">
        <v>139</v>
      </c>
      <c r="H732" s="187">
        <v>37468502</v>
      </c>
      <c r="I732" s="160">
        <f>IFERROR(H732/E725,"-")</f>
        <v>2.6267512111966471E-2</v>
      </c>
      <c r="J732" s="187">
        <v>234</v>
      </c>
      <c r="K732" s="160">
        <f>IFERROR(J732/F725,"-")</f>
        <v>0.10479175996417375</v>
      </c>
      <c r="L732" s="190">
        <f t="shared" si="406"/>
        <v>160121.80341880341</v>
      </c>
      <c r="M732" s="101">
        <f t="shared" si="428"/>
        <v>9.9439061703212647E-3</v>
      </c>
      <c r="N732" s="569"/>
      <c r="O732" s="569"/>
      <c r="P732" s="117" t="s">
        <v>139</v>
      </c>
      <c r="Q732" s="187">
        <v>3897307</v>
      </c>
      <c r="R732" s="160">
        <f>IFERROR(Q732/N725,"-")</f>
        <v>2.0036928383931802E-2</v>
      </c>
      <c r="S732" s="187">
        <v>29</v>
      </c>
      <c r="T732" s="160">
        <f>IFERROR(S732/O725,"-")</f>
        <v>0.11507936507936507</v>
      </c>
      <c r="U732" s="190">
        <f t="shared" si="407"/>
        <v>134389.89655172414</v>
      </c>
      <c r="V732" s="101">
        <f t="shared" si="429"/>
        <v>1.2323644399116096E-3</v>
      </c>
      <c r="W732" s="569"/>
      <c r="X732" s="569"/>
      <c r="Y732" s="117" t="s">
        <v>139</v>
      </c>
      <c r="Z732" s="187">
        <v>750927</v>
      </c>
      <c r="AA732" s="160">
        <f>IFERROR(Z732/W725,"-")</f>
        <v>9.048439402156919E-3</v>
      </c>
      <c r="AB732" s="187">
        <v>7</v>
      </c>
      <c r="AC732" s="160">
        <f>IFERROR(AB732/X725,"-")</f>
        <v>4.72972972972973E-2</v>
      </c>
      <c r="AD732" s="190">
        <f t="shared" si="408"/>
        <v>107275.28571428571</v>
      </c>
      <c r="AE732" s="101">
        <f t="shared" si="430"/>
        <v>2.9746727859935408E-4</v>
      </c>
      <c r="AF732" s="569"/>
      <c r="AG732" s="569"/>
      <c r="AH732" s="117" t="s">
        <v>139</v>
      </c>
      <c r="AI732" s="187">
        <v>5535921</v>
      </c>
      <c r="AJ732" s="160">
        <f>IFERROR(AI732/AF725,"-")</f>
        <v>2.4690666491593547E-2</v>
      </c>
      <c r="AK732" s="187">
        <v>50</v>
      </c>
      <c r="AL732" s="160">
        <f>IFERROR(AK732/AG725,"-")</f>
        <v>0.21551724137931033</v>
      </c>
      <c r="AM732" s="190">
        <f t="shared" si="409"/>
        <v>110718.42</v>
      </c>
      <c r="AN732" s="101">
        <f t="shared" si="431"/>
        <v>2.1247662757096718E-3</v>
      </c>
      <c r="AO732" s="569"/>
      <c r="AP732" s="586"/>
      <c r="AQ732" s="117" t="s">
        <v>139</v>
      </c>
      <c r="AR732" s="187">
        <f t="shared" si="404"/>
        <v>47652657</v>
      </c>
      <c r="AS732" s="160">
        <f>IFERROR(AR732/AO725,"-")</f>
        <v>2.4714482220324446E-2</v>
      </c>
      <c r="AT732" s="187">
        <f t="shared" si="405"/>
        <v>320</v>
      </c>
      <c r="AU732" s="160">
        <f>IFERROR(AT732/AP725,"-")</f>
        <v>0.11169284467713787</v>
      </c>
      <c r="AV732" s="190">
        <f t="shared" si="410"/>
        <v>148914.55312500001</v>
      </c>
      <c r="AW732" s="101">
        <f t="shared" si="432"/>
        <v>1.35985041645419E-2</v>
      </c>
      <c r="AX732" s="112"/>
      <c r="BN732" s="476"/>
      <c r="BO732" s="566"/>
      <c r="BP732" s="569"/>
      <c r="BQ732" s="569"/>
      <c r="BR732" s="388" t="s">
        <v>145</v>
      </c>
      <c r="BS732" s="374">
        <v>13845142</v>
      </c>
      <c r="BT732" s="329">
        <v>1.7173426822632943E-2</v>
      </c>
      <c r="BU732" s="374">
        <v>94</v>
      </c>
      <c r="BV732" s="329">
        <v>0.10994152046783626</v>
      </c>
      <c r="BW732" s="374">
        <v>147288.74468085106</v>
      </c>
      <c r="BX732" s="389">
        <v>2.5292614018565854E-3</v>
      </c>
      <c r="CA732" s="9"/>
      <c r="CB732" s="138"/>
      <c r="CC732" s="138"/>
      <c r="CD732" s="138"/>
      <c r="CE732" s="138"/>
      <c r="CF732" s="138"/>
      <c r="CG732" s="138"/>
      <c r="CH732" s="1"/>
      <c r="CI732" s="9"/>
      <c r="CJ732" s="130"/>
      <c r="CK732" s="130"/>
      <c r="CL732" s="130"/>
      <c r="CM732" s="1"/>
      <c r="CN732" s="1"/>
      <c r="CO732" s="1"/>
      <c r="CP732" s="1"/>
      <c r="CQ732" s="1"/>
    </row>
    <row r="733" spans="2:95" s="14" customFormat="1" ht="13.5" customHeight="1">
      <c r="B733" s="451"/>
      <c r="C733" s="566"/>
      <c r="D733" s="581"/>
      <c r="E733" s="569"/>
      <c r="F733" s="569"/>
      <c r="G733" s="117" t="s">
        <v>149</v>
      </c>
      <c r="H733" s="187">
        <v>0</v>
      </c>
      <c r="I733" s="160">
        <f>IFERROR(H733/E725,"-")</f>
        <v>0</v>
      </c>
      <c r="J733" s="187">
        <v>0</v>
      </c>
      <c r="K733" s="160">
        <f>IFERROR(J733/F725,"-")</f>
        <v>0</v>
      </c>
      <c r="L733" s="190" t="str">
        <f t="shared" si="406"/>
        <v>-</v>
      </c>
      <c r="M733" s="101">
        <f t="shared" si="428"/>
        <v>0</v>
      </c>
      <c r="N733" s="569"/>
      <c r="O733" s="569"/>
      <c r="P733" s="117" t="s">
        <v>149</v>
      </c>
      <c r="Q733" s="187">
        <v>0</v>
      </c>
      <c r="R733" s="160">
        <f>IFERROR(Q733/N725,"-")</f>
        <v>0</v>
      </c>
      <c r="S733" s="187">
        <v>0</v>
      </c>
      <c r="T733" s="160">
        <f>IFERROR(S733/O725,"-")</f>
        <v>0</v>
      </c>
      <c r="U733" s="190" t="str">
        <f t="shared" si="407"/>
        <v>-</v>
      </c>
      <c r="V733" s="101">
        <f t="shared" si="429"/>
        <v>0</v>
      </c>
      <c r="W733" s="569"/>
      <c r="X733" s="569"/>
      <c r="Y733" s="117" t="s">
        <v>149</v>
      </c>
      <c r="Z733" s="187">
        <v>0</v>
      </c>
      <c r="AA733" s="160">
        <f>IFERROR(Z733/W725,"-")</f>
        <v>0</v>
      </c>
      <c r="AB733" s="187">
        <v>0</v>
      </c>
      <c r="AC733" s="160">
        <f>IFERROR(AB733/X725,"-")</f>
        <v>0</v>
      </c>
      <c r="AD733" s="190" t="str">
        <f t="shared" si="408"/>
        <v>-</v>
      </c>
      <c r="AE733" s="101">
        <f t="shared" si="430"/>
        <v>0</v>
      </c>
      <c r="AF733" s="569"/>
      <c r="AG733" s="569"/>
      <c r="AH733" s="117" t="s">
        <v>149</v>
      </c>
      <c r="AI733" s="187">
        <v>559</v>
      </c>
      <c r="AJ733" s="160">
        <f>IFERROR(AI733/AF725,"-")</f>
        <v>2.4931863313802333E-6</v>
      </c>
      <c r="AK733" s="187">
        <v>1</v>
      </c>
      <c r="AL733" s="160">
        <f>IFERROR(AK733/AG725,"-")</f>
        <v>4.3103448275862068E-3</v>
      </c>
      <c r="AM733" s="190">
        <f t="shared" si="409"/>
        <v>559</v>
      </c>
      <c r="AN733" s="101">
        <f t="shared" si="431"/>
        <v>4.2495325514193439E-5</v>
      </c>
      <c r="AO733" s="569"/>
      <c r="AP733" s="586"/>
      <c r="AQ733" s="117" t="s">
        <v>149</v>
      </c>
      <c r="AR733" s="187">
        <f t="shared" si="404"/>
        <v>559</v>
      </c>
      <c r="AS733" s="160">
        <f>IFERROR(AR733/AO725,"-")</f>
        <v>2.8991868304764966E-7</v>
      </c>
      <c r="AT733" s="187">
        <f t="shared" si="405"/>
        <v>1</v>
      </c>
      <c r="AU733" s="160">
        <f>IFERROR(AT733/AP725,"-")</f>
        <v>3.4904013961605586E-4</v>
      </c>
      <c r="AV733" s="190">
        <f t="shared" si="410"/>
        <v>559</v>
      </c>
      <c r="AW733" s="101">
        <f t="shared" si="432"/>
        <v>4.2495325514193439E-5</v>
      </c>
      <c r="AX733" s="112"/>
      <c r="BN733" s="476"/>
      <c r="BO733" s="566"/>
      <c r="BP733" s="569"/>
      <c r="BQ733" s="569"/>
      <c r="BR733" s="388" t="s">
        <v>146</v>
      </c>
      <c r="BS733" s="374">
        <v>3353226</v>
      </c>
      <c r="BT733" s="329">
        <v>4.1593203833337478E-3</v>
      </c>
      <c r="BU733" s="374">
        <v>84</v>
      </c>
      <c r="BV733" s="329">
        <v>9.8245614035087719E-2</v>
      </c>
      <c r="BW733" s="374">
        <v>39919.357142857145</v>
      </c>
      <c r="BX733" s="389">
        <v>2.2601910399569487E-3</v>
      </c>
      <c r="CA733" s="9"/>
      <c r="CB733" s="138"/>
      <c r="CC733" s="138"/>
      <c r="CD733" s="138"/>
      <c r="CE733" s="138"/>
      <c r="CF733" s="138"/>
      <c r="CG733" s="138"/>
      <c r="CH733" s="1"/>
      <c r="CI733" s="9"/>
      <c r="CJ733" s="130"/>
      <c r="CK733" s="130"/>
      <c r="CL733" s="130"/>
      <c r="CM733" s="1"/>
      <c r="CN733" s="1"/>
      <c r="CO733" s="1"/>
      <c r="CP733" s="1"/>
      <c r="CQ733" s="1"/>
    </row>
    <row r="734" spans="2:95" s="14" customFormat="1" ht="13.5" customHeight="1">
      <c r="B734" s="451"/>
      <c r="C734" s="566"/>
      <c r="D734" s="581"/>
      <c r="E734" s="569"/>
      <c r="F734" s="569"/>
      <c r="G734" s="117" t="s">
        <v>140</v>
      </c>
      <c r="H734" s="187">
        <v>125413</v>
      </c>
      <c r="I734" s="160">
        <f>IFERROR(H734/E725,"-")</f>
        <v>8.7921515957538169E-5</v>
      </c>
      <c r="J734" s="187">
        <v>11</v>
      </c>
      <c r="K734" s="160">
        <f>IFERROR(J734/F725,"-")</f>
        <v>4.9261083743842365E-3</v>
      </c>
      <c r="L734" s="190">
        <f t="shared" si="406"/>
        <v>11401.181818181818</v>
      </c>
      <c r="M734" s="101">
        <f t="shared" si="428"/>
        <v>4.6744858065612781E-4</v>
      </c>
      <c r="N734" s="569"/>
      <c r="O734" s="569"/>
      <c r="P734" s="117" t="s">
        <v>140</v>
      </c>
      <c r="Q734" s="187">
        <v>21136</v>
      </c>
      <c r="R734" s="160">
        <f>IFERROR(Q734/N725,"-")</f>
        <v>1.0866491100721154E-4</v>
      </c>
      <c r="S734" s="187">
        <v>2</v>
      </c>
      <c r="T734" s="160">
        <f>IFERROR(S734/O725,"-")</f>
        <v>7.9365079365079361E-3</v>
      </c>
      <c r="U734" s="190">
        <f t="shared" si="407"/>
        <v>10568</v>
      </c>
      <c r="V734" s="101">
        <f t="shared" si="429"/>
        <v>8.4990651028386878E-5</v>
      </c>
      <c r="W734" s="569"/>
      <c r="X734" s="569"/>
      <c r="Y734" s="117" t="s">
        <v>140</v>
      </c>
      <c r="Z734" s="187">
        <v>723</v>
      </c>
      <c r="AA734" s="160">
        <f>IFERROR(Z734/W725,"-")</f>
        <v>8.7119276411148528E-6</v>
      </c>
      <c r="AB734" s="187">
        <v>1</v>
      </c>
      <c r="AC734" s="160">
        <f>IFERROR(AB734/X725,"-")</f>
        <v>6.7567567567567571E-3</v>
      </c>
      <c r="AD734" s="190">
        <f t="shared" si="408"/>
        <v>723</v>
      </c>
      <c r="AE734" s="101">
        <f t="shared" si="430"/>
        <v>4.2495325514193439E-5</v>
      </c>
      <c r="AF734" s="569"/>
      <c r="AG734" s="569"/>
      <c r="AH734" s="117" t="s">
        <v>140</v>
      </c>
      <c r="AI734" s="187">
        <v>32922</v>
      </c>
      <c r="AJ734" s="160">
        <f>IFERROR(AI734/AF725,"-")</f>
        <v>1.4683484866135965E-4</v>
      </c>
      <c r="AK734" s="187">
        <v>2</v>
      </c>
      <c r="AL734" s="160">
        <f>IFERROR(AK734/AG725,"-")</f>
        <v>8.6206896551724137E-3</v>
      </c>
      <c r="AM734" s="190">
        <f t="shared" si="409"/>
        <v>16461</v>
      </c>
      <c r="AN734" s="101">
        <f t="shared" si="431"/>
        <v>8.4990651028386878E-5</v>
      </c>
      <c r="AO734" s="569"/>
      <c r="AP734" s="586"/>
      <c r="AQ734" s="117" t="s">
        <v>140</v>
      </c>
      <c r="AR734" s="187">
        <f t="shared" si="404"/>
        <v>180194</v>
      </c>
      <c r="AS734" s="160">
        <f>IFERROR(AR734/AO725,"-")</f>
        <v>9.345546900373558E-5</v>
      </c>
      <c r="AT734" s="187">
        <f t="shared" si="405"/>
        <v>16</v>
      </c>
      <c r="AU734" s="160">
        <f>IFERROR(AT734/AP725,"-")</f>
        <v>5.5846422338568938E-3</v>
      </c>
      <c r="AV734" s="190">
        <f t="shared" si="410"/>
        <v>11262.125</v>
      </c>
      <c r="AW734" s="101">
        <f t="shared" si="432"/>
        <v>6.7992520822709502E-4</v>
      </c>
      <c r="AX734" s="112"/>
      <c r="BN734" s="476"/>
      <c r="BO734" s="566"/>
      <c r="BP734" s="569"/>
      <c r="BQ734" s="569"/>
      <c r="BR734" s="388" t="s">
        <v>147</v>
      </c>
      <c r="BS734" s="374">
        <v>1711343</v>
      </c>
      <c r="BT734" s="329">
        <v>2.1227390646426834E-3</v>
      </c>
      <c r="BU734" s="374">
        <v>107</v>
      </c>
      <c r="BV734" s="329">
        <v>0.12514619883040937</v>
      </c>
      <c r="BW734" s="374">
        <v>15993.859813084113</v>
      </c>
      <c r="BX734" s="389">
        <v>2.8790528723261133E-3</v>
      </c>
      <c r="CA734" s="9"/>
      <c r="CB734" s="138"/>
      <c r="CC734" s="138"/>
      <c r="CD734" s="138"/>
      <c r="CE734" s="138"/>
      <c r="CF734" s="138"/>
      <c r="CG734" s="138"/>
      <c r="CH734" s="1"/>
      <c r="CI734" s="9"/>
      <c r="CJ734" s="130"/>
      <c r="CK734" s="130"/>
      <c r="CL734" s="130"/>
      <c r="CM734" s="1"/>
      <c r="CN734" s="1"/>
      <c r="CO734" s="1"/>
      <c r="CP734" s="1"/>
      <c r="CQ734" s="1"/>
    </row>
    <row r="735" spans="2:95" s="14" customFormat="1" ht="13.5" customHeight="1">
      <c r="B735" s="451"/>
      <c r="C735" s="566"/>
      <c r="D735" s="581"/>
      <c r="E735" s="569"/>
      <c r="F735" s="569"/>
      <c r="G735" s="117" t="s">
        <v>141</v>
      </c>
      <c r="H735" s="187">
        <v>548452</v>
      </c>
      <c r="I735" s="160">
        <f>IFERROR(H735/E725,"-")</f>
        <v>3.844954771032008E-4</v>
      </c>
      <c r="J735" s="187">
        <v>58</v>
      </c>
      <c r="K735" s="160">
        <f>IFERROR(J735/F725,"-")</f>
        <v>2.5974025974025976E-2</v>
      </c>
      <c r="L735" s="190">
        <f t="shared" si="406"/>
        <v>9456.0689655172409</v>
      </c>
      <c r="M735" s="101">
        <f t="shared" si="428"/>
        <v>2.4647288798232193E-3</v>
      </c>
      <c r="N735" s="569"/>
      <c r="O735" s="569"/>
      <c r="P735" s="117" t="s">
        <v>141</v>
      </c>
      <c r="Q735" s="187">
        <v>64034</v>
      </c>
      <c r="R735" s="160">
        <f>IFERROR(Q735/N725,"-")</f>
        <v>3.2921313926172332E-4</v>
      </c>
      <c r="S735" s="187">
        <v>4</v>
      </c>
      <c r="T735" s="160">
        <f>IFERROR(S735/O725,"-")</f>
        <v>1.5873015873015872E-2</v>
      </c>
      <c r="U735" s="190">
        <f t="shared" si="407"/>
        <v>16008.5</v>
      </c>
      <c r="V735" s="101">
        <f t="shared" si="429"/>
        <v>1.6998130205677376E-4</v>
      </c>
      <c r="W735" s="569"/>
      <c r="X735" s="569"/>
      <c r="Y735" s="117" t="s">
        <v>141</v>
      </c>
      <c r="Z735" s="187">
        <v>13899</v>
      </c>
      <c r="AA735" s="160">
        <f>IFERROR(Z735/W725,"-")</f>
        <v>1.6747867535802949E-4</v>
      </c>
      <c r="AB735" s="187">
        <v>3</v>
      </c>
      <c r="AC735" s="160">
        <f>IFERROR(AB735/X725,"-")</f>
        <v>2.0270270270270271E-2</v>
      </c>
      <c r="AD735" s="190">
        <f t="shared" si="408"/>
        <v>4633</v>
      </c>
      <c r="AE735" s="101">
        <f t="shared" si="430"/>
        <v>1.2748597654258032E-4</v>
      </c>
      <c r="AF735" s="569"/>
      <c r="AG735" s="569"/>
      <c r="AH735" s="117" t="s">
        <v>141</v>
      </c>
      <c r="AI735" s="187">
        <v>86393</v>
      </c>
      <c r="AJ735" s="160">
        <f>IFERROR(AI735/AF725,"-")</f>
        <v>3.8531994047751787E-4</v>
      </c>
      <c r="AK735" s="187">
        <v>10</v>
      </c>
      <c r="AL735" s="160">
        <f>IFERROR(AK735/AG725,"-")</f>
        <v>4.3103448275862072E-2</v>
      </c>
      <c r="AM735" s="190">
        <f t="shared" si="409"/>
        <v>8639.2999999999993</v>
      </c>
      <c r="AN735" s="101">
        <f t="shared" si="431"/>
        <v>4.2495325514193438E-4</v>
      </c>
      <c r="AO735" s="569"/>
      <c r="AP735" s="586"/>
      <c r="AQ735" s="117" t="s">
        <v>141</v>
      </c>
      <c r="AR735" s="187">
        <f t="shared" si="404"/>
        <v>712778</v>
      </c>
      <c r="AS735" s="160">
        <f>IFERROR(AR735/AO725,"-")</f>
        <v>3.6967380870364517E-4</v>
      </c>
      <c r="AT735" s="187">
        <f t="shared" si="405"/>
        <v>75</v>
      </c>
      <c r="AU735" s="160">
        <f>IFERROR(AT735/AP725,"-")</f>
        <v>2.6178010471204188E-2</v>
      </c>
      <c r="AV735" s="190">
        <f t="shared" si="410"/>
        <v>9503.7066666666669</v>
      </c>
      <c r="AW735" s="101">
        <f t="shared" si="432"/>
        <v>3.187149413564508E-3</v>
      </c>
      <c r="AX735" s="112"/>
      <c r="BN735" s="477"/>
      <c r="BO735" s="567"/>
      <c r="BP735" s="570"/>
      <c r="BQ735" s="570"/>
      <c r="BR735" s="119" t="s">
        <v>74</v>
      </c>
      <c r="BS735" s="374">
        <v>174926408</v>
      </c>
      <c r="BT735" s="329">
        <v>0.21697761331259974</v>
      </c>
      <c r="BU735" s="374">
        <v>715</v>
      </c>
      <c r="BV735" s="329">
        <v>0.83625730994152048</v>
      </c>
      <c r="BW735" s="374">
        <v>244652.31888111887</v>
      </c>
      <c r="BX735" s="389">
        <v>1.9238530875824028E-2</v>
      </c>
      <c r="CA735" s="9"/>
      <c r="CB735" s="138"/>
      <c r="CC735" s="138"/>
      <c r="CD735" s="138"/>
      <c r="CE735" s="138"/>
      <c r="CF735" s="138"/>
      <c r="CG735" s="138"/>
      <c r="CH735" s="1"/>
      <c r="CI735" s="9"/>
      <c r="CJ735" s="130"/>
      <c r="CK735" s="130"/>
      <c r="CL735" s="130"/>
      <c r="CM735" s="1"/>
      <c r="CN735" s="1"/>
      <c r="CO735" s="1"/>
      <c r="CP735" s="1"/>
      <c r="CQ735" s="1"/>
    </row>
    <row r="736" spans="2:95" s="14" customFormat="1" ht="13.5" customHeight="1">
      <c r="B736" s="451"/>
      <c r="C736" s="566"/>
      <c r="D736" s="581"/>
      <c r="E736" s="569"/>
      <c r="F736" s="569"/>
      <c r="G736" s="117" t="s">
        <v>142</v>
      </c>
      <c r="H736" s="187">
        <v>2244816</v>
      </c>
      <c r="I736" s="160">
        <f>IFERROR(H736/E725,"-")</f>
        <v>1.5737413646570691E-3</v>
      </c>
      <c r="J736" s="187">
        <v>13</v>
      </c>
      <c r="K736" s="160">
        <f>IFERROR(J736/F725,"-")</f>
        <v>5.8217644424540978E-3</v>
      </c>
      <c r="L736" s="190">
        <f t="shared" si="406"/>
        <v>172678.15384615384</v>
      </c>
      <c r="M736" s="101">
        <f t="shared" si="428"/>
        <v>5.5243923168451473E-4</v>
      </c>
      <c r="N736" s="569"/>
      <c r="O736" s="569"/>
      <c r="P736" s="117" t="s">
        <v>142</v>
      </c>
      <c r="Q736" s="187">
        <v>1890</v>
      </c>
      <c r="R736" s="160">
        <f>IFERROR(Q736/N725,"-")</f>
        <v>9.7169134085744607E-6</v>
      </c>
      <c r="S736" s="187">
        <v>1</v>
      </c>
      <c r="T736" s="160">
        <f>IFERROR(S736/O725,"-")</f>
        <v>3.968253968253968E-3</v>
      </c>
      <c r="U736" s="190">
        <f t="shared" si="407"/>
        <v>1890</v>
      </c>
      <c r="V736" s="101">
        <f t="shared" si="429"/>
        <v>4.2495325514193439E-5</v>
      </c>
      <c r="W736" s="569"/>
      <c r="X736" s="569"/>
      <c r="Y736" s="117" t="s">
        <v>142</v>
      </c>
      <c r="Z736" s="187">
        <v>3008</v>
      </c>
      <c r="AA736" s="160">
        <f>IFERROR(Z736/W725,"-")</f>
        <v>3.6245474888621682E-5</v>
      </c>
      <c r="AB736" s="187">
        <v>1</v>
      </c>
      <c r="AC736" s="160">
        <f>IFERROR(AB736/X725,"-")</f>
        <v>6.7567567567567571E-3</v>
      </c>
      <c r="AD736" s="190">
        <f t="shared" si="408"/>
        <v>3008</v>
      </c>
      <c r="AE736" s="101">
        <f t="shared" si="430"/>
        <v>4.2495325514193439E-5</v>
      </c>
      <c r="AF736" s="569"/>
      <c r="AG736" s="569"/>
      <c r="AH736" s="117" t="s">
        <v>142</v>
      </c>
      <c r="AI736" s="187">
        <v>24298</v>
      </c>
      <c r="AJ736" s="160">
        <f>IFERROR(AI736/AF725,"-")</f>
        <v>1.0837109388171182E-4</v>
      </c>
      <c r="AK736" s="187">
        <v>3</v>
      </c>
      <c r="AL736" s="160">
        <f>IFERROR(AK736/AG725,"-")</f>
        <v>1.2931034482758621E-2</v>
      </c>
      <c r="AM736" s="190">
        <f t="shared" si="409"/>
        <v>8099.333333333333</v>
      </c>
      <c r="AN736" s="101">
        <f t="shared" si="431"/>
        <v>1.2748597654258032E-4</v>
      </c>
      <c r="AO736" s="569"/>
      <c r="AP736" s="586"/>
      <c r="AQ736" s="117" t="s">
        <v>142</v>
      </c>
      <c r="AR736" s="187">
        <f t="shared" si="404"/>
        <v>2274012</v>
      </c>
      <c r="AS736" s="160">
        <f>IFERROR(AR736/AO725,"-")</f>
        <v>1.1793892026378389E-3</v>
      </c>
      <c r="AT736" s="187">
        <f t="shared" si="405"/>
        <v>18</v>
      </c>
      <c r="AU736" s="160">
        <f>IFERROR(AT736/AP725,"-")</f>
        <v>6.2827225130890054E-3</v>
      </c>
      <c r="AV736" s="190">
        <f t="shared" si="410"/>
        <v>126334</v>
      </c>
      <c r="AW736" s="101">
        <f t="shared" si="432"/>
        <v>7.6491585925548189E-4</v>
      </c>
      <c r="AX736" s="112"/>
      <c r="BN736" s="555">
        <v>44</v>
      </c>
      <c r="BO736" s="565" t="s">
        <v>18</v>
      </c>
      <c r="BP736" s="568">
        <v>640175250</v>
      </c>
      <c r="BQ736" s="568">
        <v>708</v>
      </c>
      <c r="BR736" s="388" t="s">
        <v>133</v>
      </c>
      <c r="BS736" s="374">
        <v>16787786</v>
      </c>
      <c r="BT736" s="329">
        <v>2.6223734828861315E-2</v>
      </c>
      <c r="BU736" s="374">
        <v>141</v>
      </c>
      <c r="BV736" s="329">
        <v>0.19915254237288135</v>
      </c>
      <c r="BW736" s="374">
        <v>119062.31205673759</v>
      </c>
      <c r="BX736" s="389">
        <v>3.4920870792778066E-3</v>
      </c>
      <c r="CA736" s="9"/>
      <c r="CB736" s="138"/>
      <c r="CC736" s="138"/>
      <c r="CD736" s="138"/>
      <c r="CE736" s="138"/>
      <c r="CF736" s="138"/>
      <c r="CG736" s="138"/>
      <c r="CH736" s="1"/>
      <c r="CI736" s="9"/>
      <c r="CJ736" s="130"/>
      <c r="CK736" s="130"/>
      <c r="CL736" s="130"/>
      <c r="CM736" s="1"/>
      <c r="CN736" s="1"/>
      <c r="CO736" s="1"/>
      <c r="CP736" s="1"/>
      <c r="CQ736" s="1"/>
    </row>
    <row r="737" spans="2:95" s="14" customFormat="1" ht="13.5" customHeight="1">
      <c r="B737" s="451"/>
      <c r="C737" s="566"/>
      <c r="D737" s="581"/>
      <c r="E737" s="569"/>
      <c r="F737" s="569"/>
      <c r="G737" s="117" t="s">
        <v>143</v>
      </c>
      <c r="H737" s="187">
        <v>3450297</v>
      </c>
      <c r="I737" s="160">
        <f>IFERROR(H737/E725,"-")</f>
        <v>2.4188508587127816E-3</v>
      </c>
      <c r="J737" s="187">
        <v>16</v>
      </c>
      <c r="K737" s="160">
        <f>IFERROR(J737/F725,"-")</f>
        <v>7.1652485445588892E-3</v>
      </c>
      <c r="L737" s="190">
        <f t="shared" si="406"/>
        <v>215643.5625</v>
      </c>
      <c r="M737" s="101">
        <f t="shared" si="428"/>
        <v>6.7992520822709502E-4</v>
      </c>
      <c r="N737" s="569"/>
      <c r="O737" s="569"/>
      <c r="P737" s="117" t="s">
        <v>143</v>
      </c>
      <c r="Q737" s="187">
        <v>2782175</v>
      </c>
      <c r="R737" s="160">
        <f>IFERROR(Q737/N725,"-")</f>
        <v>1.4303784953704048E-2</v>
      </c>
      <c r="S737" s="187">
        <v>3</v>
      </c>
      <c r="T737" s="160">
        <f>IFERROR(S737/O725,"-")</f>
        <v>1.1904761904761904E-2</v>
      </c>
      <c r="U737" s="190">
        <f t="shared" si="407"/>
        <v>927391.66666666663</v>
      </c>
      <c r="V737" s="101">
        <f t="shared" si="429"/>
        <v>1.2748597654258032E-4</v>
      </c>
      <c r="W737" s="569"/>
      <c r="X737" s="569"/>
      <c r="Y737" s="117" t="s">
        <v>143</v>
      </c>
      <c r="Z737" s="187">
        <v>454438</v>
      </c>
      <c r="AA737" s="160">
        <f>IFERROR(Z737/W725,"-")</f>
        <v>5.4758381374452993E-3</v>
      </c>
      <c r="AB737" s="187">
        <v>1</v>
      </c>
      <c r="AC737" s="160">
        <f>IFERROR(AB737/X725,"-")</f>
        <v>6.7567567567567571E-3</v>
      </c>
      <c r="AD737" s="190">
        <f t="shared" si="408"/>
        <v>454438</v>
      </c>
      <c r="AE737" s="101">
        <f t="shared" si="430"/>
        <v>4.2495325514193439E-5</v>
      </c>
      <c r="AF737" s="569"/>
      <c r="AG737" s="569"/>
      <c r="AH737" s="117" t="s">
        <v>143</v>
      </c>
      <c r="AI737" s="187">
        <v>3458615</v>
      </c>
      <c r="AJ737" s="160">
        <f>IFERROR(AI737/AF725,"-")</f>
        <v>1.5425709559045878E-2</v>
      </c>
      <c r="AK737" s="187">
        <v>9</v>
      </c>
      <c r="AL737" s="160">
        <f>IFERROR(AK737/AG725,"-")</f>
        <v>3.8793103448275863E-2</v>
      </c>
      <c r="AM737" s="190">
        <f t="shared" si="409"/>
        <v>384290.55555555556</v>
      </c>
      <c r="AN737" s="101">
        <f t="shared" si="431"/>
        <v>3.8245792962774094E-4</v>
      </c>
      <c r="AO737" s="569"/>
      <c r="AP737" s="586"/>
      <c r="AQ737" s="117" t="s">
        <v>143</v>
      </c>
      <c r="AR737" s="187">
        <f t="shared" si="404"/>
        <v>10145525</v>
      </c>
      <c r="AS737" s="160">
        <f>IFERROR(AR737/AO725,"-")</f>
        <v>5.2618555399409767E-3</v>
      </c>
      <c r="AT737" s="187">
        <f t="shared" si="405"/>
        <v>29</v>
      </c>
      <c r="AU737" s="160">
        <f>IFERROR(AT737/AP725,"-")</f>
        <v>1.0122164048865619E-2</v>
      </c>
      <c r="AV737" s="190">
        <f t="shared" si="410"/>
        <v>349845.68965517241</v>
      </c>
      <c r="AW737" s="101">
        <f t="shared" si="432"/>
        <v>1.2323644399116096E-3</v>
      </c>
      <c r="AX737" s="112"/>
      <c r="BN737" s="476"/>
      <c r="BO737" s="566"/>
      <c r="BP737" s="569"/>
      <c r="BQ737" s="569"/>
      <c r="BR737" s="388" t="s">
        <v>134</v>
      </c>
      <c r="BS737" s="374">
        <v>13321779</v>
      </c>
      <c r="BT737" s="329">
        <v>2.0809581438832568E-2</v>
      </c>
      <c r="BU737" s="374">
        <v>215</v>
      </c>
      <c r="BV737" s="329">
        <v>0.3036723163841808</v>
      </c>
      <c r="BW737" s="374">
        <v>61961.762790697678</v>
      </c>
      <c r="BX737" s="389">
        <v>5.3248136315228968E-3</v>
      </c>
      <c r="CA737" s="9"/>
      <c r="CB737" s="138"/>
      <c r="CC737" s="138"/>
      <c r="CD737" s="138"/>
      <c r="CE737" s="138"/>
      <c r="CF737" s="138"/>
      <c r="CG737" s="138"/>
      <c r="CH737" s="1"/>
      <c r="CI737" s="9"/>
      <c r="CJ737" s="130"/>
      <c r="CK737" s="130"/>
      <c r="CL737" s="130"/>
      <c r="CM737" s="1"/>
      <c r="CN737" s="1"/>
      <c r="CO737" s="1"/>
      <c r="CP737" s="1"/>
      <c r="CQ737" s="1"/>
    </row>
    <row r="738" spans="2:95" s="14" customFormat="1" ht="13.5" customHeight="1">
      <c r="B738" s="451"/>
      <c r="C738" s="566"/>
      <c r="D738" s="581"/>
      <c r="E738" s="569"/>
      <c r="F738" s="569"/>
      <c r="G738" s="117" t="s">
        <v>144</v>
      </c>
      <c r="H738" s="187">
        <v>6187218</v>
      </c>
      <c r="I738" s="160">
        <f>IFERROR(H738/E725,"-")</f>
        <v>4.3375853071034691E-3</v>
      </c>
      <c r="J738" s="187">
        <v>264</v>
      </c>
      <c r="K738" s="160">
        <f>IFERROR(J738/F725,"-")</f>
        <v>0.11822660098522167</v>
      </c>
      <c r="L738" s="190">
        <f t="shared" si="406"/>
        <v>23436.43181818182</v>
      </c>
      <c r="M738" s="101">
        <f t="shared" si="428"/>
        <v>1.1218765935747067E-2</v>
      </c>
      <c r="N738" s="569"/>
      <c r="O738" s="569"/>
      <c r="P738" s="117" t="s">
        <v>144</v>
      </c>
      <c r="Q738" s="187">
        <v>3226255</v>
      </c>
      <c r="R738" s="160">
        <f>IFERROR(Q738/N725,"-")</f>
        <v>1.6586899719037249E-2</v>
      </c>
      <c r="S738" s="187">
        <v>34</v>
      </c>
      <c r="T738" s="160">
        <f>IFERROR(S738/O725,"-")</f>
        <v>0.13492063492063491</v>
      </c>
      <c r="U738" s="190">
        <f t="shared" si="407"/>
        <v>94889.852941176476</v>
      </c>
      <c r="V738" s="101">
        <f t="shared" si="429"/>
        <v>1.4448410674825769E-3</v>
      </c>
      <c r="W738" s="569"/>
      <c r="X738" s="569"/>
      <c r="Y738" s="117" t="s">
        <v>144</v>
      </c>
      <c r="Z738" s="187">
        <v>483506</v>
      </c>
      <c r="AA738" s="160">
        <f>IFERROR(Z738/W725,"-")</f>
        <v>5.8260985975724447E-3</v>
      </c>
      <c r="AB738" s="187">
        <v>31</v>
      </c>
      <c r="AC738" s="160">
        <f>IFERROR(AB738/X725,"-")</f>
        <v>0.20945945945945946</v>
      </c>
      <c r="AD738" s="190">
        <f t="shared" si="408"/>
        <v>15596.967741935483</v>
      </c>
      <c r="AE738" s="101">
        <f t="shared" si="430"/>
        <v>1.3173550909399965E-3</v>
      </c>
      <c r="AF738" s="569"/>
      <c r="AG738" s="569"/>
      <c r="AH738" s="117" t="s">
        <v>144</v>
      </c>
      <c r="AI738" s="187">
        <v>3124253</v>
      </c>
      <c r="AJ738" s="160">
        <f>IFERROR(AI738/AF725,"-")</f>
        <v>1.3934427326249889E-2</v>
      </c>
      <c r="AK738" s="187">
        <v>38</v>
      </c>
      <c r="AL738" s="160">
        <f>IFERROR(AK738/AG725,"-")</f>
        <v>0.16379310344827586</v>
      </c>
      <c r="AM738" s="190">
        <f t="shared" si="409"/>
        <v>82217.18421052632</v>
      </c>
      <c r="AN738" s="101">
        <f t="shared" si="431"/>
        <v>1.6148223695393506E-3</v>
      </c>
      <c r="AO738" s="569"/>
      <c r="AP738" s="586"/>
      <c r="AQ738" s="117" t="s">
        <v>144</v>
      </c>
      <c r="AR738" s="187">
        <f t="shared" si="404"/>
        <v>13021232</v>
      </c>
      <c r="AS738" s="160">
        <f>IFERROR(AR738/AO725,"-")</f>
        <v>6.7533066781715802E-3</v>
      </c>
      <c r="AT738" s="187">
        <f t="shared" si="405"/>
        <v>367</v>
      </c>
      <c r="AU738" s="160">
        <f>IFERROR(AT738/AP725,"-")</f>
        <v>0.12809773123909249</v>
      </c>
      <c r="AV738" s="190">
        <f t="shared" si="410"/>
        <v>35480.196185286106</v>
      </c>
      <c r="AW738" s="101">
        <f t="shared" si="432"/>
        <v>1.5595784463708993E-2</v>
      </c>
      <c r="AX738" s="112"/>
      <c r="BN738" s="476"/>
      <c r="BO738" s="566"/>
      <c r="BP738" s="569"/>
      <c r="BQ738" s="569"/>
      <c r="BR738" s="388" t="s">
        <v>135</v>
      </c>
      <c r="BS738" s="374">
        <v>12075933</v>
      </c>
      <c r="BT738" s="329">
        <v>1.8863479961151262E-2</v>
      </c>
      <c r="BU738" s="374">
        <v>217</v>
      </c>
      <c r="BV738" s="329">
        <v>0.30649717514124292</v>
      </c>
      <c r="BW738" s="374">
        <v>55649.460829493088</v>
      </c>
      <c r="BX738" s="389">
        <v>5.3743467815835751E-3</v>
      </c>
      <c r="CA738" s="9"/>
      <c r="CB738" s="138"/>
      <c r="CC738" s="138"/>
      <c r="CD738" s="138"/>
      <c r="CE738" s="138"/>
      <c r="CF738" s="138"/>
      <c r="CG738" s="138"/>
      <c r="CH738" s="1"/>
      <c r="CI738" s="9"/>
      <c r="CJ738" s="130"/>
      <c r="CK738" s="130"/>
      <c r="CL738" s="130"/>
      <c r="CM738" s="1"/>
      <c r="CN738" s="1"/>
      <c r="CO738" s="1"/>
      <c r="CP738" s="1"/>
      <c r="CQ738" s="1"/>
    </row>
    <row r="739" spans="2:95" s="14" customFormat="1" ht="13.5" customHeight="1">
      <c r="B739" s="451"/>
      <c r="C739" s="566"/>
      <c r="D739" s="581"/>
      <c r="E739" s="569"/>
      <c r="F739" s="569"/>
      <c r="G739" s="117" t="s">
        <v>145</v>
      </c>
      <c r="H739" s="187">
        <v>8509393</v>
      </c>
      <c r="I739" s="160">
        <f>IFERROR(H739/E725,"-")</f>
        <v>5.9655596504227118E-3</v>
      </c>
      <c r="J739" s="187">
        <v>198</v>
      </c>
      <c r="K739" s="160">
        <f>IFERROR(J739/F725,"-")</f>
        <v>8.8669950738916259E-2</v>
      </c>
      <c r="L739" s="190">
        <f t="shared" si="406"/>
        <v>42976.732323232325</v>
      </c>
      <c r="M739" s="101">
        <f t="shared" si="428"/>
        <v>8.4140744518103015E-3</v>
      </c>
      <c r="N739" s="569"/>
      <c r="O739" s="569"/>
      <c r="P739" s="117" t="s">
        <v>145</v>
      </c>
      <c r="Q739" s="187">
        <v>793829</v>
      </c>
      <c r="R739" s="160">
        <f>IFERROR(Q739/N725,"-")</f>
        <v>4.0812527270980194E-3</v>
      </c>
      <c r="S739" s="187">
        <v>24</v>
      </c>
      <c r="T739" s="160">
        <f>IFERROR(S739/O725,"-")</f>
        <v>9.5238095238095233E-2</v>
      </c>
      <c r="U739" s="190">
        <f t="shared" si="407"/>
        <v>33076.208333333336</v>
      </c>
      <c r="V739" s="101">
        <f t="shared" si="429"/>
        <v>1.0198878123406426E-3</v>
      </c>
      <c r="W739" s="569"/>
      <c r="X739" s="569"/>
      <c r="Y739" s="117" t="s">
        <v>145</v>
      </c>
      <c r="Z739" s="187">
        <v>50922</v>
      </c>
      <c r="AA739" s="160">
        <f>IFERROR(Z739/W725,"-")</f>
        <v>6.1359443892233811E-4</v>
      </c>
      <c r="AB739" s="187">
        <v>3</v>
      </c>
      <c r="AC739" s="160">
        <f>IFERROR(AB739/X725,"-")</f>
        <v>2.0270270270270271E-2</v>
      </c>
      <c r="AD739" s="190">
        <f t="shared" si="408"/>
        <v>16974</v>
      </c>
      <c r="AE739" s="101">
        <f t="shared" si="430"/>
        <v>1.2748597654258032E-4</v>
      </c>
      <c r="AF739" s="569"/>
      <c r="AG739" s="569"/>
      <c r="AH739" s="117" t="s">
        <v>145</v>
      </c>
      <c r="AI739" s="187">
        <v>1071487</v>
      </c>
      <c r="AJ739" s="160">
        <f>IFERROR(AI739/AF725,"-")</f>
        <v>4.7789208276415246E-3</v>
      </c>
      <c r="AK739" s="187">
        <v>26</v>
      </c>
      <c r="AL739" s="160">
        <f>IFERROR(AK739/AG725,"-")</f>
        <v>0.11206896551724138</v>
      </c>
      <c r="AM739" s="190">
        <f t="shared" si="409"/>
        <v>41211.038461538461</v>
      </c>
      <c r="AN739" s="101">
        <f t="shared" si="431"/>
        <v>1.1048784633690295E-3</v>
      </c>
      <c r="AO739" s="569"/>
      <c r="AP739" s="586"/>
      <c r="AQ739" s="117" t="s">
        <v>145</v>
      </c>
      <c r="AR739" s="187">
        <f t="shared" si="404"/>
        <v>10425631</v>
      </c>
      <c r="AS739" s="160">
        <f>IFERROR(AR739/AO725,"-")</f>
        <v>5.4071291761373002E-3</v>
      </c>
      <c r="AT739" s="187">
        <f t="shared" si="405"/>
        <v>251</v>
      </c>
      <c r="AU739" s="160">
        <f>IFERROR(AT739/AP725,"-")</f>
        <v>8.7609075043630011E-2</v>
      </c>
      <c r="AV739" s="190">
        <f t="shared" si="410"/>
        <v>41536.378486055779</v>
      </c>
      <c r="AW739" s="101">
        <f t="shared" si="432"/>
        <v>1.0666326704062553E-2</v>
      </c>
      <c r="AX739" s="112"/>
      <c r="BN739" s="476"/>
      <c r="BO739" s="566"/>
      <c r="BP739" s="569"/>
      <c r="BQ739" s="569"/>
      <c r="BR739" s="388" t="s">
        <v>136</v>
      </c>
      <c r="BS739" s="374">
        <v>446980</v>
      </c>
      <c r="BT739" s="329">
        <v>6.9821505907952553E-4</v>
      </c>
      <c r="BU739" s="374">
        <v>29</v>
      </c>
      <c r="BV739" s="329">
        <v>4.0960451977401127E-2</v>
      </c>
      <c r="BW739" s="374">
        <v>15413.103448275862</v>
      </c>
      <c r="BX739" s="389">
        <v>7.1823067587983261E-4</v>
      </c>
      <c r="CA739" s="9"/>
      <c r="CB739" s="138"/>
      <c r="CC739" s="138"/>
      <c r="CD739" s="138"/>
      <c r="CE739" s="138"/>
      <c r="CF739" s="138"/>
      <c r="CG739" s="138"/>
      <c r="CH739" s="1"/>
      <c r="CI739" s="9"/>
      <c r="CJ739" s="130"/>
      <c r="CK739" s="130"/>
      <c r="CL739" s="130"/>
      <c r="CM739" s="1"/>
      <c r="CN739" s="1"/>
      <c r="CO739" s="1"/>
      <c r="CP739" s="1"/>
      <c r="CQ739" s="1"/>
    </row>
    <row r="740" spans="2:95" s="14" customFormat="1" ht="13.5" customHeight="1">
      <c r="B740" s="451"/>
      <c r="C740" s="566"/>
      <c r="D740" s="581"/>
      <c r="E740" s="569"/>
      <c r="F740" s="569"/>
      <c r="G740" s="117" t="s">
        <v>146</v>
      </c>
      <c r="H740" s="187">
        <v>2522790</v>
      </c>
      <c r="I740" s="160">
        <f>IFERROR(H740/E725,"-")</f>
        <v>1.7686166604938701E-3</v>
      </c>
      <c r="J740" s="187">
        <v>105</v>
      </c>
      <c r="K740" s="160">
        <f>IFERROR(J740/F725,"-")</f>
        <v>4.7021943573667714E-2</v>
      </c>
      <c r="L740" s="190">
        <f t="shared" si="406"/>
        <v>24026.571428571428</v>
      </c>
      <c r="M740" s="101">
        <f t="shared" si="428"/>
        <v>4.4620091789903107E-3</v>
      </c>
      <c r="N740" s="569"/>
      <c r="O740" s="569"/>
      <c r="P740" s="117" t="s">
        <v>146</v>
      </c>
      <c r="Q740" s="187">
        <v>736073</v>
      </c>
      <c r="R740" s="160">
        <f>IFERROR(Q740/N725,"-")</f>
        <v>3.7843161922696453E-3</v>
      </c>
      <c r="S740" s="187">
        <v>15</v>
      </c>
      <c r="T740" s="160">
        <f>IFERROR(S740/O725,"-")</f>
        <v>5.9523809523809521E-2</v>
      </c>
      <c r="U740" s="190">
        <f t="shared" si="407"/>
        <v>49071.533333333333</v>
      </c>
      <c r="V740" s="101">
        <f t="shared" si="429"/>
        <v>6.3742988271290159E-4</v>
      </c>
      <c r="W740" s="569"/>
      <c r="X740" s="569"/>
      <c r="Y740" s="117" t="s">
        <v>146</v>
      </c>
      <c r="Z740" s="187">
        <v>720802</v>
      </c>
      <c r="AA740" s="160">
        <f>IFERROR(Z740/W725,"-")</f>
        <v>8.6854424171104675E-3</v>
      </c>
      <c r="AB740" s="187">
        <v>7</v>
      </c>
      <c r="AC740" s="160">
        <f>IFERROR(AB740/X725,"-")</f>
        <v>4.72972972972973E-2</v>
      </c>
      <c r="AD740" s="190">
        <f t="shared" si="408"/>
        <v>102971.71428571429</v>
      </c>
      <c r="AE740" s="101">
        <f t="shared" si="430"/>
        <v>2.9746727859935408E-4</v>
      </c>
      <c r="AF740" s="569"/>
      <c r="AG740" s="569"/>
      <c r="AH740" s="117" t="s">
        <v>146</v>
      </c>
      <c r="AI740" s="187">
        <v>696708</v>
      </c>
      <c r="AJ740" s="160">
        <f>IFERROR(AI740/AF725,"-")</f>
        <v>3.1073754249789976E-3</v>
      </c>
      <c r="AK740" s="187">
        <v>18</v>
      </c>
      <c r="AL740" s="160">
        <f>IFERROR(AK740/AG725,"-")</f>
        <v>7.7586206896551727E-2</v>
      </c>
      <c r="AM740" s="190">
        <f t="shared" si="409"/>
        <v>38706</v>
      </c>
      <c r="AN740" s="101">
        <f t="shared" si="431"/>
        <v>7.6491585925548189E-4</v>
      </c>
      <c r="AO740" s="569"/>
      <c r="AP740" s="586"/>
      <c r="AQ740" s="117" t="s">
        <v>146</v>
      </c>
      <c r="AR740" s="187">
        <f t="shared" si="404"/>
        <v>4676373</v>
      </c>
      <c r="AS740" s="160">
        <f>IFERROR(AR740/AO725,"-")</f>
        <v>2.4253450833624092E-3</v>
      </c>
      <c r="AT740" s="187">
        <f t="shared" si="405"/>
        <v>145</v>
      </c>
      <c r="AU740" s="160">
        <f>IFERROR(AT740/AP725,"-")</f>
        <v>5.06108202443281E-2</v>
      </c>
      <c r="AV740" s="190">
        <f t="shared" si="410"/>
        <v>32250.84827586207</v>
      </c>
      <c r="AW740" s="101">
        <f t="shared" si="432"/>
        <v>6.1618221995580489E-3</v>
      </c>
      <c r="AX740" s="112"/>
      <c r="BN740" s="476"/>
      <c r="BO740" s="566"/>
      <c r="BP740" s="569"/>
      <c r="BQ740" s="569"/>
      <c r="BR740" s="388" t="s">
        <v>137</v>
      </c>
      <c r="BS740" s="374">
        <v>11749113</v>
      </c>
      <c r="BT740" s="329">
        <v>1.8352963504915255E-2</v>
      </c>
      <c r="BU740" s="374">
        <v>269</v>
      </c>
      <c r="BV740" s="329">
        <v>0.37994350282485878</v>
      </c>
      <c r="BW740" s="374">
        <v>43677</v>
      </c>
      <c r="BX740" s="389">
        <v>6.6622086831612057E-3</v>
      </c>
      <c r="BZ740" s="144"/>
      <c r="CA740" s="9"/>
      <c r="CB740" s="138"/>
      <c r="CC740" s="138"/>
      <c r="CD740" s="138"/>
      <c r="CE740" s="138"/>
      <c r="CF740" s="138"/>
      <c r="CG740" s="138"/>
      <c r="CH740" s="1"/>
      <c r="CI740" s="9"/>
      <c r="CJ740" s="130"/>
      <c r="CK740" s="130"/>
      <c r="CL740" s="130"/>
      <c r="CM740" s="1"/>
      <c r="CN740" s="1"/>
      <c r="CO740" s="1"/>
      <c r="CP740" s="1"/>
      <c r="CQ740" s="1"/>
    </row>
    <row r="741" spans="2:95" s="14" customFormat="1" ht="13.5" customHeight="1">
      <c r="B741" s="451"/>
      <c r="C741" s="566"/>
      <c r="D741" s="581"/>
      <c r="E741" s="569"/>
      <c r="F741" s="569"/>
      <c r="G741" s="118" t="s">
        <v>147</v>
      </c>
      <c r="H741" s="188">
        <v>3535180</v>
      </c>
      <c r="I741" s="161">
        <f>IFERROR(H741/E725,"-")</f>
        <v>2.4783585815088532E-3</v>
      </c>
      <c r="J741" s="188">
        <v>214</v>
      </c>
      <c r="K741" s="161">
        <f>IFERROR(J741/F725,"-")</f>
        <v>9.5835199283475142E-2</v>
      </c>
      <c r="L741" s="191">
        <f t="shared" si="406"/>
        <v>16519.532710280375</v>
      </c>
      <c r="M741" s="102">
        <f t="shared" si="428"/>
        <v>9.0939996600373964E-3</v>
      </c>
      <c r="N741" s="569"/>
      <c r="O741" s="569"/>
      <c r="P741" s="118" t="s">
        <v>147</v>
      </c>
      <c r="Q741" s="188">
        <v>366734</v>
      </c>
      <c r="R741" s="161">
        <f>IFERROR(Q741/N725,"-")</f>
        <v>1.8854616518413473E-3</v>
      </c>
      <c r="S741" s="188">
        <v>31</v>
      </c>
      <c r="T741" s="161">
        <f>IFERROR(S741/O725,"-")</f>
        <v>0.12301587301587301</v>
      </c>
      <c r="U741" s="191">
        <f t="shared" si="407"/>
        <v>11830.129032258064</v>
      </c>
      <c r="V741" s="102">
        <f t="shared" si="429"/>
        <v>1.3173550909399965E-3</v>
      </c>
      <c r="W741" s="569"/>
      <c r="X741" s="569"/>
      <c r="Y741" s="118" t="s">
        <v>147</v>
      </c>
      <c r="Z741" s="188">
        <v>85085</v>
      </c>
      <c r="AA741" s="161">
        <f>IFERROR(Z741/W725,"-")</f>
        <v>1.025248082080577E-3</v>
      </c>
      <c r="AB741" s="188">
        <v>12</v>
      </c>
      <c r="AC741" s="161">
        <f>IFERROR(AB741/X725,"-")</f>
        <v>8.1081081081081086E-2</v>
      </c>
      <c r="AD741" s="191">
        <f t="shared" si="408"/>
        <v>7090.416666666667</v>
      </c>
      <c r="AE741" s="102">
        <f t="shared" si="430"/>
        <v>5.099439061703213E-4</v>
      </c>
      <c r="AF741" s="569"/>
      <c r="AG741" s="569"/>
      <c r="AH741" s="118" t="s">
        <v>147</v>
      </c>
      <c r="AI741" s="188">
        <v>554691</v>
      </c>
      <c r="AJ741" s="161">
        <f>IFERROR(AI741/AF725,"-")</f>
        <v>2.4739678342390573E-3</v>
      </c>
      <c r="AK741" s="188">
        <v>37</v>
      </c>
      <c r="AL741" s="161">
        <f>IFERROR(AK741/AG725,"-")</f>
        <v>0.15948275862068967</v>
      </c>
      <c r="AM741" s="191">
        <f t="shared" si="409"/>
        <v>14991.648648648648</v>
      </c>
      <c r="AN741" s="102">
        <f t="shared" si="431"/>
        <v>1.5723270440251573E-3</v>
      </c>
      <c r="AO741" s="569"/>
      <c r="AP741" s="586"/>
      <c r="AQ741" s="118" t="s">
        <v>147</v>
      </c>
      <c r="AR741" s="188">
        <f t="shared" si="404"/>
        <v>4541690</v>
      </c>
      <c r="AS741" s="161">
        <f>IFERROR(AR741/AO725,"-")</f>
        <v>2.3554933517185689E-3</v>
      </c>
      <c r="AT741" s="188">
        <f t="shared" si="405"/>
        <v>294</v>
      </c>
      <c r="AU741" s="161">
        <f>IFERROR(AT741/AP725,"-")</f>
        <v>0.10261780104712041</v>
      </c>
      <c r="AV741" s="191">
        <f t="shared" si="410"/>
        <v>15447.925170068027</v>
      </c>
      <c r="AW741" s="102">
        <f t="shared" si="432"/>
        <v>1.2493625701172871E-2</v>
      </c>
      <c r="AX741" s="112"/>
      <c r="BN741" s="476"/>
      <c r="BO741" s="566"/>
      <c r="BP741" s="569"/>
      <c r="BQ741" s="569"/>
      <c r="BR741" s="388" t="s">
        <v>138</v>
      </c>
      <c r="BS741" s="374">
        <v>17942710</v>
      </c>
      <c r="BT741" s="329">
        <v>2.8027809572456916E-2</v>
      </c>
      <c r="BU741" s="374">
        <v>262</v>
      </c>
      <c r="BV741" s="329">
        <v>0.37005649717514122</v>
      </c>
      <c r="BW741" s="374">
        <v>68483.625954198476</v>
      </c>
      <c r="BX741" s="389">
        <v>6.4888426579488324E-3</v>
      </c>
      <c r="CA741" s="9"/>
      <c r="CB741" s="138"/>
      <c r="CC741" s="138"/>
      <c r="CD741" s="138"/>
      <c r="CE741" s="138"/>
      <c r="CF741" s="138"/>
      <c r="CG741" s="138"/>
      <c r="CH741" s="1"/>
      <c r="CI741" s="9"/>
      <c r="CJ741" s="130"/>
      <c r="CK741" s="130"/>
      <c r="CL741" s="130"/>
      <c r="CM741" s="1"/>
      <c r="CN741" s="1"/>
      <c r="CO741" s="1"/>
      <c r="CP741" s="1"/>
      <c r="CQ741" s="1"/>
    </row>
    <row r="742" spans="2:95" s="14" customFormat="1" ht="13.5" customHeight="1">
      <c r="B742" s="451"/>
      <c r="C742" s="567"/>
      <c r="D742" s="582"/>
      <c r="E742" s="570"/>
      <c r="F742" s="570"/>
      <c r="G742" s="119" t="s">
        <v>74</v>
      </c>
      <c r="H742" s="181">
        <v>270111570</v>
      </c>
      <c r="I742" s="161">
        <f>IFERROR(H742/E725,"-")</f>
        <v>0.18936329337525368</v>
      </c>
      <c r="J742" s="188">
        <v>1799</v>
      </c>
      <c r="K742" s="161">
        <f>IFERROR(J742/F725,"-")</f>
        <v>0.80564263322884011</v>
      </c>
      <c r="L742" s="191">
        <f t="shared" si="406"/>
        <v>150145.39744302389</v>
      </c>
      <c r="M742" s="103">
        <f t="shared" si="428"/>
        <v>7.6449090600033992E-2</v>
      </c>
      <c r="N742" s="570"/>
      <c r="O742" s="570"/>
      <c r="P742" s="119" t="s">
        <v>74</v>
      </c>
      <c r="Q742" s="181">
        <v>33874545</v>
      </c>
      <c r="R742" s="161">
        <f>IFERROR(Q742/N725,"-")</f>
        <v>0.174156624613682</v>
      </c>
      <c r="S742" s="188">
        <v>212</v>
      </c>
      <c r="T742" s="161">
        <f>IFERROR(S742/O725,"-")</f>
        <v>0.84126984126984128</v>
      </c>
      <c r="U742" s="191">
        <f t="shared" si="407"/>
        <v>159785.58962264151</v>
      </c>
      <c r="V742" s="103">
        <f t="shared" si="429"/>
        <v>9.0090090090090089E-3</v>
      </c>
      <c r="W742" s="570"/>
      <c r="X742" s="570"/>
      <c r="Y742" s="119" t="s">
        <v>74</v>
      </c>
      <c r="Z742" s="181">
        <v>18604325</v>
      </c>
      <c r="AA742" s="161">
        <f>IFERROR(Z742/W725,"-")</f>
        <v>0.22417639448379539</v>
      </c>
      <c r="AB742" s="188">
        <v>127</v>
      </c>
      <c r="AC742" s="161">
        <f>IFERROR(AB742/X725,"-")</f>
        <v>0.85810810810810811</v>
      </c>
      <c r="AD742" s="191">
        <f t="shared" si="408"/>
        <v>146490.74803149607</v>
      </c>
      <c r="AE742" s="103">
        <f t="shared" si="430"/>
        <v>5.3969063403025664E-3</v>
      </c>
      <c r="AF742" s="570"/>
      <c r="AG742" s="570"/>
      <c r="AH742" s="119" t="s">
        <v>74</v>
      </c>
      <c r="AI742" s="181">
        <v>35418667</v>
      </c>
      <c r="AJ742" s="161">
        <f>IFERROR(AI742/AF725,"-")</f>
        <v>0.15797019041164245</v>
      </c>
      <c r="AK742" s="188">
        <v>209</v>
      </c>
      <c r="AL742" s="161">
        <f>IFERROR(AK742/AG725,"-")</f>
        <v>0.90086206896551724</v>
      </c>
      <c r="AM742" s="191">
        <f t="shared" si="409"/>
        <v>169467.30622009569</v>
      </c>
      <c r="AN742" s="103">
        <f t="shared" si="431"/>
        <v>8.8815230324664294E-3</v>
      </c>
      <c r="AO742" s="570"/>
      <c r="AP742" s="587"/>
      <c r="AQ742" s="119" t="s">
        <v>74</v>
      </c>
      <c r="AR742" s="181">
        <f t="shared" si="404"/>
        <v>358009107</v>
      </c>
      <c r="AS742" s="161">
        <f>IFERROR(AR742/AO725,"-")</f>
        <v>0.18567715352505385</v>
      </c>
      <c r="AT742" s="188">
        <f t="shared" si="405"/>
        <v>2347</v>
      </c>
      <c r="AU742" s="161">
        <f>IFERROR(AT742/AP725,"-")</f>
        <v>0.81919720767888304</v>
      </c>
      <c r="AV742" s="191">
        <f t="shared" si="410"/>
        <v>152539.03152961226</v>
      </c>
      <c r="AW742" s="103">
        <f t="shared" si="432"/>
        <v>9.9736528981811998E-2</v>
      </c>
      <c r="AX742" s="112"/>
      <c r="BN742" s="476"/>
      <c r="BO742" s="566"/>
      <c r="BP742" s="569"/>
      <c r="BQ742" s="569"/>
      <c r="BR742" s="388" t="s">
        <v>139</v>
      </c>
      <c r="BS742" s="374">
        <v>26593681</v>
      </c>
      <c r="BT742" s="329">
        <v>4.1541251399519113E-2</v>
      </c>
      <c r="BU742" s="374">
        <v>99</v>
      </c>
      <c r="BV742" s="329">
        <v>0.13983050847457626</v>
      </c>
      <c r="BW742" s="374">
        <v>268623.04040404042</v>
      </c>
      <c r="BX742" s="389">
        <v>2.4518909280035663E-3</v>
      </c>
      <c r="CA742" s="9"/>
      <c r="CB742" s="138"/>
      <c r="CC742" s="138"/>
      <c r="CD742" s="138"/>
      <c r="CE742" s="138"/>
      <c r="CF742" s="138"/>
      <c r="CG742" s="138"/>
      <c r="CH742" s="1"/>
      <c r="CI742" s="9"/>
      <c r="CJ742" s="130"/>
      <c r="CK742" s="130"/>
      <c r="CL742" s="130"/>
      <c r="CM742" s="1"/>
      <c r="CN742" s="1"/>
      <c r="CO742" s="1"/>
      <c r="CP742" s="1"/>
      <c r="CQ742" s="1"/>
    </row>
    <row r="743" spans="2:95" s="14" customFormat="1" ht="13.5" customHeight="1">
      <c r="B743" s="451">
        <v>42</v>
      </c>
      <c r="C743" s="565" t="s">
        <v>12</v>
      </c>
      <c r="D743" s="580">
        <f>BL46</f>
        <v>64678</v>
      </c>
      <c r="E743" s="568">
        <f>VLOOKUP(C743,$AY$5:$BI$78,2,0)</f>
        <v>2241631420</v>
      </c>
      <c r="F743" s="568">
        <f>VLOOKUP(C743,$AY$5:$BI$78,7,0)</f>
        <v>4216</v>
      </c>
      <c r="G743" s="115" t="s">
        <v>133</v>
      </c>
      <c r="H743" s="186">
        <v>44611379</v>
      </c>
      <c r="I743" s="159">
        <f>IFERROR(H743/E743,"-")</f>
        <v>1.9901299830995409E-2</v>
      </c>
      <c r="J743" s="186">
        <v>715</v>
      </c>
      <c r="K743" s="159">
        <f>IFERROR(J743/F743,"-")</f>
        <v>0.1695920303605313</v>
      </c>
      <c r="L743" s="189">
        <f t="shared" si="406"/>
        <v>62393.537062937066</v>
      </c>
      <c r="M743" s="100">
        <f>IFERROR(J743/$BL$46,0)</f>
        <v>1.1054763598132285E-2</v>
      </c>
      <c r="N743" s="568">
        <f>VLOOKUP(C743,$AY$5:$BI$78,3,0)</f>
        <v>385419320</v>
      </c>
      <c r="O743" s="568">
        <f>VLOOKUP(C743,$AY$5:$BI$78,8,0)</f>
        <v>636</v>
      </c>
      <c r="P743" s="115" t="s">
        <v>133</v>
      </c>
      <c r="Q743" s="186">
        <v>11044478</v>
      </c>
      <c r="R743" s="159">
        <f>IFERROR(Q743/N743,"-")</f>
        <v>2.8655745643472154E-2</v>
      </c>
      <c r="S743" s="186">
        <v>123</v>
      </c>
      <c r="T743" s="159">
        <f>IFERROR(S743/O743,"-")</f>
        <v>0.19339622641509435</v>
      </c>
      <c r="U743" s="189">
        <f t="shared" si="407"/>
        <v>89792.504065040644</v>
      </c>
      <c r="V743" s="100">
        <f>IFERROR(S743/$BL$46,0)</f>
        <v>1.9017285630353444E-3</v>
      </c>
      <c r="W743" s="568">
        <f>VLOOKUP(C743,$AY$5:$BI$78,4,0)</f>
        <v>229822620</v>
      </c>
      <c r="X743" s="568">
        <f>VLOOKUP(C743,$AY$5:$BI$78,9,0)</f>
        <v>352</v>
      </c>
      <c r="Y743" s="115" t="s">
        <v>133</v>
      </c>
      <c r="Z743" s="186">
        <v>3044038</v>
      </c>
      <c r="AA743" s="159">
        <f>IFERROR(Z743/W743,"-")</f>
        <v>1.3245162725931851E-2</v>
      </c>
      <c r="AB743" s="186">
        <v>78</v>
      </c>
      <c r="AC743" s="159">
        <f>IFERROR(AB743/X743,"-")</f>
        <v>0.22159090909090909</v>
      </c>
      <c r="AD743" s="189">
        <f t="shared" si="408"/>
        <v>39026.128205128203</v>
      </c>
      <c r="AE743" s="100">
        <f>IFERROR(AB743/$BL$46,0)</f>
        <v>1.2059742107053404E-3</v>
      </c>
      <c r="AF743" s="568">
        <f>VLOOKUP(C743,$AY$5:$BI$78,5,0)</f>
        <v>514232130</v>
      </c>
      <c r="AG743" s="568">
        <f>VLOOKUP(C743,$AY$5:$BI$78,10,0)</f>
        <v>666</v>
      </c>
      <c r="AH743" s="115" t="s">
        <v>133</v>
      </c>
      <c r="AI743" s="186">
        <v>8617939</v>
      </c>
      <c r="AJ743" s="159">
        <f>IFERROR(AI743/AF743,"-")</f>
        <v>1.6758849743597311E-2</v>
      </c>
      <c r="AK743" s="186">
        <v>157</v>
      </c>
      <c r="AL743" s="159">
        <f>IFERROR(AK743/AG743,"-")</f>
        <v>0.23573573573573572</v>
      </c>
      <c r="AM743" s="189">
        <f t="shared" si="409"/>
        <v>54891.331210191085</v>
      </c>
      <c r="AN743" s="100">
        <f>IFERROR(AK743/$BL$46,0)</f>
        <v>2.427409629240236E-3</v>
      </c>
      <c r="AO743" s="568">
        <f>VLOOKUP(C743,$AY$5:$BI$78,6,0)</f>
        <v>3371105490</v>
      </c>
      <c r="AP743" s="585">
        <f>VLOOKUP(C743,$AY$5:$BI$78,11,0)</f>
        <v>5870</v>
      </c>
      <c r="AQ743" s="115" t="s">
        <v>133</v>
      </c>
      <c r="AR743" s="186">
        <f t="shared" si="404"/>
        <v>67317834</v>
      </c>
      <c r="AS743" s="159">
        <f>IFERROR(AR743/AO743,"-")</f>
        <v>1.9969067773076422E-2</v>
      </c>
      <c r="AT743" s="186">
        <f t="shared" si="405"/>
        <v>1073</v>
      </c>
      <c r="AU743" s="159">
        <f>IFERROR(AT743/AP743,"-")</f>
        <v>0.182793867120954</v>
      </c>
      <c r="AV743" s="189">
        <f t="shared" si="410"/>
        <v>62737.962721342032</v>
      </c>
      <c r="AW743" s="100">
        <f>IFERROR(AT743/$BL$46,0)</f>
        <v>1.6589876001113207E-2</v>
      </c>
      <c r="AX743" s="112"/>
      <c r="BN743" s="476"/>
      <c r="BO743" s="566"/>
      <c r="BP743" s="569"/>
      <c r="BQ743" s="569"/>
      <c r="BR743" s="388" t="s">
        <v>436</v>
      </c>
      <c r="BS743" s="374">
        <v>6670</v>
      </c>
      <c r="BT743" s="329">
        <v>1.0419021978747227E-5</v>
      </c>
      <c r="BU743" s="374">
        <v>1</v>
      </c>
      <c r="BV743" s="329">
        <v>1.4124293785310734E-3</v>
      </c>
      <c r="BW743" s="374">
        <v>6670</v>
      </c>
      <c r="BX743" s="389">
        <v>2.4766575030339056E-5</v>
      </c>
      <c r="CA743" s="9"/>
      <c r="CB743" s="138"/>
      <c r="CC743" s="138"/>
      <c r="CD743" s="138"/>
      <c r="CE743" s="138"/>
      <c r="CF743" s="138"/>
      <c r="CG743" s="138"/>
      <c r="CH743" s="1"/>
      <c r="CI743" s="9"/>
      <c r="CJ743" s="130"/>
      <c r="CK743" s="130"/>
      <c r="CL743" s="130"/>
      <c r="CM743" s="1"/>
      <c r="CN743" s="1"/>
      <c r="CO743" s="1"/>
      <c r="CP743" s="1"/>
      <c r="CQ743" s="1"/>
    </row>
    <row r="744" spans="2:95" s="14" customFormat="1" ht="13.5" customHeight="1">
      <c r="B744" s="451"/>
      <c r="C744" s="566"/>
      <c r="D744" s="581"/>
      <c r="E744" s="569"/>
      <c r="F744" s="569"/>
      <c r="G744" s="116" t="s">
        <v>134</v>
      </c>
      <c r="H744" s="187">
        <v>42256825</v>
      </c>
      <c r="I744" s="160">
        <f>IFERROR(H744/E743,"-")</f>
        <v>1.8850924653795224E-2</v>
      </c>
      <c r="J744" s="187">
        <v>875</v>
      </c>
      <c r="K744" s="160">
        <f>IFERROR(J744/F743,"-")</f>
        <v>0.20754269449715371</v>
      </c>
      <c r="L744" s="190">
        <f t="shared" si="406"/>
        <v>48293.514285714286</v>
      </c>
      <c r="M744" s="101">
        <f t="shared" ref="M744:M760" si="433">IFERROR(J744/$BL$46,0)</f>
        <v>1.3528556850861189E-2</v>
      </c>
      <c r="N744" s="569"/>
      <c r="O744" s="569"/>
      <c r="P744" s="116" t="s">
        <v>134</v>
      </c>
      <c r="Q744" s="187">
        <v>3412525</v>
      </c>
      <c r="R744" s="160">
        <f>IFERROR(Q744/N743,"-")</f>
        <v>8.8540579647123033E-3</v>
      </c>
      <c r="S744" s="187">
        <v>158</v>
      </c>
      <c r="T744" s="160">
        <f>IFERROR(S744/O743,"-")</f>
        <v>0.24842767295597484</v>
      </c>
      <c r="U744" s="190">
        <f t="shared" si="407"/>
        <v>21598.259493670885</v>
      </c>
      <c r="V744" s="101">
        <f t="shared" ref="V744:V760" si="434">IFERROR(S744/$BL$46,0)</f>
        <v>2.4428708370697917E-3</v>
      </c>
      <c r="W744" s="569"/>
      <c r="X744" s="569"/>
      <c r="Y744" s="116" t="s">
        <v>134</v>
      </c>
      <c r="Z744" s="187">
        <v>4927772</v>
      </c>
      <c r="AA744" s="160">
        <f>IFERROR(Z744/W743,"-")</f>
        <v>2.1441631811524905E-2</v>
      </c>
      <c r="AB744" s="187">
        <v>83</v>
      </c>
      <c r="AC744" s="160">
        <f>IFERROR(AB744/X743,"-")</f>
        <v>0.23579545454545456</v>
      </c>
      <c r="AD744" s="190">
        <f t="shared" si="408"/>
        <v>59370.74698795181</v>
      </c>
      <c r="AE744" s="101">
        <f t="shared" ref="AE744:AE760" si="435">IFERROR(AB744/$BL$46,0)</f>
        <v>1.2832802498531186E-3</v>
      </c>
      <c r="AF744" s="569"/>
      <c r="AG744" s="569"/>
      <c r="AH744" s="116" t="s">
        <v>134</v>
      </c>
      <c r="AI744" s="187">
        <v>13257727</v>
      </c>
      <c r="AJ744" s="160">
        <f>IFERROR(AI744/AF743,"-")</f>
        <v>2.5781599838967665E-2</v>
      </c>
      <c r="AK744" s="187">
        <v>184</v>
      </c>
      <c r="AL744" s="160">
        <f>IFERROR(AK744/AG743,"-")</f>
        <v>0.27627627627627627</v>
      </c>
      <c r="AM744" s="190">
        <f t="shared" si="409"/>
        <v>72052.864130434784</v>
      </c>
      <c r="AN744" s="101">
        <f t="shared" ref="AN744:AN760" si="436">IFERROR(AK744/$BL$46,0)</f>
        <v>2.8448622406382386E-3</v>
      </c>
      <c r="AO744" s="569"/>
      <c r="AP744" s="586"/>
      <c r="AQ744" s="116" t="s">
        <v>134</v>
      </c>
      <c r="AR744" s="187">
        <f t="shared" si="404"/>
        <v>63854849</v>
      </c>
      <c r="AS744" s="160">
        <f>IFERROR(AR744/AO743,"-")</f>
        <v>1.8941812764215811E-2</v>
      </c>
      <c r="AT744" s="187">
        <f t="shared" si="405"/>
        <v>1300</v>
      </c>
      <c r="AU744" s="160">
        <f>IFERROR(AT744/AP743,"-")</f>
        <v>0.22146507666098808</v>
      </c>
      <c r="AV744" s="190">
        <f t="shared" si="410"/>
        <v>49119.114615384613</v>
      </c>
      <c r="AW744" s="101">
        <f t="shared" ref="AW744:AW760" si="437">IFERROR(AT744/$BL$46,0)</f>
        <v>2.009957017842234E-2</v>
      </c>
      <c r="AX744" s="112"/>
      <c r="BN744" s="476"/>
      <c r="BO744" s="566"/>
      <c r="BP744" s="569"/>
      <c r="BQ744" s="569"/>
      <c r="BR744" s="388" t="s">
        <v>140</v>
      </c>
      <c r="BS744" s="374">
        <v>107339</v>
      </c>
      <c r="BT744" s="329">
        <v>1.6767127438931762E-4</v>
      </c>
      <c r="BU744" s="374">
        <v>9</v>
      </c>
      <c r="BV744" s="329">
        <v>1.2711864406779662E-2</v>
      </c>
      <c r="BW744" s="374">
        <v>11926.555555555555</v>
      </c>
      <c r="BX744" s="389">
        <v>2.2289917527305148E-4</v>
      </c>
      <c r="CA744" s="9"/>
      <c r="CB744" s="138"/>
      <c r="CC744" s="138"/>
      <c r="CD744" s="138"/>
      <c r="CE744" s="138"/>
      <c r="CF744" s="138"/>
      <c r="CG744" s="138"/>
      <c r="CH744" s="1"/>
      <c r="CI744" s="9"/>
      <c r="CJ744" s="130"/>
      <c r="CK744" s="130"/>
      <c r="CL744" s="130"/>
      <c r="CM744" s="1"/>
      <c r="CN744" s="1"/>
      <c r="CO744" s="1"/>
      <c r="CP744" s="1"/>
      <c r="CQ744" s="1"/>
    </row>
    <row r="745" spans="2:95" s="14" customFormat="1" ht="13.5" customHeight="1">
      <c r="B745" s="451"/>
      <c r="C745" s="566"/>
      <c r="D745" s="581"/>
      <c r="E745" s="569"/>
      <c r="F745" s="569"/>
      <c r="G745" s="116" t="s">
        <v>474</v>
      </c>
      <c r="H745" s="187">
        <v>44246578</v>
      </c>
      <c r="I745" s="160">
        <f>IFERROR(H745/E743,"-")</f>
        <v>1.9738560766604529E-2</v>
      </c>
      <c r="J745" s="187">
        <v>228</v>
      </c>
      <c r="K745" s="160">
        <f>IFERROR(J745/F743,"-")</f>
        <v>5.4079696394686905E-2</v>
      </c>
      <c r="L745" s="190">
        <f t="shared" ref="L745" si="438">IFERROR(H745/J745,"-")</f>
        <v>194063.93859649124</v>
      </c>
      <c r="M745" s="101">
        <f t="shared" si="433"/>
        <v>3.5251553851386869E-3</v>
      </c>
      <c r="N745" s="569"/>
      <c r="O745" s="569"/>
      <c r="P745" s="116" t="s">
        <v>474</v>
      </c>
      <c r="Q745" s="187">
        <v>8164227</v>
      </c>
      <c r="R745" s="160">
        <f>IFERROR(Q745/N743,"-")</f>
        <v>2.1182713414574027E-2</v>
      </c>
      <c r="S745" s="187">
        <v>34</v>
      </c>
      <c r="T745" s="160">
        <f>IFERROR(S745/O743,"-")</f>
        <v>5.3459119496855348E-2</v>
      </c>
      <c r="U745" s="190">
        <f t="shared" ref="U745" si="439">IFERROR(Q745/S745,"-")</f>
        <v>240124.32352941178</v>
      </c>
      <c r="V745" s="101">
        <f t="shared" si="434"/>
        <v>5.2568106620489189E-4</v>
      </c>
      <c r="W745" s="569"/>
      <c r="X745" s="569"/>
      <c r="Y745" s="116" t="s">
        <v>474</v>
      </c>
      <c r="Z745" s="187">
        <v>1157831</v>
      </c>
      <c r="AA745" s="160">
        <f>IFERROR(Z745/W743,"-")</f>
        <v>5.0379331677621641E-3</v>
      </c>
      <c r="AB745" s="187">
        <v>28</v>
      </c>
      <c r="AC745" s="160">
        <f>IFERROR(AB745/X743,"-")</f>
        <v>7.9545454545454544E-2</v>
      </c>
      <c r="AD745" s="190">
        <f t="shared" ref="AD745" si="440">IFERROR(Z745/AB745,"-")</f>
        <v>41351.107142857145</v>
      </c>
      <c r="AE745" s="101">
        <f t="shared" si="435"/>
        <v>4.3291381922755807E-4</v>
      </c>
      <c r="AF745" s="569"/>
      <c r="AG745" s="569"/>
      <c r="AH745" s="116" t="s">
        <v>474</v>
      </c>
      <c r="AI745" s="187">
        <v>9608414</v>
      </c>
      <c r="AJ745" s="160">
        <f>IFERROR(AI745/AF743,"-")</f>
        <v>1.8684974040809158E-2</v>
      </c>
      <c r="AK745" s="187">
        <v>58</v>
      </c>
      <c r="AL745" s="160">
        <f>IFERROR(AK745/AG743,"-")</f>
        <v>8.7087087087087081E-2</v>
      </c>
      <c r="AM745" s="190">
        <f t="shared" ref="AM745" si="441">IFERROR(AI745/AK745,"-")</f>
        <v>165662.31034482759</v>
      </c>
      <c r="AN745" s="101">
        <f t="shared" si="436"/>
        <v>8.967500541142274E-4</v>
      </c>
      <c r="AO745" s="569"/>
      <c r="AP745" s="586"/>
      <c r="AQ745" s="116" t="s">
        <v>474</v>
      </c>
      <c r="AR745" s="187">
        <f t="shared" ref="AR745" si="442">SUM(H745,Q745,Z745,AI745)</f>
        <v>63177050</v>
      </c>
      <c r="AS745" s="160">
        <f>IFERROR(AR745/AO743,"-")</f>
        <v>1.87407514203894E-2</v>
      </c>
      <c r="AT745" s="187">
        <f t="shared" ref="AT745" si="443">SUM(J745,S745,AB745,AK745)</f>
        <v>348</v>
      </c>
      <c r="AU745" s="160">
        <f>IFERROR(AT745/AP743,"-")</f>
        <v>5.9284497444633731E-2</v>
      </c>
      <c r="AV745" s="190">
        <f t="shared" ref="AV745" si="444">IFERROR(AR745/AT745,"-")</f>
        <v>181543.24712643679</v>
      </c>
      <c r="AW745" s="101">
        <f t="shared" si="437"/>
        <v>5.3805003246853644E-3</v>
      </c>
      <c r="AX745" s="111"/>
      <c r="BJ745" s="12"/>
      <c r="BM745" s="12"/>
      <c r="BN745" s="476"/>
      <c r="BO745" s="566"/>
      <c r="BP745" s="569"/>
      <c r="BQ745" s="569"/>
      <c r="BR745" s="388" t="s">
        <v>141</v>
      </c>
      <c r="BS745" s="374">
        <v>856591</v>
      </c>
      <c r="BT745" s="329">
        <v>1.338057039849635E-3</v>
      </c>
      <c r="BU745" s="374">
        <v>53</v>
      </c>
      <c r="BV745" s="329">
        <v>7.4858757062146897E-2</v>
      </c>
      <c r="BW745" s="374">
        <v>16162.094339622641</v>
      </c>
      <c r="BX745" s="389">
        <v>1.3126284766079698E-3</v>
      </c>
      <c r="BY745" s="12"/>
      <c r="CA745" s="9"/>
      <c r="CB745" s="138"/>
      <c r="CC745" s="138"/>
      <c r="CD745" s="138"/>
      <c r="CE745" s="138"/>
      <c r="CF745" s="138"/>
      <c r="CG745" s="138"/>
      <c r="CH745" s="1"/>
      <c r="CI745" s="9"/>
      <c r="CJ745" s="130"/>
      <c r="CK745" s="130"/>
      <c r="CL745" s="130"/>
      <c r="CM745" s="1"/>
      <c r="CN745" s="1"/>
      <c r="CO745" s="1"/>
      <c r="CP745" s="1"/>
      <c r="CQ745" s="1"/>
    </row>
    <row r="746" spans="2:95" s="14" customFormat="1" ht="13.5" customHeight="1">
      <c r="B746" s="451"/>
      <c r="C746" s="566"/>
      <c r="D746" s="581"/>
      <c r="E746" s="569"/>
      <c r="F746" s="569"/>
      <c r="G746" s="117" t="s">
        <v>135</v>
      </c>
      <c r="H746" s="187">
        <v>55783866</v>
      </c>
      <c r="I746" s="160">
        <f>IFERROR(H746/E743,"-")</f>
        <v>2.4885387268527848E-2</v>
      </c>
      <c r="J746" s="187">
        <v>978</v>
      </c>
      <c r="K746" s="160">
        <f>IFERROR(J746/F743,"-")</f>
        <v>0.23197343453510436</v>
      </c>
      <c r="L746" s="190">
        <f t="shared" si="406"/>
        <v>57038.717791411043</v>
      </c>
      <c r="M746" s="101">
        <f t="shared" si="433"/>
        <v>1.512106125730542E-2</v>
      </c>
      <c r="N746" s="569"/>
      <c r="O746" s="569"/>
      <c r="P746" s="117" t="s">
        <v>135</v>
      </c>
      <c r="Q746" s="187">
        <v>9693428</v>
      </c>
      <c r="R746" s="160">
        <f>IFERROR(Q746/N743,"-")</f>
        <v>2.5150342748775541E-2</v>
      </c>
      <c r="S746" s="187">
        <v>167</v>
      </c>
      <c r="T746" s="160">
        <f>IFERROR(S746/O743,"-")</f>
        <v>0.26257861635220126</v>
      </c>
      <c r="U746" s="190">
        <f t="shared" si="407"/>
        <v>58044.479041916165</v>
      </c>
      <c r="V746" s="101">
        <f t="shared" si="434"/>
        <v>2.5820217075357929E-3</v>
      </c>
      <c r="W746" s="569"/>
      <c r="X746" s="569"/>
      <c r="Y746" s="117" t="s">
        <v>135</v>
      </c>
      <c r="Z746" s="187">
        <v>2921747</v>
      </c>
      <c r="AA746" s="160">
        <f>IFERROR(Z746/W743,"-")</f>
        <v>1.2713052353158274E-2</v>
      </c>
      <c r="AB746" s="187">
        <v>104</v>
      </c>
      <c r="AC746" s="160">
        <f>IFERROR(AB746/X743,"-")</f>
        <v>0.29545454545454547</v>
      </c>
      <c r="AD746" s="190">
        <f t="shared" si="408"/>
        <v>28093.721153846152</v>
      </c>
      <c r="AE746" s="101">
        <f t="shared" si="435"/>
        <v>1.607965614273787E-3</v>
      </c>
      <c r="AF746" s="569"/>
      <c r="AG746" s="569"/>
      <c r="AH746" s="117" t="s">
        <v>135</v>
      </c>
      <c r="AI746" s="187">
        <v>8126948</v>
      </c>
      <c r="AJ746" s="160">
        <f>IFERROR(AI746/AF743,"-")</f>
        <v>1.5804045538733647E-2</v>
      </c>
      <c r="AK746" s="187">
        <v>183</v>
      </c>
      <c r="AL746" s="160">
        <f>IFERROR(AK746/AG743,"-")</f>
        <v>0.2747747747747748</v>
      </c>
      <c r="AM746" s="190">
        <f t="shared" si="409"/>
        <v>44409.551912568306</v>
      </c>
      <c r="AN746" s="101">
        <f t="shared" si="436"/>
        <v>2.8294010328086829E-3</v>
      </c>
      <c r="AO746" s="569"/>
      <c r="AP746" s="586"/>
      <c r="AQ746" s="117" t="s">
        <v>135</v>
      </c>
      <c r="AR746" s="187">
        <f t="shared" si="404"/>
        <v>76525989</v>
      </c>
      <c r="AS746" s="160">
        <f>IFERROR(AR746/AO743,"-")</f>
        <v>2.2700561945333843E-2</v>
      </c>
      <c r="AT746" s="187">
        <f t="shared" si="405"/>
        <v>1432</v>
      </c>
      <c r="AU746" s="160">
        <f>IFERROR(AT746/AP743,"-")</f>
        <v>0.24395229982964226</v>
      </c>
      <c r="AV746" s="190">
        <f t="shared" si="410"/>
        <v>53439.936452513968</v>
      </c>
      <c r="AW746" s="101">
        <f t="shared" si="437"/>
        <v>2.2140449611923685E-2</v>
      </c>
      <c r="AX746" s="112"/>
      <c r="BN746" s="476"/>
      <c r="BO746" s="566"/>
      <c r="BP746" s="569"/>
      <c r="BQ746" s="569"/>
      <c r="BR746" s="388" t="s">
        <v>142</v>
      </c>
      <c r="BS746" s="374">
        <v>2260194</v>
      </c>
      <c r="BT746" s="329">
        <v>3.5305863511593113E-3</v>
      </c>
      <c r="BU746" s="374">
        <v>16</v>
      </c>
      <c r="BV746" s="329">
        <v>2.2598870056497175E-2</v>
      </c>
      <c r="BW746" s="374">
        <v>141262.125</v>
      </c>
      <c r="BX746" s="389">
        <v>3.9626520048542489E-4</v>
      </c>
      <c r="CA746" s="9"/>
      <c r="CB746" s="138"/>
      <c r="CC746" s="138"/>
      <c r="CD746" s="138"/>
      <c r="CE746" s="138"/>
      <c r="CF746" s="138"/>
      <c r="CG746" s="138"/>
      <c r="CH746" s="1"/>
      <c r="CI746" s="9"/>
      <c r="CJ746" s="130"/>
      <c r="CK746" s="130"/>
      <c r="CL746" s="130"/>
      <c r="CM746" s="1"/>
      <c r="CN746" s="1"/>
      <c r="CO746" s="1"/>
      <c r="CP746" s="1"/>
      <c r="CQ746" s="1"/>
    </row>
    <row r="747" spans="2:95" s="14" customFormat="1" ht="13.5" customHeight="1">
      <c r="B747" s="451"/>
      <c r="C747" s="566"/>
      <c r="D747" s="581"/>
      <c r="E747" s="569"/>
      <c r="F747" s="569"/>
      <c r="G747" s="117" t="s">
        <v>136</v>
      </c>
      <c r="H747" s="187">
        <v>9746560</v>
      </c>
      <c r="I747" s="160">
        <f>IFERROR(H747/E743,"-")</f>
        <v>4.3479761717472717E-3</v>
      </c>
      <c r="J747" s="187">
        <v>186</v>
      </c>
      <c r="K747" s="160">
        <f>IFERROR(J747/F743,"-")</f>
        <v>4.4117647058823532E-2</v>
      </c>
      <c r="L747" s="190">
        <f t="shared" si="406"/>
        <v>52400.860215053763</v>
      </c>
      <c r="M747" s="101">
        <f t="shared" si="433"/>
        <v>2.87578465629735E-3</v>
      </c>
      <c r="N747" s="569"/>
      <c r="O747" s="569"/>
      <c r="P747" s="117" t="s">
        <v>136</v>
      </c>
      <c r="Q747" s="187">
        <v>4259832</v>
      </c>
      <c r="R747" s="160">
        <f>IFERROR(Q747/N743,"-")</f>
        <v>1.1052460992355028E-2</v>
      </c>
      <c r="S747" s="187">
        <v>35</v>
      </c>
      <c r="T747" s="160">
        <f>IFERROR(S747/O743,"-")</f>
        <v>5.5031446540880505E-2</v>
      </c>
      <c r="U747" s="190">
        <f t="shared" si="407"/>
        <v>121709.48571428571</v>
      </c>
      <c r="V747" s="101">
        <f t="shared" si="434"/>
        <v>5.4114227403444758E-4</v>
      </c>
      <c r="W747" s="569"/>
      <c r="X747" s="569"/>
      <c r="Y747" s="117" t="s">
        <v>136</v>
      </c>
      <c r="Z747" s="187">
        <v>228662</v>
      </c>
      <c r="AA747" s="160">
        <f>IFERROR(Z747/W743,"-")</f>
        <v>9.9494993138621421E-4</v>
      </c>
      <c r="AB747" s="187">
        <v>14</v>
      </c>
      <c r="AC747" s="160">
        <f>IFERROR(AB747/X743,"-")</f>
        <v>3.9772727272727272E-2</v>
      </c>
      <c r="AD747" s="190">
        <f t="shared" si="408"/>
        <v>16333</v>
      </c>
      <c r="AE747" s="101">
        <f t="shared" si="435"/>
        <v>2.1645690961377904E-4</v>
      </c>
      <c r="AF747" s="569"/>
      <c r="AG747" s="569"/>
      <c r="AH747" s="117" t="s">
        <v>136</v>
      </c>
      <c r="AI747" s="187">
        <v>589194</v>
      </c>
      <c r="AJ747" s="160">
        <f>IFERROR(AI747/AF743,"-")</f>
        <v>1.1457743801422909E-3</v>
      </c>
      <c r="AK747" s="187">
        <v>44</v>
      </c>
      <c r="AL747" s="160">
        <f>IFERROR(AK747/AG743,"-")</f>
        <v>6.6066066066066062E-2</v>
      </c>
      <c r="AM747" s="190">
        <f t="shared" si="409"/>
        <v>13390.772727272728</v>
      </c>
      <c r="AN747" s="101">
        <f t="shared" si="436"/>
        <v>6.8029314450044839E-4</v>
      </c>
      <c r="AO747" s="569"/>
      <c r="AP747" s="586"/>
      <c r="AQ747" s="117" t="s">
        <v>136</v>
      </c>
      <c r="AR747" s="187">
        <f t="shared" si="404"/>
        <v>14824248</v>
      </c>
      <c r="AS747" s="160">
        <f>IFERROR(AR747/AO743,"-")</f>
        <v>4.3974441155800199E-3</v>
      </c>
      <c r="AT747" s="187">
        <f t="shared" si="405"/>
        <v>279</v>
      </c>
      <c r="AU747" s="160">
        <f>IFERROR(AT747/AP743,"-")</f>
        <v>4.7529812606473591E-2</v>
      </c>
      <c r="AV747" s="190">
        <f t="shared" si="410"/>
        <v>53133.505376344088</v>
      </c>
      <c r="AW747" s="101">
        <f t="shared" si="437"/>
        <v>4.3136769844460245E-3</v>
      </c>
      <c r="AX747" s="112"/>
      <c r="BN747" s="476"/>
      <c r="BO747" s="566"/>
      <c r="BP747" s="569"/>
      <c r="BQ747" s="569"/>
      <c r="BR747" s="388" t="s">
        <v>143</v>
      </c>
      <c r="BS747" s="374">
        <v>5188880</v>
      </c>
      <c r="BT747" s="329">
        <v>8.1054055120062824E-3</v>
      </c>
      <c r="BU747" s="374">
        <v>13</v>
      </c>
      <c r="BV747" s="329">
        <v>1.8361581920903956E-2</v>
      </c>
      <c r="BW747" s="374">
        <v>399144.61538461538</v>
      </c>
      <c r="BX747" s="389">
        <v>3.2196547539440772E-4</v>
      </c>
      <c r="CA747" s="9"/>
      <c r="CB747" s="138"/>
      <c r="CC747" s="138"/>
      <c r="CD747" s="138"/>
      <c r="CE747" s="138"/>
      <c r="CF747" s="138"/>
      <c r="CG747" s="138"/>
      <c r="CH747" s="1"/>
      <c r="CI747" s="9"/>
      <c r="CJ747" s="130"/>
      <c r="CK747" s="130"/>
      <c r="CL747" s="130"/>
      <c r="CM747" s="1"/>
      <c r="CN747" s="1"/>
      <c r="CO747" s="1"/>
      <c r="CP747" s="1"/>
      <c r="CQ747" s="1"/>
    </row>
    <row r="748" spans="2:95" s="14" customFormat="1" ht="13.5" customHeight="1">
      <c r="B748" s="451"/>
      <c r="C748" s="566"/>
      <c r="D748" s="581"/>
      <c r="E748" s="569"/>
      <c r="F748" s="569"/>
      <c r="G748" s="117" t="s">
        <v>137</v>
      </c>
      <c r="H748" s="187">
        <v>61809277</v>
      </c>
      <c r="I748" s="160">
        <f>IFERROR(H748/E743,"-")</f>
        <v>2.7573345220152205E-2</v>
      </c>
      <c r="J748" s="187">
        <v>1246</v>
      </c>
      <c r="K748" s="160">
        <f>IFERROR(J748/F743,"-")</f>
        <v>0.29554079696394686</v>
      </c>
      <c r="L748" s="190">
        <f t="shared" si="406"/>
        <v>49606.161316211881</v>
      </c>
      <c r="M748" s="101">
        <f t="shared" si="433"/>
        <v>1.9264664955626332E-2</v>
      </c>
      <c r="N748" s="569"/>
      <c r="O748" s="569"/>
      <c r="P748" s="117" t="s">
        <v>137</v>
      </c>
      <c r="Q748" s="187">
        <v>14086191</v>
      </c>
      <c r="R748" s="160">
        <f>IFERROR(Q748/N743,"-")</f>
        <v>3.6547703420783367E-2</v>
      </c>
      <c r="S748" s="187">
        <v>230</v>
      </c>
      <c r="T748" s="160">
        <f>IFERROR(S748/O743,"-")</f>
        <v>0.36163522012578614</v>
      </c>
      <c r="U748" s="190">
        <f t="shared" si="407"/>
        <v>61244.308695652173</v>
      </c>
      <c r="V748" s="101">
        <f t="shared" si="434"/>
        <v>3.5560778007977982E-3</v>
      </c>
      <c r="W748" s="569"/>
      <c r="X748" s="569"/>
      <c r="Y748" s="117" t="s">
        <v>137</v>
      </c>
      <c r="Z748" s="187">
        <v>9102291</v>
      </c>
      <c r="AA748" s="160">
        <f>IFERROR(Z748/W743,"-")</f>
        <v>3.9605722883152235E-2</v>
      </c>
      <c r="AB748" s="187">
        <v>126</v>
      </c>
      <c r="AC748" s="160">
        <f>IFERROR(AB748/X743,"-")</f>
        <v>0.35795454545454547</v>
      </c>
      <c r="AD748" s="190">
        <f t="shared" si="408"/>
        <v>72240.404761904763</v>
      </c>
      <c r="AE748" s="101">
        <f t="shared" si="435"/>
        <v>1.9481121865240112E-3</v>
      </c>
      <c r="AF748" s="569"/>
      <c r="AG748" s="569"/>
      <c r="AH748" s="117" t="s">
        <v>137</v>
      </c>
      <c r="AI748" s="187">
        <v>19077254</v>
      </c>
      <c r="AJ748" s="160">
        <f>IFERROR(AI748/AF743,"-")</f>
        <v>3.7098525912801286E-2</v>
      </c>
      <c r="AK748" s="187">
        <v>234</v>
      </c>
      <c r="AL748" s="160">
        <f>IFERROR(AK748/AG743,"-")</f>
        <v>0.35135135135135137</v>
      </c>
      <c r="AM748" s="190">
        <f t="shared" si="409"/>
        <v>81526.7264957265</v>
      </c>
      <c r="AN748" s="101">
        <f t="shared" si="436"/>
        <v>3.617922632116021E-3</v>
      </c>
      <c r="AO748" s="569"/>
      <c r="AP748" s="586"/>
      <c r="AQ748" s="117" t="s">
        <v>137</v>
      </c>
      <c r="AR748" s="187">
        <f t="shared" si="404"/>
        <v>104075013</v>
      </c>
      <c r="AS748" s="160">
        <f>IFERROR(AR748/AO743,"-")</f>
        <v>3.0872665749774566E-2</v>
      </c>
      <c r="AT748" s="187">
        <f t="shared" si="405"/>
        <v>1836</v>
      </c>
      <c r="AU748" s="160">
        <f>IFERROR(AT748/AP743,"-")</f>
        <v>0.31277683134582623</v>
      </c>
      <c r="AV748" s="190">
        <f t="shared" si="410"/>
        <v>56685.736928104576</v>
      </c>
      <c r="AW748" s="101">
        <f t="shared" si="437"/>
        <v>2.8386777575064165E-2</v>
      </c>
      <c r="AX748" s="112"/>
      <c r="BN748" s="476"/>
      <c r="BO748" s="566"/>
      <c r="BP748" s="569"/>
      <c r="BQ748" s="569"/>
      <c r="BR748" s="388" t="s">
        <v>144</v>
      </c>
      <c r="BS748" s="374">
        <v>4733329</v>
      </c>
      <c r="BT748" s="329">
        <v>7.3938019315804536E-3</v>
      </c>
      <c r="BU748" s="374">
        <v>127</v>
      </c>
      <c r="BV748" s="329">
        <v>0.17937853107344634</v>
      </c>
      <c r="BW748" s="374">
        <v>37270.307086614172</v>
      </c>
      <c r="BX748" s="389">
        <v>3.14535502885306E-3</v>
      </c>
      <c r="CA748" s="9"/>
      <c r="CB748" s="138"/>
      <c r="CC748" s="138"/>
      <c r="CD748" s="138"/>
      <c r="CE748" s="138"/>
      <c r="CF748" s="138"/>
      <c r="CG748" s="138"/>
      <c r="CH748" s="1"/>
      <c r="CI748" s="9"/>
      <c r="CJ748" s="130"/>
      <c r="CK748" s="130"/>
      <c r="CL748" s="130"/>
      <c r="CM748" s="1"/>
      <c r="CN748" s="1"/>
      <c r="CO748" s="1"/>
      <c r="CP748" s="1"/>
      <c r="CQ748" s="1"/>
    </row>
    <row r="749" spans="2:95" s="14" customFormat="1" ht="13.5" customHeight="1">
      <c r="B749" s="451"/>
      <c r="C749" s="566"/>
      <c r="D749" s="581"/>
      <c r="E749" s="569"/>
      <c r="F749" s="569"/>
      <c r="G749" s="117" t="s">
        <v>138</v>
      </c>
      <c r="H749" s="187">
        <v>80135545</v>
      </c>
      <c r="I749" s="160">
        <f>IFERROR(H749/E743,"-")</f>
        <v>3.5748760605791297E-2</v>
      </c>
      <c r="J749" s="187">
        <v>1227</v>
      </c>
      <c r="K749" s="160">
        <f>IFERROR(J749/F743,"-")</f>
        <v>0.29103415559772294</v>
      </c>
      <c r="L749" s="190">
        <f t="shared" si="406"/>
        <v>65310.142624286877</v>
      </c>
      <c r="M749" s="101">
        <f t="shared" si="433"/>
        <v>1.8970902006864777E-2</v>
      </c>
      <c r="N749" s="569"/>
      <c r="O749" s="569"/>
      <c r="P749" s="117" t="s">
        <v>138</v>
      </c>
      <c r="Q749" s="187">
        <v>17331464</v>
      </c>
      <c r="R749" s="160">
        <f>IFERROR(Q749/N743,"-")</f>
        <v>4.4967813237800323E-2</v>
      </c>
      <c r="S749" s="187">
        <v>233</v>
      </c>
      <c r="T749" s="160">
        <f>IFERROR(S749/O743,"-")</f>
        <v>0.36635220125786161</v>
      </c>
      <c r="U749" s="190">
        <f t="shared" si="407"/>
        <v>74383.965665236057</v>
      </c>
      <c r="V749" s="101">
        <f t="shared" si="434"/>
        <v>3.6024614242864653E-3</v>
      </c>
      <c r="W749" s="569"/>
      <c r="X749" s="569"/>
      <c r="Y749" s="117" t="s">
        <v>138</v>
      </c>
      <c r="Z749" s="187">
        <v>8414735</v>
      </c>
      <c r="AA749" s="160">
        <f>IFERROR(Z749/W743,"-")</f>
        <v>3.6614041733576963E-2</v>
      </c>
      <c r="AB749" s="187">
        <v>132</v>
      </c>
      <c r="AC749" s="160">
        <f>IFERROR(AB749/X743,"-")</f>
        <v>0.375</v>
      </c>
      <c r="AD749" s="190">
        <f t="shared" si="408"/>
        <v>63747.992424242424</v>
      </c>
      <c r="AE749" s="101">
        <f t="shared" si="435"/>
        <v>2.0408794335013453E-3</v>
      </c>
      <c r="AF749" s="569"/>
      <c r="AG749" s="569"/>
      <c r="AH749" s="117" t="s">
        <v>138</v>
      </c>
      <c r="AI749" s="187">
        <v>21266303</v>
      </c>
      <c r="AJ749" s="160">
        <f>IFERROR(AI749/AF743,"-")</f>
        <v>4.1355453615860217E-2</v>
      </c>
      <c r="AK749" s="187">
        <v>235</v>
      </c>
      <c r="AL749" s="160">
        <f>IFERROR(AK749/AG743,"-")</f>
        <v>0.35285285285285284</v>
      </c>
      <c r="AM749" s="190">
        <f t="shared" si="409"/>
        <v>90494.906382978719</v>
      </c>
      <c r="AN749" s="101">
        <f t="shared" si="436"/>
        <v>3.6333838399455766E-3</v>
      </c>
      <c r="AO749" s="569"/>
      <c r="AP749" s="586"/>
      <c r="AQ749" s="117" t="s">
        <v>138</v>
      </c>
      <c r="AR749" s="187">
        <f t="shared" si="404"/>
        <v>127148047</v>
      </c>
      <c r="AS749" s="160">
        <f>IFERROR(AR749/AO743,"-")</f>
        <v>3.7717018164269908E-2</v>
      </c>
      <c r="AT749" s="187">
        <f t="shared" si="405"/>
        <v>1827</v>
      </c>
      <c r="AU749" s="160">
        <f>IFERROR(AT749/AP743,"-")</f>
        <v>0.31124361158432706</v>
      </c>
      <c r="AV749" s="190">
        <f t="shared" si="410"/>
        <v>69593.895457033388</v>
      </c>
      <c r="AW749" s="101">
        <f t="shared" si="437"/>
        <v>2.8247626704598162E-2</v>
      </c>
      <c r="AX749" s="112"/>
      <c r="BN749" s="476"/>
      <c r="BO749" s="566"/>
      <c r="BP749" s="569"/>
      <c r="BQ749" s="569"/>
      <c r="BR749" s="388" t="s">
        <v>145</v>
      </c>
      <c r="BS749" s="374">
        <v>4821551</v>
      </c>
      <c r="BT749" s="329">
        <v>7.5316110705623187E-3</v>
      </c>
      <c r="BU749" s="374">
        <v>86</v>
      </c>
      <c r="BV749" s="329">
        <v>0.12146892655367232</v>
      </c>
      <c r="BW749" s="374">
        <v>56064.546511627908</v>
      </c>
      <c r="BX749" s="389">
        <v>2.1299254526091589E-3</v>
      </c>
      <c r="CA749" s="9"/>
      <c r="CB749" s="138"/>
      <c r="CC749" s="138"/>
      <c r="CD749" s="138"/>
      <c r="CE749" s="138"/>
      <c r="CF749" s="138"/>
      <c r="CG749" s="138"/>
      <c r="CH749" s="1"/>
      <c r="CI749" s="9"/>
      <c r="CJ749" s="130"/>
      <c r="CK749" s="130"/>
      <c r="CL749" s="130"/>
      <c r="CM749" s="1"/>
      <c r="CN749" s="1"/>
      <c r="CO749" s="1"/>
      <c r="CP749" s="1"/>
      <c r="CQ749" s="1"/>
    </row>
    <row r="750" spans="2:95" s="14" customFormat="1" ht="13.5" customHeight="1">
      <c r="B750" s="451"/>
      <c r="C750" s="566"/>
      <c r="D750" s="581"/>
      <c r="E750" s="569"/>
      <c r="F750" s="569"/>
      <c r="G750" s="117" t="s">
        <v>139</v>
      </c>
      <c r="H750" s="187">
        <v>48008834</v>
      </c>
      <c r="I750" s="160">
        <f>IFERROR(H750/E743,"-")</f>
        <v>2.1416916970230546E-2</v>
      </c>
      <c r="J750" s="187">
        <v>373</v>
      </c>
      <c r="K750" s="160">
        <f>IFERROR(J750/F743,"-")</f>
        <v>8.8472485768500947E-2</v>
      </c>
      <c r="L750" s="190">
        <f t="shared" si="406"/>
        <v>128710.01072386059</v>
      </c>
      <c r="M750" s="101">
        <f t="shared" si="433"/>
        <v>5.7670305204242552E-3</v>
      </c>
      <c r="N750" s="569"/>
      <c r="O750" s="569"/>
      <c r="P750" s="117" t="s">
        <v>139</v>
      </c>
      <c r="Q750" s="187">
        <v>9262279</v>
      </c>
      <c r="R750" s="160">
        <f>IFERROR(Q750/N743,"-")</f>
        <v>2.4031693585054324E-2</v>
      </c>
      <c r="S750" s="187">
        <v>55</v>
      </c>
      <c r="T750" s="160">
        <f>IFERROR(S750/O743,"-")</f>
        <v>8.6477987421383642E-2</v>
      </c>
      <c r="U750" s="190">
        <f t="shared" si="407"/>
        <v>168405.07272727272</v>
      </c>
      <c r="V750" s="101">
        <f t="shared" si="434"/>
        <v>8.5036643062556046E-4</v>
      </c>
      <c r="W750" s="569"/>
      <c r="X750" s="569"/>
      <c r="Y750" s="117" t="s">
        <v>139</v>
      </c>
      <c r="Z750" s="187">
        <v>6953528</v>
      </c>
      <c r="AA750" s="160">
        <f>IFERROR(Z750/W743,"-")</f>
        <v>3.0256064437869518E-2</v>
      </c>
      <c r="AB750" s="187">
        <v>38</v>
      </c>
      <c r="AC750" s="160">
        <f>IFERROR(AB750/X743,"-")</f>
        <v>0.10795454545454546</v>
      </c>
      <c r="AD750" s="190">
        <f t="shared" si="408"/>
        <v>182987.57894736843</v>
      </c>
      <c r="AE750" s="101">
        <f t="shared" si="435"/>
        <v>5.8752589752311451E-4</v>
      </c>
      <c r="AF750" s="569"/>
      <c r="AG750" s="569"/>
      <c r="AH750" s="117" t="s">
        <v>139</v>
      </c>
      <c r="AI750" s="187">
        <v>14308387</v>
      </c>
      <c r="AJ750" s="160">
        <f>IFERROR(AI750/AF743,"-")</f>
        <v>2.7824762719513462E-2</v>
      </c>
      <c r="AK750" s="187">
        <v>87</v>
      </c>
      <c r="AL750" s="160">
        <f>IFERROR(AK750/AG743,"-")</f>
        <v>0.13063063063063063</v>
      </c>
      <c r="AM750" s="190">
        <f t="shared" si="409"/>
        <v>164464.2183908046</v>
      </c>
      <c r="AN750" s="101">
        <f t="shared" si="436"/>
        <v>1.3451250811713411E-3</v>
      </c>
      <c r="AO750" s="569"/>
      <c r="AP750" s="586"/>
      <c r="AQ750" s="117" t="s">
        <v>139</v>
      </c>
      <c r="AR750" s="187">
        <f t="shared" si="404"/>
        <v>78533028</v>
      </c>
      <c r="AS750" s="160">
        <f>IFERROR(AR750/AO743,"-")</f>
        <v>2.3295927176695975E-2</v>
      </c>
      <c r="AT750" s="187">
        <f t="shared" si="405"/>
        <v>553</v>
      </c>
      <c r="AU750" s="160">
        <f>IFERROR(AT750/AP743,"-")</f>
        <v>9.420783645655878E-2</v>
      </c>
      <c r="AV750" s="190">
        <f t="shared" si="410"/>
        <v>142012.70886075951</v>
      </c>
      <c r="AW750" s="101">
        <f t="shared" si="437"/>
        <v>8.550047929744271E-3</v>
      </c>
      <c r="AX750" s="112"/>
      <c r="BN750" s="476"/>
      <c r="BO750" s="566"/>
      <c r="BP750" s="569"/>
      <c r="BQ750" s="569"/>
      <c r="BR750" s="388" t="s">
        <v>146</v>
      </c>
      <c r="BS750" s="374">
        <v>3132509</v>
      </c>
      <c r="BT750" s="329">
        <v>4.8932054152359059E-3</v>
      </c>
      <c r="BU750" s="374">
        <v>50</v>
      </c>
      <c r="BV750" s="329">
        <v>7.0621468926553674E-2</v>
      </c>
      <c r="BW750" s="374">
        <v>62650.18</v>
      </c>
      <c r="BX750" s="389">
        <v>1.2383287515169527E-3</v>
      </c>
      <c r="CA750" s="9"/>
      <c r="CB750" s="138"/>
      <c r="CC750" s="138"/>
      <c r="CD750" s="138"/>
      <c r="CE750" s="138"/>
      <c r="CF750" s="138"/>
      <c r="CG750" s="138"/>
      <c r="CH750" s="1"/>
      <c r="CI750" s="9"/>
      <c r="CJ750" s="130"/>
      <c r="CK750" s="130"/>
      <c r="CL750" s="130"/>
      <c r="CM750" s="1"/>
      <c r="CN750" s="1"/>
      <c r="CO750" s="1"/>
      <c r="CP750" s="1"/>
      <c r="CQ750" s="1"/>
    </row>
    <row r="751" spans="2:95" s="14" customFormat="1" ht="13.5" customHeight="1">
      <c r="B751" s="451"/>
      <c r="C751" s="566"/>
      <c r="D751" s="581"/>
      <c r="E751" s="569"/>
      <c r="F751" s="569"/>
      <c r="G751" s="117" t="s">
        <v>149</v>
      </c>
      <c r="H751" s="187">
        <v>15905</v>
      </c>
      <c r="I751" s="160">
        <f>IFERROR(H751/E743,"-")</f>
        <v>7.0952788482952299E-6</v>
      </c>
      <c r="J751" s="187">
        <v>2</v>
      </c>
      <c r="K751" s="160">
        <f>IFERROR(J751/F743,"-")</f>
        <v>4.743833017077799E-4</v>
      </c>
      <c r="L751" s="190">
        <f t="shared" si="406"/>
        <v>7952.5</v>
      </c>
      <c r="M751" s="101">
        <f t="shared" si="433"/>
        <v>3.092241565911129E-5</v>
      </c>
      <c r="N751" s="569"/>
      <c r="O751" s="569"/>
      <c r="P751" s="117" t="s">
        <v>149</v>
      </c>
      <c r="Q751" s="187">
        <v>0</v>
      </c>
      <c r="R751" s="160">
        <f>IFERROR(Q751/N743,"-")</f>
        <v>0</v>
      </c>
      <c r="S751" s="187">
        <v>0</v>
      </c>
      <c r="T751" s="160">
        <f>IFERROR(S751/O743,"-")</f>
        <v>0</v>
      </c>
      <c r="U751" s="190" t="str">
        <f t="shared" si="407"/>
        <v>-</v>
      </c>
      <c r="V751" s="101">
        <f t="shared" si="434"/>
        <v>0</v>
      </c>
      <c r="W751" s="569"/>
      <c r="X751" s="569"/>
      <c r="Y751" s="117" t="s">
        <v>149</v>
      </c>
      <c r="Z751" s="187">
        <v>0</v>
      </c>
      <c r="AA751" s="160">
        <f>IFERROR(Z751/W743,"-")</f>
        <v>0</v>
      </c>
      <c r="AB751" s="187">
        <v>0</v>
      </c>
      <c r="AC751" s="160">
        <f>IFERROR(AB751/X743,"-")</f>
        <v>0</v>
      </c>
      <c r="AD751" s="190" t="str">
        <f t="shared" si="408"/>
        <v>-</v>
      </c>
      <c r="AE751" s="101">
        <f t="shared" si="435"/>
        <v>0</v>
      </c>
      <c r="AF751" s="569"/>
      <c r="AG751" s="569"/>
      <c r="AH751" s="117" t="s">
        <v>149</v>
      </c>
      <c r="AI751" s="187">
        <v>0</v>
      </c>
      <c r="AJ751" s="160">
        <f>IFERROR(AI751/AF743,"-")</f>
        <v>0</v>
      </c>
      <c r="AK751" s="187">
        <v>0</v>
      </c>
      <c r="AL751" s="160">
        <f>IFERROR(AK751/AG743,"-")</f>
        <v>0</v>
      </c>
      <c r="AM751" s="190" t="str">
        <f t="shared" si="409"/>
        <v>-</v>
      </c>
      <c r="AN751" s="101">
        <f t="shared" si="436"/>
        <v>0</v>
      </c>
      <c r="AO751" s="569"/>
      <c r="AP751" s="586"/>
      <c r="AQ751" s="117" t="s">
        <v>149</v>
      </c>
      <c r="AR751" s="187">
        <f t="shared" ref="AR751:AR818" si="445">SUM(H751,Q751,Z751,AI751)</f>
        <v>15905</v>
      </c>
      <c r="AS751" s="160">
        <f>IFERROR(AR751/AO743,"-")</f>
        <v>4.7180368716376184E-6</v>
      </c>
      <c r="AT751" s="187">
        <f t="shared" ref="AT751:AT818" si="446">SUM(J751,S751,AB751,AK751)</f>
        <v>2</v>
      </c>
      <c r="AU751" s="160">
        <f>IFERROR(AT751/AP743,"-")</f>
        <v>3.4071550255536625E-4</v>
      </c>
      <c r="AV751" s="190">
        <f t="shared" si="410"/>
        <v>7952.5</v>
      </c>
      <c r="AW751" s="101">
        <f t="shared" si="437"/>
        <v>3.092241565911129E-5</v>
      </c>
      <c r="AX751" s="112"/>
      <c r="BN751" s="476"/>
      <c r="BO751" s="566"/>
      <c r="BP751" s="569"/>
      <c r="BQ751" s="569"/>
      <c r="BR751" s="388" t="s">
        <v>147</v>
      </c>
      <c r="BS751" s="374">
        <v>712248</v>
      </c>
      <c r="BT751" s="329">
        <v>1.11258284352605E-3</v>
      </c>
      <c r="BU751" s="374">
        <v>92</v>
      </c>
      <c r="BV751" s="329">
        <v>0.12994350282485875</v>
      </c>
      <c r="BW751" s="374">
        <v>7741.826086956522</v>
      </c>
      <c r="BX751" s="389">
        <v>2.278524902791193E-3</v>
      </c>
      <c r="CA751" s="9"/>
      <c r="CB751" s="138"/>
      <c r="CC751" s="138"/>
      <c r="CD751" s="138"/>
      <c r="CE751" s="138"/>
      <c r="CF751" s="138"/>
      <c r="CG751" s="138"/>
      <c r="CH751" s="1"/>
      <c r="CI751" s="9"/>
      <c r="CJ751" s="130"/>
      <c r="CK751" s="130"/>
      <c r="CL751" s="130"/>
      <c r="CM751" s="1"/>
      <c r="CN751" s="1"/>
      <c r="CO751" s="1"/>
      <c r="CP751" s="1"/>
      <c r="CQ751" s="1"/>
    </row>
    <row r="752" spans="2:95" s="14" customFormat="1" ht="13.5" customHeight="1">
      <c r="B752" s="451"/>
      <c r="C752" s="566"/>
      <c r="D752" s="581"/>
      <c r="E752" s="569"/>
      <c r="F752" s="569"/>
      <c r="G752" s="117" t="s">
        <v>140</v>
      </c>
      <c r="H752" s="187">
        <v>415085</v>
      </c>
      <c r="I752" s="160">
        <f>IFERROR(H752/E743,"-")</f>
        <v>1.8517094126027195E-4</v>
      </c>
      <c r="J752" s="187">
        <v>28</v>
      </c>
      <c r="K752" s="160">
        <f>IFERROR(J752/F743,"-")</f>
        <v>6.6413662239089184E-3</v>
      </c>
      <c r="L752" s="190">
        <f t="shared" ref="L752:L819" si="447">IFERROR(H752/J752,"-")</f>
        <v>14824.464285714286</v>
      </c>
      <c r="M752" s="101">
        <f t="shared" si="433"/>
        <v>4.3291381922755807E-4</v>
      </c>
      <c r="N752" s="569"/>
      <c r="O752" s="569"/>
      <c r="P752" s="117" t="s">
        <v>140</v>
      </c>
      <c r="Q752" s="187">
        <v>83896</v>
      </c>
      <c r="R752" s="160">
        <f>IFERROR(Q752/N743,"-")</f>
        <v>2.1767460956549869E-4</v>
      </c>
      <c r="S752" s="187">
        <v>6</v>
      </c>
      <c r="T752" s="160">
        <f>IFERROR(S752/O743,"-")</f>
        <v>9.433962264150943E-3</v>
      </c>
      <c r="U752" s="190">
        <f t="shared" ref="U752:U819" si="448">IFERROR(Q752/S752,"-")</f>
        <v>13982.666666666666</v>
      </c>
      <c r="V752" s="101">
        <f t="shared" si="434"/>
        <v>9.2767246977333863E-5</v>
      </c>
      <c r="W752" s="569"/>
      <c r="X752" s="569"/>
      <c r="Y752" s="117" t="s">
        <v>140</v>
      </c>
      <c r="Z752" s="187">
        <v>174565</v>
      </c>
      <c r="AA752" s="160">
        <f>IFERROR(Z752/W743,"-")</f>
        <v>7.5956404987463806E-4</v>
      </c>
      <c r="AB752" s="187">
        <v>8</v>
      </c>
      <c r="AC752" s="160">
        <f>IFERROR(AB752/X743,"-")</f>
        <v>2.2727272727272728E-2</v>
      </c>
      <c r="AD752" s="190">
        <f t="shared" ref="AD752:AD819" si="449">IFERROR(Z752/AB752,"-")</f>
        <v>21820.625</v>
      </c>
      <c r="AE752" s="101">
        <f t="shared" si="435"/>
        <v>1.2368966263644516E-4</v>
      </c>
      <c r="AF752" s="569"/>
      <c r="AG752" s="569"/>
      <c r="AH752" s="117" t="s">
        <v>140</v>
      </c>
      <c r="AI752" s="187">
        <v>242159</v>
      </c>
      <c r="AJ752" s="160">
        <f>IFERROR(AI752/AF743,"-")</f>
        <v>4.709137875145997E-4</v>
      </c>
      <c r="AK752" s="187">
        <v>10</v>
      </c>
      <c r="AL752" s="160">
        <f>IFERROR(AK752/AG743,"-")</f>
        <v>1.5015015015015015E-2</v>
      </c>
      <c r="AM752" s="190">
        <f t="shared" ref="AM752:AM819" si="450">IFERROR(AI752/AK752,"-")</f>
        <v>24215.9</v>
      </c>
      <c r="AN752" s="101">
        <f t="shared" si="436"/>
        <v>1.5461207829555644E-4</v>
      </c>
      <c r="AO752" s="569"/>
      <c r="AP752" s="586"/>
      <c r="AQ752" s="117" t="s">
        <v>140</v>
      </c>
      <c r="AR752" s="187">
        <f t="shared" si="445"/>
        <v>915705</v>
      </c>
      <c r="AS752" s="160">
        <f>IFERROR(AR752/AO743,"-")</f>
        <v>2.7163344568015876E-4</v>
      </c>
      <c r="AT752" s="187">
        <f t="shared" si="446"/>
        <v>52</v>
      </c>
      <c r="AU752" s="160">
        <f>IFERROR(AT752/AP743,"-")</f>
        <v>8.8586030664395236E-3</v>
      </c>
      <c r="AV752" s="190">
        <f t="shared" ref="AV752:AV819" si="451">IFERROR(AR752/AT752,"-")</f>
        <v>17609.711538461539</v>
      </c>
      <c r="AW752" s="101">
        <f t="shared" si="437"/>
        <v>8.0398280713689352E-4</v>
      </c>
      <c r="AX752" s="112"/>
      <c r="BN752" s="477"/>
      <c r="BO752" s="567"/>
      <c r="BP752" s="570"/>
      <c r="BQ752" s="570"/>
      <c r="BR752" s="119" t="s">
        <v>74</v>
      </c>
      <c r="BS752" s="374">
        <v>120737293</v>
      </c>
      <c r="BT752" s="329">
        <v>0.18860037622510398</v>
      </c>
      <c r="BU752" s="374">
        <v>588</v>
      </c>
      <c r="BV752" s="329">
        <v>0.83050847457627119</v>
      </c>
      <c r="BW752" s="374">
        <v>205335.53231292518</v>
      </c>
      <c r="BX752" s="389">
        <v>1.4562746117839365E-2</v>
      </c>
      <c r="CA752" s="9"/>
      <c r="CB752" s="138"/>
      <c r="CC752" s="138"/>
      <c r="CD752" s="138"/>
      <c r="CE752" s="138"/>
      <c r="CF752" s="138"/>
      <c r="CG752" s="138"/>
      <c r="CH752" s="1"/>
      <c r="CI752" s="9"/>
      <c r="CJ752" s="130"/>
      <c r="CK752" s="130"/>
      <c r="CL752" s="130"/>
      <c r="CM752" s="1"/>
      <c r="CN752" s="1"/>
      <c r="CO752" s="1"/>
      <c r="CP752" s="1"/>
      <c r="CQ752" s="1"/>
    </row>
    <row r="753" spans="2:95" s="14" customFormat="1" ht="13.5" customHeight="1">
      <c r="B753" s="451"/>
      <c r="C753" s="566"/>
      <c r="D753" s="581"/>
      <c r="E753" s="569"/>
      <c r="F753" s="569"/>
      <c r="G753" s="117" t="s">
        <v>141</v>
      </c>
      <c r="H753" s="187">
        <v>1251681</v>
      </c>
      <c r="I753" s="160">
        <f>IFERROR(H753/E743,"-")</f>
        <v>5.5837948595492118E-4</v>
      </c>
      <c r="J753" s="187">
        <v>103</v>
      </c>
      <c r="K753" s="160">
        <f>IFERROR(J753/F743,"-")</f>
        <v>2.4430740037950663E-2</v>
      </c>
      <c r="L753" s="190">
        <f t="shared" si="447"/>
        <v>12152.242718446601</v>
      </c>
      <c r="M753" s="101">
        <f t="shared" si="433"/>
        <v>1.5925044064442314E-3</v>
      </c>
      <c r="N753" s="569"/>
      <c r="O753" s="569"/>
      <c r="P753" s="117" t="s">
        <v>141</v>
      </c>
      <c r="Q753" s="187">
        <v>402129</v>
      </c>
      <c r="R753" s="160">
        <f>IFERROR(Q753/N743,"-")</f>
        <v>1.0433545469386433E-3</v>
      </c>
      <c r="S753" s="187">
        <v>26</v>
      </c>
      <c r="T753" s="160">
        <f>IFERROR(S753/O743,"-")</f>
        <v>4.0880503144654086E-2</v>
      </c>
      <c r="U753" s="190">
        <f t="shared" si="448"/>
        <v>15466.5</v>
      </c>
      <c r="V753" s="101">
        <f t="shared" si="434"/>
        <v>4.0199140356844676E-4</v>
      </c>
      <c r="W753" s="569"/>
      <c r="X753" s="569"/>
      <c r="Y753" s="117" t="s">
        <v>141</v>
      </c>
      <c r="Z753" s="187">
        <v>148658</v>
      </c>
      <c r="AA753" s="160">
        <f>IFERROR(Z753/W743,"-")</f>
        <v>6.4683798313673385E-4</v>
      </c>
      <c r="AB753" s="187">
        <v>8</v>
      </c>
      <c r="AC753" s="160">
        <f>IFERROR(AB753/X743,"-")</f>
        <v>2.2727272727272728E-2</v>
      </c>
      <c r="AD753" s="190">
        <f t="shared" si="449"/>
        <v>18582.25</v>
      </c>
      <c r="AE753" s="101">
        <f t="shared" si="435"/>
        <v>1.2368966263644516E-4</v>
      </c>
      <c r="AF753" s="569"/>
      <c r="AG753" s="569"/>
      <c r="AH753" s="117" t="s">
        <v>141</v>
      </c>
      <c r="AI753" s="187">
        <v>688029</v>
      </c>
      <c r="AJ753" s="160">
        <f>IFERROR(AI753/AF743,"-")</f>
        <v>1.3379735723631271E-3</v>
      </c>
      <c r="AK753" s="187">
        <v>43</v>
      </c>
      <c r="AL753" s="160">
        <f>IFERROR(AK753/AG743,"-")</f>
        <v>6.4564564564564567E-2</v>
      </c>
      <c r="AM753" s="190">
        <f t="shared" si="450"/>
        <v>16000.674418604651</v>
      </c>
      <c r="AN753" s="101">
        <f t="shared" si="436"/>
        <v>6.6483193667089271E-4</v>
      </c>
      <c r="AO753" s="569"/>
      <c r="AP753" s="586"/>
      <c r="AQ753" s="117" t="s">
        <v>141</v>
      </c>
      <c r="AR753" s="187">
        <f t="shared" si="445"/>
        <v>2490497</v>
      </c>
      <c r="AS753" s="160">
        <f>IFERROR(AR753/AO743,"-")</f>
        <v>7.3877753377572298E-4</v>
      </c>
      <c r="AT753" s="187">
        <f t="shared" si="446"/>
        <v>180</v>
      </c>
      <c r="AU753" s="160">
        <f>IFERROR(AT753/AP743,"-")</f>
        <v>3.0664395229982964E-2</v>
      </c>
      <c r="AV753" s="190">
        <f t="shared" si="451"/>
        <v>13836.094444444445</v>
      </c>
      <c r="AW753" s="101">
        <f t="shared" si="437"/>
        <v>2.7830174093200163E-3</v>
      </c>
      <c r="AX753" s="112"/>
      <c r="BN753" s="555">
        <v>45</v>
      </c>
      <c r="BO753" s="565" t="s">
        <v>41</v>
      </c>
      <c r="BP753" s="568">
        <v>140694880</v>
      </c>
      <c r="BQ753" s="568">
        <v>169</v>
      </c>
      <c r="BR753" s="388" t="s">
        <v>133</v>
      </c>
      <c r="BS753" s="374">
        <v>4317157</v>
      </c>
      <c r="BT753" s="329">
        <v>3.0684535215496116E-2</v>
      </c>
      <c r="BU753" s="374">
        <v>35</v>
      </c>
      <c r="BV753" s="329">
        <v>0.20710059171597633</v>
      </c>
      <c r="BW753" s="374">
        <v>123347.34285714285</v>
      </c>
      <c r="BX753" s="389">
        <v>2.5287190231919657E-3</v>
      </c>
      <c r="CA753" s="9"/>
      <c r="CB753" s="138"/>
      <c r="CC753" s="138"/>
      <c r="CD753" s="138"/>
      <c r="CE753" s="138"/>
      <c r="CF753" s="138"/>
      <c r="CG753" s="138"/>
      <c r="CH753" s="1"/>
      <c r="CI753" s="9"/>
      <c r="CJ753" s="130"/>
      <c r="CK753" s="130"/>
      <c r="CL753" s="130"/>
      <c r="CM753" s="1"/>
      <c r="CN753" s="1"/>
      <c r="CO753" s="1"/>
      <c r="CP753" s="1"/>
      <c r="CQ753" s="1"/>
    </row>
    <row r="754" spans="2:95" s="14" customFormat="1" ht="13.5" customHeight="1">
      <c r="B754" s="451"/>
      <c r="C754" s="566"/>
      <c r="D754" s="581"/>
      <c r="E754" s="569"/>
      <c r="F754" s="569"/>
      <c r="G754" s="117" t="s">
        <v>142</v>
      </c>
      <c r="H754" s="187">
        <v>635193</v>
      </c>
      <c r="I754" s="160">
        <f>IFERROR(H754/E743,"-")</f>
        <v>2.8336192753757885E-4</v>
      </c>
      <c r="J754" s="187">
        <v>16</v>
      </c>
      <c r="K754" s="160">
        <f>IFERROR(J754/F743,"-")</f>
        <v>3.7950664136622392E-3</v>
      </c>
      <c r="L754" s="190">
        <f t="shared" si="447"/>
        <v>39699.5625</v>
      </c>
      <c r="M754" s="101">
        <f t="shared" si="433"/>
        <v>2.4737932527289032E-4</v>
      </c>
      <c r="N754" s="569"/>
      <c r="O754" s="569"/>
      <c r="P754" s="117" t="s">
        <v>142</v>
      </c>
      <c r="Q754" s="187">
        <v>36724</v>
      </c>
      <c r="R754" s="160">
        <f>IFERROR(Q754/N743,"-")</f>
        <v>9.5283235931193069E-5</v>
      </c>
      <c r="S754" s="187">
        <v>4</v>
      </c>
      <c r="T754" s="160">
        <f>IFERROR(S754/O743,"-")</f>
        <v>6.2893081761006293E-3</v>
      </c>
      <c r="U754" s="190">
        <f t="shared" si="448"/>
        <v>9181</v>
      </c>
      <c r="V754" s="101">
        <f t="shared" si="434"/>
        <v>6.184483131822258E-5</v>
      </c>
      <c r="W754" s="569"/>
      <c r="X754" s="569"/>
      <c r="Y754" s="117" t="s">
        <v>142</v>
      </c>
      <c r="Z754" s="187">
        <v>0</v>
      </c>
      <c r="AA754" s="160">
        <f>IFERROR(Z754/W743,"-")</f>
        <v>0</v>
      </c>
      <c r="AB754" s="187">
        <v>0</v>
      </c>
      <c r="AC754" s="160">
        <f>IFERROR(AB754/X743,"-")</f>
        <v>0</v>
      </c>
      <c r="AD754" s="190" t="str">
        <f t="shared" si="449"/>
        <v>-</v>
      </c>
      <c r="AE754" s="101">
        <f t="shared" si="435"/>
        <v>0</v>
      </c>
      <c r="AF754" s="569"/>
      <c r="AG754" s="569"/>
      <c r="AH754" s="117" t="s">
        <v>142</v>
      </c>
      <c r="AI754" s="187">
        <v>241966</v>
      </c>
      <c r="AJ754" s="160">
        <f>IFERROR(AI754/AF743,"-")</f>
        <v>4.7053847063193035E-4</v>
      </c>
      <c r="AK754" s="187">
        <v>7</v>
      </c>
      <c r="AL754" s="160">
        <f>IFERROR(AK754/AG743,"-")</f>
        <v>1.0510510510510511E-2</v>
      </c>
      <c r="AM754" s="190">
        <f t="shared" si="450"/>
        <v>34566.571428571428</v>
      </c>
      <c r="AN754" s="101">
        <f t="shared" si="436"/>
        <v>1.0822845480688952E-4</v>
      </c>
      <c r="AO754" s="569"/>
      <c r="AP754" s="586"/>
      <c r="AQ754" s="117" t="s">
        <v>142</v>
      </c>
      <c r="AR754" s="187">
        <f t="shared" si="445"/>
        <v>913883</v>
      </c>
      <c r="AS754" s="160">
        <f>IFERROR(AR754/AO743,"-")</f>
        <v>2.7109297015798814E-4</v>
      </c>
      <c r="AT754" s="187">
        <f t="shared" si="446"/>
        <v>27</v>
      </c>
      <c r="AU754" s="160">
        <f>IFERROR(AT754/AP743,"-")</f>
        <v>4.5996592844974446E-3</v>
      </c>
      <c r="AV754" s="190">
        <f t="shared" si="451"/>
        <v>33847.518518518518</v>
      </c>
      <c r="AW754" s="101">
        <f t="shared" si="437"/>
        <v>4.1745261139800239E-4</v>
      </c>
      <c r="AX754" s="112"/>
      <c r="BN754" s="476"/>
      <c r="BO754" s="566"/>
      <c r="BP754" s="569"/>
      <c r="BQ754" s="569"/>
      <c r="BR754" s="388" t="s">
        <v>134</v>
      </c>
      <c r="BS754" s="374">
        <v>1581279</v>
      </c>
      <c r="BT754" s="329">
        <v>1.1239065700187527E-2</v>
      </c>
      <c r="BU754" s="374">
        <v>60</v>
      </c>
      <c r="BV754" s="329">
        <v>0.35502958579881655</v>
      </c>
      <c r="BW754" s="374">
        <v>26354.65</v>
      </c>
      <c r="BX754" s="389">
        <v>4.3349468969005132E-3</v>
      </c>
      <c r="CA754" s="9"/>
      <c r="CB754" s="138"/>
      <c r="CC754" s="138"/>
      <c r="CD754" s="138"/>
      <c r="CE754" s="138"/>
      <c r="CF754" s="138"/>
      <c r="CG754" s="138"/>
      <c r="CH754" s="1"/>
      <c r="CI754" s="9"/>
      <c r="CJ754" s="130"/>
      <c r="CK754" s="130"/>
      <c r="CL754" s="130"/>
      <c r="CM754" s="1"/>
      <c r="CN754" s="1"/>
      <c r="CO754" s="1"/>
      <c r="CP754" s="1"/>
      <c r="CQ754" s="1"/>
    </row>
    <row r="755" spans="2:95" s="14" customFormat="1" ht="13.5" customHeight="1">
      <c r="B755" s="451"/>
      <c r="C755" s="566"/>
      <c r="D755" s="581"/>
      <c r="E755" s="569"/>
      <c r="F755" s="569"/>
      <c r="G755" s="117" t="s">
        <v>143</v>
      </c>
      <c r="H755" s="187">
        <v>6096566</v>
      </c>
      <c r="I755" s="160">
        <f>IFERROR(H755/E743,"-")</f>
        <v>2.7197004581600661E-3</v>
      </c>
      <c r="J755" s="187">
        <v>13</v>
      </c>
      <c r="K755" s="160">
        <f>IFERROR(J755/F743,"-")</f>
        <v>3.0834914611005695E-3</v>
      </c>
      <c r="L755" s="190">
        <f t="shared" si="447"/>
        <v>468966.61538461538</v>
      </c>
      <c r="M755" s="101">
        <f t="shared" si="433"/>
        <v>2.0099570178422338E-4</v>
      </c>
      <c r="N755" s="569"/>
      <c r="O755" s="569"/>
      <c r="P755" s="117" t="s">
        <v>143</v>
      </c>
      <c r="Q755" s="187">
        <v>638141</v>
      </c>
      <c r="R755" s="160">
        <f>IFERROR(Q755/N743,"-")</f>
        <v>1.6557057907735399E-3</v>
      </c>
      <c r="S755" s="187">
        <v>5</v>
      </c>
      <c r="T755" s="160">
        <f>IFERROR(S755/O743,"-")</f>
        <v>7.8616352201257862E-3</v>
      </c>
      <c r="U755" s="190">
        <f t="shared" si="448"/>
        <v>127628.2</v>
      </c>
      <c r="V755" s="101">
        <f t="shared" si="434"/>
        <v>7.7306039147778221E-5</v>
      </c>
      <c r="W755" s="569"/>
      <c r="X755" s="569"/>
      <c r="Y755" s="117" t="s">
        <v>143</v>
      </c>
      <c r="Z755" s="187">
        <v>0</v>
      </c>
      <c r="AA755" s="160">
        <f>IFERROR(Z755/W743,"-")</f>
        <v>0</v>
      </c>
      <c r="AB755" s="187">
        <v>0</v>
      </c>
      <c r="AC755" s="160">
        <f>IFERROR(AB755/X743,"-")</f>
        <v>0</v>
      </c>
      <c r="AD755" s="190" t="str">
        <f t="shared" si="449"/>
        <v>-</v>
      </c>
      <c r="AE755" s="101">
        <f t="shared" si="435"/>
        <v>0</v>
      </c>
      <c r="AF755" s="569"/>
      <c r="AG755" s="569"/>
      <c r="AH755" s="117" t="s">
        <v>143</v>
      </c>
      <c r="AI755" s="187">
        <v>1118349</v>
      </c>
      <c r="AJ755" s="160">
        <f>IFERROR(AI755/AF743,"-")</f>
        <v>2.1747940954214588E-3</v>
      </c>
      <c r="AK755" s="187">
        <v>9</v>
      </c>
      <c r="AL755" s="160">
        <f>IFERROR(AK755/AG743,"-")</f>
        <v>1.3513513513513514E-2</v>
      </c>
      <c r="AM755" s="190">
        <f t="shared" si="450"/>
        <v>124261</v>
      </c>
      <c r="AN755" s="101">
        <f t="shared" si="436"/>
        <v>1.3915087046600081E-4</v>
      </c>
      <c r="AO755" s="569"/>
      <c r="AP755" s="586"/>
      <c r="AQ755" s="117" t="s">
        <v>143</v>
      </c>
      <c r="AR755" s="187">
        <f t="shared" si="445"/>
        <v>7853056</v>
      </c>
      <c r="AS755" s="160">
        <f>IFERROR(AR755/AO743,"-")</f>
        <v>2.3295195072640697E-3</v>
      </c>
      <c r="AT755" s="187">
        <f t="shared" si="446"/>
        <v>27</v>
      </c>
      <c r="AU755" s="160">
        <f>IFERROR(AT755/AP743,"-")</f>
        <v>4.5996592844974446E-3</v>
      </c>
      <c r="AV755" s="190">
        <f t="shared" si="451"/>
        <v>290853.9259259259</v>
      </c>
      <c r="AW755" s="101">
        <f t="shared" si="437"/>
        <v>4.1745261139800239E-4</v>
      </c>
      <c r="AX755" s="112"/>
      <c r="BN755" s="476"/>
      <c r="BO755" s="566"/>
      <c r="BP755" s="569"/>
      <c r="BQ755" s="569"/>
      <c r="BR755" s="388" t="s">
        <v>135</v>
      </c>
      <c r="BS755" s="374">
        <v>5459322</v>
      </c>
      <c r="BT755" s="329">
        <v>3.8802563391077204E-2</v>
      </c>
      <c r="BU755" s="374">
        <v>46</v>
      </c>
      <c r="BV755" s="329">
        <v>0.27218934911242604</v>
      </c>
      <c r="BW755" s="374">
        <v>118680.91304347826</v>
      </c>
      <c r="BX755" s="389">
        <v>3.3234592876237264E-3</v>
      </c>
      <c r="CA755" s="9"/>
      <c r="CB755" s="138"/>
      <c r="CC755" s="138"/>
      <c r="CD755" s="138"/>
      <c r="CE755" s="138"/>
      <c r="CF755" s="138"/>
      <c r="CG755" s="138"/>
      <c r="CH755" s="1"/>
      <c r="CI755" s="9"/>
      <c r="CJ755" s="130"/>
      <c r="CK755" s="130"/>
      <c r="CL755" s="130"/>
      <c r="CM755" s="1"/>
      <c r="CN755" s="1"/>
      <c r="CO755" s="1"/>
      <c r="CP755" s="1"/>
      <c r="CQ755" s="1"/>
    </row>
    <row r="756" spans="2:95" s="14" customFormat="1" ht="13.5" customHeight="1">
      <c r="B756" s="451"/>
      <c r="C756" s="566"/>
      <c r="D756" s="581"/>
      <c r="E756" s="569"/>
      <c r="F756" s="569"/>
      <c r="G756" s="117" t="s">
        <v>144</v>
      </c>
      <c r="H756" s="187">
        <v>11052962</v>
      </c>
      <c r="I756" s="160">
        <f>IFERROR(H756/E743,"-")</f>
        <v>4.9307668965489432E-3</v>
      </c>
      <c r="J756" s="187">
        <v>312</v>
      </c>
      <c r="K756" s="160">
        <f>IFERROR(J756/F743,"-")</f>
        <v>7.4003795066413663E-2</v>
      </c>
      <c r="L756" s="190">
        <f t="shared" si="447"/>
        <v>35426.160256410258</v>
      </c>
      <c r="M756" s="101">
        <f t="shared" si="433"/>
        <v>4.8238968428213616E-3</v>
      </c>
      <c r="N756" s="569"/>
      <c r="O756" s="569"/>
      <c r="P756" s="117" t="s">
        <v>144</v>
      </c>
      <c r="Q756" s="187">
        <v>2574825</v>
      </c>
      <c r="R756" s="160">
        <f>IFERROR(Q756/N743,"-")</f>
        <v>6.6805810357405022E-3</v>
      </c>
      <c r="S756" s="187">
        <v>82</v>
      </c>
      <c r="T756" s="160">
        <f>IFERROR(S756/O743,"-")</f>
        <v>0.12893081761006289</v>
      </c>
      <c r="U756" s="190">
        <f t="shared" si="448"/>
        <v>31400.304878048781</v>
      </c>
      <c r="V756" s="101">
        <f t="shared" si="434"/>
        <v>1.2678190420235629E-3</v>
      </c>
      <c r="W756" s="569"/>
      <c r="X756" s="569"/>
      <c r="Y756" s="117" t="s">
        <v>144</v>
      </c>
      <c r="Z756" s="187">
        <v>1869488</v>
      </c>
      <c r="AA756" s="160">
        <f>IFERROR(Z756/W743,"-")</f>
        <v>8.1344821497553194E-3</v>
      </c>
      <c r="AB756" s="187">
        <v>30</v>
      </c>
      <c r="AC756" s="160">
        <f>IFERROR(AB756/X743,"-")</f>
        <v>8.5227272727272721E-2</v>
      </c>
      <c r="AD756" s="190">
        <f t="shared" si="449"/>
        <v>62316.26666666667</v>
      </c>
      <c r="AE756" s="101">
        <f t="shared" si="435"/>
        <v>4.6383623488666933E-4</v>
      </c>
      <c r="AF756" s="569"/>
      <c r="AG756" s="569"/>
      <c r="AH756" s="117" t="s">
        <v>144</v>
      </c>
      <c r="AI756" s="187">
        <v>3981936</v>
      </c>
      <c r="AJ756" s="160">
        <f>IFERROR(AI756/AF743,"-")</f>
        <v>7.743460137350811E-3</v>
      </c>
      <c r="AK756" s="187">
        <v>113</v>
      </c>
      <c r="AL756" s="160">
        <f>IFERROR(AK756/AG743,"-")</f>
        <v>0.16966966966966968</v>
      </c>
      <c r="AM756" s="190">
        <f t="shared" si="450"/>
        <v>35238.371681415927</v>
      </c>
      <c r="AN756" s="101">
        <f t="shared" si="436"/>
        <v>1.747116484739788E-3</v>
      </c>
      <c r="AO756" s="569"/>
      <c r="AP756" s="586"/>
      <c r="AQ756" s="117" t="s">
        <v>144</v>
      </c>
      <c r="AR756" s="187">
        <f t="shared" si="445"/>
        <v>19479211</v>
      </c>
      <c r="AS756" s="160">
        <f>IFERROR(AR756/AO743,"-")</f>
        <v>5.7782858049927116E-3</v>
      </c>
      <c r="AT756" s="187">
        <f t="shared" si="446"/>
        <v>537</v>
      </c>
      <c r="AU756" s="160">
        <f>IFERROR(AT756/AP743,"-")</f>
        <v>9.1482112436115842E-2</v>
      </c>
      <c r="AV756" s="190">
        <f t="shared" si="451"/>
        <v>36274.13594040968</v>
      </c>
      <c r="AW756" s="101">
        <f t="shared" si="437"/>
        <v>8.3026686044713818E-3</v>
      </c>
      <c r="AX756" s="112"/>
      <c r="BN756" s="476"/>
      <c r="BO756" s="566"/>
      <c r="BP756" s="569"/>
      <c r="BQ756" s="569"/>
      <c r="BR756" s="388" t="s">
        <v>136</v>
      </c>
      <c r="BS756" s="374">
        <v>79251</v>
      </c>
      <c r="BT756" s="329">
        <v>5.6328275769523383E-4</v>
      </c>
      <c r="BU756" s="374">
        <v>4</v>
      </c>
      <c r="BV756" s="329">
        <v>2.3668639053254437E-2</v>
      </c>
      <c r="BW756" s="374">
        <v>19812.75</v>
      </c>
      <c r="BX756" s="389">
        <v>2.8899645979336752E-4</v>
      </c>
      <c r="CA756" s="9"/>
      <c r="CB756" s="138"/>
      <c r="CC756" s="138"/>
      <c r="CD756" s="138"/>
      <c r="CE756" s="138"/>
      <c r="CF756" s="138"/>
      <c r="CG756" s="138"/>
      <c r="CH756" s="1"/>
      <c r="CI756" s="9"/>
      <c r="CJ756" s="130"/>
      <c r="CK756" s="130"/>
      <c r="CL756" s="130"/>
      <c r="CM756" s="1"/>
      <c r="CN756" s="1"/>
      <c r="CO756" s="1"/>
      <c r="CP756" s="1"/>
      <c r="CQ756" s="1"/>
    </row>
    <row r="757" spans="2:95" s="14" customFormat="1" ht="13.5" customHeight="1">
      <c r="B757" s="451"/>
      <c r="C757" s="566"/>
      <c r="D757" s="581"/>
      <c r="E757" s="569"/>
      <c r="F757" s="569"/>
      <c r="G757" s="117" t="s">
        <v>145</v>
      </c>
      <c r="H757" s="187">
        <v>12756425</v>
      </c>
      <c r="I757" s="160">
        <f>IFERROR(H757/E743,"-")</f>
        <v>5.6906879900889325E-3</v>
      </c>
      <c r="J757" s="187">
        <v>265</v>
      </c>
      <c r="K757" s="160">
        <f>IFERROR(J757/F743,"-")</f>
        <v>6.2855787476280831E-2</v>
      </c>
      <c r="L757" s="190">
        <f t="shared" si="447"/>
        <v>48137.452830188682</v>
      </c>
      <c r="M757" s="101">
        <f t="shared" si="433"/>
        <v>4.0972200748322458E-3</v>
      </c>
      <c r="N757" s="569"/>
      <c r="O757" s="569"/>
      <c r="P757" s="117" t="s">
        <v>145</v>
      </c>
      <c r="Q757" s="187">
        <v>1167284</v>
      </c>
      <c r="R757" s="160">
        <f>IFERROR(Q757/N743,"-")</f>
        <v>3.0286079068376748E-3</v>
      </c>
      <c r="S757" s="187">
        <v>35</v>
      </c>
      <c r="T757" s="160">
        <f>IFERROR(S757/O743,"-")</f>
        <v>5.5031446540880505E-2</v>
      </c>
      <c r="U757" s="190">
        <f t="shared" si="448"/>
        <v>33350.971428571429</v>
      </c>
      <c r="V757" s="101">
        <f t="shared" si="434"/>
        <v>5.4114227403444758E-4</v>
      </c>
      <c r="W757" s="569"/>
      <c r="X757" s="569"/>
      <c r="Y757" s="117" t="s">
        <v>145</v>
      </c>
      <c r="Z757" s="187">
        <v>628569</v>
      </c>
      <c r="AA757" s="160">
        <f>IFERROR(Z757/W743,"-")</f>
        <v>2.735017989090891E-3</v>
      </c>
      <c r="AB757" s="187">
        <v>23</v>
      </c>
      <c r="AC757" s="160">
        <f>IFERROR(AB757/X743,"-")</f>
        <v>6.5340909090909088E-2</v>
      </c>
      <c r="AD757" s="190">
        <f t="shared" si="449"/>
        <v>27329.08695652174</v>
      </c>
      <c r="AE757" s="101">
        <f t="shared" si="435"/>
        <v>3.5560778007977982E-4</v>
      </c>
      <c r="AF757" s="569"/>
      <c r="AG757" s="569"/>
      <c r="AH757" s="117" t="s">
        <v>145</v>
      </c>
      <c r="AI757" s="187">
        <v>3366558</v>
      </c>
      <c r="AJ757" s="160">
        <f>IFERROR(AI757/AF743,"-")</f>
        <v>6.5467671185773634E-3</v>
      </c>
      <c r="AK757" s="187">
        <v>70</v>
      </c>
      <c r="AL757" s="160">
        <f>IFERROR(AK757/AG743,"-")</f>
        <v>0.10510510510510511</v>
      </c>
      <c r="AM757" s="190">
        <f t="shared" si="450"/>
        <v>48093.685714285712</v>
      </c>
      <c r="AN757" s="101">
        <f t="shared" si="436"/>
        <v>1.0822845480688952E-3</v>
      </c>
      <c r="AO757" s="569"/>
      <c r="AP757" s="586"/>
      <c r="AQ757" s="117" t="s">
        <v>145</v>
      </c>
      <c r="AR757" s="187">
        <f t="shared" si="445"/>
        <v>17918836</v>
      </c>
      <c r="AS757" s="160">
        <f>IFERROR(AR757/AO743,"-")</f>
        <v>5.3154183555377257E-3</v>
      </c>
      <c r="AT757" s="187">
        <f t="shared" si="446"/>
        <v>393</v>
      </c>
      <c r="AU757" s="160">
        <f>IFERROR(AT757/AP743,"-")</f>
        <v>6.6950596252129471E-2</v>
      </c>
      <c r="AV757" s="190">
        <f t="shared" si="451"/>
        <v>45595.002544529263</v>
      </c>
      <c r="AW757" s="101">
        <f t="shared" si="437"/>
        <v>6.0762546770153688E-3</v>
      </c>
      <c r="AX757" s="112"/>
      <c r="BN757" s="476"/>
      <c r="BO757" s="566"/>
      <c r="BP757" s="569"/>
      <c r="BQ757" s="569"/>
      <c r="BR757" s="388" t="s">
        <v>137</v>
      </c>
      <c r="BS757" s="374">
        <v>2016604</v>
      </c>
      <c r="BT757" s="329">
        <v>1.4333172607276115E-2</v>
      </c>
      <c r="BU757" s="374">
        <v>73</v>
      </c>
      <c r="BV757" s="329">
        <v>0.43195266272189348</v>
      </c>
      <c r="BW757" s="374">
        <v>27624.712328767124</v>
      </c>
      <c r="BX757" s="389">
        <v>5.274185391228957E-3</v>
      </c>
      <c r="CA757" s="9"/>
      <c r="CB757" s="138"/>
      <c r="CC757" s="138"/>
      <c r="CD757" s="138"/>
      <c r="CE757" s="138"/>
      <c r="CF757" s="138"/>
      <c r="CG757" s="138"/>
      <c r="CH757" s="1"/>
      <c r="CI757" s="9"/>
      <c r="CJ757" s="130"/>
      <c r="CK757" s="130"/>
      <c r="CL757" s="130"/>
      <c r="CM757" s="1"/>
      <c r="CN757" s="1"/>
      <c r="CO757" s="1"/>
      <c r="CP757" s="1"/>
      <c r="CQ757" s="1"/>
    </row>
    <row r="758" spans="2:95" s="14" customFormat="1" ht="13.5" customHeight="1">
      <c r="B758" s="451"/>
      <c r="C758" s="566"/>
      <c r="D758" s="581"/>
      <c r="E758" s="569"/>
      <c r="F758" s="569"/>
      <c r="G758" s="117" t="s">
        <v>146</v>
      </c>
      <c r="H758" s="187">
        <v>4763007</v>
      </c>
      <c r="I758" s="160">
        <f>IFERROR(H758/E743,"-")</f>
        <v>2.1247948960315698E-3</v>
      </c>
      <c r="J758" s="187">
        <v>134</v>
      </c>
      <c r="K758" s="160">
        <f>IFERROR(J758/F743,"-")</f>
        <v>3.1783681214421253E-2</v>
      </c>
      <c r="L758" s="190">
        <f t="shared" si="447"/>
        <v>35544.828358208957</v>
      </c>
      <c r="M758" s="101">
        <f t="shared" si="433"/>
        <v>2.0718018491604562E-3</v>
      </c>
      <c r="N758" s="569"/>
      <c r="O758" s="569"/>
      <c r="P758" s="117" t="s">
        <v>146</v>
      </c>
      <c r="Q758" s="187">
        <v>1081444</v>
      </c>
      <c r="R758" s="160">
        <f>IFERROR(Q758/N743,"-")</f>
        <v>2.8058894401038329E-3</v>
      </c>
      <c r="S758" s="187">
        <v>33</v>
      </c>
      <c r="T758" s="160">
        <f>IFERROR(S758/O743,"-")</f>
        <v>5.1886792452830191E-2</v>
      </c>
      <c r="U758" s="190">
        <f t="shared" si="448"/>
        <v>32771.030303030304</v>
      </c>
      <c r="V758" s="101">
        <f t="shared" si="434"/>
        <v>5.1021985837533632E-4</v>
      </c>
      <c r="W758" s="569"/>
      <c r="X758" s="569"/>
      <c r="Y758" s="117" t="s">
        <v>146</v>
      </c>
      <c r="Z758" s="187">
        <v>1266077</v>
      </c>
      <c r="AA758" s="160">
        <f>IFERROR(Z758/W743,"-")</f>
        <v>5.508931192238606E-3</v>
      </c>
      <c r="AB758" s="187">
        <v>22</v>
      </c>
      <c r="AC758" s="160">
        <f>IFERROR(AB758/X743,"-")</f>
        <v>6.25E-2</v>
      </c>
      <c r="AD758" s="190">
        <f t="shared" si="449"/>
        <v>57548.954545454544</v>
      </c>
      <c r="AE758" s="101">
        <f t="shared" si="435"/>
        <v>3.401465722502242E-4</v>
      </c>
      <c r="AF758" s="569"/>
      <c r="AG758" s="569"/>
      <c r="AH758" s="117" t="s">
        <v>146</v>
      </c>
      <c r="AI758" s="187">
        <v>3020814</v>
      </c>
      <c r="AJ758" s="160">
        <f>IFERROR(AI758/AF743,"-")</f>
        <v>5.8744170653047293E-3</v>
      </c>
      <c r="AK758" s="187">
        <v>46</v>
      </c>
      <c r="AL758" s="160">
        <f>IFERROR(AK758/AG743,"-")</f>
        <v>6.9069069069069067E-2</v>
      </c>
      <c r="AM758" s="190">
        <f t="shared" si="450"/>
        <v>65669.869565217392</v>
      </c>
      <c r="AN758" s="101">
        <f t="shared" si="436"/>
        <v>7.1121556015955965E-4</v>
      </c>
      <c r="AO758" s="569"/>
      <c r="AP758" s="586"/>
      <c r="AQ758" s="117" t="s">
        <v>146</v>
      </c>
      <c r="AR758" s="187">
        <f t="shared" si="445"/>
        <v>10131342</v>
      </c>
      <c r="AS758" s="160">
        <f>IFERROR(AR758/AO743,"-")</f>
        <v>3.0053470679139143E-3</v>
      </c>
      <c r="AT758" s="187">
        <f t="shared" si="446"/>
        <v>235</v>
      </c>
      <c r="AU758" s="160">
        <f>IFERROR(AT758/AP743,"-")</f>
        <v>4.003407155025554E-2</v>
      </c>
      <c r="AV758" s="190">
        <f t="shared" si="451"/>
        <v>43112.093617021274</v>
      </c>
      <c r="AW758" s="101">
        <f t="shared" si="437"/>
        <v>3.6333838399455766E-3</v>
      </c>
      <c r="AX758" s="112"/>
      <c r="BN758" s="476"/>
      <c r="BO758" s="566"/>
      <c r="BP758" s="569"/>
      <c r="BQ758" s="569"/>
      <c r="BR758" s="388" t="s">
        <v>138</v>
      </c>
      <c r="BS758" s="374">
        <v>5925264</v>
      </c>
      <c r="BT758" s="329">
        <v>4.2114283049958887E-2</v>
      </c>
      <c r="BU758" s="374">
        <v>71</v>
      </c>
      <c r="BV758" s="329">
        <v>0.42011834319526625</v>
      </c>
      <c r="BW758" s="374">
        <v>83454.42253521127</v>
      </c>
      <c r="BX758" s="389">
        <v>5.1296871613322739E-3</v>
      </c>
      <c r="BZ758" s="144"/>
      <c r="CA758" s="9"/>
      <c r="CB758" s="138"/>
      <c r="CC758" s="138"/>
      <c r="CD758" s="138"/>
      <c r="CE758" s="138"/>
      <c r="CF758" s="138"/>
      <c r="CG758" s="138"/>
      <c r="CH758" s="1"/>
      <c r="CI758" s="9"/>
      <c r="CJ758" s="130"/>
      <c r="CK758" s="130"/>
      <c r="CL758" s="130"/>
      <c r="CM758" s="1"/>
      <c r="CN758" s="1"/>
      <c r="CO758" s="1"/>
      <c r="CP758" s="1"/>
      <c r="CQ758" s="1"/>
    </row>
    <row r="759" spans="2:95" s="14" customFormat="1" ht="13.5" customHeight="1">
      <c r="B759" s="451"/>
      <c r="C759" s="566"/>
      <c r="D759" s="581"/>
      <c r="E759" s="569"/>
      <c r="F759" s="569"/>
      <c r="G759" s="118" t="s">
        <v>147</v>
      </c>
      <c r="H759" s="188">
        <v>4408832</v>
      </c>
      <c r="I759" s="161">
        <f>IFERROR(H759/E743,"-")</f>
        <v>1.966796129222707E-3</v>
      </c>
      <c r="J759" s="188">
        <v>261</v>
      </c>
      <c r="K759" s="161">
        <f>IFERROR(J759/F743,"-")</f>
        <v>6.1907020872865273E-2</v>
      </c>
      <c r="L759" s="191">
        <f t="shared" si="447"/>
        <v>16892.07662835249</v>
      </c>
      <c r="M759" s="102">
        <f t="shared" si="433"/>
        <v>4.0353752435140231E-3</v>
      </c>
      <c r="N759" s="569"/>
      <c r="O759" s="569"/>
      <c r="P759" s="118" t="s">
        <v>147</v>
      </c>
      <c r="Q759" s="188">
        <v>513996</v>
      </c>
      <c r="R759" s="161">
        <f>IFERROR(Q759/N743,"-")</f>
        <v>1.3336020622941268E-3</v>
      </c>
      <c r="S759" s="188">
        <v>54</v>
      </c>
      <c r="T759" s="161">
        <f>IFERROR(S759/O743,"-")</f>
        <v>8.4905660377358486E-2</v>
      </c>
      <c r="U759" s="191">
        <f t="shared" si="448"/>
        <v>9518.4444444444453</v>
      </c>
      <c r="V759" s="102">
        <f t="shared" si="434"/>
        <v>8.3490522279600478E-4</v>
      </c>
      <c r="W759" s="569"/>
      <c r="X759" s="569"/>
      <c r="Y759" s="118" t="s">
        <v>147</v>
      </c>
      <c r="Z759" s="188">
        <v>214259</v>
      </c>
      <c r="AA759" s="161">
        <f>IFERROR(Z759/W743,"-")</f>
        <v>9.3227986000681744E-4</v>
      </c>
      <c r="AB759" s="188">
        <v>15</v>
      </c>
      <c r="AC759" s="161">
        <f>IFERROR(AB759/X743,"-")</f>
        <v>4.261363636363636E-2</v>
      </c>
      <c r="AD759" s="191">
        <f t="shared" si="449"/>
        <v>14283.933333333332</v>
      </c>
      <c r="AE759" s="102">
        <f t="shared" si="435"/>
        <v>2.3191811744333466E-4</v>
      </c>
      <c r="AF759" s="569"/>
      <c r="AG759" s="569"/>
      <c r="AH759" s="118" t="s">
        <v>147</v>
      </c>
      <c r="AI759" s="188">
        <v>1269254</v>
      </c>
      <c r="AJ759" s="161">
        <f>IFERROR(AI759/AF743,"-")</f>
        <v>2.4682510600805905E-3</v>
      </c>
      <c r="AK759" s="188">
        <v>70</v>
      </c>
      <c r="AL759" s="161">
        <f>IFERROR(AK759/AG743,"-")</f>
        <v>0.10510510510510511</v>
      </c>
      <c r="AM759" s="191">
        <f t="shared" si="450"/>
        <v>18132.2</v>
      </c>
      <c r="AN759" s="102">
        <f t="shared" si="436"/>
        <v>1.0822845480688952E-3</v>
      </c>
      <c r="AO759" s="569"/>
      <c r="AP759" s="586"/>
      <c r="AQ759" s="118" t="s">
        <v>147</v>
      </c>
      <c r="AR759" s="188">
        <f t="shared" si="445"/>
        <v>6406341</v>
      </c>
      <c r="AS759" s="161">
        <f>IFERROR(AR759/AO743,"-")</f>
        <v>1.9003680006465771E-3</v>
      </c>
      <c r="AT759" s="188">
        <f t="shared" si="446"/>
        <v>400</v>
      </c>
      <c r="AU759" s="161">
        <f>IFERROR(AT759/AP743,"-")</f>
        <v>6.8143100511073251E-2</v>
      </c>
      <c r="AV759" s="191">
        <f t="shared" si="451"/>
        <v>16015.852500000001</v>
      </c>
      <c r="AW759" s="102">
        <f t="shared" si="437"/>
        <v>6.1844831318222581E-3</v>
      </c>
      <c r="AX759" s="112"/>
      <c r="BN759" s="476"/>
      <c r="BO759" s="566"/>
      <c r="BP759" s="569"/>
      <c r="BQ759" s="569"/>
      <c r="BR759" s="388" t="s">
        <v>139</v>
      </c>
      <c r="BS759" s="374">
        <v>3232687</v>
      </c>
      <c r="BT759" s="329">
        <v>2.2976578820778696E-2</v>
      </c>
      <c r="BU759" s="374">
        <v>17</v>
      </c>
      <c r="BV759" s="329">
        <v>0.10059171597633136</v>
      </c>
      <c r="BW759" s="374">
        <v>190158.0588235294</v>
      </c>
      <c r="BX759" s="389">
        <v>1.2282349541218121E-3</v>
      </c>
      <c r="CA759" s="9"/>
      <c r="CB759" s="138"/>
      <c r="CC759" s="138"/>
      <c r="CD759" s="138"/>
      <c r="CE759" s="138"/>
      <c r="CF759" s="138"/>
      <c r="CG759" s="138"/>
      <c r="CH759" s="1"/>
      <c r="CI759" s="9"/>
      <c r="CJ759" s="130"/>
      <c r="CK759" s="130"/>
      <c r="CL759" s="130"/>
      <c r="CM759" s="1"/>
      <c r="CN759" s="1"/>
      <c r="CO759" s="1"/>
      <c r="CP759" s="1"/>
      <c r="CQ759" s="1"/>
    </row>
    <row r="760" spans="2:95" s="14" customFormat="1" ht="13.5" customHeight="1">
      <c r="B760" s="451"/>
      <c r="C760" s="567"/>
      <c r="D760" s="582"/>
      <c r="E760" s="570"/>
      <c r="F760" s="570"/>
      <c r="G760" s="119" t="s">
        <v>74</v>
      </c>
      <c r="H760" s="181">
        <v>427994520</v>
      </c>
      <c r="I760" s="161">
        <f>IFERROR(H760/E743,"-")</f>
        <v>0.19092992549149762</v>
      </c>
      <c r="J760" s="188">
        <v>3026</v>
      </c>
      <c r="K760" s="161">
        <f>IFERROR(J760/F743,"-")</f>
        <v>0.717741935483871</v>
      </c>
      <c r="L760" s="191">
        <f t="shared" si="447"/>
        <v>141439.03502974223</v>
      </c>
      <c r="M760" s="103">
        <f t="shared" si="433"/>
        <v>4.6785614892235379E-2</v>
      </c>
      <c r="N760" s="570"/>
      <c r="O760" s="570"/>
      <c r="P760" s="119" t="s">
        <v>74</v>
      </c>
      <c r="Q760" s="181">
        <v>83752863</v>
      </c>
      <c r="R760" s="161">
        <f>IFERROR(Q760/N743,"-")</f>
        <v>0.21730322963571208</v>
      </c>
      <c r="S760" s="188">
        <v>492</v>
      </c>
      <c r="T760" s="161">
        <f>IFERROR(S760/O743,"-")</f>
        <v>0.77358490566037741</v>
      </c>
      <c r="U760" s="191">
        <f t="shared" si="448"/>
        <v>170229.39634146341</v>
      </c>
      <c r="V760" s="103">
        <f t="shared" si="434"/>
        <v>7.6069142521413774E-3</v>
      </c>
      <c r="W760" s="570"/>
      <c r="X760" s="570"/>
      <c r="Y760" s="119" t="s">
        <v>74</v>
      </c>
      <c r="Z760" s="181">
        <v>41052220</v>
      </c>
      <c r="AA760" s="161">
        <f>IFERROR(Z760/W743,"-")</f>
        <v>0.17862567226846512</v>
      </c>
      <c r="AB760" s="188">
        <v>271</v>
      </c>
      <c r="AC760" s="161">
        <f>IFERROR(AB760/X743,"-")</f>
        <v>0.76988636363636365</v>
      </c>
      <c r="AD760" s="191">
        <f t="shared" si="449"/>
        <v>151484.20664206642</v>
      </c>
      <c r="AE760" s="103">
        <f t="shared" si="435"/>
        <v>4.1899873218095799E-3</v>
      </c>
      <c r="AF760" s="570"/>
      <c r="AG760" s="570"/>
      <c r="AH760" s="119" t="s">
        <v>74</v>
      </c>
      <c r="AI760" s="181">
        <v>108781231</v>
      </c>
      <c r="AJ760" s="161">
        <f>IFERROR(AI760/AF743,"-")</f>
        <v>0.21154110109766966</v>
      </c>
      <c r="AK760" s="188">
        <v>554</v>
      </c>
      <c r="AL760" s="161">
        <f>IFERROR(AK760/AG743,"-")</f>
        <v>0.83183183183183185</v>
      </c>
      <c r="AM760" s="191">
        <f t="shared" si="450"/>
        <v>196356.01263537907</v>
      </c>
      <c r="AN760" s="103">
        <f t="shared" si="436"/>
        <v>8.565509137573828E-3</v>
      </c>
      <c r="AO760" s="570"/>
      <c r="AP760" s="587"/>
      <c r="AQ760" s="119" t="s">
        <v>74</v>
      </c>
      <c r="AR760" s="181">
        <f t="shared" si="445"/>
        <v>661580834</v>
      </c>
      <c r="AS760" s="161">
        <f>IFERROR(AR760/AO743,"-")</f>
        <v>0.19625040983217645</v>
      </c>
      <c r="AT760" s="188">
        <f t="shared" si="446"/>
        <v>4343</v>
      </c>
      <c r="AU760" s="161">
        <f>IFERROR(AT760/AP743,"-")</f>
        <v>0.73986371379897786</v>
      </c>
      <c r="AV760" s="191">
        <f t="shared" si="451"/>
        <v>152332.68109601657</v>
      </c>
      <c r="AW760" s="103">
        <f t="shared" si="437"/>
        <v>6.7148025603760167E-2</v>
      </c>
      <c r="AX760" s="112"/>
      <c r="BN760" s="476"/>
      <c r="BO760" s="566"/>
      <c r="BP760" s="569"/>
      <c r="BQ760" s="569"/>
      <c r="BR760" s="388" t="s">
        <v>436</v>
      </c>
      <c r="BS760" s="374">
        <v>0</v>
      </c>
      <c r="BT760" s="329">
        <v>0</v>
      </c>
      <c r="BU760" s="374">
        <v>0</v>
      </c>
      <c r="BV760" s="329">
        <v>0</v>
      </c>
      <c r="BW760" s="374" t="s">
        <v>329</v>
      </c>
      <c r="BX760" s="389">
        <v>0</v>
      </c>
      <c r="CA760" s="9"/>
      <c r="CB760" s="138"/>
      <c r="CC760" s="138"/>
      <c r="CD760" s="138"/>
      <c r="CE760" s="138"/>
      <c r="CF760" s="138"/>
      <c r="CG760" s="138"/>
      <c r="CH760" s="1"/>
      <c r="CI760" s="9"/>
      <c r="CJ760" s="130"/>
      <c r="CK760" s="130"/>
      <c r="CL760" s="130"/>
      <c r="CM760" s="1"/>
      <c r="CN760" s="1"/>
      <c r="CO760" s="1"/>
      <c r="CP760" s="1"/>
      <c r="CQ760" s="1"/>
    </row>
    <row r="761" spans="2:95" s="14" customFormat="1" ht="13.5" customHeight="1">
      <c r="B761" s="451">
        <v>43</v>
      </c>
      <c r="C761" s="565" t="s">
        <v>8</v>
      </c>
      <c r="D761" s="580">
        <f>BL47</f>
        <v>39504</v>
      </c>
      <c r="E761" s="568">
        <f>VLOOKUP(C761,$AY$5:$BI$78,2,0)</f>
        <v>4509294000</v>
      </c>
      <c r="F761" s="568">
        <f>VLOOKUP(C761,$AY$5:$BI$78,7,0)</f>
        <v>6483</v>
      </c>
      <c r="G761" s="115" t="s">
        <v>133</v>
      </c>
      <c r="H761" s="186">
        <v>98896714</v>
      </c>
      <c r="I761" s="159">
        <f>IFERROR(H761/E761,"-")</f>
        <v>2.1931751178787633E-2</v>
      </c>
      <c r="J761" s="186">
        <v>1176</v>
      </c>
      <c r="K761" s="159">
        <f>IFERROR(J761/F761,"-")</f>
        <v>0.18139750115687181</v>
      </c>
      <c r="L761" s="189">
        <f t="shared" si="447"/>
        <v>84095.845238095237</v>
      </c>
      <c r="M761" s="100">
        <f>IFERROR(J761/$BL$47,0)</f>
        <v>2.9769137302551641E-2</v>
      </c>
      <c r="N761" s="568">
        <f>VLOOKUP(C761,$AY$5:$BI$78,3,0)</f>
        <v>554072840</v>
      </c>
      <c r="O761" s="568">
        <f>VLOOKUP(C761,$AY$5:$BI$78,8,0)</f>
        <v>759</v>
      </c>
      <c r="P761" s="115" t="s">
        <v>133</v>
      </c>
      <c r="Q761" s="186">
        <v>21104494</v>
      </c>
      <c r="R761" s="159">
        <f>IFERROR(Q761/N761,"-")</f>
        <v>3.8089746467269536E-2</v>
      </c>
      <c r="S761" s="186">
        <v>147</v>
      </c>
      <c r="T761" s="159">
        <f>IFERROR(S761/O761,"-")</f>
        <v>0.19367588932806323</v>
      </c>
      <c r="U761" s="189">
        <f t="shared" si="448"/>
        <v>143567.98639455781</v>
      </c>
      <c r="V761" s="100">
        <f>IFERROR(S761/$BL$47,0)</f>
        <v>3.7211421628189551E-3</v>
      </c>
      <c r="W761" s="568">
        <f>VLOOKUP(C761,$AY$5:$BI$78,4,0)</f>
        <v>317012660</v>
      </c>
      <c r="X761" s="568">
        <f>VLOOKUP(C761,$AY$5:$BI$78,9,0)</f>
        <v>417</v>
      </c>
      <c r="Y761" s="115" t="s">
        <v>133</v>
      </c>
      <c r="Z761" s="186">
        <v>9398601</v>
      </c>
      <c r="AA761" s="159">
        <f>IFERROR(Z761/W761,"-")</f>
        <v>2.9647399570730079E-2</v>
      </c>
      <c r="AB761" s="186">
        <v>91</v>
      </c>
      <c r="AC761" s="159">
        <f>IFERROR(AB761/X761,"-")</f>
        <v>0.21822541966426859</v>
      </c>
      <c r="AD761" s="189">
        <f t="shared" si="449"/>
        <v>103281.32967032967</v>
      </c>
      <c r="AE761" s="100">
        <f>IFERROR(AB761/$BL$47,0)</f>
        <v>2.3035641960307816E-3</v>
      </c>
      <c r="AF761" s="568">
        <f>VLOOKUP(C761,$AY$5:$BI$78,5,0)</f>
        <v>801401860</v>
      </c>
      <c r="AG761" s="568">
        <f>VLOOKUP(C761,$AY$5:$BI$78,10,0)</f>
        <v>856</v>
      </c>
      <c r="AH761" s="115" t="s">
        <v>133</v>
      </c>
      <c r="AI761" s="186">
        <v>19734797</v>
      </c>
      <c r="AJ761" s="159">
        <f>IFERROR(AI761/AF761,"-")</f>
        <v>2.4625344642948545E-2</v>
      </c>
      <c r="AK761" s="186">
        <v>221</v>
      </c>
      <c r="AL761" s="159">
        <f>IFERROR(AK761/AG761,"-")</f>
        <v>0.25817757009345793</v>
      </c>
      <c r="AM761" s="189">
        <f t="shared" si="450"/>
        <v>89297.723981900446</v>
      </c>
      <c r="AN761" s="100">
        <f>IFERROR(AK761/$BL$47,0)</f>
        <v>5.59437019036047E-3</v>
      </c>
      <c r="AO761" s="568">
        <f>VLOOKUP(C761,$AY$5:$BI$78,6,0)</f>
        <v>6181781360</v>
      </c>
      <c r="AP761" s="585">
        <f>VLOOKUP(C761,$AY$5:$BI$78,11,0)</f>
        <v>8515</v>
      </c>
      <c r="AQ761" s="115" t="s">
        <v>133</v>
      </c>
      <c r="AR761" s="186">
        <f t="shared" si="445"/>
        <v>149134606</v>
      </c>
      <c r="AS761" s="159">
        <f>IFERROR(AR761/AO761,"-")</f>
        <v>2.4124859375485905E-2</v>
      </c>
      <c r="AT761" s="186">
        <f t="shared" si="446"/>
        <v>1635</v>
      </c>
      <c r="AU761" s="159">
        <f>IFERROR(AT761/AP761,"-")</f>
        <v>0.19201409277745154</v>
      </c>
      <c r="AV761" s="189">
        <f t="shared" si="451"/>
        <v>91213.826299694192</v>
      </c>
      <c r="AW761" s="100">
        <f>IFERROR(AT761/$BL$47,0)</f>
        <v>4.1388213851761849E-2</v>
      </c>
      <c r="AX761" s="112"/>
      <c r="BN761" s="476"/>
      <c r="BO761" s="566"/>
      <c r="BP761" s="569"/>
      <c r="BQ761" s="569"/>
      <c r="BR761" s="388" t="s">
        <v>140</v>
      </c>
      <c r="BS761" s="374">
        <v>92783</v>
      </c>
      <c r="BT761" s="329">
        <v>6.5946251917624863E-4</v>
      </c>
      <c r="BU761" s="374">
        <v>3</v>
      </c>
      <c r="BV761" s="329">
        <v>1.7751479289940829E-2</v>
      </c>
      <c r="BW761" s="374">
        <v>30927.666666666668</v>
      </c>
      <c r="BX761" s="389">
        <v>2.1674734484502565E-4</v>
      </c>
      <c r="CA761" s="9"/>
      <c r="CB761" s="138"/>
      <c r="CC761" s="138"/>
      <c r="CD761" s="138"/>
      <c r="CE761" s="138"/>
      <c r="CF761" s="138"/>
      <c r="CG761" s="138"/>
      <c r="CH761" s="1"/>
      <c r="CI761" s="9"/>
      <c r="CJ761" s="130"/>
      <c r="CK761" s="130"/>
      <c r="CL761" s="130"/>
      <c r="CM761" s="1"/>
      <c r="CN761" s="1"/>
      <c r="CO761" s="1"/>
      <c r="CP761" s="1"/>
      <c r="CQ761" s="1"/>
    </row>
    <row r="762" spans="2:95" s="14" customFormat="1" ht="13.5" customHeight="1">
      <c r="B762" s="451"/>
      <c r="C762" s="566"/>
      <c r="D762" s="581"/>
      <c r="E762" s="569"/>
      <c r="F762" s="569"/>
      <c r="G762" s="116" t="s">
        <v>134</v>
      </c>
      <c r="H762" s="187">
        <v>97384181</v>
      </c>
      <c r="I762" s="160">
        <f>IFERROR(H762/E761,"-")</f>
        <v>2.1596325500178076E-2</v>
      </c>
      <c r="J762" s="187">
        <v>1421</v>
      </c>
      <c r="K762" s="160">
        <f>IFERROR(J762/F761,"-")</f>
        <v>0.21918864723122011</v>
      </c>
      <c r="L762" s="190">
        <f t="shared" si="447"/>
        <v>68532.14707952147</v>
      </c>
      <c r="M762" s="101">
        <f t="shared" ref="M762:M778" si="452">IFERROR(J762/$BL$47,0)</f>
        <v>3.5971040907249896E-2</v>
      </c>
      <c r="N762" s="569"/>
      <c r="O762" s="569"/>
      <c r="P762" s="116" t="s">
        <v>134</v>
      </c>
      <c r="Q762" s="187">
        <v>15649157</v>
      </c>
      <c r="R762" s="160">
        <f>IFERROR(Q762/N761,"-")</f>
        <v>2.8243862305179949E-2</v>
      </c>
      <c r="S762" s="187">
        <v>173</v>
      </c>
      <c r="T762" s="160">
        <f>IFERROR(S762/O761,"-")</f>
        <v>0.22793148880105402</v>
      </c>
      <c r="U762" s="190">
        <f t="shared" si="448"/>
        <v>90457.554913294793</v>
      </c>
      <c r="V762" s="101">
        <f t="shared" ref="V762:V778" si="453">IFERROR(S762/$BL$47,0)</f>
        <v>4.3793033616848923E-3</v>
      </c>
      <c r="W762" s="569"/>
      <c r="X762" s="569"/>
      <c r="Y762" s="116" t="s">
        <v>134</v>
      </c>
      <c r="Z762" s="187">
        <v>3701078</v>
      </c>
      <c r="AA762" s="160">
        <f>IFERROR(Z762/W761,"-")</f>
        <v>1.1674858663373255E-2</v>
      </c>
      <c r="AB762" s="187">
        <v>102</v>
      </c>
      <c r="AC762" s="160">
        <f>IFERROR(AB762/X761,"-")</f>
        <v>0.2446043165467626</v>
      </c>
      <c r="AD762" s="190">
        <f t="shared" si="449"/>
        <v>36285.078431372553</v>
      </c>
      <c r="AE762" s="101">
        <f t="shared" ref="AE762:AE778" si="454">IFERROR(AB762/$BL$47,0)</f>
        <v>2.5820170109356016E-3</v>
      </c>
      <c r="AF762" s="569"/>
      <c r="AG762" s="569"/>
      <c r="AH762" s="116" t="s">
        <v>134</v>
      </c>
      <c r="AI762" s="187">
        <v>17115328</v>
      </c>
      <c r="AJ762" s="160">
        <f>IFERROR(AI762/AF761,"-")</f>
        <v>2.1356736057488061E-2</v>
      </c>
      <c r="AK762" s="187">
        <v>236</v>
      </c>
      <c r="AL762" s="160">
        <f>IFERROR(AK762/AG761,"-")</f>
        <v>0.27570093457943923</v>
      </c>
      <c r="AM762" s="190">
        <f t="shared" si="450"/>
        <v>72522.576271186437</v>
      </c>
      <c r="AN762" s="101">
        <f t="shared" ref="AN762:AN778" si="455">IFERROR(AK762/$BL$47,0)</f>
        <v>5.9740785743215875E-3</v>
      </c>
      <c r="AO762" s="569"/>
      <c r="AP762" s="586"/>
      <c r="AQ762" s="116" t="s">
        <v>134</v>
      </c>
      <c r="AR762" s="187">
        <f t="shared" si="445"/>
        <v>133849744</v>
      </c>
      <c r="AS762" s="160">
        <f>IFERROR(AR762/AO761,"-")</f>
        <v>2.1652293441837289E-2</v>
      </c>
      <c r="AT762" s="187">
        <f t="shared" si="446"/>
        <v>1932</v>
      </c>
      <c r="AU762" s="160">
        <f>IFERROR(AT762/AP761,"-")</f>
        <v>0.22689371697005284</v>
      </c>
      <c r="AV762" s="190">
        <f t="shared" si="451"/>
        <v>69280.405797101455</v>
      </c>
      <c r="AW762" s="101">
        <f t="shared" ref="AW762:AW778" si="456">IFERROR(AT762/$BL$47,0)</f>
        <v>4.8906439854191984E-2</v>
      </c>
      <c r="AX762" s="112"/>
      <c r="BN762" s="476"/>
      <c r="BO762" s="566"/>
      <c r="BP762" s="569"/>
      <c r="BQ762" s="569"/>
      <c r="BR762" s="388" t="s">
        <v>141</v>
      </c>
      <c r="BS762" s="374">
        <v>71218</v>
      </c>
      <c r="BT762" s="329">
        <v>5.0618757413205089E-4</v>
      </c>
      <c r="BU762" s="374">
        <v>11</v>
      </c>
      <c r="BV762" s="329">
        <v>6.5088757396449703E-2</v>
      </c>
      <c r="BW762" s="374">
        <v>6474.363636363636</v>
      </c>
      <c r="BX762" s="389">
        <v>7.9474026443176072E-4</v>
      </c>
      <c r="CA762" s="9"/>
      <c r="CB762" s="138"/>
      <c r="CC762" s="138"/>
      <c r="CD762" s="138"/>
      <c r="CE762" s="138"/>
      <c r="CF762" s="138"/>
      <c r="CG762" s="138"/>
      <c r="CH762" s="1"/>
      <c r="CI762" s="9"/>
      <c r="CJ762" s="130"/>
      <c r="CK762" s="130"/>
      <c r="CL762" s="130"/>
      <c r="CM762" s="1"/>
      <c r="CN762" s="1"/>
      <c r="CO762" s="1"/>
      <c r="CP762" s="1"/>
      <c r="CQ762" s="1"/>
    </row>
    <row r="763" spans="2:95" s="14" customFormat="1" ht="13.5" customHeight="1">
      <c r="B763" s="451"/>
      <c r="C763" s="566"/>
      <c r="D763" s="581"/>
      <c r="E763" s="569"/>
      <c r="F763" s="569"/>
      <c r="G763" s="116" t="s">
        <v>474</v>
      </c>
      <c r="H763" s="187">
        <v>66440201</v>
      </c>
      <c r="I763" s="160">
        <f>IFERROR(H763/E761,"-")</f>
        <v>1.473405836922587E-2</v>
      </c>
      <c r="J763" s="187">
        <v>470</v>
      </c>
      <c r="K763" s="160">
        <f>IFERROR(J763/F761,"-")</f>
        <v>7.2497300632423267E-2</v>
      </c>
      <c r="L763" s="190">
        <f t="shared" si="447"/>
        <v>141362.12978723404</v>
      </c>
      <c r="M763" s="101">
        <f t="shared" si="452"/>
        <v>1.1897529364115027E-2</v>
      </c>
      <c r="N763" s="569"/>
      <c r="O763" s="569"/>
      <c r="P763" s="116" t="s">
        <v>474</v>
      </c>
      <c r="Q763" s="187">
        <v>11805537</v>
      </c>
      <c r="R763" s="160">
        <f>IFERROR(Q763/N761,"-")</f>
        <v>2.1306832148639519E-2</v>
      </c>
      <c r="S763" s="187">
        <v>65</v>
      </c>
      <c r="T763" s="160">
        <f>IFERROR(S763/O761,"-")</f>
        <v>8.5638998682476944E-2</v>
      </c>
      <c r="U763" s="190">
        <f t="shared" si="448"/>
        <v>181623.64615384614</v>
      </c>
      <c r="V763" s="101">
        <f t="shared" si="453"/>
        <v>1.645402997164844E-3</v>
      </c>
      <c r="W763" s="569"/>
      <c r="X763" s="569"/>
      <c r="Y763" s="116" t="s">
        <v>474</v>
      </c>
      <c r="Z763" s="187">
        <v>7455632</v>
      </c>
      <c r="AA763" s="160">
        <f>IFERROR(Z763/W761,"-")</f>
        <v>2.3518404596207607E-2</v>
      </c>
      <c r="AB763" s="187">
        <v>27</v>
      </c>
      <c r="AC763" s="160">
        <f>IFERROR(AB763/X761,"-")</f>
        <v>6.4748201438848921E-2</v>
      </c>
      <c r="AD763" s="190">
        <f t="shared" si="449"/>
        <v>276134.51851851854</v>
      </c>
      <c r="AE763" s="101">
        <f t="shared" si="454"/>
        <v>6.8347509113001218E-4</v>
      </c>
      <c r="AF763" s="569"/>
      <c r="AG763" s="569"/>
      <c r="AH763" s="116" t="s">
        <v>474</v>
      </c>
      <c r="AI763" s="187">
        <v>9605099</v>
      </c>
      <c r="AJ763" s="160">
        <f>IFERROR(AI763/AF761,"-")</f>
        <v>1.198537148391445E-2</v>
      </c>
      <c r="AK763" s="187">
        <v>80</v>
      </c>
      <c r="AL763" s="160">
        <f>IFERROR(AK763/AG761,"-")</f>
        <v>9.3457943925233641E-2</v>
      </c>
      <c r="AM763" s="190">
        <f t="shared" si="450"/>
        <v>120063.7375</v>
      </c>
      <c r="AN763" s="101">
        <f t="shared" si="455"/>
        <v>2.025111381125962E-3</v>
      </c>
      <c r="AO763" s="569"/>
      <c r="AP763" s="586"/>
      <c r="AQ763" s="116" t="s">
        <v>474</v>
      </c>
      <c r="AR763" s="187">
        <f t="shared" si="445"/>
        <v>95306469</v>
      </c>
      <c r="AS763" s="160">
        <f>IFERROR(AR763/AO761,"-")</f>
        <v>1.5417314759252501E-2</v>
      </c>
      <c r="AT763" s="187">
        <f t="shared" si="446"/>
        <v>642</v>
      </c>
      <c r="AU763" s="160">
        <f>IFERROR(AT763/AP761,"-")</f>
        <v>7.5396359365825019E-2</v>
      </c>
      <c r="AV763" s="190">
        <f t="shared" si="451"/>
        <v>148452.44392523365</v>
      </c>
      <c r="AW763" s="101">
        <f t="shared" si="456"/>
        <v>1.6251518833535844E-2</v>
      </c>
      <c r="AX763" s="111"/>
      <c r="BJ763" s="12"/>
      <c r="BM763" s="12"/>
      <c r="BN763" s="476"/>
      <c r="BO763" s="566"/>
      <c r="BP763" s="569"/>
      <c r="BQ763" s="569"/>
      <c r="BR763" s="388" t="s">
        <v>142</v>
      </c>
      <c r="BS763" s="374">
        <v>268410</v>
      </c>
      <c r="BT763" s="329">
        <v>1.9077453280460525E-3</v>
      </c>
      <c r="BU763" s="374">
        <v>3</v>
      </c>
      <c r="BV763" s="329">
        <v>1.7751479289940829E-2</v>
      </c>
      <c r="BW763" s="374">
        <v>89470</v>
      </c>
      <c r="BX763" s="389">
        <v>2.1674734484502565E-4</v>
      </c>
      <c r="BY763" s="12"/>
      <c r="CA763" s="9"/>
      <c r="CB763" s="138"/>
      <c r="CC763" s="138"/>
      <c r="CD763" s="138"/>
      <c r="CE763" s="138"/>
      <c r="CF763" s="138"/>
      <c r="CG763" s="138"/>
      <c r="CH763" s="1"/>
      <c r="CI763" s="9"/>
      <c r="CJ763" s="130"/>
      <c r="CK763" s="130"/>
      <c r="CL763" s="130"/>
      <c r="CM763" s="1"/>
      <c r="CN763" s="1"/>
      <c r="CO763" s="1"/>
      <c r="CP763" s="1"/>
      <c r="CQ763" s="1"/>
    </row>
    <row r="764" spans="2:95" s="14" customFormat="1" ht="13.5" customHeight="1">
      <c r="B764" s="451"/>
      <c r="C764" s="566"/>
      <c r="D764" s="581"/>
      <c r="E764" s="569"/>
      <c r="F764" s="569"/>
      <c r="G764" s="117" t="s">
        <v>135</v>
      </c>
      <c r="H764" s="187">
        <v>87460331</v>
      </c>
      <c r="I764" s="160">
        <f>IFERROR(H764/E761,"-")</f>
        <v>1.9395570792234883E-2</v>
      </c>
      <c r="J764" s="187">
        <v>1816</v>
      </c>
      <c r="K764" s="160">
        <f>IFERROR(J764/F761,"-")</f>
        <v>0.28011722967761837</v>
      </c>
      <c r="L764" s="190">
        <f t="shared" si="447"/>
        <v>48160.975220264314</v>
      </c>
      <c r="M764" s="101">
        <f t="shared" si="452"/>
        <v>4.5970028351559333E-2</v>
      </c>
      <c r="N764" s="569"/>
      <c r="O764" s="569"/>
      <c r="P764" s="117" t="s">
        <v>135</v>
      </c>
      <c r="Q764" s="187">
        <v>16426409</v>
      </c>
      <c r="R764" s="160">
        <f>IFERROR(Q764/N761,"-")</f>
        <v>2.9646659814619319E-2</v>
      </c>
      <c r="S764" s="187">
        <v>227</v>
      </c>
      <c r="T764" s="160">
        <f>IFERROR(S764/O761,"-")</f>
        <v>0.29907773386034253</v>
      </c>
      <c r="U764" s="190">
        <f t="shared" si="448"/>
        <v>72363.035242290745</v>
      </c>
      <c r="V764" s="101">
        <f t="shared" si="453"/>
        <v>5.7462535439449167E-3</v>
      </c>
      <c r="W764" s="569"/>
      <c r="X764" s="569"/>
      <c r="Y764" s="117" t="s">
        <v>135</v>
      </c>
      <c r="Z764" s="187">
        <v>8953761</v>
      </c>
      <c r="AA764" s="160">
        <f>IFERROR(Z764/W761,"-")</f>
        <v>2.8244174854089425E-2</v>
      </c>
      <c r="AB764" s="187">
        <v>133</v>
      </c>
      <c r="AC764" s="160">
        <f>IFERROR(AB764/X761,"-")</f>
        <v>0.31894484412470026</v>
      </c>
      <c r="AD764" s="190">
        <f t="shared" si="449"/>
        <v>67321.511278195496</v>
      </c>
      <c r="AE764" s="101">
        <f t="shared" si="454"/>
        <v>3.3667476711219117E-3</v>
      </c>
      <c r="AF764" s="569"/>
      <c r="AG764" s="569"/>
      <c r="AH764" s="117" t="s">
        <v>135</v>
      </c>
      <c r="AI764" s="187">
        <v>8559751</v>
      </c>
      <c r="AJ764" s="160">
        <f>IFERROR(AI764/AF761,"-")</f>
        <v>1.0680972215362714E-2</v>
      </c>
      <c r="AK764" s="187">
        <v>256</v>
      </c>
      <c r="AL764" s="160">
        <f>IFERROR(AK764/AG761,"-")</f>
        <v>0.29906542056074764</v>
      </c>
      <c r="AM764" s="190">
        <f t="shared" si="450"/>
        <v>33436.52734375</v>
      </c>
      <c r="AN764" s="101">
        <f t="shared" si="455"/>
        <v>6.4803564196030785E-3</v>
      </c>
      <c r="AO764" s="569"/>
      <c r="AP764" s="586"/>
      <c r="AQ764" s="117" t="s">
        <v>135</v>
      </c>
      <c r="AR764" s="187">
        <f t="shared" si="445"/>
        <v>121400252</v>
      </c>
      <c r="AS764" s="160">
        <f>IFERROR(AR764/AO761,"-")</f>
        <v>1.963839303433404E-2</v>
      </c>
      <c r="AT764" s="187">
        <f t="shared" si="446"/>
        <v>2432</v>
      </c>
      <c r="AU764" s="160">
        <f>IFERROR(AT764/AP761,"-")</f>
        <v>0.28561362301820314</v>
      </c>
      <c r="AV764" s="190">
        <f t="shared" si="451"/>
        <v>49917.866776315786</v>
      </c>
      <c r="AW764" s="101">
        <f t="shared" si="456"/>
        <v>6.1563385986229242E-2</v>
      </c>
      <c r="AX764" s="112"/>
      <c r="BN764" s="476"/>
      <c r="BO764" s="566"/>
      <c r="BP764" s="569"/>
      <c r="BQ764" s="569"/>
      <c r="BR764" s="388" t="s">
        <v>143</v>
      </c>
      <c r="BS764" s="374">
        <v>1479735</v>
      </c>
      <c r="BT764" s="329">
        <v>1.0517333679804126E-2</v>
      </c>
      <c r="BU764" s="374">
        <v>5</v>
      </c>
      <c r="BV764" s="329">
        <v>2.9585798816568046E-2</v>
      </c>
      <c r="BW764" s="374">
        <v>295947</v>
      </c>
      <c r="BX764" s="389">
        <v>3.6124557474170941E-4</v>
      </c>
      <c r="CA764" s="9"/>
      <c r="CB764" s="138"/>
      <c r="CC764" s="138"/>
      <c r="CD764" s="138"/>
      <c r="CE764" s="138"/>
      <c r="CF764" s="138"/>
      <c r="CG764" s="138"/>
      <c r="CH764" s="1"/>
      <c r="CI764" s="9"/>
      <c r="CJ764" s="130"/>
      <c r="CK764" s="130"/>
      <c r="CL764" s="130"/>
      <c r="CM764" s="1"/>
      <c r="CN764" s="1"/>
      <c r="CO764" s="1"/>
      <c r="CP764" s="1"/>
      <c r="CQ764" s="1"/>
    </row>
    <row r="765" spans="2:95" s="14" customFormat="1" ht="13.5" customHeight="1">
      <c r="B765" s="451"/>
      <c r="C765" s="566"/>
      <c r="D765" s="581"/>
      <c r="E765" s="569"/>
      <c r="F765" s="569"/>
      <c r="G765" s="117" t="s">
        <v>136</v>
      </c>
      <c r="H765" s="187">
        <v>26784054</v>
      </c>
      <c r="I765" s="160">
        <f>IFERROR(H765/E761,"-")</f>
        <v>5.9397444478004758E-3</v>
      </c>
      <c r="J765" s="187">
        <v>325</v>
      </c>
      <c r="K765" s="160">
        <f>IFERROR(J765/F761,"-")</f>
        <v>5.0131112139441616E-2</v>
      </c>
      <c r="L765" s="190">
        <f t="shared" si="447"/>
        <v>82412.473846153851</v>
      </c>
      <c r="M765" s="101">
        <f t="shared" si="452"/>
        <v>8.2270149858242204E-3</v>
      </c>
      <c r="N765" s="569"/>
      <c r="O765" s="569"/>
      <c r="P765" s="117" t="s">
        <v>136</v>
      </c>
      <c r="Q765" s="187">
        <v>2401213</v>
      </c>
      <c r="R765" s="160">
        <f>IFERROR(Q765/N761,"-")</f>
        <v>4.3337496925494488E-3</v>
      </c>
      <c r="S765" s="187">
        <v>37</v>
      </c>
      <c r="T765" s="160">
        <f>IFERROR(S765/O761,"-")</f>
        <v>4.8748353096179184E-2</v>
      </c>
      <c r="U765" s="190">
        <f t="shared" si="448"/>
        <v>64897.648648648646</v>
      </c>
      <c r="V765" s="101">
        <f t="shared" si="453"/>
        <v>9.3661401377075743E-4</v>
      </c>
      <c r="W765" s="569"/>
      <c r="X765" s="569"/>
      <c r="Y765" s="117" t="s">
        <v>136</v>
      </c>
      <c r="Z765" s="187">
        <v>6200256</v>
      </c>
      <c r="AA765" s="160">
        <f>IFERROR(Z765/W761,"-")</f>
        <v>1.9558386090952961E-2</v>
      </c>
      <c r="AB765" s="187">
        <v>31</v>
      </c>
      <c r="AC765" s="160">
        <f>IFERROR(AB765/X761,"-")</f>
        <v>7.4340527577937646E-2</v>
      </c>
      <c r="AD765" s="190">
        <f t="shared" si="449"/>
        <v>200008.25806451612</v>
      </c>
      <c r="AE765" s="101">
        <f t="shared" si="454"/>
        <v>7.8473066018631022E-4</v>
      </c>
      <c r="AF765" s="569"/>
      <c r="AG765" s="569"/>
      <c r="AH765" s="117" t="s">
        <v>136</v>
      </c>
      <c r="AI765" s="187">
        <v>694076</v>
      </c>
      <c r="AJ765" s="160">
        <f>IFERROR(AI765/AF761,"-")</f>
        <v>8.6607735100589854E-4</v>
      </c>
      <c r="AK765" s="187">
        <v>53</v>
      </c>
      <c r="AL765" s="160">
        <f>IFERROR(AK765/AG761,"-")</f>
        <v>6.191588785046729E-2</v>
      </c>
      <c r="AM765" s="190">
        <f t="shared" si="450"/>
        <v>13095.773584905661</v>
      </c>
      <c r="AN765" s="101">
        <f t="shared" si="455"/>
        <v>1.3416362899959498E-3</v>
      </c>
      <c r="AO765" s="569"/>
      <c r="AP765" s="586"/>
      <c r="AQ765" s="117" t="s">
        <v>136</v>
      </c>
      <c r="AR765" s="187">
        <f t="shared" si="445"/>
        <v>36079599</v>
      </c>
      <c r="AS765" s="160">
        <f>IFERROR(AR765/AO761,"-")</f>
        <v>5.8364404851743252E-3</v>
      </c>
      <c r="AT765" s="187">
        <f t="shared" si="446"/>
        <v>446</v>
      </c>
      <c r="AU765" s="160">
        <f>IFERROR(AT765/AP761,"-")</f>
        <v>5.2378156194950086E-2</v>
      </c>
      <c r="AV765" s="190">
        <f t="shared" si="451"/>
        <v>80895.961883408076</v>
      </c>
      <c r="AW765" s="101">
        <f t="shared" si="456"/>
        <v>1.1289995949777238E-2</v>
      </c>
      <c r="AX765" s="112"/>
      <c r="BN765" s="476"/>
      <c r="BO765" s="566"/>
      <c r="BP765" s="569"/>
      <c r="BQ765" s="569"/>
      <c r="BR765" s="388" t="s">
        <v>144</v>
      </c>
      <c r="BS765" s="374">
        <v>591106</v>
      </c>
      <c r="BT765" s="329">
        <v>4.2013326995268057E-3</v>
      </c>
      <c r="BU765" s="374">
        <v>23</v>
      </c>
      <c r="BV765" s="329">
        <v>0.13609467455621302</v>
      </c>
      <c r="BW765" s="374">
        <v>25700.260869565216</v>
      </c>
      <c r="BX765" s="389">
        <v>1.6617296438118632E-3</v>
      </c>
      <c r="CA765" s="9"/>
      <c r="CB765" s="138"/>
      <c r="CC765" s="138"/>
      <c r="CD765" s="138"/>
      <c r="CE765" s="138"/>
      <c r="CF765" s="138"/>
      <c r="CG765" s="138"/>
      <c r="CH765" s="1"/>
      <c r="CI765" s="9"/>
      <c r="CJ765" s="130"/>
      <c r="CK765" s="130"/>
      <c r="CL765" s="130"/>
      <c r="CM765" s="1"/>
      <c r="CN765" s="1"/>
      <c r="CO765" s="1"/>
      <c r="CP765" s="1"/>
      <c r="CQ765" s="1"/>
    </row>
    <row r="766" spans="2:95" s="14" customFormat="1" ht="13.5" customHeight="1">
      <c r="B766" s="451"/>
      <c r="C766" s="566"/>
      <c r="D766" s="581"/>
      <c r="E766" s="569"/>
      <c r="F766" s="569"/>
      <c r="G766" s="117" t="s">
        <v>137</v>
      </c>
      <c r="H766" s="187">
        <v>123812985</v>
      </c>
      <c r="I766" s="160">
        <f>IFERROR(H766/E761,"-")</f>
        <v>2.7457288214075198E-2</v>
      </c>
      <c r="J766" s="187">
        <v>2149</v>
      </c>
      <c r="K766" s="160">
        <f>IFERROR(J766/F761,"-")</f>
        <v>0.33148233842356933</v>
      </c>
      <c r="L766" s="190">
        <f t="shared" si="447"/>
        <v>57614.232201023733</v>
      </c>
      <c r="M766" s="101">
        <f t="shared" si="452"/>
        <v>5.4399554475496152E-2</v>
      </c>
      <c r="N766" s="569"/>
      <c r="O766" s="569"/>
      <c r="P766" s="117" t="s">
        <v>137</v>
      </c>
      <c r="Q766" s="187">
        <v>19126308</v>
      </c>
      <c r="R766" s="160">
        <f>IFERROR(Q766/N761,"-")</f>
        <v>3.4519483034035743E-2</v>
      </c>
      <c r="S766" s="187">
        <v>283</v>
      </c>
      <c r="T766" s="160">
        <f>IFERROR(S766/O761,"-")</f>
        <v>0.37285902503293805</v>
      </c>
      <c r="U766" s="190">
        <f t="shared" si="448"/>
        <v>67584.127208480568</v>
      </c>
      <c r="V766" s="101">
        <f t="shared" si="453"/>
        <v>7.1638315107330902E-3</v>
      </c>
      <c r="W766" s="569"/>
      <c r="X766" s="569"/>
      <c r="Y766" s="117" t="s">
        <v>137</v>
      </c>
      <c r="Z766" s="187">
        <v>7424929</v>
      </c>
      <c r="AA766" s="160">
        <f>IFERROR(Z766/W761,"-")</f>
        <v>2.3421553574548094E-2</v>
      </c>
      <c r="AB766" s="187">
        <v>160</v>
      </c>
      <c r="AC766" s="160">
        <f>IFERROR(AB766/X761,"-")</f>
        <v>0.38369304556354916</v>
      </c>
      <c r="AD766" s="190">
        <f t="shared" si="449"/>
        <v>46405.806250000001</v>
      </c>
      <c r="AE766" s="101">
        <f t="shared" si="454"/>
        <v>4.0502227622519239E-3</v>
      </c>
      <c r="AF766" s="569"/>
      <c r="AG766" s="569"/>
      <c r="AH766" s="117" t="s">
        <v>137</v>
      </c>
      <c r="AI766" s="187">
        <v>15286339</v>
      </c>
      <c r="AJ766" s="160">
        <f>IFERROR(AI766/AF761,"-")</f>
        <v>1.9074499028489903E-2</v>
      </c>
      <c r="AK766" s="187">
        <v>348</v>
      </c>
      <c r="AL766" s="160">
        <f>IFERROR(AK766/AG761,"-")</f>
        <v>0.40654205607476634</v>
      </c>
      <c r="AM766" s="190">
        <f t="shared" si="450"/>
        <v>43926.261494252874</v>
      </c>
      <c r="AN766" s="101">
        <f t="shared" si="455"/>
        <v>8.8092345078979346E-3</v>
      </c>
      <c r="AO766" s="569"/>
      <c r="AP766" s="586"/>
      <c r="AQ766" s="117" t="s">
        <v>137</v>
      </c>
      <c r="AR766" s="187">
        <f t="shared" si="445"/>
        <v>165650561</v>
      </c>
      <c r="AS766" s="160">
        <f>IFERROR(AR766/AO761,"-")</f>
        <v>2.679657389241602E-2</v>
      </c>
      <c r="AT766" s="187">
        <f t="shared" si="446"/>
        <v>2940</v>
      </c>
      <c r="AU766" s="160">
        <f>IFERROR(AT766/AP761,"-")</f>
        <v>0.34527304756312388</v>
      </c>
      <c r="AV766" s="190">
        <f t="shared" si="451"/>
        <v>56343.728231292516</v>
      </c>
      <c r="AW766" s="101">
        <f t="shared" si="456"/>
        <v>7.4422843256379101E-2</v>
      </c>
      <c r="AX766" s="112"/>
      <c r="BN766" s="476"/>
      <c r="BO766" s="566"/>
      <c r="BP766" s="569"/>
      <c r="BQ766" s="569"/>
      <c r="BR766" s="388" t="s">
        <v>145</v>
      </c>
      <c r="BS766" s="374">
        <v>1892329</v>
      </c>
      <c r="BT766" s="329">
        <v>1.344987820452315E-2</v>
      </c>
      <c r="BU766" s="374">
        <v>18</v>
      </c>
      <c r="BV766" s="329">
        <v>0.10650887573964497</v>
      </c>
      <c r="BW766" s="374">
        <v>105129.38888888889</v>
      </c>
      <c r="BX766" s="389">
        <v>1.3004840690701539E-3</v>
      </c>
      <c r="CA766" s="9"/>
      <c r="CB766" s="138"/>
      <c r="CC766" s="138"/>
      <c r="CD766" s="138"/>
      <c r="CE766" s="138"/>
      <c r="CF766" s="138"/>
      <c r="CG766" s="138"/>
      <c r="CH766" s="1"/>
      <c r="CI766" s="9"/>
      <c r="CJ766" s="130"/>
      <c r="CK766" s="130"/>
      <c r="CL766" s="130"/>
      <c r="CM766" s="1"/>
      <c r="CN766" s="1"/>
      <c r="CO766" s="1"/>
      <c r="CP766" s="1"/>
      <c r="CQ766" s="1"/>
    </row>
    <row r="767" spans="2:95" s="14" customFormat="1" ht="13.5" customHeight="1">
      <c r="B767" s="451"/>
      <c r="C767" s="566"/>
      <c r="D767" s="581"/>
      <c r="E767" s="569"/>
      <c r="F767" s="569"/>
      <c r="G767" s="117" t="s">
        <v>138</v>
      </c>
      <c r="H767" s="187">
        <v>183313518</v>
      </c>
      <c r="I767" s="160">
        <f>IFERROR(H767/E761,"-")</f>
        <v>4.0652376624810888E-2</v>
      </c>
      <c r="J767" s="187">
        <v>2316</v>
      </c>
      <c r="K767" s="160">
        <f>IFERROR(J767/F761,"-")</f>
        <v>0.35724201758445162</v>
      </c>
      <c r="L767" s="190">
        <f t="shared" si="447"/>
        <v>79150.914507772017</v>
      </c>
      <c r="M767" s="101">
        <f t="shared" si="452"/>
        <v>5.8626974483596599E-2</v>
      </c>
      <c r="N767" s="569"/>
      <c r="O767" s="569"/>
      <c r="P767" s="117" t="s">
        <v>138</v>
      </c>
      <c r="Q767" s="187">
        <v>29644331</v>
      </c>
      <c r="R767" s="160">
        <f>IFERROR(Q767/N761,"-")</f>
        <v>5.3502588215657711E-2</v>
      </c>
      <c r="S767" s="187">
        <v>296</v>
      </c>
      <c r="T767" s="160">
        <f>IFERROR(S767/O761,"-")</f>
        <v>0.38998682476943347</v>
      </c>
      <c r="U767" s="190">
        <f t="shared" si="448"/>
        <v>100149.76689189189</v>
      </c>
      <c r="V767" s="101">
        <f t="shared" si="453"/>
        <v>7.4929121101660594E-3</v>
      </c>
      <c r="W767" s="569"/>
      <c r="X767" s="569"/>
      <c r="Y767" s="117" t="s">
        <v>138</v>
      </c>
      <c r="Z767" s="187">
        <v>10074990</v>
      </c>
      <c r="AA767" s="160">
        <f>IFERROR(Z767/W761,"-")</f>
        <v>3.1781033602885131E-2</v>
      </c>
      <c r="AB767" s="187">
        <v>159</v>
      </c>
      <c r="AC767" s="160">
        <f>IFERROR(AB767/X761,"-")</f>
        <v>0.38129496402877699</v>
      </c>
      <c r="AD767" s="190">
        <f t="shared" si="449"/>
        <v>63364.716981132078</v>
      </c>
      <c r="AE767" s="101">
        <f t="shared" si="454"/>
        <v>4.0249088699878489E-3</v>
      </c>
      <c r="AF767" s="569"/>
      <c r="AG767" s="569"/>
      <c r="AH767" s="117" t="s">
        <v>138</v>
      </c>
      <c r="AI767" s="187">
        <v>28732580</v>
      </c>
      <c r="AJ767" s="160">
        <f>IFERROR(AI767/AF761,"-")</f>
        <v>3.5852899068639546E-2</v>
      </c>
      <c r="AK767" s="187">
        <v>348</v>
      </c>
      <c r="AL767" s="160">
        <f>IFERROR(AK767/AG761,"-")</f>
        <v>0.40654205607476634</v>
      </c>
      <c r="AM767" s="190">
        <f t="shared" si="450"/>
        <v>82564.885057471271</v>
      </c>
      <c r="AN767" s="101">
        <f t="shared" si="455"/>
        <v>8.8092345078979346E-3</v>
      </c>
      <c r="AO767" s="569"/>
      <c r="AP767" s="586"/>
      <c r="AQ767" s="117" t="s">
        <v>138</v>
      </c>
      <c r="AR767" s="187">
        <f t="shared" si="445"/>
        <v>251765419</v>
      </c>
      <c r="AS767" s="160">
        <f>IFERROR(AR767/AO761,"-")</f>
        <v>4.0727001545069204E-2</v>
      </c>
      <c r="AT767" s="187">
        <f t="shared" si="446"/>
        <v>3119</v>
      </c>
      <c r="AU767" s="160">
        <f>IFERROR(AT767/AP761,"-")</f>
        <v>0.36629477392836174</v>
      </c>
      <c r="AV767" s="190">
        <f t="shared" si="451"/>
        <v>80719.916319333119</v>
      </c>
      <c r="AW767" s="101">
        <f t="shared" si="456"/>
        <v>7.8954029971648437E-2</v>
      </c>
      <c r="AX767" s="112"/>
      <c r="BN767" s="476"/>
      <c r="BO767" s="566"/>
      <c r="BP767" s="569"/>
      <c r="BQ767" s="569"/>
      <c r="BR767" s="388" t="s">
        <v>146</v>
      </c>
      <c r="BS767" s="374">
        <v>960910</v>
      </c>
      <c r="BT767" s="329">
        <v>6.8297439110790673E-3</v>
      </c>
      <c r="BU767" s="374">
        <v>20</v>
      </c>
      <c r="BV767" s="329">
        <v>0.11834319526627218</v>
      </c>
      <c r="BW767" s="374">
        <v>48045.5</v>
      </c>
      <c r="BX767" s="389">
        <v>1.4449822989668377E-3</v>
      </c>
      <c r="CA767" s="9"/>
      <c r="CB767" s="138"/>
      <c r="CC767" s="138"/>
      <c r="CD767" s="138"/>
      <c r="CE767" s="138"/>
      <c r="CF767" s="138"/>
      <c r="CG767" s="138"/>
      <c r="CH767" s="1"/>
      <c r="CI767" s="9"/>
      <c r="CJ767" s="130"/>
      <c r="CK767" s="130"/>
      <c r="CL767" s="130"/>
      <c r="CM767" s="1"/>
      <c r="CN767" s="1"/>
      <c r="CO767" s="1"/>
      <c r="CP767" s="1"/>
      <c r="CQ767" s="1"/>
    </row>
    <row r="768" spans="2:95" s="14" customFormat="1" ht="13.5" customHeight="1">
      <c r="B768" s="451"/>
      <c r="C768" s="566"/>
      <c r="D768" s="581"/>
      <c r="E768" s="569"/>
      <c r="F768" s="569"/>
      <c r="G768" s="117" t="s">
        <v>139</v>
      </c>
      <c r="H768" s="187">
        <v>188946509</v>
      </c>
      <c r="I768" s="160">
        <f>IFERROR(H768/E761,"-")</f>
        <v>4.1901572396920668E-2</v>
      </c>
      <c r="J768" s="187">
        <v>816</v>
      </c>
      <c r="K768" s="160">
        <f>IFERROR(J768/F761,"-")</f>
        <v>0.12586765386395188</v>
      </c>
      <c r="L768" s="190">
        <f t="shared" si="447"/>
        <v>231552.09436274509</v>
      </c>
      <c r="M768" s="101">
        <f t="shared" si="452"/>
        <v>2.0656136087484813E-2</v>
      </c>
      <c r="N768" s="569"/>
      <c r="O768" s="569"/>
      <c r="P768" s="117" t="s">
        <v>139</v>
      </c>
      <c r="Q768" s="187">
        <v>15758472</v>
      </c>
      <c r="R768" s="160">
        <f>IFERROR(Q768/N761,"-")</f>
        <v>2.8441155859579761E-2</v>
      </c>
      <c r="S768" s="187">
        <v>95</v>
      </c>
      <c r="T768" s="160">
        <f>IFERROR(S768/O761,"-")</f>
        <v>0.12516469038208169</v>
      </c>
      <c r="U768" s="190">
        <f t="shared" si="448"/>
        <v>165878.65263157894</v>
      </c>
      <c r="V768" s="101">
        <f t="shared" si="453"/>
        <v>2.4048197650870799E-3</v>
      </c>
      <c r="W768" s="569"/>
      <c r="X768" s="569"/>
      <c r="Y768" s="117" t="s">
        <v>139</v>
      </c>
      <c r="Z768" s="187">
        <v>10223401</v>
      </c>
      <c r="AA768" s="160">
        <f>IFERROR(Z768/W761,"-")</f>
        <v>3.2249188407806807E-2</v>
      </c>
      <c r="AB768" s="187">
        <v>57</v>
      </c>
      <c r="AC768" s="160">
        <f>IFERROR(AB768/X761,"-")</f>
        <v>0.1366906474820144</v>
      </c>
      <c r="AD768" s="190">
        <f t="shared" si="449"/>
        <v>179357.91228070174</v>
      </c>
      <c r="AE768" s="101">
        <f t="shared" si="454"/>
        <v>1.4428918590522479E-3</v>
      </c>
      <c r="AF768" s="569"/>
      <c r="AG768" s="569"/>
      <c r="AH768" s="117" t="s">
        <v>139</v>
      </c>
      <c r="AI768" s="187">
        <v>36325254</v>
      </c>
      <c r="AJ768" s="160">
        <f>IFERROR(AI768/AF761,"-")</f>
        <v>4.5327139620065272E-2</v>
      </c>
      <c r="AK768" s="187">
        <v>160</v>
      </c>
      <c r="AL768" s="160">
        <f>IFERROR(AK768/AG761,"-")</f>
        <v>0.18691588785046728</v>
      </c>
      <c r="AM768" s="190">
        <f t="shared" si="450"/>
        <v>227032.83749999999</v>
      </c>
      <c r="AN768" s="101">
        <f t="shared" si="455"/>
        <v>4.0502227622519239E-3</v>
      </c>
      <c r="AO768" s="569"/>
      <c r="AP768" s="586"/>
      <c r="AQ768" s="117" t="s">
        <v>139</v>
      </c>
      <c r="AR768" s="187">
        <f t="shared" si="445"/>
        <v>251253636</v>
      </c>
      <c r="AS768" s="160">
        <f>IFERROR(AR768/AO761,"-")</f>
        <v>4.0644212625468849E-2</v>
      </c>
      <c r="AT768" s="187">
        <f t="shared" si="446"/>
        <v>1128</v>
      </c>
      <c r="AU768" s="160">
        <f>IFERROR(AT768/AP761,"-")</f>
        <v>0.13247210804462714</v>
      </c>
      <c r="AV768" s="190">
        <f t="shared" si="451"/>
        <v>222742.58510638299</v>
      </c>
      <c r="AW768" s="101">
        <f t="shared" si="456"/>
        <v>2.8554070473876064E-2</v>
      </c>
      <c r="AX768" s="112"/>
      <c r="BN768" s="476"/>
      <c r="BO768" s="566"/>
      <c r="BP768" s="569"/>
      <c r="BQ768" s="569"/>
      <c r="BR768" s="388" t="s">
        <v>147</v>
      </c>
      <c r="BS768" s="374">
        <v>149651</v>
      </c>
      <c r="BT768" s="329">
        <v>1.0636563320570018E-3</v>
      </c>
      <c r="BU768" s="374">
        <v>21</v>
      </c>
      <c r="BV768" s="329">
        <v>0.1242603550295858</v>
      </c>
      <c r="BW768" s="374">
        <v>7126.2380952380954</v>
      </c>
      <c r="BX768" s="389">
        <v>1.5172314139151794E-3</v>
      </c>
      <c r="CA768" s="9"/>
      <c r="CB768" s="138"/>
      <c r="CC768" s="138"/>
      <c r="CD768" s="138"/>
      <c r="CE768" s="138"/>
      <c r="CF768" s="138"/>
      <c r="CG768" s="138"/>
      <c r="CH768" s="1"/>
      <c r="CI768" s="9"/>
      <c r="CJ768" s="130"/>
      <c r="CK768" s="130"/>
      <c r="CL768" s="130"/>
      <c r="CM768" s="1"/>
      <c r="CN768" s="1"/>
      <c r="CO768" s="1"/>
      <c r="CP768" s="1"/>
      <c r="CQ768" s="1"/>
    </row>
    <row r="769" spans="2:95" s="14" customFormat="1" ht="13.5" customHeight="1">
      <c r="B769" s="451"/>
      <c r="C769" s="566"/>
      <c r="D769" s="581"/>
      <c r="E769" s="569"/>
      <c r="F769" s="569"/>
      <c r="G769" s="117" t="s">
        <v>149</v>
      </c>
      <c r="H769" s="187">
        <v>51014</v>
      </c>
      <c r="I769" s="160">
        <f>IFERROR(H769/E761,"-")</f>
        <v>1.1313079164942451E-5</v>
      </c>
      <c r="J769" s="187">
        <v>6</v>
      </c>
      <c r="K769" s="160">
        <f>IFERROR(J769/F761,"-")</f>
        <v>9.254974548819991E-4</v>
      </c>
      <c r="L769" s="190">
        <f t="shared" si="447"/>
        <v>8502.3333333333339</v>
      </c>
      <c r="M769" s="101">
        <f t="shared" si="452"/>
        <v>1.5188335358444713E-4</v>
      </c>
      <c r="N769" s="569"/>
      <c r="O769" s="569"/>
      <c r="P769" s="117" t="s">
        <v>149</v>
      </c>
      <c r="Q769" s="187">
        <v>21076</v>
      </c>
      <c r="R769" s="160">
        <f>IFERROR(Q769/N761,"-")</f>
        <v>3.8038320015830408E-5</v>
      </c>
      <c r="S769" s="187">
        <v>2</v>
      </c>
      <c r="T769" s="160">
        <f>IFERROR(S769/O761,"-")</f>
        <v>2.635046113306983E-3</v>
      </c>
      <c r="U769" s="190">
        <f t="shared" si="448"/>
        <v>10538</v>
      </c>
      <c r="V769" s="101">
        <f t="shared" si="453"/>
        <v>5.062778452814905E-5</v>
      </c>
      <c r="W769" s="569"/>
      <c r="X769" s="569"/>
      <c r="Y769" s="117" t="s">
        <v>149</v>
      </c>
      <c r="Z769" s="187">
        <v>0</v>
      </c>
      <c r="AA769" s="160">
        <f>IFERROR(Z769/W761,"-")</f>
        <v>0</v>
      </c>
      <c r="AB769" s="187">
        <v>0</v>
      </c>
      <c r="AC769" s="160">
        <f>IFERROR(AB769/X761,"-")</f>
        <v>0</v>
      </c>
      <c r="AD769" s="190" t="str">
        <f t="shared" si="449"/>
        <v>-</v>
      </c>
      <c r="AE769" s="101">
        <f t="shared" si="454"/>
        <v>0</v>
      </c>
      <c r="AF769" s="569"/>
      <c r="AG769" s="569"/>
      <c r="AH769" s="117" t="s">
        <v>149</v>
      </c>
      <c r="AI769" s="187">
        <v>3307</v>
      </c>
      <c r="AJ769" s="160">
        <f>IFERROR(AI769/AF761,"-")</f>
        <v>4.1265189975975347E-6</v>
      </c>
      <c r="AK769" s="187">
        <v>1</v>
      </c>
      <c r="AL769" s="160">
        <f>IFERROR(AK769/AG761,"-")</f>
        <v>1.1682242990654205E-3</v>
      </c>
      <c r="AM769" s="190">
        <f t="shared" si="450"/>
        <v>3307</v>
      </c>
      <c r="AN769" s="101">
        <f t="shared" si="455"/>
        <v>2.5313892264074525E-5</v>
      </c>
      <c r="AO769" s="569"/>
      <c r="AP769" s="586"/>
      <c r="AQ769" s="117" t="s">
        <v>149</v>
      </c>
      <c r="AR769" s="187">
        <f t="shared" si="445"/>
        <v>75397</v>
      </c>
      <c r="AS769" s="160">
        <f>IFERROR(AR769/AO761,"-")</f>
        <v>1.2196646178376001E-5</v>
      </c>
      <c r="AT769" s="187">
        <f t="shared" si="446"/>
        <v>9</v>
      </c>
      <c r="AU769" s="160">
        <f>IFERROR(AT769/AP761,"-")</f>
        <v>1.0569583088667059E-3</v>
      </c>
      <c r="AV769" s="190">
        <f t="shared" si="451"/>
        <v>8377.4444444444453</v>
      </c>
      <c r="AW769" s="101">
        <f t="shared" si="456"/>
        <v>2.2782503037667071E-4</v>
      </c>
      <c r="AX769" s="112"/>
      <c r="BN769" s="477"/>
      <c r="BO769" s="567"/>
      <c r="BP769" s="570"/>
      <c r="BQ769" s="570"/>
      <c r="BR769" s="119" t="s">
        <v>74</v>
      </c>
      <c r="BS769" s="374">
        <v>28117706</v>
      </c>
      <c r="BT769" s="329">
        <v>0.19984882179081428</v>
      </c>
      <c r="BU769" s="374">
        <v>147</v>
      </c>
      <c r="BV769" s="329">
        <v>0.86982248520710059</v>
      </c>
      <c r="BW769" s="374">
        <v>191276.91156462586</v>
      </c>
      <c r="BX769" s="389">
        <v>1.0620619897406256E-2</v>
      </c>
      <c r="CA769" s="9"/>
      <c r="CB769" s="138"/>
      <c r="CC769" s="138"/>
      <c r="CD769" s="138"/>
      <c r="CE769" s="138"/>
      <c r="CF769" s="138"/>
      <c r="CG769" s="138"/>
      <c r="CH769" s="1"/>
      <c r="CI769" s="9"/>
      <c r="CJ769" s="130"/>
      <c r="CK769" s="130"/>
      <c r="CL769" s="130"/>
      <c r="CM769" s="1"/>
      <c r="CN769" s="1"/>
      <c r="CO769" s="1"/>
      <c r="CP769" s="1"/>
      <c r="CQ769" s="1"/>
    </row>
    <row r="770" spans="2:95" s="14" customFormat="1" ht="13.5" customHeight="1">
      <c r="B770" s="451"/>
      <c r="C770" s="566"/>
      <c r="D770" s="581"/>
      <c r="E770" s="569"/>
      <c r="F770" s="569"/>
      <c r="G770" s="117" t="s">
        <v>140</v>
      </c>
      <c r="H770" s="187">
        <v>2220823</v>
      </c>
      <c r="I770" s="160">
        <f>IFERROR(H770/E761,"-")</f>
        <v>4.9249904752273854E-4</v>
      </c>
      <c r="J770" s="187">
        <v>93</v>
      </c>
      <c r="K770" s="160">
        <f>IFERROR(J770/F761,"-")</f>
        <v>1.4345210550670985E-2</v>
      </c>
      <c r="L770" s="190">
        <f t="shared" si="447"/>
        <v>23879.817204301075</v>
      </c>
      <c r="M770" s="101">
        <f t="shared" si="452"/>
        <v>2.3541919805589308E-3</v>
      </c>
      <c r="N770" s="569"/>
      <c r="O770" s="569"/>
      <c r="P770" s="117" t="s">
        <v>140</v>
      </c>
      <c r="Q770" s="187">
        <v>421232</v>
      </c>
      <c r="R770" s="160">
        <f>IFERROR(Q770/N761,"-")</f>
        <v>7.6024661306264352E-4</v>
      </c>
      <c r="S770" s="187">
        <v>21</v>
      </c>
      <c r="T770" s="160">
        <f>IFERROR(S770/O761,"-")</f>
        <v>2.766798418972332E-2</v>
      </c>
      <c r="U770" s="190">
        <f t="shared" si="448"/>
        <v>20058.666666666668</v>
      </c>
      <c r="V770" s="101">
        <f t="shared" si="453"/>
        <v>5.3159173754556497E-4</v>
      </c>
      <c r="W770" s="569"/>
      <c r="X770" s="569"/>
      <c r="Y770" s="117" t="s">
        <v>140</v>
      </c>
      <c r="Z770" s="187">
        <v>339618</v>
      </c>
      <c r="AA770" s="160">
        <f>IFERROR(Z770/W761,"-")</f>
        <v>1.0713073730241561E-3</v>
      </c>
      <c r="AB770" s="187">
        <v>18</v>
      </c>
      <c r="AC770" s="160">
        <f>IFERROR(AB770/X761,"-")</f>
        <v>4.3165467625899283E-2</v>
      </c>
      <c r="AD770" s="190">
        <f t="shared" si="449"/>
        <v>18867.666666666668</v>
      </c>
      <c r="AE770" s="101">
        <f t="shared" si="454"/>
        <v>4.5565006075334142E-4</v>
      </c>
      <c r="AF770" s="569"/>
      <c r="AG770" s="569"/>
      <c r="AH770" s="117" t="s">
        <v>140</v>
      </c>
      <c r="AI770" s="187">
        <v>541362</v>
      </c>
      <c r="AJ770" s="160">
        <f>IFERROR(AI770/AF761,"-")</f>
        <v>6.7551877156861104E-4</v>
      </c>
      <c r="AK770" s="187">
        <v>22</v>
      </c>
      <c r="AL770" s="160">
        <f>IFERROR(AK770/AG761,"-")</f>
        <v>2.5700934579439252E-2</v>
      </c>
      <c r="AM770" s="190">
        <f t="shared" si="450"/>
        <v>24607.363636363636</v>
      </c>
      <c r="AN770" s="101">
        <f t="shared" si="455"/>
        <v>5.5690562980963956E-4</v>
      </c>
      <c r="AO770" s="569"/>
      <c r="AP770" s="586"/>
      <c r="AQ770" s="117" t="s">
        <v>140</v>
      </c>
      <c r="AR770" s="187">
        <f t="shared" si="445"/>
        <v>3523035</v>
      </c>
      <c r="AS770" s="160">
        <f>IFERROR(AR770/AO761,"-")</f>
        <v>5.6990611521724863E-4</v>
      </c>
      <c r="AT770" s="187">
        <f t="shared" si="446"/>
        <v>154</v>
      </c>
      <c r="AU770" s="160">
        <f>IFERROR(AT770/AP761,"-")</f>
        <v>1.8085731062830301E-2</v>
      </c>
      <c r="AV770" s="190">
        <f t="shared" si="451"/>
        <v>22876.85064935065</v>
      </c>
      <c r="AW770" s="101">
        <f t="shared" si="456"/>
        <v>3.8983394086674768E-3</v>
      </c>
      <c r="AX770" s="112"/>
      <c r="BN770" s="555">
        <v>46</v>
      </c>
      <c r="BO770" s="565" t="s">
        <v>21</v>
      </c>
      <c r="BP770" s="568">
        <v>171572030</v>
      </c>
      <c r="BQ770" s="568">
        <v>251</v>
      </c>
      <c r="BR770" s="388" t="s">
        <v>133</v>
      </c>
      <c r="BS770" s="374">
        <v>1964646</v>
      </c>
      <c r="BT770" s="329">
        <v>1.1450852449551364E-2</v>
      </c>
      <c r="BU770" s="374">
        <v>42</v>
      </c>
      <c r="BV770" s="329">
        <v>0.16733067729083664</v>
      </c>
      <c r="BW770" s="374">
        <v>46777.285714285717</v>
      </c>
      <c r="BX770" s="389">
        <v>2.3543920623353325E-3</v>
      </c>
      <c r="CA770" s="9"/>
      <c r="CB770" s="138"/>
      <c r="CC770" s="138"/>
      <c r="CD770" s="138"/>
      <c r="CE770" s="138"/>
      <c r="CF770" s="138"/>
      <c r="CG770" s="138"/>
      <c r="CH770" s="1"/>
      <c r="CI770" s="9"/>
      <c r="CJ770" s="130"/>
      <c r="CK770" s="130"/>
      <c r="CL770" s="130"/>
      <c r="CM770" s="1"/>
      <c r="CN770" s="1"/>
      <c r="CO770" s="1"/>
      <c r="CP770" s="1"/>
      <c r="CQ770" s="1"/>
    </row>
    <row r="771" spans="2:95" s="14" customFormat="1" ht="13.5" customHeight="1">
      <c r="B771" s="451"/>
      <c r="C771" s="566"/>
      <c r="D771" s="581"/>
      <c r="E771" s="569"/>
      <c r="F771" s="569"/>
      <c r="G771" s="117" t="s">
        <v>141</v>
      </c>
      <c r="H771" s="187">
        <v>3780018</v>
      </c>
      <c r="I771" s="160">
        <f>IFERROR(H771/E761,"-")</f>
        <v>8.3827268747613259E-4</v>
      </c>
      <c r="J771" s="187">
        <v>241</v>
      </c>
      <c r="K771" s="160">
        <f>IFERROR(J771/F761,"-")</f>
        <v>3.7174147771093631E-2</v>
      </c>
      <c r="L771" s="190">
        <f t="shared" si="447"/>
        <v>15684.721991701244</v>
      </c>
      <c r="M771" s="101">
        <f t="shared" si="452"/>
        <v>6.1006480356419601E-3</v>
      </c>
      <c r="N771" s="569"/>
      <c r="O771" s="569"/>
      <c r="P771" s="117" t="s">
        <v>141</v>
      </c>
      <c r="Q771" s="187">
        <v>514428</v>
      </c>
      <c r="R771" s="160">
        <f>IFERROR(Q771/N761,"-")</f>
        <v>9.2844832459212402E-4</v>
      </c>
      <c r="S771" s="187">
        <v>32</v>
      </c>
      <c r="T771" s="160">
        <f>IFERROR(S771/O761,"-")</f>
        <v>4.2160737812911728E-2</v>
      </c>
      <c r="U771" s="190">
        <f t="shared" si="448"/>
        <v>16075.875</v>
      </c>
      <c r="V771" s="101">
        <f t="shared" si="453"/>
        <v>8.1004455245038481E-4</v>
      </c>
      <c r="W771" s="569"/>
      <c r="X771" s="569"/>
      <c r="Y771" s="117" t="s">
        <v>141</v>
      </c>
      <c r="Z771" s="187">
        <v>545834</v>
      </c>
      <c r="AA771" s="160">
        <f>IFERROR(Z771/W761,"-")</f>
        <v>1.7218050534637953E-3</v>
      </c>
      <c r="AB771" s="187">
        <v>20</v>
      </c>
      <c r="AC771" s="160">
        <f>IFERROR(AB771/X761,"-")</f>
        <v>4.7961630695443645E-2</v>
      </c>
      <c r="AD771" s="190">
        <f t="shared" si="449"/>
        <v>27291.7</v>
      </c>
      <c r="AE771" s="101">
        <f t="shared" si="454"/>
        <v>5.0627784528149049E-4</v>
      </c>
      <c r="AF771" s="569"/>
      <c r="AG771" s="569"/>
      <c r="AH771" s="117" t="s">
        <v>141</v>
      </c>
      <c r="AI771" s="187">
        <v>597830</v>
      </c>
      <c r="AJ771" s="160">
        <f>IFERROR(AI771/AF761,"-")</f>
        <v>7.4598030007067863E-4</v>
      </c>
      <c r="AK771" s="187">
        <v>61</v>
      </c>
      <c r="AL771" s="160">
        <f>IFERROR(AK771/AG761,"-")</f>
        <v>7.1261682242990648E-2</v>
      </c>
      <c r="AM771" s="190">
        <f t="shared" si="450"/>
        <v>9800.4918032786882</v>
      </c>
      <c r="AN771" s="101">
        <f t="shared" si="455"/>
        <v>1.5441474281085461E-3</v>
      </c>
      <c r="AO771" s="569"/>
      <c r="AP771" s="586"/>
      <c r="AQ771" s="117" t="s">
        <v>141</v>
      </c>
      <c r="AR771" s="187">
        <f t="shared" si="445"/>
        <v>5438110</v>
      </c>
      <c r="AS771" s="160">
        <f>IFERROR(AR771/AO761,"-")</f>
        <v>8.796995046101081E-4</v>
      </c>
      <c r="AT771" s="187">
        <f t="shared" si="446"/>
        <v>354</v>
      </c>
      <c r="AU771" s="160">
        <f>IFERROR(AT771/AP761,"-")</f>
        <v>4.1573693482090432E-2</v>
      </c>
      <c r="AV771" s="190">
        <f t="shared" si="451"/>
        <v>15361.892655367232</v>
      </c>
      <c r="AW771" s="101">
        <f t="shared" si="456"/>
        <v>8.9611178614823813E-3</v>
      </c>
      <c r="AX771" s="112"/>
      <c r="BN771" s="476"/>
      <c r="BO771" s="566"/>
      <c r="BP771" s="569"/>
      <c r="BQ771" s="569"/>
      <c r="BR771" s="388" t="s">
        <v>134</v>
      </c>
      <c r="BS771" s="374">
        <v>1613584</v>
      </c>
      <c r="BT771" s="329">
        <v>9.4047030859284002E-3</v>
      </c>
      <c r="BU771" s="374">
        <v>60</v>
      </c>
      <c r="BV771" s="329">
        <v>0.23904382470119523</v>
      </c>
      <c r="BW771" s="374">
        <v>26893.066666666666</v>
      </c>
      <c r="BX771" s="389">
        <v>3.3634172319076182E-3</v>
      </c>
      <c r="CA771" s="9"/>
      <c r="CB771" s="138"/>
      <c r="CC771" s="138"/>
      <c r="CD771" s="138"/>
      <c r="CE771" s="138"/>
      <c r="CF771" s="138"/>
      <c r="CG771" s="138"/>
      <c r="CH771" s="1"/>
      <c r="CI771" s="9"/>
      <c r="CJ771" s="130"/>
      <c r="CK771" s="130"/>
      <c r="CL771" s="130"/>
      <c r="CM771" s="1"/>
      <c r="CN771" s="1"/>
      <c r="CO771" s="1"/>
      <c r="CP771" s="1"/>
      <c r="CQ771" s="1"/>
    </row>
    <row r="772" spans="2:95" s="14" customFormat="1" ht="13.5" customHeight="1">
      <c r="B772" s="451"/>
      <c r="C772" s="566"/>
      <c r="D772" s="581"/>
      <c r="E772" s="569"/>
      <c r="F772" s="569"/>
      <c r="G772" s="117" t="s">
        <v>142</v>
      </c>
      <c r="H772" s="187">
        <v>929144</v>
      </c>
      <c r="I772" s="160">
        <f>IFERROR(H772/E761,"-")</f>
        <v>2.0605088069218817E-4</v>
      </c>
      <c r="J772" s="187">
        <v>43</v>
      </c>
      <c r="K772" s="160">
        <f>IFERROR(J772/F761,"-")</f>
        <v>6.6327317599876598E-3</v>
      </c>
      <c r="L772" s="190">
        <f t="shared" si="447"/>
        <v>21608</v>
      </c>
      <c r="M772" s="101">
        <f t="shared" si="452"/>
        <v>1.0884973673552045E-3</v>
      </c>
      <c r="N772" s="569"/>
      <c r="O772" s="569"/>
      <c r="P772" s="117" t="s">
        <v>142</v>
      </c>
      <c r="Q772" s="187">
        <v>56617</v>
      </c>
      <c r="R772" s="160">
        <f>IFERROR(Q772/N761,"-")</f>
        <v>1.0218331582540663E-4</v>
      </c>
      <c r="S772" s="187">
        <v>5</v>
      </c>
      <c r="T772" s="160">
        <f>IFERROR(S772/O761,"-")</f>
        <v>6.587615283267457E-3</v>
      </c>
      <c r="U772" s="190">
        <f t="shared" si="448"/>
        <v>11323.4</v>
      </c>
      <c r="V772" s="101">
        <f t="shared" si="453"/>
        <v>1.2656946132037262E-4</v>
      </c>
      <c r="W772" s="569"/>
      <c r="X772" s="569"/>
      <c r="Y772" s="117" t="s">
        <v>142</v>
      </c>
      <c r="Z772" s="187">
        <v>84263</v>
      </c>
      <c r="AA772" s="160">
        <f>IFERROR(Z772/W761,"-")</f>
        <v>2.6580326476551442E-4</v>
      </c>
      <c r="AB772" s="187">
        <v>11</v>
      </c>
      <c r="AC772" s="160">
        <f>IFERROR(AB772/X761,"-")</f>
        <v>2.6378896882494004E-2</v>
      </c>
      <c r="AD772" s="190">
        <f t="shared" si="449"/>
        <v>7660.272727272727</v>
      </c>
      <c r="AE772" s="101">
        <f t="shared" si="454"/>
        <v>2.7845281490481978E-4</v>
      </c>
      <c r="AF772" s="569"/>
      <c r="AG772" s="569"/>
      <c r="AH772" s="117" t="s">
        <v>142</v>
      </c>
      <c r="AI772" s="187">
        <v>886874</v>
      </c>
      <c r="AJ772" s="160">
        <f>IFERROR(AI772/AF761,"-")</f>
        <v>1.1066532837844924E-3</v>
      </c>
      <c r="AK772" s="187">
        <v>20</v>
      </c>
      <c r="AL772" s="160">
        <f>IFERROR(AK772/AG761,"-")</f>
        <v>2.336448598130841E-2</v>
      </c>
      <c r="AM772" s="190">
        <f t="shared" si="450"/>
        <v>44343.7</v>
      </c>
      <c r="AN772" s="101">
        <f t="shared" si="455"/>
        <v>5.0627784528149049E-4</v>
      </c>
      <c r="AO772" s="569"/>
      <c r="AP772" s="586"/>
      <c r="AQ772" s="117" t="s">
        <v>142</v>
      </c>
      <c r="AR772" s="187">
        <f t="shared" si="445"/>
        <v>1956898</v>
      </c>
      <c r="AS772" s="160">
        <f>IFERROR(AR772/AO761,"-")</f>
        <v>3.1655891498563125E-4</v>
      </c>
      <c r="AT772" s="187">
        <f t="shared" si="446"/>
        <v>79</v>
      </c>
      <c r="AU772" s="160">
        <f>IFERROR(AT772/AP761,"-")</f>
        <v>9.2777451556077511E-3</v>
      </c>
      <c r="AV772" s="190">
        <f t="shared" si="451"/>
        <v>24770.860759493669</v>
      </c>
      <c r="AW772" s="101">
        <f t="shared" si="456"/>
        <v>1.9997974888618874E-3</v>
      </c>
      <c r="AX772" s="112"/>
      <c r="BN772" s="476"/>
      <c r="BO772" s="566"/>
      <c r="BP772" s="569"/>
      <c r="BQ772" s="569"/>
      <c r="BR772" s="388" t="s">
        <v>135</v>
      </c>
      <c r="BS772" s="374">
        <v>3947855</v>
      </c>
      <c r="BT772" s="329">
        <v>2.3009898524835311E-2</v>
      </c>
      <c r="BU772" s="374">
        <v>75</v>
      </c>
      <c r="BV772" s="329">
        <v>0.29880478087649404</v>
      </c>
      <c r="BW772" s="374">
        <v>52638.066666666666</v>
      </c>
      <c r="BX772" s="389">
        <v>4.2042715398845224E-3</v>
      </c>
      <c r="CA772" s="9"/>
      <c r="CB772" s="138"/>
      <c r="CC772" s="138"/>
      <c r="CD772" s="138"/>
      <c r="CE772" s="138"/>
      <c r="CF772" s="138"/>
      <c r="CG772" s="138"/>
      <c r="CH772" s="1"/>
      <c r="CI772" s="9"/>
      <c r="CJ772" s="130"/>
      <c r="CK772" s="130"/>
      <c r="CL772" s="130"/>
      <c r="CM772" s="1"/>
      <c r="CN772" s="1"/>
      <c r="CO772" s="1"/>
      <c r="CP772" s="1"/>
      <c r="CQ772" s="1"/>
    </row>
    <row r="773" spans="2:95" s="14" customFormat="1" ht="13.5" customHeight="1">
      <c r="B773" s="451"/>
      <c r="C773" s="566"/>
      <c r="D773" s="581"/>
      <c r="E773" s="569"/>
      <c r="F773" s="569"/>
      <c r="G773" s="117" t="s">
        <v>143</v>
      </c>
      <c r="H773" s="187">
        <v>7932471</v>
      </c>
      <c r="I773" s="160">
        <f>IFERROR(H773/E761,"-")</f>
        <v>1.7591381267222763E-3</v>
      </c>
      <c r="J773" s="187">
        <v>37</v>
      </c>
      <c r="K773" s="160">
        <f>IFERROR(J773/F761,"-")</f>
        <v>5.7072343051056606E-3</v>
      </c>
      <c r="L773" s="190">
        <f t="shared" si="447"/>
        <v>214391.10810810811</v>
      </c>
      <c r="M773" s="101">
        <f t="shared" si="452"/>
        <v>9.3661401377075743E-4</v>
      </c>
      <c r="N773" s="569"/>
      <c r="O773" s="569"/>
      <c r="P773" s="117" t="s">
        <v>143</v>
      </c>
      <c r="Q773" s="187">
        <v>680291</v>
      </c>
      <c r="R773" s="160">
        <f>IFERROR(Q773/N761,"-")</f>
        <v>1.2278006624544167E-3</v>
      </c>
      <c r="S773" s="187">
        <v>3</v>
      </c>
      <c r="T773" s="160">
        <f>IFERROR(S773/O761,"-")</f>
        <v>3.952569169960474E-3</v>
      </c>
      <c r="U773" s="190">
        <f t="shared" si="448"/>
        <v>226763.66666666666</v>
      </c>
      <c r="V773" s="101">
        <f t="shared" si="453"/>
        <v>7.5941676792223566E-5</v>
      </c>
      <c r="W773" s="569"/>
      <c r="X773" s="569"/>
      <c r="Y773" s="117" t="s">
        <v>143</v>
      </c>
      <c r="Z773" s="187">
        <v>2713306</v>
      </c>
      <c r="AA773" s="160">
        <f>IFERROR(Z773/W761,"-")</f>
        <v>8.5589831018105089E-3</v>
      </c>
      <c r="AB773" s="187">
        <v>8</v>
      </c>
      <c r="AC773" s="160">
        <f>IFERROR(AB773/X761,"-")</f>
        <v>1.9184652278177457E-2</v>
      </c>
      <c r="AD773" s="190">
        <f t="shared" si="449"/>
        <v>339163.25</v>
      </c>
      <c r="AE773" s="101">
        <f t="shared" si="454"/>
        <v>2.025111381125962E-4</v>
      </c>
      <c r="AF773" s="569"/>
      <c r="AG773" s="569"/>
      <c r="AH773" s="117" t="s">
        <v>143</v>
      </c>
      <c r="AI773" s="187">
        <v>10286422</v>
      </c>
      <c r="AJ773" s="160">
        <f>IFERROR(AI773/AF761,"-")</f>
        <v>1.2835535470306995E-2</v>
      </c>
      <c r="AK773" s="187">
        <v>18</v>
      </c>
      <c r="AL773" s="160">
        <f>IFERROR(AK773/AG761,"-")</f>
        <v>2.1028037383177569E-2</v>
      </c>
      <c r="AM773" s="190">
        <f t="shared" si="450"/>
        <v>571467.88888888888</v>
      </c>
      <c r="AN773" s="101">
        <f t="shared" si="455"/>
        <v>4.5565006075334142E-4</v>
      </c>
      <c r="AO773" s="569"/>
      <c r="AP773" s="586"/>
      <c r="AQ773" s="117" t="s">
        <v>143</v>
      </c>
      <c r="AR773" s="187">
        <f t="shared" si="445"/>
        <v>21612490</v>
      </c>
      <c r="AS773" s="160">
        <f>IFERROR(AR773/AO761,"-")</f>
        <v>3.4961589130030313E-3</v>
      </c>
      <c r="AT773" s="187">
        <f t="shared" si="446"/>
        <v>66</v>
      </c>
      <c r="AU773" s="160">
        <f>IFERROR(AT773/AP761,"-")</f>
        <v>7.7510275983558429E-3</v>
      </c>
      <c r="AV773" s="190">
        <f t="shared" si="451"/>
        <v>327461.96969696973</v>
      </c>
      <c r="AW773" s="101">
        <f t="shared" si="456"/>
        <v>1.6707168894289186E-3</v>
      </c>
      <c r="AX773" s="112"/>
      <c r="BN773" s="476"/>
      <c r="BO773" s="566"/>
      <c r="BP773" s="569"/>
      <c r="BQ773" s="569"/>
      <c r="BR773" s="388" t="s">
        <v>136</v>
      </c>
      <c r="BS773" s="374">
        <v>105440</v>
      </c>
      <c r="BT773" s="329">
        <v>6.1455238362569933E-4</v>
      </c>
      <c r="BU773" s="374">
        <v>11</v>
      </c>
      <c r="BV773" s="329">
        <v>4.3824701195219126E-2</v>
      </c>
      <c r="BW773" s="374">
        <v>9585.454545454546</v>
      </c>
      <c r="BX773" s="389">
        <v>6.166264925163967E-4</v>
      </c>
      <c r="CA773" s="9"/>
      <c r="CB773" s="138"/>
      <c r="CC773" s="138"/>
      <c r="CD773" s="138"/>
      <c r="CE773" s="138"/>
      <c r="CF773" s="138"/>
      <c r="CG773" s="138"/>
      <c r="CH773" s="1"/>
      <c r="CI773" s="9"/>
      <c r="CJ773" s="130"/>
      <c r="CK773" s="130"/>
      <c r="CL773" s="130"/>
      <c r="CM773" s="1"/>
      <c r="CN773" s="1"/>
      <c r="CO773" s="1"/>
      <c r="CP773" s="1"/>
      <c r="CQ773" s="1"/>
    </row>
    <row r="774" spans="2:95" s="14" customFormat="1" ht="13.5" customHeight="1">
      <c r="B774" s="451"/>
      <c r="C774" s="566"/>
      <c r="D774" s="581"/>
      <c r="E774" s="569"/>
      <c r="F774" s="569"/>
      <c r="G774" s="117" t="s">
        <v>144</v>
      </c>
      <c r="H774" s="187">
        <v>20222489</v>
      </c>
      <c r="I774" s="160">
        <f>IFERROR(H774/E761,"-")</f>
        <v>4.4846242005954816E-3</v>
      </c>
      <c r="J774" s="187">
        <v>560</v>
      </c>
      <c r="K774" s="160">
        <f>IFERROR(J774/F761,"-")</f>
        <v>8.637976245565325E-2</v>
      </c>
      <c r="L774" s="190">
        <f t="shared" si="447"/>
        <v>36111.587500000001</v>
      </c>
      <c r="M774" s="101">
        <f t="shared" si="452"/>
        <v>1.4175779667881734E-2</v>
      </c>
      <c r="N774" s="569"/>
      <c r="O774" s="569"/>
      <c r="P774" s="117" t="s">
        <v>144</v>
      </c>
      <c r="Q774" s="187">
        <v>2130902</v>
      </c>
      <c r="R774" s="160">
        <f>IFERROR(Q774/N761,"-")</f>
        <v>3.8458878439159732E-3</v>
      </c>
      <c r="S774" s="187">
        <v>82</v>
      </c>
      <c r="T774" s="160">
        <f>IFERROR(S774/O761,"-")</f>
        <v>0.1080368906455863</v>
      </c>
      <c r="U774" s="190">
        <f t="shared" si="448"/>
        <v>25986.609756097561</v>
      </c>
      <c r="V774" s="101">
        <f t="shared" si="453"/>
        <v>2.0757391656541111E-3</v>
      </c>
      <c r="W774" s="569"/>
      <c r="X774" s="569"/>
      <c r="Y774" s="117" t="s">
        <v>144</v>
      </c>
      <c r="Z774" s="187">
        <v>2048491</v>
      </c>
      <c r="AA774" s="160">
        <f>IFERROR(Z774/W761,"-")</f>
        <v>6.4618586525850416E-3</v>
      </c>
      <c r="AB774" s="187">
        <v>63</v>
      </c>
      <c r="AC774" s="160">
        <f>IFERROR(AB774/X761,"-")</f>
        <v>0.15107913669064749</v>
      </c>
      <c r="AD774" s="190">
        <f t="shared" si="449"/>
        <v>32515.730158730159</v>
      </c>
      <c r="AE774" s="101">
        <f t="shared" si="454"/>
        <v>1.594775212636695E-3</v>
      </c>
      <c r="AF774" s="569"/>
      <c r="AG774" s="569"/>
      <c r="AH774" s="117" t="s">
        <v>144</v>
      </c>
      <c r="AI774" s="187">
        <v>3738077</v>
      </c>
      <c r="AJ774" s="160">
        <f>IFERROR(AI774/AF761,"-")</f>
        <v>4.6644226655525858E-3</v>
      </c>
      <c r="AK774" s="187">
        <v>127</v>
      </c>
      <c r="AL774" s="160">
        <f>IFERROR(AK774/AG761,"-")</f>
        <v>0.14836448598130841</v>
      </c>
      <c r="AM774" s="190">
        <f t="shared" si="450"/>
        <v>29433.677165354329</v>
      </c>
      <c r="AN774" s="101">
        <f t="shared" si="455"/>
        <v>3.2148643175374646E-3</v>
      </c>
      <c r="AO774" s="569"/>
      <c r="AP774" s="586"/>
      <c r="AQ774" s="117" t="s">
        <v>144</v>
      </c>
      <c r="AR774" s="187">
        <f t="shared" si="445"/>
        <v>28139959</v>
      </c>
      <c r="AS774" s="160">
        <f>IFERROR(AR774/AO761,"-")</f>
        <v>4.552079305502969E-3</v>
      </c>
      <c r="AT774" s="187">
        <f t="shared" si="446"/>
        <v>832</v>
      </c>
      <c r="AU774" s="160">
        <f>IFERROR(AT774/AP761,"-")</f>
        <v>9.7709923664122136E-2</v>
      </c>
      <c r="AV774" s="190">
        <f t="shared" si="451"/>
        <v>33822.066105769234</v>
      </c>
      <c r="AW774" s="101">
        <f t="shared" si="456"/>
        <v>2.1061158363710003E-2</v>
      </c>
      <c r="AX774" s="112"/>
      <c r="BN774" s="476"/>
      <c r="BO774" s="566"/>
      <c r="BP774" s="569"/>
      <c r="BQ774" s="569"/>
      <c r="BR774" s="388" t="s">
        <v>137</v>
      </c>
      <c r="BS774" s="374">
        <v>3256484</v>
      </c>
      <c r="BT774" s="329">
        <v>1.8980273183222231E-2</v>
      </c>
      <c r="BU774" s="374">
        <v>75</v>
      </c>
      <c r="BV774" s="329">
        <v>0.29880478087649404</v>
      </c>
      <c r="BW774" s="374">
        <v>43419.786666666667</v>
      </c>
      <c r="BX774" s="389">
        <v>4.2042715398845224E-3</v>
      </c>
      <c r="CA774" s="9"/>
      <c r="CB774" s="138"/>
      <c r="CC774" s="138"/>
      <c r="CD774" s="138"/>
      <c r="CE774" s="138"/>
      <c r="CF774" s="138"/>
      <c r="CG774" s="138"/>
      <c r="CH774" s="1"/>
      <c r="CI774" s="9"/>
      <c r="CJ774" s="130"/>
      <c r="CK774" s="130"/>
      <c r="CL774" s="130"/>
      <c r="CM774" s="1"/>
      <c r="CN774" s="1"/>
      <c r="CO774" s="1"/>
      <c r="CP774" s="1"/>
      <c r="CQ774" s="1"/>
    </row>
    <row r="775" spans="2:95" s="14" customFormat="1" ht="13.5" customHeight="1">
      <c r="B775" s="451"/>
      <c r="C775" s="566"/>
      <c r="D775" s="581"/>
      <c r="E775" s="569"/>
      <c r="F775" s="569"/>
      <c r="G775" s="117" t="s">
        <v>145</v>
      </c>
      <c r="H775" s="187">
        <v>21904852</v>
      </c>
      <c r="I775" s="160">
        <f>IFERROR(H775/E761,"-")</f>
        <v>4.8577120941770482E-3</v>
      </c>
      <c r="J775" s="187">
        <v>415</v>
      </c>
      <c r="K775" s="160">
        <f>IFERROR(J775/F761,"-")</f>
        <v>6.4013573962671599E-2</v>
      </c>
      <c r="L775" s="190">
        <f t="shared" si="447"/>
        <v>52782.775903614456</v>
      </c>
      <c r="M775" s="101">
        <f t="shared" si="452"/>
        <v>1.0505265289590927E-2</v>
      </c>
      <c r="N775" s="569"/>
      <c r="O775" s="569"/>
      <c r="P775" s="117" t="s">
        <v>145</v>
      </c>
      <c r="Q775" s="187">
        <v>1466832</v>
      </c>
      <c r="R775" s="160">
        <f>IFERROR(Q775/N761,"-")</f>
        <v>2.6473631156510038E-3</v>
      </c>
      <c r="S775" s="187">
        <v>50</v>
      </c>
      <c r="T775" s="160">
        <f>IFERROR(S775/O761,"-")</f>
        <v>6.5876152832674575E-2</v>
      </c>
      <c r="U775" s="190">
        <f t="shared" si="448"/>
        <v>29336.639999999999</v>
      </c>
      <c r="V775" s="101">
        <f t="shared" si="453"/>
        <v>1.2656946132037262E-3</v>
      </c>
      <c r="W775" s="569"/>
      <c r="X775" s="569"/>
      <c r="Y775" s="117" t="s">
        <v>145</v>
      </c>
      <c r="Z775" s="187">
        <v>4095703</v>
      </c>
      <c r="AA775" s="160">
        <f>IFERROR(Z775/W761,"-")</f>
        <v>1.2919682765981648E-2</v>
      </c>
      <c r="AB775" s="187">
        <v>36</v>
      </c>
      <c r="AC775" s="160">
        <f>IFERROR(AB775/X761,"-")</f>
        <v>8.6330935251798566E-2</v>
      </c>
      <c r="AD775" s="190">
        <f t="shared" si="449"/>
        <v>113769.52777777778</v>
      </c>
      <c r="AE775" s="101">
        <f t="shared" si="454"/>
        <v>9.1130012150668284E-4</v>
      </c>
      <c r="AF775" s="569"/>
      <c r="AG775" s="569"/>
      <c r="AH775" s="117" t="s">
        <v>145</v>
      </c>
      <c r="AI775" s="187">
        <v>10724484</v>
      </c>
      <c r="AJ775" s="160">
        <f>IFERROR(AI775/AF761,"-")</f>
        <v>1.3382155115038041E-2</v>
      </c>
      <c r="AK775" s="187">
        <v>106</v>
      </c>
      <c r="AL775" s="160">
        <f>IFERROR(AK775/AG761,"-")</f>
        <v>0.12383177570093458</v>
      </c>
      <c r="AM775" s="190">
        <f t="shared" si="450"/>
        <v>101174.37735849057</v>
      </c>
      <c r="AN775" s="101">
        <f t="shared" si="455"/>
        <v>2.6832725799918996E-3</v>
      </c>
      <c r="AO775" s="569"/>
      <c r="AP775" s="586"/>
      <c r="AQ775" s="117" t="s">
        <v>145</v>
      </c>
      <c r="AR775" s="187">
        <f t="shared" si="445"/>
        <v>38191871</v>
      </c>
      <c r="AS775" s="160">
        <f>IFERROR(AR775/AO761,"-")</f>
        <v>6.1781335792827196E-3</v>
      </c>
      <c r="AT775" s="187">
        <f t="shared" si="446"/>
        <v>607</v>
      </c>
      <c r="AU775" s="160">
        <f>IFERROR(AT775/AP761,"-")</f>
        <v>7.1285965942454496E-2</v>
      </c>
      <c r="AV775" s="190">
        <f t="shared" si="451"/>
        <v>62919.062602965401</v>
      </c>
      <c r="AW775" s="101">
        <f t="shared" si="456"/>
        <v>1.5365532604293236E-2</v>
      </c>
      <c r="AX775" s="112"/>
      <c r="BN775" s="476"/>
      <c r="BO775" s="566"/>
      <c r="BP775" s="569"/>
      <c r="BQ775" s="569"/>
      <c r="BR775" s="388" t="s">
        <v>138</v>
      </c>
      <c r="BS775" s="374">
        <v>9083839</v>
      </c>
      <c r="BT775" s="329">
        <v>5.2944754456772471E-2</v>
      </c>
      <c r="BU775" s="374">
        <v>108</v>
      </c>
      <c r="BV775" s="329">
        <v>0.4302788844621514</v>
      </c>
      <c r="BW775" s="374">
        <v>84109.620370370365</v>
      </c>
      <c r="BX775" s="389">
        <v>6.0541510174337123E-3</v>
      </c>
      <c r="CA775" s="9"/>
      <c r="CB775" s="138"/>
      <c r="CC775" s="138"/>
      <c r="CD775" s="138"/>
      <c r="CE775" s="138"/>
      <c r="CF775" s="138"/>
      <c r="CG775" s="138"/>
      <c r="CH775" s="1"/>
      <c r="CI775" s="9"/>
      <c r="CJ775" s="130"/>
      <c r="CK775" s="130"/>
      <c r="CL775" s="130"/>
      <c r="CM775" s="1"/>
      <c r="CN775" s="1"/>
      <c r="CO775" s="1"/>
      <c r="CP775" s="1"/>
      <c r="CQ775" s="1"/>
    </row>
    <row r="776" spans="2:95" s="14" customFormat="1" ht="13.5" customHeight="1">
      <c r="B776" s="451"/>
      <c r="C776" s="566"/>
      <c r="D776" s="581"/>
      <c r="E776" s="569"/>
      <c r="F776" s="569"/>
      <c r="G776" s="117" t="s">
        <v>146</v>
      </c>
      <c r="H776" s="187">
        <v>14504833</v>
      </c>
      <c r="I776" s="160">
        <f>IFERROR(H776/E761,"-")</f>
        <v>3.2166527620509995E-3</v>
      </c>
      <c r="J776" s="187">
        <v>353</v>
      </c>
      <c r="K776" s="160">
        <f>IFERROR(J776/F761,"-")</f>
        <v>5.4450100262224278E-2</v>
      </c>
      <c r="L776" s="190">
        <f t="shared" si="447"/>
        <v>41090.178470254956</v>
      </c>
      <c r="M776" s="101">
        <f t="shared" si="452"/>
        <v>8.9358039692183071E-3</v>
      </c>
      <c r="N776" s="569"/>
      <c r="O776" s="569"/>
      <c r="P776" s="117" t="s">
        <v>146</v>
      </c>
      <c r="Q776" s="187">
        <v>2816875</v>
      </c>
      <c r="R776" s="160">
        <f>IFERROR(Q776/N761,"-")</f>
        <v>5.0839434757350673E-3</v>
      </c>
      <c r="S776" s="187">
        <v>50</v>
      </c>
      <c r="T776" s="160">
        <f>IFERROR(S776/O761,"-")</f>
        <v>6.5876152832674575E-2</v>
      </c>
      <c r="U776" s="190">
        <f t="shared" si="448"/>
        <v>56337.5</v>
      </c>
      <c r="V776" s="101">
        <f t="shared" si="453"/>
        <v>1.2656946132037262E-3</v>
      </c>
      <c r="W776" s="569"/>
      <c r="X776" s="569"/>
      <c r="Y776" s="117" t="s">
        <v>146</v>
      </c>
      <c r="Z776" s="187">
        <v>1928962</v>
      </c>
      <c r="AA776" s="160">
        <f>IFERROR(Z776/W761,"-")</f>
        <v>6.0848106192352069E-3</v>
      </c>
      <c r="AB776" s="187">
        <v>24</v>
      </c>
      <c r="AC776" s="160">
        <f>IFERROR(AB776/X761,"-")</f>
        <v>5.7553956834532377E-2</v>
      </c>
      <c r="AD776" s="190">
        <f t="shared" si="449"/>
        <v>80373.416666666672</v>
      </c>
      <c r="AE776" s="101">
        <f t="shared" si="454"/>
        <v>6.0753341433778852E-4</v>
      </c>
      <c r="AF776" s="569"/>
      <c r="AG776" s="569"/>
      <c r="AH776" s="117" t="s">
        <v>146</v>
      </c>
      <c r="AI776" s="187">
        <v>2725930</v>
      </c>
      <c r="AJ776" s="160">
        <f>IFERROR(AI776/AF761,"-")</f>
        <v>3.4014520505355455E-3</v>
      </c>
      <c r="AK776" s="187">
        <v>82</v>
      </c>
      <c r="AL776" s="160">
        <f>IFERROR(AK776/AG761,"-")</f>
        <v>9.5794392523364483E-2</v>
      </c>
      <c r="AM776" s="190">
        <f t="shared" si="450"/>
        <v>33243.048780487807</v>
      </c>
      <c r="AN776" s="101">
        <f t="shared" si="455"/>
        <v>2.0757391656541111E-3</v>
      </c>
      <c r="AO776" s="569"/>
      <c r="AP776" s="586"/>
      <c r="AQ776" s="117" t="s">
        <v>146</v>
      </c>
      <c r="AR776" s="187">
        <f t="shared" si="445"/>
        <v>21976600</v>
      </c>
      <c r="AS776" s="160">
        <f>IFERROR(AR776/AO761,"-")</f>
        <v>3.555059410900938E-3</v>
      </c>
      <c r="AT776" s="187">
        <f t="shared" si="446"/>
        <v>509</v>
      </c>
      <c r="AU776" s="160">
        <f>IFERROR(AT776/AP761,"-")</f>
        <v>5.9776864357017026E-2</v>
      </c>
      <c r="AV776" s="190">
        <f t="shared" si="451"/>
        <v>43176.031434184675</v>
      </c>
      <c r="AW776" s="101">
        <f t="shared" si="456"/>
        <v>1.2884771162413933E-2</v>
      </c>
      <c r="AX776" s="112"/>
      <c r="BN776" s="476"/>
      <c r="BO776" s="566"/>
      <c r="BP776" s="569"/>
      <c r="BQ776" s="569"/>
      <c r="BR776" s="388" t="s">
        <v>139</v>
      </c>
      <c r="BS776" s="374">
        <v>5452543</v>
      </c>
      <c r="BT776" s="329">
        <v>3.177990608375969E-2</v>
      </c>
      <c r="BU776" s="374">
        <v>29</v>
      </c>
      <c r="BV776" s="329">
        <v>0.11553784860557768</v>
      </c>
      <c r="BW776" s="374">
        <v>188018.72413793104</v>
      </c>
      <c r="BX776" s="389">
        <v>1.6256516620886821E-3</v>
      </c>
      <c r="BZ776" s="144"/>
      <c r="CA776" s="9"/>
      <c r="CB776" s="138"/>
      <c r="CC776" s="138"/>
      <c r="CD776" s="138"/>
      <c r="CE776" s="138"/>
      <c r="CF776" s="138"/>
      <c r="CG776" s="138"/>
      <c r="CH776" s="1"/>
      <c r="CI776" s="9"/>
      <c r="CJ776" s="130"/>
      <c r="CK776" s="130"/>
      <c r="CL776" s="130"/>
      <c r="CM776" s="1"/>
      <c r="CN776" s="1"/>
      <c r="CO776" s="1"/>
      <c r="CP776" s="1"/>
      <c r="CQ776" s="1"/>
    </row>
    <row r="777" spans="2:95" s="14" customFormat="1" ht="13.5" customHeight="1">
      <c r="B777" s="451"/>
      <c r="C777" s="566"/>
      <c r="D777" s="581"/>
      <c r="E777" s="569"/>
      <c r="F777" s="569"/>
      <c r="G777" s="118" t="s">
        <v>147</v>
      </c>
      <c r="H777" s="188">
        <v>8910939</v>
      </c>
      <c r="I777" s="161">
        <f>IFERROR(H777/E761,"-")</f>
        <v>1.9761273050725903E-3</v>
      </c>
      <c r="J777" s="188">
        <v>482</v>
      </c>
      <c r="K777" s="161">
        <f>IFERROR(J777/F761,"-")</f>
        <v>7.4348295542187262E-2</v>
      </c>
      <c r="L777" s="191">
        <f t="shared" si="447"/>
        <v>18487.425311203318</v>
      </c>
      <c r="M777" s="102">
        <f t="shared" si="452"/>
        <v>1.220129607128392E-2</v>
      </c>
      <c r="N777" s="569"/>
      <c r="O777" s="569"/>
      <c r="P777" s="118" t="s">
        <v>147</v>
      </c>
      <c r="Q777" s="188">
        <v>635790</v>
      </c>
      <c r="R777" s="161">
        <f>IFERROR(Q777/N761,"-")</f>
        <v>1.1474845076326066E-3</v>
      </c>
      <c r="S777" s="188">
        <v>62</v>
      </c>
      <c r="T777" s="161">
        <f>IFERROR(S777/O761,"-")</f>
        <v>8.1686429512516465E-2</v>
      </c>
      <c r="U777" s="191">
        <f t="shared" si="448"/>
        <v>10254.677419354839</v>
      </c>
      <c r="V777" s="102">
        <f t="shared" si="453"/>
        <v>1.5694613203726204E-3</v>
      </c>
      <c r="W777" s="569"/>
      <c r="X777" s="569"/>
      <c r="Y777" s="118" t="s">
        <v>147</v>
      </c>
      <c r="Z777" s="188">
        <v>218013</v>
      </c>
      <c r="AA777" s="161">
        <f>IFERROR(Z777/W761,"-")</f>
        <v>6.8771070530747888E-4</v>
      </c>
      <c r="AB777" s="188">
        <v>34</v>
      </c>
      <c r="AC777" s="161">
        <f>IFERROR(AB777/X761,"-")</f>
        <v>8.1534772182254203E-2</v>
      </c>
      <c r="AD777" s="191">
        <f t="shared" si="449"/>
        <v>6412.1470588235297</v>
      </c>
      <c r="AE777" s="102">
        <f t="shared" si="454"/>
        <v>8.6067233697853377E-4</v>
      </c>
      <c r="AF777" s="569"/>
      <c r="AG777" s="569"/>
      <c r="AH777" s="118" t="s">
        <v>147</v>
      </c>
      <c r="AI777" s="188">
        <v>1627310</v>
      </c>
      <c r="AJ777" s="161">
        <f>IFERROR(AI777/AF761,"-")</f>
        <v>2.0305792651891274E-3</v>
      </c>
      <c r="AK777" s="188">
        <v>108</v>
      </c>
      <c r="AL777" s="161">
        <f>IFERROR(AK777/AG761,"-")</f>
        <v>0.12616822429906541</v>
      </c>
      <c r="AM777" s="191">
        <f t="shared" si="450"/>
        <v>15067.685185185184</v>
      </c>
      <c r="AN777" s="102">
        <f t="shared" si="455"/>
        <v>2.7339003645200487E-3</v>
      </c>
      <c r="AO777" s="569"/>
      <c r="AP777" s="586"/>
      <c r="AQ777" s="118" t="s">
        <v>147</v>
      </c>
      <c r="AR777" s="188">
        <f t="shared" si="445"/>
        <v>11392052</v>
      </c>
      <c r="AS777" s="161">
        <f>IFERROR(AR777/AO761,"-")</f>
        <v>1.8428429180161105E-3</v>
      </c>
      <c r="AT777" s="188">
        <f t="shared" si="446"/>
        <v>686</v>
      </c>
      <c r="AU777" s="161">
        <f>IFERROR(AT777/AP761,"-")</f>
        <v>8.0563711098062249E-2</v>
      </c>
      <c r="AV777" s="191">
        <f t="shared" si="451"/>
        <v>16606.489795918369</v>
      </c>
      <c r="AW777" s="102">
        <f t="shared" si="456"/>
        <v>1.7365330093155124E-2</v>
      </c>
      <c r="AX777" s="112"/>
      <c r="BN777" s="476"/>
      <c r="BO777" s="566"/>
      <c r="BP777" s="569"/>
      <c r="BQ777" s="569"/>
      <c r="BR777" s="388" t="s">
        <v>436</v>
      </c>
      <c r="BS777" s="374">
        <v>0</v>
      </c>
      <c r="BT777" s="329">
        <v>0</v>
      </c>
      <c r="BU777" s="374">
        <v>0</v>
      </c>
      <c r="BV777" s="329">
        <v>0</v>
      </c>
      <c r="BW777" s="374" t="s">
        <v>329</v>
      </c>
      <c r="BX777" s="389">
        <v>0</v>
      </c>
      <c r="CA777" s="9"/>
      <c r="CB777" s="138"/>
      <c r="CC777" s="138"/>
      <c r="CD777" s="138"/>
      <c r="CE777" s="138"/>
      <c r="CF777" s="138"/>
      <c r="CG777" s="138"/>
      <c r="CH777" s="1"/>
      <c r="CI777" s="9"/>
      <c r="CJ777" s="130"/>
      <c r="CK777" s="130"/>
      <c r="CL777" s="130"/>
      <c r="CM777" s="1"/>
      <c r="CN777" s="1"/>
      <c r="CO777" s="1"/>
      <c r="CP777" s="1"/>
      <c r="CQ777" s="1"/>
    </row>
    <row r="778" spans="2:95" s="14" customFormat="1" ht="13.5" customHeight="1">
      <c r="B778" s="451"/>
      <c r="C778" s="567"/>
      <c r="D778" s="582"/>
      <c r="E778" s="570"/>
      <c r="F778" s="570"/>
      <c r="G778" s="119" t="s">
        <v>74</v>
      </c>
      <c r="H778" s="181">
        <v>953495076</v>
      </c>
      <c r="I778" s="161">
        <f>IFERROR(H778/E761,"-")</f>
        <v>0.21145107770750809</v>
      </c>
      <c r="J778" s="188">
        <v>4966</v>
      </c>
      <c r="K778" s="161">
        <f>IFERROR(J778/F761,"-")</f>
        <v>0.76600339349066793</v>
      </c>
      <c r="L778" s="191">
        <f t="shared" si="447"/>
        <v>192004.64679822794</v>
      </c>
      <c r="M778" s="103">
        <f t="shared" si="452"/>
        <v>0.12570878898339408</v>
      </c>
      <c r="N778" s="570"/>
      <c r="O778" s="570"/>
      <c r="P778" s="119" t="s">
        <v>74</v>
      </c>
      <c r="Q778" s="181">
        <v>140659964</v>
      </c>
      <c r="R778" s="161">
        <f>IFERROR(Q778/N761,"-")</f>
        <v>0.25386547371641605</v>
      </c>
      <c r="S778" s="188">
        <v>599</v>
      </c>
      <c r="T778" s="161">
        <f>IFERROR(S778/O761,"-")</f>
        <v>0.7891963109354414</v>
      </c>
      <c r="U778" s="191">
        <f t="shared" si="448"/>
        <v>234824.64774624375</v>
      </c>
      <c r="V778" s="103">
        <f t="shared" si="453"/>
        <v>1.516302146618064E-2</v>
      </c>
      <c r="W778" s="570"/>
      <c r="X778" s="570"/>
      <c r="Y778" s="119" t="s">
        <v>74</v>
      </c>
      <c r="Z778" s="181">
        <v>75406838</v>
      </c>
      <c r="AA778" s="161">
        <f>IFERROR(Z778/W761,"-")</f>
        <v>0.2378669608967667</v>
      </c>
      <c r="AB778" s="188">
        <v>337</v>
      </c>
      <c r="AC778" s="161">
        <f>IFERROR(AB778/X761,"-")</f>
        <v>0.80815347721822539</v>
      </c>
      <c r="AD778" s="191">
        <f t="shared" si="449"/>
        <v>223759.16320474778</v>
      </c>
      <c r="AE778" s="103">
        <f t="shared" si="454"/>
        <v>8.5307816929931155E-3</v>
      </c>
      <c r="AF778" s="570"/>
      <c r="AG778" s="570"/>
      <c r="AH778" s="119" t="s">
        <v>74</v>
      </c>
      <c r="AI778" s="181">
        <v>167184820</v>
      </c>
      <c r="AJ778" s="161">
        <f>IFERROR(AI778/AF761,"-")</f>
        <v>0.20861546290895805</v>
      </c>
      <c r="AK778" s="188">
        <v>747</v>
      </c>
      <c r="AL778" s="161">
        <f>IFERROR(AK778/AG761,"-")</f>
        <v>0.87266355140186913</v>
      </c>
      <c r="AM778" s="191">
        <f t="shared" si="450"/>
        <v>223808.32663989291</v>
      </c>
      <c r="AN778" s="103">
        <f t="shared" si="455"/>
        <v>1.8909477521263669E-2</v>
      </c>
      <c r="AO778" s="570"/>
      <c r="AP778" s="587"/>
      <c r="AQ778" s="119" t="s">
        <v>74</v>
      </c>
      <c r="AR778" s="181">
        <f t="shared" si="445"/>
        <v>1336746698</v>
      </c>
      <c r="AS778" s="161">
        <f>IFERROR(AR778/AO761,"-")</f>
        <v>0.21623972446673526</v>
      </c>
      <c r="AT778" s="188">
        <f t="shared" si="446"/>
        <v>6649</v>
      </c>
      <c r="AU778" s="161">
        <f>IFERROR(AT778/AP761,"-")</f>
        <v>0.78085731062830299</v>
      </c>
      <c r="AV778" s="191">
        <f t="shared" si="451"/>
        <v>201044.77334937584</v>
      </c>
      <c r="AW778" s="103">
        <f t="shared" si="456"/>
        <v>0.1683120696638315</v>
      </c>
      <c r="AX778" s="112"/>
      <c r="BN778" s="476"/>
      <c r="BO778" s="566"/>
      <c r="BP778" s="569"/>
      <c r="BQ778" s="569"/>
      <c r="BR778" s="388" t="s">
        <v>140</v>
      </c>
      <c r="BS778" s="374">
        <v>25892</v>
      </c>
      <c r="BT778" s="329">
        <v>1.5091037857394355E-4</v>
      </c>
      <c r="BU778" s="374">
        <v>2</v>
      </c>
      <c r="BV778" s="329">
        <v>7.9681274900398405E-3</v>
      </c>
      <c r="BW778" s="374">
        <v>12946</v>
      </c>
      <c r="BX778" s="389">
        <v>1.1211390773025393E-4</v>
      </c>
      <c r="CA778" s="9"/>
      <c r="CB778" s="138"/>
      <c r="CC778" s="138"/>
      <c r="CD778" s="138"/>
      <c r="CE778" s="138"/>
      <c r="CF778" s="138"/>
      <c r="CG778" s="138"/>
      <c r="CH778" s="1"/>
      <c r="CI778" s="9"/>
      <c r="CJ778" s="130"/>
      <c r="CK778" s="130"/>
      <c r="CL778" s="130"/>
      <c r="CM778" s="1"/>
      <c r="CN778" s="1"/>
      <c r="CO778" s="1"/>
      <c r="CP778" s="1"/>
      <c r="CQ778" s="1"/>
    </row>
    <row r="779" spans="2:95" s="14" customFormat="1" ht="13.5" customHeight="1">
      <c r="B779" s="451">
        <v>44</v>
      </c>
      <c r="C779" s="565" t="s">
        <v>18</v>
      </c>
      <c r="D779" s="580">
        <f>BL48</f>
        <v>42418</v>
      </c>
      <c r="E779" s="568">
        <f>VLOOKUP(C779,$AY$5:$BI$78,2,0)</f>
        <v>3470959690</v>
      </c>
      <c r="F779" s="568">
        <f>VLOOKUP(C779,$AY$5:$BI$78,7,0)</f>
        <v>5708</v>
      </c>
      <c r="G779" s="115" t="s">
        <v>133</v>
      </c>
      <c r="H779" s="186">
        <v>49551989</v>
      </c>
      <c r="I779" s="159">
        <f>IFERROR(H779/E779,"-")</f>
        <v>1.4276163777632347E-2</v>
      </c>
      <c r="J779" s="186">
        <v>766</v>
      </c>
      <c r="K779" s="159">
        <f>IFERROR(J779/F779,"-")</f>
        <v>0.13419761737911703</v>
      </c>
      <c r="L779" s="189">
        <f t="shared" si="447"/>
        <v>64689.280678851173</v>
      </c>
      <c r="M779" s="100">
        <f>IFERROR(J779/$BL$48,0)</f>
        <v>1.8058371446084208E-2</v>
      </c>
      <c r="N779" s="568">
        <f>VLOOKUP(C779,$AY$5:$BI$78,3,0)</f>
        <v>443942690</v>
      </c>
      <c r="O779" s="568">
        <f>VLOOKUP(C779,$AY$5:$BI$78,8,0)</f>
        <v>720</v>
      </c>
      <c r="P779" s="115" t="s">
        <v>133</v>
      </c>
      <c r="Q779" s="186">
        <v>4812755</v>
      </c>
      <c r="R779" s="159">
        <f>IFERROR(Q779/N779,"-")</f>
        <v>1.08409375994005E-2</v>
      </c>
      <c r="S779" s="186">
        <v>102</v>
      </c>
      <c r="T779" s="159">
        <f>IFERROR(S779/O779,"-")</f>
        <v>0.14166666666666666</v>
      </c>
      <c r="U779" s="189">
        <f t="shared" si="448"/>
        <v>47183.872549019608</v>
      </c>
      <c r="V779" s="100">
        <f>IFERROR(S779/$BL$48,0)</f>
        <v>2.4046395398180016E-3</v>
      </c>
      <c r="W779" s="568">
        <f>VLOOKUP(C779,$AY$5:$BI$78,4,0)</f>
        <v>262300490</v>
      </c>
      <c r="X779" s="568">
        <f>VLOOKUP(C779,$AY$5:$BI$78,9,0)</f>
        <v>381</v>
      </c>
      <c r="Y779" s="115" t="s">
        <v>133</v>
      </c>
      <c r="Z779" s="186">
        <v>1534294</v>
      </c>
      <c r="AA779" s="159">
        <f>IFERROR(Z779/W779,"-")</f>
        <v>5.849375271849473E-3</v>
      </c>
      <c r="AB779" s="186">
        <v>53</v>
      </c>
      <c r="AC779" s="159">
        <f>IFERROR(AB779/X779,"-")</f>
        <v>0.13910761154855644</v>
      </c>
      <c r="AD779" s="189">
        <f t="shared" si="449"/>
        <v>28948.943396226416</v>
      </c>
      <c r="AE779" s="100">
        <f>IFERROR(AB779/$BL$48,0)</f>
        <v>1.2494695648073931E-3</v>
      </c>
      <c r="AF779" s="568">
        <f>VLOOKUP(C779,$AY$5:$BI$78,5,0)</f>
        <v>629158030</v>
      </c>
      <c r="AG779" s="568">
        <f>VLOOKUP(C779,$AY$5:$BI$78,10,0)</f>
        <v>739</v>
      </c>
      <c r="AH779" s="115" t="s">
        <v>133</v>
      </c>
      <c r="AI779" s="186">
        <v>7959956</v>
      </c>
      <c r="AJ779" s="159">
        <f>IFERROR(AI779/AF779,"-")</f>
        <v>1.2651759367992172E-2</v>
      </c>
      <c r="AK779" s="186">
        <v>153</v>
      </c>
      <c r="AL779" s="159">
        <f>IFERROR(AK779/AG779,"-")</f>
        <v>0.20703653585926929</v>
      </c>
      <c r="AM779" s="189">
        <f t="shared" si="450"/>
        <v>52025.856209150326</v>
      </c>
      <c r="AN779" s="100">
        <f>IFERROR(AK779/$BL$48,0)</f>
        <v>3.6069593097270026E-3</v>
      </c>
      <c r="AO779" s="568">
        <f>VLOOKUP(C779,$AY$5:$BI$78,6,0)</f>
        <v>4806360900</v>
      </c>
      <c r="AP779" s="585">
        <f>VLOOKUP(C779,$AY$5:$BI$78,11,0)</f>
        <v>7548</v>
      </c>
      <c r="AQ779" s="115" t="s">
        <v>133</v>
      </c>
      <c r="AR779" s="186">
        <f t="shared" si="445"/>
        <v>63858994</v>
      </c>
      <c r="AS779" s="159">
        <f>IFERROR(AR779/AO779,"-")</f>
        <v>1.3286350178156617E-2</v>
      </c>
      <c r="AT779" s="186">
        <f t="shared" si="446"/>
        <v>1074</v>
      </c>
      <c r="AU779" s="159">
        <f>IFERROR(AT779/AP779,"-")</f>
        <v>0.14228934817170111</v>
      </c>
      <c r="AV779" s="189">
        <f t="shared" si="451"/>
        <v>59459.026070763503</v>
      </c>
      <c r="AW779" s="100">
        <f>IFERROR(AT779/$BL$48,0)</f>
        <v>2.5319439860436607E-2</v>
      </c>
      <c r="AX779" s="112"/>
      <c r="BN779" s="476"/>
      <c r="BO779" s="566"/>
      <c r="BP779" s="569"/>
      <c r="BQ779" s="569"/>
      <c r="BR779" s="388" t="s">
        <v>141</v>
      </c>
      <c r="BS779" s="374">
        <v>227016</v>
      </c>
      <c r="BT779" s="329">
        <v>1.3231527306636168E-3</v>
      </c>
      <c r="BU779" s="374">
        <v>8</v>
      </c>
      <c r="BV779" s="329">
        <v>3.1872509960159362E-2</v>
      </c>
      <c r="BW779" s="374">
        <v>28377</v>
      </c>
      <c r="BX779" s="389">
        <v>4.4845563092101574E-4</v>
      </c>
      <c r="CA779" s="9"/>
      <c r="CB779" s="138"/>
      <c r="CC779" s="138"/>
      <c r="CD779" s="138"/>
      <c r="CE779" s="138"/>
      <c r="CF779" s="138"/>
      <c r="CG779" s="138"/>
      <c r="CH779" s="1"/>
      <c r="CI779" s="9"/>
      <c r="CJ779" s="130"/>
      <c r="CK779" s="130"/>
      <c r="CL779" s="130"/>
      <c r="CM779" s="1"/>
      <c r="CN779" s="1"/>
      <c r="CO779" s="1"/>
      <c r="CP779" s="1"/>
      <c r="CQ779" s="1"/>
    </row>
    <row r="780" spans="2:95" s="14" customFormat="1" ht="13.5" customHeight="1">
      <c r="B780" s="451"/>
      <c r="C780" s="566"/>
      <c r="D780" s="581"/>
      <c r="E780" s="569"/>
      <c r="F780" s="569"/>
      <c r="G780" s="116" t="s">
        <v>134</v>
      </c>
      <c r="H780" s="187">
        <v>103406900</v>
      </c>
      <c r="I780" s="160">
        <f>IFERROR(H780/E779,"-")</f>
        <v>2.9792019854889183E-2</v>
      </c>
      <c r="J780" s="187">
        <v>1335</v>
      </c>
      <c r="K780" s="160">
        <f>IFERROR(J780/F779,"-")</f>
        <v>0.23388227049754731</v>
      </c>
      <c r="L780" s="190">
        <f t="shared" si="447"/>
        <v>77458.352059925091</v>
      </c>
      <c r="M780" s="101">
        <f t="shared" ref="M780:M796" si="457">IFERROR(J780/$BL$48,0)</f>
        <v>3.1472488094676787E-2</v>
      </c>
      <c r="N780" s="569"/>
      <c r="O780" s="569"/>
      <c r="P780" s="116" t="s">
        <v>134</v>
      </c>
      <c r="Q780" s="187">
        <v>8777839</v>
      </c>
      <c r="R780" s="160">
        <f>IFERROR(Q780/N779,"-")</f>
        <v>1.9772459819081604E-2</v>
      </c>
      <c r="S780" s="187">
        <v>180</v>
      </c>
      <c r="T780" s="160">
        <f>IFERROR(S780/O779,"-")</f>
        <v>0.25</v>
      </c>
      <c r="U780" s="190">
        <f t="shared" si="448"/>
        <v>48765.772222222222</v>
      </c>
      <c r="V780" s="101">
        <f t="shared" ref="V780:V796" si="458">IFERROR(S780/$BL$48,0)</f>
        <v>4.2434815408552975E-3</v>
      </c>
      <c r="W780" s="569"/>
      <c r="X780" s="569"/>
      <c r="Y780" s="116" t="s">
        <v>134</v>
      </c>
      <c r="Z780" s="187">
        <v>10225617</v>
      </c>
      <c r="AA780" s="160">
        <f>IFERROR(Z780/W779,"-")</f>
        <v>3.8984361028071277E-2</v>
      </c>
      <c r="AB780" s="187">
        <v>112</v>
      </c>
      <c r="AC780" s="160">
        <f>IFERROR(AB780/X779,"-")</f>
        <v>0.29396325459317585</v>
      </c>
      <c r="AD780" s="190">
        <f t="shared" si="449"/>
        <v>91300.15178571429</v>
      </c>
      <c r="AE780" s="101">
        <f t="shared" ref="AE780:AE796" si="459">IFERROR(AB780/$BL$48,0)</f>
        <v>2.6403885143099627E-3</v>
      </c>
      <c r="AF780" s="569"/>
      <c r="AG780" s="569"/>
      <c r="AH780" s="116" t="s">
        <v>134</v>
      </c>
      <c r="AI780" s="187">
        <v>13926858</v>
      </c>
      <c r="AJ780" s="160">
        <f>IFERROR(AI780/AF779,"-")</f>
        <v>2.2135707303934434E-2</v>
      </c>
      <c r="AK780" s="187">
        <v>192</v>
      </c>
      <c r="AL780" s="160">
        <f>IFERROR(AK780/AG779,"-")</f>
        <v>0.2598105548037889</v>
      </c>
      <c r="AM780" s="190">
        <f t="shared" si="450"/>
        <v>72535.71875</v>
      </c>
      <c r="AN780" s="101">
        <f t="shared" ref="AN780:AN796" si="460">IFERROR(AK780/$BL$48,0)</f>
        <v>4.5263803102456503E-3</v>
      </c>
      <c r="AO780" s="569"/>
      <c r="AP780" s="586"/>
      <c r="AQ780" s="116" t="s">
        <v>134</v>
      </c>
      <c r="AR780" s="187">
        <f t="shared" si="445"/>
        <v>136337214</v>
      </c>
      <c r="AS780" s="160">
        <f>IFERROR(AR780/AO779,"-")</f>
        <v>2.8365995986693385E-2</v>
      </c>
      <c r="AT780" s="187">
        <f t="shared" si="446"/>
        <v>1819</v>
      </c>
      <c r="AU780" s="160">
        <f>IFERROR(AT780/AP779,"-")</f>
        <v>0.240990990990991</v>
      </c>
      <c r="AV780" s="190">
        <f t="shared" si="451"/>
        <v>74951.73941726223</v>
      </c>
      <c r="AW780" s="101">
        <f t="shared" ref="AW780:AW796" si="461">IFERROR(AT780/$BL$48,0)</f>
        <v>4.2882738460087701E-2</v>
      </c>
      <c r="AX780" s="112"/>
      <c r="BN780" s="476"/>
      <c r="BO780" s="566"/>
      <c r="BP780" s="569"/>
      <c r="BQ780" s="569"/>
      <c r="BR780" s="388" t="s">
        <v>142</v>
      </c>
      <c r="BS780" s="374">
        <v>88025</v>
      </c>
      <c r="BT780" s="329">
        <v>5.1304982519586673E-4</v>
      </c>
      <c r="BU780" s="374">
        <v>4</v>
      </c>
      <c r="BV780" s="329">
        <v>1.5936254980079681E-2</v>
      </c>
      <c r="BW780" s="374">
        <v>22006.25</v>
      </c>
      <c r="BX780" s="389">
        <v>2.2422781546050787E-4</v>
      </c>
      <c r="CA780" s="9"/>
      <c r="CB780" s="138"/>
      <c r="CC780" s="138"/>
      <c r="CD780" s="138"/>
      <c r="CE780" s="138"/>
      <c r="CF780" s="138"/>
      <c r="CG780" s="138"/>
      <c r="CH780" s="1"/>
      <c r="CI780" s="9"/>
      <c r="CJ780" s="130"/>
      <c r="CK780" s="130"/>
      <c r="CL780" s="130"/>
      <c r="CM780" s="1"/>
      <c r="CN780" s="1"/>
      <c r="CO780" s="1"/>
      <c r="CP780" s="1"/>
      <c r="CQ780" s="1"/>
    </row>
    <row r="781" spans="2:95" s="14" customFormat="1" ht="13.5" customHeight="1">
      <c r="B781" s="451"/>
      <c r="C781" s="566"/>
      <c r="D781" s="581"/>
      <c r="E781" s="569"/>
      <c r="F781" s="569"/>
      <c r="G781" s="116" t="s">
        <v>474</v>
      </c>
      <c r="H781" s="187">
        <v>31488351</v>
      </c>
      <c r="I781" s="160">
        <f>IFERROR(H781/E779,"-")</f>
        <v>9.0719437309282041E-3</v>
      </c>
      <c r="J781" s="187">
        <v>298</v>
      </c>
      <c r="K781" s="160">
        <f>IFERROR(J781/F779,"-")</f>
        <v>5.2207428170988085E-2</v>
      </c>
      <c r="L781" s="190">
        <f t="shared" ref="L781" si="462">IFERROR(H781/J781,"-")</f>
        <v>105665.60738255034</v>
      </c>
      <c r="M781" s="101">
        <f t="shared" si="457"/>
        <v>7.0253194398604366E-3</v>
      </c>
      <c r="N781" s="569"/>
      <c r="O781" s="569"/>
      <c r="P781" s="116" t="s">
        <v>474</v>
      </c>
      <c r="Q781" s="187">
        <v>9284641</v>
      </c>
      <c r="R781" s="160">
        <f>IFERROR(Q781/N779,"-")</f>
        <v>2.0914053117982414E-2</v>
      </c>
      <c r="S781" s="187">
        <v>51</v>
      </c>
      <c r="T781" s="160">
        <f>IFERROR(S781/O779,"-")</f>
        <v>7.0833333333333331E-2</v>
      </c>
      <c r="U781" s="190">
        <f t="shared" ref="U781" si="463">IFERROR(Q781/S781,"-")</f>
        <v>182051.78431372548</v>
      </c>
      <c r="V781" s="101">
        <f t="shared" si="458"/>
        <v>1.2023197699090008E-3</v>
      </c>
      <c r="W781" s="569"/>
      <c r="X781" s="569"/>
      <c r="Y781" s="116" t="s">
        <v>474</v>
      </c>
      <c r="Z781" s="187">
        <v>4054000</v>
      </c>
      <c r="AA781" s="160">
        <f>IFERROR(Z781/W779,"-")</f>
        <v>1.5455556335407532E-2</v>
      </c>
      <c r="AB781" s="187">
        <v>34</v>
      </c>
      <c r="AC781" s="160">
        <f>IFERROR(AB781/X779,"-")</f>
        <v>8.9238845144356954E-2</v>
      </c>
      <c r="AD781" s="190">
        <f t="shared" ref="AD781" si="464">IFERROR(Z781/AB781,"-")</f>
        <v>119235.29411764706</v>
      </c>
      <c r="AE781" s="101">
        <f t="shared" si="459"/>
        <v>8.015465132726673E-4</v>
      </c>
      <c r="AF781" s="569"/>
      <c r="AG781" s="569"/>
      <c r="AH781" s="116" t="s">
        <v>474</v>
      </c>
      <c r="AI781" s="187">
        <v>9202573</v>
      </c>
      <c r="AJ781" s="160">
        <f>IFERROR(AI781/AF779,"-")</f>
        <v>1.4626806877121158E-2</v>
      </c>
      <c r="AK781" s="187">
        <v>63</v>
      </c>
      <c r="AL781" s="160">
        <f>IFERROR(AK781/AG779,"-")</f>
        <v>8.5250338294993233E-2</v>
      </c>
      <c r="AM781" s="190">
        <f t="shared" ref="AM781" si="465">IFERROR(AI781/AK781,"-")</f>
        <v>146072.58730158731</v>
      </c>
      <c r="AN781" s="101">
        <f t="shared" si="460"/>
        <v>1.485218539299354E-3</v>
      </c>
      <c r="AO781" s="569"/>
      <c r="AP781" s="586"/>
      <c r="AQ781" s="116" t="s">
        <v>474</v>
      </c>
      <c r="AR781" s="187">
        <f t="shared" ref="AR781" si="466">SUM(H781,Q781,Z781,AI781)</f>
        <v>54029565</v>
      </c>
      <c r="AS781" s="160">
        <f>IFERROR(AR781/AO779,"-")</f>
        <v>1.1241262594325781E-2</v>
      </c>
      <c r="AT781" s="187">
        <f t="shared" ref="AT781" si="467">SUM(J781,S781,AB781,AK781)</f>
        <v>446</v>
      </c>
      <c r="AU781" s="160">
        <f>IFERROR(AT781/AP779,"-")</f>
        <v>5.9088500264970853E-2</v>
      </c>
      <c r="AV781" s="190">
        <f t="shared" ref="AV781" si="468">IFERROR(AR781/AT781,"-")</f>
        <v>121142.52242152467</v>
      </c>
      <c r="AW781" s="101">
        <f t="shared" si="461"/>
        <v>1.0514404262341459E-2</v>
      </c>
      <c r="AX781" s="111"/>
      <c r="BJ781" s="12"/>
      <c r="BM781" s="12"/>
      <c r="BN781" s="476"/>
      <c r="BO781" s="566"/>
      <c r="BP781" s="569"/>
      <c r="BQ781" s="569"/>
      <c r="BR781" s="388" t="s">
        <v>143</v>
      </c>
      <c r="BS781" s="374">
        <v>17431</v>
      </c>
      <c r="BT781" s="329">
        <v>1.0159581372325081E-4</v>
      </c>
      <c r="BU781" s="374">
        <v>3</v>
      </c>
      <c r="BV781" s="329">
        <v>1.1952191235059761E-2</v>
      </c>
      <c r="BW781" s="374">
        <v>5810.333333333333</v>
      </c>
      <c r="BX781" s="389">
        <v>1.6817086159538091E-4</v>
      </c>
      <c r="BY781" s="12"/>
      <c r="CA781" s="9"/>
      <c r="CB781" s="138"/>
      <c r="CC781" s="138"/>
      <c r="CD781" s="138"/>
      <c r="CE781" s="138"/>
      <c r="CF781" s="138"/>
      <c r="CG781" s="138"/>
      <c r="CH781" s="1"/>
      <c r="CI781" s="9"/>
      <c r="CJ781" s="130"/>
      <c r="CK781" s="130"/>
      <c r="CL781" s="130"/>
      <c r="CM781" s="1"/>
      <c r="CN781" s="1"/>
      <c r="CO781" s="1"/>
      <c r="CP781" s="1"/>
      <c r="CQ781" s="1"/>
    </row>
    <row r="782" spans="2:95" s="14" customFormat="1" ht="13.5" customHeight="1">
      <c r="B782" s="451"/>
      <c r="C782" s="566"/>
      <c r="D782" s="581"/>
      <c r="E782" s="569"/>
      <c r="F782" s="569"/>
      <c r="G782" s="117" t="s">
        <v>135</v>
      </c>
      <c r="H782" s="187">
        <v>77545203</v>
      </c>
      <c r="I782" s="160">
        <f>IFERROR(H782/E779,"-")</f>
        <v>2.2341141910524463E-2</v>
      </c>
      <c r="J782" s="187">
        <v>1607</v>
      </c>
      <c r="K782" s="160">
        <f>IFERROR(J782/F779,"-")</f>
        <v>0.28153468815697269</v>
      </c>
      <c r="L782" s="190">
        <f t="shared" si="447"/>
        <v>48254.637834474175</v>
      </c>
      <c r="M782" s="101">
        <f t="shared" si="457"/>
        <v>3.7884860200858128E-2</v>
      </c>
      <c r="N782" s="569"/>
      <c r="O782" s="569"/>
      <c r="P782" s="117" t="s">
        <v>135</v>
      </c>
      <c r="Q782" s="187">
        <v>17586625</v>
      </c>
      <c r="R782" s="160">
        <f>IFERROR(Q782/N779,"-")</f>
        <v>3.96146290864706E-2</v>
      </c>
      <c r="S782" s="187">
        <v>264</v>
      </c>
      <c r="T782" s="160">
        <f>IFERROR(S782/O779,"-")</f>
        <v>0.36666666666666664</v>
      </c>
      <c r="U782" s="190">
        <f t="shared" si="448"/>
        <v>66616.003787878784</v>
      </c>
      <c r="V782" s="101">
        <f t="shared" si="458"/>
        <v>6.223772926587769E-3</v>
      </c>
      <c r="W782" s="569"/>
      <c r="X782" s="569"/>
      <c r="Y782" s="117" t="s">
        <v>135</v>
      </c>
      <c r="Z782" s="187">
        <v>4922706</v>
      </c>
      <c r="AA782" s="160">
        <f>IFERROR(Z782/W779,"-")</f>
        <v>1.8767429675789017E-2</v>
      </c>
      <c r="AB782" s="187">
        <v>116</v>
      </c>
      <c r="AC782" s="160">
        <f>IFERROR(AB782/X779,"-")</f>
        <v>0.30446194225721784</v>
      </c>
      <c r="AD782" s="190">
        <f t="shared" si="449"/>
        <v>42437.120689655174</v>
      </c>
      <c r="AE782" s="101">
        <f t="shared" si="459"/>
        <v>2.734688104106747E-3</v>
      </c>
      <c r="AF782" s="569"/>
      <c r="AG782" s="569"/>
      <c r="AH782" s="117" t="s">
        <v>135</v>
      </c>
      <c r="AI782" s="187">
        <v>17217915</v>
      </c>
      <c r="AJ782" s="160">
        <f>IFERROR(AI782/AF779,"-")</f>
        <v>2.7366598182017959E-2</v>
      </c>
      <c r="AK782" s="187">
        <v>237</v>
      </c>
      <c r="AL782" s="160">
        <f>IFERROR(AK782/AG779,"-")</f>
        <v>0.32070365358592695</v>
      </c>
      <c r="AM782" s="190">
        <f t="shared" si="450"/>
        <v>72649.430379746831</v>
      </c>
      <c r="AN782" s="101">
        <f t="shared" si="460"/>
        <v>5.5872506954594749E-3</v>
      </c>
      <c r="AO782" s="569"/>
      <c r="AP782" s="586"/>
      <c r="AQ782" s="117" t="s">
        <v>135</v>
      </c>
      <c r="AR782" s="187">
        <f t="shared" si="445"/>
        <v>117272449</v>
      </c>
      <c r="AS782" s="160">
        <f>IFERROR(AR782/AO779,"-")</f>
        <v>2.4399426393469537E-2</v>
      </c>
      <c r="AT782" s="187">
        <f t="shared" si="446"/>
        <v>2224</v>
      </c>
      <c r="AU782" s="160">
        <f>IFERROR(AT782/AP779,"-")</f>
        <v>0.29464758876523583</v>
      </c>
      <c r="AV782" s="190">
        <f t="shared" si="451"/>
        <v>52730.417715827338</v>
      </c>
      <c r="AW782" s="101">
        <f t="shared" si="461"/>
        <v>5.2430571927012115E-2</v>
      </c>
      <c r="AX782" s="112"/>
      <c r="BN782" s="476"/>
      <c r="BO782" s="566"/>
      <c r="BP782" s="569"/>
      <c r="BQ782" s="569"/>
      <c r="BR782" s="388" t="s">
        <v>144</v>
      </c>
      <c r="BS782" s="374">
        <v>1321336</v>
      </c>
      <c r="BT782" s="329">
        <v>7.7013485239989295E-3</v>
      </c>
      <c r="BU782" s="374">
        <v>29</v>
      </c>
      <c r="BV782" s="329">
        <v>0.11553784860557768</v>
      </c>
      <c r="BW782" s="374">
        <v>45563.310344827587</v>
      </c>
      <c r="BX782" s="389">
        <v>1.6256516620886821E-3</v>
      </c>
      <c r="CA782" s="9"/>
      <c r="CB782" s="138"/>
      <c r="CC782" s="138"/>
      <c r="CD782" s="138"/>
      <c r="CE782" s="138"/>
      <c r="CF782" s="138"/>
      <c r="CG782" s="138"/>
      <c r="CH782" s="1"/>
      <c r="CI782" s="9"/>
      <c r="CJ782" s="130"/>
      <c r="CK782" s="130"/>
      <c r="CL782" s="130"/>
      <c r="CM782" s="1"/>
      <c r="CN782" s="1"/>
      <c r="CO782" s="1"/>
      <c r="CP782" s="1"/>
      <c r="CQ782" s="1"/>
    </row>
    <row r="783" spans="2:95" s="14" customFormat="1" ht="13.5" customHeight="1">
      <c r="B783" s="451"/>
      <c r="C783" s="566"/>
      <c r="D783" s="581"/>
      <c r="E783" s="569"/>
      <c r="F783" s="569"/>
      <c r="G783" s="117" t="s">
        <v>136</v>
      </c>
      <c r="H783" s="187">
        <v>17241179</v>
      </c>
      <c r="I783" s="160">
        <f>IFERROR(H783/E779,"-")</f>
        <v>4.9672656959032562E-3</v>
      </c>
      <c r="J783" s="187">
        <v>228</v>
      </c>
      <c r="K783" s="160">
        <f>IFERROR(J783/F779,"-")</f>
        <v>3.9943938332165384E-2</v>
      </c>
      <c r="L783" s="190">
        <f t="shared" si="447"/>
        <v>75619.206140350871</v>
      </c>
      <c r="M783" s="101">
        <f t="shared" si="457"/>
        <v>5.3750766184167097E-3</v>
      </c>
      <c r="N783" s="569"/>
      <c r="O783" s="569"/>
      <c r="P783" s="117" t="s">
        <v>136</v>
      </c>
      <c r="Q783" s="187">
        <v>2699449</v>
      </c>
      <c r="R783" s="160">
        <f>IFERROR(Q783/N779,"-")</f>
        <v>6.0806249563429013E-3</v>
      </c>
      <c r="S783" s="187">
        <v>29</v>
      </c>
      <c r="T783" s="160">
        <f>IFERROR(S783/O779,"-")</f>
        <v>4.027777777777778E-2</v>
      </c>
      <c r="U783" s="190">
        <f t="shared" si="448"/>
        <v>93084.448275862072</v>
      </c>
      <c r="V783" s="101">
        <f t="shared" si="458"/>
        <v>6.8367202602668674E-4</v>
      </c>
      <c r="W783" s="569"/>
      <c r="X783" s="569"/>
      <c r="Y783" s="117" t="s">
        <v>136</v>
      </c>
      <c r="Z783" s="187">
        <v>1164469</v>
      </c>
      <c r="AA783" s="160">
        <f>IFERROR(Z783/W779,"-")</f>
        <v>4.4394465294365255E-3</v>
      </c>
      <c r="AB783" s="187">
        <v>18</v>
      </c>
      <c r="AC783" s="160">
        <f>IFERROR(AB783/X779,"-")</f>
        <v>4.7244094488188976E-2</v>
      </c>
      <c r="AD783" s="190">
        <f t="shared" si="449"/>
        <v>64692.722222222219</v>
      </c>
      <c r="AE783" s="101">
        <f t="shared" si="459"/>
        <v>4.2434815408552972E-4</v>
      </c>
      <c r="AF783" s="569"/>
      <c r="AG783" s="569"/>
      <c r="AH783" s="117" t="s">
        <v>136</v>
      </c>
      <c r="AI783" s="187">
        <v>2041504</v>
      </c>
      <c r="AJ783" s="160">
        <f>IFERROR(AI783/AF779,"-")</f>
        <v>3.2448191116626135E-3</v>
      </c>
      <c r="AK783" s="187">
        <v>32</v>
      </c>
      <c r="AL783" s="160">
        <f>IFERROR(AK783/AG779,"-")</f>
        <v>4.3301759133964821E-2</v>
      </c>
      <c r="AM783" s="190">
        <f t="shared" si="450"/>
        <v>63797</v>
      </c>
      <c r="AN783" s="101">
        <f t="shared" si="460"/>
        <v>7.5439671837427506E-4</v>
      </c>
      <c r="AO783" s="569"/>
      <c r="AP783" s="586"/>
      <c r="AQ783" s="117" t="s">
        <v>136</v>
      </c>
      <c r="AR783" s="187">
        <f t="shared" si="445"/>
        <v>23146601</v>
      </c>
      <c r="AS783" s="160">
        <f>IFERROR(AR783/AO779,"-")</f>
        <v>4.8158266683635846E-3</v>
      </c>
      <c r="AT783" s="187">
        <f t="shared" si="446"/>
        <v>307</v>
      </c>
      <c r="AU783" s="160">
        <f>IFERROR(AT783/AP779,"-")</f>
        <v>4.0673025967143617E-2</v>
      </c>
      <c r="AV783" s="190">
        <f t="shared" si="451"/>
        <v>75396.094462540714</v>
      </c>
      <c r="AW783" s="101">
        <f t="shared" si="461"/>
        <v>7.2374935169032019E-3</v>
      </c>
      <c r="AX783" s="112"/>
      <c r="BN783" s="476"/>
      <c r="BO783" s="566"/>
      <c r="BP783" s="569"/>
      <c r="BQ783" s="569"/>
      <c r="BR783" s="388" t="s">
        <v>145</v>
      </c>
      <c r="BS783" s="374">
        <v>887565</v>
      </c>
      <c r="BT783" s="329">
        <v>5.1731334064182843E-3</v>
      </c>
      <c r="BU783" s="374">
        <v>21</v>
      </c>
      <c r="BV783" s="329">
        <v>8.3665338645418322E-2</v>
      </c>
      <c r="BW783" s="374">
        <v>42265</v>
      </c>
      <c r="BX783" s="389">
        <v>1.1771960311676662E-3</v>
      </c>
      <c r="CA783" s="9"/>
      <c r="CB783" s="138"/>
      <c r="CC783" s="138"/>
      <c r="CD783" s="138"/>
      <c r="CE783" s="138"/>
      <c r="CF783" s="138"/>
      <c r="CG783" s="138"/>
      <c r="CH783" s="1"/>
      <c r="CI783" s="9"/>
      <c r="CJ783" s="130"/>
      <c r="CK783" s="130"/>
      <c r="CL783" s="130"/>
      <c r="CM783" s="1"/>
      <c r="CN783" s="1"/>
      <c r="CO783" s="1"/>
      <c r="CP783" s="1"/>
      <c r="CQ783" s="1"/>
    </row>
    <row r="784" spans="2:95" s="14" customFormat="1" ht="13.5" customHeight="1">
      <c r="B784" s="451"/>
      <c r="C784" s="566"/>
      <c r="D784" s="581"/>
      <c r="E784" s="569"/>
      <c r="F784" s="569"/>
      <c r="G784" s="117" t="s">
        <v>137</v>
      </c>
      <c r="H784" s="187">
        <v>69459406</v>
      </c>
      <c r="I784" s="160">
        <f>IFERROR(H784/E779,"-")</f>
        <v>2.0011585326132092E-2</v>
      </c>
      <c r="J784" s="187">
        <v>1860</v>
      </c>
      <c r="K784" s="160">
        <f>IFERROR(J784/F779,"-")</f>
        <v>0.32585844428871757</v>
      </c>
      <c r="L784" s="190">
        <f t="shared" si="447"/>
        <v>37343.76666666667</v>
      </c>
      <c r="M784" s="101">
        <f t="shared" si="457"/>
        <v>4.3849309255504738E-2</v>
      </c>
      <c r="N784" s="569"/>
      <c r="O784" s="569"/>
      <c r="P784" s="117" t="s">
        <v>137</v>
      </c>
      <c r="Q784" s="187">
        <v>12825672</v>
      </c>
      <c r="R784" s="160">
        <f>IFERROR(Q784/N779,"-")</f>
        <v>2.8890377719700711E-2</v>
      </c>
      <c r="S784" s="187">
        <v>285</v>
      </c>
      <c r="T784" s="160">
        <f>IFERROR(S784/O779,"-")</f>
        <v>0.39583333333333331</v>
      </c>
      <c r="U784" s="190">
        <f t="shared" si="448"/>
        <v>45002.357894736844</v>
      </c>
      <c r="V784" s="101">
        <f t="shared" si="458"/>
        <v>6.7188457730208871E-3</v>
      </c>
      <c r="W784" s="569"/>
      <c r="X784" s="569"/>
      <c r="Y784" s="117" t="s">
        <v>137</v>
      </c>
      <c r="Z784" s="187">
        <v>8289608</v>
      </c>
      <c r="AA784" s="160">
        <f>IFERROR(Z784/W779,"-")</f>
        <v>3.1603478895521696E-2</v>
      </c>
      <c r="AB784" s="187">
        <v>152</v>
      </c>
      <c r="AC784" s="160">
        <f>IFERROR(AB784/X779,"-")</f>
        <v>0.39895013123359579</v>
      </c>
      <c r="AD784" s="190">
        <f t="shared" si="449"/>
        <v>54536.894736842107</v>
      </c>
      <c r="AE784" s="101">
        <f t="shared" si="459"/>
        <v>3.5833844122778067E-3</v>
      </c>
      <c r="AF784" s="569"/>
      <c r="AG784" s="569"/>
      <c r="AH784" s="117" t="s">
        <v>137</v>
      </c>
      <c r="AI784" s="187">
        <v>11748418</v>
      </c>
      <c r="AJ784" s="160">
        <f>IFERROR(AI784/AF779,"-")</f>
        <v>1.8673238582045913E-2</v>
      </c>
      <c r="AK784" s="187">
        <v>319</v>
      </c>
      <c r="AL784" s="160">
        <f>IFERROR(AK784/AG779,"-")</f>
        <v>0.4316644113667118</v>
      </c>
      <c r="AM784" s="190">
        <f t="shared" si="450"/>
        <v>36828.896551724138</v>
      </c>
      <c r="AN784" s="101">
        <f t="shared" si="460"/>
        <v>7.5203922862935547E-3</v>
      </c>
      <c r="AO784" s="569"/>
      <c r="AP784" s="586"/>
      <c r="AQ784" s="117" t="s">
        <v>137</v>
      </c>
      <c r="AR784" s="187">
        <f t="shared" si="445"/>
        <v>102323104</v>
      </c>
      <c r="AS784" s="160">
        <f>IFERROR(AR784/AO779,"-")</f>
        <v>2.1289101282427628E-2</v>
      </c>
      <c r="AT784" s="187">
        <f t="shared" si="446"/>
        <v>2616</v>
      </c>
      <c r="AU784" s="160">
        <f>IFERROR(AT784/AP779,"-")</f>
        <v>0.34658187599364071</v>
      </c>
      <c r="AV784" s="190">
        <f t="shared" si="451"/>
        <v>39114.336391437311</v>
      </c>
      <c r="AW784" s="101">
        <f t="shared" si="461"/>
        <v>6.1671931727096986E-2</v>
      </c>
      <c r="AX784" s="112"/>
      <c r="BN784" s="476"/>
      <c r="BO784" s="566"/>
      <c r="BP784" s="569"/>
      <c r="BQ784" s="569"/>
      <c r="BR784" s="388" t="s">
        <v>146</v>
      </c>
      <c r="BS784" s="374">
        <v>549173</v>
      </c>
      <c r="BT784" s="329">
        <v>3.2008305782708288E-3</v>
      </c>
      <c r="BU784" s="374">
        <v>18</v>
      </c>
      <c r="BV784" s="329">
        <v>7.1713147410358571E-2</v>
      </c>
      <c r="BW784" s="374">
        <v>30509.611111111109</v>
      </c>
      <c r="BX784" s="389">
        <v>1.0090251695722854E-3</v>
      </c>
      <c r="CA784" s="9"/>
      <c r="CB784" s="138"/>
      <c r="CC784" s="138"/>
      <c r="CD784" s="138"/>
      <c r="CE784" s="138"/>
      <c r="CF784" s="138"/>
      <c r="CG784" s="138"/>
      <c r="CH784" s="1"/>
      <c r="CI784" s="9"/>
      <c r="CJ784" s="130"/>
      <c r="CK784" s="130"/>
      <c r="CL784" s="130"/>
      <c r="CM784" s="1"/>
      <c r="CN784" s="1"/>
      <c r="CO784" s="1"/>
      <c r="CP784" s="1"/>
      <c r="CQ784" s="1"/>
    </row>
    <row r="785" spans="2:95" s="14" customFormat="1" ht="13.5" customHeight="1">
      <c r="B785" s="451"/>
      <c r="C785" s="566"/>
      <c r="D785" s="581"/>
      <c r="E785" s="569"/>
      <c r="F785" s="569"/>
      <c r="G785" s="117" t="s">
        <v>138</v>
      </c>
      <c r="H785" s="187">
        <v>123622728</v>
      </c>
      <c r="I785" s="160">
        <f>IFERROR(H785/E779,"-")</f>
        <v>3.5616296079773832E-2</v>
      </c>
      <c r="J785" s="187">
        <v>1901</v>
      </c>
      <c r="K785" s="160">
        <f>IFERROR(J785/F779,"-")</f>
        <v>0.33304134548002801</v>
      </c>
      <c r="L785" s="190">
        <f t="shared" si="447"/>
        <v>65030.367175170963</v>
      </c>
      <c r="M785" s="101">
        <f t="shared" si="457"/>
        <v>4.4815880050921776E-2</v>
      </c>
      <c r="N785" s="569"/>
      <c r="O785" s="569"/>
      <c r="P785" s="117" t="s">
        <v>138</v>
      </c>
      <c r="Q785" s="187">
        <v>19739879</v>
      </c>
      <c r="R785" s="160">
        <f>IFERROR(Q785/N779,"-")</f>
        <v>4.4464926317403716E-2</v>
      </c>
      <c r="S785" s="187">
        <v>265</v>
      </c>
      <c r="T785" s="160">
        <f>IFERROR(S785/O779,"-")</f>
        <v>0.36805555555555558</v>
      </c>
      <c r="U785" s="190">
        <f t="shared" si="448"/>
        <v>74490.109433962265</v>
      </c>
      <c r="V785" s="101">
        <f t="shared" si="458"/>
        <v>6.2473478240369657E-3</v>
      </c>
      <c r="W785" s="569"/>
      <c r="X785" s="569"/>
      <c r="Y785" s="117" t="s">
        <v>138</v>
      </c>
      <c r="Z785" s="187">
        <v>8809038</v>
      </c>
      <c r="AA785" s="160">
        <f>IFERROR(Z785/W779,"-")</f>
        <v>3.3583764940736484E-2</v>
      </c>
      <c r="AB785" s="187">
        <v>144</v>
      </c>
      <c r="AC785" s="160">
        <f>IFERROR(AB785/X779,"-")</f>
        <v>0.37795275590551181</v>
      </c>
      <c r="AD785" s="190">
        <f t="shared" si="449"/>
        <v>61173.875</v>
      </c>
      <c r="AE785" s="101">
        <f t="shared" si="459"/>
        <v>3.3947852326842378E-3</v>
      </c>
      <c r="AF785" s="569"/>
      <c r="AG785" s="569"/>
      <c r="AH785" s="117" t="s">
        <v>138</v>
      </c>
      <c r="AI785" s="187">
        <v>19155330</v>
      </c>
      <c r="AJ785" s="160">
        <f>IFERROR(AI785/AF779,"-")</f>
        <v>3.0445975552437915E-2</v>
      </c>
      <c r="AK785" s="187">
        <v>290</v>
      </c>
      <c r="AL785" s="160">
        <f>IFERROR(AK785/AG779,"-")</f>
        <v>0.39242219215155616</v>
      </c>
      <c r="AM785" s="190">
        <f t="shared" si="450"/>
        <v>66052.862068965522</v>
      </c>
      <c r="AN785" s="101">
        <f t="shared" si="460"/>
        <v>6.8367202602668681E-3</v>
      </c>
      <c r="AO785" s="569"/>
      <c r="AP785" s="586"/>
      <c r="AQ785" s="117" t="s">
        <v>138</v>
      </c>
      <c r="AR785" s="187">
        <f t="shared" si="445"/>
        <v>171326975</v>
      </c>
      <c r="AS785" s="160">
        <f>IFERROR(AR785/AO779,"-")</f>
        <v>3.5645882313997686E-2</v>
      </c>
      <c r="AT785" s="187">
        <f t="shared" si="446"/>
        <v>2600</v>
      </c>
      <c r="AU785" s="160">
        <f>IFERROR(AT785/AP779,"-")</f>
        <v>0.34446210916799153</v>
      </c>
      <c r="AV785" s="190">
        <f t="shared" si="451"/>
        <v>65894.99038461539</v>
      </c>
      <c r="AW785" s="101">
        <f t="shared" si="461"/>
        <v>6.1294733367909852E-2</v>
      </c>
      <c r="AX785" s="112"/>
      <c r="BN785" s="476"/>
      <c r="BO785" s="566"/>
      <c r="BP785" s="569"/>
      <c r="BQ785" s="569"/>
      <c r="BR785" s="388" t="s">
        <v>147</v>
      </c>
      <c r="BS785" s="374">
        <v>191560</v>
      </c>
      <c r="BT785" s="329">
        <v>1.1164990004489659E-3</v>
      </c>
      <c r="BU785" s="374">
        <v>27</v>
      </c>
      <c r="BV785" s="329">
        <v>0.10756972111553785</v>
      </c>
      <c r="BW785" s="374">
        <v>7094.8148148148148</v>
      </c>
      <c r="BX785" s="389">
        <v>1.5135377543584281E-3</v>
      </c>
      <c r="CA785" s="9"/>
      <c r="CB785" s="138"/>
      <c r="CC785" s="138"/>
      <c r="CD785" s="138"/>
      <c r="CE785" s="138"/>
      <c r="CF785" s="138"/>
      <c r="CG785" s="138"/>
      <c r="CH785" s="1"/>
      <c r="CI785" s="9"/>
      <c r="CJ785" s="130"/>
      <c r="CK785" s="130"/>
      <c r="CL785" s="130"/>
      <c r="CM785" s="1"/>
      <c r="CN785" s="1"/>
      <c r="CO785" s="1"/>
      <c r="CP785" s="1"/>
      <c r="CQ785" s="1"/>
    </row>
    <row r="786" spans="2:95" s="14" customFormat="1" ht="13.5" customHeight="1">
      <c r="B786" s="451"/>
      <c r="C786" s="566"/>
      <c r="D786" s="581"/>
      <c r="E786" s="569"/>
      <c r="F786" s="569"/>
      <c r="G786" s="117" t="s">
        <v>139</v>
      </c>
      <c r="H786" s="187">
        <v>94630097</v>
      </c>
      <c r="I786" s="160">
        <f>IFERROR(H786/E779,"-")</f>
        <v>2.7263381154391916E-2</v>
      </c>
      <c r="J786" s="187">
        <v>589</v>
      </c>
      <c r="K786" s="160">
        <f>IFERROR(J786/F779,"-")</f>
        <v>0.1031885073580939</v>
      </c>
      <c r="L786" s="190">
        <f t="shared" si="447"/>
        <v>160662.30390492361</v>
      </c>
      <c r="M786" s="101">
        <f t="shared" si="457"/>
        <v>1.38856145975765E-2</v>
      </c>
      <c r="N786" s="569"/>
      <c r="O786" s="569"/>
      <c r="P786" s="117" t="s">
        <v>139</v>
      </c>
      <c r="Q786" s="187">
        <v>18260168</v>
      </c>
      <c r="R786" s="160">
        <f>IFERROR(Q786/N779,"-")</f>
        <v>4.1131813658199894E-2</v>
      </c>
      <c r="S786" s="187">
        <v>96</v>
      </c>
      <c r="T786" s="160">
        <f>IFERROR(S786/O779,"-")</f>
        <v>0.13333333333333333</v>
      </c>
      <c r="U786" s="190">
        <f t="shared" si="448"/>
        <v>190210.08333333334</v>
      </c>
      <c r="V786" s="101">
        <f t="shared" si="458"/>
        <v>2.2631901551228252E-3</v>
      </c>
      <c r="W786" s="569"/>
      <c r="X786" s="569"/>
      <c r="Y786" s="117" t="s">
        <v>139</v>
      </c>
      <c r="Z786" s="187">
        <v>8323219</v>
      </c>
      <c r="AA786" s="160">
        <f>IFERROR(Z786/W779,"-")</f>
        <v>3.1731618191029688E-2</v>
      </c>
      <c r="AB786" s="187">
        <v>59</v>
      </c>
      <c r="AC786" s="160">
        <f>IFERROR(AB786/X779,"-")</f>
        <v>0.15485564304461943</v>
      </c>
      <c r="AD786" s="190">
        <f t="shared" si="449"/>
        <v>141071.50847457626</v>
      </c>
      <c r="AE786" s="101">
        <f t="shared" si="459"/>
        <v>1.3909189495025698E-3</v>
      </c>
      <c r="AF786" s="569"/>
      <c r="AG786" s="569"/>
      <c r="AH786" s="117" t="s">
        <v>139</v>
      </c>
      <c r="AI786" s="187">
        <v>19080467</v>
      </c>
      <c r="AJ786" s="160">
        <f>IFERROR(AI786/AF779,"-")</f>
        <v>3.03269863693864E-2</v>
      </c>
      <c r="AK786" s="187">
        <v>116</v>
      </c>
      <c r="AL786" s="160">
        <f>IFERROR(AK786/AG779,"-")</f>
        <v>0.15696887686062247</v>
      </c>
      <c r="AM786" s="190">
        <f t="shared" si="450"/>
        <v>164486.78448275861</v>
      </c>
      <c r="AN786" s="101">
        <f t="shared" si="460"/>
        <v>2.734688104106747E-3</v>
      </c>
      <c r="AO786" s="569"/>
      <c r="AP786" s="586"/>
      <c r="AQ786" s="117" t="s">
        <v>139</v>
      </c>
      <c r="AR786" s="187">
        <f t="shared" si="445"/>
        <v>140293951</v>
      </c>
      <c r="AS786" s="160">
        <f>IFERROR(AR786/AO779,"-")</f>
        <v>2.9189225261881602E-2</v>
      </c>
      <c r="AT786" s="187">
        <f t="shared" si="446"/>
        <v>860</v>
      </c>
      <c r="AU786" s="160">
        <f>IFERROR(AT786/AP779,"-")</f>
        <v>0.11393746687864335</v>
      </c>
      <c r="AV786" s="190">
        <f t="shared" si="451"/>
        <v>163132.50116279069</v>
      </c>
      <c r="AW786" s="101">
        <f t="shared" si="461"/>
        <v>2.0274411806308644E-2</v>
      </c>
      <c r="AX786" s="112"/>
      <c r="BN786" s="477"/>
      <c r="BO786" s="567"/>
      <c r="BP786" s="570"/>
      <c r="BQ786" s="570"/>
      <c r="BR786" s="119" t="s">
        <v>74</v>
      </c>
      <c r="BS786" s="374">
        <v>28732389</v>
      </c>
      <c r="BT786" s="329">
        <v>0.16746546042498886</v>
      </c>
      <c r="BU786" s="374">
        <v>211</v>
      </c>
      <c r="BV786" s="329">
        <v>0.84063745019920322</v>
      </c>
      <c r="BW786" s="374">
        <v>136172.45971563982</v>
      </c>
      <c r="BX786" s="389">
        <v>1.182801726554179E-2</v>
      </c>
      <c r="CA786" s="9"/>
      <c r="CB786" s="138"/>
      <c r="CC786" s="138"/>
      <c r="CD786" s="138"/>
      <c r="CE786" s="138"/>
      <c r="CF786" s="138"/>
      <c r="CG786" s="138"/>
      <c r="CH786" s="1"/>
      <c r="CI786" s="9"/>
      <c r="CJ786" s="130"/>
      <c r="CK786" s="130"/>
      <c r="CL786" s="130"/>
      <c r="CM786" s="1"/>
      <c r="CN786" s="1"/>
      <c r="CO786" s="1"/>
      <c r="CP786" s="1"/>
      <c r="CQ786" s="1"/>
    </row>
    <row r="787" spans="2:95" s="14" customFormat="1" ht="13.5" customHeight="1">
      <c r="B787" s="451"/>
      <c r="C787" s="566"/>
      <c r="D787" s="581"/>
      <c r="E787" s="569"/>
      <c r="F787" s="569"/>
      <c r="G787" s="117" t="s">
        <v>149</v>
      </c>
      <c r="H787" s="187">
        <v>5490</v>
      </c>
      <c r="I787" s="160">
        <f>IFERROR(H787/E779,"-")</f>
        <v>1.5816951190234076E-6</v>
      </c>
      <c r="J787" s="187">
        <v>4</v>
      </c>
      <c r="K787" s="160">
        <f>IFERROR(J787/F779,"-")</f>
        <v>7.0077084793272596E-4</v>
      </c>
      <c r="L787" s="190">
        <f t="shared" si="447"/>
        <v>1372.5</v>
      </c>
      <c r="M787" s="101">
        <f t="shared" si="457"/>
        <v>9.4299589796784382E-5</v>
      </c>
      <c r="N787" s="569"/>
      <c r="O787" s="569"/>
      <c r="P787" s="117" t="s">
        <v>149</v>
      </c>
      <c r="Q787" s="187">
        <v>1459</v>
      </c>
      <c r="R787" s="160">
        <f>IFERROR(Q787/N779,"-")</f>
        <v>3.2864602410730086E-6</v>
      </c>
      <c r="S787" s="187">
        <v>1</v>
      </c>
      <c r="T787" s="160">
        <f>IFERROR(S787/O779,"-")</f>
        <v>1.3888888888888889E-3</v>
      </c>
      <c r="U787" s="190">
        <f t="shared" si="448"/>
        <v>1459</v>
      </c>
      <c r="V787" s="101">
        <f t="shared" si="458"/>
        <v>2.3574897449196096E-5</v>
      </c>
      <c r="W787" s="569"/>
      <c r="X787" s="569"/>
      <c r="Y787" s="117" t="s">
        <v>149</v>
      </c>
      <c r="Z787" s="187">
        <v>0</v>
      </c>
      <c r="AA787" s="160">
        <f>IFERROR(Z787/W779,"-")</f>
        <v>0</v>
      </c>
      <c r="AB787" s="187">
        <v>0</v>
      </c>
      <c r="AC787" s="160">
        <f>IFERROR(AB787/X779,"-")</f>
        <v>0</v>
      </c>
      <c r="AD787" s="190" t="str">
        <f t="shared" si="449"/>
        <v>-</v>
      </c>
      <c r="AE787" s="101">
        <f t="shared" si="459"/>
        <v>0</v>
      </c>
      <c r="AF787" s="569"/>
      <c r="AG787" s="569"/>
      <c r="AH787" s="117" t="s">
        <v>149</v>
      </c>
      <c r="AI787" s="187">
        <v>4460</v>
      </c>
      <c r="AJ787" s="160">
        <f>IFERROR(AI787/AF779,"-")</f>
        <v>7.0888390314274463E-6</v>
      </c>
      <c r="AK787" s="187">
        <v>1</v>
      </c>
      <c r="AL787" s="160">
        <f>IFERROR(AK787/AG779,"-")</f>
        <v>1.3531799729364006E-3</v>
      </c>
      <c r="AM787" s="190">
        <f t="shared" si="450"/>
        <v>4460</v>
      </c>
      <c r="AN787" s="101">
        <f t="shared" si="460"/>
        <v>2.3574897449196096E-5</v>
      </c>
      <c r="AO787" s="569"/>
      <c r="AP787" s="586"/>
      <c r="AQ787" s="117" t="s">
        <v>149</v>
      </c>
      <c r="AR787" s="187">
        <f t="shared" si="445"/>
        <v>11409</v>
      </c>
      <c r="AS787" s="160">
        <f>IFERROR(AR787/AO779,"-")</f>
        <v>2.3737293635190814E-6</v>
      </c>
      <c r="AT787" s="187">
        <f t="shared" si="446"/>
        <v>6</v>
      </c>
      <c r="AU787" s="160">
        <f>IFERROR(AT787/AP779,"-")</f>
        <v>7.9491255961844202E-4</v>
      </c>
      <c r="AV787" s="190">
        <f t="shared" si="451"/>
        <v>1901.5</v>
      </c>
      <c r="AW787" s="101">
        <f t="shared" si="461"/>
        <v>1.4144938469517657E-4</v>
      </c>
      <c r="AX787" s="112"/>
      <c r="BN787" s="555">
        <v>47</v>
      </c>
      <c r="BO787" s="565" t="s">
        <v>13</v>
      </c>
      <c r="BP787" s="568">
        <v>425296790</v>
      </c>
      <c r="BQ787" s="568">
        <v>510</v>
      </c>
      <c r="BR787" s="388" t="s">
        <v>133</v>
      </c>
      <c r="BS787" s="374">
        <v>3557044</v>
      </c>
      <c r="BT787" s="329">
        <v>8.3636746940883334E-3</v>
      </c>
      <c r="BU787" s="374">
        <v>111</v>
      </c>
      <c r="BV787" s="329">
        <v>0.21764705882352942</v>
      </c>
      <c r="BW787" s="374">
        <v>32045.441441441442</v>
      </c>
      <c r="BX787" s="389">
        <v>3.0201616194596359E-3</v>
      </c>
      <c r="CA787" s="9"/>
      <c r="CB787" s="138"/>
      <c r="CC787" s="138"/>
      <c r="CD787" s="138"/>
      <c r="CE787" s="138"/>
      <c r="CF787" s="138"/>
      <c r="CG787" s="138"/>
      <c r="CH787" s="1"/>
      <c r="CI787" s="9"/>
      <c r="CJ787" s="130"/>
      <c r="CK787" s="130"/>
      <c r="CL787" s="130"/>
      <c r="CM787" s="1"/>
      <c r="CN787" s="1"/>
      <c r="CO787" s="1"/>
      <c r="CP787" s="1"/>
      <c r="CQ787" s="1"/>
    </row>
    <row r="788" spans="2:95" s="14" customFormat="1" ht="13.5" customHeight="1">
      <c r="B788" s="451"/>
      <c r="C788" s="566"/>
      <c r="D788" s="581"/>
      <c r="E788" s="569"/>
      <c r="F788" s="569"/>
      <c r="G788" s="117" t="s">
        <v>140</v>
      </c>
      <c r="H788" s="187">
        <v>375169</v>
      </c>
      <c r="I788" s="160">
        <f>IFERROR(H788/E779,"-")</f>
        <v>1.0808797379032656E-4</v>
      </c>
      <c r="J788" s="187">
        <v>31</v>
      </c>
      <c r="K788" s="160">
        <f>IFERROR(J788/F779,"-")</f>
        <v>5.4309740714786267E-3</v>
      </c>
      <c r="L788" s="190">
        <f t="shared" si="447"/>
        <v>12102.225806451614</v>
      </c>
      <c r="M788" s="101">
        <f t="shared" si="457"/>
        <v>7.3082182092507899E-4</v>
      </c>
      <c r="N788" s="569"/>
      <c r="O788" s="569"/>
      <c r="P788" s="117" t="s">
        <v>140</v>
      </c>
      <c r="Q788" s="187">
        <v>99896</v>
      </c>
      <c r="R788" s="160">
        <f>IFERROR(Q788/N779,"-")</f>
        <v>2.2502003580687408E-4</v>
      </c>
      <c r="S788" s="187">
        <v>6</v>
      </c>
      <c r="T788" s="160">
        <f>IFERROR(S788/O779,"-")</f>
        <v>8.3333333333333332E-3</v>
      </c>
      <c r="U788" s="190">
        <f t="shared" si="448"/>
        <v>16649.333333333332</v>
      </c>
      <c r="V788" s="101">
        <f t="shared" si="458"/>
        <v>1.4144938469517657E-4</v>
      </c>
      <c r="W788" s="569"/>
      <c r="X788" s="569"/>
      <c r="Y788" s="117" t="s">
        <v>140</v>
      </c>
      <c r="Z788" s="187">
        <v>95071</v>
      </c>
      <c r="AA788" s="160">
        <f>IFERROR(Z788/W779,"-")</f>
        <v>3.624507144458632E-4</v>
      </c>
      <c r="AB788" s="187">
        <v>6</v>
      </c>
      <c r="AC788" s="160">
        <f>IFERROR(AB788/X779,"-")</f>
        <v>1.5748031496062992E-2</v>
      </c>
      <c r="AD788" s="190">
        <f t="shared" si="449"/>
        <v>15845.166666666666</v>
      </c>
      <c r="AE788" s="101">
        <f t="shared" si="459"/>
        <v>1.4144938469517657E-4</v>
      </c>
      <c r="AF788" s="569"/>
      <c r="AG788" s="569"/>
      <c r="AH788" s="117" t="s">
        <v>140</v>
      </c>
      <c r="AI788" s="187">
        <v>59367</v>
      </c>
      <c r="AJ788" s="160">
        <f>IFERROR(AI788/AF779,"-")</f>
        <v>9.435944098178323E-5</v>
      </c>
      <c r="AK788" s="187">
        <v>5</v>
      </c>
      <c r="AL788" s="160">
        <f>IFERROR(AK788/AG779,"-")</f>
        <v>6.7658998646820028E-3</v>
      </c>
      <c r="AM788" s="190">
        <f t="shared" si="450"/>
        <v>11873.4</v>
      </c>
      <c r="AN788" s="101">
        <f t="shared" si="460"/>
        <v>1.1787448724598048E-4</v>
      </c>
      <c r="AO788" s="569"/>
      <c r="AP788" s="586"/>
      <c r="AQ788" s="117" t="s">
        <v>140</v>
      </c>
      <c r="AR788" s="187">
        <f t="shared" si="445"/>
        <v>629503</v>
      </c>
      <c r="AS788" s="160">
        <f>IFERROR(AR788/AO779,"-")</f>
        <v>1.3097289469045072E-4</v>
      </c>
      <c r="AT788" s="187">
        <f t="shared" si="446"/>
        <v>48</v>
      </c>
      <c r="AU788" s="160">
        <f>IFERROR(AT788/AP779,"-")</f>
        <v>6.3593004769475362E-3</v>
      </c>
      <c r="AV788" s="190">
        <f t="shared" si="451"/>
        <v>13114.645833333334</v>
      </c>
      <c r="AW788" s="101">
        <f t="shared" si="461"/>
        <v>1.1315950775614126E-3</v>
      </c>
      <c r="AX788" s="112"/>
      <c r="BN788" s="476"/>
      <c r="BO788" s="566"/>
      <c r="BP788" s="569"/>
      <c r="BQ788" s="569"/>
      <c r="BR788" s="388" t="s">
        <v>134</v>
      </c>
      <c r="BS788" s="374">
        <v>9289664</v>
      </c>
      <c r="BT788" s="329">
        <v>2.1842779485826826E-2</v>
      </c>
      <c r="BU788" s="374">
        <v>131</v>
      </c>
      <c r="BV788" s="329">
        <v>0.25686274509803919</v>
      </c>
      <c r="BW788" s="374">
        <v>70913.465648854966</v>
      </c>
      <c r="BX788" s="389">
        <v>3.5643348842271379E-3</v>
      </c>
      <c r="CA788" s="9"/>
      <c r="CB788" s="138"/>
      <c r="CC788" s="138"/>
      <c r="CD788" s="138"/>
      <c r="CE788" s="138"/>
      <c r="CF788" s="138"/>
      <c r="CG788" s="138"/>
      <c r="CH788" s="1"/>
      <c r="CI788" s="9"/>
      <c r="CJ788" s="130"/>
      <c r="CK788" s="130"/>
      <c r="CL788" s="130"/>
      <c r="CM788" s="1"/>
      <c r="CN788" s="1"/>
      <c r="CO788" s="1"/>
      <c r="CP788" s="1"/>
      <c r="CQ788" s="1"/>
    </row>
    <row r="789" spans="2:95" s="14" customFormat="1" ht="13.5" customHeight="1">
      <c r="B789" s="451"/>
      <c r="C789" s="566"/>
      <c r="D789" s="581"/>
      <c r="E789" s="569"/>
      <c r="F789" s="569"/>
      <c r="G789" s="117" t="s">
        <v>141</v>
      </c>
      <c r="H789" s="187">
        <v>3367063</v>
      </c>
      <c r="I789" s="160">
        <f>IFERROR(H789/E779,"-")</f>
        <v>9.7006686931590377E-4</v>
      </c>
      <c r="J789" s="187">
        <v>199</v>
      </c>
      <c r="K789" s="160">
        <f>IFERROR(J789/F779,"-")</f>
        <v>3.4863349684653121E-2</v>
      </c>
      <c r="L789" s="190">
        <f t="shared" si="447"/>
        <v>16919.914572864323</v>
      </c>
      <c r="M789" s="101">
        <f t="shared" si="457"/>
        <v>4.691404592390023E-3</v>
      </c>
      <c r="N789" s="569"/>
      <c r="O789" s="569"/>
      <c r="P789" s="117" t="s">
        <v>141</v>
      </c>
      <c r="Q789" s="187">
        <v>396576</v>
      </c>
      <c r="R789" s="160">
        <f>IFERROR(Q789/N779,"-")</f>
        <v>8.9330449387509906E-4</v>
      </c>
      <c r="S789" s="187">
        <v>28</v>
      </c>
      <c r="T789" s="160">
        <f>IFERROR(S789/O779,"-")</f>
        <v>3.888888888888889E-2</v>
      </c>
      <c r="U789" s="190">
        <f t="shared" si="448"/>
        <v>14163.428571428571</v>
      </c>
      <c r="V789" s="101">
        <f t="shared" si="458"/>
        <v>6.6009712857749067E-4</v>
      </c>
      <c r="W789" s="569"/>
      <c r="X789" s="569"/>
      <c r="Y789" s="117" t="s">
        <v>141</v>
      </c>
      <c r="Z789" s="187">
        <v>129676</v>
      </c>
      <c r="AA789" s="160">
        <f>IFERROR(Z789/W779,"-")</f>
        <v>4.9437955682050006E-4</v>
      </c>
      <c r="AB789" s="187">
        <v>17</v>
      </c>
      <c r="AC789" s="160">
        <f>IFERROR(AB789/X779,"-")</f>
        <v>4.4619422572178477E-2</v>
      </c>
      <c r="AD789" s="190">
        <f t="shared" si="449"/>
        <v>7628</v>
      </c>
      <c r="AE789" s="101">
        <f t="shared" si="459"/>
        <v>4.0077325663633365E-4</v>
      </c>
      <c r="AF789" s="569"/>
      <c r="AG789" s="569"/>
      <c r="AH789" s="117" t="s">
        <v>141</v>
      </c>
      <c r="AI789" s="187">
        <v>692453</v>
      </c>
      <c r="AJ789" s="160">
        <f>IFERROR(AI789/AF779,"-")</f>
        <v>1.1006026578091995E-3</v>
      </c>
      <c r="AK789" s="187">
        <v>34</v>
      </c>
      <c r="AL789" s="160">
        <f>IFERROR(AK789/AG779,"-")</f>
        <v>4.6008119079837616E-2</v>
      </c>
      <c r="AM789" s="190">
        <f t="shared" si="450"/>
        <v>20366.264705882353</v>
      </c>
      <c r="AN789" s="101">
        <f t="shared" si="460"/>
        <v>8.015465132726673E-4</v>
      </c>
      <c r="AO789" s="569"/>
      <c r="AP789" s="586"/>
      <c r="AQ789" s="117" t="s">
        <v>141</v>
      </c>
      <c r="AR789" s="187">
        <f t="shared" si="445"/>
        <v>4585768</v>
      </c>
      <c r="AS789" s="160">
        <f>IFERROR(AR789/AO779,"-")</f>
        <v>9.5410396668298462E-4</v>
      </c>
      <c r="AT789" s="187">
        <f t="shared" si="446"/>
        <v>278</v>
      </c>
      <c r="AU789" s="160">
        <f>IFERROR(AT789/AP779,"-")</f>
        <v>3.6830948595654479E-2</v>
      </c>
      <c r="AV789" s="190">
        <f t="shared" si="451"/>
        <v>16495.56834532374</v>
      </c>
      <c r="AW789" s="101">
        <f t="shared" si="461"/>
        <v>6.5538214908765144E-3</v>
      </c>
      <c r="AX789" s="112"/>
      <c r="BN789" s="476"/>
      <c r="BO789" s="566"/>
      <c r="BP789" s="569"/>
      <c r="BQ789" s="569"/>
      <c r="BR789" s="388" t="s">
        <v>135</v>
      </c>
      <c r="BS789" s="374">
        <v>4002247</v>
      </c>
      <c r="BT789" s="329">
        <v>9.4104801496385625E-3</v>
      </c>
      <c r="BU789" s="374">
        <v>151</v>
      </c>
      <c r="BV789" s="329">
        <v>0.29607843137254902</v>
      </c>
      <c r="BW789" s="374">
        <v>26504.947019867548</v>
      </c>
      <c r="BX789" s="389">
        <v>4.1085081489946398E-3</v>
      </c>
      <c r="CA789" s="9"/>
      <c r="CB789" s="138"/>
      <c r="CC789" s="138"/>
      <c r="CD789" s="138"/>
      <c r="CE789" s="138"/>
      <c r="CF789" s="138"/>
      <c r="CG789" s="138"/>
      <c r="CH789" s="1"/>
      <c r="CI789" s="9"/>
      <c r="CJ789" s="130"/>
      <c r="CK789" s="130"/>
      <c r="CL789" s="130"/>
      <c r="CM789" s="1"/>
      <c r="CN789" s="1"/>
      <c r="CO789" s="1"/>
      <c r="CP789" s="1"/>
      <c r="CQ789" s="1"/>
    </row>
    <row r="790" spans="2:95" s="14" customFormat="1" ht="13.5" customHeight="1">
      <c r="B790" s="451"/>
      <c r="C790" s="566"/>
      <c r="D790" s="581"/>
      <c r="E790" s="569"/>
      <c r="F790" s="569"/>
      <c r="G790" s="117" t="s">
        <v>142</v>
      </c>
      <c r="H790" s="187">
        <v>757967</v>
      </c>
      <c r="I790" s="160">
        <f>IFERROR(H790/E779,"-")</f>
        <v>2.1837389877610476E-4</v>
      </c>
      <c r="J790" s="187">
        <v>15</v>
      </c>
      <c r="K790" s="160">
        <f>IFERROR(J790/F779,"-")</f>
        <v>2.6278906797477224E-3</v>
      </c>
      <c r="L790" s="190">
        <f t="shared" si="447"/>
        <v>50531.133333333331</v>
      </c>
      <c r="M790" s="101">
        <f t="shared" si="457"/>
        <v>3.5362346173794146E-4</v>
      </c>
      <c r="N790" s="569"/>
      <c r="O790" s="569"/>
      <c r="P790" s="117" t="s">
        <v>142</v>
      </c>
      <c r="Q790" s="187">
        <v>40265</v>
      </c>
      <c r="R790" s="160">
        <f>IFERROR(Q790/N779,"-")</f>
        <v>9.0698644007405554E-5</v>
      </c>
      <c r="S790" s="187">
        <v>4</v>
      </c>
      <c r="T790" s="160">
        <f>IFERROR(S790/O779,"-")</f>
        <v>5.5555555555555558E-3</v>
      </c>
      <c r="U790" s="190">
        <f t="shared" si="448"/>
        <v>10066.25</v>
      </c>
      <c r="V790" s="101">
        <f t="shared" si="458"/>
        <v>9.4299589796784382E-5</v>
      </c>
      <c r="W790" s="569"/>
      <c r="X790" s="569"/>
      <c r="Y790" s="117" t="s">
        <v>142</v>
      </c>
      <c r="Z790" s="187">
        <v>0</v>
      </c>
      <c r="AA790" s="160">
        <f>IFERROR(Z790/W779,"-")</f>
        <v>0</v>
      </c>
      <c r="AB790" s="187">
        <v>0</v>
      </c>
      <c r="AC790" s="160">
        <f>IFERROR(AB790/X779,"-")</f>
        <v>0</v>
      </c>
      <c r="AD790" s="190" t="str">
        <f t="shared" si="449"/>
        <v>-</v>
      </c>
      <c r="AE790" s="101">
        <f t="shared" si="459"/>
        <v>0</v>
      </c>
      <c r="AF790" s="569"/>
      <c r="AG790" s="569"/>
      <c r="AH790" s="117" t="s">
        <v>142</v>
      </c>
      <c r="AI790" s="187">
        <v>414120</v>
      </c>
      <c r="AJ790" s="160">
        <f>IFERROR(AI790/AF779,"-")</f>
        <v>6.5821300890016451E-4</v>
      </c>
      <c r="AK790" s="187">
        <v>7</v>
      </c>
      <c r="AL790" s="160">
        <f>IFERROR(AK790/AG779,"-")</f>
        <v>9.4722598105548041E-3</v>
      </c>
      <c r="AM790" s="190">
        <f t="shared" si="450"/>
        <v>59160</v>
      </c>
      <c r="AN790" s="101">
        <f t="shared" si="460"/>
        <v>1.6502428214437267E-4</v>
      </c>
      <c r="AO790" s="569"/>
      <c r="AP790" s="586"/>
      <c r="AQ790" s="117" t="s">
        <v>142</v>
      </c>
      <c r="AR790" s="187">
        <f t="shared" si="445"/>
        <v>1212352</v>
      </c>
      <c r="AS790" s="160">
        <f>IFERROR(AR790/AO779,"-")</f>
        <v>2.5223906927172282E-4</v>
      </c>
      <c r="AT790" s="187">
        <f t="shared" si="446"/>
        <v>26</v>
      </c>
      <c r="AU790" s="160">
        <f>IFERROR(AT790/AP779,"-")</f>
        <v>3.4446210916799151E-3</v>
      </c>
      <c r="AV790" s="190">
        <f t="shared" si="451"/>
        <v>46628.923076923078</v>
      </c>
      <c r="AW790" s="101">
        <f t="shared" si="461"/>
        <v>6.1294733367909854E-4</v>
      </c>
      <c r="AX790" s="112"/>
      <c r="BN790" s="476"/>
      <c r="BO790" s="566"/>
      <c r="BP790" s="569"/>
      <c r="BQ790" s="569"/>
      <c r="BR790" s="388" t="s">
        <v>136</v>
      </c>
      <c r="BS790" s="374">
        <v>1709832</v>
      </c>
      <c r="BT790" s="329">
        <v>4.0203266053336541E-3</v>
      </c>
      <c r="BU790" s="374">
        <v>27</v>
      </c>
      <c r="BV790" s="329">
        <v>5.2941176470588235E-2</v>
      </c>
      <c r="BW790" s="374">
        <v>63327.111111111109</v>
      </c>
      <c r="BX790" s="389">
        <v>7.346339074361277E-4</v>
      </c>
      <c r="CA790" s="9"/>
      <c r="CB790" s="138"/>
      <c r="CC790" s="138"/>
      <c r="CD790" s="138"/>
      <c r="CE790" s="138"/>
      <c r="CF790" s="138"/>
      <c r="CG790" s="138"/>
      <c r="CH790" s="1"/>
      <c r="CI790" s="9"/>
      <c r="CJ790" s="130"/>
      <c r="CK790" s="130"/>
      <c r="CL790" s="130"/>
      <c r="CM790" s="1"/>
      <c r="CN790" s="1"/>
      <c r="CO790" s="1"/>
      <c r="CP790" s="1"/>
      <c r="CQ790" s="1"/>
    </row>
    <row r="791" spans="2:95" s="14" customFormat="1" ht="13.5" customHeight="1">
      <c r="B791" s="451"/>
      <c r="C791" s="566"/>
      <c r="D791" s="581"/>
      <c r="E791" s="569"/>
      <c r="F791" s="569"/>
      <c r="G791" s="117" t="s">
        <v>143</v>
      </c>
      <c r="H791" s="187">
        <v>5572482</v>
      </c>
      <c r="I791" s="160">
        <f>IFERROR(H791/E779,"-")</f>
        <v>1.6054585756367572E-3</v>
      </c>
      <c r="J791" s="187">
        <v>28</v>
      </c>
      <c r="K791" s="160">
        <f>IFERROR(J791/F779,"-")</f>
        <v>4.905395935529082E-3</v>
      </c>
      <c r="L791" s="190">
        <f t="shared" si="447"/>
        <v>199017.21428571429</v>
      </c>
      <c r="M791" s="101">
        <f t="shared" si="457"/>
        <v>6.6009712857749067E-4</v>
      </c>
      <c r="N791" s="569"/>
      <c r="O791" s="569"/>
      <c r="P791" s="117" t="s">
        <v>143</v>
      </c>
      <c r="Q791" s="187">
        <v>626130</v>
      </c>
      <c r="R791" s="160">
        <f>IFERROR(Q791/N779,"-")</f>
        <v>1.4103847503379322E-3</v>
      </c>
      <c r="S791" s="187">
        <v>2</v>
      </c>
      <c r="T791" s="160">
        <f>IFERROR(S791/O779,"-")</f>
        <v>2.7777777777777779E-3</v>
      </c>
      <c r="U791" s="190">
        <f t="shared" si="448"/>
        <v>313065</v>
      </c>
      <c r="V791" s="101">
        <f t="shared" si="458"/>
        <v>4.7149794898392191E-5</v>
      </c>
      <c r="W791" s="569"/>
      <c r="X791" s="569"/>
      <c r="Y791" s="117" t="s">
        <v>143</v>
      </c>
      <c r="Z791" s="187">
        <v>0</v>
      </c>
      <c r="AA791" s="160">
        <f>IFERROR(Z791/W779,"-")</f>
        <v>0</v>
      </c>
      <c r="AB791" s="187">
        <v>0</v>
      </c>
      <c r="AC791" s="160">
        <f>IFERROR(AB791/X779,"-")</f>
        <v>0</v>
      </c>
      <c r="AD791" s="190" t="str">
        <f t="shared" si="449"/>
        <v>-</v>
      </c>
      <c r="AE791" s="101">
        <f t="shared" si="459"/>
        <v>0</v>
      </c>
      <c r="AF791" s="569"/>
      <c r="AG791" s="569"/>
      <c r="AH791" s="117" t="s">
        <v>143</v>
      </c>
      <c r="AI791" s="187">
        <v>2781024</v>
      </c>
      <c r="AJ791" s="160">
        <f>IFERROR(AI791/AF779,"-")</f>
        <v>4.4202312732144582E-3</v>
      </c>
      <c r="AK791" s="187">
        <v>11</v>
      </c>
      <c r="AL791" s="160">
        <f>IFERROR(AK791/AG779,"-")</f>
        <v>1.4884979702300407E-2</v>
      </c>
      <c r="AM791" s="190">
        <f t="shared" si="450"/>
        <v>252820.36363636365</v>
      </c>
      <c r="AN791" s="101">
        <f t="shared" si="460"/>
        <v>2.5932387194115708E-4</v>
      </c>
      <c r="AO791" s="569"/>
      <c r="AP791" s="586"/>
      <c r="AQ791" s="117" t="s">
        <v>143</v>
      </c>
      <c r="AR791" s="187">
        <f t="shared" si="445"/>
        <v>8979636</v>
      </c>
      <c r="AS791" s="160">
        <f>IFERROR(AR791/AO779,"-")</f>
        <v>1.8682816764758552E-3</v>
      </c>
      <c r="AT791" s="187">
        <f t="shared" si="446"/>
        <v>41</v>
      </c>
      <c r="AU791" s="160">
        <f>IFERROR(AT791/AP779,"-")</f>
        <v>5.4319024907260203E-3</v>
      </c>
      <c r="AV791" s="190">
        <f t="shared" si="451"/>
        <v>219015.51219512196</v>
      </c>
      <c r="AW791" s="101">
        <f t="shared" si="461"/>
        <v>9.6657079541703989E-4</v>
      </c>
      <c r="AX791" s="112"/>
      <c r="BN791" s="476"/>
      <c r="BO791" s="566"/>
      <c r="BP791" s="569"/>
      <c r="BQ791" s="569"/>
      <c r="BR791" s="388" t="s">
        <v>137</v>
      </c>
      <c r="BS791" s="374">
        <v>27584875</v>
      </c>
      <c r="BT791" s="329">
        <v>6.4860294384070011E-2</v>
      </c>
      <c r="BU791" s="374">
        <v>228</v>
      </c>
      <c r="BV791" s="329">
        <v>0.44705882352941179</v>
      </c>
      <c r="BW791" s="374">
        <v>120986.29385964913</v>
      </c>
      <c r="BX791" s="389">
        <v>6.2035752183495227E-3</v>
      </c>
      <c r="CA791" s="9"/>
      <c r="CB791" s="138"/>
      <c r="CC791" s="138"/>
      <c r="CD791" s="138"/>
      <c r="CE791" s="138"/>
      <c r="CF791" s="138"/>
      <c r="CG791" s="138"/>
      <c r="CH791" s="1"/>
      <c r="CI791" s="9"/>
      <c r="CJ791" s="130"/>
      <c r="CK791" s="130"/>
      <c r="CL791" s="130"/>
      <c r="CM791" s="1"/>
      <c r="CN791" s="1"/>
      <c r="CO791" s="1"/>
      <c r="CP791" s="1"/>
      <c r="CQ791" s="1"/>
    </row>
    <row r="792" spans="2:95" s="14" customFormat="1" ht="13.5" customHeight="1">
      <c r="B792" s="451"/>
      <c r="C792" s="566"/>
      <c r="D792" s="581"/>
      <c r="E792" s="569"/>
      <c r="F792" s="569"/>
      <c r="G792" s="117" t="s">
        <v>144</v>
      </c>
      <c r="H792" s="187">
        <v>15268038</v>
      </c>
      <c r="I792" s="160">
        <f>IFERROR(H792/E779,"-")</f>
        <v>4.3987943864597289E-3</v>
      </c>
      <c r="J792" s="187">
        <v>498</v>
      </c>
      <c r="K792" s="160">
        <f>IFERROR(J792/F779,"-")</f>
        <v>8.7245970567624384E-2</v>
      </c>
      <c r="L792" s="190">
        <f t="shared" si="447"/>
        <v>30658.710843373494</v>
      </c>
      <c r="M792" s="101">
        <f t="shared" si="457"/>
        <v>1.1740298929699656E-2</v>
      </c>
      <c r="N792" s="569"/>
      <c r="O792" s="569"/>
      <c r="P792" s="117" t="s">
        <v>144</v>
      </c>
      <c r="Q792" s="187">
        <v>2080032</v>
      </c>
      <c r="R792" s="160">
        <f>IFERROR(Q792/N779,"-")</f>
        <v>4.6853615271827088E-3</v>
      </c>
      <c r="S792" s="187">
        <v>88</v>
      </c>
      <c r="T792" s="160">
        <f>IFERROR(S792/O779,"-")</f>
        <v>0.12222222222222222</v>
      </c>
      <c r="U792" s="190">
        <f t="shared" si="448"/>
        <v>23636.727272727272</v>
      </c>
      <c r="V792" s="101">
        <f t="shared" si="458"/>
        <v>2.0745909755292566E-3</v>
      </c>
      <c r="W792" s="569"/>
      <c r="X792" s="569"/>
      <c r="Y792" s="117" t="s">
        <v>144</v>
      </c>
      <c r="Z792" s="187">
        <v>1320987</v>
      </c>
      <c r="AA792" s="160">
        <f>IFERROR(Z792/W779,"-")</f>
        <v>5.0361591013421284E-3</v>
      </c>
      <c r="AB792" s="187">
        <v>58</v>
      </c>
      <c r="AC792" s="160">
        <f>IFERROR(AB792/X779,"-")</f>
        <v>0.15223097112860892</v>
      </c>
      <c r="AD792" s="190">
        <f t="shared" si="449"/>
        <v>22775.637931034482</v>
      </c>
      <c r="AE792" s="101">
        <f t="shared" si="459"/>
        <v>1.3673440520533735E-3</v>
      </c>
      <c r="AF792" s="569"/>
      <c r="AG792" s="569"/>
      <c r="AH792" s="117" t="s">
        <v>144</v>
      </c>
      <c r="AI792" s="187">
        <v>3958214</v>
      </c>
      <c r="AJ792" s="160">
        <f>IFERROR(AI792/AF779,"-")</f>
        <v>6.2912874210633539E-3</v>
      </c>
      <c r="AK792" s="187">
        <v>109</v>
      </c>
      <c r="AL792" s="160">
        <f>IFERROR(AK792/AG779,"-")</f>
        <v>0.14749661705006767</v>
      </c>
      <c r="AM792" s="190">
        <f t="shared" si="450"/>
        <v>36313.889908256882</v>
      </c>
      <c r="AN792" s="101">
        <f t="shared" si="460"/>
        <v>2.5696638219623743E-3</v>
      </c>
      <c r="AO792" s="569"/>
      <c r="AP792" s="586"/>
      <c r="AQ792" s="117" t="s">
        <v>144</v>
      </c>
      <c r="AR792" s="187">
        <f t="shared" si="445"/>
        <v>22627271</v>
      </c>
      <c r="AS792" s="160">
        <f>IFERROR(AR792/AO779,"-")</f>
        <v>4.7077761056187025E-3</v>
      </c>
      <c r="AT792" s="187">
        <f t="shared" si="446"/>
        <v>753</v>
      </c>
      <c r="AU792" s="160">
        <f>IFERROR(AT792/AP779,"-")</f>
        <v>9.976152623211447E-2</v>
      </c>
      <c r="AV792" s="190">
        <f t="shared" si="451"/>
        <v>30049.496679946878</v>
      </c>
      <c r="AW792" s="101">
        <f t="shared" si="461"/>
        <v>1.7751897779244661E-2</v>
      </c>
      <c r="AX792" s="112"/>
      <c r="BN792" s="476"/>
      <c r="BO792" s="566"/>
      <c r="BP792" s="569"/>
      <c r="BQ792" s="569"/>
      <c r="BR792" s="388" t="s">
        <v>138</v>
      </c>
      <c r="BS792" s="374">
        <v>12695229</v>
      </c>
      <c r="BT792" s="329">
        <v>2.9850281729142607E-2</v>
      </c>
      <c r="BU792" s="374">
        <v>205</v>
      </c>
      <c r="BV792" s="329">
        <v>0.40196078431372551</v>
      </c>
      <c r="BW792" s="374">
        <v>61927.946341463416</v>
      </c>
      <c r="BX792" s="389">
        <v>5.5777759638668952E-3</v>
      </c>
      <c r="CA792" s="9"/>
      <c r="CB792" s="138"/>
      <c r="CC792" s="138"/>
      <c r="CD792" s="138"/>
      <c r="CE792" s="138"/>
      <c r="CF792" s="138"/>
      <c r="CG792" s="138"/>
      <c r="CH792" s="1"/>
      <c r="CI792" s="9"/>
      <c r="CJ792" s="130"/>
      <c r="CK792" s="130"/>
      <c r="CL792" s="130"/>
      <c r="CM792" s="1"/>
      <c r="CN792" s="1"/>
      <c r="CO792" s="1"/>
      <c r="CP792" s="1"/>
      <c r="CQ792" s="1"/>
    </row>
    <row r="793" spans="2:95" s="14" customFormat="1" ht="13.5" customHeight="1">
      <c r="B793" s="451"/>
      <c r="C793" s="566"/>
      <c r="D793" s="581"/>
      <c r="E793" s="569"/>
      <c r="F793" s="569"/>
      <c r="G793" s="117" t="s">
        <v>145</v>
      </c>
      <c r="H793" s="187">
        <v>25687435</v>
      </c>
      <c r="I793" s="160">
        <f>IFERROR(H793/E779,"-")</f>
        <v>7.4006722331021943E-3</v>
      </c>
      <c r="J793" s="187">
        <v>402</v>
      </c>
      <c r="K793" s="160">
        <f>IFERROR(J793/F779,"-")</f>
        <v>7.0427470217238969E-2</v>
      </c>
      <c r="L793" s="190">
        <f t="shared" si="447"/>
        <v>63899.092039800998</v>
      </c>
      <c r="M793" s="101">
        <f t="shared" si="457"/>
        <v>9.4771087745768312E-3</v>
      </c>
      <c r="N793" s="569"/>
      <c r="O793" s="569"/>
      <c r="P793" s="117" t="s">
        <v>145</v>
      </c>
      <c r="Q793" s="187">
        <v>3259266</v>
      </c>
      <c r="R793" s="160">
        <f>IFERROR(Q793/N779,"-")</f>
        <v>7.341636822536711E-3</v>
      </c>
      <c r="S793" s="187">
        <v>57</v>
      </c>
      <c r="T793" s="160">
        <f>IFERROR(S793/O779,"-")</f>
        <v>7.9166666666666663E-2</v>
      </c>
      <c r="U793" s="190">
        <f t="shared" si="448"/>
        <v>57180.105263157893</v>
      </c>
      <c r="V793" s="101">
        <f t="shared" si="458"/>
        <v>1.3437691546041774E-3</v>
      </c>
      <c r="W793" s="569"/>
      <c r="X793" s="569"/>
      <c r="Y793" s="117" t="s">
        <v>145</v>
      </c>
      <c r="Z793" s="187">
        <v>756565</v>
      </c>
      <c r="AA793" s="160">
        <f>IFERROR(Z793/W779,"-")</f>
        <v>2.884344592722644E-3</v>
      </c>
      <c r="AB793" s="187">
        <v>13</v>
      </c>
      <c r="AC793" s="160">
        <f>IFERROR(AB793/X779,"-")</f>
        <v>3.4120734908136482E-2</v>
      </c>
      <c r="AD793" s="190">
        <f t="shared" si="449"/>
        <v>58197.307692307695</v>
      </c>
      <c r="AE793" s="101">
        <f t="shared" si="459"/>
        <v>3.0647366683954927E-4</v>
      </c>
      <c r="AF793" s="569"/>
      <c r="AG793" s="569"/>
      <c r="AH793" s="117" t="s">
        <v>145</v>
      </c>
      <c r="AI793" s="187">
        <v>6288798</v>
      </c>
      <c r="AJ793" s="160">
        <f>IFERROR(AI793/AF779,"-")</f>
        <v>9.9955777406194758E-3</v>
      </c>
      <c r="AK793" s="187">
        <v>81</v>
      </c>
      <c r="AL793" s="160">
        <f>IFERROR(AK793/AG779,"-")</f>
        <v>0.10960757780784844</v>
      </c>
      <c r="AM793" s="190">
        <f t="shared" si="450"/>
        <v>77639.481481481474</v>
      </c>
      <c r="AN793" s="101">
        <f t="shared" si="460"/>
        <v>1.9095666933848837E-3</v>
      </c>
      <c r="AO793" s="569"/>
      <c r="AP793" s="586"/>
      <c r="AQ793" s="117" t="s">
        <v>145</v>
      </c>
      <c r="AR793" s="187">
        <f t="shared" si="445"/>
        <v>35992064</v>
      </c>
      <c r="AS793" s="160">
        <f>IFERROR(AR793/AO779,"-")</f>
        <v>7.488423101977215E-3</v>
      </c>
      <c r="AT793" s="187">
        <f t="shared" si="446"/>
        <v>553</v>
      </c>
      <c r="AU793" s="160">
        <f>IFERROR(AT793/AP779,"-")</f>
        <v>7.3264440911499737E-2</v>
      </c>
      <c r="AV793" s="190">
        <f t="shared" si="451"/>
        <v>65085.106690777575</v>
      </c>
      <c r="AW793" s="101">
        <f t="shared" si="461"/>
        <v>1.303691828940544E-2</v>
      </c>
      <c r="AX793" s="112"/>
      <c r="BN793" s="476"/>
      <c r="BO793" s="566"/>
      <c r="BP793" s="569"/>
      <c r="BQ793" s="569"/>
      <c r="BR793" s="388" t="s">
        <v>139</v>
      </c>
      <c r="BS793" s="374">
        <v>6503853</v>
      </c>
      <c r="BT793" s="329">
        <v>1.5292504323862872E-2</v>
      </c>
      <c r="BU793" s="374">
        <v>72</v>
      </c>
      <c r="BV793" s="329">
        <v>0.14117647058823529</v>
      </c>
      <c r="BW793" s="374">
        <v>90331.291666666672</v>
      </c>
      <c r="BX793" s="389">
        <v>1.9590237531630071E-3</v>
      </c>
      <c r="CA793" s="9"/>
      <c r="CB793" s="138"/>
      <c r="CC793" s="138"/>
      <c r="CD793" s="138"/>
      <c r="CE793" s="138"/>
      <c r="CF793" s="138"/>
      <c r="CG793" s="138"/>
      <c r="CH793" s="1"/>
      <c r="CI793" s="9"/>
      <c r="CJ793" s="130"/>
      <c r="CK793" s="130"/>
      <c r="CL793" s="130"/>
      <c r="CM793" s="1"/>
      <c r="CN793" s="1"/>
      <c r="CO793" s="1"/>
      <c r="CP793" s="1"/>
      <c r="CQ793" s="1"/>
    </row>
    <row r="794" spans="2:95" s="14" customFormat="1" ht="13.5" customHeight="1">
      <c r="B794" s="451"/>
      <c r="C794" s="566"/>
      <c r="D794" s="581"/>
      <c r="E794" s="569"/>
      <c r="F794" s="569"/>
      <c r="G794" s="117" t="s">
        <v>146</v>
      </c>
      <c r="H794" s="187">
        <v>11008607</v>
      </c>
      <c r="I794" s="160">
        <f>IFERROR(H794/E779,"-")</f>
        <v>3.1716320508464332E-3</v>
      </c>
      <c r="J794" s="187">
        <v>224</v>
      </c>
      <c r="K794" s="160">
        <f>IFERROR(J794/F779,"-")</f>
        <v>3.9243167484232656E-2</v>
      </c>
      <c r="L794" s="190">
        <f t="shared" si="447"/>
        <v>49145.566964285717</v>
      </c>
      <c r="M794" s="101">
        <f t="shared" si="457"/>
        <v>5.2807770286199254E-3</v>
      </c>
      <c r="N794" s="569"/>
      <c r="O794" s="569"/>
      <c r="P794" s="117" t="s">
        <v>146</v>
      </c>
      <c r="Q794" s="187">
        <v>1721418</v>
      </c>
      <c r="R794" s="160">
        <f>IFERROR(Q794/N779,"-")</f>
        <v>3.8775680707795863E-3</v>
      </c>
      <c r="S794" s="187">
        <v>41</v>
      </c>
      <c r="T794" s="160">
        <f>IFERROR(S794/O779,"-")</f>
        <v>5.6944444444444443E-2</v>
      </c>
      <c r="U794" s="190">
        <f t="shared" si="448"/>
        <v>41985.804878048781</v>
      </c>
      <c r="V794" s="101">
        <f t="shared" si="458"/>
        <v>9.6657079541703989E-4</v>
      </c>
      <c r="W794" s="569"/>
      <c r="X794" s="569"/>
      <c r="Y794" s="117" t="s">
        <v>146</v>
      </c>
      <c r="Z794" s="187">
        <v>1018122</v>
      </c>
      <c r="AA794" s="160">
        <f>IFERROR(Z794/W779,"-")</f>
        <v>3.8815100955396616E-3</v>
      </c>
      <c r="AB794" s="187">
        <v>26</v>
      </c>
      <c r="AC794" s="160">
        <f>IFERROR(AB794/X779,"-")</f>
        <v>6.8241469816272965E-2</v>
      </c>
      <c r="AD794" s="190">
        <f t="shared" si="449"/>
        <v>39158.538461538461</v>
      </c>
      <c r="AE794" s="101">
        <f t="shared" si="459"/>
        <v>6.1294733367909854E-4</v>
      </c>
      <c r="AF794" s="569"/>
      <c r="AG794" s="569"/>
      <c r="AH794" s="117" t="s">
        <v>146</v>
      </c>
      <c r="AI794" s="187">
        <v>8159498</v>
      </c>
      <c r="AJ794" s="160">
        <f>IFERROR(AI794/AF779,"-")</f>
        <v>1.2968916569339503E-2</v>
      </c>
      <c r="AK794" s="187">
        <v>66</v>
      </c>
      <c r="AL794" s="160">
        <f>IFERROR(AK794/AG779,"-")</f>
        <v>8.9309878213802429E-2</v>
      </c>
      <c r="AM794" s="190">
        <f t="shared" si="450"/>
        <v>123628.75757575757</v>
      </c>
      <c r="AN794" s="101">
        <f t="shared" si="460"/>
        <v>1.5559432316469422E-3</v>
      </c>
      <c r="AO794" s="569"/>
      <c r="AP794" s="586"/>
      <c r="AQ794" s="117" t="s">
        <v>146</v>
      </c>
      <c r="AR794" s="187">
        <f t="shared" si="445"/>
        <v>21907645</v>
      </c>
      <c r="AS794" s="160">
        <f>IFERROR(AR794/AO779,"-")</f>
        <v>4.5580524342231565E-3</v>
      </c>
      <c r="AT794" s="187">
        <f t="shared" si="446"/>
        <v>357</v>
      </c>
      <c r="AU794" s="160">
        <f>IFERROR(AT794/AP779,"-")</f>
        <v>4.72972972972973E-2</v>
      </c>
      <c r="AV794" s="190">
        <f t="shared" si="451"/>
        <v>61365.952380952382</v>
      </c>
      <c r="AW794" s="101">
        <f t="shared" si="461"/>
        <v>8.4162383893630066E-3</v>
      </c>
      <c r="AX794" s="112"/>
      <c r="BN794" s="476"/>
      <c r="BO794" s="566"/>
      <c r="BP794" s="569"/>
      <c r="BQ794" s="569"/>
      <c r="BR794" s="388" t="s">
        <v>436</v>
      </c>
      <c r="BS794" s="374">
        <v>0</v>
      </c>
      <c r="BT794" s="329">
        <v>0</v>
      </c>
      <c r="BU794" s="374">
        <v>0</v>
      </c>
      <c r="BV794" s="329">
        <v>0</v>
      </c>
      <c r="BW794" s="374" t="s">
        <v>329</v>
      </c>
      <c r="BX794" s="389">
        <v>0</v>
      </c>
      <c r="BZ794" s="144"/>
      <c r="CA794" s="9"/>
      <c r="CB794" s="138"/>
      <c r="CC794" s="138"/>
      <c r="CD794" s="138"/>
      <c r="CE794" s="138"/>
      <c r="CF794" s="138"/>
      <c r="CG794" s="138"/>
      <c r="CH794" s="1"/>
      <c r="CI794" s="9"/>
      <c r="CJ794" s="130"/>
      <c r="CK794" s="130"/>
      <c r="CL794" s="130"/>
      <c r="CM794" s="1"/>
      <c r="CN794" s="1"/>
      <c r="CO794" s="1"/>
      <c r="CP794" s="1"/>
      <c r="CQ794" s="1"/>
    </row>
    <row r="795" spans="2:95" s="14" customFormat="1" ht="13.5" customHeight="1">
      <c r="B795" s="451"/>
      <c r="C795" s="566"/>
      <c r="D795" s="581"/>
      <c r="E795" s="569"/>
      <c r="F795" s="569"/>
      <c r="G795" s="118" t="s">
        <v>147</v>
      </c>
      <c r="H795" s="188">
        <v>17914478</v>
      </c>
      <c r="I795" s="161">
        <f>IFERROR(H795/E779,"-")</f>
        <v>5.161246341065978E-3</v>
      </c>
      <c r="J795" s="188">
        <v>493</v>
      </c>
      <c r="K795" s="161">
        <f>IFERROR(J795/F779,"-")</f>
        <v>8.6370007007708485E-2</v>
      </c>
      <c r="L795" s="191">
        <f t="shared" si="447"/>
        <v>36337.683569979716</v>
      </c>
      <c r="M795" s="102">
        <f t="shared" si="457"/>
        <v>1.1622424442453675E-2</v>
      </c>
      <c r="N795" s="569"/>
      <c r="O795" s="569"/>
      <c r="P795" s="118" t="s">
        <v>147</v>
      </c>
      <c r="Q795" s="188">
        <v>432190</v>
      </c>
      <c r="R795" s="161">
        <f>IFERROR(Q795/N779,"-")</f>
        <v>9.7352656037652063E-4</v>
      </c>
      <c r="S795" s="188">
        <v>55</v>
      </c>
      <c r="T795" s="161">
        <f>IFERROR(S795/O779,"-")</f>
        <v>7.6388888888888895E-2</v>
      </c>
      <c r="U795" s="191">
        <f t="shared" si="448"/>
        <v>7858</v>
      </c>
      <c r="V795" s="102">
        <f t="shared" si="458"/>
        <v>1.2966193597057853E-3</v>
      </c>
      <c r="W795" s="569"/>
      <c r="X795" s="569"/>
      <c r="Y795" s="118" t="s">
        <v>147</v>
      </c>
      <c r="Z795" s="188">
        <v>544730</v>
      </c>
      <c r="AA795" s="161">
        <f>IFERROR(Z795/W779,"-")</f>
        <v>2.0767403065087677E-3</v>
      </c>
      <c r="AB795" s="188">
        <v>34</v>
      </c>
      <c r="AC795" s="161">
        <f>IFERROR(AB795/X779,"-")</f>
        <v>8.9238845144356954E-2</v>
      </c>
      <c r="AD795" s="191">
        <f t="shared" si="449"/>
        <v>16021.470588235294</v>
      </c>
      <c r="AE795" s="102">
        <f t="shared" si="459"/>
        <v>8.015465132726673E-4</v>
      </c>
      <c r="AF795" s="569"/>
      <c r="AG795" s="569"/>
      <c r="AH795" s="118" t="s">
        <v>147</v>
      </c>
      <c r="AI795" s="188">
        <v>2464274</v>
      </c>
      <c r="AJ795" s="161">
        <f>IFERROR(AI795/AF779,"-")</f>
        <v>3.9167806536618468E-3</v>
      </c>
      <c r="AK795" s="188">
        <v>99</v>
      </c>
      <c r="AL795" s="161">
        <f>IFERROR(AK795/AG779,"-")</f>
        <v>0.13396481732070364</v>
      </c>
      <c r="AM795" s="191">
        <f t="shared" si="450"/>
        <v>24891.656565656565</v>
      </c>
      <c r="AN795" s="102">
        <f t="shared" si="460"/>
        <v>2.3339148474704136E-3</v>
      </c>
      <c r="AO795" s="569"/>
      <c r="AP795" s="586"/>
      <c r="AQ795" s="118" t="s">
        <v>147</v>
      </c>
      <c r="AR795" s="188">
        <f t="shared" si="445"/>
        <v>21355672</v>
      </c>
      <c r="AS795" s="161">
        <f>IFERROR(AR795/AO779,"-")</f>
        <v>4.4432102466545947E-3</v>
      </c>
      <c r="AT795" s="188">
        <f t="shared" si="446"/>
        <v>681</v>
      </c>
      <c r="AU795" s="161">
        <f>IFERROR(AT795/AP779,"-")</f>
        <v>9.022257551669316E-2</v>
      </c>
      <c r="AV795" s="191">
        <f t="shared" si="451"/>
        <v>31359.283406754774</v>
      </c>
      <c r="AW795" s="102">
        <f t="shared" si="461"/>
        <v>1.6054505162902542E-2</v>
      </c>
      <c r="AX795" s="112"/>
      <c r="BN795" s="476"/>
      <c r="BO795" s="566"/>
      <c r="BP795" s="569"/>
      <c r="BQ795" s="569"/>
      <c r="BR795" s="388" t="s">
        <v>140</v>
      </c>
      <c r="BS795" s="374">
        <v>494143</v>
      </c>
      <c r="BT795" s="329">
        <v>1.1618780381577769E-3</v>
      </c>
      <c r="BU795" s="374">
        <v>21</v>
      </c>
      <c r="BV795" s="329">
        <v>4.1176470588235294E-2</v>
      </c>
      <c r="BW795" s="374">
        <v>23530.619047619046</v>
      </c>
      <c r="BX795" s="389">
        <v>5.7138192800587704E-4</v>
      </c>
      <c r="CA795" s="9"/>
      <c r="CB795" s="138"/>
      <c r="CC795" s="138"/>
      <c r="CD795" s="138"/>
      <c r="CE795" s="138"/>
      <c r="CF795" s="138"/>
      <c r="CG795" s="138"/>
      <c r="CH795" s="1"/>
      <c r="CI795" s="9"/>
      <c r="CJ795" s="130"/>
      <c r="CK795" s="130"/>
      <c r="CL795" s="130"/>
      <c r="CM795" s="1"/>
      <c r="CN795" s="1"/>
      <c r="CO795" s="1"/>
      <c r="CP795" s="1"/>
      <c r="CQ795" s="1"/>
    </row>
    <row r="796" spans="2:95" s="14" customFormat="1" ht="13.5" customHeight="1">
      <c r="B796" s="451"/>
      <c r="C796" s="567"/>
      <c r="D796" s="582"/>
      <c r="E796" s="570"/>
      <c r="F796" s="570"/>
      <c r="G796" s="119" t="s">
        <v>74</v>
      </c>
      <c r="H796" s="181">
        <v>646902582</v>
      </c>
      <c r="I796" s="161">
        <f>IFERROR(H796/E779,"-")</f>
        <v>0.18637571155428775</v>
      </c>
      <c r="J796" s="188">
        <v>4305</v>
      </c>
      <c r="K796" s="161">
        <f>IFERROR(J796/F779,"-")</f>
        <v>0.75420462508759634</v>
      </c>
      <c r="L796" s="191">
        <f t="shared" si="447"/>
        <v>150267.73101045296</v>
      </c>
      <c r="M796" s="103">
        <f t="shared" si="457"/>
        <v>0.1014899335187892</v>
      </c>
      <c r="N796" s="570"/>
      <c r="O796" s="570"/>
      <c r="P796" s="119" t="s">
        <v>74</v>
      </c>
      <c r="Q796" s="181">
        <v>102644260</v>
      </c>
      <c r="R796" s="161">
        <f>IFERROR(Q796/N779,"-")</f>
        <v>0.23121060963972626</v>
      </c>
      <c r="S796" s="188">
        <v>585</v>
      </c>
      <c r="T796" s="161">
        <f>IFERROR(S796/O779,"-")</f>
        <v>0.8125</v>
      </c>
      <c r="U796" s="191">
        <f t="shared" si="448"/>
        <v>175460.2735042735</v>
      </c>
      <c r="V796" s="103">
        <f t="shared" si="458"/>
        <v>1.3791315007779716E-2</v>
      </c>
      <c r="W796" s="570"/>
      <c r="X796" s="570"/>
      <c r="Y796" s="119" t="s">
        <v>74</v>
      </c>
      <c r="Z796" s="181">
        <v>51188102</v>
      </c>
      <c r="AA796" s="161">
        <f>IFERROR(Z796/W779,"-")</f>
        <v>0.19515061523522126</v>
      </c>
      <c r="AB796" s="188">
        <v>309</v>
      </c>
      <c r="AC796" s="161">
        <f>IFERROR(AB796/X779,"-")</f>
        <v>0.8110236220472441</v>
      </c>
      <c r="AD796" s="191">
        <f t="shared" si="449"/>
        <v>165657.28802588995</v>
      </c>
      <c r="AE796" s="103">
        <f t="shared" si="459"/>
        <v>7.2846433118015936E-3</v>
      </c>
      <c r="AF796" s="570"/>
      <c r="AG796" s="570"/>
      <c r="AH796" s="119" t="s">
        <v>74</v>
      </c>
      <c r="AI796" s="181">
        <v>125155229</v>
      </c>
      <c r="AJ796" s="161">
        <f>IFERROR(AI796/AF779,"-")</f>
        <v>0.19892494895121979</v>
      </c>
      <c r="AK796" s="188">
        <v>635</v>
      </c>
      <c r="AL796" s="161">
        <f>IFERROR(AK796/AG779,"-")</f>
        <v>0.85926928281461434</v>
      </c>
      <c r="AM796" s="191">
        <f t="shared" si="450"/>
        <v>197094.84881889765</v>
      </c>
      <c r="AN796" s="103">
        <f t="shared" si="460"/>
        <v>1.4970059880239521E-2</v>
      </c>
      <c r="AO796" s="570"/>
      <c r="AP796" s="587"/>
      <c r="AQ796" s="119" t="s">
        <v>74</v>
      </c>
      <c r="AR796" s="181">
        <f t="shared" si="445"/>
        <v>925890173</v>
      </c>
      <c r="AS796" s="161">
        <f>IFERROR(AR796/AO779,"-")</f>
        <v>0.19263850390427403</v>
      </c>
      <c r="AT796" s="188">
        <f t="shared" si="446"/>
        <v>5834</v>
      </c>
      <c r="AU796" s="161">
        <f>IFERROR(AT796/AP779,"-")</f>
        <v>0.77291997880233176</v>
      </c>
      <c r="AV796" s="191">
        <f t="shared" si="451"/>
        <v>158705.89184093245</v>
      </c>
      <c r="AW796" s="103">
        <f t="shared" si="461"/>
        <v>0.13753595171861002</v>
      </c>
      <c r="AX796" s="112"/>
      <c r="BN796" s="476"/>
      <c r="BO796" s="566"/>
      <c r="BP796" s="569"/>
      <c r="BQ796" s="569"/>
      <c r="BR796" s="388" t="s">
        <v>141</v>
      </c>
      <c r="BS796" s="374">
        <v>381888</v>
      </c>
      <c r="BT796" s="329">
        <v>8.979329470133081E-4</v>
      </c>
      <c r="BU796" s="374">
        <v>27</v>
      </c>
      <c r="BV796" s="329">
        <v>5.2941176470588235E-2</v>
      </c>
      <c r="BW796" s="374">
        <v>14144</v>
      </c>
      <c r="BX796" s="389">
        <v>7.346339074361277E-4</v>
      </c>
      <c r="CA796" s="9"/>
      <c r="CB796" s="138"/>
      <c r="CC796" s="138"/>
      <c r="CD796" s="138"/>
      <c r="CE796" s="138"/>
      <c r="CF796" s="138"/>
      <c r="CG796" s="138"/>
      <c r="CH796" s="1"/>
      <c r="CI796" s="9"/>
      <c r="CJ796" s="130"/>
      <c r="CK796" s="130"/>
      <c r="CL796" s="130"/>
      <c r="CM796" s="1"/>
      <c r="CN796" s="1"/>
      <c r="CO796" s="1"/>
      <c r="CP796" s="1"/>
      <c r="CQ796" s="1"/>
    </row>
    <row r="797" spans="2:95" s="14" customFormat="1" ht="13.5" customHeight="1">
      <c r="B797" s="451">
        <v>45</v>
      </c>
      <c r="C797" s="565" t="s">
        <v>41</v>
      </c>
      <c r="D797" s="580">
        <f>BL49</f>
        <v>14556</v>
      </c>
      <c r="E797" s="568">
        <f>VLOOKUP(C797,$AY$5:$BI$78,2,0)</f>
        <v>892828400</v>
      </c>
      <c r="F797" s="568">
        <f>VLOOKUP(C797,$AY$5:$BI$78,7,0)</f>
        <v>1472</v>
      </c>
      <c r="G797" s="115" t="s">
        <v>133</v>
      </c>
      <c r="H797" s="186">
        <v>19665429</v>
      </c>
      <c r="I797" s="159">
        <f>IFERROR(H797/E797,"-")</f>
        <v>2.2025989540655294E-2</v>
      </c>
      <c r="J797" s="186">
        <v>222</v>
      </c>
      <c r="K797" s="159">
        <f>IFERROR(J797/F797,"-")</f>
        <v>0.15081521739130435</v>
      </c>
      <c r="L797" s="189">
        <f t="shared" si="447"/>
        <v>88583.013513513521</v>
      </c>
      <c r="M797" s="100">
        <f>IFERROR(J797/$BL$49,0)</f>
        <v>1.5251442704039572E-2</v>
      </c>
      <c r="N797" s="568">
        <f>VLOOKUP(C797,$AY$5:$BI$78,3,0)</f>
        <v>129769850</v>
      </c>
      <c r="O797" s="568">
        <f>VLOOKUP(C797,$AY$5:$BI$78,8,0)</f>
        <v>183</v>
      </c>
      <c r="P797" s="115" t="s">
        <v>133</v>
      </c>
      <c r="Q797" s="186">
        <v>7565113</v>
      </c>
      <c r="R797" s="159">
        <f>IFERROR(Q797/N797,"-")</f>
        <v>5.8296383944344547E-2</v>
      </c>
      <c r="S797" s="186">
        <v>43</v>
      </c>
      <c r="T797" s="159">
        <f>IFERROR(S797/O797,"-")</f>
        <v>0.23497267759562843</v>
      </c>
      <c r="U797" s="189">
        <f t="shared" si="448"/>
        <v>175932.86046511628</v>
      </c>
      <c r="V797" s="100">
        <f>IFERROR(S797/$BL$49,0)</f>
        <v>2.9541082715031602E-3</v>
      </c>
      <c r="W797" s="568">
        <f>VLOOKUP(C797,$AY$5:$BI$78,4,0)</f>
        <v>62656200</v>
      </c>
      <c r="X797" s="568">
        <f>VLOOKUP(C797,$AY$5:$BI$78,9,0)</f>
        <v>80</v>
      </c>
      <c r="Y797" s="115" t="s">
        <v>133</v>
      </c>
      <c r="Z797" s="186">
        <v>235129</v>
      </c>
      <c r="AA797" s="159">
        <f>IFERROR(Z797/W797,"-")</f>
        <v>3.7526852889259161E-3</v>
      </c>
      <c r="AB797" s="186">
        <v>14</v>
      </c>
      <c r="AC797" s="159">
        <f>IFERROR(AB797/X797,"-")</f>
        <v>0.17499999999999999</v>
      </c>
      <c r="AD797" s="189">
        <f t="shared" si="449"/>
        <v>16794.928571428572</v>
      </c>
      <c r="AE797" s="100">
        <f>IFERROR(AB797/$BL$49,0)</f>
        <v>9.6180269304754057E-4</v>
      </c>
      <c r="AF797" s="568">
        <f>VLOOKUP(C797,$AY$5:$BI$78,5,0)</f>
        <v>153216510</v>
      </c>
      <c r="AG797" s="568">
        <f>VLOOKUP(C797,$AY$5:$BI$78,10,0)</f>
        <v>178</v>
      </c>
      <c r="AH797" s="115" t="s">
        <v>133</v>
      </c>
      <c r="AI797" s="186">
        <v>1468072</v>
      </c>
      <c r="AJ797" s="159">
        <f>IFERROR(AI797/AF797,"-")</f>
        <v>9.5816828095092368E-3</v>
      </c>
      <c r="AK797" s="186">
        <v>38</v>
      </c>
      <c r="AL797" s="159">
        <f>IFERROR(AK797/AG797,"-")</f>
        <v>0.21348314606741572</v>
      </c>
      <c r="AM797" s="189">
        <f t="shared" si="450"/>
        <v>38633.473684210527</v>
      </c>
      <c r="AN797" s="100">
        <f>IFERROR(AK797/$BL$49,0)</f>
        <v>2.6106073097004671E-3</v>
      </c>
      <c r="AO797" s="568">
        <f>VLOOKUP(C797,$AY$5:$BI$78,6,0)</f>
        <v>1238470960</v>
      </c>
      <c r="AP797" s="585">
        <f>VLOOKUP(C797,$AY$5:$BI$78,11,0)</f>
        <v>1913</v>
      </c>
      <c r="AQ797" s="115" t="s">
        <v>133</v>
      </c>
      <c r="AR797" s="186">
        <f t="shared" si="445"/>
        <v>28933743</v>
      </c>
      <c r="AS797" s="159">
        <f>IFERROR(AR797/AO797,"-")</f>
        <v>2.3362471898412538E-2</v>
      </c>
      <c r="AT797" s="186">
        <f t="shared" si="446"/>
        <v>317</v>
      </c>
      <c r="AU797" s="159">
        <f>IFERROR(AT797/AP797,"-")</f>
        <v>0.16570831155253529</v>
      </c>
      <c r="AV797" s="189">
        <f t="shared" si="451"/>
        <v>91273.637223974758</v>
      </c>
      <c r="AW797" s="100">
        <f>IFERROR(AT797/$BL$49,0)</f>
        <v>2.1777960978290739E-2</v>
      </c>
      <c r="AX797" s="112"/>
      <c r="BN797" s="476"/>
      <c r="BO797" s="566"/>
      <c r="BP797" s="569"/>
      <c r="BQ797" s="569"/>
      <c r="BR797" s="388" t="s">
        <v>142</v>
      </c>
      <c r="BS797" s="374">
        <v>947818</v>
      </c>
      <c r="BT797" s="329">
        <v>2.2286037004887811E-3</v>
      </c>
      <c r="BU797" s="374">
        <v>15</v>
      </c>
      <c r="BV797" s="329">
        <v>2.9411764705882353E-2</v>
      </c>
      <c r="BW797" s="374">
        <v>63187.866666666669</v>
      </c>
      <c r="BX797" s="389">
        <v>4.0812994857562649E-4</v>
      </c>
      <c r="CA797" s="9"/>
      <c r="CB797" s="138"/>
      <c r="CC797" s="138"/>
      <c r="CD797" s="138"/>
      <c r="CE797" s="138"/>
      <c r="CF797" s="138"/>
      <c r="CG797" s="138"/>
      <c r="CH797" s="1"/>
      <c r="CI797" s="9"/>
      <c r="CJ797" s="130"/>
      <c r="CK797" s="130"/>
      <c r="CL797" s="130"/>
      <c r="CM797" s="1"/>
      <c r="CN797" s="1"/>
      <c r="CO797" s="1"/>
      <c r="CP797" s="1"/>
      <c r="CQ797" s="1"/>
    </row>
    <row r="798" spans="2:95" s="14" customFormat="1" ht="13.5" customHeight="1">
      <c r="B798" s="451"/>
      <c r="C798" s="566"/>
      <c r="D798" s="581"/>
      <c r="E798" s="569"/>
      <c r="F798" s="569"/>
      <c r="G798" s="116" t="s">
        <v>134</v>
      </c>
      <c r="H798" s="187">
        <v>18927395</v>
      </c>
      <c r="I798" s="160">
        <f>IFERROR(H798/E797,"-")</f>
        <v>2.1199364849953248E-2</v>
      </c>
      <c r="J798" s="187">
        <v>422</v>
      </c>
      <c r="K798" s="160">
        <f>IFERROR(J798/F797,"-")</f>
        <v>0.28668478260869568</v>
      </c>
      <c r="L798" s="190">
        <f t="shared" si="447"/>
        <v>44851.646919431281</v>
      </c>
      <c r="M798" s="101">
        <f t="shared" ref="M798:M814" si="469">IFERROR(J798/$BL$49,0)</f>
        <v>2.8991481176147294E-2</v>
      </c>
      <c r="N798" s="569"/>
      <c r="O798" s="569"/>
      <c r="P798" s="116" t="s">
        <v>134</v>
      </c>
      <c r="Q798" s="187">
        <v>1331718</v>
      </c>
      <c r="R798" s="160">
        <f>IFERROR(Q798/N797,"-")</f>
        <v>1.0262152572419556E-2</v>
      </c>
      <c r="S798" s="187">
        <v>64</v>
      </c>
      <c r="T798" s="160">
        <f>IFERROR(S798/O797,"-")</f>
        <v>0.34972677595628415</v>
      </c>
      <c r="U798" s="190">
        <f t="shared" si="448"/>
        <v>20808.09375</v>
      </c>
      <c r="V798" s="101">
        <f t="shared" ref="V798:V814" si="470">IFERROR(S798/$BL$49,0)</f>
        <v>4.3968123110744708E-3</v>
      </c>
      <c r="W798" s="569"/>
      <c r="X798" s="569"/>
      <c r="Y798" s="116" t="s">
        <v>134</v>
      </c>
      <c r="Z798" s="187">
        <v>922243</v>
      </c>
      <c r="AA798" s="160">
        <f>IFERROR(Z798/W797,"-")</f>
        <v>1.4719102020231039E-2</v>
      </c>
      <c r="AB798" s="187">
        <v>31</v>
      </c>
      <c r="AC798" s="160">
        <f>IFERROR(AB798/X797,"-")</f>
        <v>0.38750000000000001</v>
      </c>
      <c r="AD798" s="190">
        <f t="shared" si="449"/>
        <v>29749.774193548386</v>
      </c>
      <c r="AE798" s="101">
        <f t="shared" ref="AE798:AE814" si="471">IFERROR(AB798/$BL$49,0)</f>
        <v>2.1297059631766968E-3</v>
      </c>
      <c r="AF798" s="569"/>
      <c r="AG798" s="569"/>
      <c r="AH798" s="116" t="s">
        <v>134</v>
      </c>
      <c r="AI798" s="187">
        <v>4110957</v>
      </c>
      <c r="AJ798" s="160">
        <f>IFERROR(AI798/AF797,"-")</f>
        <v>2.6831031459990832E-2</v>
      </c>
      <c r="AK798" s="187">
        <v>57</v>
      </c>
      <c r="AL798" s="160">
        <f>IFERROR(AK798/AG797,"-")</f>
        <v>0.3202247191011236</v>
      </c>
      <c r="AM798" s="190">
        <f t="shared" si="450"/>
        <v>72122.052631578947</v>
      </c>
      <c r="AN798" s="101">
        <f t="shared" ref="AN798:AN814" si="472">IFERROR(AK798/$BL$49,0)</f>
        <v>3.9159109645507005E-3</v>
      </c>
      <c r="AO798" s="569"/>
      <c r="AP798" s="586"/>
      <c r="AQ798" s="116" t="s">
        <v>134</v>
      </c>
      <c r="AR798" s="187">
        <f t="shared" si="445"/>
        <v>25292313</v>
      </c>
      <c r="AS798" s="160">
        <f>IFERROR(AR798/AO797,"-")</f>
        <v>2.0422209173156552E-2</v>
      </c>
      <c r="AT798" s="187">
        <f t="shared" si="446"/>
        <v>574</v>
      </c>
      <c r="AU798" s="160">
        <f>IFERROR(AT798/AP797,"-")</f>
        <v>0.30005227391531625</v>
      </c>
      <c r="AV798" s="190">
        <f t="shared" si="451"/>
        <v>44063.263066202089</v>
      </c>
      <c r="AW798" s="101">
        <f t="shared" ref="AW798:AW814" si="473">IFERROR(AT798/$BL$49,0)</f>
        <v>3.9433910414949161E-2</v>
      </c>
      <c r="AX798" s="112"/>
      <c r="BN798" s="476"/>
      <c r="BO798" s="566"/>
      <c r="BP798" s="569"/>
      <c r="BQ798" s="569"/>
      <c r="BR798" s="388" t="s">
        <v>143</v>
      </c>
      <c r="BS798" s="374">
        <v>6121867</v>
      </c>
      <c r="BT798" s="329">
        <v>1.4394340949528446E-2</v>
      </c>
      <c r="BU798" s="374">
        <v>13</v>
      </c>
      <c r="BV798" s="329">
        <v>2.5490196078431372E-2</v>
      </c>
      <c r="BW798" s="374">
        <v>470912.84615384613</v>
      </c>
      <c r="BX798" s="389">
        <v>3.5371262209887627E-4</v>
      </c>
      <c r="CA798" s="9"/>
      <c r="CB798" s="138"/>
      <c r="CC798" s="138"/>
      <c r="CD798" s="138"/>
      <c r="CE798" s="138"/>
      <c r="CF798" s="138"/>
      <c r="CG798" s="138"/>
      <c r="CH798" s="1"/>
      <c r="CI798" s="9"/>
      <c r="CJ798" s="130"/>
      <c r="CK798" s="130"/>
      <c r="CL798" s="130"/>
      <c r="CM798" s="1"/>
      <c r="CN798" s="1"/>
      <c r="CO798" s="1"/>
      <c r="CP798" s="1"/>
      <c r="CQ798" s="1"/>
    </row>
    <row r="799" spans="2:95" s="14" customFormat="1" ht="13.5" customHeight="1">
      <c r="B799" s="451"/>
      <c r="C799" s="566"/>
      <c r="D799" s="581"/>
      <c r="E799" s="569"/>
      <c r="F799" s="569"/>
      <c r="G799" s="116" t="s">
        <v>474</v>
      </c>
      <c r="H799" s="187">
        <v>17692142</v>
      </c>
      <c r="I799" s="160">
        <f>IFERROR(H799/E797,"-")</f>
        <v>1.9815836951423142E-2</v>
      </c>
      <c r="J799" s="187">
        <v>110</v>
      </c>
      <c r="K799" s="160">
        <f>IFERROR(J799/F797,"-")</f>
        <v>7.4728260869565216E-2</v>
      </c>
      <c r="L799" s="190">
        <f t="shared" si="447"/>
        <v>160837.65454545454</v>
      </c>
      <c r="M799" s="101">
        <f t="shared" si="469"/>
        <v>7.5570211596592473E-3</v>
      </c>
      <c r="N799" s="569"/>
      <c r="O799" s="569"/>
      <c r="P799" s="116" t="s">
        <v>474</v>
      </c>
      <c r="Q799" s="187">
        <v>4177230</v>
      </c>
      <c r="R799" s="160">
        <f>IFERROR(Q799/N797,"-")</f>
        <v>3.2189526303683019E-2</v>
      </c>
      <c r="S799" s="187">
        <v>13</v>
      </c>
      <c r="T799" s="160">
        <f>IFERROR(S799/O797,"-")</f>
        <v>7.1038251366120214E-2</v>
      </c>
      <c r="U799" s="190">
        <f t="shared" si="448"/>
        <v>321325.38461538462</v>
      </c>
      <c r="V799" s="101">
        <f t="shared" si="470"/>
        <v>8.9310250068700195E-4</v>
      </c>
      <c r="W799" s="569"/>
      <c r="X799" s="569"/>
      <c r="Y799" s="116" t="s">
        <v>474</v>
      </c>
      <c r="Z799" s="187">
        <v>3076239</v>
      </c>
      <c r="AA799" s="160">
        <f>IFERROR(Z799/W797,"-")</f>
        <v>4.9097120476505121E-2</v>
      </c>
      <c r="AB799" s="187">
        <v>10</v>
      </c>
      <c r="AC799" s="160">
        <f>IFERROR(AB799/X797,"-")</f>
        <v>0.125</v>
      </c>
      <c r="AD799" s="190">
        <f t="shared" si="449"/>
        <v>307623.90000000002</v>
      </c>
      <c r="AE799" s="101">
        <f t="shared" si="471"/>
        <v>6.8700192360538609E-4</v>
      </c>
      <c r="AF799" s="569"/>
      <c r="AG799" s="569"/>
      <c r="AH799" s="116" t="s">
        <v>474</v>
      </c>
      <c r="AI799" s="187">
        <v>2282151</v>
      </c>
      <c r="AJ799" s="160">
        <f>IFERROR(AI799/AF797,"-")</f>
        <v>1.489494180490079E-2</v>
      </c>
      <c r="AK799" s="187">
        <v>20</v>
      </c>
      <c r="AL799" s="160">
        <f>IFERROR(AK799/AG797,"-")</f>
        <v>0.11235955056179775</v>
      </c>
      <c r="AM799" s="190">
        <f t="shared" si="450"/>
        <v>114107.55</v>
      </c>
      <c r="AN799" s="101">
        <f t="shared" si="472"/>
        <v>1.3740038472107722E-3</v>
      </c>
      <c r="AO799" s="569"/>
      <c r="AP799" s="586"/>
      <c r="AQ799" s="116" t="s">
        <v>474</v>
      </c>
      <c r="AR799" s="187">
        <f t="shared" si="445"/>
        <v>27227762</v>
      </c>
      <c r="AS799" s="160">
        <f>IFERROR(AR799/AO797,"-")</f>
        <v>2.1984982191265913E-2</v>
      </c>
      <c r="AT799" s="187">
        <f t="shared" si="446"/>
        <v>153</v>
      </c>
      <c r="AU799" s="160">
        <f>IFERROR(AT799/AP797,"-")</f>
        <v>7.9979090433873495E-2</v>
      </c>
      <c r="AV799" s="190">
        <f t="shared" si="451"/>
        <v>177959.22875816992</v>
      </c>
      <c r="AW799" s="101">
        <f t="shared" si="473"/>
        <v>1.0511129431162407E-2</v>
      </c>
      <c r="AX799" s="111"/>
      <c r="BJ799" s="12"/>
      <c r="BM799" s="12"/>
      <c r="BN799" s="476"/>
      <c r="BO799" s="566"/>
      <c r="BP799" s="569"/>
      <c r="BQ799" s="569"/>
      <c r="BR799" s="388" t="s">
        <v>144</v>
      </c>
      <c r="BS799" s="374">
        <v>3118271</v>
      </c>
      <c r="BT799" s="329">
        <v>7.331988092362512E-3</v>
      </c>
      <c r="BU799" s="374">
        <v>91</v>
      </c>
      <c r="BV799" s="329">
        <v>0.17843137254901961</v>
      </c>
      <c r="BW799" s="374">
        <v>34266.714285714283</v>
      </c>
      <c r="BX799" s="389">
        <v>2.4759883546921339E-3</v>
      </c>
      <c r="BY799" s="12"/>
      <c r="CA799" s="9"/>
      <c r="CB799" s="138"/>
      <c r="CC799" s="138"/>
      <c r="CD799" s="138"/>
      <c r="CE799" s="138"/>
      <c r="CF799" s="138"/>
      <c r="CG799" s="138"/>
      <c r="CH799" s="1"/>
      <c r="CI799" s="9"/>
      <c r="CJ799" s="130"/>
      <c r="CK799" s="130"/>
      <c r="CL799" s="130"/>
      <c r="CM799" s="1"/>
      <c r="CN799" s="1"/>
      <c r="CO799" s="1"/>
      <c r="CP799" s="1"/>
      <c r="CQ799" s="1"/>
    </row>
    <row r="800" spans="2:95" s="14" customFormat="1" ht="13.5" customHeight="1">
      <c r="B800" s="451"/>
      <c r="C800" s="566"/>
      <c r="D800" s="581"/>
      <c r="E800" s="569"/>
      <c r="F800" s="569"/>
      <c r="G800" s="117" t="s">
        <v>135</v>
      </c>
      <c r="H800" s="187">
        <v>24015109</v>
      </c>
      <c r="I800" s="160">
        <f>IFERROR(H800/E797,"-")</f>
        <v>2.6897787973590447E-2</v>
      </c>
      <c r="J800" s="187">
        <v>430</v>
      </c>
      <c r="K800" s="160">
        <f>IFERROR(J800/F797,"-")</f>
        <v>0.2921195652173913</v>
      </c>
      <c r="L800" s="190">
        <f t="shared" si="447"/>
        <v>55849.090697674415</v>
      </c>
      <c r="M800" s="101">
        <f t="shared" si="469"/>
        <v>2.9541082715031603E-2</v>
      </c>
      <c r="N800" s="569"/>
      <c r="O800" s="569"/>
      <c r="P800" s="117" t="s">
        <v>135</v>
      </c>
      <c r="Q800" s="187">
        <v>1930977</v>
      </c>
      <c r="R800" s="160">
        <f>IFERROR(Q800/N797,"-")</f>
        <v>1.4880012576110708E-2</v>
      </c>
      <c r="S800" s="187">
        <v>57</v>
      </c>
      <c r="T800" s="160">
        <f>IFERROR(S800/O797,"-")</f>
        <v>0.31147540983606559</v>
      </c>
      <c r="U800" s="190">
        <f t="shared" si="448"/>
        <v>33876.789473684214</v>
      </c>
      <c r="V800" s="101">
        <f t="shared" si="470"/>
        <v>3.9159109645507005E-3</v>
      </c>
      <c r="W800" s="569"/>
      <c r="X800" s="569"/>
      <c r="Y800" s="117" t="s">
        <v>135</v>
      </c>
      <c r="Z800" s="187">
        <v>3343838</v>
      </c>
      <c r="AA800" s="160">
        <f>IFERROR(Z800/W797,"-")</f>
        <v>5.3368030617879793E-2</v>
      </c>
      <c r="AB800" s="187">
        <v>27</v>
      </c>
      <c r="AC800" s="160">
        <f>IFERROR(AB800/X797,"-")</f>
        <v>0.33750000000000002</v>
      </c>
      <c r="AD800" s="190">
        <f t="shared" si="449"/>
        <v>123845.85185185185</v>
      </c>
      <c r="AE800" s="101">
        <f t="shared" si="471"/>
        <v>1.8549051937345425E-3</v>
      </c>
      <c r="AF800" s="569"/>
      <c r="AG800" s="569"/>
      <c r="AH800" s="117" t="s">
        <v>135</v>
      </c>
      <c r="AI800" s="187">
        <v>1234531</v>
      </c>
      <c r="AJ800" s="160">
        <f>IFERROR(AI800/AF797,"-")</f>
        <v>8.0574280147746487E-3</v>
      </c>
      <c r="AK800" s="187">
        <v>57</v>
      </c>
      <c r="AL800" s="160">
        <f>IFERROR(AK800/AG797,"-")</f>
        <v>0.3202247191011236</v>
      </c>
      <c r="AM800" s="190">
        <f t="shared" si="450"/>
        <v>21658.438596491229</v>
      </c>
      <c r="AN800" s="101">
        <f t="shared" si="472"/>
        <v>3.9159109645507005E-3</v>
      </c>
      <c r="AO800" s="569"/>
      <c r="AP800" s="586"/>
      <c r="AQ800" s="117" t="s">
        <v>135</v>
      </c>
      <c r="AR800" s="187">
        <f t="shared" si="445"/>
        <v>30524455</v>
      </c>
      <c r="AS800" s="160">
        <f>IFERROR(AR800/AO797,"-")</f>
        <v>2.4646887965786457E-2</v>
      </c>
      <c r="AT800" s="187">
        <f t="shared" si="446"/>
        <v>571</v>
      </c>
      <c r="AU800" s="160">
        <f>IFERROR(AT800/AP797,"-")</f>
        <v>0.29848405645582854</v>
      </c>
      <c r="AV800" s="190">
        <f t="shared" si="451"/>
        <v>53457.889667250434</v>
      </c>
      <c r="AW800" s="101">
        <f t="shared" si="473"/>
        <v>3.9227809837867549E-2</v>
      </c>
      <c r="AX800" s="112"/>
      <c r="BN800" s="476"/>
      <c r="BO800" s="566"/>
      <c r="BP800" s="569"/>
      <c r="BQ800" s="569"/>
      <c r="BR800" s="388" t="s">
        <v>145</v>
      </c>
      <c r="BS800" s="374">
        <v>3702912</v>
      </c>
      <c r="BT800" s="329">
        <v>8.706654005077254E-3</v>
      </c>
      <c r="BU800" s="374">
        <v>56</v>
      </c>
      <c r="BV800" s="329">
        <v>0.10980392156862745</v>
      </c>
      <c r="BW800" s="374">
        <v>66123.428571428565</v>
      </c>
      <c r="BX800" s="389">
        <v>1.5236851413490055E-3</v>
      </c>
      <c r="CA800" s="9"/>
      <c r="CB800" s="138"/>
      <c r="CC800" s="138"/>
      <c r="CD800" s="138"/>
      <c r="CE800" s="138"/>
      <c r="CF800" s="138"/>
      <c r="CG800" s="138"/>
      <c r="CH800" s="1"/>
      <c r="CI800" s="9"/>
      <c r="CJ800" s="130"/>
      <c r="CK800" s="130"/>
      <c r="CL800" s="130"/>
      <c r="CM800" s="1"/>
      <c r="CN800" s="1"/>
      <c r="CO800" s="1"/>
      <c r="CP800" s="1"/>
      <c r="CQ800" s="1"/>
    </row>
    <row r="801" spans="2:95" s="14" customFormat="1" ht="13.5" customHeight="1">
      <c r="B801" s="451"/>
      <c r="C801" s="566"/>
      <c r="D801" s="581"/>
      <c r="E801" s="569"/>
      <c r="F801" s="569"/>
      <c r="G801" s="117" t="s">
        <v>136</v>
      </c>
      <c r="H801" s="187">
        <v>725879</v>
      </c>
      <c r="I801" s="160">
        <f>IFERROR(H801/E797,"-")</f>
        <v>8.1301065243892328E-4</v>
      </c>
      <c r="J801" s="187">
        <v>56</v>
      </c>
      <c r="K801" s="160">
        <f>IFERROR(J801/F797,"-")</f>
        <v>3.8043478260869568E-2</v>
      </c>
      <c r="L801" s="190">
        <f t="shared" si="447"/>
        <v>12962.125</v>
      </c>
      <c r="M801" s="101">
        <f t="shared" si="469"/>
        <v>3.8472107721901623E-3</v>
      </c>
      <c r="N801" s="569"/>
      <c r="O801" s="569"/>
      <c r="P801" s="117" t="s">
        <v>136</v>
      </c>
      <c r="Q801" s="187">
        <v>1726438</v>
      </c>
      <c r="R801" s="160">
        <f>IFERROR(Q801/N797,"-")</f>
        <v>1.3303845230614045E-2</v>
      </c>
      <c r="S801" s="187">
        <v>12</v>
      </c>
      <c r="T801" s="160">
        <f>IFERROR(S801/O797,"-")</f>
        <v>6.5573770491803282E-2</v>
      </c>
      <c r="U801" s="190">
        <f t="shared" si="448"/>
        <v>143869.83333333334</v>
      </c>
      <c r="V801" s="101">
        <f t="shared" si="470"/>
        <v>8.2440230832646333E-4</v>
      </c>
      <c r="W801" s="569"/>
      <c r="X801" s="569"/>
      <c r="Y801" s="117" t="s">
        <v>136</v>
      </c>
      <c r="Z801" s="187">
        <v>44784</v>
      </c>
      <c r="AA801" s="160">
        <f>IFERROR(Z801/W797,"-")</f>
        <v>7.1475767761211182E-4</v>
      </c>
      <c r="AB801" s="187">
        <v>4</v>
      </c>
      <c r="AC801" s="160">
        <f>IFERROR(AB801/X797,"-")</f>
        <v>0.05</v>
      </c>
      <c r="AD801" s="190">
        <f t="shared" si="449"/>
        <v>11196</v>
      </c>
      <c r="AE801" s="101">
        <f t="shared" si="471"/>
        <v>2.7480076944215443E-4</v>
      </c>
      <c r="AF801" s="569"/>
      <c r="AG801" s="569"/>
      <c r="AH801" s="117" t="s">
        <v>136</v>
      </c>
      <c r="AI801" s="187">
        <v>76148</v>
      </c>
      <c r="AJ801" s="160">
        <f>IFERROR(AI801/AF797,"-")</f>
        <v>4.9699604827182131E-4</v>
      </c>
      <c r="AK801" s="187">
        <v>7</v>
      </c>
      <c r="AL801" s="160">
        <f>IFERROR(AK801/AG797,"-")</f>
        <v>3.9325842696629212E-2</v>
      </c>
      <c r="AM801" s="190">
        <f t="shared" si="450"/>
        <v>10878.285714285714</v>
      </c>
      <c r="AN801" s="101">
        <f t="shared" si="472"/>
        <v>4.8090134652377029E-4</v>
      </c>
      <c r="AO801" s="569"/>
      <c r="AP801" s="586"/>
      <c r="AQ801" s="117" t="s">
        <v>136</v>
      </c>
      <c r="AR801" s="187">
        <f t="shared" si="445"/>
        <v>2573249</v>
      </c>
      <c r="AS801" s="160">
        <f>IFERROR(AR801/AO797,"-")</f>
        <v>2.0777628891677849E-3</v>
      </c>
      <c r="AT801" s="187">
        <f t="shared" si="446"/>
        <v>79</v>
      </c>
      <c r="AU801" s="160">
        <f>IFERROR(AT801/AP797,"-")</f>
        <v>4.1296393099843176E-2</v>
      </c>
      <c r="AV801" s="190">
        <f t="shared" si="451"/>
        <v>32572.772151898735</v>
      </c>
      <c r="AW801" s="101">
        <f t="shared" si="473"/>
        <v>5.4273151964825501E-3</v>
      </c>
      <c r="AX801" s="112"/>
      <c r="BN801" s="476"/>
      <c r="BO801" s="566"/>
      <c r="BP801" s="569"/>
      <c r="BQ801" s="569"/>
      <c r="BR801" s="388" t="s">
        <v>146</v>
      </c>
      <c r="BS801" s="374">
        <v>1225160</v>
      </c>
      <c r="BT801" s="329">
        <v>2.8807177218525444E-3</v>
      </c>
      <c r="BU801" s="374">
        <v>39</v>
      </c>
      <c r="BV801" s="329">
        <v>7.6470588235294124E-2</v>
      </c>
      <c r="BW801" s="374">
        <v>31414.358974358973</v>
      </c>
      <c r="BX801" s="389">
        <v>1.0611378662966288E-3</v>
      </c>
      <c r="CA801" s="9"/>
      <c r="CB801" s="138"/>
      <c r="CC801" s="138"/>
      <c r="CD801" s="138"/>
      <c r="CE801" s="138"/>
      <c r="CF801" s="138"/>
      <c r="CG801" s="138"/>
      <c r="CH801" s="1"/>
      <c r="CI801" s="9"/>
      <c r="CJ801" s="130"/>
      <c r="CK801" s="130"/>
      <c r="CL801" s="130"/>
      <c r="CM801" s="1"/>
      <c r="CN801" s="1"/>
      <c r="CO801" s="1"/>
      <c r="CP801" s="1"/>
      <c r="CQ801" s="1"/>
    </row>
    <row r="802" spans="2:95" s="14" customFormat="1" ht="13.5" customHeight="1">
      <c r="B802" s="451"/>
      <c r="C802" s="566"/>
      <c r="D802" s="581"/>
      <c r="E802" s="569"/>
      <c r="F802" s="569"/>
      <c r="G802" s="117" t="s">
        <v>137</v>
      </c>
      <c r="H802" s="187">
        <v>27940139</v>
      </c>
      <c r="I802" s="160">
        <f>IFERROR(H802/E797,"-")</f>
        <v>3.1293963095259961E-2</v>
      </c>
      <c r="J802" s="187">
        <v>465</v>
      </c>
      <c r="K802" s="160">
        <f>IFERROR(J802/F797,"-")</f>
        <v>0.31589673913043476</v>
      </c>
      <c r="L802" s="190">
        <f t="shared" si="447"/>
        <v>60086.320430107524</v>
      </c>
      <c r="M802" s="101">
        <f t="shared" si="469"/>
        <v>3.1945589447650455E-2</v>
      </c>
      <c r="N802" s="569"/>
      <c r="O802" s="569"/>
      <c r="P802" s="117" t="s">
        <v>137</v>
      </c>
      <c r="Q802" s="187">
        <v>5685876</v>
      </c>
      <c r="R802" s="160">
        <f>IFERROR(Q802/N797,"-")</f>
        <v>4.3815077230959273E-2</v>
      </c>
      <c r="S802" s="187">
        <v>65</v>
      </c>
      <c r="T802" s="160">
        <f>IFERROR(S802/O797,"-")</f>
        <v>0.3551912568306011</v>
      </c>
      <c r="U802" s="190">
        <f t="shared" si="448"/>
        <v>87475.015384615384</v>
      </c>
      <c r="V802" s="101">
        <f t="shared" si="470"/>
        <v>4.4655125034350094E-3</v>
      </c>
      <c r="W802" s="569"/>
      <c r="X802" s="569"/>
      <c r="Y802" s="117" t="s">
        <v>137</v>
      </c>
      <c r="Z802" s="187">
        <v>1733444</v>
      </c>
      <c r="AA802" s="160">
        <f>IFERROR(Z802/W797,"-")</f>
        <v>2.7665961229694745E-2</v>
      </c>
      <c r="AB802" s="187">
        <v>29</v>
      </c>
      <c r="AC802" s="160">
        <f>IFERROR(AB802/X797,"-")</f>
        <v>0.36249999999999999</v>
      </c>
      <c r="AD802" s="190">
        <f t="shared" si="449"/>
        <v>59773.931034482761</v>
      </c>
      <c r="AE802" s="101">
        <f t="shared" si="471"/>
        <v>1.9923055784556195E-3</v>
      </c>
      <c r="AF802" s="569"/>
      <c r="AG802" s="569"/>
      <c r="AH802" s="117" t="s">
        <v>137</v>
      </c>
      <c r="AI802" s="187">
        <v>4278762</v>
      </c>
      <c r="AJ802" s="160">
        <f>IFERROR(AI802/AF797,"-")</f>
        <v>2.7926246329458882E-2</v>
      </c>
      <c r="AK802" s="187">
        <v>72</v>
      </c>
      <c r="AL802" s="160">
        <f>IFERROR(AK802/AG797,"-")</f>
        <v>0.4044943820224719</v>
      </c>
      <c r="AM802" s="190">
        <f t="shared" si="450"/>
        <v>59427.25</v>
      </c>
      <c r="AN802" s="101">
        <f t="shared" si="472"/>
        <v>4.9464138499587798E-3</v>
      </c>
      <c r="AO802" s="569"/>
      <c r="AP802" s="586"/>
      <c r="AQ802" s="117" t="s">
        <v>137</v>
      </c>
      <c r="AR802" s="187">
        <f t="shared" si="445"/>
        <v>39638221</v>
      </c>
      <c r="AS802" s="160">
        <f>IFERROR(AR802/AO797,"-")</f>
        <v>3.200577347409099E-2</v>
      </c>
      <c r="AT802" s="187">
        <f t="shared" si="446"/>
        <v>631</v>
      </c>
      <c r="AU802" s="160">
        <f>IFERROR(AT802/AP797,"-")</f>
        <v>0.32984840564558288</v>
      </c>
      <c r="AV802" s="190">
        <f t="shared" si="451"/>
        <v>62818.099841521398</v>
      </c>
      <c r="AW802" s="101">
        <f t="shared" si="473"/>
        <v>4.3349821379499866E-2</v>
      </c>
      <c r="AX802" s="112"/>
      <c r="BN802" s="476"/>
      <c r="BO802" s="566"/>
      <c r="BP802" s="569"/>
      <c r="BQ802" s="569"/>
      <c r="BR802" s="388" t="s">
        <v>147</v>
      </c>
      <c r="BS802" s="374">
        <v>858935</v>
      </c>
      <c r="BT802" s="329">
        <v>2.0196131741318808E-3</v>
      </c>
      <c r="BU802" s="374">
        <v>64</v>
      </c>
      <c r="BV802" s="329">
        <v>0.12549019607843137</v>
      </c>
      <c r="BW802" s="374">
        <v>13420.859375</v>
      </c>
      <c r="BX802" s="389">
        <v>1.7413544472560064E-3</v>
      </c>
      <c r="CA802" s="9"/>
      <c r="CB802" s="138"/>
      <c r="CC802" s="138"/>
      <c r="CD802" s="138"/>
      <c r="CE802" s="138"/>
      <c r="CF802" s="138"/>
      <c r="CG802" s="138"/>
      <c r="CH802" s="1"/>
      <c r="CI802" s="9"/>
      <c r="CJ802" s="130"/>
      <c r="CK802" s="130"/>
      <c r="CL802" s="130"/>
      <c r="CM802" s="1"/>
      <c r="CN802" s="1"/>
      <c r="CO802" s="1"/>
      <c r="CP802" s="1"/>
      <c r="CQ802" s="1"/>
    </row>
    <row r="803" spans="2:95" s="14" customFormat="1" ht="13.5" customHeight="1">
      <c r="B803" s="451"/>
      <c r="C803" s="566"/>
      <c r="D803" s="581"/>
      <c r="E803" s="569"/>
      <c r="F803" s="569"/>
      <c r="G803" s="117" t="s">
        <v>138</v>
      </c>
      <c r="H803" s="187">
        <v>36166384</v>
      </c>
      <c r="I803" s="160">
        <f>IFERROR(H803/E797,"-")</f>
        <v>4.0507654102400863E-2</v>
      </c>
      <c r="J803" s="187">
        <v>522</v>
      </c>
      <c r="K803" s="160">
        <f>IFERROR(J803/F797,"-")</f>
        <v>0.3546195652173913</v>
      </c>
      <c r="L803" s="190">
        <f t="shared" si="447"/>
        <v>69284.260536398462</v>
      </c>
      <c r="M803" s="101">
        <f t="shared" si="469"/>
        <v>3.5861500412201153E-2</v>
      </c>
      <c r="N803" s="569"/>
      <c r="O803" s="569"/>
      <c r="P803" s="117" t="s">
        <v>138</v>
      </c>
      <c r="Q803" s="187">
        <v>5794953</v>
      </c>
      <c r="R803" s="160">
        <f>IFERROR(Q803/N797,"-")</f>
        <v>4.4655619159612192E-2</v>
      </c>
      <c r="S803" s="187">
        <v>82</v>
      </c>
      <c r="T803" s="160">
        <f>IFERROR(S803/O797,"-")</f>
        <v>0.44808743169398907</v>
      </c>
      <c r="U803" s="190">
        <f t="shared" si="448"/>
        <v>70670.158536585368</v>
      </c>
      <c r="V803" s="101">
        <f t="shared" si="470"/>
        <v>5.633415773564166E-3</v>
      </c>
      <c r="W803" s="569"/>
      <c r="X803" s="569"/>
      <c r="Y803" s="117" t="s">
        <v>138</v>
      </c>
      <c r="Z803" s="187">
        <v>2637509</v>
      </c>
      <c r="AA803" s="160">
        <f>IFERROR(Z803/W797,"-")</f>
        <v>4.2094940325139413E-2</v>
      </c>
      <c r="AB803" s="187">
        <v>39</v>
      </c>
      <c r="AC803" s="160">
        <f>IFERROR(AB803/X797,"-")</f>
        <v>0.48749999999999999</v>
      </c>
      <c r="AD803" s="190">
        <f t="shared" si="449"/>
        <v>67628.435897435891</v>
      </c>
      <c r="AE803" s="101">
        <f t="shared" si="471"/>
        <v>2.6793075020610057E-3</v>
      </c>
      <c r="AF803" s="569"/>
      <c r="AG803" s="569"/>
      <c r="AH803" s="117" t="s">
        <v>138</v>
      </c>
      <c r="AI803" s="187">
        <v>4483277</v>
      </c>
      <c r="AJ803" s="160">
        <f>IFERROR(AI803/AF797,"-")</f>
        <v>2.926105678820122E-2</v>
      </c>
      <c r="AK803" s="187">
        <v>74</v>
      </c>
      <c r="AL803" s="160">
        <f>IFERROR(AK803/AG797,"-")</f>
        <v>0.4157303370786517</v>
      </c>
      <c r="AM803" s="190">
        <f t="shared" si="450"/>
        <v>60584.824324324327</v>
      </c>
      <c r="AN803" s="101">
        <f t="shared" si="472"/>
        <v>5.083814234679857E-3</v>
      </c>
      <c r="AO803" s="569"/>
      <c r="AP803" s="586"/>
      <c r="AQ803" s="117" t="s">
        <v>138</v>
      </c>
      <c r="AR803" s="187">
        <f t="shared" si="445"/>
        <v>49082123</v>
      </c>
      <c r="AS803" s="160">
        <f>IFERROR(AR803/AO797,"-")</f>
        <v>3.9631226395490132E-2</v>
      </c>
      <c r="AT803" s="187">
        <f t="shared" si="446"/>
        <v>717</v>
      </c>
      <c r="AU803" s="160">
        <f>IFERROR(AT803/AP797,"-")</f>
        <v>0.37480397281756406</v>
      </c>
      <c r="AV803" s="190">
        <f t="shared" si="451"/>
        <v>68454.843793584383</v>
      </c>
      <c r="AW803" s="101">
        <f t="shared" si="473"/>
        <v>4.925803792250618E-2</v>
      </c>
      <c r="AX803" s="112"/>
      <c r="BN803" s="477"/>
      <c r="BO803" s="567"/>
      <c r="BP803" s="570"/>
      <c r="BQ803" s="570"/>
      <c r="BR803" s="119" t="s">
        <v>74</v>
      </c>
      <c r="BS803" s="374">
        <v>82193738</v>
      </c>
      <c r="BT803" s="329">
        <v>0.19326207000057535</v>
      </c>
      <c r="BU803" s="374">
        <v>447</v>
      </c>
      <c r="BV803" s="329">
        <v>0.87647058823529411</v>
      </c>
      <c r="BW803" s="374">
        <v>183878.60850111858</v>
      </c>
      <c r="BX803" s="389">
        <v>1.2162272467553669E-2</v>
      </c>
      <c r="CA803" s="9"/>
      <c r="CB803" s="138"/>
      <c r="CC803" s="138"/>
      <c r="CD803" s="138"/>
      <c r="CE803" s="138"/>
      <c r="CF803" s="138"/>
      <c r="CG803" s="138"/>
      <c r="CH803" s="1"/>
      <c r="CI803" s="9"/>
      <c r="CJ803" s="130"/>
      <c r="CK803" s="130"/>
      <c r="CL803" s="130"/>
      <c r="CM803" s="1"/>
      <c r="CN803" s="1"/>
      <c r="CO803" s="1"/>
      <c r="CP803" s="1"/>
      <c r="CQ803" s="1"/>
    </row>
    <row r="804" spans="2:95" s="14" customFormat="1" ht="13.5" customHeight="1">
      <c r="B804" s="451"/>
      <c r="C804" s="566"/>
      <c r="D804" s="581"/>
      <c r="E804" s="569"/>
      <c r="F804" s="569"/>
      <c r="G804" s="117" t="s">
        <v>139</v>
      </c>
      <c r="H804" s="187">
        <v>20292499</v>
      </c>
      <c r="I804" s="160">
        <f>IFERROR(H804/E797,"-")</f>
        <v>2.2728330550417078E-2</v>
      </c>
      <c r="J804" s="187">
        <v>169</v>
      </c>
      <c r="K804" s="160">
        <f>IFERROR(J804/F797,"-")</f>
        <v>0.11480978260869565</v>
      </c>
      <c r="L804" s="190">
        <f t="shared" si="447"/>
        <v>120073.95857988166</v>
      </c>
      <c r="M804" s="101">
        <f t="shared" si="469"/>
        <v>1.1610332508931025E-2</v>
      </c>
      <c r="N804" s="569"/>
      <c r="O804" s="569"/>
      <c r="P804" s="117" t="s">
        <v>139</v>
      </c>
      <c r="Q804" s="187">
        <v>2642089</v>
      </c>
      <c r="R804" s="160">
        <f>IFERROR(Q804/N797,"-")</f>
        <v>2.0359806226176572E-2</v>
      </c>
      <c r="S804" s="187">
        <v>21</v>
      </c>
      <c r="T804" s="160">
        <f>IFERROR(S804/O797,"-")</f>
        <v>0.11475409836065574</v>
      </c>
      <c r="U804" s="190">
        <f t="shared" si="448"/>
        <v>125813.76190476191</v>
      </c>
      <c r="V804" s="101">
        <f t="shared" si="470"/>
        <v>1.4427040395713108E-3</v>
      </c>
      <c r="W804" s="569"/>
      <c r="X804" s="569"/>
      <c r="Y804" s="117" t="s">
        <v>139</v>
      </c>
      <c r="Z804" s="187">
        <v>107081</v>
      </c>
      <c r="AA804" s="160">
        <f>IFERROR(Z804/W797,"-")</f>
        <v>1.7090248052068272E-3</v>
      </c>
      <c r="AB804" s="187">
        <v>15</v>
      </c>
      <c r="AC804" s="160">
        <f>IFERROR(AB804/X797,"-")</f>
        <v>0.1875</v>
      </c>
      <c r="AD804" s="190">
        <f t="shared" si="449"/>
        <v>7138.7333333333336</v>
      </c>
      <c r="AE804" s="101">
        <f t="shared" si="471"/>
        <v>1.0305028854080791E-3</v>
      </c>
      <c r="AF804" s="569"/>
      <c r="AG804" s="569"/>
      <c r="AH804" s="117" t="s">
        <v>139</v>
      </c>
      <c r="AI804" s="187">
        <v>4782410</v>
      </c>
      <c r="AJ804" s="160">
        <f>IFERROR(AI804/AF797,"-")</f>
        <v>3.1213411661706693E-2</v>
      </c>
      <c r="AK804" s="187">
        <v>30</v>
      </c>
      <c r="AL804" s="160">
        <f>IFERROR(AK804/AG797,"-")</f>
        <v>0.16853932584269662</v>
      </c>
      <c r="AM804" s="190">
        <f t="shared" si="450"/>
        <v>159413.66666666666</v>
      </c>
      <c r="AN804" s="101">
        <f t="shared" si="472"/>
        <v>2.0610057708161582E-3</v>
      </c>
      <c r="AO804" s="569"/>
      <c r="AP804" s="586"/>
      <c r="AQ804" s="117" t="s">
        <v>139</v>
      </c>
      <c r="AR804" s="187">
        <f t="shared" si="445"/>
        <v>27824079</v>
      </c>
      <c r="AS804" s="160">
        <f>IFERROR(AR804/AO797,"-")</f>
        <v>2.2466476727076426E-2</v>
      </c>
      <c r="AT804" s="187">
        <f t="shared" si="446"/>
        <v>235</v>
      </c>
      <c r="AU804" s="160">
        <f>IFERROR(AT804/AP797,"-")</f>
        <v>0.12284370099320439</v>
      </c>
      <c r="AV804" s="190">
        <f t="shared" si="451"/>
        <v>118400.33617021277</v>
      </c>
      <c r="AW804" s="101">
        <f t="shared" si="473"/>
        <v>1.6144545204726572E-2</v>
      </c>
      <c r="AX804" s="112"/>
      <c r="BN804" s="555">
        <v>48</v>
      </c>
      <c r="BO804" s="565" t="s">
        <v>22</v>
      </c>
      <c r="BP804" s="568">
        <v>266540950</v>
      </c>
      <c r="BQ804" s="568">
        <v>306</v>
      </c>
      <c r="BR804" s="388" t="s">
        <v>133</v>
      </c>
      <c r="BS804" s="374">
        <v>3963085</v>
      </c>
      <c r="BT804" s="329">
        <v>1.4868578355408427E-2</v>
      </c>
      <c r="BU804" s="374">
        <v>68</v>
      </c>
      <c r="BV804" s="329">
        <v>0.22222222222222221</v>
      </c>
      <c r="BW804" s="374">
        <v>58280.661764705881</v>
      </c>
      <c r="BX804" s="389">
        <v>3.4265558075081883E-3</v>
      </c>
      <c r="CA804" s="9"/>
      <c r="CB804" s="138"/>
      <c r="CC804" s="138"/>
      <c r="CD804" s="138"/>
      <c r="CE804" s="138"/>
      <c r="CF804" s="138"/>
      <c r="CG804" s="138"/>
      <c r="CH804" s="1"/>
      <c r="CI804" s="9"/>
      <c r="CJ804" s="130"/>
      <c r="CK804" s="130"/>
      <c r="CL804" s="130"/>
      <c r="CM804" s="1"/>
      <c r="CN804" s="1"/>
      <c r="CO804" s="1"/>
      <c r="CP804" s="1"/>
      <c r="CQ804" s="1"/>
    </row>
    <row r="805" spans="2:95" s="14" customFormat="1" ht="13.5" customHeight="1">
      <c r="B805" s="451"/>
      <c r="C805" s="566"/>
      <c r="D805" s="581"/>
      <c r="E805" s="569"/>
      <c r="F805" s="569"/>
      <c r="G805" s="117" t="s">
        <v>149</v>
      </c>
      <c r="H805" s="187">
        <v>229813</v>
      </c>
      <c r="I805" s="160">
        <f>IFERROR(H805/E797,"-")</f>
        <v>2.5739884618365634E-4</v>
      </c>
      <c r="J805" s="187">
        <v>3</v>
      </c>
      <c r="K805" s="160">
        <f>IFERROR(J805/F797,"-")</f>
        <v>2.0380434782608695E-3</v>
      </c>
      <c r="L805" s="190">
        <f t="shared" si="447"/>
        <v>76604.333333333328</v>
      </c>
      <c r="M805" s="101">
        <f t="shared" si="469"/>
        <v>2.0610057708161583E-4</v>
      </c>
      <c r="N805" s="569"/>
      <c r="O805" s="569"/>
      <c r="P805" s="117" t="s">
        <v>149</v>
      </c>
      <c r="Q805" s="187">
        <v>1131</v>
      </c>
      <c r="R805" s="160">
        <f>IFERROR(Q805/N797,"-")</f>
        <v>8.7154296625911187E-6</v>
      </c>
      <c r="S805" s="187">
        <v>1</v>
      </c>
      <c r="T805" s="160">
        <f>IFERROR(S805/O797,"-")</f>
        <v>5.4644808743169399E-3</v>
      </c>
      <c r="U805" s="190">
        <f t="shared" si="448"/>
        <v>1131</v>
      </c>
      <c r="V805" s="101">
        <f t="shared" si="470"/>
        <v>6.8700192360538606E-5</v>
      </c>
      <c r="W805" s="569"/>
      <c r="X805" s="569"/>
      <c r="Y805" s="117" t="s">
        <v>149</v>
      </c>
      <c r="Z805" s="187">
        <v>0</v>
      </c>
      <c r="AA805" s="160">
        <f>IFERROR(Z805/W797,"-")</f>
        <v>0</v>
      </c>
      <c r="AB805" s="187">
        <v>0</v>
      </c>
      <c r="AC805" s="160">
        <f>IFERROR(AB805/X797,"-")</f>
        <v>0</v>
      </c>
      <c r="AD805" s="190" t="str">
        <f t="shared" si="449"/>
        <v>-</v>
      </c>
      <c r="AE805" s="101">
        <f t="shared" si="471"/>
        <v>0</v>
      </c>
      <c r="AF805" s="569"/>
      <c r="AG805" s="569"/>
      <c r="AH805" s="117" t="s">
        <v>149</v>
      </c>
      <c r="AI805" s="187">
        <v>0</v>
      </c>
      <c r="AJ805" s="160">
        <f>IFERROR(AI805/AF797,"-")</f>
        <v>0</v>
      </c>
      <c r="AK805" s="187">
        <v>0</v>
      </c>
      <c r="AL805" s="160">
        <f>IFERROR(AK805/AG797,"-")</f>
        <v>0</v>
      </c>
      <c r="AM805" s="190" t="str">
        <f t="shared" si="450"/>
        <v>-</v>
      </c>
      <c r="AN805" s="101">
        <f t="shared" si="472"/>
        <v>0</v>
      </c>
      <c r="AO805" s="569"/>
      <c r="AP805" s="586"/>
      <c r="AQ805" s="117" t="s">
        <v>149</v>
      </c>
      <c r="AR805" s="187">
        <f t="shared" si="445"/>
        <v>230944</v>
      </c>
      <c r="AS805" s="160">
        <f>IFERROR(AR805/AO797,"-")</f>
        <v>1.8647510313847003E-4</v>
      </c>
      <c r="AT805" s="187">
        <f t="shared" si="446"/>
        <v>4</v>
      </c>
      <c r="AU805" s="160">
        <f>IFERROR(AT805/AP797,"-")</f>
        <v>2.0909566126502874E-3</v>
      </c>
      <c r="AV805" s="190">
        <f t="shared" si="451"/>
        <v>57736</v>
      </c>
      <c r="AW805" s="101">
        <f t="shared" si="473"/>
        <v>2.7480076944215443E-4</v>
      </c>
      <c r="AX805" s="112"/>
      <c r="BN805" s="476"/>
      <c r="BO805" s="566"/>
      <c r="BP805" s="569"/>
      <c r="BQ805" s="569"/>
      <c r="BR805" s="388" t="s">
        <v>134</v>
      </c>
      <c r="BS805" s="374">
        <v>15538529</v>
      </c>
      <c r="BT805" s="329">
        <v>5.8296967126439669E-2</v>
      </c>
      <c r="BU805" s="374">
        <v>87</v>
      </c>
      <c r="BV805" s="329">
        <v>0.28431372549019607</v>
      </c>
      <c r="BW805" s="374">
        <v>178603.7816091954</v>
      </c>
      <c r="BX805" s="389">
        <v>4.3839758125472413E-3</v>
      </c>
      <c r="CA805" s="9"/>
      <c r="CB805" s="138"/>
      <c r="CC805" s="138"/>
      <c r="CD805" s="138"/>
      <c r="CE805" s="138"/>
      <c r="CF805" s="138"/>
      <c r="CG805" s="138"/>
      <c r="CH805" s="1"/>
      <c r="CI805" s="9"/>
      <c r="CJ805" s="130"/>
      <c r="CK805" s="130"/>
      <c r="CL805" s="130"/>
      <c r="CM805" s="1"/>
      <c r="CN805" s="1"/>
      <c r="CO805" s="1"/>
      <c r="CP805" s="1"/>
      <c r="CQ805" s="1"/>
    </row>
    <row r="806" spans="2:95" s="14" customFormat="1" ht="13.5" customHeight="1">
      <c r="B806" s="451"/>
      <c r="C806" s="566"/>
      <c r="D806" s="581"/>
      <c r="E806" s="569"/>
      <c r="F806" s="569"/>
      <c r="G806" s="117" t="s">
        <v>140</v>
      </c>
      <c r="H806" s="187">
        <v>594927</v>
      </c>
      <c r="I806" s="160">
        <f>IFERROR(H806/E797,"-")</f>
        <v>6.6633969080732644E-4</v>
      </c>
      <c r="J806" s="187">
        <v>23</v>
      </c>
      <c r="K806" s="160">
        <f>IFERROR(J806/F797,"-")</f>
        <v>1.5625E-2</v>
      </c>
      <c r="L806" s="190">
        <f t="shared" si="447"/>
        <v>25866.391304347828</v>
      </c>
      <c r="M806" s="101">
        <f t="shared" si="469"/>
        <v>1.580104424292388E-3</v>
      </c>
      <c r="N806" s="569"/>
      <c r="O806" s="569"/>
      <c r="P806" s="117" t="s">
        <v>140</v>
      </c>
      <c r="Q806" s="187">
        <v>162310</v>
      </c>
      <c r="R806" s="160">
        <f>IFERROR(Q806/N797,"-")</f>
        <v>1.250752775008987E-3</v>
      </c>
      <c r="S806" s="187">
        <v>3</v>
      </c>
      <c r="T806" s="160">
        <f>IFERROR(S806/O797,"-")</f>
        <v>1.6393442622950821E-2</v>
      </c>
      <c r="U806" s="190">
        <f t="shared" si="448"/>
        <v>54103.333333333336</v>
      </c>
      <c r="V806" s="101">
        <f t="shared" si="470"/>
        <v>2.0610057708161583E-4</v>
      </c>
      <c r="W806" s="569"/>
      <c r="X806" s="569"/>
      <c r="Y806" s="117" t="s">
        <v>140</v>
      </c>
      <c r="Z806" s="187">
        <v>38622</v>
      </c>
      <c r="AA806" s="160">
        <f>IFERROR(Z806/W797,"-")</f>
        <v>6.1641146446800158E-4</v>
      </c>
      <c r="AB806" s="187">
        <v>2</v>
      </c>
      <c r="AC806" s="160">
        <f>IFERROR(AB806/X797,"-")</f>
        <v>2.5000000000000001E-2</v>
      </c>
      <c r="AD806" s="190">
        <f t="shared" si="449"/>
        <v>19311</v>
      </c>
      <c r="AE806" s="101">
        <f t="shared" si="471"/>
        <v>1.3740038472107721E-4</v>
      </c>
      <c r="AF806" s="569"/>
      <c r="AG806" s="569"/>
      <c r="AH806" s="117" t="s">
        <v>140</v>
      </c>
      <c r="AI806" s="187">
        <v>49971</v>
      </c>
      <c r="AJ806" s="160">
        <f>IFERROR(AI806/AF797,"-")</f>
        <v>3.2614631412763545E-4</v>
      </c>
      <c r="AK806" s="187">
        <v>4</v>
      </c>
      <c r="AL806" s="160">
        <f>IFERROR(AK806/AG797,"-")</f>
        <v>2.247191011235955E-2</v>
      </c>
      <c r="AM806" s="190">
        <f t="shared" si="450"/>
        <v>12492.75</v>
      </c>
      <c r="AN806" s="101">
        <f t="shared" si="472"/>
        <v>2.7480076944215443E-4</v>
      </c>
      <c r="AO806" s="569"/>
      <c r="AP806" s="586"/>
      <c r="AQ806" s="117" t="s">
        <v>140</v>
      </c>
      <c r="AR806" s="187">
        <f t="shared" si="445"/>
        <v>845830</v>
      </c>
      <c r="AS806" s="160">
        <f>IFERROR(AR806/AO797,"-")</f>
        <v>6.8296312737119007E-4</v>
      </c>
      <c r="AT806" s="187">
        <f t="shared" si="446"/>
        <v>32</v>
      </c>
      <c r="AU806" s="160">
        <f>IFERROR(AT806/AP797,"-")</f>
        <v>1.6727652901202299E-2</v>
      </c>
      <c r="AV806" s="190">
        <f t="shared" si="451"/>
        <v>26432.1875</v>
      </c>
      <c r="AW806" s="101">
        <f t="shared" si="473"/>
        <v>2.1984061555372354E-3</v>
      </c>
      <c r="AX806" s="112"/>
      <c r="BN806" s="476"/>
      <c r="BO806" s="566"/>
      <c r="BP806" s="569"/>
      <c r="BQ806" s="569"/>
      <c r="BR806" s="388" t="s">
        <v>135</v>
      </c>
      <c r="BS806" s="374">
        <v>5046162</v>
      </c>
      <c r="BT806" s="329">
        <v>1.89320327701991E-2</v>
      </c>
      <c r="BU806" s="374">
        <v>97</v>
      </c>
      <c r="BV806" s="329">
        <v>0.31699346405228757</v>
      </c>
      <c r="BW806" s="374">
        <v>52022.288659793812</v>
      </c>
      <c r="BX806" s="389">
        <v>4.8878810783572688E-3</v>
      </c>
      <c r="CA806" s="9"/>
      <c r="CB806" s="138"/>
      <c r="CC806" s="138"/>
      <c r="CD806" s="138"/>
      <c r="CE806" s="138"/>
      <c r="CF806" s="138"/>
      <c r="CG806" s="138"/>
      <c r="CH806" s="1"/>
      <c r="CI806" s="9"/>
      <c r="CJ806" s="130"/>
      <c r="CK806" s="130"/>
      <c r="CL806" s="130"/>
      <c r="CM806" s="1"/>
      <c r="CN806" s="1"/>
      <c r="CO806" s="1"/>
      <c r="CP806" s="1"/>
      <c r="CQ806" s="1"/>
    </row>
    <row r="807" spans="2:95" s="14" customFormat="1" ht="13.5" customHeight="1">
      <c r="B807" s="451"/>
      <c r="C807" s="566"/>
      <c r="D807" s="581"/>
      <c r="E807" s="569"/>
      <c r="F807" s="569"/>
      <c r="G807" s="117" t="s">
        <v>141</v>
      </c>
      <c r="H807" s="187">
        <v>1314653</v>
      </c>
      <c r="I807" s="160">
        <f>IFERROR(H807/E797,"-")</f>
        <v>1.4724587613924468E-3</v>
      </c>
      <c r="J807" s="187">
        <v>63</v>
      </c>
      <c r="K807" s="160">
        <f>IFERROR(J807/F797,"-")</f>
        <v>4.2798913043478264E-2</v>
      </c>
      <c r="L807" s="190">
        <f t="shared" si="447"/>
        <v>20867.507936507936</v>
      </c>
      <c r="M807" s="101">
        <f t="shared" si="469"/>
        <v>4.3281121187139322E-3</v>
      </c>
      <c r="N807" s="569"/>
      <c r="O807" s="569"/>
      <c r="P807" s="117" t="s">
        <v>141</v>
      </c>
      <c r="Q807" s="187">
        <v>166704</v>
      </c>
      <c r="R807" s="160">
        <f>IFERROR(Q807/N797,"-")</f>
        <v>1.2846127201349158E-3</v>
      </c>
      <c r="S807" s="187">
        <v>11</v>
      </c>
      <c r="T807" s="160">
        <f>IFERROR(S807/O797,"-")</f>
        <v>6.0109289617486336E-2</v>
      </c>
      <c r="U807" s="190">
        <f t="shared" si="448"/>
        <v>15154.90909090909</v>
      </c>
      <c r="V807" s="101">
        <f t="shared" si="470"/>
        <v>7.5570211596592471E-4</v>
      </c>
      <c r="W807" s="569"/>
      <c r="X807" s="569"/>
      <c r="Y807" s="117" t="s">
        <v>141</v>
      </c>
      <c r="Z807" s="187">
        <v>17064</v>
      </c>
      <c r="AA807" s="160">
        <f>IFERROR(Z807/W797,"-")</f>
        <v>2.7234335947599761E-4</v>
      </c>
      <c r="AB807" s="187">
        <v>3</v>
      </c>
      <c r="AC807" s="160">
        <f>IFERROR(AB807/X797,"-")</f>
        <v>3.7499999999999999E-2</v>
      </c>
      <c r="AD807" s="190">
        <f t="shared" si="449"/>
        <v>5688</v>
      </c>
      <c r="AE807" s="101">
        <f t="shared" si="471"/>
        <v>2.0610057708161583E-4</v>
      </c>
      <c r="AF807" s="569"/>
      <c r="AG807" s="569"/>
      <c r="AH807" s="117" t="s">
        <v>141</v>
      </c>
      <c r="AI807" s="187">
        <v>138085</v>
      </c>
      <c r="AJ807" s="160">
        <f>IFERROR(AI807/AF797,"-")</f>
        <v>9.0124099550368294E-4</v>
      </c>
      <c r="AK807" s="187">
        <v>17</v>
      </c>
      <c r="AL807" s="160">
        <f>IFERROR(AK807/AG797,"-")</f>
        <v>9.5505617977528087E-2</v>
      </c>
      <c r="AM807" s="190">
        <f t="shared" si="450"/>
        <v>8122.6470588235297</v>
      </c>
      <c r="AN807" s="101">
        <f t="shared" si="472"/>
        <v>1.1679032701291563E-3</v>
      </c>
      <c r="AO807" s="569"/>
      <c r="AP807" s="586"/>
      <c r="AQ807" s="117" t="s">
        <v>141</v>
      </c>
      <c r="AR807" s="187">
        <f t="shared" si="445"/>
        <v>1636506</v>
      </c>
      <c r="AS807" s="160">
        <f>IFERROR(AR807/AO797,"-")</f>
        <v>1.3213923078180211E-3</v>
      </c>
      <c r="AT807" s="187">
        <f t="shared" si="446"/>
        <v>94</v>
      </c>
      <c r="AU807" s="160">
        <f>IFERROR(AT807/AP797,"-")</f>
        <v>4.9137480397281753E-2</v>
      </c>
      <c r="AV807" s="190">
        <f t="shared" si="451"/>
        <v>17409.638297872341</v>
      </c>
      <c r="AW807" s="101">
        <f t="shared" si="473"/>
        <v>6.4578180818906294E-3</v>
      </c>
      <c r="AX807" s="112"/>
      <c r="BN807" s="476"/>
      <c r="BO807" s="566"/>
      <c r="BP807" s="569"/>
      <c r="BQ807" s="569"/>
      <c r="BR807" s="388" t="s">
        <v>136</v>
      </c>
      <c r="BS807" s="374">
        <v>78762</v>
      </c>
      <c r="BT807" s="329">
        <v>2.9549680827655188E-4</v>
      </c>
      <c r="BU807" s="374">
        <v>15</v>
      </c>
      <c r="BV807" s="329">
        <v>4.9019607843137254E-2</v>
      </c>
      <c r="BW807" s="374">
        <v>5250.8</v>
      </c>
      <c r="BX807" s="389">
        <v>7.5585789871504159E-4</v>
      </c>
      <c r="CA807" s="9"/>
      <c r="CB807" s="138"/>
      <c r="CC807" s="138"/>
      <c r="CD807" s="138"/>
      <c r="CE807" s="138"/>
      <c r="CF807" s="138"/>
      <c r="CG807" s="138"/>
      <c r="CH807" s="1"/>
      <c r="CI807" s="9"/>
      <c r="CJ807" s="130"/>
      <c r="CK807" s="130"/>
      <c r="CL807" s="130"/>
      <c r="CM807" s="1"/>
      <c r="CN807" s="1"/>
      <c r="CO807" s="1"/>
      <c r="CP807" s="1"/>
      <c r="CQ807" s="1"/>
    </row>
    <row r="808" spans="2:95" s="14" customFormat="1" ht="13.5" customHeight="1">
      <c r="B808" s="451"/>
      <c r="C808" s="566"/>
      <c r="D808" s="581"/>
      <c r="E808" s="569"/>
      <c r="F808" s="569"/>
      <c r="G808" s="117" t="s">
        <v>142</v>
      </c>
      <c r="H808" s="187">
        <v>17810</v>
      </c>
      <c r="I808" s="160">
        <f>IFERROR(H808/E797,"-")</f>
        <v>1.9947842160934844E-5</v>
      </c>
      <c r="J808" s="187">
        <v>4</v>
      </c>
      <c r="K808" s="160">
        <f>IFERROR(J808/F797,"-")</f>
        <v>2.717391304347826E-3</v>
      </c>
      <c r="L808" s="190">
        <f t="shared" si="447"/>
        <v>4452.5</v>
      </c>
      <c r="M808" s="101">
        <f t="shared" si="469"/>
        <v>2.7480076944215443E-4</v>
      </c>
      <c r="N808" s="569"/>
      <c r="O808" s="569"/>
      <c r="P808" s="117" t="s">
        <v>142</v>
      </c>
      <c r="Q808" s="187">
        <v>37421</v>
      </c>
      <c r="R808" s="160">
        <f>IFERROR(Q808/N797,"-")</f>
        <v>2.8836436198392769E-4</v>
      </c>
      <c r="S808" s="187">
        <v>3</v>
      </c>
      <c r="T808" s="160">
        <f>IFERROR(S808/O797,"-")</f>
        <v>1.6393442622950821E-2</v>
      </c>
      <c r="U808" s="190">
        <f t="shared" si="448"/>
        <v>12473.666666666666</v>
      </c>
      <c r="V808" s="101">
        <f t="shared" si="470"/>
        <v>2.0610057708161583E-4</v>
      </c>
      <c r="W808" s="569"/>
      <c r="X808" s="569"/>
      <c r="Y808" s="117" t="s">
        <v>142</v>
      </c>
      <c r="Z808" s="187">
        <v>0</v>
      </c>
      <c r="AA808" s="160">
        <f>IFERROR(Z808/W797,"-")</f>
        <v>0</v>
      </c>
      <c r="AB808" s="187">
        <v>0</v>
      </c>
      <c r="AC808" s="160">
        <f>IFERROR(AB808/X797,"-")</f>
        <v>0</v>
      </c>
      <c r="AD808" s="190" t="str">
        <f t="shared" si="449"/>
        <v>-</v>
      </c>
      <c r="AE808" s="101">
        <f t="shared" si="471"/>
        <v>0</v>
      </c>
      <c r="AF808" s="569"/>
      <c r="AG808" s="569"/>
      <c r="AH808" s="117" t="s">
        <v>142</v>
      </c>
      <c r="AI808" s="187">
        <v>0</v>
      </c>
      <c r="AJ808" s="160">
        <f>IFERROR(AI808/AF797,"-")</f>
        <v>0</v>
      </c>
      <c r="AK808" s="187">
        <v>0</v>
      </c>
      <c r="AL808" s="160">
        <f>IFERROR(AK808/AG797,"-")</f>
        <v>0</v>
      </c>
      <c r="AM808" s="190" t="str">
        <f t="shared" si="450"/>
        <v>-</v>
      </c>
      <c r="AN808" s="101">
        <f t="shared" si="472"/>
        <v>0</v>
      </c>
      <c r="AO808" s="569"/>
      <c r="AP808" s="586"/>
      <c r="AQ808" s="117" t="s">
        <v>142</v>
      </c>
      <c r="AR808" s="187">
        <f t="shared" si="445"/>
        <v>55231</v>
      </c>
      <c r="AS808" s="160">
        <f>IFERROR(AR808/AO797,"-")</f>
        <v>4.4596120364420977E-5</v>
      </c>
      <c r="AT808" s="187">
        <f t="shared" si="446"/>
        <v>7</v>
      </c>
      <c r="AU808" s="160">
        <f>IFERROR(AT808/AP797,"-")</f>
        <v>3.6591740721380033E-3</v>
      </c>
      <c r="AV808" s="190">
        <f t="shared" si="451"/>
        <v>7890.1428571428569</v>
      </c>
      <c r="AW808" s="101">
        <f t="shared" si="473"/>
        <v>4.8090134652377029E-4</v>
      </c>
      <c r="AX808" s="112"/>
      <c r="BN808" s="476"/>
      <c r="BO808" s="566"/>
      <c r="BP808" s="569"/>
      <c r="BQ808" s="569"/>
      <c r="BR808" s="388" t="s">
        <v>137</v>
      </c>
      <c r="BS808" s="374">
        <v>1974860</v>
      </c>
      <c r="BT808" s="329">
        <v>7.4092179832029566E-3</v>
      </c>
      <c r="BU808" s="374">
        <v>123</v>
      </c>
      <c r="BV808" s="329">
        <v>0.40196078431372551</v>
      </c>
      <c r="BW808" s="374">
        <v>16055.772357723577</v>
      </c>
      <c r="BX808" s="389">
        <v>6.198034769463341E-3</v>
      </c>
      <c r="CA808" s="9"/>
      <c r="CB808" s="138"/>
      <c r="CC808" s="138"/>
      <c r="CD808" s="138"/>
      <c r="CE808" s="138"/>
      <c r="CF808" s="138"/>
      <c r="CG808" s="138"/>
      <c r="CH808" s="1"/>
      <c r="CI808" s="9"/>
      <c r="CJ808" s="130"/>
      <c r="CK808" s="130"/>
      <c r="CL808" s="130"/>
      <c r="CM808" s="1"/>
      <c r="CN808" s="1"/>
      <c r="CO808" s="1"/>
      <c r="CP808" s="1"/>
      <c r="CQ808" s="1"/>
    </row>
    <row r="809" spans="2:95" s="14" customFormat="1" ht="13.5" customHeight="1">
      <c r="B809" s="451"/>
      <c r="C809" s="566"/>
      <c r="D809" s="581"/>
      <c r="E809" s="569"/>
      <c r="F809" s="569"/>
      <c r="G809" s="117" t="s">
        <v>143</v>
      </c>
      <c r="H809" s="187">
        <v>19105</v>
      </c>
      <c r="I809" s="160">
        <f>IFERROR(H809/E797,"-")</f>
        <v>2.1398288853714779E-5</v>
      </c>
      <c r="J809" s="187">
        <v>3</v>
      </c>
      <c r="K809" s="160">
        <f>IFERROR(J809/F797,"-")</f>
        <v>2.0380434782608695E-3</v>
      </c>
      <c r="L809" s="190">
        <f t="shared" si="447"/>
        <v>6368.333333333333</v>
      </c>
      <c r="M809" s="101">
        <f t="shared" si="469"/>
        <v>2.0610057708161583E-4</v>
      </c>
      <c r="N809" s="569"/>
      <c r="O809" s="569"/>
      <c r="P809" s="117" t="s">
        <v>143</v>
      </c>
      <c r="Q809" s="187">
        <v>16020</v>
      </c>
      <c r="R809" s="160">
        <f>IFERROR(Q809/N797,"-")</f>
        <v>1.2344932201123758E-4</v>
      </c>
      <c r="S809" s="187">
        <v>2</v>
      </c>
      <c r="T809" s="160">
        <f>IFERROR(S809/O797,"-")</f>
        <v>1.092896174863388E-2</v>
      </c>
      <c r="U809" s="190">
        <f t="shared" si="448"/>
        <v>8010</v>
      </c>
      <c r="V809" s="101">
        <f t="shared" si="470"/>
        <v>1.3740038472107721E-4</v>
      </c>
      <c r="W809" s="569"/>
      <c r="X809" s="569"/>
      <c r="Y809" s="117" t="s">
        <v>143</v>
      </c>
      <c r="Z809" s="187">
        <v>0</v>
      </c>
      <c r="AA809" s="160">
        <f>IFERROR(Z809/W797,"-")</f>
        <v>0</v>
      </c>
      <c r="AB809" s="187">
        <v>0</v>
      </c>
      <c r="AC809" s="160">
        <f>IFERROR(AB809/X797,"-")</f>
        <v>0</v>
      </c>
      <c r="AD809" s="190" t="str">
        <f t="shared" si="449"/>
        <v>-</v>
      </c>
      <c r="AE809" s="101">
        <f t="shared" si="471"/>
        <v>0</v>
      </c>
      <c r="AF809" s="569"/>
      <c r="AG809" s="569"/>
      <c r="AH809" s="117" t="s">
        <v>143</v>
      </c>
      <c r="AI809" s="187">
        <v>543313</v>
      </c>
      <c r="AJ809" s="160">
        <f>IFERROR(AI809/AF797,"-")</f>
        <v>3.5460473548183549E-3</v>
      </c>
      <c r="AK809" s="187">
        <v>4</v>
      </c>
      <c r="AL809" s="160">
        <f>IFERROR(AK809/AG797,"-")</f>
        <v>2.247191011235955E-2</v>
      </c>
      <c r="AM809" s="190">
        <f t="shared" si="450"/>
        <v>135828.25</v>
      </c>
      <c r="AN809" s="101">
        <f t="shared" si="472"/>
        <v>2.7480076944215443E-4</v>
      </c>
      <c r="AO809" s="569"/>
      <c r="AP809" s="586"/>
      <c r="AQ809" s="117" t="s">
        <v>143</v>
      </c>
      <c r="AR809" s="187">
        <f t="shared" si="445"/>
        <v>578438</v>
      </c>
      <c r="AS809" s="160">
        <f>IFERROR(AR809/AO797,"-")</f>
        <v>4.6705818600704208E-4</v>
      </c>
      <c r="AT809" s="187">
        <f t="shared" si="446"/>
        <v>9</v>
      </c>
      <c r="AU809" s="160">
        <f>IFERROR(AT809/AP797,"-")</f>
        <v>4.7046523784631472E-3</v>
      </c>
      <c r="AV809" s="190">
        <f t="shared" si="451"/>
        <v>64270.888888888891</v>
      </c>
      <c r="AW809" s="101">
        <f t="shared" si="473"/>
        <v>6.1830173124484747E-4</v>
      </c>
      <c r="AX809" s="112"/>
      <c r="BN809" s="476"/>
      <c r="BO809" s="566"/>
      <c r="BP809" s="569"/>
      <c r="BQ809" s="569"/>
      <c r="BR809" s="388" t="s">
        <v>138</v>
      </c>
      <c r="BS809" s="374">
        <v>8011275</v>
      </c>
      <c r="BT809" s="329">
        <v>3.0056450988112708E-2</v>
      </c>
      <c r="BU809" s="374">
        <v>120</v>
      </c>
      <c r="BV809" s="329">
        <v>0.39215686274509803</v>
      </c>
      <c r="BW809" s="374">
        <v>66760.625</v>
      </c>
      <c r="BX809" s="389">
        <v>6.0468631897203327E-3</v>
      </c>
      <c r="CA809" s="9"/>
      <c r="CB809" s="138"/>
      <c r="CC809" s="138"/>
      <c r="CD809" s="138"/>
      <c r="CE809" s="138"/>
      <c r="CF809" s="138"/>
      <c r="CG809" s="138"/>
      <c r="CH809" s="1"/>
      <c r="CI809" s="9"/>
      <c r="CJ809" s="130"/>
      <c r="CK809" s="130"/>
      <c r="CL809" s="130"/>
      <c r="CM809" s="1"/>
      <c r="CN809" s="1"/>
      <c r="CO809" s="1"/>
      <c r="CP809" s="1"/>
      <c r="CQ809" s="1"/>
    </row>
    <row r="810" spans="2:95" s="14" customFormat="1" ht="13.5" customHeight="1">
      <c r="B810" s="451"/>
      <c r="C810" s="566"/>
      <c r="D810" s="581"/>
      <c r="E810" s="569"/>
      <c r="F810" s="569"/>
      <c r="G810" s="117" t="s">
        <v>144</v>
      </c>
      <c r="H810" s="187">
        <v>5459520</v>
      </c>
      <c r="I810" s="160">
        <f>IFERROR(H810/E797,"-")</f>
        <v>6.1148592495489616E-3</v>
      </c>
      <c r="J810" s="187">
        <v>157</v>
      </c>
      <c r="K810" s="160">
        <f>IFERROR(J810/F797,"-")</f>
        <v>0.10665760869565218</v>
      </c>
      <c r="L810" s="190">
        <f t="shared" si="447"/>
        <v>34774.012738853504</v>
      </c>
      <c r="M810" s="101">
        <f t="shared" si="469"/>
        <v>1.0785930200604562E-2</v>
      </c>
      <c r="N810" s="569"/>
      <c r="O810" s="569"/>
      <c r="P810" s="117" t="s">
        <v>144</v>
      </c>
      <c r="Q810" s="187">
        <v>537230</v>
      </c>
      <c r="R810" s="160">
        <f>IFERROR(Q810/N797,"-")</f>
        <v>4.1398676194817213E-3</v>
      </c>
      <c r="S810" s="187">
        <v>25</v>
      </c>
      <c r="T810" s="160">
        <f>IFERROR(S810/O797,"-")</f>
        <v>0.13661202185792351</v>
      </c>
      <c r="U810" s="190">
        <f t="shared" si="448"/>
        <v>21489.200000000001</v>
      </c>
      <c r="V810" s="101">
        <f t="shared" si="470"/>
        <v>1.7175048090134653E-3</v>
      </c>
      <c r="W810" s="569"/>
      <c r="X810" s="569"/>
      <c r="Y810" s="117" t="s">
        <v>144</v>
      </c>
      <c r="Z810" s="187">
        <v>186023</v>
      </c>
      <c r="AA810" s="160">
        <f>IFERROR(Z810/W797,"-")</f>
        <v>2.9689480051455401E-3</v>
      </c>
      <c r="AB810" s="187">
        <v>14</v>
      </c>
      <c r="AC810" s="160">
        <f>IFERROR(AB810/X797,"-")</f>
        <v>0.17499999999999999</v>
      </c>
      <c r="AD810" s="190">
        <f t="shared" si="449"/>
        <v>13287.357142857143</v>
      </c>
      <c r="AE810" s="101">
        <f t="shared" si="471"/>
        <v>9.6180269304754057E-4</v>
      </c>
      <c r="AF810" s="569"/>
      <c r="AG810" s="569"/>
      <c r="AH810" s="117" t="s">
        <v>144</v>
      </c>
      <c r="AI810" s="187">
        <v>2277298</v>
      </c>
      <c r="AJ810" s="160">
        <f>IFERROR(AI810/AF797,"-")</f>
        <v>1.486326767265486E-2</v>
      </c>
      <c r="AK810" s="187">
        <v>35</v>
      </c>
      <c r="AL810" s="160">
        <f>IFERROR(AK810/AG797,"-")</f>
        <v>0.19662921348314608</v>
      </c>
      <c r="AM810" s="190">
        <f t="shared" si="450"/>
        <v>65065.657142857141</v>
      </c>
      <c r="AN810" s="101">
        <f t="shared" si="472"/>
        <v>2.4045067326188513E-3</v>
      </c>
      <c r="AO810" s="569"/>
      <c r="AP810" s="586"/>
      <c r="AQ810" s="117" t="s">
        <v>144</v>
      </c>
      <c r="AR810" s="187">
        <f t="shared" si="445"/>
        <v>8460071</v>
      </c>
      <c r="AS810" s="160">
        <f>IFERROR(AR810/AO797,"-")</f>
        <v>6.8310612628333248E-3</v>
      </c>
      <c r="AT810" s="187">
        <f t="shared" si="446"/>
        <v>231</v>
      </c>
      <c r="AU810" s="160">
        <f>IFERROR(AT810/AP797,"-")</f>
        <v>0.1207527443805541</v>
      </c>
      <c r="AV810" s="190">
        <f t="shared" si="451"/>
        <v>36623.683982683986</v>
      </c>
      <c r="AW810" s="101">
        <f t="shared" si="473"/>
        <v>1.5869744435284418E-2</v>
      </c>
      <c r="AX810" s="112"/>
      <c r="BN810" s="476"/>
      <c r="BO810" s="566"/>
      <c r="BP810" s="569"/>
      <c r="BQ810" s="569"/>
      <c r="BR810" s="388" t="s">
        <v>139</v>
      </c>
      <c r="BS810" s="374">
        <v>907182</v>
      </c>
      <c r="BT810" s="329">
        <v>3.4035370550003666E-3</v>
      </c>
      <c r="BU810" s="374">
        <v>46</v>
      </c>
      <c r="BV810" s="329">
        <v>0.15032679738562091</v>
      </c>
      <c r="BW810" s="374">
        <v>19721.347826086956</v>
      </c>
      <c r="BX810" s="389">
        <v>2.3179642227261275E-3</v>
      </c>
      <c r="CA810" s="9"/>
      <c r="CB810" s="138"/>
      <c r="CC810" s="138"/>
      <c r="CD810" s="138"/>
      <c r="CE810" s="138"/>
      <c r="CF810" s="138"/>
      <c r="CG810" s="138"/>
      <c r="CH810" s="1"/>
      <c r="CI810" s="9"/>
      <c r="CJ810" s="130"/>
      <c r="CK810" s="130"/>
      <c r="CL810" s="130"/>
      <c r="CM810" s="1"/>
      <c r="CN810" s="1"/>
      <c r="CO810" s="1"/>
      <c r="CP810" s="1"/>
      <c r="CQ810" s="1"/>
    </row>
    <row r="811" spans="2:95" s="14" customFormat="1" ht="13.5" customHeight="1">
      <c r="B811" s="451"/>
      <c r="C811" s="566"/>
      <c r="D811" s="581"/>
      <c r="E811" s="569"/>
      <c r="F811" s="569"/>
      <c r="G811" s="117" t="s">
        <v>145</v>
      </c>
      <c r="H811" s="187">
        <v>4668655</v>
      </c>
      <c r="I811" s="160">
        <f>IFERROR(H811/E797,"-")</f>
        <v>5.2290619339617778E-3</v>
      </c>
      <c r="J811" s="187">
        <v>109</v>
      </c>
      <c r="K811" s="160">
        <f>IFERROR(J811/F797,"-")</f>
        <v>7.4048913043478257E-2</v>
      </c>
      <c r="L811" s="190">
        <f t="shared" si="447"/>
        <v>42831.697247706419</v>
      </c>
      <c r="M811" s="101">
        <f t="shared" si="469"/>
        <v>7.4883209672987087E-3</v>
      </c>
      <c r="N811" s="569"/>
      <c r="O811" s="569"/>
      <c r="P811" s="117" t="s">
        <v>145</v>
      </c>
      <c r="Q811" s="187">
        <v>943448</v>
      </c>
      <c r="R811" s="160">
        <f>IFERROR(Q811/N797,"-")</f>
        <v>7.2701632929374578E-3</v>
      </c>
      <c r="S811" s="187">
        <v>10</v>
      </c>
      <c r="T811" s="160">
        <f>IFERROR(S811/O797,"-")</f>
        <v>5.4644808743169397E-2</v>
      </c>
      <c r="U811" s="190">
        <f t="shared" si="448"/>
        <v>94344.8</v>
      </c>
      <c r="V811" s="101">
        <f t="shared" si="470"/>
        <v>6.8700192360538609E-4</v>
      </c>
      <c r="W811" s="569"/>
      <c r="X811" s="569"/>
      <c r="Y811" s="117" t="s">
        <v>145</v>
      </c>
      <c r="Z811" s="187">
        <v>621711</v>
      </c>
      <c r="AA811" s="160">
        <f>IFERROR(Z811/W797,"-")</f>
        <v>9.9225774943261808E-3</v>
      </c>
      <c r="AB811" s="187">
        <v>12</v>
      </c>
      <c r="AC811" s="160">
        <f>IFERROR(AB811/X797,"-")</f>
        <v>0.15</v>
      </c>
      <c r="AD811" s="190">
        <f t="shared" si="449"/>
        <v>51809.25</v>
      </c>
      <c r="AE811" s="101">
        <f t="shared" si="471"/>
        <v>8.2440230832646333E-4</v>
      </c>
      <c r="AF811" s="569"/>
      <c r="AG811" s="569"/>
      <c r="AH811" s="117" t="s">
        <v>145</v>
      </c>
      <c r="AI811" s="187">
        <v>986764</v>
      </c>
      <c r="AJ811" s="160">
        <f>IFERROR(AI811/AF797,"-")</f>
        <v>6.4403242183234694E-3</v>
      </c>
      <c r="AK811" s="187">
        <v>24</v>
      </c>
      <c r="AL811" s="160">
        <f>IFERROR(AK811/AG797,"-")</f>
        <v>0.1348314606741573</v>
      </c>
      <c r="AM811" s="190">
        <f t="shared" si="450"/>
        <v>41115.166666666664</v>
      </c>
      <c r="AN811" s="101">
        <f t="shared" si="472"/>
        <v>1.6488046166529267E-3</v>
      </c>
      <c r="AO811" s="569"/>
      <c r="AP811" s="586"/>
      <c r="AQ811" s="117" t="s">
        <v>145</v>
      </c>
      <c r="AR811" s="187">
        <f t="shared" si="445"/>
        <v>7220578</v>
      </c>
      <c r="AS811" s="160">
        <f>IFERROR(AR811/AO797,"-")</f>
        <v>5.8302360194218842E-3</v>
      </c>
      <c r="AT811" s="187">
        <f t="shared" si="446"/>
        <v>155</v>
      </c>
      <c r="AU811" s="160">
        <f>IFERROR(AT811/AP797,"-")</f>
        <v>8.1024568740198644E-2</v>
      </c>
      <c r="AV811" s="190">
        <f t="shared" si="451"/>
        <v>46584.374193548385</v>
      </c>
      <c r="AW811" s="101">
        <f t="shared" si="473"/>
        <v>1.0648529815883484E-2</v>
      </c>
      <c r="AX811" s="112"/>
      <c r="BN811" s="476"/>
      <c r="BO811" s="566"/>
      <c r="BP811" s="569"/>
      <c r="BQ811" s="569"/>
      <c r="BR811" s="388" t="s">
        <v>436</v>
      </c>
      <c r="BS811" s="374">
        <v>0</v>
      </c>
      <c r="BT811" s="329">
        <v>0</v>
      </c>
      <c r="BU811" s="374">
        <v>0</v>
      </c>
      <c r="BV811" s="329">
        <v>0</v>
      </c>
      <c r="BW811" s="374" t="s">
        <v>329</v>
      </c>
      <c r="BX811" s="389">
        <v>0</v>
      </c>
      <c r="CA811" s="9"/>
      <c r="CB811" s="138"/>
      <c r="CC811" s="138"/>
      <c r="CD811" s="138"/>
      <c r="CE811" s="138"/>
      <c r="CF811" s="138"/>
      <c r="CG811" s="138"/>
      <c r="CH811" s="1"/>
      <c r="CI811" s="9"/>
      <c r="CJ811" s="130"/>
      <c r="CK811" s="130"/>
      <c r="CL811" s="130"/>
      <c r="CM811" s="1"/>
      <c r="CN811" s="1"/>
      <c r="CO811" s="1"/>
      <c r="CP811" s="1"/>
      <c r="CQ811" s="1"/>
    </row>
    <row r="812" spans="2:95" s="14" customFormat="1" ht="13.5" customHeight="1">
      <c r="B812" s="451"/>
      <c r="C812" s="566"/>
      <c r="D812" s="581"/>
      <c r="E812" s="569"/>
      <c r="F812" s="569"/>
      <c r="G812" s="117" t="s">
        <v>146</v>
      </c>
      <c r="H812" s="187">
        <v>2302491</v>
      </c>
      <c r="I812" s="160">
        <f>IFERROR(H812/E797,"-")</f>
        <v>2.5788729390776549E-3</v>
      </c>
      <c r="J812" s="187">
        <v>77</v>
      </c>
      <c r="K812" s="160">
        <f>IFERROR(J812/F797,"-")</f>
        <v>5.2309782608695655E-2</v>
      </c>
      <c r="L812" s="190">
        <f t="shared" si="447"/>
        <v>29902.480519480519</v>
      </c>
      <c r="M812" s="101">
        <f t="shared" si="469"/>
        <v>5.2899148117614729E-3</v>
      </c>
      <c r="N812" s="569"/>
      <c r="O812" s="569"/>
      <c r="P812" s="117" t="s">
        <v>146</v>
      </c>
      <c r="Q812" s="187">
        <v>505612</v>
      </c>
      <c r="R812" s="160">
        <f>IFERROR(Q812/N797,"-")</f>
        <v>3.8962208864385681E-3</v>
      </c>
      <c r="S812" s="187">
        <v>9</v>
      </c>
      <c r="T812" s="160">
        <f>IFERROR(S812/O797,"-")</f>
        <v>4.9180327868852458E-2</v>
      </c>
      <c r="U812" s="190">
        <f t="shared" si="448"/>
        <v>56179.111111111109</v>
      </c>
      <c r="V812" s="101">
        <f t="shared" si="470"/>
        <v>6.1830173124484747E-4</v>
      </c>
      <c r="W812" s="569"/>
      <c r="X812" s="569"/>
      <c r="Y812" s="117" t="s">
        <v>146</v>
      </c>
      <c r="Z812" s="187">
        <v>225497</v>
      </c>
      <c r="AA812" s="160">
        <f>IFERROR(Z812/W797,"-")</f>
        <v>3.5989574854523574E-3</v>
      </c>
      <c r="AB812" s="187">
        <v>5</v>
      </c>
      <c r="AC812" s="160">
        <f>IFERROR(AB812/X797,"-")</f>
        <v>6.25E-2</v>
      </c>
      <c r="AD812" s="190">
        <f t="shared" si="449"/>
        <v>45099.4</v>
      </c>
      <c r="AE812" s="101">
        <f t="shared" si="471"/>
        <v>3.4350096180269305E-4</v>
      </c>
      <c r="AF812" s="569"/>
      <c r="AG812" s="569"/>
      <c r="AH812" s="117" t="s">
        <v>146</v>
      </c>
      <c r="AI812" s="187">
        <v>372806</v>
      </c>
      <c r="AJ812" s="160">
        <f>IFERROR(AI812/AF797,"-")</f>
        <v>2.4331973101332227E-3</v>
      </c>
      <c r="AK812" s="187">
        <v>16</v>
      </c>
      <c r="AL812" s="160">
        <f>IFERROR(AK812/AG797,"-")</f>
        <v>8.98876404494382E-2</v>
      </c>
      <c r="AM812" s="190">
        <f t="shared" si="450"/>
        <v>23300.375</v>
      </c>
      <c r="AN812" s="101">
        <f t="shared" si="472"/>
        <v>1.0992030777686177E-3</v>
      </c>
      <c r="AO812" s="569"/>
      <c r="AP812" s="586"/>
      <c r="AQ812" s="117" t="s">
        <v>146</v>
      </c>
      <c r="AR812" s="187">
        <f t="shared" si="445"/>
        <v>3406406</v>
      </c>
      <c r="AS812" s="160">
        <f>IFERROR(AR812/AO797,"-")</f>
        <v>2.7504932372415095E-3</v>
      </c>
      <c r="AT812" s="187">
        <f t="shared" si="446"/>
        <v>107</v>
      </c>
      <c r="AU812" s="160">
        <f>IFERROR(AT812/AP797,"-")</f>
        <v>5.5933089388395189E-2</v>
      </c>
      <c r="AV812" s="190">
        <f t="shared" si="451"/>
        <v>31835.570093457944</v>
      </c>
      <c r="AW812" s="101">
        <f t="shared" si="473"/>
        <v>7.3509205825776315E-3</v>
      </c>
      <c r="AX812" s="112"/>
      <c r="BN812" s="476"/>
      <c r="BO812" s="566"/>
      <c r="BP812" s="569"/>
      <c r="BQ812" s="569"/>
      <c r="BR812" s="388" t="s">
        <v>140</v>
      </c>
      <c r="BS812" s="374">
        <v>55163</v>
      </c>
      <c r="BT812" s="329">
        <v>2.0695881814783058E-4</v>
      </c>
      <c r="BU812" s="374">
        <v>3</v>
      </c>
      <c r="BV812" s="329">
        <v>9.8039215686274508E-3</v>
      </c>
      <c r="BW812" s="374">
        <v>18387.666666666668</v>
      </c>
      <c r="BX812" s="389">
        <v>1.5117157974300831E-4</v>
      </c>
      <c r="BZ812" s="144"/>
      <c r="CA812" s="9"/>
      <c r="CB812" s="138"/>
      <c r="CC812" s="138"/>
      <c r="CD812" s="138"/>
      <c r="CE812" s="138"/>
      <c r="CF812" s="138"/>
      <c r="CG812" s="138"/>
      <c r="CH812" s="1"/>
      <c r="CI812" s="9"/>
      <c r="CJ812" s="130"/>
      <c r="CK812" s="130"/>
      <c r="CL812" s="130"/>
      <c r="CM812" s="1"/>
      <c r="CN812" s="1"/>
      <c r="CO812" s="1"/>
      <c r="CP812" s="1"/>
      <c r="CQ812" s="1"/>
    </row>
    <row r="813" spans="2:95" s="14" customFormat="1" ht="13.5" customHeight="1">
      <c r="B813" s="451"/>
      <c r="C813" s="566"/>
      <c r="D813" s="581"/>
      <c r="E813" s="569"/>
      <c r="F813" s="569"/>
      <c r="G813" s="118" t="s">
        <v>147</v>
      </c>
      <c r="H813" s="188">
        <v>1031585</v>
      </c>
      <c r="I813" s="161">
        <f>IFERROR(H813/E797,"-")</f>
        <v>1.1554123950358211E-3</v>
      </c>
      <c r="J813" s="188">
        <v>138</v>
      </c>
      <c r="K813" s="161">
        <f>IFERROR(J813/F797,"-")</f>
        <v>9.375E-2</v>
      </c>
      <c r="L813" s="191">
        <f t="shared" si="447"/>
        <v>7475.253623188406</v>
      </c>
      <c r="M813" s="102">
        <f t="shared" si="469"/>
        <v>9.4806265457543278E-3</v>
      </c>
      <c r="N813" s="569"/>
      <c r="O813" s="569"/>
      <c r="P813" s="118" t="s">
        <v>147</v>
      </c>
      <c r="Q813" s="188">
        <v>330139</v>
      </c>
      <c r="R813" s="161">
        <f>IFERROR(Q813/N797,"-")</f>
        <v>2.5440346891053662E-3</v>
      </c>
      <c r="S813" s="188">
        <v>27</v>
      </c>
      <c r="T813" s="161">
        <f>IFERROR(S813/O797,"-")</f>
        <v>0.14754098360655737</v>
      </c>
      <c r="U813" s="191">
        <f t="shared" si="448"/>
        <v>12227.37037037037</v>
      </c>
      <c r="V813" s="102">
        <f t="shared" si="470"/>
        <v>1.8549051937345425E-3</v>
      </c>
      <c r="W813" s="569"/>
      <c r="X813" s="569"/>
      <c r="Y813" s="118" t="s">
        <v>147</v>
      </c>
      <c r="Z813" s="188">
        <v>86299</v>
      </c>
      <c r="AA813" s="161">
        <f>IFERROR(Z813/W797,"-")</f>
        <v>1.3773417475046363E-3</v>
      </c>
      <c r="AB813" s="188">
        <v>10</v>
      </c>
      <c r="AC813" s="161">
        <f>IFERROR(AB813/X797,"-")</f>
        <v>0.125</v>
      </c>
      <c r="AD813" s="191">
        <f t="shared" si="449"/>
        <v>8629.9</v>
      </c>
      <c r="AE813" s="102">
        <f t="shared" si="471"/>
        <v>6.8700192360538609E-4</v>
      </c>
      <c r="AF813" s="569"/>
      <c r="AG813" s="569"/>
      <c r="AH813" s="118" t="s">
        <v>147</v>
      </c>
      <c r="AI813" s="188">
        <v>933225</v>
      </c>
      <c r="AJ813" s="161">
        <f>IFERROR(AI813/AF797,"-")</f>
        <v>6.0908905965812695E-3</v>
      </c>
      <c r="AK813" s="188">
        <v>31</v>
      </c>
      <c r="AL813" s="161">
        <f>IFERROR(AK813/AG797,"-")</f>
        <v>0.17415730337078653</v>
      </c>
      <c r="AM813" s="191">
        <f t="shared" si="450"/>
        <v>30104.032258064515</v>
      </c>
      <c r="AN813" s="102">
        <f t="shared" si="472"/>
        <v>2.1297059631766968E-3</v>
      </c>
      <c r="AO813" s="569"/>
      <c r="AP813" s="586"/>
      <c r="AQ813" s="118" t="s">
        <v>147</v>
      </c>
      <c r="AR813" s="188">
        <f t="shared" si="445"/>
        <v>2381248</v>
      </c>
      <c r="AS813" s="161">
        <f>IFERROR(AR813/AO797,"-")</f>
        <v>1.9227322052024539E-3</v>
      </c>
      <c r="AT813" s="188">
        <f t="shared" si="446"/>
        <v>206</v>
      </c>
      <c r="AU813" s="161">
        <f>IFERROR(AT813/AP797,"-")</f>
        <v>0.10768426555148981</v>
      </c>
      <c r="AV813" s="191">
        <f t="shared" si="451"/>
        <v>11559.456310679612</v>
      </c>
      <c r="AW813" s="102">
        <f t="shared" si="473"/>
        <v>1.4152239626270954E-2</v>
      </c>
      <c r="AX813" s="112"/>
      <c r="BN813" s="476"/>
      <c r="BO813" s="566"/>
      <c r="BP813" s="569"/>
      <c r="BQ813" s="569"/>
      <c r="BR813" s="388" t="s">
        <v>141</v>
      </c>
      <c r="BS813" s="374">
        <v>259903</v>
      </c>
      <c r="BT813" s="329">
        <v>9.7509594679541739E-4</v>
      </c>
      <c r="BU813" s="374">
        <v>26</v>
      </c>
      <c r="BV813" s="329">
        <v>8.4967320261437912E-2</v>
      </c>
      <c r="BW813" s="374">
        <v>9996.2692307692305</v>
      </c>
      <c r="BX813" s="389">
        <v>1.310153691106072E-3</v>
      </c>
      <c r="CA813" s="9"/>
      <c r="CB813" s="138"/>
      <c r="CC813" s="138"/>
      <c r="CD813" s="138"/>
      <c r="CE813" s="138"/>
      <c r="CF813" s="138"/>
      <c r="CG813" s="138"/>
      <c r="CH813" s="1"/>
      <c r="CI813" s="9"/>
      <c r="CJ813" s="130"/>
      <c r="CK813" s="130"/>
      <c r="CL813" s="130"/>
      <c r="CM813" s="1"/>
      <c r="CN813" s="1"/>
      <c r="CO813" s="1"/>
      <c r="CP813" s="1"/>
      <c r="CQ813" s="1"/>
    </row>
    <row r="814" spans="2:95" s="14" customFormat="1" ht="13.5" customHeight="1">
      <c r="B814" s="451"/>
      <c r="C814" s="567"/>
      <c r="D814" s="582"/>
      <c r="E814" s="570"/>
      <c r="F814" s="570"/>
      <c r="G814" s="119" t="s">
        <v>74</v>
      </c>
      <c r="H814" s="181">
        <v>181063535</v>
      </c>
      <c r="I814" s="161">
        <f>IFERROR(H814/E797,"-")</f>
        <v>0.20279768766316125</v>
      </c>
      <c r="J814" s="188">
        <v>1177</v>
      </c>
      <c r="K814" s="161">
        <f>IFERROR(J814/F797,"-")</f>
        <v>0.79959239130434778</v>
      </c>
      <c r="L814" s="191">
        <f t="shared" si="447"/>
        <v>153834.77909940528</v>
      </c>
      <c r="M814" s="103">
        <f t="shared" si="469"/>
        <v>8.0860126408353938E-2</v>
      </c>
      <c r="N814" s="570"/>
      <c r="O814" s="570"/>
      <c r="P814" s="119" t="s">
        <v>74</v>
      </c>
      <c r="Q814" s="181">
        <v>33554409</v>
      </c>
      <c r="R814" s="161">
        <f>IFERROR(Q814/N797,"-")</f>
        <v>0.25856860434068468</v>
      </c>
      <c r="S814" s="188">
        <v>154</v>
      </c>
      <c r="T814" s="161">
        <f>IFERROR(S814/O797,"-")</f>
        <v>0.84153005464480879</v>
      </c>
      <c r="U814" s="191">
        <f t="shared" si="448"/>
        <v>217885.77272727274</v>
      </c>
      <c r="V814" s="103">
        <f t="shared" si="470"/>
        <v>1.0579829623522946E-2</v>
      </c>
      <c r="W814" s="570"/>
      <c r="X814" s="570"/>
      <c r="Y814" s="119" t="s">
        <v>74</v>
      </c>
      <c r="Z814" s="181">
        <v>13275483</v>
      </c>
      <c r="AA814" s="161">
        <f>IFERROR(Z814/W797,"-")</f>
        <v>0.21187820199756768</v>
      </c>
      <c r="AB814" s="188">
        <v>71</v>
      </c>
      <c r="AC814" s="161">
        <f>IFERROR(AB814/X797,"-")</f>
        <v>0.88749999999999996</v>
      </c>
      <c r="AD814" s="191">
        <f t="shared" si="449"/>
        <v>186978.63380281691</v>
      </c>
      <c r="AE814" s="103">
        <f t="shared" si="471"/>
        <v>4.8777136575982412E-3</v>
      </c>
      <c r="AF814" s="570"/>
      <c r="AG814" s="570"/>
      <c r="AH814" s="119" t="s">
        <v>74</v>
      </c>
      <c r="AI814" s="181">
        <v>28017770</v>
      </c>
      <c r="AJ814" s="161">
        <f>IFERROR(AI814/AF797,"-")</f>
        <v>0.18286390937895661</v>
      </c>
      <c r="AK814" s="188">
        <v>152</v>
      </c>
      <c r="AL814" s="161">
        <f>IFERROR(AK814/AG797,"-")</f>
        <v>0.8539325842696629</v>
      </c>
      <c r="AM814" s="191">
        <f t="shared" si="450"/>
        <v>184327.43421052632</v>
      </c>
      <c r="AN814" s="103">
        <f t="shared" si="472"/>
        <v>1.0442429238801869E-2</v>
      </c>
      <c r="AO814" s="570"/>
      <c r="AP814" s="587"/>
      <c r="AQ814" s="119" t="s">
        <v>74</v>
      </c>
      <c r="AR814" s="181">
        <f t="shared" si="445"/>
        <v>255911197</v>
      </c>
      <c r="AS814" s="161">
        <f>IFERROR(AR814/AO797,"-")</f>
        <v>0.20663479828384509</v>
      </c>
      <c r="AT814" s="188">
        <f t="shared" si="446"/>
        <v>1554</v>
      </c>
      <c r="AU814" s="161">
        <f>IFERROR(AT814/AP797,"-")</f>
        <v>0.81233664401463668</v>
      </c>
      <c r="AV814" s="191">
        <f t="shared" si="451"/>
        <v>164679.01994851994</v>
      </c>
      <c r="AW814" s="103">
        <f t="shared" si="473"/>
        <v>0.10676009892827699</v>
      </c>
      <c r="AX814" s="112"/>
      <c r="BN814" s="476"/>
      <c r="BO814" s="566"/>
      <c r="BP814" s="569"/>
      <c r="BQ814" s="569"/>
      <c r="BR814" s="388" t="s">
        <v>142</v>
      </c>
      <c r="BS814" s="374">
        <v>195716</v>
      </c>
      <c r="BT814" s="329">
        <v>7.342811676779872E-4</v>
      </c>
      <c r="BU814" s="374">
        <v>5</v>
      </c>
      <c r="BV814" s="329">
        <v>1.6339869281045753E-2</v>
      </c>
      <c r="BW814" s="374">
        <v>39143.199999999997</v>
      </c>
      <c r="BX814" s="389">
        <v>2.5195263290501388E-4</v>
      </c>
      <c r="CA814" s="9"/>
      <c r="CB814" s="138"/>
      <c r="CC814" s="138"/>
      <c r="CD814" s="138"/>
      <c r="CE814" s="138"/>
      <c r="CF814" s="138"/>
      <c r="CG814" s="138"/>
      <c r="CH814" s="1"/>
      <c r="CI814" s="9"/>
      <c r="CJ814" s="130"/>
      <c r="CK814" s="130"/>
      <c r="CL814" s="130"/>
      <c r="CM814" s="1"/>
      <c r="CN814" s="1"/>
      <c r="CO814" s="1"/>
      <c r="CP814" s="1"/>
      <c r="CQ814" s="1"/>
    </row>
    <row r="815" spans="2:95" s="14" customFormat="1" ht="13.5" customHeight="1">
      <c r="B815" s="451">
        <v>46</v>
      </c>
      <c r="C815" s="565" t="s">
        <v>21</v>
      </c>
      <c r="D815" s="580">
        <f>BL50</f>
        <v>18902</v>
      </c>
      <c r="E815" s="568">
        <f>VLOOKUP(C815,$AY$5:$BI$78,2,0)</f>
        <v>1115408390</v>
      </c>
      <c r="F815" s="568">
        <f>VLOOKUP(C815,$AY$5:$BI$78,7,0)</f>
        <v>1951</v>
      </c>
      <c r="G815" s="115" t="s">
        <v>133</v>
      </c>
      <c r="H815" s="186">
        <v>26897107</v>
      </c>
      <c r="I815" s="159">
        <f>IFERROR(H815/E815,"-")</f>
        <v>2.411413365825588E-2</v>
      </c>
      <c r="J815" s="186">
        <v>253</v>
      </c>
      <c r="K815" s="159">
        <f>IFERROR(J815/F815,"-")</f>
        <v>0.12967708867247565</v>
      </c>
      <c r="L815" s="189">
        <f t="shared" si="447"/>
        <v>106312.67588932806</v>
      </c>
      <c r="M815" s="100">
        <f>IFERROR(J815/$BL$50,0)</f>
        <v>1.3384827002433606E-2</v>
      </c>
      <c r="N815" s="568">
        <f>VLOOKUP(C815,$AY$5:$BI$78,3,0)</f>
        <v>142008640</v>
      </c>
      <c r="O815" s="568">
        <f>VLOOKUP(C815,$AY$5:$BI$78,8,0)</f>
        <v>241</v>
      </c>
      <c r="P815" s="115" t="s">
        <v>133</v>
      </c>
      <c r="Q815" s="186">
        <v>813903</v>
      </c>
      <c r="R815" s="159">
        <f>IFERROR(Q815/N815,"-")</f>
        <v>5.7313625424481214E-3</v>
      </c>
      <c r="S815" s="186">
        <v>38</v>
      </c>
      <c r="T815" s="159">
        <f>IFERROR(S815/O815,"-")</f>
        <v>0.15767634854771784</v>
      </c>
      <c r="U815" s="189">
        <f t="shared" si="448"/>
        <v>21418.5</v>
      </c>
      <c r="V815" s="100">
        <f>IFERROR(S815/$BL$50,0)</f>
        <v>2.0103692730927946E-3</v>
      </c>
      <c r="W815" s="568">
        <f>VLOOKUP(C815,$AY$5:$BI$78,4,0)</f>
        <v>71608350</v>
      </c>
      <c r="X815" s="568">
        <f>VLOOKUP(C815,$AY$5:$BI$78,9,0)</f>
        <v>127</v>
      </c>
      <c r="Y815" s="115" t="s">
        <v>133</v>
      </c>
      <c r="Z815" s="186">
        <v>396964</v>
      </c>
      <c r="AA815" s="159">
        <f>IFERROR(Z815/W815,"-")</f>
        <v>5.5435434554769103E-3</v>
      </c>
      <c r="AB815" s="186">
        <v>21</v>
      </c>
      <c r="AC815" s="159">
        <f>IFERROR(AB815/X815,"-")</f>
        <v>0.16535433070866143</v>
      </c>
      <c r="AD815" s="189">
        <f t="shared" si="449"/>
        <v>18903.047619047618</v>
      </c>
      <c r="AE815" s="100">
        <f>IFERROR(AB815/$BL$50,0)</f>
        <v>1.1109935456565443E-3</v>
      </c>
      <c r="AF815" s="568">
        <f>VLOOKUP(C815,$AY$5:$BI$78,5,0)</f>
        <v>250844440</v>
      </c>
      <c r="AG815" s="568">
        <f>VLOOKUP(C815,$AY$5:$BI$78,10,0)</f>
        <v>265</v>
      </c>
      <c r="AH815" s="115" t="s">
        <v>133</v>
      </c>
      <c r="AI815" s="186">
        <v>7438195</v>
      </c>
      <c r="AJ815" s="159">
        <f>IFERROR(AI815/AF815,"-")</f>
        <v>2.965262056436252E-2</v>
      </c>
      <c r="AK815" s="186">
        <v>56</v>
      </c>
      <c r="AL815" s="159">
        <f>IFERROR(AK815/AG815,"-")</f>
        <v>0.21132075471698114</v>
      </c>
      <c r="AM815" s="189">
        <f t="shared" si="450"/>
        <v>132824.91071428571</v>
      </c>
      <c r="AN815" s="100">
        <f>IFERROR(AK815/$BL$50,0)</f>
        <v>2.9626494550841179E-3</v>
      </c>
      <c r="AO815" s="568">
        <f>VLOOKUP(C815,$AY$5:$BI$78,6,0)</f>
        <v>1579869820</v>
      </c>
      <c r="AP815" s="585">
        <f>VLOOKUP(C815,$AY$5:$BI$78,11,0)</f>
        <v>2584</v>
      </c>
      <c r="AQ815" s="115" t="s">
        <v>133</v>
      </c>
      <c r="AR815" s="186">
        <f t="shared" si="445"/>
        <v>35546169</v>
      </c>
      <c r="AS815" s="159">
        <f>IFERROR(AR815/AO815,"-")</f>
        <v>2.2499429098531674E-2</v>
      </c>
      <c r="AT815" s="186">
        <f t="shared" si="446"/>
        <v>368</v>
      </c>
      <c r="AU815" s="159">
        <f>IFERROR(AT815/AP815,"-")</f>
        <v>0.14241486068111456</v>
      </c>
      <c r="AV815" s="189">
        <f t="shared" si="451"/>
        <v>96592.850543478256</v>
      </c>
      <c r="AW815" s="100">
        <f>IFERROR(AT815/$BL$50,0)</f>
        <v>1.9468839276267063E-2</v>
      </c>
      <c r="AX815" s="112"/>
      <c r="BN815" s="476"/>
      <c r="BO815" s="566"/>
      <c r="BP815" s="569"/>
      <c r="BQ815" s="569"/>
      <c r="BR815" s="388" t="s">
        <v>143</v>
      </c>
      <c r="BS815" s="374">
        <v>498431</v>
      </c>
      <c r="BT815" s="329">
        <v>1.8699978371053303E-3</v>
      </c>
      <c r="BU815" s="374">
        <v>6</v>
      </c>
      <c r="BV815" s="329">
        <v>1.9607843137254902E-2</v>
      </c>
      <c r="BW815" s="374">
        <v>83071.833333333328</v>
      </c>
      <c r="BX815" s="389">
        <v>3.0234315948601663E-4</v>
      </c>
      <c r="CA815" s="9"/>
      <c r="CB815" s="138"/>
      <c r="CC815" s="138"/>
      <c r="CD815" s="138"/>
      <c r="CE815" s="138"/>
      <c r="CF815" s="138"/>
      <c r="CG815" s="138"/>
      <c r="CH815" s="1"/>
      <c r="CI815" s="9"/>
      <c r="CJ815" s="130"/>
      <c r="CK815" s="130"/>
      <c r="CL815" s="130"/>
      <c r="CM815" s="1"/>
      <c r="CN815" s="1"/>
      <c r="CO815" s="1"/>
      <c r="CP815" s="1"/>
      <c r="CQ815" s="1"/>
    </row>
    <row r="816" spans="2:95" s="14" customFormat="1" ht="13.5" customHeight="1">
      <c r="B816" s="451"/>
      <c r="C816" s="566"/>
      <c r="D816" s="581"/>
      <c r="E816" s="569"/>
      <c r="F816" s="569"/>
      <c r="G816" s="116" t="s">
        <v>134</v>
      </c>
      <c r="H816" s="187">
        <v>29585795</v>
      </c>
      <c r="I816" s="160">
        <f>IFERROR(H816/E815,"-")</f>
        <v>2.6524630140176728E-2</v>
      </c>
      <c r="J816" s="187">
        <v>335</v>
      </c>
      <c r="K816" s="160">
        <f>IFERROR(J816/F815,"-")</f>
        <v>0.1717068170169144</v>
      </c>
      <c r="L816" s="190">
        <f t="shared" si="447"/>
        <v>88315.80597014926</v>
      </c>
      <c r="M816" s="101">
        <f t="shared" ref="M816:M832" si="474">IFERROR(J816/$BL$50,0)</f>
        <v>1.7722992275949635E-2</v>
      </c>
      <c r="N816" s="569"/>
      <c r="O816" s="569"/>
      <c r="P816" s="116" t="s">
        <v>134</v>
      </c>
      <c r="Q816" s="187">
        <v>3647939</v>
      </c>
      <c r="R816" s="160">
        <f>IFERROR(Q816/N815,"-")</f>
        <v>2.5688148270415097E-2</v>
      </c>
      <c r="S816" s="187">
        <v>46</v>
      </c>
      <c r="T816" s="160">
        <f>IFERROR(S816/O815,"-")</f>
        <v>0.1908713692946058</v>
      </c>
      <c r="U816" s="190">
        <f t="shared" si="448"/>
        <v>79303.021739130432</v>
      </c>
      <c r="V816" s="101">
        <f t="shared" ref="V816:V832" si="475">IFERROR(S816/$BL$50,0)</f>
        <v>2.4336049095333829E-3</v>
      </c>
      <c r="W816" s="569"/>
      <c r="X816" s="569"/>
      <c r="Y816" s="116" t="s">
        <v>134</v>
      </c>
      <c r="Z816" s="187">
        <v>298249</v>
      </c>
      <c r="AA816" s="160">
        <f>IFERROR(Z816/W815,"-")</f>
        <v>4.1650031036883266E-3</v>
      </c>
      <c r="AB816" s="187">
        <v>24</v>
      </c>
      <c r="AC816" s="160">
        <f>IFERROR(AB816/X815,"-")</f>
        <v>0.1889763779527559</v>
      </c>
      <c r="AD816" s="190">
        <f t="shared" si="449"/>
        <v>12427.041666666666</v>
      </c>
      <c r="AE816" s="101">
        <f t="shared" ref="AE816:AE832" si="476">IFERROR(AB816/$BL$50,0)</f>
        <v>1.2697069093217648E-3</v>
      </c>
      <c r="AF816" s="569"/>
      <c r="AG816" s="569"/>
      <c r="AH816" s="116" t="s">
        <v>134</v>
      </c>
      <c r="AI816" s="187">
        <v>1834991</v>
      </c>
      <c r="AJ816" s="160">
        <f>IFERROR(AI816/AF815,"-")</f>
        <v>7.3152548248627712E-3</v>
      </c>
      <c r="AK816" s="187">
        <v>70</v>
      </c>
      <c r="AL816" s="160">
        <f>IFERROR(AK816/AG815,"-")</f>
        <v>0.26415094339622641</v>
      </c>
      <c r="AM816" s="190">
        <f t="shared" si="450"/>
        <v>26214.157142857144</v>
      </c>
      <c r="AN816" s="101">
        <f t="shared" ref="AN816:AN832" si="477">IFERROR(AK816/$BL$50,0)</f>
        <v>3.7033118188551477E-3</v>
      </c>
      <c r="AO816" s="569"/>
      <c r="AP816" s="586"/>
      <c r="AQ816" s="116" t="s">
        <v>134</v>
      </c>
      <c r="AR816" s="187">
        <f t="shared" si="445"/>
        <v>35366974</v>
      </c>
      <c r="AS816" s="160">
        <f>IFERROR(AR816/AO815,"-")</f>
        <v>2.2386005196301552E-2</v>
      </c>
      <c r="AT816" s="187">
        <f t="shared" si="446"/>
        <v>475</v>
      </c>
      <c r="AU816" s="160">
        <f>IFERROR(AT816/AP815,"-")</f>
        <v>0.18382352941176472</v>
      </c>
      <c r="AV816" s="190">
        <f t="shared" si="451"/>
        <v>74456.78736842105</v>
      </c>
      <c r="AW816" s="101">
        <f t="shared" ref="AW816:AW832" si="478">IFERROR(AT816/$BL$50,0)</f>
        <v>2.512961591365993E-2</v>
      </c>
      <c r="AX816" s="112"/>
      <c r="BN816" s="476"/>
      <c r="BO816" s="566"/>
      <c r="BP816" s="569"/>
      <c r="BQ816" s="569"/>
      <c r="BR816" s="388" t="s">
        <v>144</v>
      </c>
      <c r="BS816" s="374">
        <v>3433115</v>
      </c>
      <c r="BT816" s="329">
        <v>1.2880253484502099E-2</v>
      </c>
      <c r="BU816" s="374">
        <v>60</v>
      </c>
      <c r="BV816" s="329">
        <v>0.19607843137254902</v>
      </c>
      <c r="BW816" s="374">
        <v>57218.583333333336</v>
      </c>
      <c r="BX816" s="389">
        <v>3.0234315948601664E-3</v>
      </c>
      <c r="CA816" s="9"/>
      <c r="CB816" s="138"/>
      <c r="CC816" s="138"/>
      <c r="CD816" s="138"/>
      <c r="CE816" s="138"/>
      <c r="CF816" s="138"/>
      <c r="CG816" s="138"/>
      <c r="CH816" s="1"/>
      <c r="CI816" s="9"/>
      <c r="CJ816" s="130"/>
      <c r="CK816" s="130"/>
      <c r="CL816" s="130"/>
      <c r="CM816" s="1"/>
      <c r="CN816" s="1"/>
      <c r="CO816" s="1"/>
      <c r="CP816" s="1"/>
      <c r="CQ816" s="1"/>
    </row>
    <row r="817" spans="2:95" s="14" customFormat="1" ht="13.5" customHeight="1">
      <c r="B817" s="451"/>
      <c r="C817" s="566"/>
      <c r="D817" s="581"/>
      <c r="E817" s="569"/>
      <c r="F817" s="569"/>
      <c r="G817" s="116" t="s">
        <v>474</v>
      </c>
      <c r="H817" s="187">
        <v>21722838</v>
      </c>
      <c r="I817" s="160">
        <f>IFERROR(H817/E815,"-")</f>
        <v>1.9475232744125225E-2</v>
      </c>
      <c r="J817" s="187">
        <v>111</v>
      </c>
      <c r="K817" s="160">
        <f>IFERROR(J817/F815,"-")</f>
        <v>5.6893900563813431E-2</v>
      </c>
      <c r="L817" s="190">
        <f t="shared" ref="L817" si="479">IFERROR(H817/J817,"-")</f>
        <v>195701.24324324325</v>
      </c>
      <c r="M817" s="101">
        <f t="shared" si="474"/>
        <v>5.872394455613163E-3</v>
      </c>
      <c r="N817" s="569"/>
      <c r="O817" s="569"/>
      <c r="P817" s="116" t="s">
        <v>474</v>
      </c>
      <c r="Q817" s="187">
        <v>3748765</v>
      </c>
      <c r="R817" s="160">
        <f>IFERROR(Q817/N815,"-")</f>
        <v>2.6398147323993808E-2</v>
      </c>
      <c r="S817" s="187">
        <v>16</v>
      </c>
      <c r="T817" s="160">
        <f>IFERROR(S817/O815,"-")</f>
        <v>6.6390041493775934E-2</v>
      </c>
      <c r="U817" s="190">
        <f t="shared" ref="U817" si="480">IFERROR(Q817/S817,"-")</f>
        <v>234297.8125</v>
      </c>
      <c r="V817" s="101">
        <f t="shared" si="475"/>
        <v>8.4647127288117665E-4</v>
      </c>
      <c r="W817" s="569"/>
      <c r="X817" s="569"/>
      <c r="Y817" s="116" t="s">
        <v>474</v>
      </c>
      <c r="Z817" s="187">
        <v>2172907</v>
      </c>
      <c r="AA817" s="160">
        <f>IFERROR(Z817/W815,"-")</f>
        <v>3.0344324369993163E-2</v>
      </c>
      <c r="AB817" s="187">
        <v>9</v>
      </c>
      <c r="AC817" s="160">
        <f>IFERROR(AB817/X815,"-")</f>
        <v>7.0866141732283464E-2</v>
      </c>
      <c r="AD817" s="190">
        <f t="shared" ref="AD817" si="481">IFERROR(Z817/AB817,"-")</f>
        <v>241434.11111111112</v>
      </c>
      <c r="AE817" s="101">
        <f t="shared" si="476"/>
        <v>4.7614009099566186E-4</v>
      </c>
      <c r="AF817" s="569"/>
      <c r="AG817" s="569"/>
      <c r="AH817" s="116" t="s">
        <v>474</v>
      </c>
      <c r="AI817" s="187">
        <v>4740552</v>
      </c>
      <c r="AJ817" s="160">
        <f>IFERROR(AI817/AF815,"-")</f>
        <v>1.8898373828815977E-2</v>
      </c>
      <c r="AK817" s="187">
        <v>31</v>
      </c>
      <c r="AL817" s="160">
        <f>IFERROR(AK817/AG815,"-")</f>
        <v>0.1169811320754717</v>
      </c>
      <c r="AM817" s="190">
        <f t="shared" ref="AM817" si="482">IFERROR(AI817/AK817,"-")</f>
        <v>152921.03225806452</v>
      </c>
      <c r="AN817" s="101">
        <f t="shared" si="477"/>
        <v>1.6400380912072797E-3</v>
      </c>
      <c r="AO817" s="569"/>
      <c r="AP817" s="586"/>
      <c r="AQ817" s="116" t="s">
        <v>474</v>
      </c>
      <c r="AR817" s="187">
        <f t="shared" ref="AR817" si="483">SUM(H817,Q817,Z817,AI817)</f>
        <v>32385062</v>
      </c>
      <c r="AS817" s="160">
        <f>IFERROR(AR817/AO815,"-")</f>
        <v>2.0498563609500434E-2</v>
      </c>
      <c r="AT817" s="187">
        <f t="shared" ref="AT817" si="484">SUM(J817,S817,AB817,AK817)</f>
        <v>167</v>
      </c>
      <c r="AU817" s="160">
        <f>IFERROR(AT817/AP815,"-")</f>
        <v>6.462848297213622E-2</v>
      </c>
      <c r="AV817" s="190">
        <f t="shared" ref="AV817" si="485">IFERROR(AR817/AT817,"-")</f>
        <v>193922.5269461078</v>
      </c>
      <c r="AW817" s="101">
        <f t="shared" si="478"/>
        <v>8.8350439106972805E-3</v>
      </c>
      <c r="AX817" s="111"/>
      <c r="BJ817" s="12"/>
      <c r="BM817" s="12"/>
      <c r="BN817" s="476"/>
      <c r="BO817" s="566"/>
      <c r="BP817" s="569"/>
      <c r="BQ817" s="569"/>
      <c r="BR817" s="388" t="s">
        <v>145</v>
      </c>
      <c r="BS817" s="374">
        <v>1451668</v>
      </c>
      <c r="BT817" s="329">
        <v>5.4463226007110729E-3</v>
      </c>
      <c r="BU817" s="374">
        <v>32</v>
      </c>
      <c r="BV817" s="329">
        <v>0.10457516339869281</v>
      </c>
      <c r="BW817" s="374">
        <v>45364.625</v>
      </c>
      <c r="BX817" s="389">
        <v>1.6124968505920887E-3</v>
      </c>
      <c r="BY817" s="12"/>
      <c r="CA817" s="9"/>
      <c r="CB817" s="138"/>
      <c r="CC817" s="138"/>
      <c r="CD817" s="138"/>
      <c r="CE817" s="138"/>
      <c r="CF817" s="138"/>
      <c r="CG817" s="138"/>
      <c r="CH817" s="1"/>
      <c r="CI817" s="9"/>
      <c r="CJ817" s="130"/>
      <c r="CK817" s="130"/>
      <c r="CL817" s="130"/>
      <c r="CM817" s="1"/>
      <c r="CN817" s="1"/>
      <c r="CO817" s="1"/>
      <c r="CP817" s="1"/>
      <c r="CQ817" s="1"/>
    </row>
    <row r="818" spans="2:95" s="14" customFormat="1" ht="13.5" customHeight="1">
      <c r="B818" s="451"/>
      <c r="C818" s="566"/>
      <c r="D818" s="581"/>
      <c r="E818" s="569"/>
      <c r="F818" s="569"/>
      <c r="G818" s="117" t="s">
        <v>135</v>
      </c>
      <c r="H818" s="187">
        <v>27062713</v>
      </c>
      <c r="I818" s="160">
        <f>IFERROR(H818/E815,"-")</f>
        <v>2.4262604838394663E-2</v>
      </c>
      <c r="J818" s="187">
        <v>466</v>
      </c>
      <c r="K818" s="160">
        <f>IFERROR(J818/F815,"-")</f>
        <v>0.23885187083546899</v>
      </c>
      <c r="L818" s="190">
        <f t="shared" si="447"/>
        <v>58074.491416309014</v>
      </c>
      <c r="M818" s="101">
        <f t="shared" si="474"/>
        <v>2.4653475822664268E-2</v>
      </c>
      <c r="N818" s="569"/>
      <c r="O818" s="569"/>
      <c r="P818" s="117" t="s">
        <v>135</v>
      </c>
      <c r="Q818" s="187">
        <v>6174761</v>
      </c>
      <c r="R818" s="160">
        <f>IFERROR(Q818/N815,"-")</f>
        <v>4.3481586754158058E-2</v>
      </c>
      <c r="S818" s="187">
        <v>62</v>
      </c>
      <c r="T818" s="160">
        <f>IFERROR(S818/O815,"-")</f>
        <v>0.25726141078838172</v>
      </c>
      <c r="U818" s="190">
        <f t="shared" si="448"/>
        <v>99592.919354838712</v>
      </c>
      <c r="V818" s="101">
        <f t="shared" si="475"/>
        <v>3.2800761824145594E-3</v>
      </c>
      <c r="W818" s="569"/>
      <c r="X818" s="569"/>
      <c r="Y818" s="117" t="s">
        <v>135</v>
      </c>
      <c r="Z818" s="187">
        <v>1474942</v>
      </c>
      <c r="AA818" s="160">
        <f>IFERROR(Z818/W815,"-")</f>
        <v>2.0597346538497256E-2</v>
      </c>
      <c r="AB818" s="187">
        <v>46</v>
      </c>
      <c r="AC818" s="160">
        <f>IFERROR(AB818/X815,"-")</f>
        <v>0.36220472440944884</v>
      </c>
      <c r="AD818" s="190">
        <f t="shared" si="449"/>
        <v>32063.956521739132</v>
      </c>
      <c r="AE818" s="101">
        <f t="shared" si="476"/>
        <v>2.4336049095333829E-3</v>
      </c>
      <c r="AF818" s="569"/>
      <c r="AG818" s="569"/>
      <c r="AH818" s="117" t="s">
        <v>135</v>
      </c>
      <c r="AI818" s="187">
        <v>5980965</v>
      </c>
      <c r="AJ818" s="160">
        <f>IFERROR(AI818/AF815,"-")</f>
        <v>2.3843322977379924E-2</v>
      </c>
      <c r="AK818" s="187">
        <v>77</v>
      </c>
      <c r="AL818" s="160">
        <f>IFERROR(AK818/AG815,"-")</f>
        <v>0.29056603773584905</v>
      </c>
      <c r="AM818" s="190">
        <f t="shared" si="450"/>
        <v>77674.870129870134</v>
      </c>
      <c r="AN818" s="101">
        <f t="shared" si="477"/>
        <v>4.0736430007406628E-3</v>
      </c>
      <c r="AO818" s="569"/>
      <c r="AP818" s="586"/>
      <c r="AQ818" s="117" t="s">
        <v>135</v>
      </c>
      <c r="AR818" s="187">
        <f t="shared" si="445"/>
        <v>40693381</v>
      </c>
      <c r="AS818" s="160">
        <f>IFERROR(AR818/AO815,"-")</f>
        <v>2.5757426646709412E-2</v>
      </c>
      <c r="AT818" s="187">
        <f t="shared" si="446"/>
        <v>651</v>
      </c>
      <c r="AU818" s="160">
        <f>IFERROR(AT818/AP815,"-")</f>
        <v>0.25193498452012386</v>
      </c>
      <c r="AV818" s="190">
        <f t="shared" si="451"/>
        <v>62509.033794162824</v>
      </c>
      <c r="AW818" s="101">
        <f t="shared" si="478"/>
        <v>3.4440799915352871E-2</v>
      </c>
      <c r="AX818" s="112"/>
      <c r="BN818" s="476"/>
      <c r="BO818" s="566"/>
      <c r="BP818" s="569"/>
      <c r="BQ818" s="569"/>
      <c r="BR818" s="388" t="s">
        <v>146</v>
      </c>
      <c r="BS818" s="374">
        <v>1186564</v>
      </c>
      <c r="BT818" s="329">
        <v>4.4517137047796968E-3</v>
      </c>
      <c r="BU818" s="374">
        <v>30</v>
      </c>
      <c r="BV818" s="329">
        <v>9.8039215686274508E-2</v>
      </c>
      <c r="BW818" s="374">
        <v>39552.133333333331</v>
      </c>
      <c r="BX818" s="389">
        <v>1.5117157974300832E-3</v>
      </c>
      <c r="CA818" s="9"/>
      <c r="CB818" s="138"/>
      <c r="CC818" s="138"/>
      <c r="CD818" s="138"/>
      <c r="CE818" s="138"/>
      <c r="CF818" s="138"/>
      <c r="CG818" s="138"/>
      <c r="CH818" s="1"/>
      <c r="CI818" s="9"/>
      <c r="CJ818" s="130"/>
      <c r="CK818" s="130"/>
      <c r="CL818" s="130"/>
      <c r="CM818" s="1"/>
      <c r="CN818" s="1"/>
      <c r="CO818" s="1"/>
      <c r="CP818" s="1"/>
      <c r="CQ818" s="1"/>
    </row>
    <row r="819" spans="2:95" s="14" customFormat="1" ht="13.5" customHeight="1">
      <c r="B819" s="451"/>
      <c r="C819" s="566"/>
      <c r="D819" s="581"/>
      <c r="E819" s="569"/>
      <c r="F819" s="569"/>
      <c r="G819" s="117" t="s">
        <v>136</v>
      </c>
      <c r="H819" s="187">
        <v>2745272</v>
      </c>
      <c r="I819" s="160">
        <f>IFERROR(H819/E815,"-")</f>
        <v>2.4612258833735328E-3</v>
      </c>
      <c r="J819" s="187">
        <v>91</v>
      </c>
      <c r="K819" s="160">
        <f>IFERROR(J819/F815,"-")</f>
        <v>4.6642747309072273E-2</v>
      </c>
      <c r="L819" s="190">
        <f t="shared" si="447"/>
        <v>30167.824175824175</v>
      </c>
      <c r="M819" s="101">
        <f t="shared" si="474"/>
        <v>4.8143053645116922E-3</v>
      </c>
      <c r="N819" s="569"/>
      <c r="O819" s="569"/>
      <c r="P819" s="117" t="s">
        <v>136</v>
      </c>
      <c r="Q819" s="187">
        <v>74954</v>
      </c>
      <c r="R819" s="160">
        <f>IFERROR(Q819/N815,"-")</f>
        <v>5.2781295560608147E-4</v>
      </c>
      <c r="S819" s="187">
        <v>11</v>
      </c>
      <c r="T819" s="160">
        <f>IFERROR(S819/O815,"-")</f>
        <v>4.5643153526970952E-2</v>
      </c>
      <c r="U819" s="190">
        <f t="shared" si="448"/>
        <v>6814</v>
      </c>
      <c r="V819" s="101">
        <f t="shared" si="475"/>
        <v>5.8194900010580892E-4</v>
      </c>
      <c r="W819" s="569"/>
      <c r="X819" s="569"/>
      <c r="Y819" s="117" t="s">
        <v>136</v>
      </c>
      <c r="Z819" s="187">
        <v>123218</v>
      </c>
      <c r="AA819" s="160">
        <f>IFERROR(Z819/W815,"-")</f>
        <v>1.7207211170205709E-3</v>
      </c>
      <c r="AB819" s="187">
        <v>10</v>
      </c>
      <c r="AC819" s="160">
        <f>IFERROR(AB819/X815,"-")</f>
        <v>7.874015748031496E-2</v>
      </c>
      <c r="AD819" s="190">
        <f t="shared" si="449"/>
        <v>12321.8</v>
      </c>
      <c r="AE819" s="101">
        <f t="shared" si="476"/>
        <v>5.2904454555073534E-4</v>
      </c>
      <c r="AF819" s="569"/>
      <c r="AG819" s="569"/>
      <c r="AH819" s="117" t="s">
        <v>136</v>
      </c>
      <c r="AI819" s="187">
        <v>1408797</v>
      </c>
      <c r="AJ819" s="160">
        <f>IFERROR(AI819/AF815,"-")</f>
        <v>5.6162177642845104E-3</v>
      </c>
      <c r="AK819" s="187">
        <v>13</v>
      </c>
      <c r="AL819" s="160">
        <f>IFERROR(AK819/AG815,"-")</f>
        <v>4.9056603773584909E-2</v>
      </c>
      <c r="AM819" s="190">
        <f t="shared" si="450"/>
        <v>108369</v>
      </c>
      <c r="AN819" s="101">
        <f t="shared" si="477"/>
        <v>6.8775790921595599E-4</v>
      </c>
      <c r="AO819" s="569"/>
      <c r="AP819" s="586"/>
      <c r="AQ819" s="117" t="s">
        <v>136</v>
      </c>
      <c r="AR819" s="187">
        <f t="shared" ref="AR819:AR885" si="486">SUM(H819,Q819,Z819,AI819)</f>
        <v>4352241</v>
      </c>
      <c r="AS819" s="160">
        <f>IFERROR(AR819/AO815,"-")</f>
        <v>2.754809886804471E-3</v>
      </c>
      <c r="AT819" s="187">
        <f t="shared" ref="AT819:AT885" si="487">SUM(J819,S819,AB819,AK819)</f>
        <v>125</v>
      </c>
      <c r="AU819" s="160">
        <f>IFERROR(AT819/AP815,"-")</f>
        <v>4.8374613003095979E-2</v>
      </c>
      <c r="AV819" s="190">
        <f t="shared" si="451"/>
        <v>34817.928</v>
      </c>
      <c r="AW819" s="101">
        <f t="shared" si="478"/>
        <v>6.6130568193841924E-3</v>
      </c>
      <c r="AX819" s="112"/>
      <c r="BN819" s="476"/>
      <c r="BO819" s="566"/>
      <c r="BP819" s="569"/>
      <c r="BQ819" s="569"/>
      <c r="BR819" s="388" t="s">
        <v>147</v>
      </c>
      <c r="BS819" s="374">
        <v>616543</v>
      </c>
      <c r="BT819" s="329">
        <v>2.3131267446896996E-3</v>
      </c>
      <c r="BU819" s="374">
        <v>49</v>
      </c>
      <c r="BV819" s="329">
        <v>0.16013071895424835</v>
      </c>
      <c r="BW819" s="374">
        <v>12582.510204081633</v>
      </c>
      <c r="BX819" s="389">
        <v>2.4691358024691358E-3</v>
      </c>
      <c r="CA819" s="9"/>
      <c r="CB819" s="138"/>
      <c r="CC819" s="138"/>
      <c r="CD819" s="138"/>
      <c r="CE819" s="138"/>
      <c r="CF819" s="138"/>
      <c r="CG819" s="138"/>
      <c r="CH819" s="1"/>
      <c r="CI819" s="9"/>
      <c r="CJ819" s="130"/>
      <c r="CK819" s="130"/>
      <c r="CL819" s="130"/>
      <c r="CM819" s="1"/>
      <c r="CN819" s="1"/>
      <c r="CO819" s="1"/>
      <c r="CP819" s="1"/>
      <c r="CQ819" s="1"/>
    </row>
    <row r="820" spans="2:95" s="14" customFormat="1" ht="13.5" customHeight="1">
      <c r="B820" s="451"/>
      <c r="C820" s="566"/>
      <c r="D820" s="581"/>
      <c r="E820" s="569"/>
      <c r="F820" s="569"/>
      <c r="G820" s="117" t="s">
        <v>137</v>
      </c>
      <c r="H820" s="187">
        <v>21109074</v>
      </c>
      <c r="I820" s="160">
        <f>IFERROR(H820/E815,"-")</f>
        <v>1.8924973300586345E-2</v>
      </c>
      <c r="J820" s="187">
        <v>509</v>
      </c>
      <c r="K820" s="160">
        <f>IFERROR(J820/F815,"-")</f>
        <v>0.26089185033316248</v>
      </c>
      <c r="L820" s="190">
        <f t="shared" ref="L820:L886" si="488">IFERROR(H820/J820,"-")</f>
        <v>41471.658153241653</v>
      </c>
      <c r="M820" s="101">
        <f t="shared" si="474"/>
        <v>2.6928367368532432E-2</v>
      </c>
      <c r="N820" s="569"/>
      <c r="O820" s="569"/>
      <c r="P820" s="117" t="s">
        <v>137</v>
      </c>
      <c r="Q820" s="187">
        <v>4850782</v>
      </c>
      <c r="R820" s="160">
        <f>IFERROR(Q820/N815,"-")</f>
        <v>3.4158358252004951E-2</v>
      </c>
      <c r="S820" s="187">
        <v>77</v>
      </c>
      <c r="T820" s="160">
        <f>IFERROR(S820/O815,"-")</f>
        <v>0.31950207468879666</v>
      </c>
      <c r="U820" s="190">
        <f t="shared" ref="U820:U886" si="489">IFERROR(Q820/S820,"-")</f>
        <v>62997.168831168834</v>
      </c>
      <c r="V820" s="101">
        <f t="shared" si="475"/>
        <v>4.0736430007406628E-3</v>
      </c>
      <c r="W820" s="569"/>
      <c r="X820" s="569"/>
      <c r="Y820" s="117" t="s">
        <v>137</v>
      </c>
      <c r="Z820" s="187">
        <v>1512015</v>
      </c>
      <c r="AA820" s="160">
        <f>IFERROR(Z820/W815,"-")</f>
        <v>2.1115065491664031E-2</v>
      </c>
      <c r="AB820" s="187">
        <v>44</v>
      </c>
      <c r="AC820" s="160">
        <f>IFERROR(AB820/X815,"-")</f>
        <v>0.34645669291338582</v>
      </c>
      <c r="AD820" s="190">
        <f t="shared" ref="AD820:AD886" si="490">IFERROR(Z820/AB820,"-")</f>
        <v>34363.977272727272</v>
      </c>
      <c r="AE820" s="101">
        <f t="shared" si="476"/>
        <v>2.3277960004232357E-3</v>
      </c>
      <c r="AF820" s="569"/>
      <c r="AG820" s="569"/>
      <c r="AH820" s="117" t="s">
        <v>137</v>
      </c>
      <c r="AI820" s="187">
        <v>3989743</v>
      </c>
      <c r="AJ820" s="160">
        <f>IFERROR(AI820/AF815,"-")</f>
        <v>1.5905247889887453E-2</v>
      </c>
      <c r="AK820" s="187">
        <v>100</v>
      </c>
      <c r="AL820" s="160">
        <f>IFERROR(AK820/AG815,"-")</f>
        <v>0.37735849056603776</v>
      </c>
      <c r="AM820" s="190">
        <f t="shared" ref="AM820:AM886" si="491">IFERROR(AI820/AK820,"-")</f>
        <v>39897.43</v>
      </c>
      <c r="AN820" s="101">
        <f t="shared" si="477"/>
        <v>5.2904454555073536E-3</v>
      </c>
      <c r="AO820" s="569"/>
      <c r="AP820" s="586"/>
      <c r="AQ820" s="117" t="s">
        <v>137</v>
      </c>
      <c r="AR820" s="187">
        <f t="shared" si="486"/>
        <v>31461614</v>
      </c>
      <c r="AS820" s="160">
        <f>IFERROR(AR820/AO815,"-")</f>
        <v>1.9914054690911179E-2</v>
      </c>
      <c r="AT820" s="187">
        <f t="shared" si="487"/>
        <v>730</v>
      </c>
      <c r="AU820" s="160">
        <f>IFERROR(AT820/AP815,"-")</f>
        <v>0.28250773993808048</v>
      </c>
      <c r="AV820" s="190">
        <f t="shared" ref="AV820:AV886" si="492">IFERROR(AR820/AT820,"-")</f>
        <v>43098.101369863012</v>
      </c>
      <c r="AW820" s="101">
        <f t="shared" si="478"/>
        <v>3.8620251825203684E-2</v>
      </c>
      <c r="AX820" s="112"/>
      <c r="BN820" s="477"/>
      <c r="BO820" s="567"/>
      <c r="BP820" s="570"/>
      <c r="BQ820" s="570"/>
      <c r="BR820" s="119" t="s">
        <v>74</v>
      </c>
      <c r="BS820" s="374">
        <v>43216958</v>
      </c>
      <c r="BT820" s="329">
        <v>0.16214003139104891</v>
      </c>
      <c r="BU820" s="374">
        <v>259</v>
      </c>
      <c r="BV820" s="329">
        <v>0.84640522875816993</v>
      </c>
      <c r="BW820" s="374">
        <v>166860.84169884169</v>
      </c>
      <c r="BX820" s="389">
        <v>1.3051146384479718E-2</v>
      </c>
      <c r="CA820" s="9"/>
      <c r="CB820" s="138"/>
      <c r="CC820" s="138"/>
      <c r="CD820" s="138"/>
      <c r="CE820" s="138"/>
      <c r="CF820" s="138"/>
      <c r="CG820" s="138"/>
      <c r="CH820" s="1"/>
      <c r="CI820" s="9"/>
      <c r="CJ820" s="130"/>
      <c r="CK820" s="130"/>
      <c r="CL820" s="130"/>
      <c r="CM820" s="1"/>
      <c r="CN820" s="1"/>
      <c r="CO820" s="1"/>
      <c r="CP820" s="1"/>
      <c r="CQ820" s="1"/>
    </row>
    <row r="821" spans="2:95" s="14" customFormat="1" ht="13.5" customHeight="1">
      <c r="B821" s="451"/>
      <c r="C821" s="566"/>
      <c r="D821" s="581"/>
      <c r="E821" s="569"/>
      <c r="F821" s="569"/>
      <c r="G821" s="117" t="s">
        <v>138</v>
      </c>
      <c r="H821" s="187">
        <v>39487131</v>
      </c>
      <c r="I821" s="160">
        <f>IFERROR(H821/E815,"-")</f>
        <v>3.5401500790217297E-2</v>
      </c>
      <c r="J821" s="187">
        <v>648</v>
      </c>
      <c r="K821" s="160">
        <f>IFERROR(J821/F815,"-")</f>
        <v>0.33213736545361355</v>
      </c>
      <c r="L821" s="190">
        <f t="shared" si="488"/>
        <v>60936.930555555555</v>
      </c>
      <c r="M821" s="101">
        <f t="shared" si="474"/>
        <v>3.428208655168765E-2</v>
      </c>
      <c r="N821" s="569"/>
      <c r="O821" s="569"/>
      <c r="P821" s="117" t="s">
        <v>138</v>
      </c>
      <c r="Q821" s="187">
        <v>5464922</v>
      </c>
      <c r="R821" s="160">
        <f>IFERROR(Q821/N815,"-")</f>
        <v>3.8483024694835472E-2</v>
      </c>
      <c r="S821" s="187">
        <v>94</v>
      </c>
      <c r="T821" s="160">
        <f>IFERROR(S821/O815,"-")</f>
        <v>0.39004149377593361</v>
      </c>
      <c r="U821" s="190">
        <f t="shared" si="489"/>
        <v>58137.468085106382</v>
      </c>
      <c r="V821" s="101">
        <f t="shared" si="475"/>
        <v>4.9730187281769129E-3</v>
      </c>
      <c r="W821" s="569"/>
      <c r="X821" s="569"/>
      <c r="Y821" s="117" t="s">
        <v>138</v>
      </c>
      <c r="Z821" s="187">
        <v>2658730</v>
      </c>
      <c r="AA821" s="160">
        <f>IFERROR(Z821/W815,"-")</f>
        <v>3.71287705972837E-2</v>
      </c>
      <c r="AB821" s="187">
        <v>53</v>
      </c>
      <c r="AC821" s="160">
        <f>IFERROR(AB821/X815,"-")</f>
        <v>0.41732283464566927</v>
      </c>
      <c r="AD821" s="190">
        <f t="shared" si="490"/>
        <v>50164.716981132078</v>
      </c>
      <c r="AE821" s="101">
        <f t="shared" si="476"/>
        <v>2.8039360914188976E-3</v>
      </c>
      <c r="AF821" s="569"/>
      <c r="AG821" s="569"/>
      <c r="AH821" s="117" t="s">
        <v>138</v>
      </c>
      <c r="AI821" s="187">
        <v>11584507</v>
      </c>
      <c r="AJ821" s="160">
        <f>IFERROR(AI821/AF815,"-")</f>
        <v>4.6182036165521551E-2</v>
      </c>
      <c r="AK821" s="187">
        <v>126</v>
      </c>
      <c r="AL821" s="160">
        <f>IFERROR(AK821/AG815,"-")</f>
        <v>0.47547169811320755</v>
      </c>
      <c r="AM821" s="190">
        <f t="shared" si="491"/>
        <v>91940.531746031746</v>
      </c>
      <c r="AN821" s="101">
        <f t="shared" si="477"/>
        <v>6.665961273939266E-3</v>
      </c>
      <c r="AO821" s="569"/>
      <c r="AP821" s="586"/>
      <c r="AQ821" s="117" t="s">
        <v>138</v>
      </c>
      <c r="AR821" s="187">
        <f t="shared" si="486"/>
        <v>59195290</v>
      </c>
      <c r="AS821" s="160">
        <f>IFERROR(AR821/AO815,"-")</f>
        <v>3.7468460534298961E-2</v>
      </c>
      <c r="AT821" s="187">
        <f t="shared" si="487"/>
        <v>921</v>
      </c>
      <c r="AU821" s="160">
        <f>IFERROR(AT821/AP815,"-")</f>
        <v>0.35642414860681115</v>
      </c>
      <c r="AV821" s="190">
        <f t="shared" si="492"/>
        <v>64272.844733984799</v>
      </c>
      <c r="AW821" s="101">
        <f t="shared" si="478"/>
        <v>4.8725002645222726E-2</v>
      </c>
      <c r="AX821" s="112"/>
      <c r="BN821" s="555">
        <v>49</v>
      </c>
      <c r="BO821" s="565" t="s">
        <v>23</v>
      </c>
      <c r="BP821" s="568">
        <v>123217010</v>
      </c>
      <c r="BQ821" s="568">
        <v>146</v>
      </c>
      <c r="BR821" s="388" t="s">
        <v>133</v>
      </c>
      <c r="BS821" s="374">
        <v>6626641</v>
      </c>
      <c r="BT821" s="329">
        <v>5.3780245113884843E-2</v>
      </c>
      <c r="BU821" s="374">
        <v>46</v>
      </c>
      <c r="BV821" s="329">
        <v>0.31506849315068491</v>
      </c>
      <c r="BW821" s="374">
        <v>144057.41304347827</v>
      </c>
      <c r="BX821" s="389">
        <v>2.3178474251738385E-3</v>
      </c>
      <c r="CA821" s="9"/>
      <c r="CB821" s="138"/>
      <c r="CC821" s="138"/>
      <c r="CD821" s="138"/>
      <c r="CE821" s="138"/>
      <c r="CF821" s="138"/>
      <c r="CG821" s="138"/>
      <c r="CH821" s="1"/>
      <c r="CI821" s="9"/>
      <c r="CJ821" s="130"/>
      <c r="CK821" s="130"/>
      <c r="CL821" s="130"/>
      <c r="CM821" s="1"/>
      <c r="CN821" s="1"/>
      <c r="CO821" s="1"/>
      <c r="CP821" s="1"/>
      <c r="CQ821" s="1"/>
    </row>
    <row r="822" spans="2:95" s="14" customFormat="1" ht="13.5" customHeight="1">
      <c r="B822" s="451"/>
      <c r="C822" s="566"/>
      <c r="D822" s="581"/>
      <c r="E822" s="569"/>
      <c r="F822" s="569"/>
      <c r="G822" s="117" t="s">
        <v>139</v>
      </c>
      <c r="H822" s="187">
        <v>18195220</v>
      </c>
      <c r="I822" s="160">
        <f>IFERROR(H822/E815,"-")</f>
        <v>1.6312608156013601E-2</v>
      </c>
      <c r="J822" s="187">
        <v>192</v>
      </c>
      <c r="K822" s="160">
        <f>IFERROR(J822/F815,"-")</f>
        <v>9.8411071245515125E-2</v>
      </c>
      <c r="L822" s="190">
        <f t="shared" si="488"/>
        <v>94766.770833333328</v>
      </c>
      <c r="M822" s="101">
        <f t="shared" si="474"/>
        <v>1.0157655274574118E-2</v>
      </c>
      <c r="N822" s="569"/>
      <c r="O822" s="569"/>
      <c r="P822" s="117" t="s">
        <v>139</v>
      </c>
      <c r="Q822" s="187">
        <v>3160804</v>
      </c>
      <c r="R822" s="160">
        <f>IFERROR(Q822/N815,"-")</f>
        <v>2.225782881942958E-2</v>
      </c>
      <c r="S822" s="187">
        <v>30</v>
      </c>
      <c r="T822" s="160">
        <f>IFERROR(S822/O815,"-")</f>
        <v>0.12448132780082988</v>
      </c>
      <c r="U822" s="190">
        <f t="shared" si="489"/>
        <v>105360.13333333333</v>
      </c>
      <c r="V822" s="101">
        <f t="shared" si="475"/>
        <v>1.5871336366522061E-3</v>
      </c>
      <c r="W822" s="569"/>
      <c r="X822" s="569"/>
      <c r="Y822" s="117" t="s">
        <v>139</v>
      </c>
      <c r="Z822" s="187">
        <v>175083</v>
      </c>
      <c r="AA822" s="160">
        <f>IFERROR(Z822/W815,"-")</f>
        <v>2.4450081589647019E-3</v>
      </c>
      <c r="AB822" s="187">
        <v>10</v>
      </c>
      <c r="AC822" s="160">
        <f>IFERROR(AB822/X815,"-")</f>
        <v>7.874015748031496E-2</v>
      </c>
      <c r="AD822" s="190">
        <f t="shared" si="490"/>
        <v>17508.3</v>
      </c>
      <c r="AE822" s="101">
        <f t="shared" si="476"/>
        <v>5.2904454555073534E-4</v>
      </c>
      <c r="AF822" s="569"/>
      <c r="AG822" s="569"/>
      <c r="AH822" s="117" t="s">
        <v>139</v>
      </c>
      <c r="AI822" s="187">
        <v>4363870</v>
      </c>
      <c r="AJ822" s="160">
        <f>IFERROR(AI822/AF815,"-")</f>
        <v>1.7396718061600248E-2</v>
      </c>
      <c r="AK822" s="187">
        <v>35</v>
      </c>
      <c r="AL822" s="160">
        <f>IFERROR(AK822/AG815,"-")</f>
        <v>0.13207547169811321</v>
      </c>
      <c r="AM822" s="190">
        <f t="shared" si="491"/>
        <v>124682</v>
      </c>
      <c r="AN822" s="101">
        <f t="shared" si="477"/>
        <v>1.8516559094275738E-3</v>
      </c>
      <c r="AO822" s="569"/>
      <c r="AP822" s="586"/>
      <c r="AQ822" s="117" t="s">
        <v>139</v>
      </c>
      <c r="AR822" s="187">
        <f t="shared" si="486"/>
        <v>25894977</v>
      </c>
      <c r="AS822" s="160">
        <f>IFERROR(AR822/AO815,"-")</f>
        <v>1.6390576408377749E-2</v>
      </c>
      <c r="AT822" s="187">
        <f t="shared" si="487"/>
        <v>267</v>
      </c>
      <c r="AU822" s="160">
        <f>IFERROR(AT822/AP815,"-")</f>
        <v>0.103328173374613</v>
      </c>
      <c r="AV822" s="190">
        <f t="shared" si="492"/>
        <v>96984.932584269656</v>
      </c>
      <c r="AW822" s="101">
        <f t="shared" si="478"/>
        <v>1.4125489366204634E-2</v>
      </c>
      <c r="AX822" s="112"/>
      <c r="BN822" s="476"/>
      <c r="BO822" s="566"/>
      <c r="BP822" s="569"/>
      <c r="BQ822" s="569"/>
      <c r="BR822" s="388" t="s">
        <v>134</v>
      </c>
      <c r="BS822" s="374">
        <v>1099321</v>
      </c>
      <c r="BT822" s="329">
        <v>8.9218282443308764E-3</v>
      </c>
      <c r="BU822" s="374">
        <v>45</v>
      </c>
      <c r="BV822" s="329">
        <v>0.30821917808219179</v>
      </c>
      <c r="BW822" s="374">
        <v>24429.355555555554</v>
      </c>
      <c r="BX822" s="389">
        <v>2.2674594376700594E-3</v>
      </c>
      <c r="CA822" s="9"/>
      <c r="CB822" s="138"/>
      <c r="CC822" s="138"/>
      <c r="CD822" s="138"/>
      <c r="CE822" s="138"/>
      <c r="CF822" s="138"/>
      <c r="CG822" s="138"/>
      <c r="CH822" s="1"/>
      <c r="CI822" s="9"/>
      <c r="CJ822" s="130"/>
      <c r="CK822" s="130"/>
      <c r="CL822" s="130"/>
      <c r="CM822" s="1"/>
      <c r="CN822" s="1"/>
      <c r="CO822" s="1"/>
      <c r="CP822" s="1"/>
      <c r="CQ822" s="1"/>
    </row>
    <row r="823" spans="2:95" s="14" customFormat="1" ht="13.5" customHeight="1">
      <c r="B823" s="451"/>
      <c r="C823" s="566"/>
      <c r="D823" s="581"/>
      <c r="E823" s="569"/>
      <c r="F823" s="569"/>
      <c r="G823" s="117" t="s">
        <v>149</v>
      </c>
      <c r="H823" s="187">
        <v>20880</v>
      </c>
      <c r="I823" s="160">
        <f>IFERROR(H823/E815,"-")</f>
        <v>1.8719600988477413E-5</v>
      </c>
      <c r="J823" s="187">
        <v>2</v>
      </c>
      <c r="K823" s="160">
        <f>IFERROR(J823/F815,"-")</f>
        <v>1.0251153254741158E-3</v>
      </c>
      <c r="L823" s="190">
        <f t="shared" si="488"/>
        <v>10440</v>
      </c>
      <c r="M823" s="101">
        <f t="shared" si="474"/>
        <v>1.0580890911014708E-4</v>
      </c>
      <c r="N823" s="569"/>
      <c r="O823" s="569"/>
      <c r="P823" s="117" t="s">
        <v>149</v>
      </c>
      <c r="Q823" s="187">
        <v>0</v>
      </c>
      <c r="R823" s="160">
        <f>IFERROR(Q823/N815,"-")</f>
        <v>0</v>
      </c>
      <c r="S823" s="187">
        <v>0</v>
      </c>
      <c r="T823" s="160">
        <f>IFERROR(S823/O815,"-")</f>
        <v>0</v>
      </c>
      <c r="U823" s="190" t="str">
        <f t="shared" si="489"/>
        <v>-</v>
      </c>
      <c r="V823" s="101">
        <f t="shared" si="475"/>
        <v>0</v>
      </c>
      <c r="W823" s="569"/>
      <c r="X823" s="569"/>
      <c r="Y823" s="117" t="s">
        <v>149</v>
      </c>
      <c r="Z823" s="187">
        <v>0</v>
      </c>
      <c r="AA823" s="160">
        <f>IFERROR(Z823/W815,"-")</f>
        <v>0</v>
      </c>
      <c r="AB823" s="187">
        <v>0</v>
      </c>
      <c r="AC823" s="160">
        <f>IFERROR(AB823/X815,"-")</f>
        <v>0</v>
      </c>
      <c r="AD823" s="190" t="str">
        <f t="shared" si="490"/>
        <v>-</v>
      </c>
      <c r="AE823" s="101">
        <f t="shared" si="476"/>
        <v>0</v>
      </c>
      <c r="AF823" s="569"/>
      <c r="AG823" s="569"/>
      <c r="AH823" s="117" t="s">
        <v>149</v>
      </c>
      <c r="AI823" s="187">
        <v>0</v>
      </c>
      <c r="AJ823" s="160">
        <f>IFERROR(AI823/AF815,"-")</f>
        <v>0</v>
      </c>
      <c r="AK823" s="187">
        <v>0</v>
      </c>
      <c r="AL823" s="160">
        <f>IFERROR(AK823/AG815,"-")</f>
        <v>0</v>
      </c>
      <c r="AM823" s="190" t="str">
        <f t="shared" si="491"/>
        <v>-</v>
      </c>
      <c r="AN823" s="101">
        <f t="shared" si="477"/>
        <v>0</v>
      </c>
      <c r="AO823" s="569"/>
      <c r="AP823" s="586"/>
      <c r="AQ823" s="117" t="s">
        <v>149</v>
      </c>
      <c r="AR823" s="187">
        <f t="shared" si="486"/>
        <v>20880</v>
      </c>
      <c r="AS823" s="160">
        <f>IFERROR(AR823/AO815,"-")</f>
        <v>1.3216278794413581E-5</v>
      </c>
      <c r="AT823" s="187">
        <f t="shared" si="487"/>
        <v>2</v>
      </c>
      <c r="AU823" s="160">
        <f>IFERROR(AT823/AP815,"-")</f>
        <v>7.7399380804953565E-4</v>
      </c>
      <c r="AV823" s="190">
        <f t="shared" si="492"/>
        <v>10440</v>
      </c>
      <c r="AW823" s="101">
        <f t="shared" si="478"/>
        <v>1.0580890911014708E-4</v>
      </c>
      <c r="AX823" s="112"/>
      <c r="BN823" s="476"/>
      <c r="BO823" s="566"/>
      <c r="BP823" s="569"/>
      <c r="BQ823" s="569"/>
      <c r="BR823" s="388" t="s">
        <v>135</v>
      </c>
      <c r="BS823" s="374">
        <v>11067061</v>
      </c>
      <c r="BT823" s="329">
        <v>8.9817639626217194E-2</v>
      </c>
      <c r="BU823" s="374">
        <v>44</v>
      </c>
      <c r="BV823" s="329">
        <v>0.30136986301369861</v>
      </c>
      <c r="BW823" s="374">
        <v>251524.11363636365</v>
      </c>
      <c r="BX823" s="389">
        <v>2.2170714501662803E-3</v>
      </c>
      <c r="CA823" s="9"/>
      <c r="CB823" s="138"/>
      <c r="CC823" s="138"/>
      <c r="CD823" s="138"/>
      <c r="CE823" s="138"/>
      <c r="CF823" s="138"/>
      <c r="CG823" s="138"/>
      <c r="CH823" s="1"/>
      <c r="CI823" s="9"/>
      <c r="CJ823" s="130"/>
      <c r="CK823" s="130"/>
      <c r="CL823" s="130"/>
      <c r="CM823" s="1"/>
      <c r="CN823" s="1"/>
      <c r="CO823" s="1"/>
      <c r="CP823" s="1"/>
      <c r="CQ823" s="1"/>
    </row>
    <row r="824" spans="2:95" s="14" customFormat="1" ht="13.5" customHeight="1">
      <c r="B824" s="451"/>
      <c r="C824" s="566"/>
      <c r="D824" s="581"/>
      <c r="E824" s="569"/>
      <c r="F824" s="569"/>
      <c r="G824" s="117" t="s">
        <v>140</v>
      </c>
      <c r="H824" s="187">
        <v>611568</v>
      </c>
      <c r="I824" s="160">
        <f>IFERROR(H824/E815,"-")</f>
        <v>5.4829065791767986E-4</v>
      </c>
      <c r="J824" s="187">
        <v>15</v>
      </c>
      <c r="K824" s="160">
        <f>IFERROR(J824/F815,"-")</f>
        <v>7.6883649410558691E-3</v>
      </c>
      <c r="L824" s="190">
        <f t="shared" si="488"/>
        <v>40771.199999999997</v>
      </c>
      <c r="M824" s="101">
        <f t="shared" si="474"/>
        <v>7.9356681832610306E-4</v>
      </c>
      <c r="N824" s="569"/>
      <c r="O824" s="569"/>
      <c r="P824" s="117" t="s">
        <v>140</v>
      </c>
      <c r="Q824" s="187">
        <v>22422</v>
      </c>
      <c r="R824" s="160">
        <f>IFERROR(Q824/N815,"-")</f>
        <v>1.5789180151292204E-4</v>
      </c>
      <c r="S824" s="187">
        <v>3</v>
      </c>
      <c r="T824" s="160">
        <f>IFERROR(S824/O815,"-")</f>
        <v>1.2448132780082987E-2</v>
      </c>
      <c r="U824" s="190">
        <f t="shared" si="489"/>
        <v>7474</v>
      </c>
      <c r="V824" s="101">
        <f t="shared" si="475"/>
        <v>1.587133636652206E-4</v>
      </c>
      <c r="W824" s="569"/>
      <c r="X824" s="569"/>
      <c r="Y824" s="117" t="s">
        <v>140</v>
      </c>
      <c r="Z824" s="187">
        <v>14812</v>
      </c>
      <c r="AA824" s="160">
        <f>IFERROR(Z824/W815,"-")</f>
        <v>2.0684738581464311E-4</v>
      </c>
      <c r="AB824" s="187">
        <v>2</v>
      </c>
      <c r="AC824" s="160">
        <f>IFERROR(AB824/X815,"-")</f>
        <v>1.5748031496062992E-2</v>
      </c>
      <c r="AD824" s="190">
        <f t="shared" si="490"/>
        <v>7406</v>
      </c>
      <c r="AE824" s="101">
        <f t="shared" si="476"/>
        <v>1.0580890911014708E-4</v>
      </c>
      <c r="AF824" s="569"/>
      <c r="AG824" s="569"/>
      <c r="AH824" s="117" t="s">
        <v>140</v>
      </c>
      <c r="AI824" s="187">
        <v>103098</v>
      </c>
      <c r="AJ824" s="160">
        <f>IFERROR(AI824/AF815,"-")</f>
        <v>4.110037280475501E-4</v>
      </c>
      <c r="AK824" s="187">
        <v>4</v>
      </c>
      <c r="AL824" s="160">
        <f>IFERROR(AK824/AG815,"-")</f>
        <v>1.509433962264151E-2</v>
      </c>
      <c r="AM824" s="190">
        <f t="shared" si="491"/>
        <v>25774.5</v>
      </c>
      <c r="AN824" s="101">
        <f t="shared" si="477"/>
        <v>2.1161781822029416E-4</v>
      </c>
      <c r="AO824" s="569"/>
      <c r="AP824" s="586"/>
      <c r="AQ824" s="117" t="s">
        <v>140</v>
      </c>
      <c r="AR824" s="187">
        <f t="shared" si="486"/>
        <v>751900</v>
      </c>
      <c r="AS824" s="160">
        <f>IFERROR(AR824/AO815,"-")</f>
        <v>4.7592528857852353E-4</v>
      </c>
      <c r="AT824" s="187">
        <f t="shared" si="487"/>
        <v>24</v>
      </c>
      <c r="AU824" s="160">
        <f>IFERROR(AT824/AP815,"-")</f>
        <v>9.2879256965944269E-3</v>
      </c>
      <c r="AV824" s="190">
        <f t="shared" si="492"/>
        <v>31329.166666666668</v>
      </c>
      <c r="AW824" s="101">
        <f t="shared" si="478"/>
        <v>1.2697069093217648E-3</v>
      </c>
      <c r="AX824" s="112"/>
      <c r="BN824" s="476"/>
      <c r="BO824" s="566"/>
      <c r="BP824" s="569"/>
      <c r="BQ824" s="569"/>
      <c r="BR824" s="388" t="s">
        <v>136</v>
      </c>
      <c r="BS824" s="374">
        <v>51621</v>
      </c>
      <c r="BT824" s="329">
        <v>4.1894378057055596E-4</v>
      </c>
      <c r="BU824" s="374">
        <v>7</v>
      </c>
      <c r="BV824" s="329">
        <v>4.7945205479452052E-2</v>
      </c>
      <c r="BW824" s="374">
        <v>7374.4285714285716</v>
      </c>
      <c r="BX824" s="389">
        <v>3.5271591252645368E-4</v>
      </c>
      <c r="CA824" s="9"/>
      <c r="CB824" s="138"/>
      <c r="CC824" s="138"/>
      <c r="CD824" s="138"/>
      <c r="CE824" s="138"/>
      <c r="CF824" s="138"/>
      <c r="CG824" s="138"/>
      <c r="CH824" s="1"/>
      <c r="CI824" s="9"/>
      <c r="CJ824" s="130"/>
      <c r="CK824" s="130"/>
      <c r="CL824" s="130"/>
      <c r="CM824" s="1"/>
      <c r="CN824" s="1"/>
      <c r="CO824" s="1"/>
      <c r="CP824" s="1"/>
      <c r="CQ824" s="1"/>
    </row>
    <row r="825" spans="2:95" s="14" customFormat="1" ht="13.5" customHeight="1">
      <c r="B825" s="451"/>
      <c r="C825" s="566"/>
      <c r="D825" s="581"/>
      <c r="E825" s="569"/>
      <c r="F825" s="569"/>
      <c r="G825" s="117" t="s">
        <v>141</v>
      </c>
      <c r="H825" s="187">
        <v>709253</v>
      </c>
      <c r="I825" s="160">
        <f>IFERROR(H825/E815,"-")</f>
        <v>6.3586844635443349E-4</v>
      </c>
      <c r="J825" s="187">
        <v>62</v>
      </c>
      <c r="K825" s="160">
        <f>IFERROR(J825/F815,"-")</f>
        <v>3.1778575089697593E-2</v>
      </c>
      <c r="L825" s="190">
        <f t="shared" si="488"/>
        <v>11439.564516129032</v>
      </c>
      <c r="M825" s="101">
        <f t="shared" si="474"/>
        <v>3.2800761824145594E-3</v>
      </c>
      <c r="N825" s="569"/>
      <c r="O825" s="569"/>
      <c r="P825" s="117" t="s">
        <v>141</v>
      </c>
      <c r="Q825" s="187">
        <v>60782</v>
      </c>
      <c r="R825" s="160">
        <f>IFERROR(Q825/N815,"-")</f>
        <v>4.2801621084463594E-4</v>
      </c>
      <c r="S825" s="187">
        <v>4</v>
      </c>
      <c r="T825" s="160">
        <f>IFERROR(S825/O815,"-")</f>
        <v>1.6597510373443983E-2</v>
      </c>
      <c r="U825" s="190">
        <f t="shared" si="489"/>
        <v>15195.5</v>
      </c>
      <c r="V825" s="101">
        <f t="shared" si="475"/>
        <v>2.1161781822029416E-4</v>
      </c>
      <c r="W825" s="569"/>
      <c r="X825" s="569"/>
      <c r="Y825" s="117" t="s">
        <v>141</v>
      </c>
      <c r="Z825" s="187">
        <v>106360</v>
      </c>
      <c r="AA825" s="160">
        <f>IFERROR(Z825/W815,"-")</f>
        <v>1.4853016442914829E-3</v>
      </c>
      <c r="AB825" s="187">
        <v>5</v>
      </c>
      <c r="AC825" s="160">
        <f>IFERROR(AB825/X815,"-")</f>
        <v>3.937007874015748E-2</v>
      </c>
      <c r="AD825" s="190">
        <f t="shared" si="490"/>
        <v>21272</v>
      </c>
      <c r="AE825" s="101">
        <f t="shared" si="476"/>
        <v>2.6452227277536767E-4</v>
      </c>
      <c r="AF825" s="569"/>
      <c r="AG825" s="569"/>
      <c r="AH825" s="117" t="s">
        <v>141</v>
      </c>
      <c r="AI825" s="187">
        <v>1294273</v>
      </c>
      <c r="AJ825" s="160">
        <f>IFERROR(AI825/AF815,"-")</f>
        <v>5.1596638936864617E-3</v>
      </c>
      <c r="AK825" s="187">
        <v>17</v>
      </c>
      <c r="AL825" s="160">
        <f>IFERROR(AK825/AG815,"-")</f>
        <v>6.4150943396226415E-2</v>
      </c>
      <c r="AM825" s="190">
        <f t="shared" si="491"/>
        <v>76133.705882352937</v>
      </c>
      <c r="AN825" s="101">
        <f t="shared" si="477"/>
        <v>8.9937572743625013E-4</v>
      </c>
      <c r="AO825" s="569"/>
      <c r="AP825" s="586"/>
      <c r="AQ825" s="117" t="s">
        <v>141</v>
      </c>
      <c r="AR825" s="187">
        <f t="shared" si="486"/>
        <v>2170668</v>
      </c>
      <c r="AS825" s="160">
        <f>IFERROR(AR825/AO815,"-")</f>
        <v>1.3739537096797E-3</v>
      </c>
      <c r="AT825" s="187">
        <f t="shared" si="487"/>
        <v>88</v>
      </c>
      <c r="AU825" s="160">
        <f>IFERROR(AT825/AP815,"-")</f>
        <v>3.4055727554179564E-2</v>
      </c>
      <c r="AV825" s="190">
        <f t="shared" si="492"/>
        <v>24666.68181818182</v>
      </c>
      <c r="AW825" s="101">
        <f t="shared" si="478"/>
        <v>4.6555920008464714E-3</v>
      </c>
      <c r="AX825" s="112"/>
      <c r="BN825" s="476"/>
      <c r="BO825" s="566"/>
      <c r="BP825" s="569"/>
      <c r="BQ825" s="569"/>
      <c r="BR825" s="388" t="s">
        <v>137</v>
      </c>
      <c r="BS825" s="374">
        <v>2512606</v>
      </c>
      <c r="BT825" s="329">
        <v>2.0391713773934297E-2</v>
      </c>
      <c r="BU825" s="374">
        <v>50</v>
      </c>
      <c r="BV825" s="329">
        <v>0.34246575342465752</v>
      </c>
      <c r="BW825" s="374">
        <v>50252.12</v>
      </c>
      <c r="BX825" s="389">
        <v>2.5193993751889548E-3</v>
      </c>
      <c r="CA825" s="9"/>
      <c r="CB825" s="138"/>
      <c r="CC825" s="138"/>
      <c r="CD825" s="138"/>
      <c r="CE825" s="138"/>
      <c r="CF825" s="138"/>
      <c r="CG825" s="138"/>
      <c r="CH825" s="1"/>
      <c r="CI825" s="9"/>
      <c r="CJ825" s="130"/>
      <c r="CK825" s="130"/>
      <c r="CL825" s="130"/>
      <c r="CM825" s="1"/>
      <c r="CN825" s="1"/>
      <c r="CO825" s="1"/>
      <c r="CP825" s="1"/>
      <c r="CQ825" s="1"/>
    </row>
    <row r="826" spans="2:95" s="14" customFormat="1" ht="13.5" customHeight="1">
      <c r="B826" s="451"/>
      <c r="C826" s="566"/>
      <c r="D826" s="581"/>
      <c r="E826" s="569"/>
      <c r="F826" s="569"/>
      <c r="G826" s="117" t="s">
        <v>142</v>
      </c>
      <c r="H826" s="187">
        <v>48390</v>
      </c>
      <c r="I826" s="160">
        <f>IFERROR(H826/E815,"-")</f>
        <v>4.3383213210365041E-5</v>
      </c>
      <c r="J826" s="187">
        <v>6</v>
      </c>
      <c r="K826" s="160">
        <f>IFERROR(J826/F815,"-")</f>
        <v>3.0753459764223477E-3</v>
      </c>
      <c r="L826" s="190">
        <f t="shared" si="488"/>
        <v>8065</v>
      </c>
      <c r="M826" s="101">
        <f t="shared" si="474"/>
        <v>3.174267273304412E-4</v>
      </c>
      <c r="N826" s="569"/>
      <c r="O826" s="569"/>
      <c r="P826" s="117" t="s">
        <v>142</v>
      </c>
      <c r="Q826" s="187">
        <v>0</v>
      </c>
      <c r="R826" s="160">
        <f>IFERROR(Q826/N815,"-")</f>
        <v>0</v>
      </c>
      <c r="S826" s="187">
        <v>0</v>
      </c>
      <c r="T826" s="160">
        <f>IFERROR(S826/O815,"-")</f>
        <v>0</v>
      </c>
      <c r="U826" s="190" t="str">
        <f t="shared" si="489"/>
        <v>-</v>
      </c>
      <c r="V826" s="101">
        <f t="shared" si="475"/>
        <v>0</v>
      </c>
      <c r="W826" s="569"/>
      <c r="X826" s="569"/>
      <c r="Y826" s="117" t="s">
        <v>142</v>
      </c>
      <c r="Z826" s="187">
        <v>0</v>
      </c>
      <c r="AA826" s="160">
        <f>IFERROR(Z826/W815,"-")</f>
        <v>0</v>
      </c>
      <c r="AB826" s="187">
        <v>0</v>
      </c>
      <c r="AC826" s="160">
        <f>IFERROR(AB826/X815,"-")</f>
        <v>0</v>
      </c>
      <c r="AD826" s="190" t="str">
        <f t="shared" si="490"/>
        <v>-</v>
      </c>
      <c r="AE826" s="101">
        <f t="shared" si="476"/>
        <v>0</v>
      </c>
      <c r="AF826" s="569"/>
      <c r="AG826" s="569"/>
      <c r="AH826" s="117" t="s">
        <v>142</v>
      </c>
      <c r="AI826" s="187">
        <v>100841</v>
      </c>
      <c r="AJ826" s="160">
        <f>IFERROR(AI826/AF815,"-")</f>
        <v>4.0200611980875477E-4</v>
      </c>
      <c r="AK826" s="187">
        <v>3</v>
      </c>
      <c r="AL826" s="160">
        <f>IFERROR(AK826/AG815,"-")</f>
        <v>1.1320754716981131E-2</v>
      </c>
      <c r="AM826" s="190">
        <f t="shared" si="491"/>
        <v>33613.666666666664</v>
      </c>
      <c r="AN826" s="101">
        <f t="shared" si="477"/>
        <v>1.587133636652206E-4</v>
      </c>
      <c r="AO826" s="569"/>
      <c r="AP826" s="586"/>
      <c r="AQ826" s="117" t="s">
        <v>142</v>
      </c>
      <c r="AR826" s="187">
        <f t="shared" si="486"/>
        <v>149231</v>
      </c>
      <c r="AS826" s="160">
        <f>IFERROR(AR826/AO815,"-")</f>
        <v>9.4457782603885675E-5</v>
      </c>
      <c r="AT826" s="187">
        <f t="shared" si="487"/>
        <v>9</v>
      </c>
      <c r="AU826" s="160">
        <f>IFERROR(AT826/AP815,"-")</f>
        <v>3.4829721362229101E-3</v>
      </c>
      <c r="AV826" s="190">
        <f t="shared" si="492"/>
        <v>16581.222222222223</v>
      </c>
      <c r="AW826" s="101">
        <f t="shared" si="478"/>
        <v>4.7614009099566186E-4</v>
      </c>
      <c r="AX826" s="112"/>
      <c r="BN826" s="476"/>
      <c r="BO826" s="566"/>
      <c r="BP826" s="569"/>
      <c r="BQ826" s="569"/>
      <c r="BR826" s="388" t="s">
        <v>138</v>
      </c>
      <c r="BS826" s="374">
        <v>3373106</v>
      </c>
      <c r="BT826" s="329">
        <v>2.737532748116514E-2</v>
      </c>
      <c r="BU826" s="374">
        <v>47</v>
      </c>
      <c r="BV826" s="329">
        <v>0.32191780821917809</v>
      </c>
      <c r="BW826" s="374">
        <v>71768.212765957447</v>
      </c>
      <c r="BX826" s="389">
        <v>2.3682354126776176E-3</v>
      </c>
      <c r="CA826" s="9"/>
      <c r="CB826" s="138"/>
      <c r="CC826" s="138"/>
      <c r="CD826" s="138"/>
      <c r="CE826" s="138"/>
      <c r="CF826" s="138"/>
      <c r="CG826" s="138"/>
      <c r="CH826" s="1"/>
      <c r="CI826" s="9"/>
      <c r="CJ826" s="130"/>
      <c r="CK826" s="130"/>
      <c r="CL826" s="130"/>
      <c r="CM826" s="1"/>
      <c r="CN826" s="1"/>
      <c r="CO826" s="1"/>
      <c r="CP826" s="1"/>
      <c r="CQ826" s="1"/>
    </row>
    <row r="827" spans="2:95" s="14" customFormat="1" ht="13.5" customHeight="1">
      <c r="B827" s="451"/>
      <c r="C827" s="566"/>
      <c r="D827" s="581"/>
      <c r="E827" s="569"/>
      <c r="F827" s="569"/>
      <c r="G827" s="117" t="s">
        <v>143</v>
      </c>
      <c r="H827" s="187">
        <v>1544892</v>
      </c>
      <c r="I827" s="160">
        <f>IFERROR(H827/E815,"-")</f>
        <v>1.3850460637112475E-3</v>
      </c>
      <c r="J827" s="187">
        <v>8</v>
      </c>
      <c r="K827" s="160">
        <f>IFERROR(J827/F815,"-")</f>
        <v>4.1004613018964632E-3</v>
      </c>
      <c r="L827" s="190">
        <f t="shared" si="488"/>
        <v>193111.5</v>
      </c>
      <c r="M827" s="101">
        <f t="shared" si="474"/>
        <v>4.2323563644058832E-4</v>
      </c>
      <c r="N827" s="569"/>
      <c r="O827" s="569"/>
      <c r="P827" s="117" t="s">
        <v>143</v>
      </c>
      <c r="Q827" s="187">
        <v>766</v>
      </c>
      <c r="R827" s="160">
        <f>IFERROR(Q827/N815,"-")</f>
        <v>5.3940379965613361E-6</v>
      </c>
      <c r="S827" s="187">
        <v>2</v>
      </c>
      <c r="T827" s="160">
        <f>IFERROR(S827/O815,"-")</f>
        <v>8.2987551867219917E-3</v>
      </c>
      <c r="U827" s="190">
        <f t="shared" si="489"/>
        <v>383</v>
      </c>
      <c r="V827" s="101">
        <f t="shared" si="475"/>
        <v>1.0580890911014708E-4</v>
      </c>
      <c r="W827" s="569"/>
      <c r="X827" s="569"/>
      <c r="Y827" s="117" t="s">
        <v>143</v>
      </c>
      <c r="Z827" s="187">
        <v>39684</v>
      </c>
      <c r="AA827" s="160">
        <f>IFERROR(Z827/W815,"-")</f>
        <v>5.5418118138457321E-4</v>
      </c>
      <c r="AB827" s="187">
        <v>2</v>
      </c>
      <c r="AC827" s="160">
        <f>IFERROR(AB827/X815,"-")</f>
        <v>1.5748031496062992E-2</v>
      </c>
      <c r="AD827" s="190">
        <f t="shared" si="490"/>
        <v>19842</v>
      </c>
      <c r="AE827" s="101">
        <f t="shared" si="476"/>
        <v>1.0580890911014708E-4</v>
      </c>
      <c r="AF827" s="569"/>
      <c r="AG827" s="569"/>
      <c r="AH827" s="117" t="s">
        <v>143</v>
      </c>
      <c r="AI827" s="187">
        <v>2200126</v>
      </c>
      <c r="AJ827" s="160">
        <f>IFERROR(AI827/AF815,"-")</f>
        <v>8.7708780788603481E-3</v>
      </c>
      <c r="AK827" s="187">
        <v>6</v>
      </c>
      <c r="AL827" s="160">
        <f>IFERROR(AK827/AG815,"-")</f>
        <v>2.2641509433962263E-2</v>
      </c>
      <c r="AM827" s="190">
        <f t="shared" si="491"/>
        <v>366687.66666666669</v>
      </c>
      <c r="AN827" s="101">
        <f t="shared" si="477"/>
        <v>3.174267273304412E-4</v>
      </c>
      <c r="AO827" s="569"/>
      <c r="AP827" s="586"/>
      <c r="AQ827" s="117" t="s">
        <v>143</v>
      </c>
      <c r="AR827" s="187">
        <f t="shared" si="486"/>
        <v>3785468</v>
      </c>
      <c r="AS827" s="160">
        <f>IFERROR(AR827/AO815,"-")</f>
        <v>2.3960632401978537E-3</v>
      </c>
      <c r="AT827" s="187">
        <f t="shared" si="487"/>
        <v>18</v>
      </c>
      <c r="AU827" s="160">
        <f>IFERROR(AT827/AP815,"-")</f>
        <v>6.9659442724458202E-3</v>
      </c>
      <c r="AV827" s="190">
        <f t="shared" si="492"/>
        <v>210303.77777777778</v>
      </c>
      <c r="AW827" s="101">
        <f t="shared" si="478"/>
        <v>9.5228018199132371E-4</v>
      </c>
      <c r="AX827" s="112"/>
      <c r="BN827" s="476"/>
      <c r="BO827" s="566"/>
      <c r="BP827" s="569"/>
      <c r="BQ827" s="569"/>
      <c r="BR827" s="388" t="s">
        <v>139</v>
      </c>
      <c r="BS827" s="374">
        <v>1807724</v>
      </c>
      <c r="BT827" s="329">
        <v>1.4671058809169286E-2</v>
      </c>
      <c r="BU827" s="374">
        <v>18</v>
      </c>
      <c r="BV827" s="329">
        <v>0.12328767123287671</v>
      </c>
      <c r="BW827" s="374">
        <v>100429.11111111111</v>
      </c>
      <c r="BX827" s="389">
        <v>9.0698377506802375E-4</v>
      </c>
      <c r="CA827" s="9"/>
      <c r="CB827" s="138"/>
      <c r="CC827" s="138"/>
      <c r="CD827" s="138"/>
      <c r="CE827" s="138"/>
      <c r="CF827" s="138"/>
      <c r="CG827" s="138"/>
      <c r="CH827" s="1"/>
      <c r="CI827" s="9"/>
      <c r="CJ827" s="130"/>
      <c r="CK827" s="130"/>
      <c r="CL827" s="130"/>
      <c r="CM827" s="1"/>
      <c r="CN827" s="1"/>
      <c r="CO827" s="1"/>
      <c r="CP827" s="1"/>
      <c r="CQ827" s="1"/>
    </row>
    <row r="828" spans="2:95" s="14" customFormat="1" ht="13.5" customHeight="1">
      <c r="B828" s="451"/>
      <c r="C828" s="566"/>
      <c r="D828" s="581"/>
      <c r="E828" s="569"/>
      <c r="F828" s="569"/>
      <c r="G828" s="117" t="s">
        <v>144</v>
      </c>
      <c r="H828" s="187">
        <v>4173678</v>
      </c>
      <c r="I828" s="160">
        <f>IFERROR(H828/E815,"-")</f>
        <v>3.7418384489648674E-3</v>
      </c>
      <c r="J828" s="187">
        <v>122</v>
      </c>
      <c r="K828" s="160">
        <f>IFERROR(J828/F815,"-")</f>
        <v>6.2532034853921073E-2</v>
      </c>
      <c r="L828" s="190">
        <f t="shared" si="488"/>
        <v>34210.475409836065</v>
      </c>
      <c r="M828" s="101">
        <f t="shared" si="474"/>
        <v>6.4543434557189716E-3</v>
      </c>
      <c r="N828" s="569"/>
      <c r="O828" s="569"/>
      <c r="P828" s="117" t="s">
        <v>144</v>
      </c>
      <c r="Q828" s="187">
        <v>934346</v>
      </c>
      <c r="R828" s="160">
        <f>IFERROR(Q828/N815,"-")</f>
        <v>6.5795010782442537E-3</v>
      </c>
      <c r="S828" s="187">
        <v>22</v>
      </c>
      <c r="T828" s="160">
        <f>IFERROR(S828/O815,"-")</f>
        <v>9.1286307053941904E-2</v>
      </c>
      <c r="U828" s="190">
        <f t="shared" si="489"/>
        <v>42470.272727272728</v>
      </c>
      <c r="V828" s="101">
        <f t="shared" si="475"/>
        <v>1.1638980002116178E-3</v>
      </c>
      <c r="W828" s="569"/>
      <c r="X828" s="569"/>
      <c r="Y828" s="117" t="s">
        <v>144</v>
      </c>
      <c r="Z828" s="187">
        <v>1087036</v>
      </c>
      <c r="AA828" s="160">
        <f>IFERROR(Z828/W815,"-")</f>
        <v>1.5180296711207561E-2</v>
      </c>
      <c r="AB828" s="187">
        <v>6</v>
      </c>
      <c r="AC828" s="160">
        <f>IFERROR(AB828/X815,"-")</f>
        <v>4.7244094488188976E-2</v>
      </c>
      <c r="AD828" s="190">
        <f t="shared" si="490"/>
        <v>181172.66666666666</v>
      </c>
      <c r="AE828" s="101">
        <f t="shared" si="476"/>
        <v>3.174267273304412E-4</v>
      </c>
      <c r="AF828" s="569"/>
      <c r="AG828" s="569"/>
      <c r="AH828" s="117" t="s">
        <v>144</v>
      </c>
      <c r="AI828" s="187">
        <v>1069558</v>
      </c>
      <c r="AJ828" s="160">
        <f>IFERROR(AI828/AF815,"-")</f>
        <v>4.2638298062336964E-3</v>
      </c>
      <c r="AK828" s="187">
        <v>39</v>
      </c>
      <c r="AL828" s="160">
        <f>IFERROR(AK828/AG815,"-")</f>
        <v>0.14716981132075471</v>
      </c>
      <c r="AM828" s="190">
        <f t="shared" si="491"/>
        <v>27424.564102564102</v>
      </c>
      <c r="AN828" s="101">
        <f t="shared" si="477"/>
        <v>2.0632737276478678E-3</v>
      </c>
      <c r="AO828" s="569"/>
      <c r="AP828" s="586"/>
      <c r="AQ828" s="117" t="s">
        <v>144</v>
      </c>
      <c r="AR828" s="187">
        <f t="shared" si="486"/>
        <v>7264618</v>
      </c>
      <c r="AS828" s="160">
        <f>IFERROR(AR828/AO815,"-")</f>
        <v>4.5982383535878926E-3</v>
      </c>
      <c r="AT828" s="187">
        <f t="shared" si="487"/>
        <v>189</v>
      </c>
      <c r="AU828" s="160">
        <f>IFERROR(AT828/AP815,"-")</f>
        <v>7.3142414860681113E-2</v>
      </c>
      <c r="AV828" s="190">
        <f t="shared" si="492"/>
        <v>38437.132275132273</v>
      </c>
      <c r="AW828" s="101">
        <f t="shared" si="478"/>
        <v>9.9989419109088977E-3</v>
      </c>
      <c r="AX828" s="112"/>
      <c r="BN828" s="476"/>
      <c r="BO828" s="566"/>
      <c r="BP828" s="569"/>
      <c r="BQ828" s="569"/>
      <c r="BR828" s="388" t="s">
        <v>436</v>
      </c>
      <c r="BS828" s="374">
        <v>0</v>
      </c>
      <c r="BT828" s="329">
        <v>0</v>
      </c>
      <c r="BU828" s="374">
        <v>0</v>
      </c>
      <c r="BV828" s="329">
        <v>0</v>
      </c>
      <c r="BW828" s="374" t="s">
        <v>329</v>
      </c>
      <c r="BX828" s="389">
        <v>0</v>
      </c>
      <c r="CA828" s="9"/>
      <c r="CB828" s="138"/>
      <c r="CC828" s="138"/>
      <c r="CD828" s="138"/>
      <c r="CE828" s="138"/>
      <c r="CF828" s="138"/>
      <c r="CG828" s="138"/>
      <c r="CH828" s="1"/>
      <c r="CI828" s="9"/>
      <c r="CJ828" s="130"/>
      <c r="CK828" s="130"/>
      <c r="CL828" s="130"/>
      <c r="CM828" s="1"/>
      <c r="CN828" s="1"/>
      <c r="CO828" s="1"/>
      <c r="CP828" s="1"/>
      <c r="CQ828" s="1"/>
    </row>
    <row r="829" spans="2:95" s="14" customFormat="1" ht="13.5" customHeight="1">
      <c r="B829" s="451"/>
      <c r="C829" s="566"/>
      <c r="D829" s="581"/>
      <c r="E829" s="569"/>
      <c r="F829" s="569"/>
      <c r="G829" s="117" t="s">
        <v>145</v>
      </c>
      <c r="H829" s="187">
        <v>8590622</v>
      </c>
      <c r="I829" s="160">
        <f>IFERROR(H829/E815,"-")</f>
        <v>7.7017728009020981E-3</v>
      </c>
      <c r="J829" s="187">
        <v>115</v>
      </c>
      <c r="K829" s="160">
        <f>IFERROR(J829/F815,"-")</f>
        <v>5.8944131214761664E-2</v>
      </c>
      <c r="L829" s="190">
        <f t="shared" si="488"/>
        <v>74701.060869565219</v>
      </c>
      <c r="M829" s="101">
        <f t="shared" si="474"/>
        <v>6.0840122738334565E-3</v>
      </c>
      <c r="N829" s="569"/>
      <c r="O829" s="569"/>
      <c r="P829" s="117" t="s">
        <v>145</v>
      </c>
      <c r="Q829" s="187">
        <v>783264</v>
      </c>
      <c r="R829" s="160">
        <f>IFERROR(Q829/N815,"-")</f>
        <v>5.5156080644107285E-3</v>
      </c>
      <c r="S829" s="187">
        <v>11</v>
      </c>
      <c r="T829" s="160">
        <f>IFERROR(S829/O815,"-")</f>
        <v>4.5643153526970952E-2</v>
      </c>
      <c r="U829" s="190">
        <f t="shared" si="489"/>
        <v>71205.818181818177</v>
      </c>
      <c r="V829" s="101">
        <f t="shared" si="475"/>
        <v>5.8194900010580892E-4</v>
      </c>
      <c r="W829" s="569"/>
      <c r="X829" s="569"/>
      <c r="Y829" s="117" t="s">
        <v>145</v>
      </c>
      <c r="Z829" s="187">
        <v>424843</v>
      </c>
      <c r="AA829" s="160">
        <f>IFERROR(Z829/W815,"-")</f>
        <v>5.9328695606029186E-3</v>
      </c>
      <c r="AB829" s="187">
        <v>10</v>
      </c>
      <c r="AC829" s="160">
        <f>IFERROR(AB829/X815,"-")</f>
        <v>7.874015748031496E-2</v>
      </c>
      <c r="AD829" s="190">
        <f t="shared" si="490"/>
        <v>42484.3</v>
      </c>
      <c r="AE829" s="101">
        <f t="shared" si="476"/>
        <v>5.2904454555073534E-4</v>
      </c>
      <c r="AF829" s="569"/>
      <c r="AG829" s="569"/>
      <c r="AH829" s="117" t="s">
        <v>145</v>
      </c>
      <c r="AI829" s="187">
        <v>1726785</v>
      </c>
      <c r="AJ829" s="160">
        <f>IFERROR(AI829/AF815,"-")</f>
        <v>6.8838878788782401E-3</v>
      </c>
      <c r="AK829" s="187">
        <v>30</v>
      </c>
      <c r="AL829" s="160">
        <f>IFERROR(AK829/AG815,"-")</f>
        <v>0.11320754716981132</v>
      </c>
      <c r="AM829" s="190">
        <f t="shared" si="491"/>
        <v>57559.5</v>
      </c>
      <c r="AN829" s="101">
        <f t="shared" si="477"/>
        <v>1.5871336366522061E-3</v>
      </c>
      <c r="AO829" s="569"/>
      <c r="AP829" s="586"/>
      <c r="AQ829" s="117" t="s">
        <v>145</v>
      </c>
      <c r="AR829" s="187">
        <f t="shared" si="486"/>
        <v>11525514</v>
      </c>
      <c r="AS829" s="160">
        <f>IFERROR(AR829/AO815,"-")</f>
        <v>7.2952301854845233E-3</v>
      </c>
      <c r="AT829" s="187">
        <f t="shared" si="487"/>
        <v>166</v>
      </c>
      <c r="AU829" s="160">
        <f>IFERROR(AT829/AP815,"-")</f>
        <v>6.4241486068111461E-2</v>
      </c>
      <c r="AV829" s="190">
        <f t="shared" si="492"/>
        <v>69430.80722891567</v>
      </c>
      <c r="AW829" s="101">
        <f t="shared" si="478"/>
        <v>8.7821394561422069E-3</v>
      </c>
      <c r="AX829" s="112"/>
      <c r="BN829" s="476"/>
      <c r="BO829" s="566"/>
      <c r="BP829" s="569"/>
      <c r="BQ829" s="569"/>
      <c r="BR829" s="388" t="s">
        <v>140</v>
      </c>
      <c r="BS829" s="374">
        <v>0</v>
      </c>
      <c r="BT829" s="329">
        <v>0</v>
      </c>
      <c r="BU829" s="374">
        <v>0</v>
      </c>
      <c r="BV829" s="329">
        <v>0</v>
      </c>
      <c r="BW829" s="374" t="s">
        <v>329</v>
      </c>
      <c r="BX829" s="389">
        <v>0</v>
      </c>
      <c r="CA829" s="9"/>
      <c r="CB829" s="138"/>
      <c r="CC829" s="138"/>
      <c r="CD829" s="138"/>
      <c r="CE829" s="138"/>
      <c r="CF829" s="138"/>
      <c r="CG829" s="138"/>
      <c r="CH829" s="1"/>
      <c r="CI829" s="9"/>
      <c r="CJ829" s="130"/>
      <c r="CK829" s="130"/>
      <c r="CL829" s="130"/>
      <c r="CM829" s="1"/>
      <c r="CN829" s="1"/>
      <c r="CO829" s="1"/>
      <c r="CP829" s="1"/>
      <c r="CQ829" s="1"/>
    </row>
    <row r="830" spans="2:95" s="14" customFormat="1" ht="13.5" customHeight="1">
      <c r="B830" s="451"/>
      <c r="C830" s="566"/>
      <c r="D830" s="581"/>
      <c r="E830" s="569"/>
      <c r="F830" s="569"/>
      <c r="G830" s="117" t="s">
        <v>146</v>
      </c>
      <c r="H830" s="187">
        <v>2527714</v>
      </c>
      <c r="I830" s="160">
        <f>IFERROR(H830/E815,"-")</f>
        <v>2.2661780408519249E-3</v>
      </c>
      <c r="J830" s="187">
        <v>88</v>
      </c>
      <c r="K830" s="160">
        <f>IFERROR(J830/F815,"-")</f>
        <v>4.5105074320861097E-2</v>
      </c>
      <c r="L830" s="190">
        <f t="shared" si="488"/>
        <v>28724.022727272728</v>
      </c>
      <c r="M830" s="101">
        <f t="shared" si="474"/>
        <v>4.6555920008464714E-3</v>
      </c>
      <c r="N830" s="569"/>
      <c r="O830" s="569"/>
      <c r="P830" s="117" t="s">
        <v>146</v>
      </c>
      <c r="Q830" s="187">
        <v>504798</v>
      </c>
      <c r="R830" s="160">
        <f>IFERROR(Q830/N815,"-")</f>
        <v>3.5546992070341634E-3</v>
      </c>
      <c r="S830" s="187">
        <v>17</v>
      </c>
      <c r="T830" s="160">
        <f>IFERROR(S830/O815,"-")</f>
        <v>7.0539419087136929E-2</v>
      </c>
      <c r="U830" s="190">
        <f t="shared" si="489"/>
        <v>29694</v>
      </c>
      <c r="V830" s="101">
        <f t="shared" si="475"/>
        <v>8.9937572743625013E-4</v>
      </c>
      <c r="W830" s="569"/>
      <c r="X830" s="569"/>
      <c r="Y830" s="117" t="s">
        <v>146</v>
      </c>
      <c r="Z830" s="187">
        <v>445440</v>
      </c>
      <c r="AA830" s="160">
        <f>IFERROR(Z830/W815,"-")</f>
        <v>6.2205036144527834E-3</v>
      </c>
      <c r="AB830" s="187">
        <v>16</v>
      </c>
      <c r="AC830" s="160">
        <f>IFERROR(AB830/X815,"-")</f>
        <v>0.12598425196850394</v>
      </c>
      <c r="AD830" s="190">
        <f t="shared" si="490"/>
        <v>27840</v>
      </c>
      <c r="AE830" s="101">
        <f t="shared" si="476"/>
        <v>8.4647127288117665E-4</v>
      </c>
      <c r="AF830" s="569"/>
      <c r="AG830" s="569"/>
      <c r="AH830" s="117" t="s">
        <v>146</v>
      </c>
      <c r="AI830" s="187">
        <v>555897</v>
      </c>
      <c r="AJ830" s="160">
        <f>IFERROR(AI830/AF815,"-")</f>
        <v>2.2161025374929579E-3</v>
      </c>
      <c r="AK830" s="187">
        <v>21</v>
      </c>
      <c r="AL830" s="160">
        <f>IFERROR(AK830/AG815,"-")</f>
        <v>7.9245283018867921E-2</v>
      </c>
      <c r="AM830" s="190">
        <f t="shared" si="491"/>
        <v>26471.285714285714</v>
      </c>
      <c r="AN830" s="101">
        <f t="shared" si="477"/>
        <v>1.1109935456565443E-3</v>
      </c>
      <c r="AO830" s="569"/>
      <c r="AP830" s="586"/>
      <c r="AQ830" s="117" t="s">
        <v>146</v>
      </c>
      <c r="AR830" s="187">
        <f t="shared" si="486"/>
        <v>4033849</v>
      </c>
      <c r="AS830" s="160">
        <f>IFERROR(AR830/AO815,"-")</f>
        <v>2.5532793581688903E-3</v>
      </c>
      <c r="AT830" s="187">
        <f t="shared" si="487"/>
        <v>142</v>
      </c>
      <c r="AU830" s="160">
        <f>IFERROR(AT830/AP815,"-")</f>
        <v>5.4953560371517031E-2</v>
      </c>
      <c r="AV830" s="190">
        <f t="shared" si="492"/>
        <v>28407.387323943662</v>
      </c>
      <c r="AW830" s="101">
        <f t="shared" si="478"/>
        <v>7.5124325468204425E-3</v>
      </c>
      <c r="AX830" s="112"/>
      <c r="BN830" s="476"/>
      <c r="BO830" s="566"/>
      <c r="BP830" s="569"/>
      <c r="BQ830" s="569"/>
      <c r="BR830" s="388" t="s">
        <v>141</v>
      </c>
      <c r="BS830" s="374">
        <v>143562</v>
      </c>
      <c r="BT830" s="329">
        <v>1.1651151087013068E-3</v>
      </c>
      <c r="BU830" s="374">
        <v>14</v>
      </c>
      <c r="BV830" s="329">
        <v>9.5890410958904104E-2</v>
      </c>
      <c r="BW830" s="374">
        <v>10254.428571428571</v>
      </c>
      <c r="BX830" s="389">
        <v>7.0543182505290736E-4</v>
      </c>
      <c r="BZ830" s="144"/>
      <c r="CA830" s="9"/>
      <c r="CB830" s="138"/>
      <c r="CC830" s="138"/>
      <c r="CD830" s="138"/>
      <c r="CE830" s="138"/>
      <c r="CF830" s="138"/>
      <c r="CG830" s="138"/>
      <c r="CH830" s="1"/>
      <c r="CI830" s="9"/>
      <c r="CJ830" s="130"/>
      <c r="CK830" s="130"/>
      <c r="CL830" s="130"/>
      <c r="CM830" s="1"/>
      <c r="CN830" s="1"/>
      <c r="CO830" s="1"/>
      <c r="CP830" s="1"/>
      <c r="CQ830" s="1"/>
    </row>
    <row r="831" spans="2:95" s="14" customFormat="1" ht="13.5" customHeight="1">
      <c r="B831" s="451"/>
      <c r="C831" s="566"/>
      <c r="D831" s="581"/>
      <c r="E831" s="569"/>
      <c r="F831" s="569"/>
      <c r="G831" s="118" t="s">
        <v>147</v>
      </c>
      <c r="H831" s="188">
        <v>1502603</v>
      </c>
      <c r="I831" s="161">
        <f>IFERROR(H831/E815,"-")</f>
        <v>1.34713259598128E-3</v>
      </c>
      <c r="J831" s="188">
        <v>137</v>
      </c>
      <c r="K831" s="161">
        <f>IFERROR(J831/F815,"-")</f>
        <v>7.0220399794976934E-2</v>
      </c>
      <c r="L831" s="191">
        <f t="shared" si="488"/>
        <v>10967.905109489051</v>
      </c>
      <c r="M831" s="102">
        <f t="shared" si="474"/>
        <v>7.2479102740450746E-3</v>
      </c>
      <c r="N831" s="569"/>
      <c r="O831" s="569"/>
      <c r="P831" s="118" t="s">
        <v>147</v>
      </c>
      <c r="Q831" s="188">
        <v>233615</v>
      </c>
      <c r="R831" s="161">
        <f>IFERROR(Q831/N815,"-")</f>
        <v>1.6450759615752957E-3</v>
      </c>
      <c r="S831" s="188">
        <v>16</v>
      </c>
      <c r="T831" s="161">
        <f>IFERROR(S831/O815,"-")</f>
        <v>6.6390041493775934E-2</v>
      </c>
      <c r="U831" s="191">
        <f t="shared" si="489"/>
        <v>14600.9375</v>
      </c>
      <c r="V831" s="102">
        <f t="shared" si="475"/>
        <v>8.4647127288117665E-4</v>
      </c>
      <c r="W831" s="569"/>
      <c r="X831" s="569"/>
      <c r="Y831" s="118" t="s">
        <v>147</v>
      </c>
      <c r="Z831" s="188">
        <v>68969</v>
      </c>
      <c r="AA831" s="161">
        <f>IFERROR(Z831/W815,"-")</f>
        <v>9.6314186823184724E-4</v>
      </c>
      <c r="AB831" s="188">
        <v>14</v>
      </c>
      <c r="AC831" s="161">
        <f>IFERROR(AB831/X815,"-")</f>
        <v>0.11023622047244094</v>
      </c>
      <c r="AD831" s="191">
        <f t="shared" si="490"/>
        <v>4926.3571428571431</v>
      </c>
      <c r="AE831" s="102">
        <f t="shared" si="476"/>
        <v>7.4066236377102947E-4</v>
      </c>
      <c r="AF831" s="569"/>
      <c r="AG831" s="569"/>
      <c r="AH831" s="118" t="s">
        <v>147</v>
      </c>
      <c r="AI831" s="188">
        <v>1035349</v>
      </c>
      <c r="AJ831" s="161">
        <f>IFERROR(AI831/AF815,"-")</f>
        <v>4.1274544494587957E-3</v>
      </c>
      <c r="AK831" s="188">
        <v>37</v>
      </c>
      <c r="AL831" s="161">
        <f>IFERROR(AK831/AG815,"-")</f>
        <v>0.13962264150943396</v>
      </c>
      <c r="AM831" s="191">
        <f t="shared" si="491"/>
        <v>27982.405405405407</v>
      </c>
      <c r="AN831" s="102">
        <f t="shared" si="477"/>
        <v>1.957464818537721E-3</v>
      </c>
      <c r="AO831" s="569"/>
      <c r="AP831" s="586"/>
      <c r="AQ831" s="118" t="s">
        <v>147</v>
      </c>
      <c r="AR831" s="188">
        <f t="shared" si="486"/>
        <v>2840536</v>
      </c>
      <c r="AS831" s="161">
        <f>IFERROR(AR831/AO815,"-")</f>
        <v>1.7979557328337344E-3</v>
      </c>
      <c r="AT831" s="188">
        <f t="shared" si="487"/>
        <v>204</v>
      </c>
      <c r="AU831" s="161">
        <f>IFERROR(AT831/AP815,"-")</f>
        <v>7.8947368421052627E-2</v>
      </c>
      <c r="AV831" s="191">
        <f t="shared" si="492"/>
        <v>13924.196078431372</v>
      </c>
      <c r="AW831" s="102">
        <f t="shared" si="478"/>
        <v>1.0792508729235002E-2</v>
      </c>
      <c r="AX831" s="112"/>
      <c r="BN831" s="476"/>
      <c r="BO831" s="566"/>
      <c r="BP831" s="569"/>
      <c r="BQ831" s="569"/>
      <c r="BR831" s="388" t="s">
        <v>142</v>
      </c>
      <c r="BS831" s="374">
        <v>62697</v>
      </c>
      <c r="BT831" s="329">
        <v>5.088339669985499E-4</v>
      </c>
      <c r="BU831" s="374">
        <v>5</v>
      </c>
      <c r="BV831" s="329">
        <v>3.4246575342465752E-2</v>
      </c>
      <c r="BW831" s="374">
        <v>12539.4</v>
      </c>
      <c r="BX831" s="389">
        <v>2.5193993751889548E-4</v>
      </c>
      <c r="CA831" s="9"/>
      <c r="CB831" s="138"/>
      <c r="CC831" s="138"/>
      <c r="CD831" s="138"/>
      <c r="CE831" s="138"/>
      <c r="CF831" s="138"/>
      <c r="CG831" s="138"/>
      <c r="CH831" s="1"/>
      <c r="CI831" s="9"/>
      <c r="CJ831" s="130"/>
      <c r="CK831" s="130"/>
      <c r="CL831" s="130"/>
      <c r="CM831" s="1"/>
      <c r="CN831" s="1"/>
      <c r="CO831" s="1"/>
      <c r="CP831" s="1"/>
      <c r="CQ831" s="1"/>
    </row>
    <row r="832" spans="2:95" s="14" customFormat="1" ht="13.5" customHeight="1">
      <c r="B832" s="451"/>
      <c r="C832" s="567"/>
      <c r="D832" s="582"/>
      <c r="E832" s="570"/>
      <c r="F832" s="570"/>
      <c r="G832" s="119" t="s">
        <v>74</v>
      </c>
      <c r="H832" s="181">
        <v>206534750</v>
      </c>
      <c r="I832" s="161">
        <f>IFERROR(H832/E815,"-")</f>
        <v>0.18516513938002566</v>
      </c>
      <c r="J832" s="188">
        <v>1405</v>
      </c>
      <c r="K832" s="161">
        <f>IFERROR(J832/F815,"-")</f>
        <v>0.72014351614556638</v>
      </c>
      <c r="L832" s="191">
        <f t="shared" si="488"/>
        <v>146999.82206405693</v>
      </c>
      <c r="M832" s="103">
        <f t="shared" si="474"/>
        <v>7.4330758649878315E-2</v>
      </c>
      <c r="N832" s="570"/>
      <c r="O832" s="570"/>
      <c r="P832" s="119" t="s">
        <v>74</v>
      </c>
      <c r="Q832" s="181">
        <v>30476823</v>
      </c>
      <c r="R832" s="161">
        <f>IFERROR(Q832/N815,"-")</f>
        <v>0.21461245597450973</v>
      </c>
      <c r="S832" s="188">
        <v>182</v>
      </c>
      <c r="T832" s="161">
        <f>IFERROR(S832/O815,"-")</f>
        <v>0.75518672199170123</v>
      </c>
      <c r="U832" s="191">
        <f t="shared" si="489"/>
        <v>167455.07142857142</v>
      </c>
      <c r="V832" s="103">
        <f t="shared" si="475"/>
        <v>9.6286107290233843E-3</v>
      </c>
      <c r="W832" s="570"/>
      <c r="X832" s="570"/>
      <c r="Y832" s="119" t="s">
        <v>74</v>
      </c>
      <c r="Z832" s="181">
        <v>10999252</v>
      </c>
      <c r="AA832" s="161">
        <f>IFERROR(Z832/W815,"-")</f>
        <v>0.15360292479857446</v>
      </c>
      <c r="AB832" s="188">
        <v>107</v>
      </c>
      <c r="AC832" s="161">
        <f>IFERROR(AB832/X815,"-")</f>
        <v>0.84251968503937003</v>
      </c>
      <c r="AD832" s="191">
        <f t="shared" si="490"/>
        <v>102796.7476635514</v>
      </c>
      <c r="AE832" s="103">
        <f t="shared" si="476"/>
        <v>5.6607766373928687E-3</v>
      </c>
      <c r="AF832" s="570"/>
      <c r="AG832" s="570"/>
      <c r="AH832" s="119" t="s">
        <v>74</v>
      </c>
      <c r="AI832" s="181">
        <v>49427547</v>
      </c>
      <c r="AJ832" s="161">
        <f>IFERROR(AI832/AF815,"-")</f>
        <v>0.19704461856918176</v>
      </c>
      <c r="AK832" s="188">
        <v>230</v>
      </c>
      <c r="AL832" s="161">
        <f>IFERROR(AK832/AG815,"-")</f>
        <v>0.86792452830188682</v>
      </c>
      <c r="AM832" s="191">
        <f t="shared" si="491"/>
        <v>214902.37826086956</v>
      </c>
      <c r="AN832" s="103">
        <f t="shared" si="477"/>
        <v>1.2168024547666913E-2</v>
      </c>
      <c r="AO832" s="570"/>
      <c r="AP832" s="587"/>
      <c r="AQ832" s="119" t="s">
        <v>74</v>
      </c>
      <c r="AR832" s="181">
        <f t="shared" si="486"/>
        <v>297438372</v>
      </c>
      <c r="AS832" s="161">
        <f>IFERROR(AR832/AO815,"-")</f>
        <v>0.18826764600136484</v>
      </c>
      <c r="AT832" s="188">
        <f t="shared" si="487"/>
        <v>1924</v>
      </c>
      <c r="AU832" s="161">
        <f>IFERROR(AT832/AP815,"-")</f>
        <v>0.7445820433436533</v>
      </c>
      <c r="AV832" s="191">
        <f t="shared" si="492"/>
        <v>154593.74844074843</v>
      </c>
      <c r="AW832" s="103">
        <f t="shared" si="478"/>
        <v>0.10178817056396149</v>
      </c>
      <c r="AX832" s="112"/>
      <c r="BN832" s="476"/>
      <c r="BO832" s="566"/>
      <c r="BP832" s="569"/>
      <c r="BQ832" s="569"/>
      <c r="BR832" s="388" t="s">
        <v>143</v>
      </c>
      <c r="BS832" s="374">
        <v>762949</v>
      </c>
      <c r="BT832" s="329">
        <v>6.1919129509797393E-3</v>
      </c>
      <c r="BU832" s="374">
        <v>4</v>
      </c>
      <c r="BV832" s="329">
        <v>2.7397260273972601E-2</v>
      </c>
      <c r="BW832" s="374">
        <v>190737.25</v>
      </c>
      <c r="BX832" s="389">
        <v>2.0155195001511639E-4</v>
      </c>
      <c r="CA832" s="9"/>
      <c r="CB832" s="138"/>
      <c r="CC832" s="138"/>
      <c r="CD832" s="138"/>
      <c r="CE832" s="138"/>
      <c r="CF832" s="138"/>
      <c r="CG832" s="138"/>
      <c r="CH832" s="1"/>
      <c r="CI832" s="9"/>
      <c r="CJ832" s="130"/>
      <c r="CK832" s="130"/>
      <c r="CL832" s="130"/>
      <c r="CM832" s="1"/>
      <c r="CN832" s="1"/>
      <c r="CO832" s="1"/>
      <c r="CP832" s="1"/>
      <c r="CQ832" s="1"/>
    </row>
    <row r="833" spans="2:95" s="14" customFormat="1" ht="13.5" customHeight="1">
      <c r="B833" s="451">
        <v>47</v>
      </c>
      <c r="C833" s="565" t="s">
        <v>13</v>
      </c>
      <c r="D833" s="580">
        <f>BL51</f>
        <v>38988</v>
      </c>
      <c r="E833" s="568">
        <f>VLOOKUP(C833,$AY$5:$BI$78,2,0)</f>
        <v>2344271510</v>
      </c>
      <c r="F833" s="568">
        <f>VLOOKUP(C833,$AY$5:$BI$78,7,0)</f>
        <v>3903</v>
      </c>
      <c r="G833" s="115" t="s">
        <v>133</v>
      </c>
      <c r="H833" s="186">
        <v>48307348</v>
      </c>
      <c r="I833" s="159">
        <f>IFERROR(H833/E833,"-")</f>
        <v>2.0606549964001398E-2</v>
      </c>
      <c r="J833" s="186">
        <v>567</v>
      </c>
      <c r="K833" s="159">
        <f>IFERROR(J833/F833,"-")</f>
        <v>0.1452728670253651</v>
      </c>
      <c r="L833" s="189">
        <f t="shared" si="488"/>
        <v>85198.14462081129</v>
      </c>
      <c r="M833" s="100">
        <f>IFERROR(J833/$BL$51,0)</f>
        <v>1.4542936288088643E-2</v>
      </c>
      <c r="N833" s="568">
        <f>VLOOKUP(C833,$AY$5:$BI$78,3,0)</f>
        <v>319316960</v>
      </c>
      <c r="O833" s="568">
        <f>VLOOKUP(C833,$AY$5:$BI$78,8,0)</f>
        <v>516</v>
      </c>
      <c r="P833" s="115" t="s">
        <v>133</v>
      </c>
      <c r="Q833" s="186">
        <v>5379694</v>
      </c>
      <c r="R833" s="159">
        <f>IFERROR(Q833/N833,"-")</f>
        <v>1.6847504748886497E-2</v>
      </c>
      <c r="S833" s="186">
        <v>97</v>
      </c>
      <c r="T833" s="159">
        <f>IFERROR(S833/O833,"-")</f>
        <v>0.18798449612403101</v>
      </c>
      <c r="U833" s="189">
        <f t="shared" si="489"/>
        <v>55460.762886597935</v>
      </c>
      <c r="V833" s="100">
        <f>IFERROR(S833/$BL$51,0)</f>
        <v>2.4879450087206319E-3</v>
      </c>
      <c r="W833" s="568">
        <f>VLOOKUP(C833,$AY$5:$BI$78,4,0)</f>
        <v>199962000</v>
      </c>
      <c r="X833" s="568">
        <f>VLOOKUP(C833,$AY$5:$BI$78,9,0)</f>
        <v>281</v>
      </c>
      <c r="Y833" s="115" t="s">
        <v>133</v>
      </c>
      <c r="Z833" s="186">
        <v>3317884</v>
      </c>
      <c r="AA833" s="159">
        <f>IFERROR(Z833/W833,"-")</f>
        <v>1.6592572588791869E-2</v>
      </c>
      <c r="AB833" s="186">
        <v>64</v>
      </c>
      <c r="AC833" s="159">
        <f>IFERROR(AB833/X833,"-")</f>
        <v>0.22775800711743771</v>
      </c>
      <c r="AD833" s="189">
        <f t="shared" si="490"/>
        <v>51841.9375</v>
      </c>
      <c r="AE833" s="100">
        <f>IFERROR(AB833/$BL$51,0)</f>
        <v>1.6415307274033036E-3</v>
      </c>
      <c r="AF833" s="568">
        <f>VLOOKUP(C833,$AY$5:$BI$78,5,0)</f>
        <v>511182610</v>
      </c>
      <c r="AG833" s="568">
        <f>VLOOKUP(C833,$AY$5:$BI$78,10,0)</f>
        <v>595</v>
      </c>
      <c r="AH833" s="115" t="s">
        <v>133</v>
      </c>
      <c r="AI833" s="186">
        <v>19672538</v>
      </c>
      <c r="AJ833" s="159">
        <f>IFERROR(AI833/AF833,"-")</f>
        <v>3.8484364716554031E-2</v>
      </c>
      <c r="AK833" s="186">
        <v>125</v>
      </c>
      <c r="AL833" s="159">
        <f>IFERROR(AK833/AG833,"-")</f>
        <v>0.21008403361344538</v>
      </c>
      <c r="AM833" s="189">
        <f t="shared" si="491"/>
        <v>157380.304</v>
      </c>
      <c r="AN833" s="100">
        <f>IFERROR(AK833/$BL$51,0)</f>
        <v>3.2061147019595772E-3</v>
      </c>
      <c r="AO833" s="568">
        <f>VLOOKUP(C833,$AY$5:$BI$78,6,0)</f>
        <v>3374733080</v>
      </c>
      <c r="AP833" s="585">
        <f>VLOOKUP(C833,$AY$5:$BI$78,11,0)</f>
        <v>5295</v>
      </c>
      <c r="AQ833" s="115" t="s">
        <v>133</v>
      </c>
      <c r="AR833" s="186">
        <f t="shared" si="486"/>
        <v>76677464</v>
      </c>
      <c r="AS833" s="159">
        <f>IFERROR(AR833/AO833,"-")</f>
        <v>2.2721045541178032E-2</v>
      </c>
      <c r="AT833" s="186">
        <f t="shared" si="487"/>
        <v>853</v>
      </c>
      <c r="AU833" s="159">
        <f>IFERROR(AT833/AP833,"-")</f>
        <v>0.16109537299339</v>
      </c>
      <c r="AV833" s="189">
        <f t="shared" si="492"/>
        <v>89891.516998827661</v>
      </c>
      <c r="AW833" s="100">
        <f>IFERROR(AT833/$BL$51,0)</f>
        <v>2.1878526726172156E-2</v>
      </c>
      <c r="AX833" s="112"/>
      <c r="BN833" s="476"/>
      <c r="BO833" s="566"/>
      <c r="BP833" s="569"/>
      <c r="BQ833" s="569"/>
      <c r="BR833" s="388" t="s">
        <v>144</v>
      </c>
      <c r="BS833" s="374">
        <v>2064448</v>
      </c>
      <c r="BT833" s="329">
        <v>1.6754569843887627E-2</v>
      </c>
      <c r="BU833" s="374">
        <v>22</v>
      </c>
      <c r="BV833" s="329">
        <v>0.15068493150684931</v>
      </c>
      <c r="BW833" s="374">
        <v>93838.545454545456</v>
      </c>
      <c r="BX833" s="389">
        <v>1.1085357250831401E-3</v>
      </c>
      <c r="CA833" s="9"/>
      <c r="CB833" s="138"/>
      <c r="CC833" s="138"/>
      <c r="CD833" s="138"/>
      <c r="CE833" s="138"/>
      <c r="CF833" s="138"/>
      <c r="CG833" s="138"/>
      <c r="CH833" s="1"/>
      <c r="CI833" s="9"/>
      <c r="CJ833" s="130"/>
      <c r="CK833" s="130"/>
      <c r="CL833" s="130"/>
      <c r="CM833" s="1"/>
      <c r="CN833" s="1"/>
      <c r="CO833" s="1"/>
      <c r="CP833" s="1"/>
      <c r="CQ833" s="1"/>
    </row>
    <row r="834" spans="2:95" s="14" customFormat="1" ht="13.5" customHeight="1">
      <c r="B834" s="451"/>
      <c r="C834" s="566"/>
      <c r="D834" s="581"/>
      <c r="E834" s="569"/>
      <c r="F834" s="569"/>
      <c r="G834" s="116" t="s">
        <v>134</v>
      </c>
      <c r="H834" s="187">
        <v>50419924</v>
      </c>
      <c r="I834" s="160">
        <f>IFERROR(H834/E833,"-")</f>
        <v>2.1507715204882559E-2</v>
      </c>
      <c r="J834" s="187">
        <v>833</v>
      </c>
      <c r="K834" s="160">
        <f>IFERROR(J834/F833,"-")</f>
        <v>0.21342557007430182</v>
      </c>
      <c r="L834" s="190">
        <f t="shared" si="488"/>
        <v>60528.120048019206</v>
      </c>
      <c r="M834" s="101">
        <f t="shared" ref="M834:M850" si="493">IFERROR(J834/$BL$51,0)</f>
        <v>2.1365548373858623E-2</v>
      </c>
      <c r="N834" s="569"/>
      <c r="O834" s="569"/>
      <c r="P834" s="116" t="s">
        <v>134</v>
      </c>
      <c r="Q834" s="187">
        <v>5404008</v>
      </c>
      <c r="R834" s="160">
        <f>IFERROR(Q834/N833,"-")</f>
        <v>1.6923648527782553E-2</v>
      </c>
      <c r="S834" s="187">
        <v>121</v>
      </c>
      <c r="T834" s="160">
        <f>IFERROR(S834/O833,"-")</f>
        <v>0.23449612403100775</v>
      </c>
      <c r="U834" s="190">
        <f t="shared" si="489"/>
        <v>44661.223140495866</v>
      </c>
      <c r="V834" s="101">
        <f t="shared" ref="V834:V850" si="494">IFERROR(S834/$BL$51,0)</f>
        <v>3.103519031496871E-3</v>
      </c>
      <c r="W834" s="569"/>
      <c r="X834" s="569"/>
      <c r="Y834" s="116" t="s">
        <v>134</v>
      </c>
      <c r="Z834" s="187">
        <v>3456061</v>
      </c>
      <c r="AA834" s="160">
        <f>IFERROR(Z834/W833,"-")</f>
        <v>1.7283588881887559E-2</v>
      </c>
      <c r="AB834" s="187">
        <v>67</v>
      </c>
      <c r="AC834" s="160">
        <f>IFERROR(AB834/X833,"-")</f>
        <v>0.23843416370106763</v>
      </c>
      <c r="AD834" s="190">
        <f t="shared" si="490"/>
        <v>51583</v>
      </c>
      <c r="AE834" s="101">
        <f t="shared" ref="AE834:AE850" si="495">IFERROR(AB834/$BL$51,0)</f>
        <v>1.7184774802503334E-3</v>
      </c>
      <c r="AF834" s="569"/>
      <c r="AG834" s="569"/>
      <c r="AH834" s="116" t="s">
        <v>134</v>
      </c>
      <c r="AI834" s="187">
        <v>4202518</v>
      </c>
      <c r="AJ834" s="160">
        <f>IFERROR(AI834/AF833,"-")</f>
        <v>8.221167774075883E-3</v>
      </c>
      <c r="AK834" s="187">
        <v>160</v>
      </c>
      <c r="AL834" s="160">
        <f>IFERROR(AK834/AG833,"-")</f>
        <v>0.26890756302521007</v>
      </c>
      <c r="AM834" s="190">
        <f t="shared" si="491"/>
        <v>26265.737499999999</v>
      </c>
      <c r="AN834" s="101">
        <f t="shared" ref="AN834:AN850" si="496">IFERROR(AK834/$BL$51,0)</f>
        <v>4.1038268185082591E-3</v>
      </c>
      <c r="AO834" s="569"/>
      <c r="AP834" s="586"/>
      <c r="AQ834" s="116" t="s">
        <v>134</v>
      </c>
      <c r="AR834" s="187">
        <f t="shared" si="486"/>
        <v>63482511</v>
      </c>
      <c r="AS834" s="160">
        <f>IFERROR(AR834/AO833,"-")</f>
        <v>1.8811120611648493E-2</v>
      </c>
      <c r="AT834" s="187">
        <f t="shared" si="487"/>
        <v>1181</v>
      </c>
      <c r="AU834" s="160">
        <f>IFERROR(AT834/AP833,"-")</f>
        <v>0.2230406043437205</v>
      </c>
      <c r="AV834" s="190">
        <f t="shared" si="492"/>
        <v>53753.184589331075</v>
      </c>
      <c r="AW834" s="101">
        <f t="shared" ref="AW834:AW850" si="497">IFERROR(AT834/$BL$51,0)</f>
        <v>3.0291371704114087E-2</v>
      </c>
      <c r="AX834" s="112"/>
      <c r="BN834" s="476"/>
      <c r="BO834" s="566"/>
      <c r="BP834" s="569"/>
      <c r="BQ834" s="569"/>
      <c r="BR834" s="388" t="s">
        <v>145</v>
      </c>
      <c r="BS834" s="374">
        <v>3320297</v>
      </c>
      <c r="BT834" s="329">
        <v>2.6946742174639687E-2</v>
      </c>
      <c r="BU834" s="374">
        <v>24</v>
      </c>
      <c r="BV834" s="329">
        <v>0.16438356164383561</v>
      </c>
      <c r="BW834" s="374">
        <v>138345.70833333334</v>
      </c>
      <c r="BX834" s="389">
        <v>1.2093117000906983E-3</v>
      </c>
      <c r="CA834" s="9"/>
      <c r="CB834" s="138"/>
      <c r="CC834" s="138"/>
      <c r="CD834" s="138"/>
      <c r="CE834" s="138"/>
      <c r="CF834" s="138"/>
      <c r="CG834" s="138"/>
      <c r="CH834" s="1"/>
      <c r="CI834" s="9"/>
      <c r="CJ834" s="130"/>
      <c r="CK834" s="130"/>
      <c r="CL834" s="130"/>
      <c r="CM834" s="1"/>
      <c r="CN834" s="1"/>
      <c r="CO834" s="1"/>
      <c r="CP834" s="1"/>
      <c r="CQ834" s="1"/>
    </row>
    <row r="835" spans="2:95" s="14" customFormat="1" ht="13.5" customHeight="1">
      <c r="B835" s="451"/>
      <c r="C835" s="566"/>
      <c r="D835" s="581"/>
      <c r="E835" s="569"/>
      <c r="F835" s="569"/>
      <c r="G835" s="116" t="s">
        <v>474</v>
      </c>
      <c r="H835" s="187">
        <v>23952541</v>
      </c>
      <c r="I835" s="160">
        <f>IFERROR(H835/E833,"-")</f>
        <v>1.0217477326250491E-2</v>
      </c>
      <c r="J835" s="187">
        <v>250</v>
      </c>
      <c r="K835" s="160">
        <f>IFERROR(J835/F833,"-")</f>
        <v>6.4053292339226242E-2</v>
      </c>
      <c r="L835" s="190">
        <f t="shared" si="488"/>
        <v>95810.164000000004</v>
      </c>
      <c r="M835" s="101">
        <f t="shared" si="493"/>
        <v>6.4122294039191544E-3</v>
      </c>
      <c r="N835" s="569"/>
      <c r="O835" s="569"/>
      <c r="P835" s="116" t="s">
        <v>474</v>
      </c>
      <c r="Q835" s="187">
        <v>3455896</v>
      </c>
      <c r="R835" s="160">
        <f>IFERROR(Q835/N833,"-")</f>
        <v>1.0822776215832695E-2</v>
      </c>
      <c r="S835" s="187">
        <v>41</v>
      </c>
      <c r="T835" s="160">
        <f>IFERROR(S835/O833,"-")</f>
        <v>7.9457364341085274E-2</v>
      </c>
      <c r="U835" s="190">
        <f t="shared" si="489"/>
        <v>84290.14634146342</v>
      </c>
      <c r="V835" s="101">
        <f t="shared" si="494"/>
        <v>1.0516056222427414E-3</v>
      </c>
      <c r="W835" s="569"/>
      <c r="X835" s="569"/>
      <c r="Y835" s="116" t="s">
        <v>474</v>
      </c>
      <c r="Z835" s="187">
        <v>831947</v>
      </c>
      <c r="AA835" s="160">
        <f>IFERROR(Z835/W833,"-")</f>
        <v>4.160525499844971E-3</v>
      </c>
      <c r="AB835" s="187">
        <v>27</v>
      </c>
      <c r="AC835" s="160">
        <f>IFERROR(AB835/X833,"-")</f>
        <v>9.6085409252669035E-2</v>
      </c>
      <c r="AD835" s="190">
        <f t="shared" si="490"/>
        <v>30812.85185185185</v>
      </c>
      <c r="AE835" s="101">
        <f t="shared" si="495"/>
        <v>6.925207756232687E-4</v>
      </c>
      <c r="AF835" s="569"/>
      <c r="AG835" s="569"/>
      <c r="AH835" s="116" t="s">
        <v>474</v>
      </c>
      <c r="AI835" s="187">
        <v>3491438</v>
      </c>
      <c r="AJ835" s="160">
        <f>IFERROR(AI835/AF833,"-")</f>
        <v>6.8301188884340178E-3</v>
      </c>
      <c r="AK835" s="187">
        <v>54</v>
      </c>
      <c r="AL835" s="160">
        <f>IFERROR(AK835/AG833,"-")</f>
        <v>9.07563025210084E-2</v>
      </c>
      <c r="AM835" s="190">
        <f t="shared" si="491"/>
        <v>64656.259259259263</v>
      </c>
      <c r="AN835" s="101">
        <f t="shared" si="496"/>
        <v>1.3850415512465374E-3</v>
      </c>
      <c r="AO835" s="569"/>
      <c r="AP835" s="586"/>
      <c r="AQ835" s="116" t="s">
        <v>474</v>
      </c>
      <c r="AR835" s="187">
        <f t="shared" si="486"/>
        <v>31731822</v>
      </c>
      <c r="AS835" s="160">
        <f>IFERROR(AR835/AO833,"-")</f>
        <v>9.4027649736375587E-3</v>
      </c>
      <c r="AT835" s="187">
        <f t="shared" si="487"/>
        <v>372</v>
      </c>
      <c r="AU835" s="160">
        <f>IFERROR(AT835/AP833,"-")</f>
        <v>7.0254957507082147E-2</v>
      </c>
      <c r="AV835" s="190">
        <f t="shared" si="492"/>
        <v>85300.596774193546</v>
      </c>
      <c r="AW835" s="101">
        <f t="shared" si="497"/>
        <v>9.5413973530317029E-3</v>
      </c>
      <c r="AX835" s="111"/>
      <c r="BJ835" s="12"/>
      <c r="BM835" s="12"/>
      <c r="BN835" s="476"/>
      <c r="BO835" s="566"/>
      <c r="BP835" s="569"/>
      <c r="BQ835" s="569"/>
      <c r="BR835" s="388" t="s">
        <v>146</v>
      </c>
      <c r="BS835" s="374">
        <v>434985</v>
      </c>
      <c r="BT835" s="329">
        <v>3.5302349894710153E-3</v>
      </c>
      <c r="BU835" s="374">
        <v>12</v>
      </c>
      <c r="BV835" s="329">
        <v>8.2191780821917804E-2</v>
      </c>
      <c r="BW835" s="374">
        <v>36248.75</v>
      </c>
      <c r="BX835" s="389">
        <v>6.0465585004534916E-4</v>
      </c>
      <c r="BY835" s="12"/>
      <c r="CA835" s="9"/>
      <c r="CB835" s="138"/>
      <c r="CC835" s="138"/>
      <c r="CD835" s="138"/>
      <c r="CE835" s="138"/>
      <c r="CF835" s="138"/>
      <c r="CG835" s="138"/>
      <c r="CH835" s="1"/>
      <c r="CI835" s="9"/>
      <c r="CJ835" s="130"/>
      <c r="CK835" s="130"/>
      <c r="CL835" s="130"/>
      <c r="CM835" s="1"/>
      <c r="CN835" s="1"/>
      <c r="CO835" s="1"/>
      <c r="CP835" s="1"/>
      <c r="CQ835" s="1"/>
    </row>
    <row r="836" spans="2:95" s="14" customFormat="1" ht="13.5" customHeight="1">
      <c r="B836" s="451"/>
      <c r="C836" s="566"/>
      <c r="D836" s="581"/>
      <c r="E836" s="569"/>
      <c r="F836" s="569"/>
      <c r="G836" s="117" t="s">
        <v>135</v>
      </c>
      <c r="H836" s="187">
        <v>45711503</v>
      </c>
      <c r="I836" s="160">
        <f>IFERROR(H836/E833,"-")</f>
        <v>1.9499235820171702E-2</v>
      </c>
      <c r="J836" s="187">
        <v>1089</v>
      </c>
      <c r="K836" s="160">
        <f>IFERROR(J836/F833,"-")</f>
        <v>0.27901614142966946</v>
      </c>
      <c r="L836" s="190">
        <f t="shared" si="488"/>
        <v>41975.668503213958</v>
      </c>
      <c r="M836" s="101">
        <f t="shared" si="493"/>
        <v>2.7931671283471838E-2</v>
      </c>
      <c r="N836" s="569"/>
      <c r="O836" s="569"/>
      <c r="P836" s="117" t="s">
        <v>135</v>
      </c>
      <c r="Q836" s="187">
        <v>4060236</v>
      </c>
      <c r="R836" s="160">
        <f>IFERROR(Q836/N833,"-")</f>
        <v>1.2715378475355647E-2</v>
      </c>
      <c r="S836" s="187">
        <v>146</v>
      </c>
      <c r="T836" s="160">
        <f>IFERROR(S836/O833,"-")</f>
        <v>0.28294573643410853</v>
      </c>
      <c r="U836" s="190">
        <f t="shared" si="489"/>
        <v>27809.835616438355</v>
      </c>
      <c r="V836" s="101">
        <f t="shared" si="494"/>
        <v>3.7447419718887862E-3</v>
      </c>
      <c r="W836" s="569"/>
      <c r="X836" s="569"/>
      <c r="Y836" s="117" t="s">
        <v>135</v>
      </c>
      <c r="Z836" s="187">
        <v>8059257</v>
      </c>
      <c r="AA836" s="160">
        <f>IFERROR(Z836/W833,"-")</f>
        <v>4.0303942749122336E-2</v>
      </c>
      <c r="AB836" s="187">
        <v>86</v>
      </c>
      <c r="AC836" s="160">
        <f>IFERROR(AB836/X833,"-")</f>
        <v>0.30604982206405695</v>
      </c>
      <c r="AD836" s="190">
        <f t="shared" si="490"/>
        <v>93712.290697674413</v>
      </c>
      <c r="AE836" s="101">
        <f t="shared" si="495"/>
        <v>2.2058069149481891E-3</v>
      </c>
      <c r="AF836" s="569"/>
      <c r="AG836" s="569"/>
      <c r="AH836" s="117" t="s">
        <v>135</v>
      </c>
      <c r="AI836" s="187">
        <v>4140177</v>
      </c>
      <c r="AJ836" s="160">
        <f>IFERROR(AI836/AF833,"-")</f>
        <v>8.0992133124403436E-3</v>
      </c>
      <c r="AK836" s="187">
        <v>171</v>
      </c>
      <c r="AL836" s="160">
        <f>IFERROR(AK836/AG833,"-")</f>
        <v>0.28739495798319326</v>
      </c>
      <c r="AM836" s="190">
        <f t="shared" si="491"/>
        <v>24211.561403508771</v>
      </c>
      <c r="AN836" s="101">
        <f t="shared" si="496"/>
        <v>4.3859649122807015E-3</v>
      </c>
      <c r="AO836" s="569"/>
      <c r="AP836" s="586"/>
      <c r="AQ836" s="117" t="s">
        <v>135</v>
      </c>
      <c r="AR836" s="187">
        <f t="shared" si="486"/>
        <v>61971173</v>
      </c>
      <c r="AS836" s="160">
        <f>IFERROR(AR836/AO833,"-")</f>
        <v>1.8363281341349819E-2</v>
      </c>
      <c r="AT836" s="187">
        <f t="shared" si="487"/>
        <v>1492</v>
      </c>
      <c r="AU836" s="160">
        <f>IFERROR(AT836/AP833,"-")</f>
        <v>0.2817752596789424</v>
      </c>
      <c r="AV836" s="190">
        <f t="shared" si="492"/>
        <v>41535.638739946378</v>
      </c>
      <c r="AW836" s="101">
        <f t="shared" si="497"/>
        <v>3.8268185082589515E-2</v>
      </c>
      <c r="AX836" s="112"/>
      <c r="BN836" s="476"/>
      <c r="BO836" s="566"/>
      <c r="BP836" s="569"/>
      <c r="BQ836" s="569"/>
      <c r="BR836" s="388" t="s">
        <v>147</v>
      </c>
      <c r="BS836" s="374">
        <v>154290</v>
      </c>
      <c r="BT836" s="329">
        <v>1.2521810097485728E-3</v>
      </c>
      <c r="BU836" s="374">
        <v>17</v>
      </c>
      <c r="BV836" s="329">
        <v>0.11643835616438356</v>
      </c>
      <c r="BW836" s="374">
        <v>9075.8823529411766</v>
      </c>
      <c r="BX836" s="389">
        <v>8.5659578756424465E-4</v>
      </c>
      <c r="CA836" s="9"/>
      <c r="CB836" s="138"/>
      <c r="CC836" s="138"/>
      <c r="CD836" s="138"/>
      <c r="CE836" s="138"/>
      <c r="CF836" s="138"/>
      <c r="CG836" s="138"/>
      <c r="CH836" s="1"/>
      <c r="CI836" s="9"/>
      <c r="CJ836" s="130"/>
      <c r="CK836" s="130"/>
      <c r="CL836" s="130"/>
      <c r="CM836" s="1"/>
      <c r="CN836" s="1"/>
      <c r="CO836" s="1"/>
      <c r="CP836" s="1"/>
      <c r="CQ836" s="1"/>
    </row>
    <row r="837" spans="2:95" s="14" customFormat="1" ht="13.5" customHeight="1">
      <c r="B837" s="451"/>
      <c r="C837" s="566"/>
      <c r="D837" s="581"/>
      <c r="E837" s="569"/>
      <c r="F837" s="569"/>
      <c r="G837" s="117" t="s">
        <v>136</v>
      </c>
      <c r="H837" s="187">
        <v>3382621</v>
      </c>
      <c r="I837" s="160">
        <f>IFERROR(H837/E833,"-")</f>
        <v>1.4429305588412836E-3</v>
      </c>
      <c r="J837" s="187">
        <v>150</v>
      </c>
      <c r="K837" s="160">
        <f>IFERROR(J837/F833,"-")</f>
        <v>3.843197540353574E-2</v>
      </c>
      <c r="L837" s="190">
        <f t="shared" si="488"/>
        <v>22550.806666666667</v>
      </c>
      <c r="M837" s="101">
        <f t="shared" si="493"/>
        <v>3.8473376423514929E-3</v>
      </c>
      <c r="N837" s="569"/>
      <c r="O837" s="569"/>
      <c r="P837" s="117" t="s">
        <v>136</v>
      </c>
      <c r="Q837" s="187">
        <v>3977780</v>
      </c>
      <c r="R837" s="160">
        <f>IFERROR(Q837/N833,"-")</f>
        <v>1.2457152291566348E-2</v>
      </c>
      <c r="S837" s="187">
        <v>21</v>
      </c>
      <c r="T837" s="160">
        <f>IFERROR(S837/O833,"-")</f>
        <v>4.0697674418604654E-2</v>
      </c>
      <c r="U837" s="190">
        <f t="shared" si="489"/>
        <v>189418.09523809524</v>
      </c>
      <c r="V837" s="101">
        <f t="shared" si="494"/>
        <v>5.3862726992920894E-4</v>
      </c>
      <c r="W837" s="569"/>
      <c r="X837" s="569"/>
      <c r="Y837" s="117" t="s">
        <v>136</v>
      </c>
      <c r="Z837" s="187">
        <v>1106576</v>
      </c>
      <c r="AA837" s="160">
        <f>IFERROR(Z837/W833,"-")</f>
        <v>5.5339314469749256E-3</v>
      </c>
      <c r="AB837" s="187">
        <v>21</v>
      </c>
      <c r="AC837" s="160">
        <f>IFERROR(AB837/X833,"-")</f>
        <v>7.4733096085409248E-2</v>
      </c>
      <c r="AD837" s="190">
        <f t="shared" si="490"/>
        <v>52694.095238095237</v>
      </c>
      <c r="AE837" s="101">
        <f t="shared" si="495"/>
        <v>5.3862726992920894E-4</v>
      </c>
      <c r="AF837" s="569"/>
      <c r="AG837" s="569"/>
      <c r="AH837" s="117" t="s">
        <v>136</v>
      </c>
      <c r="AI837" s="187">
        <v>271156</v>
      </c>
      <c r="AJ837" s="160">
        <f>IFERROR(AI837/AF833,"-")</f>
        <v>5.3044840472957406E-4</v>
      </c>
      <c r="AK837" s="187">
        <v>31</v>
      </c>
      <c r="AL837" s="160">
        <f>IFERROR(AK837/AG833,"-")</f>
        <v>5.2100840336134456E-2</v>
      </c>
      <c r="AM837" s="190">
        <f t="shared" si="491"/>
        <v>8746.967741935483</v>
      </c>
      <c r="AN837" s="101">
        <f t="shared" si="496"/>
        <v>7.9511644608597513E-4</v>
      </c>
      <c r="AO837" s="569"/>
      <c r="AP837" s="586"/>
      <c r="AQ837" s="117" t="s">
        <v>136</v>
      </c>
      <c r="AR837" s="187">
        <f t="shared" si="486"/>
        <v>8738133</v>
      </c>
      <c r="AS837" s="160">
        <f>IFERROR(AR837/AO833,"-")</f>
        <v>2.5892812239834981E-3</v>
      </c>
      <c r="AT837" s="187">
        <f t="shared" si="487"/>
        <v>223</v>
      </c>
      <c r="AU837" s="160">
        <f>IFERROR(AT837/AP833,"-")</f>
        <v>4.2115203021718603E-2</v>
      </c>
      <c r="AV837" s="190">
        <f t="shared" si="492"/>
        <v>39184.452914798203</v>
      </c>
      <c r="AW837" s="101">
        <f t="shared" si="497"/>
        <v>5.7197086282958862E-3</v>
      </c>
      <c r="AX837" s="112"/>
      <c r="BN837" s="477"/>
      <c r="BO837" s="567"/>
      <c r="BP837" s="570"/>
      <c r="BQ837" s="570"/>
      <c r="BR837" s="119" t="s">
        <v>74</v>
      </c>
      <c r="BS837" s="374">
        <v>33481308</v>
      </c>
      <c r="BT837" s="329">
        <v>0.27172634687369868</v>
      </c>
      <c r="BU837" s="374">
        <v>121</v>
      </c>
      <c r="BV837" s="329">
        <v>0.82876712328767121</v>
      </c>
      <c r="BW837" s="374">
        <v>276705.02479338844</v>
      </c>
      <c r="BX837" s="389">
        <v>6.0969464879572707E-3</v>
      </c>
      <c r="CA837" s="9"/>
      <c r="CB837" s="138"/>
      <c r="CC837" s="138"/>
      <c r="CD837" s="138"/>
      <c r="CE837" s="138"/>
      <c r="CF837" s="138"/>
      <c r="CG837" s="138"/>
      <c r="CH837" s="1"/>
      <c r="CI837" s="9"/>
      <c r="CJ837" s="130"/>
      <c r="CK837" s="130"/>
      <c r="CL837" s="130"/>
      <c r="CM837" s="1"/>
      <c r="CN837" s="1"/>
      <c r="CO837" s="1"/>
      <c r="CP837" s="1"/>
      <c r="CQ837" s="1"/>
    </row>
    <row r="838" spans="2:95" s="14" customFormat="1" ht="13.5" customHeight="1">
      <c r="B838" s="451"/>
      <c r="C838" s="566"/>
      <c r="D838" s="581"/>
      <c r="E838" s="569"/>
      <c r="F838" s="569"/>
      <c r="G838" s="117" t="s">
        <v>137</v>
      </c>
      <c r="H838" s="187">
        <v>84453441</v>
      </c>
      <c r="I838" s="160">
        <f>IFERROR(H838/E833,"-")</f>
        <v>3.60254521030288E-2</v>
      </c>
      <c r="J838" s="187">
        <v>1331</v>
      </c>
      <c r="K838" s="160">
        <f>IFERROR(J838/F833,"-")</f>
        <v>0.34101972841404049</v>
      </c>
      <c r="L838" s="190">
        <f t="shared" si="488"/>
        <v>63451.120210368143</v>
      </c>
      <c r="M838" s="101">
        <f t="shared" si="493"/>
        <v>3.4138709346465582E-2</v>
      </c>
      <c r="N838" s="569"/>
      <c r="O838" s="569"/>
      <c r="P838" s="117" t="s">
        <v>137</v>
      </c>
      <c r="Q838" s="187">
        <v>6591460</v>
      </c>
      <c r="R838" s="160">
        <f>IFERROR(Q838/N833,"-")</f>
        <v>2.0642373646548556E-2</v>
      </c>
      <c r="S838" s="187">
        <v>207</v>
      </c>
      <c r="T838" s="160">
        <f>IFERROR(S838/O833,"-")</f>
        <v>0.40116279069767441</v>
      </c>
      <c r="U838" s="190">
        <f t="shared" si="489"/>
        <v>31842.801932367151</v>
      </c>
      <c r="V838" s="101">
        <f t="shared" si="494"/>
        <v>5.3093259464450596E-3</v>
      </c>
      <c r="W838" s="569"/>
      <c r="X838" s="569"/>
      <c r="Y838" s="117" t="s">
        <v>137</v>
      </c>
      <c r="Z838" s="187">
        <v>20347285</v>
      </c>
      <c r="AA838" s="160">
        <f>IFERROR(Z838/W833,"-")</f>
        <v>0.10175575859413288</v>
      </c>
      <c r="AB838" s="187">
        <v>118</v>
      </c>
      <c r="AC838" s="160">
        <f>IFERROR(AB838/X833,"-")</f>
        <v>0.41992882562277578</v>
      </c>
      <c r="AD838" s="190">
        <f t="shared" si="490"/>
        <v>172434.61864406778</v>
      </c>
      <c r="AE838" s="101">
        <f t="shared" si="495"/>
        <v>3.026572278649841E-3</v>
      </c>
      <c r="AF838" s="569"/>
      <c r="AG838" s="569"/>
      <c r="AH838" s="117" t="s">
        <v>137</v>
      </c>
      <c r="AI838" s="187">
        <v>29888208</v>
      </c>
      <c r="AJ838" s="160">
        <f>IFERROR(AI838/AF833,"-")</f>
        <v>5.8468749553119578E-2</v>
      </c>
      <c r="AK838" s="187">
        <v>264</v>
      </c>
      <c r="AL838" s="160">
        <f>IFERROR(AK838/AG833,"-")</f>
        <v>0.44369747899159662</v>
      </c>
      <c r="AM838" s="190">
        <f t="shared" si="491"/>
        <v>113212.90909090909</v>
      </c>
      <c r="AN838" s="101">
        <f t="shared" si="496"/>
        <v>6.7713142505386277E-3</v>
      </c>
      <c r="AO838" s="569"/>
      <c r="AP838" s="586"/>
      <c r="AQ838" s="117" t="s">
        <v>137</v>
      </c>
      <c r="AR838" s="187">
        <f t="shared" si="486"/>
        <v>141280394</v>
      </c>
      <c r="AS838" s="160">
        <f>IFERROR(AR838/AO833,"-")</f>
        <v>4.1864168410024299E-2</v>
      </c>
      <c r="AT838" s="187">
        <f t="shared" si="487"/>
        <v>1920</v>
      </c>
      <c r="AU838" s="160">
        <f>IFERROR(AT838/AP833,"-")</f>
        <v>0.36260623229461758</v>
      </c>
      <c r="AV838" s="190">
        <f t="shared" si="492"/>
        <v>73583.538541666669</v>
      </c>
      <c r="AW838" s="101">
        <f t="shared" si="497"/>
        <v>4.9245921822099109E-2</v>
      </c>
      <c r="AX838" s="112"/>
      <c r="BN838" s="555">
        <v>50</v>
      </c>
      <c r="BO838" s="565" t="s">
        <v>14</v>
      </c>
      <c r="BP838" s="568">
        <v>180586850</v>
      </c>
      <c r="BQ838" s="568">
        <v>222</v>
      </c>
      <c r="BR838" s="388" t="s">
        <v>133</v>
      </c>
      <c r="BS838" s="374">
        <v>2578613</v>
      </c>
      <c r="BT838" s="329">
        <v>1.4279074030030425E-2</v>
      </c>
      <c r="BU838" s="374">
        <v>63</v>
      </c>
      <c r="BV838" s="329">
        <v>0.28378378378378377</v>
      </c>
      <c r="BW838" s="374">
        <v>40930.365079365081</v>
      </c>
      <c r="BX838" s="389">
        <v>3.5296095019328815E-3</v>
      </c>
      <c r="CA838" s="9"/>
      <c r="CB838" s="138"/>
      <c r="CC838" s="138"/>
      <c r="CD838" s="138"/>
      <c r="CE838" s="138"/>
      <c r="CF838" s="138"/>
      <c r="CG838" s="138"/>
      <c r="CH838" s="1"/>
      <c r="CI838" s="9"/>
      <c r="CJ838" s="130"/>
      <c r="CK838" s="130"/>
      <c r="CL838" s="130"/>
      <c r="CM838" s="1"/>
      <c r="CN838" s="1"/>
      <c r="CO838" s="1"/>
      <c r="CP838" s="1"/>
      <c r="CQ838" s="1"/>
    </row>
    <row r="839" spans="2:95" s="14" customFormat="1" ht="13.5" customHeight="1">
      <c r="B839" s="451"/>
      <c r="C839" s="566"/>
      <c r="D839" s="581"/>
      <c r="E839" s="569"/>
      <c r="F839" s="569"/>
      <c r="G839" s="117" t="s">
        <v>138</v>
      </c>
      <c r="H839" s="187">
        <v>86251474</v>
      </c>
      <c r="I839" s="160">
        <f>IFERROR(H839/E833,"-")</f>
        <v>3.6792442186016246E-2</v>
      </c>
      <c r="J839" s="187">
        <v>1346</v>
      </c>
      <c r="K839" s="160">
        <f>IFERROR(J839/F833,"-")</f>
        <v>0.34486292595439405</v>
      </c>
      <c r="L839" s="190">
        <f t="shared" si="488"/>
        <v>64079.846953937595</v>
      </c>
      <c r="M839" s="101">
        <f t="shared" si="493"/>
        <v>3.4523443110700727E-2</v>
      </c>
      <c r="N839" s="569"/>
      <c r="O839" s="569"/>
      <c r="P839" s="117" t="s">
        <v>138</v>
      </c>
      <c r="Q839" s="187">
        <v>10794052</v>
      </c>
      <c r="R839" s="160">
        <f>IFERROR(Q839/N833,"-")</f>
        <v>3.3803566212079687E-2</v>
      </c>
      <c r="S839" s="187">
        <v>207</v>
      </c>
      <c r="T839" s="160">
        <f>IFERROR(S839/O833,"-")</f>
        <v>0.40116279069767441</v>
      </c>
      <c r="U839" s="190">
        <f t="shared" si="489"/>
        <v>52145.178743961354</v>
      </c>
      <c r="V839" s="101">
        <f t="shared" si="494"/>
        <v>5.3093259464450596E-3</v>
      </c>
      <c r="W839" s="569"/>
      <c r="X839" s="569"/>
      <c r="Y839" s="117" t="s">
        <v>138</v>
      </c>
      <c r="Z839" s="187">
        <v>8147285</v>
      </c>
      <c r="AA839" s="160">
        <f>IFERROR(Z839/W833,"-")</f>
        <v>4.0744166391614406E-2</v>
      </c>
      <c r="AB839" s="187">
        <v>114</v>
      </c>
      <c r="AC839" s="160">
        <f>IFERROR(AB839/X833,"-")</f>
        <v>0.40569395017793597</v>
      </c>
      <c r="AD839" s="190">
        <f t="shared" si="490"/>
        <v>71467.412280701756</v>
      </c>
      <c r="AE839" s="101">
        <f t="shared" si="495"/>
        <v>2.9239766081871343E-3</v>
      </c>
      <c r="AF839" s="569"/>
      <c r="AG839" s="569"/>
      <c r="AH839" s="117" t="s">
        <v>138</v>
      </c>
      <c r="AI839" s="187">
        <v>18894821</v>
      </c>
      <c r="AJ839" s="160">
        <f>IFERROR(AI839/AF833,"-")</f>
        <v>3.6962957327519419E-2</v>
      </c>
      <c r="AK839" s="187">
        <v>239</v>
      </c>
      <c r="AL839" s="160">
        <f>IFERROR(AK839/AG833,"-")</f>
        <v>0.40168067226890758</v>
      </c>
      <c r="AM839" s="190">
        <f t="shared" si="491"/>
        <v>79057.828451882844</v>
      </c>
      <c r="AN839" s="101">
        <f t="shared" si="496"/>
        <v>6.130091310146712E-3</v>
      </c>
      <c r="AO839" s="569"/>
      <c r="AP839" s="586"/>
      <c r="AQ839" s="117" t="s">
        <v>138</v>
      </c>
      <c r="AR839" s="187">
        <f t="shared" si="486"/>
        <v>124087632</v>
      </c>
      <c r="AS839" s="160">
        <f>IFERROR(AR839/AO833,"-")</f>
        <v>3.6769613791203894E-2</v>
      </c>
      <c r="AT839" s="187">
        <f t="shared" si="487"/>
        <v>1906</v>
      </c>
      <c r="AU839" s="160">
        <f>IFERROR(AT839/AP833,"-")</f>
        <v>0.35996222851746928</v>
      </c>
      <c r="AV839" s="190">
        <f t="shared" si="492"/>
        <v>65103.689401888769</v>
      </c>
      <c r="AW839" s="101">
        <f t="shared" si="497"/>
        <v>4.8886836975479638E-2</v>
      </c>
      <c r="AX839" s="112"/>
      <c r="BN839" s="476"/>
      <c r="BO839" s="566"/>
      <c r="BP839" s="569"/>
      <c r="BQ839" s="569"/>
      <c r="BR839" s="388" t="s">
        <v>134</v>
      </c>
      <c r="BS839" s="374">
        <v>8902931</v>
      </c>
      <c r="BT839" s="329">
        <v>4.9299996096061255E-2</v>
      </c>
      <c r="BU839" s="374">
        <v>77</v>
      </c>
      <c r="BV839" s="329">
        <v>0.34684684684684686</v>
      </c>
      <c r="BW839" s="374">
        <v>115622.48051948052</v>
      </c>
      <c r="BX839" s="389">
        <v>4.3139671690290773E-3</v>
      </c>
      <c r="CA839" s="9"/>
      <c r="CB839" s="138"/>
      <c r="CC839" s="138"/>
      <c r="CD839" s="138"/>
      <c r="CE839" s="138"/>
      <c r="CF839" s="138"/>
      <c r="CG839" s="138"/>
      <c r="CH839" s="1"/>
      <c r="CI839" s="9"/>
      <c r="CJ839" s="130"/>
      <c r="CK839" s="130"/>
      <c r="CL839" s="130"/>
      <c r="CM839" s="1"/>
      <c r="CN839" s="1"/>
      <c r="CO839" s="1"/>
      <c r="CP839" s="1"/>
      <c r="CQ839" s="1"/>
    </row>
    <row r="840" spans="2:95" s="14" customFormat="1" ht="13.5" customHeight="1">
      <c r="B840" s="451"/>
      <c r="C840" s="566"/>
      <c r="D840" s="581"/>
      <c r="E840" s="569"/>
      <c r="F840" s="569"/>
      <c r="G840" s="117" t="s">
        <v>139</v>
      </c>
      <c r="H840" s="187">
        <v>75334186</v>
      </c>
      <c r="I840" s="160">
        <f>IFERROR(H840/E833,"-")</f>
        <v>3.2135435540911382E-2</v>
      </c>
      <c r="J840" s="187">
        <v>371</v>
      </c>
      <c r="K840" s="160">
        <f>IFERROR(J840/F833,"-")</f>
        <v>9.5055085831411729E-2</v>
      </c>
      <c r="L840" s="190">
        <f t="shared" si="488"/>
        <v>203057.1051212938</v>
      </c>
      <c r="M840" s="101">
        <f t="shared" si="493"/>
        <v>9.5157484354160254E-3</v>
      </c>
      <c r="N840" s="569"/>
      <c r="O840" s="569"/>
      <c r="P840" s="117" t="s">
        <v>139</v>
      </c>
      <c r="Q840" s="187">
        <v>4636309</v>
      </c>
      <c r="R840" s="160">
        <f>IFERROR(Q840/N833,"-")</f>
        <v>1.451945740683489E-2</v>
      </c>
      <c r="S840" s="187">
        <v>48</v>
      </c>
      <c r="T840" s="160">
        <f>IFERROR(S840/O833,"-")</f>
        <v>9.3023255813953487E-2</v>
      </c>
      <c r="U840" s="190">
        <f t="shared" si="489"/>
        <v>96589.770833333328</v>
      </c>
      <c r="V840" s="101">
        <f t="shared" si="494"/>
        <v>1.2311480455524776E-3</v>
      </c>
      <c r="W840" s="569"/>
      <c r="X840" s="569"/>
      <c r="Y840" s="117" t="s">
        <v>139</v>
      </c>
      <c r="Z840" s="187">
        <v>3532385</v>
      </c>
      <c r="AA840" s="160">
        <f>IFERROR(Z840/W833,"-")</f>
        <v>1.7665281403466657E-2</v>
      </c>
      <c r="AB840" s="187">
        <v>29</v>
      </c>
      <c r="AC840" s="160">
        <f>IFERROR(AB840/X833,"-")</f>
        <v>0.10320284697508897</v>
      </c>
      <c r="AD840" s="190">
        <f t="shared" si="490"/>
        <v>121806.37931034483</v>
      </c>
      <c r="AE840" s="101">
        <f t="shared" si="495"/>
        <v>7.4381861085462192E-4</v>
      </c>
      <c r="AF840" s="569"/>
      <c r="AG840" s="569"/>
      <c r="AH840" s="117" t="s">
        <v>139</v>
      </c>
      <c r="AI840" s="187">
        <v>11390722</v>
      </c>
      <c r="AJ840" s="160">
        <f>IFERROR(AI840/AF833,"-")</f>
        <v>2.2283078056978503E-2</v>
      </c>
      <c r="AK840" s="187">
        <v>84</v>
      </c>
      <c r="AL840" s="160">
        <f>IFERROR(AK840/AG833,"-")</f>
        <v>0.14117647058823529</v>
      </c>
      <c r="AM840" s="190">
        <f t="shared" si="491"/>
        <v>135603.83333333334</v>
      </c>
      <c r="AN840" s="101">
        <f t="shared" si="496"/>
        <v>2.1545090797168358E-3</v>
      </c>
      <c r="AO840" s="569"/>
      <c r="AP840" s="586"/>
      <c r="AQ840" s="117" t="s">
        <v>139</v>
      </c>
      <c r="AR840" s="187">
        <f t="shared" si="486"/>
        <v>94893602</v>
      </c>
      <c r="AS840" s="160">
        <f>IFERROR(AR840/AO833,"-")</f>
        <v>2.8118846661496558E-2</v>
      </c>
      <c r="AT840" s="187">
        <f t="shared" si="487"/>
        <v>532</v>
      </c>
      <c r="AU840" s="160">
        <f>IFERROR(AT840/AP833,"-")</f>
        <v>0.10047214353163361</v>
      </c>
      <c r="AV840" s="190">
        <f t="shared" si="492"/>
        <v>178371.43233082705</v>
      </c>
      <c r="AW840" s="101">
        <f t="shared" si="497"/>
        <v>1.364522417153996E-2</v>
      </c>
      <c r="AX840" s="112"/>
      <c r="BN840" s="476"/>
      <c r="BO840" s="566"/>
      <c r="BP840" s="569"/>
      <c r="BQ840" s="569"/>
      <c r="BR840" s="388" t="s">
        <v>135</v>
      </c>
      <c r="BS840" s="374">
        <v>1514992</v>
      </c>
      <c r="BT840" s="329">
        <v>8.3892708688367949E-3</v>
      </c>
      <c r="BU840" s="374">
        <v>49</v>
      </c>
      <c r="BV840" s="329">
        <v>0.22072072072072071</v>
      </c>
      <c r="BW840" s="374">
        <v>30918.204081632652</v>
      </c>
      <c r="BX840" s="389">
        <v>2.7452518348366857E-3</v>
      </c>
      <c r="CA840" s="9"/>
      <c r="CB840" s="138"/>
      <c r="CC840" s="138"/>
      <c r="CD840" s="138"/>
      <c r="CE840" s="138"/>
      <c r="CF840" s="138"/>
      <c r="CG840" s="138"/>
      <c r="CH840" s="1"/>
      <c r="CI840" s="9"/>
      <c r="CJ840" s="130"/>
      <c r="CK840" s="130"/>
      <c r="CL840" s="130"/>
      <c r="CM840" s="1"/>
      <c r="CN840" s="1"/>
      <c r="CO840" s="1"/>
      <c r="CP840" s="1"/>
      <c r="CQ840" s="1"/>
    </row>
    <row r="841" spans="2:95" s="14" customFormat="1" ht="13.5" customHeight="1">
      <c r="B841" s="451"/>
      <c r="C841" s="566"/>
      <c r="D841" s="581"/>
      <c r="E841" s="569"/>
      <c r="F841" s="569"/>
      <c r="G841" s="117" t="s">
        <v>149</v>
      </c>
      <c r="H841" s="187">
        <v>775</v>
      </c>
      <c r="I841" s="160">
        <f>IFERROR(H841/E833,"-")</f>
        <v>3.3059310608607791E-7</v>
      </c>
      <c r="J841" s="187">
        <v>2</v>
      </c>
      <c r="K841" s="160">
        <f>IFERROR(J841/F833,"-")</f>
        <v>5.1242633871380989E-4</v>
      </c>
      <c r="L841" s="190">
        <f t="shared" si="488"/>
        <v>387.5</v>
      </c>
      <c r="M841" s="101">
        <f t="shared" si="493"/>
        <v>5.1297835231353237E-5</v>
      </c>
      <c r="N841" s="569"/>
      <c r="O841" s="569"/>
      <c r="P841" s="117" t="s">
        <v>149</v>
      </c>
      <c r="Q841" s="187">
        <v>275</v>
      </c>
      <c r="R841" s="160">
        <f>IFERROR(Q841/N833,"-")</f>
        <v>8.6121325970283568E-7</v>
      </c>
      <c r="S841" s="187">
        <v>1</v>
      </c>
      <c r="T841" s="160">
        <f>IFERROR(S841/O833,"-")</f>
        <v>1.937984496124031E-3</v>
      </c>
      <c r="U841" s="190">
        <f t="shared" si="489"/>
        <v>275</v>
      </c>
      <c r="V841" s="101">
        <f t="shared" si="494"/>
        <v>2.5648917615676619E-5</v>
      </c>
      <c r="W841" s="569"/>
      <c r="X841" s="569"/>
      <c r="Y841" s="117" t="s">
        <v>149</v>
      </c>
      <c r="Z841" s="187">
        <v>0</v>
      </c>
      <c r="AA841" s="160">
        <f>IFERROR(Z841/W833,"-")</f>
        <v>0</v>
      </c>
      <c r="AB841" s="187">
        <v>0</v>
      </c>
      <c r="AC841" s="160">
        <f>IFERROR(AB841/X833,"-")</f>
        <v>0</v>
      </c>
      <c r="AD841" s="190" t="str">
        <f t="shared" si="490"/>
        <v>-</v>
      </c>
      <c r="AE841" s="101">
        <f t="shared" si="495"/>
        <v>0</v>
      </c>
      <c r="AF841" s="569"/>
      <c r="AG841" s="569"/>
      <c r="AH841" s="117" t="s">
        <v>149</v>
      </c>
      <c r="AI841" s="187">
        <v>0</v>
      </c>
      <c r="AJ841" s="160">
        <f>IFERROR(AI841/AF833,"-")</f>
        <v>0</v>
      </c>
      <c r="AK841" s="187">
        <v>0</v>
      </c>
      <c r="AL841" s="160">
        <f>IFERROR(AK841/AG833,"-")</f>
        <v>0</v>
      </c>
      <c r="AM841" s="190" t="str">
        <f t="shared" si="491"/>
        <v>-</v>
      </c>
      <c r="AN841" s="101">
        <f t="shared" si="496"/>
        <v>0</v>
      </c>
      <c r="AO841" s="569"/>
      <c r="AP841" s="586"/>
      <c r="AQ841" s="117" t="s">
        <v>149</v>
      </c>
      <c r="AR841" s="187">
        <f t="shared" si="486"/>
        <v>1050</v>
      </c>
      <c r="AS841" s="160">
        <f>IFERROR(AR841/AO833,"-")</f>
        <v>3.1113571802840181E-7</v>
      </c>
      <c r="AT841" s="187">
        <f t="shared" si="487"/>
        <v>3</v>
      </c>
      <c r="AU841" s="160">
        <f>IFERROR(AT841/AP833,"-")</f>
        <v>5.6657223796033991E-4</v>
      </c>
      <c r="AV841" s="190">
        <f t="shared" si="492"/>
        <v>350</v>
      </c>
      <c r="AW841" s="101">
        <f t="shared" si="497"/>
        <v>7.6946752847029852E-5</v>
      </c>
      <c r="AX841" s="112"/>
      <c r="BN841" s="476"/>
      <c r="BO841" s="566"/>
      <c r="BP841" s="569"/>
      <c r="BQ841" s="569"/>
      <c r="BR841" s="388" t="s">
        <v>136</v>
      </c>
      <c r="BS841" s="374">
        <v>125553</v>
      </c>
      <c r="BT841" s="329">
        <v>6.9524995867639315E-4</v>
      </c>
      <c r="BU841" s="374">
        <v>14</v>
      </c>
      <c r="BV841" s="329">
        <v>6.3063063063063057E-2</v>
      </c>
      <c r="BW841" s="374">
        <v>8968.0714285714294</v>
      </c>
      <c r="BX841" s="389">
        <v>7.8435766709619584E-4</v>
      </c>
      <c r="CA841" s="9"/>
      <c r="CB841" s="138"/>
      <c r="CC841" s="138"/>
      <c r="CD841" s="138"/>
      <c r="CE841" s="138"/>
      <c r="CF841" s="138"/>
      <c r="CG841" s="138"/>
      <c r="CH841" s="1"/>
      <c r="CI841" s="9"/>
      <c r="CJ841" s="130"/>
      <c r="CK841" s="130"/>
      <c r="CL841" s="130"/>
      <c r="CM841" s="1"/>
      <c r="CN841" s="1"/>
      <c r="CO841" s="1"/>
      <c r="CP841" s="1"/>
      <c r="CQ841" s="1"/>
    </row>
    <row r="842" spans="2:95" s="14" customFormat="1" ht="13.5" customHeight="1">
      <c r="B842" s="451"/>
      <c r="C842" s="566"/>
      <c r="D842" s="581"/>
      <c r="E842" s="569"/>
      <c r="F842" s="569"/>
      <c r="G842" s="117" t="s">
        <v>140</v>
      </c>
      <c r="H842" s="187">
        <v>2807433</v>
      </c>
      <c r="I842" s="160">
        <f>IFERROR(H842/E833,"-")</f>
        <v>1.1975716072239431E-3</v>
      </c>
      <c r="J842" s="187">
        <v>88</v>
      </c>
      <c r="K842" s="160">
        <f>IFERROR(J842/F833,"-")</f>
        <v>2.2546758903407634E-2</v>
      </c>
      <c r="L842" s="190">
        <f t="shared" si="488"/>
        <v>31902.647727272728</v>
      </c>
      <c r="M842" s="101">
        <f t="shared" si="493"/>
        <v>2.2571047501795424E-3</v>
      </c>
      <c r="N842" s="569"/>
      <c r="O842" s="569"/>
      <c r="P842" s="117" t="s">
        <v>140</v>
      </c>
      <c r="Q842" s="187">
        <v>452987</v>
      </c>
      <c r="R842" s="160">
        <f>IFERROR(Q842/N833,"-")</f>
        <v>1.4186124031745761E-3</v>
      </c>
      <c r="S842" s="187">
        <v>15</v>
      </c>
      <c r="T842" s="160">
        <f>IFERROR(S842/O833,"-")</f>
        <v>2.9069767441860465E-2</v>
      </c>
      <c r="U842" s="190">
        <f t="shared" si="489"/>
        <v>30199.133333333335</v>
      </c>
      <c r="V842" s="101">
        <f t="shared" si="494"/>
        <v>3.8473376423514929E-4</v>
      </c>
      <c r="W842" s="569"/>
      <c r="X842" s="569"/>
      <c r="Y842" s="117" t="s">
        <v>140</v>
      </c>
      <c r="Z842" s="187">
        <v>239709</v>
      </c>
      <c r="AA842" s="160">
        <f>IFERROR(Z842/W833,"-")</f>
        <v>1.198772766825697E-3</v>
      </c>
      <c r="AB842" s="187">
        <v>10</v>
      </c>
      <c r="AC842" s="160">
        <f>IFERROR(AB842/X833,"-")</f>
        <v>3.5587188612099648E-2</v>
      </c>
      <c r="AD842" s="190">
        <f t="shared" si="490"/>
        <v>23970.9</v>
      </c>
      <c r="AE842" s="101">
        <f t="shared" si="495"/>
        <v>2.5648917615676619E-4</v>
      </c>
      <c r="AF842" s="569"/>
      <c r="AG842" s="569"/>
      <c r="AH842" s="117" t="s">
        <v>140</v>
      </c>
      <c r="AI842" s="187">
        <v>948280</v>
      </c>
      <c r="AJ842" s="160">
        <f>IFERROR(AI842/AF833,"-")</f>
        <v>1.855070930523243E-3</v>
      </c>
      <c r="AK842" s="187">
        <v>26</v>
      </c>
      <c r="AL842" s="160">
        <f>IFERROR(AK842/AG833,"-")</f>
        <v>4.3697478991596636E-2</v>
      </c>
      <c r="AM842" s="190">
        <f t="shared" si="491"/>
        <v>36472.307692307695</v>
      </c>
      <c r="AN842" s="101">
        <f t="shared" si="496"/>
        <v>6.6687185800759204E-4</v>
      </c>
      <c r="AO842" s="569"/>
      <c r="AP842" s="586"/>
      <c r="AQ842" s="117" t="s">
        <v>140</v>
      </c>
      <c r="AR842" s="187">
        <f t="shared" si="486"/>
        <v>4448409</v>
      </c>
      <c r="AS842" s="160">
        <f>IFERROR(AR842/AO833,"-")</f>
        <v>1.3181513602847665E-3</v>
      </c>
      <c r="AT842" s="187">
        <f t="shared" si="487"/>
        <v>139</v>
      </c>
      <c r="AU842" s="160">
        <f>IFERROR(AT842/AP833,"-")</f>
        <v>2.6251180358829083E-2</v>
      </c>
      <c r="AV842" s="190">
        <f t="shared" si="492"/>
        <v>32002.942446043166</v>
      </c>
      <c r="AW842" s="101">
        <f t="shared" si="497"/>
        <v>3.56519954857905E-3</v>
      </c>
      <c r="AX842" s="112"/>
      <c r="BN842" s="476"/>
      <c r="BO842" s="566"/>
      <c r="BP842" s="569"/>
      <c r="BQ842" s="569"/>
      <c r="BR842" s="388" t="s">
        <v>137</v>
      </c>
      <c r="BS842" s="374">
        <v>4856439</v>
      </c>
      <c r="BT842" s="329">
        <v>2.6892539517689135E-2</v>
      </c>
      <c r="BU842" s="374">
        <v>83</v>
      </c>
      <c r="BV842" s="329">
        <v>0.37387387387387389</v>
      </c>
      <c r="BW842" s="374">
        <v>58511.313253012049</v>
      </c>
      <c r="BX842" s="389">
        <v>4.6501204549274471E-3</v>
      </c>
      <c r="CA842" s="9"/>
      <c r="CB842" s="138"/>
      <c r="CC842" s="138"/>
      <c r="CD842" s="138"/>
      <c r="CE842" s="138"/>
      <c r="CF842" s="138"/>
      <c r="CG842" s="138"/>
      <c r="CH842" s="1"/>
      <c r="CI842" s="9"/>
      <c r="CJ842" s="130"/>
      <c r="CK842" s="130"/>
      <c r="CL842" s="130"/>
      <c r="CM842" s="1"/>
      <c r="CN842" s="1"/>
      <c r="CO842" s="1"/>
      <c r="CP842" s="1"/>
      <c r="CQ842" s="1"/>
    </row>
    <row r="843" spans="2:95" s="14" customFormat="1" ht="13.5" customHeight="1">
      <c r="B843" s="451"/>
      <c r="C843" s="566"/>
      <c r="D843" s="581"/>
      <c r="E843" s="569"/>
      <c r="F843" s="569"/>
      <c r="G843" s="117" t="s">
        <v>141</v>
      </c>
      <c r="H843" s="187">
        <v>1363222</v>
      </c>
      <c r="I843" s="160">
        <f>IFERROR(H843/E833,"-")</f>
        <v>5.8151199389016163E-4</v>
      </c>
      <c r="J843" s="187">
        <v>108</v>
      </c>
      <c r="K843" s="160">
        <f>IFERROR(J843/F833,"-")</f>
        <v>2.7671022290545733E-2</v>
      </c>
      <c r="L843" s="190">
        <f t="shared" si="488"/>
        <v>12622.425925925925</v>
      </c>
      <c r="M843" s="101">
        <f t="shared" si="493"/>
        <v>2.7700831024930748E-3</v>
      </c>
      <c r="N843" s="569"/>
      <c r="O843" s="569"/>
      <c r="P843" s="117" t="s">
        <v>141</v>
      </c>
      <c r="Q843" s="187">
        <v>338329</v>
      </c>
      <c r="R843" s="160">
        <f>IFERROR(Q843/N833,"-")</f>
        <v>1.0595397125163662E-3</v>
      </c>
      <c r="S843" s="187">
        <v>25</v>
      </c>
      <c r="T843" s="160">
        <f>IFERROR(S843/O833,"-")</f>
        <v>4.8449612403100778E-2</v>
      </c>
      <c r="U843" s="190">
        <f t="shared" si="489"/>
        <v>13533.16</v>
      </c>
      <c r="V843" s="101">
        <f t="shared" si="494"/>
        <v>6.4122294039191548E-4</v>
      </c>
      <c r="W843" s="569"/>
      <c r="X843" s="569"/>
      <c r="Y843" s="117" t="s">
        <v>141</v>
      </c>
      <c r="Z843" s="187">
        <v>338944</v>
      </c>
      <c r="AA843" s="160">
        <f>IFERROR(Z843/W833,"-")</f>
        <v>1.6950420579910184E-3</v>
      </c>
      <c r="AB843" s="187">
        <v>14</v>
      </c>
      <c r="AC843" s="160">
        <f>IFERROR(AB843/X833,"-")</f>
        <v>4.9822064056939501E-2</v>
      </c>
      <c r="AD843" s="190">
        <f t="shared" si="490"/>
        <v>24210.285714285714</v>
      </c>
      <c r="AE843" s="101">
        <f t="shared" si="495"/>
        <v>3.5908484661947268E-4</v>
      </c>
      <c r="AF843" s="569"/>
      <c r="AG843" s="569"/>
      <c r="AH843" s="117" t="s">
        <v>141</v>
      </c>
      <c r="AI843" s="187">
        <v>403810</v>
      </c>
      <c r="AJ843" s="160">
        <f>IFERROR(AI843/AF833,"-")</f>
        <v>7.8995253770467659E-4</v>
      </c>
      <c r="AK843" s="187">
        <v>30</v>
      </c>
      <c r="AL843" s="160">
        <f>IFERROR(AK843/AG833,"-")</f>
        <v>5.0420168067226892E-2</v>
      </c>
      <c r="AM843" s="190">
        <f t="shared" si="491"/>
        <v>13460.333333333334</v>
      </c>
      <c r="AN843" s="101">
        <f t="shared" si="496"/>
        <v>7.6946752847029858E-4</v>
      </c>
      <c r="AO843" s="569"/>
      <c r="AP843" s="586"/>
      <c r="AQ843" s="117" t="s">
        <v>141</v>
      </c>
      <c r="AR843" s="187">
        <f t="shared" si="486"/>
        <v>2444305</v>
      </c>
      <c r="AS843" s="160">
        <f>IFERROR(AR843/AO833,"-")</f>
        <v>7.2429580119563112E-4</v>
      </c>
      <c r="AT843" s="187">
        <f t="shared" si="487"/>
        <v>177</v>
      </c>
      <c r="AU843" s="160">
        <f>IFERROR(AT843/AP833,"-")</f>
        <v>3.342776203966006E-2</v>
      </c>
      <c r="AV843" s="190">
        <f t="shared" si="492"/>
        <v>13809.632768361582</v>
      </c>
      <c r="AW843" s="101">
        <f t="shared" si="497"/>
        <v>4.5398584179747615E-3</v>
      </c>
      <c r="AX843" s="112"/>
      <c r="BN843" s="476"/>
      <c r="BO843" s="566"/>
      <c r="BP843" s="569"/>
      <c r="BQ843" s="569"/>
      <c r="BR843" s="388" t="s">
        <v>138</v>
      </c>
      <c r="BS843" s="374">
        <v>4783634</v>
      </c>
      <c r="BT843" s="329">
        <v>2.6489381701934555E-2</v>
      </c>
      <c r="BU843" s="374">
        <v>73</v>
      </c>
      <c r="BV843" s="329">
        <v>0.32882882882882886</v>
      </c>
      <c r="BW843" s="374">
        <v>65529.232876712325</v>
      </c>
      <c r="BX843" s="389">
        <v>4.0898649784301645E-3</v>
      </c>
      <c r="CA843" s="9"/>
      <c r="CB843" s="138"/>
      <c r="CC843" s="138"/>
      <c r="CD843" s="138"/>
      <c r="CE843" s="138"/>
      <c r="CF843" s="138"/>
      <c r="CG843" s="138"/>
      <c r="CH843" s="1"/>
      <c r="CI843" s="9"/>
      <c r="CJ843" s="130"/>
      <c r="CK843" s="130"/>
      <c r="CL843" s="130"/>
      <c r="CM843" s="1"/>
      <c r="CN843" s="1"/>
      <c r="CO843" s="1"/>
      <c r="CP843" s="1"/>
      <c r="CQ843" s="1"/>
    </row>
    <row r="844" spans="2:95" s="14" customFormat="1" ht="13.5" customHeight="1">
      <c r="B844" s="451"/>
      <c r="C844" s="566"/>
      <c r="D844" s="581"/>
      <c r="E844" s="569"/>
      <c r="F844" s="569"/>
      <c r="G844" s="117" t="s">
        <v>142</v>
      </c>
      <c r="H844" s="187">
        <v>161182</v>
      </c>
      <c r="I844" s="160">
        <f>IFERROR(H844/E833,"-")</f>
        <v>6.8755687774408011E-5</v>
      </c>
      <c r="J844" s="187">
        <v>20</v>
      </c>
      <c r="K844" s="160">
        <f>IFERROR(J844/F833,"-")</f>
        <v>5.1242633871380989E-3</v>
      </c>
      <c r="L844" s="190">
        <f t="shared" si="488"/>
        <v>8059.1</v>
      </c>
      <c r="M844" s="101">
        <f t="shared" si="493"/>
        <v>5.1297835231353239E-4</v>
      </c>
      <c r="N844" s="569"/>
      <c r="O844" s="569"/>
      <c r="P844" s="117" t="s">
        <v>142</v>
      </c>
      <c r="Q844" s="187">
        <v>16255</v>
      </c>
      <c r="R844" s="160">
        <f>IFERROR(Q844/N833,"-")</f>
        <v>5.0905532859889434E-5</v>
      </c>
      <c r="S844" s="187">
        <v>3</v>
      </c>
      <c r="T844" s="160">
        <f>IFERROR(S844/O833,"-")</f>
        <v>5.8139534883720929E-3</v>
      </c>
      <c r="U844" s="190">
        <f t="shared" si="489"/>
        <v>5418.333333333333</v>
      </c>
      <c r="V844" s="101">
        <f t="shared" si="494"/>
        <v>7.6946752847029852E-5</v>
      </c>
      <c r="W844" s="569"/>
      <c r="X844" s="569"/>
      <c r="Y844" s="117" t="s">
        <v>142</v>
      </c>
      <c r="Z844" s="187">
        <v>14303</v>
      </c>
      <c r="AA844" s="160">
        <f>IFERROR(Z844/W833,"-")</f>
        <v>7.152859043218212E-5</v>
      </c>
      <c r="AB844" s="187">
        <v>4</v>
      </c>
      <c r="AC844" s="160">
        <f>IFERROR(AB844/X833,"-")</f>
        <v>1.4234875444839857E-2</v>
      </c>
      <c r="AD844" s="190">
        <f t="shared" si="490"/>
        <v>3575.75</v>
      </c>
      <c r="AE844" s="101">
        <f t="shared" si="495"/>
        <v>1.0259567046270647E-4</v>
      </c>
      <c r="AF844" s="569"/>
      <c r="AG844" s="569"/>
      <c r="AH844" s="117" t="s">
        <v>142</v>
      </c>
      <c r="AI844" s="187">
        <v>588742</v>
      </c>
      <c r="AJ844" s="160">
        <f>IFERROR(AI844/AF833,"-")</f>
        <v>1.1517254078733234E-3</v>
      </c>
      <c r="AK844" s="187">
        <v>17</v>
      </c>
      <c r="AL844" s="160">
        <f>IFERROR(AK844/AG833,"-")</f>
        <v>2.8571428571428571E-2</v>
      </c>
      <c r="AM844" s="190">
        <f t="shared" si="491"/>
        <v>34631.882352941175</v>
      </c>
      <c r="AN844" s="101">
        <f t="shared" si="496"/>
        <v>4.3603159946650251E-4</v>
      </c>
      <c r="AO844" s="569"/>
      <c r="AP844" s="586"/>
      <c r="AQ844" s="117" t="s">
        <v>142</v>
      </c>
      <c r="AR844" s="187">
        <f t="shared" si="486"/>
        <v>780482</v>
      </c>
      <c r="AS844" s="160">
        <f>IFERROR(AR844/AO833,"-")</f>
        <v>2.3127221664594582E-4</v>
      </c>
      <c r="AT844" s="187">
        <f t="shared" si="487"/>
        <v>44</v>
      </c>
      <c r="AU844" s="160">
        <f>IFERROR(AT844/AP833,"-")</f>
        <v>8.3097261567516532E-3</v>
      </c>
      <c r="AV844" s="190">
        <f t="shared" si="492"/>
        <v>17738.227272727272</v>
      </c>
      <c r="AW844" s="101">
        <f t="shared" si="497"/>
        <v>1.1285523750897712E-3</v>
      </c>
      <c r="AX844" s="112"/>
      <c r="BN844" s="476"/>
      <c r="BO844" s="566"/>
      <c r="BP844" s="569"/>
      <c r="BQ844" s="569"/>
      <c r="BR844" s="388" t="s">
        <v>139</v>
      </c>
      <c r="BS844" s="374">
        <v>5420137</v>
      </c>
      <c r="BT844" s="329">
        <v>3.0014018185709535E-2</v>
      </c>
      <c r="BU844" s="374">
        <v>27</v>
      </c>
      <c r="BV844" s="329">
        <v>0.12162162162162163</v>
      </c>
      <c r="BW844" s="374">
        <v>200745.8148148148</v>
      </c>
      <c r="BX844" s="389">
        <v>1.5126897865426635E-3</v>
      </c>
      <c r="CA844" s="9"/>
      <c r="CB844" s="138"/>
      <c r="CC844" s="138"/>
      <c r="CD844" s="138"/>
      <c r="CE844" s="138"/>
      <c r="CF844" s="138"/>
      <c r="CG844" s="138"/>
      <c r="CH844" s="1"/>
      <c r="CI844" s="9"/>
      <c r="CJ844" s="130"/>
      <c r="CK844" s="130"/>
      <c r="CL844" s="130"/>
      <c r="CM844" s="1"/>
      <c r="CN844" s="1"/>
      <c r="CO844" s="1"/>
      <c r="CP844" s="1"/>
      <c r="CQ844" s="1"/>
    </row>
    <row r="845" spans="2:95" s="14" customFormat="1" ht="13.5" customHeight="1">
      <c r="B845" s="451"/>
      <c r="C845" s="566"/>
      <c r="D845" s="581"/>
      <c r="E845" s="569"/>
      <c r="F845" s="569"/>
      <c r="G845" s="117" t="s">
        <v>143</v>
      </c>
      <c r="H845" s="187">
        <v>6857315</v>
      </c>
      <c r="I845" s="160">
        <f>IFERROR(H845/E833,"-")</f>
        <v>2.9251368584008427E-3</v>
      </c>
      <c r="J845" s="187">
        <v>20</v>
      </c>
      <c r="K845" s="160">
        <f>IFERROR(J845/F833,"-")</f>
        <v>5.1242633871380989E-3</v>
      </c>
      <c r="L845" s="190">
        <f t="shared" si="488"/>
        <v>342865.75</v>
      </c>
      <c r="M845" s="101">
        <f t="shared" si="493"/>
        <v>5.1297835231353239E-4</v>
      </c>
      <c r="N845" s="569"/>
      <c r="O845" s="569"/>
      <c r="P845" s="117" t="s">
        <v>143</v>
      </c>
      <c r="Q845" s="187">
        <v>2568562</v>
      </c>
      <c r="R845" s="160">
        <f>IFERROR(Q845/N833,"-")</f>
        <v>8.043926010068491E-3</v>
      </c>
      <c r="S845" s="187">
        <v>7</v>
      </c>
      <c r="T845" s="160">
        <f>IFERROR(S845/O833,"-")</f>
        <v>1.3565891472868217E-2</v>
      </c>
      <c r="U845" s="190">
        <f t="shared" si="489"/>
        <v>366937.42857142858</v>
      </c>
      <c r="V845" s="101">
        <f t="shared" si="494"/>
        <v>1.7954242330973634E-4</v>
      </c>
      <c r="W845" s="569"/>
      <c r="X845" s="569"/>
      <c r="Y845" s="117" t="s">
        <v>143</v>
      </c>
      <c r="Z845" s="187">
        <v>2623211</v>
      </c>
      <c r="AA845" s="160">
        <f>IFERROR(Z845/W833,"-")</f>
        <v>1.3118547524029566E-2</v>
      </c>
      <c r="AB845" s="187">
        <v>4</v>
      </c>
      <c r="AC845" s="160">
        <f>IFERROR(AB845/X833,"-")</f>
        <v>1.4234875444839857E-2</v>
      </c>
      <c r="AD845" s="190">
        <f t="shared" si="490"/>
        <v>655802.75</v>
      </c>
      <c r="AE845" s="101">
        <f t="shared" si="495"/>
        <v>1.0259567046270647E-4</v>
      </c>
      <c r="AF845" s="569"/>
      <c r="AG845" s="569"/>
      <c r="AH845" s="117" t="s">
        <v>143</v>
      </c>
      <c r="AI845" s="187">
        <v>3213974</v>
      </c>
      <c r="AJ845" s="160">
        <f>IFERROR(AI845/AF833,"-")</f>
        <v>6.2873304708076826E-3</v>
      </c>
      <c r="AK845" s="187">
        <v>7</v>
      </c>
      <c r="AL845" s="160">
        <f>IFERROR(AK845/AG833,"-")</f>
        <v>1.1764705882352941E-2</v>
      </c>
      <c r="AM845" s="190">
        <f t="shared" si="491"/>
        <v>459139.14285714284</v>
      </c>
      <c r="AN845" s="101">
        <f t="shared" si="496"/>
        <v>1.7954242330973634E-4</v>
      </c>
      <c r="AO845" s="569"/>
      <c r="AP845" s="586"/>
      <c r="AQ845" s="117" t="s">
        <v>143</v>
      </c>
      <c r="AR845" s="187">
        <f t="shared" si="486"/>
        <v>15263062</v>
      </c>
      <c r="AS845" s="160">
        <f>IFERROR(AR845/AO833,"-")</f>
        <v>4.5227464330304902E-3</v>
      </c>
      <c r="AT845" s="187">
        <f t="shared" si="487"/>
        <v>38</v>
      </c>
      <c r="AU845" s="160">
        <f>IFERROR(AT845/AP833,"-")</f>
        <v>7.1765816808309728E-3</v>
      </c>
      <c r="AV845" s="190">
        <f t="shared" si="492"/>
        <v>401659.5263157895</v>
      </c>
      <c r="AW845" s="101">
        <f t="shared" si="497"/>
        <v>9.7465886939571145E-4</v>
      </c>
      <c r="AX845" s="112"/>
      <c r="BN845" s="476"/>
      <c r="BO845" s="566"/>
      <c r="BP845" s="569"/>
      <c r="BQ845" s="569"/>
      <c r="BR845" s="388" t="s">
        <v>436</v>
      </c>
      <c r="BS845" s="374">
        <v>0</v>
      </c>
      <c r="BT845" s="329">
        <v>0</v>
      </c>
      <c r="BU845" s="374">
        <v>0</v>
      </c>
      <c r="BV845" s="329">
        <v>0</v>
      </c>
      <c r="BW845" s="374" t="s">
        <v>329</v>
      </c>
      <c r="BX845" s="389">
        <v>0</v>
      </c>
      <c r="CA845" s="9"/>
      <c r="CB845" s="138"/>
      <c r="CC845" s="138"/>
      <c r="CD845" s="138"/>
      <c r="CE845" s="138"/>
      <c r="CF845" s="138"/>
      <c r="CG845" s="138"/>
      <c r="CH845" s="1"/>
      <c r="CI845" s="9"/>
      <c r="CJ845" s="130"/>
      <c r="CK845" s="130"/>
      <c r="CL845" s="130"/>
      <c r="CM845" s="1"/>
      <c r="CN845" s="1"/>
      <c r="CO845" s="1"/>
      <c r="CP845" s="1"/>
      <c r="CQ845" s="1"/>
    </row>
    <row r="846" spans="2:95" s="14" customFormat="1" ht="13.5" customHeight="1">
      <c r="B846" s="451"/>
      <c r="C846" s="566"/>
      <c r="D846" s="581"/>
      <c r="E846" s="569"/>
      <c r="F846" s="569"/>
      <c r="G846" s="117" t="s">
        <v>144</v>
      </c>
      <c r="H846" s="187">
        <v>15820736</v>
      </c>
      <c r="I846" s="160">
        <f>IFERROR(H846/E833,"-")</f>
        <v>6.7486790384617178E-3</v>
      </c>
      <c r="J846" s="187">
        <v>411</v>
      </c>
      <c r="K846" s="160">
        <f>IFERROR(J846/F833,"-")</f>
        <v>0.10530361260568794</v>
      </c>
      <c r="L846" s="190">
        <f t="shared" si="488"/>
        <v>38493.274939172748</v>
      </c>
      <c r="M846" s="101">
        <f t="shared" si="493"/>
        <v>1.054170514004309E-2</v>
      </c>
      <c r="N846" s="569"/>
      <c r="O846" s="569"/>
      <c r="P846" s="117" t="s">
        <v>144</v>
      </c>
      <c r="Q846" s="187">
        <v>2406199</v>
      </c>
      <c r="R846" s="160">
        <f>IFERROR(Q846/N833,"-")</f>
        <v>7.5354563064861952E-3</v>
      </c>
      <c r="S846" s="187">
        <v>67</v>
      </c>
      <c r="T846" s="160">
        <f>IFERROR(S846/O833,"-")</f>
        <v>0.12984496124031009</v>
      </c>
      <c r="U846" s="190">
        <f t="shared" si="489"/>
        <v>35913.417910447759</v>
      </c>
      <c r="V846" s="101">
        <f t="shared" si="494"/>
        <v>1.7184774802503334E-3</v>
      </c>
      <c r="W846" s="569"/>
      <c r="X846" s="569"/>
      <c r="Y846" s="117" t="s">
        <v>144</v>
      </c>
      <c r="Z846" s="187">
        <v>922735</v>
      </c>
      <c r="AA846" s="160">
        <f>IFERROR(Z846/W833,"-")</f>
        <v>4.6145517648353189E-3</v>
      </c>
      <c r="AB846" s="187">
        <v>40</v>
      </c>
      <c r="AC846" s="160">
        <f>IFERROR(AB846/X833,"-")</f>
        <v>0.14234875444839859</v>
      </c>
      <c r="AD846" s="190">
        <f t="shared" si="490"/>
        <v>23068.375</v>
      </c>
      <c r="AE846" s="101">
        <f t="shared" si="495"/>
        <v>1.0259567046270648E-3</v>
      </c>
      <c r="AF846" s="569"/>
      <c r="AG846" s="569"/>
      <c r="AH846" s="117" t="s">
        <v>144</v>
      </c>
      <c r="AI846" s="187">
        <v>2814897</v>
      </c>
      <c r="AJ846" s="160">
        <f>IFERROR(AI846/AF833,"-")</f>
        <v>5.5066368552717394E-3</v>
      </c>
      <c r="AK846" s="187">
        <v>85</v>
      </c>
      <c r="AL846" s="160">
        <f>IFERROR(AK846/AG833,"-")</f>
        <v>0.14285714285714285</v>
      </c>
      <c r="AM846" s="190">
        <f t="shared" si="491"/>
        <v>33116.435294117648</v>
      </c>
      <c r="AN846" s="101">
        <f t="shared" si="496"/>
        <v>2.1801579973325124E-3</v>
      </c>
      <c r="AO846" s="569"/>
      <c r="AP846" s="586"/>
      <c r="AQ846" s="117" t="s">
        <v>144</v>
      </c>
      <c r="AR846" s="187">
        <f t="shared" si="486"/>
        <v>21964567</v>
      </c>
      <c r="AS846" s="160">
        <f>IFERROR(AR846/AO833,"-")</f>
        <v>6.5085345949789904E-3</v>
      </c>
      <c r="AT846" s="187">
        <f t="shared" si="487"/>
        <v>603</v>
      </c>
      <c r="AU846" s="160">
        <f>IFERROR(AT846/AP833,"-")</f>
        <v>0.11388101983002832</v>
      </c>
      <c r="AV846" s="190">
        <f t="shared" si="492"/>
        <v>36425.484245439467</v>
      </c>
      <c r="AW846" s="101">
        <f t="shared" si="497"/>
        <v>1.5466297322253001E-2</v>
      </c>
      <c r="AX846" s="112"/>
      <c r="BN846" s="476"/>
      <c r="BO846" s="566"/>
      <c r="BP846" s="569"/>
      <c r="BQ846" s="569"/>
      <c r="BR846" s="388" t="s">
        <v>140</v>
      </c>
      <c r="BS846" s="374">
        <v>46004</v>
      </c>
      <c r="BT846" s="329">
        <v>2.5474723104146286E-4</v>
      </c>
      <c r="BU846" s="374">
        <v>2</v>
      </c>
      <c r="BV846" s="329">
        <v>9.0090090090090089E-3</v>
      </c>
      <c r="BW846" s="374">
        <v>23002</v>
      </c>
      <c r="BX846" s="389">
        <v>1.1205109529945655E-4</v>
      </c>
      <c r="CA846" s="9"/>
      <c r="CB846" s="138"/>
      <c r="CC846" s="138"/>
      <c r="CD846" s="138"/>
      <c r="CE846" s="138"/>
      <c r="CF846" s="138"/>
      <c r="CG846" s="138"/>
      <c r="CH846" s="1"/>
      <c r="CI846" s="9"/>
      <c r="CJ846" s="130"/>
      <c r="CK846" s="130"/>
      <c r="CL846" s="130"/>
      <c r="CM846" s="1"/>
      <c r="CN846" s="1"/>
      <c r="CO846" s="1"/>
      <c r="CP846" s="1"/>
      <c r="CQ846" s="1"/>
    </row>
    <row r="847" spans="2:95" s="14" customFormat="1" ht="13.5" customHeight="1">
      <c r="B847" s="451"/>
      <c r="C847" s="566"/>
      <c r="D847" s="581"/>
      <c r="E847" s="569"/>
      <c r="F847" s="569"/>
      <c r="G847" s="117" t="s">
        <v>145</v>
      </c>
      <c r="H847" s="187">
        <v>17001862</v>
      </c>
      <c r="I847" s="160">
        <f>IFERROR(H847/E833,"-")</f>
        <v>7.252514023002395E-3</v>
      </c>
      <c r="J847" s="187">
        <v>235</v>
      </c>
      <c r="K847" s="160">
        <f>IFERROR(J847/F833,"-")</f>
        <v>6.0210094798872661E-2</v>
      </c>
      <c r="L847" s="190">
        <f t="shared" si="488"/>
        <v>72348.348936170209</v>
      </c>
      <c r="M847" s="101">
        <f t="shared" si="493"/>
        <v>6.0274956396840053E-3</v>
      </c>
      <c r="N847" s="569"/>
      <c r="O847" s="569"/>
      <c r="P847" s="117" t="s">
        <v>145</v>
      </c>
      <c r="Q847" s="187">
        <v>2338646</v>
      </c>
      <c r="R847" s="160">
        <f>IFERROR(Q847/N833,"-")</f>
        <v>7.323901618003629E-3</v>
      </c>
      <c r="S847" s="187">
        <v>30</v>
      </c>
      <c r="T847" s="160">
        <f>IFERROR(S847/O833,"-")</f>
        <v>5.8139534883720929E-2</v>
      </c>
      <c r="U847" s="190">
        <f t="shared" si="489"/>
        <v>77954.866666666669</v>
      </c>
      <c r="V847" s="101">
        <f t="shared" si="494"/>
        <v>7.6946752847029858E-4</v>
      </c>
      <c r="W847" s="569"/>
      <c r="X847" s="569"/>
      <c r="Y847" s="117" t="s">
        <v>145</v>
      </c>
      <c r="Z847" s="187">
        <v>506389</v>
      </c>
      <c r="AA847" s="160">
        <f>IFERROR(Z847/W833,"-")</f>
        <v>2.5324261609705845E-3</v>
      </c>
      <c r="AB847" s="187">
        <v>21</v>
      </c>
      <c r="AC847" s="160">
        <f>IFERROR(AB847/X833,"-")</f>
        <v>7.4733096085409248E-2</v>
      </c>
      <c r="AD847" s="190">
        <f t="shared" si="490"/>
        <v>24113.761904761905</v>
      </c>
      <c r="AE847" s="101">
        <f t="shared" si="495"/>
        <v>5.3862726992920894E-4</v>
      </c>
      <c r="AF847" s="569"/>
      <c r="AG847" s="569"/>
      <c r="AH847" s="117" t="s">
        <v>145</v>
      </c>
      <c r="AI847" s="187">
        <v>1570052</v>
      </c>
      <c r="AJ847" s="160">
        <f>IFERROR(AI847/AF833,"-")</f>
        <v>3.07141121252149E-3</v>
      </c>
      <c r="AK847" s="187">
        <v>46</v>
      </c>
      <c r="AL847" s="160">
        <f>IFERROR(AK847/AG833,"-")</f>
        <v>7.7310924369747902E-2</v>
      </c>
      <c r="AM847" s="190">
        <f t="shared" si="491"/>
        <v>34131.565217391304</v>
      </c>
      <c r="AN847" s="101">
        <f t="shared" si="496"/>
        <v>1.1798502103211245E-3</v>
      </c>
      <c r="AO847" s="569"/>
      <c r="AP847" s="586"/>
      <c r="AQ847" s="117" t="s">
        <v>145</v>
      </c>
      <c r="AR847" s="187">
        <f t="shared" si="486"/>
        <v>21416949</v>
      </c>
      <c r="AS847" s="160">
        <f>IFERROR(AR847/AO833,"-")</f>
        <v>6.346264576278726E-3</v>
      </c>
      <c r="AT847" s="187">
        <f t="shared" si="487"/>
        <v>332</v>
      </c>
      <c r="AU847" s="160">
        <f>IFERROR(AT847/AP833,"-")</f>
        <v>6.2700661000944291E-2</v>
      </c>
      <c r="AV847" s="190">
        <f t="shared" si="492"/>
        <v>64508.882530120485</v>
      </c>
      <c r="AW847" s="101">
        <f t="shared" si="497"/>
        <v>8.5154406484046381E-3</v>
      </c>
      <c r="AX847" s="112"/>
      <c r="BN847" s="476"/>
      <c r="BO847" s="566"/>
      <c r="BP847" s="569"/>
      <c r="BQ847" s="569"/>
      <c r="BR847" s="388" t="s">
        <v>141</v>
      </c>
      <c r="BS847" s="374">
        <v>131948</v>
      </c>
      <c r="BT847" s="329">
        <v>7.3066228244193863E-4</v>
      </c>
      <c r="BU847" s="374">
        <v>10</v>
      </c>
      <c r="BV847" s="329">
        <v>4.5045045045045043E-2</v>
      </c>
      <c r="BW847" s="374">
        <v>13194.8</v>
      </c>
      <c r="BX847" s="389">
        <v>5.6025547649728277E-4</v>
      </c>
      <c r="CA847" s="9"/>
      <c r="CB847" s="138"/>
      <c r="CC847" s="138"/>
      <c r="CD847" s="138"/>
      <c r="CE847" s="138"/>
      <c r="CF847" s="138"/>
      <c r="CG847" s="138"/>
      <c r="CH847" s="1"/>
      <c r="CI847" s="9"/>
      <c r="CJ847" s="130"/>
      <c r="CK847" s="130"/>
      <c r="CL847" s="130"/>
      <c r="CM847" s="1"/>
      <c r="CN847" s="1"/>
      <c r="CO847" s="1"/>
      <c r="CP847" s="1"/>
      <c r="CQ847" s="1"/>
    </row>
    <row r="848" spans="2:95" s="14" customFormat="1" ht="13.5" customHeight="1">
      <c r="B848" s="451"/>
      <c r="C848" s="566"/>
      <c r="D848" s="581"/>
      <c r="E848" s="569"/>
      <c r="F848" s="569"/>
      <c r="G848" s="117" t="s">
        <v>146</v>
      </c>
      <c r="H848" s="187">
        <v>6014578</v>
      </c>
      <c r="I848" s="160">
        <f>IFERROR(H848/E833,"-")</f>
        <v>2.565649061699342E-3</v>
      </c>
      <c r="J848" s="187">
        <v>184</v>
      </c>
      <c r="K848" s="160">
        <f>IFERROR(J848/F833,"-")</f>
        <v>4.7143223161670508E-2</v>
      </c>
      <c r="L848" s="190">
        <f t="shared" si="488"/>
        <v>32687.92391304348</v>
      </c>
      <c r="M848" s="101">
        <f t="shared" si="493"/>
        <v>4.7194008412844981E-3</v>
      </c>
      <c r="N848" s="569"/>
      <c r="O848" s="569"/>
      <c r="P848" s="117" t="s">
        <v>146</v>
      </c>
      <c r="Q848" s="187">
        <v>1911654</v>
      </c>
      <c r="R848" s="160">
        <f>IFERROR(Q848/N833,"-")</f>
        <v>5.9866973555053257E-3</v>
      </c>
      <c r="S848" s="187">
        <v>30</v>
      </c>
      <c r="T848" s="160">
        <f>IFERROR(S848/O833,"-")</f>
        <v>5.8139534883720929E-2</v>
      </c>
      <c r="U848" s="190">
        <f t="shared" si="489"/>
        <v>63721.8</v>
      </c>
      <c r="V848" s="101">
        <f t="shared" si="494"/>
        <v>7.6946752847029858E-4</v>
      </c>
      <c r="W848" s="569"/>
      <c r="X848" s="569"/>
      <c r="Y848" s="117" t="s">
        <v>146</v>
      </c>
      <c r="Z848" s="187">
        <v>766958</v>
      </c>
      <c r="AA848" s="160">
        <f>IFERROR(Z848/W833,"-")</f>
        <v>3.835518748562227E-3</v>
      </c>
      <c r="AB848" s="187">
        <v>20</v>
      </c>
      <c r="AC848" s="160">
        <f>IFERROR(AB848/X833,"-")</f>
        <v>7.1174377224199295E-2</v>
      </c>
      <c r="AD848" s="190">
        <f t="shared" si="490"/>
        <v>38347.9</v>
      </c>
      <c r="AE848" s="101">
        <f t="shared" si="495"/>
        <v>5.1297835231353239E-4</v>
      </c>
      <c r="AF848" s="569"/>
      <c r="AG848" s="569"/>
      <c r="AH848" s="117" t="s">
        <v>146</v>
      </c>
      <c r="AI848" s="187">
        <v>4580609</v>
      </c>
      <c r="AJ848" s="160">
        <f>IFERROR(AI848/AF833,"-")</f>
        <v>8.9608075673779271E-3</v>
      </c>
      <c r="AK848" s="187">
        <v>40</v>
      </c>
      <c r="AL848" s="160">
        <f>IFERROR(AK848/AG833,"-")</f>
        <v>6.7226890756302518E-2</v>
      </c>
      <c r="AM848" s="190">
        <f t="shared" si="491"/>
        <v>114515.22500000001</v>
      </c>
      <c r="AN848" s="101">
        <f t="shared" si="496"/>
        <v>1.0259567046270648E-3</v>
      </c>
      <c r="AO848" s="569"/>
      <c r="AP848" s="586"/>
      <c r="AQ848" s="117" t="s">
        <v>146</v>
      </c>
      <c r="AR848" s="187">
        <f t="shared" si="486"/>
        <v>13273799</v>
      </c>
      <c r="AS848" s="160">
        <f>IFERROR(AR848/AO833,"-")</f>
        <v>3.9332885550758881E-3</v>
      </c>
      <c r="AT848" s="187">
        <f t="shared" si="487"/>
        <v>274</v>
      </c>
      <c r="AU848" s="160">
        <f>IFERROR(AT848/AP833,"-")</f>
        <v>5.174693106704438E-2</v>
      </c>
      <c r="AV848" s="190">
        <f t="shared" si="492"/>
        <v>48444.52189781022</v>
      </c>
      <c r="AW848" s="101">
        <f t="shared" si="497"/>
        <v>7.0278034266953934E-3</v>
      </c>
      <c r="AX848" s="112"/>
      <c r="BN848" s="476"/>
      <c r="BO848" s="566"/>
      <c r="BP848" s="569"/>
      <c r="BQ848" s="569"/>
      <c r="BR848" s="388" t="s">
        <v>142</v>
      </c>
      <c r="BS848" s="374">
        <v>18040</v>
      </c>
      <c r="BT848" s="329">
        <v>9.9896531779584174E-5</v>
      </c>
      <c r="BU848" s="374">
        <v>4</v>
      </c>
      <c r="BV848" s="329">
        <v>1.8018018018018018E-2</v>
      </c>
      <c r="BW848" s="374">
        <v>4510</v>
      </c>
      <c r="BX848" s="389">
        <v>2.2410219059891309E-4</v>
      </c>
      <c r="BZ848" s="144"/>
      <c r="CA848" s="9"/>
      <c r="CB848" s="138"/>
      <c r="CC848" s="138"/>
      <c r="CD848" s="138"/>
      <c r="CE848" s="138"/>
      <c r="CF848" s="138"/>
      <c r="CG848" s="138"/>
      <c r="CH848" s="1"/>
      <c r="CI848" s="9"/>
      <c r="CJ848" s="130"/>
      <c r="CK848" s="130"/>
      <c r="CL848" s="130"/>
      <c r="CM848" s="1"/>
      <c r="CN848" s="1"/>
      <c r="CO848" s="1"/>
      <c r="CP848" s="1"/>
      <c r="CQ848" s="1"/>
    </row>
    <row r="849" spans="2:95" s="14" customFormat="1" ht="13.5" customHeight="1">
      <c r="B849" s="451"/>
      <c r="C849" s="566"/>
      <c r="D849" s="581"/>
      <c r="E849" s="569"/>
      <c r="F849" s="569"/>
      <c r="G849" s="118" t="s">
        <v>147</v>
      </c>
      <c r="H849" s="188">
        <v>3632617</v>
      </c>
      <c r="I849" s="161">
        <f>IFERROR(H849/E833,"-")</f>
        <v>1.5495717900014065E-3</v>
      </c>
      <c r="J849" s="188">
        <v>313</v>
      </c>
      <c r="K849" s="161">
        <f>IFERROR(J849/F833,"-")</f>
        <v>8.019472200871125E-2</v>
      </c>
      <c r="L849" s="191">
        <f t="shared" si="488"/>
        <v>11605.805111821086</v>
      </c>
      <c r="M849" s="102">
        <f t="shared" si="493"/>
        <v>8.0281112137067824E-3</v>
      </c>
      <c r="N849" s="569"/>
      <c r="O849" s="569"/>
      <c r="P849" s="118" t="s">
        <v>147</v>
      </c>
      <c r="Q849" s="188">
        <v>541426</v>
      </c>
      <c r="R849" s="161">
        <f>IFERROR(Q849/N833,"-")</f>
        <v>1.6955754558104273E-3</v>
      </c>
      <c r="S849" s="188">
        <v>50</v>
      </c>
      <c r="T849" s="161">
        <f>IFERROR(S849/O833,"-")</f>
        <v>9.6899224806201556E-2</v>
      </c>
      <c r="U849" s="191">
        <f t="shared" si="489"/>
        <v>10828.52</v>
      </c>
      <c r="V849" s="102">
        <f t="shared" si="494"/>
        <v>1.282445880783831E-3</v>
      </c>
      <c r="W849" s="569"/>
      <c r="X849" s="569"/>
      <c r="Y849" s="118" t="s">
        <v>147</v>
      </c>
      <c r="Z849" s="188">
        <v>437452</v>
      </c>
      <c r="AA849" s="161">
        <f>IFERROR(Z849/W833,"-")</f>
        <v>2.1876756583750915E-3</v>
      </c>
      <c r="AB849" s="188">
        <v>29</v>
      </c>
      <c r="AC849" s="161">
        <f>IFERROR(AB849/X833,"-")</f>
        <v>0.10320284697508897</v>
      </c>
      <c r="AD849" s="191">
        <f t="shared" si="490"/>
        <v>15084.551724137931</v>
      </c>
      <c r="AE849" s="102">
        <f t="shared" si="495"/>
        <v>7.4381861085462192E-4</v>
      </c>
      <c r="AF849" s="569"/>
      <c r="AG849" s="569"/>
      <c r="AH849" s="118" t="s">
        <v>147</v>
      </c>
      <c r="AI849" s="188">
        <v>1457547</v>
      </c>
      <c r="AJ849" s="161">
        <f>IFERROR(AI849/AF833,"-")</f>
        <v>2.8513235221362481E-3</v>
      </c>
      <c r="AK849" s="188">
        <v>92</v>
      </c>
      <c r="AL849" s="161">
        <f>IFERROR(AK849/AG833,"-")</f>
        <v>0.1546218487394958</v>
      </c>
      <c r="AM849" s="191">
        <f t="shared" si="491"/>
        <v>15842.902173913044</v>
      </c>
      <c r="AN849" s="102">
        <f t="shared" si="496"/>
        <v>2.3597004206422491E-3</v>
      </c>
      <c r="AO849" s="569"/>
      <c r="AP849" s="586"/>
      <c r="AQ849" s="118" t="s">
        <v>147</v>
      </c>
      <c r="AR849" s="188">
        <f t="shared" si="486"/>
        <v>6069042</v>
      </c>
      <c r="AS849" s="161">
        <f>IFERROR(AR849/AO833,"-")</f>
        <v>1.7983768956328836E-3</v>
      </c>
      <c r="AT849" s="188">
        <f t="shared" si="487"/>
        <v>484</v>
      </c>
      <c r="AU849" s="161">
        <f>IFERROR(AT849/AP833,"-")</f>
        <v>9.1406987724268182E-2</v>
      </c>
      <c r="AV849" s="191">
        <f t="shared" si="492"/>
        <v>12539.342975206611</v>
      </c>
      <c r="AW849" s="102">
        <f t="shared" si="497"/>
        <v>1.2414076125987484E-2</v>
      </c>
      <c r="AX849" s="112"/>
      <c r="BN849" s="476"/>
      <c r="BO849" s="566"/>
      <c r="BP849" s="569"/>
      <c r="BQ849" s="569"/>
      <c r="BR849" s="388" t="s">
        <v>143</v>
      </c>
      <c r="BS849" s="374">
        <v>3675341</v>
      </c>
      <c r="BT849" s="329">
        <v>2.0352207262045934E-2</v>
      </c>
      <c r="BU849" s="374">
        <v>5</v>
      </c>
      <c r="BV849" s="329">
        <v>2.2522522522522521E-2</v>
      </c>
      <c r="BW849" s="374">
        <v>735068.2</v>
      </c>
      <c r="BX849" s="389">
        <v>2.8012773824864139E-4</v>
      </c>
      <c r="CA849" s="9"/>
      <c r="CB849" s="138"/>
      <c r="CC849" s="138"/>
      <c r="CD849" s="138"/>
      <c r="CE849" s="138"/>
      <c r="CF849" s="138"/>
      <c r="CG849" s="138"/>
      <c r="CH849" s="1"/>
      <c r="CI849" s="9"/>
      <c r="CJ849" s="130"/>
      <c r="CK849" s="130"/>
      <c r="CL849" s="130"/>
      <c r="CM849" s="1"/>
      <c r="CN849" s="1"/>
      <c r="CO849" s="1"/>
      <c r="CP849" s="1"/>
      <c r="CQ849" s="1"/>
    </row>
    <row r="850" spans="2:95" s="14" customFormat="1" ht="13.5" customHeight="1">
      <c r="B850" s="451"/>
      <c r="C850" s="567"/>
      <c r="D850" s="582"/>
      <c r="E850" s="570"/>
      <c r="F850" s="570"/>
      <c r="G850" s="119" t="s">
        <v>74</v>
      </c>
      <c r="H850" s="181">
        <v>471472758</v>
      </c>
      <c r="I850" s="161">
        <f>IFERROR(H850/E833,"-")</f>
        <v>0.20111695935766416</v>
      </c>
      <c r="J850" s="188">
        <v>2971</v>
      </c>
      <c r="K850" s="161">
        <f>IFERROR(J850/F833,"-")</f>
        <v>0.76120932615936454</v>
      </c>
      <c r="L850" s="191">
        <f t="shared" si="488"/>
        <v>158691.60484685292</v>
      </c>
      <c r="M850" s="103">
        <f t="shared" si="493"/>
        <v>7.6202934236175232E-2</v>
      </c>
      <c r="N850" s="570"/>
      <c r="O850" s="570"/>
      <c r="P850" s="119" t="s">
        <v>74</v>
      </c>
      <c r="Q850" s="181">
        <v>54873768</v>
      </c>
      <c r="R850" s="161">
        <f>IFERROR(Q850/N833,"-")</f>
        <v>0.17184733313257147</v>
      </c>
      <c r="S850" s="188">
        <v>421</v>
      </c>
      <c r="T850" s="161">
        <f>IFERROR(S850/O833,"-")</f>
        <v>0.81589147286821706</v>
      </c>
      <c r="U850" s="191">
        <f t="shared" si="489"/>
        <v>130341.49168646081</v>
      </c>
      <c r="V850" s="103">
        <f t="shared" si="494"/>
        <v>1.0798194316199857E-2</v>
      </c>
      <c r="W850" s="570"/>
      <c r="X850" s="570"/>
      <c r="Y850" s="119" t="s">
        <v>74</v>
      </c>
      <c r="Z850" s="181">
        <v>54648381</v>
      </c>
      <c r="AA850" s="161">
        <f>IFERROR(Z850/W833,"-")</f>
        <v>0.2732938308278573</v>
      </c>
      <c r="AB850" s="188">
        <v>228</v>
      </c>
      <c r="AC850" s="161">
        <f>IFERROR(AB850/X833,"-")</f>
        <v>0.81138790035587194</v>
      </c>
      <c r="AD850" s="191">
        <f t="shared" si="490"/>
        <v>239685.88157894736</v>
      </c>
      <c r="AE850" s="103">
        <f t="shared" si="495"/>
        <v>5.8479532163742687E-3</v>
      </c>
      <c r="AF850" s="570"/>
      <c r="AG850" s="570"/>
      <c r="AH850" s="119" t="s">
        <v>74</v>
      </c>
      <c r="AI850" s="181">
        <v>107529489</v>
      </c>
      <c r="AJ850" s="161">
        <f>IFERROR(AI850/AF833,"-")</f>
        <v>0.21035435653806767</v>
      </c>
      <c r="AK850" s="188">
        <v>505</v>
      </c>
      <c r="AL850" s="161">
        <f>IFERROR(AK850/AG833,"-")</f>
        <v>0.84873949579831931</v>
      </c>
      <c r="AM850" s="191">
        <f t="shared" si="491"/>
        <v>212929.68118811882</v>
      </c>
      <c r="AN850" s="103">
        <f t="shared" si="496"/>
        <v>1.2952703395916693E-2</v>
      </c>
      <c r="AO850" s="570"/>
      <c r="AP850" s="587"/>
      <c r="AQ850" s="119" t="s">
        <v>74</v>
      </c>
      <c r="AR850" s="181">
        <f t="shared" si="486"/>
        <v>688524396</v>
      </c>
      <c r="AS850" s="161">
        <f>IFERROR(AR850/AO833,"-")</f>
        <v>0.2040233641233635</v>
      </c>
      <c r="AT850" s="188">
        <f t="shared" si="487"/>
        <v>4125</v>
      </c>
      <c r="AU850" s="161">
        <f>IFERROR(AT850/AP833,"-")</f>
        <v>0.77903682719546741</v>
      </c>
      <c r="AV850" s="191">
        <f t="shared" si="492"/>
        <v>166915.00509090908</v>
      </c>
      <c r="AW850" s="103">
        <f t="shared" si="497"/>
        <v>0.10580178516466605</v>
      </c>
      <c r="AX850" s="112"/>
      <c r="BN850" s="476"/>
      <c r="BO850" s="566"/>
      <c r="BP850" s="569"/>
      <c r="BQ850" s="569"/>
      <c r="BR850" s="388" t="s">
        <v>144</v>
      </c>
      <c r="BS850" s="374">
        <v>3934964</v>
      </c>
      <c r="BT850" s="329">
        <v>2.1789870081902418E-2</v>
      </c>
      <c r="BU850" s="374">
        <v>37</v>
      </c>
      <c r="BV850" s="329">
        <v>0.16666666666666666</v>
      </c>
      <c r="BW850" s="374">
        <v>106350.37837837837</v>
      </c>
      <c r="BX850" s="389">
        <v>2.0729452630399462E-3</v>
      </c>
      <c r="CA850" s="9"/>
      <c r="CB850" s="138"/>
      <c r="CC850" s="138"/>
      <c r="CD850" s="138"/>
      <c r="CE850" s="138"/>
      <c r="CF850" s="138"/>
      <c r="CG850" s="138"/>
      <c r="CH850" s="1"/>
      <c r="CI850" s="9"/>
      <c r="CJ850" s="130"/>
      <c r="CK850" s="130"/>
      <c r="CL850" s="130"/>
      <c r="CM850" s="1"/>
      <c r="CN850" s="1"/>
      <c r="CO850" s="1"/>
      <c r="CP850" s="1"/>
      <c r="CQ850" s="1"/>
    </row>
    <row r="851" spans="2:95" s="14" customFormat="1" ht="13.5" customHeight="1">
      <c r="B851" s="451">
        <v>48</v>
      </c>
      <c r="C851" s="565" t="s">
        <v>22</v>
      </c>
      <c r="D851" s="580">
        <f>BL52</f>
        <v>21078</v>
      </c>
      <c r="E851" s="568">
        <f>VLOOKUP(C851,$AY$5:$BI$78,2,0)</f>
        <v>1548396390</v>
      </c>
      <c r="F851" s="568">
        <f>VLOOKUP(C851,$AY$5:$BI$78,7,0)</f>
        <v>2669</v>
      </c>
      <c r="G851" s="115" t="s">
        <v>133</v>
      </c>
      <c r="H851" s="186">
        <v>19938449</v>
      </c>
      <c r="I851" s="159">
        <f>IFERROR(H851/E851,"-")</f>
        <v>1.2876837693996432E-2</v>
      </c>
      <c r="J851" s="186">
        <v>382</v>
      </c>
      <c r="K851" s="159">
        <f>IFERROR(J851/F851,"-")</f>
        <v>0.14312476582989883</v>
      </c>
      <c r="L851" s="189">
        <f t="shared" si="488"/>
        <v>52194.892670157067</v>
      </c>
      <c r="M851" s="100">
        <f>IFERROR(J851/$BL$52,0)</f>
        <v>1.812316159028371E-2</v>
      </c>
      <c r="N851" s="568">
        <f>VLOOKUP(C851,$AY$5:$BI$78,3,0)</f>
        <v>222885560</v>
      </c>
      <c r="O851" s="568">
        <f>VLOOKUP(C851,$AY$5:$BI$78,8,0)</f>
        <v>366</v>
      </c>
      <c r="P851" s="115" t="s">
        <v>133</v>
      </c>
      <c r="Q851" s="186">
        <v>4147585</v>
      </c>
      <c r="R851" s="159">
        <f>IFERROR(Q851/N851,"-")</f>
        <v>1.860858550011046E-2</v>
      </c>
      <c r="S851" s="186">
        <v>55</v>
      </c>
      <c r="T851" s="159">
        <f>IFERROR(S851/O851,"-")</f>
        <v>0.15027322404371585</v>
      </c>
      <c r="U851" s="189">
        <f t="shared" si="489"/>
        <v>75410.636363636368</v>
      </c>
      <c r="V851" s="100">
        <f>IFERROR(S851/$BL$52,0)</f>
        <v>2.6093557263497484E-3</v>
      </c>
      <c r="W851" s="568">
        <f>VLOOKUP(C851,$AY$5:$BI$78,4,0)</f>
        <v>115503580</v>
      </c>
      <c r="X851" s="568">
        <f>VLOOKUP(C851,$AY$5:$BI$78,9,0)</f>
        <v>166</v>
      </c>
      <c r="Y851" s="115" t="s">
        <v>133</v>
      </c>
      <c r="Z851" s="186">
        <v>1702957</v>
      </c>
      <c r="AA851" s="159">
        <f>IFERROR(Z851/W851,"-")</f>
        <v>1.4743759457499067E-2</v>
      </c>
      <c r="AB851" s="186">
        <v>35</v>
      </c>
      <c r="AC851" s="159">
        <f>IFERROR(AB851/X851,"-")</f>
        <v>0.21084337349397592</v>
      </c>
      <c r="AD851" s="189">
        <f t="shared" si="490"/>
        <v>48655.914285714287</v>
      </c>
      <c r="AE851" s="100">
        <f>IFERROR(AB851/$BL$52,0)</f>
        <v>1.6604990985862036E-3</v>
      </c>
      <c r="AF851" s="568">
        <f>VLOOKUP(C851,$AY$5:$BI$78,5,0)</f>
        <v>345432070</v>
      </c>
      <c r="AG851" s="568">
        <f>VLOOKUP(C851,$AY$5:$BI$78,10,0)</f>
        <v>365</v>
      </c>
      <c r="AH851" s="115" t="s">
        <v>133</v>
      </c>
      <c r="AI851" s="186">
        <v>7513083</v>
      </c>
      <c r="AJ851" s="159">
        <f>IFERROR(AI851/AF851,"-")</f>
        <v>2.1749813212189592E-2</v>
      </c>
      <c r="AK851" s="186">
        <v>84</v>
      </c>
      <c r="AL851" s="159">
        <f>IFERROR(AK851/AG851,"-")</f>
        <v>0.23013698630136986</v>
      </c>
      <c r="AM851" s="189">
        <f t="shared" si="491"/>
        <v>89441.46428571429</v>
      </c>
      <c r="AN851" s="100">
        <f>IFERROR(AK851/$BL$52,0)</f>
        <v>3.985197836606889E-3</v>
      </c>
      <c r="AO851" s="568">
        <f>VLOOKUP(C851,$AY$5:$BI$78,6,0)</f>
        <v>2232217600</v>
      </c>
      <c r="AP851" s="585">
        <f>VLOOKUP(C851,$AY$5:$BI$78,11,0)</f>
        <v>3566</v>
      </c>
      <c r="AQ851" s="115" t="s">
        <v>133</v>
      </c>
      <c r="AR851" s="186">
        <f t="shared" si="486"/>
        <v>33302074</v>
      </c>
      <c r="AS851" s="159">
        <f>IFERROR(AR851/AO851,"-")</f>
        <v>1.4918829597974678E-2</v>
      </c>
      <c r="AT851" s="186">
        <f t="shared" si="487"/>
        <v>556</v>
      </c>
      <c r="AU851" s="159">
        <f>IFERROR(AT851/AP851,"-")</f>
        <v>0.15591699383062255</v>
      </c>
      <c r="AV851" s="189">
        <f t="shared" si="492"/>
        <v>59895.816546762588</v>
      </c>
      <c r="AW851" s="100">
        <f>IFERROR(AT851/$BL$52,0)</f>
        <v>2.637821425182655E-2</v>
      </c>
      <c r="AX851" s="112"/>
      <c r="BN851" s="476"/>
      <c r="BO851" s="566"/>
      <c r="BP851" s="569"/>
      <c r="BQ851" s="569"/>
      <c r="BR851" s="388" t="s">
        <v>145</v>
      </c>
      <c r="BS851" s="374">
        <v>1015116</v>
      </c>
      <c r="BT851" s="329">
        <v>5.6212066382463621E-3</v>
      </c>
      <c r="BU851" s="374">
        <v>21</v>
      </c>
      <c r="BV851" s="329">
        <v>9.45945945945946E-2</v>
      </c>
      <c r="BW851" s="374">
        <v>48338.857142857145</v>
      </c>
      <c r="BX851" s="389">
        <v>1.1765365006442938E-3</v>
      </c>
      <c r="CA851" s="9"/>
      <c r="CB851" s="138"/>
      <c r="CC851" s="138"/>
      <c r="CD851" s="138"/>
      <c r="CE851" s="138"/>
      <c r="CF851" s="138"/>
      <c r="CG851" s="138"/>
      <c r="CH851" s="1"/>
      <c r="CI851" s="9"/>
      <c r="CJ851" s="130"/>
      <c r="CK851" s="130"/>
      <c r="CL851" s="130"/>
      <c r="CM851" s="1"/>
      <c r="CN851" s="1"/>
      <c r="CO851" s="1"/>
      <c r="CP851" s="1"/>
      <c r="CQ851" s="1"/>
    </row>
    <row r="852" spans="2:95" s="14" customFormat="1" ht="13.5" customHeight="1">
      <c r="B852" s="451"/>
      <c r="C852" s="566"/>
      <c r="D852" s="581"/>
      <c r="E852" s="569"/>
      <c r="F852" s="569"/>
      <c r="G852" s="116" t="s">
        <v>134</v>
      </c>
      <c r="H852" s="187">
        <v>23902498</v>
      </c>
      <c r="I852" s="160">
        <f>IFERROR(H852/E851,"-")</f>
        <v>1.543693730776523E-2</v>
      </c>
      <c r="J852" s="187">
        <v>546</v>
      </c>
      <c r="K852" s="160">
        <f>IFERROR(J852/F851,"-")</f>
        <v>0.20457100037467216</v>
      </c>
      <c r="L852" s="190">
        <f t="shared" si="488"/>
        <v>43777.468864468865</v>
      </c>
      <c r="M852" s="101">
        <f t="shared" ref="M852:M868" si="498">IFERROR(J852/$BL$52,0)</f>
        <v>2.5903785937944776E-2</v>
      </c>
      <c r="N852" s="569"/>
      <c r="O852" s="569"/>
      <c r="P852" s="116" t="s">
        <v>134</v>
      </c>
      <c r="Q852" s="187">
        <v>4259115</v>
      </c>
      <c r="R852" s="160">
        <f>IFERROR(Q852/N851,"-")</f>
        <v>1.9108976822006775E-2</v>
      </c>
      <c r="S852" s="187">
        <v>76</v>
      </c>
      <c r="T852" s="160">
        <f>IFERROR(S852/O851,"-")</f>
        <v>0.20765027322404372</v>
      </c>
      <c r="U852" s="190">
        <f t="shared" si="489"/>
        <v>56040.98684210526</v>
      </c>
      <c r="V852" s="101">
        <f t="shared" ref="V852:V868" si="499">IFERROR(S852/$BL$52,0)</f>
        <v>3.6056551855014707E-3</v>
      </c>
      <c r="W852" s="569"/>
      <c r="X852" s="569"/>
      <c r="Y852" s="116" t="s">
        <v>134</v>
      </c>
      <c r="Z852" s="187">
        <v>495212</v>
      </c>
      <c r="AA852" s="160">
        <f>IFERROR(Z852/W851,"-")</f>
        <v>4.2874168921863721E-3</v>
      </c>
      <c r="AB852" s="187">
        <v>30</v>
      </c>
      <c r="AC852" s="160">
        <f>IFERROR(AB852/X851,"-")</f>
        <v>0.18072289156626506</v>
      </c>
      <c r="AD852" s="190">
        <f t="shared" si="490"/>
        <v>16507.066666666666</v>
      </c>
      <c r="AE852" s="101">
        <f t="shared" ref="AE852:AE868" si="500">IFERROR(AB852/$BL$52,0)</f>
        <v>1.4232849416453174E-3</v>
      </c>
      <c r="AF852" s="569"/>
      <c r="AG852" s="569"/>
      <c r="AH852" s="116" t="s">
        <v>134</v>
      </c>
      <c r="AI852" s="187">
        <v>11254428</v>
      </c>
      <c r="AJ852" s="160">
        <f>IFERROR(AI852/AF851,"-")</f>
        <v>3.2580727087673129E-2</v>
      </c>
      <c r="AK852" s="187">
        <v>114</v>
      </c>
      <c r="AL852" s="160">
        <f>IFERROR(AK852/AG851,"-")</f>
        <v>0.31232876712328766</v>
      </c>
      <c r="AM852" s="190">
        <f t="shared" si="491"/>
        <v>98723.052631578947</v>
      </c>
      <c r="AN852" s="101">
        <f t="shared" ref="AN852:AN868" si="501">IFERROR(AK852/$BL$52,0)</f>
        <v>5.4084827782522058E-3</v>
      </c>
      <c r="AO852" s="569"/>
      <c r="AP852" s="586"/>
      <c r="AQ852" s="116" t="s">
        <v>134</v>
      </c>
      <c r="AR852" s="187">
        <f t="shared" si="486"/>
        <v>39911253</v>
      </c>
      <c r="AS852" s="160">
        <f>IFERROR(AR852/AO851,"-")</f>
        <v>1.7879642647741868E-2</v>
      </c>
      <c r="AT852" s="187">
        <f t="shared" si="487"/>
        <v>766</v>
      </c>
      <c r="AU852" s="160">
        <f>IFERROR(AT852/AP851,"-")</f>
        <v>0.2148065058889512</v>
      </c>
      <c r="AV852" s="190">
        <f t="shared" si="492"/>
        <v>52103.463446475194</v>
      </c>
      <c r="AW852" s="101">
        <f t="shared" ref="AW852:AW868" si="502">IFERROR(AT852/$BL$52,0)</f>
        <v>3.634120884334377E-2</v>
      </c>
      <c r="AX852" s="112"/>
      <c r="BN852" s="476"/>
      <c r="BO852" s="566"/>
      <c r="BP852" s="569"/>
      <c r="BQ852" s="569"/>
      <c r="BR852" s="388" t="s">
        <v>146</v>
      </c>
      <c r="BS852" s="374">
        <v>429543</v>
      </c>
      <c r="BT852" s="329">
        <v>2.3785951191905722E-3</v>
      </c>
      <c r="BU852" s="374">
        <v>18</v>
      </c>
      <c r="BV852" s="329">
        <v>8.1081081081081086E-2</v>
      </c>
      <c r="BW852" s="374">
        <v>23863.5</v>
      </c>
      <c r="BX852" s="389">
        <v>1.0084598576951089E-3</v>
      </c>
      <c r="CA852" s="9"/>
      <c r="CB852" s="138"/>
      <c r="CC852" s="138"/>
      <c r="CD852" s="138"/>
      <c r="CE852" s="138"/>
      <c r="CF852" s="138"/>
      <c r="CG852" s="138"/>
      <c r="CH852" s="1"/>
      <c r="CI852" s="9"/>
      <c r="CJ852" s="130"/>
      <c r="CK852" s="130"/>
      <c r="CL852" s="130"/>
      <c r="CM852" s="1"/>
      <c r="CN852" s="1"/>
      <c r="CO852" s="1"/>
      <c r="CP852" s="1"/>
      <c r="CQ852" s="1"/>
    </row>
    <row r="853" spans="2:95" s="14" customFormat="1" ht="13.5" customHeight="1">
      <c r="B853" s="451"/>
      <c r="C853" s="566"/>
      <c r="D853" s="581"/>
      <c r="E853" s="569"/>
      <c r="F853" s="569"/>
      <c r="G853" s="116" t="s">
        <v>474</v>
      </c>
      <c r="H853" s="187">
        <v>30438130</v>
      </c>
      <c r="I853" s="160">
        <f>IFERROR(H853/E851,"-")</f>
        <v>1.9657840974429033E-2</v>
      </c>
      <c r="J853" s="187">
        <v>213</v>
      </c>
      <c r="K853" s="160">
        <f>IFERROR(J853/F851,"-")</f>
        <v>7.9805170475833645E-2</v>
      </c>
      <c r="L853" s="190">
        <f t="shared" ref="L853" si="503">IFERROR(H853/J853,"-")</f>
        <v>142902.01877934273</v>
      </c>
      <c r="M853" s="101">
        <f t="shared" si="498"/>
        <v>1.0105323085681753E-2</v>
      </c>
      <c r="N853" s="569"/>
      <c r="O853" s="569"/>
      <c r="P853" s="116" t="s">
        <v>474</v>
      </c>
      <c r="Q853" s="187">
        <v>1794799</v>
      </c>
      <c r="R853" s="160">
        <f>IFERROR(Q853/N851,"-")</f>
        <v>8.0525584519697008E-3</v>
      </c>
      <c r="S853" s="187">
        <v>22</v>
      </c>
      <c r="T853" s="160">
        <f>IFERROR(S853/O851,"-")</f>
        <v>6.0109289617486336E-2</v>
      </c>
      <c r="U853" s="190">
        <f t="shared" ref="U853" si="504">IFERROR(Q853/S853,"-")</f>
        <v>81581.772727272721</v>
      </c>
      <c r="V853" s="101">
        <f t="shared" si="499"/>
        <v>1.0437422905398995E-3</v>
      </c>
      <c r="W853" s="569"/>
      <c r="X853" s="569"/>
      <c r="Y853" s="116" t="s">
        <v>474</v>
      </c>
      <c r="Z853" s="187">
        <v>1479275</v>
      </c>
      <c r="AA853" s="160">
        <f>IFERROR(Z853/W851,"-")</f>
        <v>1.2807178790475585E-2</v>
      </c>
      <c r="AB853" s="187">
        <v>12</v>
      </c>
      <c r="AC853" s="160">
        <f>IFERROR(AB853/X851,"-")</f>
        <v>7.2289156626506021E-2</v>
      </c>
      <c r="AD853" s="190">
        <f t="shared" ref="AD853" si="505">IFERROR(Z853/AB853,"-")</f>
        <v>123272.91666666667</v>
      </c>
      <c r="AE853" s="101">
        <f t="shared" si="500"/>
        <v>5.6931397665812699E-4</v>
      </c>
      <c r="AF853" s="569"/>
      <c r="AG853" s="569"/>
      <c r="AH853" s="116" t="s">
        <v>474</v>
      </c>
      <c r="AI853" s="187">
        <v>7697945</v>
      </c>
      <c r="AJ853" s="160">
        <f>IFERROR(AI853/AF851,"-")</f>
        <v>2.2284974872194118E-2</v>
      </c>
      <c r="AK853" s="187">
        <v>49</v>
      </c>
      <c r="AL853" s="160">
        <f>IFERROR(AK853/AG851,"-")</f>
        <v>0.13424657534246576</v>
      </c>
      <c r="AM853" s="190">
        <f t="shared" ref="AM853" si="506">IFERROR(AI853/AK853,"-")</f>
        <v>157100.91836734695</v>
      </c>
      <c r="AN853" s="101">
        <f t="shared" si="501"/>
        <v>2.324698738020685E-3</v>
      </c>
      <c r="AO853" s="569"/>
      <c r="AP853" s="586"/>
      <c r="AQ853" s="116" t="s">
        <v>474</v>
      </c>
      <c r="AR853" s="187">
        <f t="shared" ref="AR853" si="507">SUM(H853,Q853,Z853,AI853)</f>
        <v>41410149</v>
      </c>
      <c r="AS853" s="160">
        <f>IFERROR(AR853/AO851,"-")</f>
        <v>1.855112557127047E-2</v>
      </c>
      <c r="AT853" s="187">
        <f t="shared" ref="AT853" si="508">SUM(J853,S853,AB853,AK853)</f>
        <v>296</v>
      </c>
      <c r="AU853" s="160">
        <f>IFERROR(AT853/AP851,"-")</f>
        <v>8.3006169377453726E-2</v>
      </c>
      <c r="AV853" s="190">
        <f t="shared" ref="AV853" si="509">IFERROR(AR853/AT853,"-")</f>
        <v>139899.15202702704</v>
      </c>
      <c r="AW853" s="101">
        <f t="shared" si="502"/>
        <v>1.4043078090900465E-2</v>
      </c>
      <c r="AX853" s="111"/>
      <c r="BJ853" s="12"/>
      <c r="BM853" s="12"/>
      <c r="BN853" s="476"/>
      <c r="BO853" s="566"/>
      <c r="BP853" s="569"/>
      <c r="BQ853" s="569"/>
      <c r="BR853" s="388" t="s">
        <v>147</v>
      </c>
      <c r="BS853" s="374">
        <v>121545</v>
      </c>
      <c r="BT853" s="329">
        <v>6.7305565161582921E-4</v>
      </c>
      <c r="BU853" s="374">
        <v>21</v>
      </c>
      <c r="BV853" s="329">
        <v>9.45945945945946E-2</v>
      </c>
      <c r="BW853" s="374">
        <v>5787.8571428571431</v>
      </c>
      <c r="BX853" s="389">
        <v>1.1765365006442938E-3</v>
      </c>
      <c r="BY853" s="12"/>
      <c r="CA853" s="9"/>
      <c r="CB853" s="138"/>
      <c r="CC853" s="138"/>
      <c r="CD853" s="138"/>
      <c r="CE853" s="138"/>
      <c r="CF853" s="138"/>
      <c r="CG853" s="138"/>
      <c r="CH853" s="1"/>
      <c r="CI853" s="9"/>
      <c r="CJ853" s="130"/>
      <c r="CK853" s="130"/>
      <c r="CL853" s="130"/>
      <c r="CM853" s="1"/>
      <c r="CN853" s="1"/>
      <c r="CO853" s="1"/>
      <c r="CP853" s="1"/>
      <c r="CQ853" s="1"/>
    </row>
    <row r="854" spans="2:95" s="14" customFormat="1" ht="13.5" customHeight="1">
      <c r="B854" s="451"/>
      <c r="C854" s="566"/>
      <c r="D854" s="581"/>
      <c r="E854" s="569"/>
      <c r="F854" s="569"/>
      <c r="G854" s="117" t="s">
        <v>135</v>
      </c>
      <c r="H854" s="187">
        <v>31571343</v>
      </c>
      <c r="I854" s="160">
        <f>IFERROR(H854/E851,"-")</f>
        <v>2.0389703311049438E-2</v>
      </c>
      <c r="J854" s="187">
        <v>640</v>
      </c>
      <c r="K854" s="160">
        <f>IFERROR(J854/F851,"-")</f>
        <v>0.2397901835893593</v>
      </c>
      <c r="L854" s="190">
        <f t="shared" si="488"/>
        <v>49330.223437499997</v>
      </c>
      <c r="M854" s="101">
        <f t="shared" si="498"/>
        <v>3.0363412088433437E-2</v>
      </c>
      <c r="N854" s="569"/>
      <c r="O854" s="569"/>
      <c r="P854" s="117" t="s">
        <v>135</v>
      </c>
      <c r="Q854" s="187">
        <v>3508621</v>
      </c>
      <c r="R854" s="160">
        <f>IFERROR(Q854/N851,"-")</f>
        <v>1.5741804897544731E-2</v>
      </c>
      <c r="S854" s="187">
        <v>100</v>
      </c>
      <c r="T854" s="160">
        <f>IFERROR(S854/O851,"-")</f>
        <v>0.27322404371584702</v>
      </c>
      <c r="U854" s="190">
        <f t="shared" si="489"/>
        <v>35086.21</v>
      </c>
      <c r="V854" s="101">
        <f t="shared" si="499"/>
        <v>4.7442831388177249E-3</v>
      </c>
      <c r="W854" s="569"/>
      <c r="X854" s="569"/>
      <c r="Y854" s="117" t="s">
        <v>135</v>
      </c>
      <c r="Z854" s="187">
        <v>2554956</v>
      </c>
      <c r="AA854" s="160">
        <f>IFERROR(Z854/W851,"-")</f>
        <v>2.2120145540077633E-2</v>
      </c>
      <c r="AB854" s="187">
        <v>35</v>
      </c>
      <c r="AC854" s="160">
        <f>IFERROR(AB854/X851,"-")</f>
        <v>0.21084337349397592</v>
      </c>
      <c r="AD854" s="190">
        <f t="shared" si="490"/>
        <v>72998.742857142861</v>
      </c>
      <c r="AE854" s="101">
        <f t="shared" si="500"/>
        <v>1.6604990985862036E-3</v>
      </c>
      <c r="AF854" s="569"/>
      <c r="AG854" s="569"/>
      <c r="AH854" s="117" t="s">
        <v>135</v>
      </c>
      <c r="AI854" s="187">
        <v>3363036</v>
      </c>
      <c r="AJ854" s="160">
        <f>IFERROR(AI854/AF851,"-")</f>
        <v>9.7357376227401229E-3</v>
      </c>
      <c r="AK854" s="187">
        <v>96</v>
      </c>
      <c r="AL854" s="160">
        <f>IFERROR(AK854/AG851,"-")</f>
        <v>0.26301369863013696</v>
      </c>
      <c r="AM854" s="190">
        <f t="shared" si="491"/>
        <v>35031.625</v>
      </c>
      <c r="AN854" s="101">
        <f t="shared" si="501"/>
        <v>4.5545118132650159E-3</v>
      </c>
      <c r="AO854" s="569"/>
      <c r="AP854" s="586"/>
      <c r="AQ854" s="117" t="s">
        <v>135</v>
      </c>
      <c r="AR854" s="187">
        <f t="shared" si="486"/>
        <v>40997956</v>
      </c>
      <c r="AS854" s="160">
        <f>IFERROR(AR854/AO851,"-")</f>
        <v>1.8366469290449102E-2</v>
      </c>
      <c r="AT854" s="187">
        <f t="shared" si="487"/>
        <v>871</v>
      </c>
      <c r="AU854" s="160">
        <f>IFERROR(AT854/AP851,"-")</f>
        <v>0.24425126191811553</v>
      </c>
      <c r="AV854" s="190">
        <f t="shared" si="492"/>
        <v>47069.983926521243</v>
      </c>
      <c r="AW854" s="101">
        <f t="shared" si="502"/>
        <v>4.1322706139102383E-2</v>
      </c>
      <c r="AX854" s="112"/>
      <c r="BN854" s="477"/>
      <c r="BO854" s="567"/>
      <c r="BP854" s="570"/>
      <c r="BQ854" s="570"/>
      <c r="BR854" s="119" t="s">
        <v>74</v>
      </c>
      <c r="BS854" s="374">
        <v>37554800</v>
      </c>
      <c r="BT854" s="329">
        <v>0.20795977115720221</v>
      </c>
      <c r="BU854" s="374">
        <v>184</v>
      </c>
      <c r="BV854" s="329">
        <v>0.8288288288288288</v>
      </c>
      <c r="BW854" s="374">
        <v>204102.17391304349</v>
      </c>
      <c r="BX854" s="389">
        <v>1.0308700767550003E-2</v>
      </c>
      <c r="CA854" s="9"/>
      <c r="CB854" s="138"/>
      <c r="CC854" s="138"/>
      <c r="CD854" s="138"/>
      <c r="CE854" s="138"/>
      <c r="CF854" s="138"/>
      <c r="CG854" s="138"/>
      <c r="CH854" s="1"/>
      <c r="CI854" s="9"/>
      <c r="CJ854" s="130"/>
      <c r="CK854" s="130"/>
      <c r="CL854" s="130"/>
      <c r="CM854" s="1"/>
      <c r="CN854" s="1"/>
      <c r="CO854" s="1"/>
      <c r="CP854" s="1"/>
      <c r="CQ854" s="1"/>
    </row>
    <row r="855" spans="2:95" s="14" customFormat="1" ht="13.5" customHeight="1">
      <c r="B855" s="451"/>
      <c r="C855" s="566"/>
      <c r="D855" s="581"/>
      <c r="E855" s="569"/>
      <c r="F855" s="569"/>
      <c r="G855" s="117" t="s">
        <v>136</v>
      </c>
      <c r="H855" s="187">
        <v>5872554</v>
      </c>
      <c r="I855" s="160">
        <f>IFERROR(H855/E851,"-")</f>
        <v>3.7926683618785756E-3</v>
      </c>
      <c r="J855" s="187">
        <v>98</v>
      </c>
      <c r="K855" s="160">
        <f>IFERROR(J855/F851,"-")</f>
        <v>3.6717871862120645E-2</v>
      </c>
      <c r="L855" s="190">
        <f t="shared" si="488"/>
        <v>59924.020408163262</v>
      </c>
      <c r="M855" s="101">
        <f t="shared" si="498"/>
        <v>4.6493974760413699E-3</v>
      </c>
      <c r="N855" s="569"/>
      <c r="O855" s="569"/>
      <c r="P855" s="117" t="s">
        <v>136</v>
      </c>
      <c r="Q855" s="187">
        <v>297237</v>
      </c>
      <c r="R855" s="160">
        <f>IFERROR(Q855/N851,"-")</f>
        <v>1.3335857199542223E-3</v>
      </c>
      <c r="S855" s="187">
        <v>23</v>
      </c>
      <c r="T855" s="160">
        <f>IFERROR(S855/O851,"-")</f>
        <v>6.2841530054644809E-2</v>
      </c>
      <c r="U855" s="190">
        <f t="shared" si="489"/>
        <v>12923.347826086956</v>
      </c>
      <c r="V855" s="101">
        <f t="shared" si="499"/>
        <v>1.0911851219280767E-3</v>
      </c>
      <c r="W855" s="569"/>
      <c r="X855" s="569"/>
      <c r="Y855" s="117" t="s">
        <v>136</v>
      </c>
      <c r="Z855" s="187">
        <v>18447</v>
      </c>
      <c r="AA855" s="160">
        <f>IFERROR(Z855/W851,"-")</f>
        <v>1.5970933541627021E-4</v>
      </c>
      <c r="AB855" s="187">
        <v>4</v>
      </c>
      <c r="AC855" s="160">
        <f>IFERROR(AB855/X851,"-")</f>
        <v>2.4096385542168676E-2</v>
      </c>
      <c r="AD855" s="190">
        <f t="shared" si="490"/>
        <v>4611.75</v>
      </c>
      <c r="AE855" s="101">
        <f t="shared" si="500"/>
        <v>1.8977132555270899E-4</v>
      </c>
      <c r="AF855" s="569"/>
      <c r="AG855" s="569"/>
      <c r="AH855" s="117" t="s">
        <v>136</v>
      </c>
      <c r="AI855" s="187">
        <v>193622</v>
      </c>
      <c r="AJ855" s="160">
        <f>IFERROR(AI855/AF851,"-")</f>
        <v>5.6052120464669078E-4</v>
      </c>
      <c r="AK855" s="187">
        <v>19</v>
      </c>
      <c r="AL855" s="160">
        <f>IFERROR(AK855/AG851,"-")</f>
        <v>5.2054794520547946E-2</v>
      </c>
      <c r="AM855" s="190">
        <f t="shared" si="491"/>
        <v>10190.631578947368</v>
      </c>
      <c r="AN855" s="101">
        <f t="shared" si="501"/>
        <v>9.0141379637536767E-4</v>
      </c>
      <c r="AO855" s="569"/>
      <c r="AP855" s="586"/>
      <c r="AQ855" s="117" t="s">
        <v>136</v>
      </c>
      <c r="AR855" s="187">
        <f t="shared" si="486"/>
        <v>6381860</v>
      </c>
      <c r="AS855" s="160">
        <f>IFERROR(AR855/AO851,"-")</f>
        <v>2.8589775477086106E-3</v>
      </c>
      <c r="AT855" s="187">
        <f t="shared" si="487"/>
        <v>144</v>
      </c>
      <c r="AU855" s="160">
        <f>IFERROR(AT855/AP851,"-")</f>
        <v>4.0381379697139654E-2</v>
      </c>
      <c r="AV855" s="190">
        <f t="shared" si="492"/>
        <v>44318.472222222219</v>
      </c>
      <c r="AW855" s="101">
        <f t="shared" si="502"/>
        <v>6.8317677198975234E-3</v>
      </c>
      <c r="AX855" s="112"/>
      <c r="BN855" s="555">
        <v>51</v>
      </c>
      <c r="BO855" s="565" t="s">
        <v>42</v>
      </c>
      <c r="BP855" s="568">
        <v>361473950</v>
      </c>
      <c r="BQ855" s="568">
        <v>455</v>
      </c>
      <c r="BR855" s="388" t="s">
        <v>133</v>
      </c>
      <c r="BS855" s="374">
        <v>7243343</v>
      </c>
      <c r="BT855" s="329">
        <v>2.0038354077797308E-2</v>
      </c>
      <c r="BU855" s="374">
        <v>100</v>
      </c>
      <c r="BV855" s="329">
        <v>0.21978021978021978</v>
      </c>
      <c r="BW855" s="374">
        <v>72433.429999999993</v>
      </c>
      <c r="BX855" s="389">
        <v>4.1473125414731252E-3</v>
      </c>
      <c r="CA855" s="9"/>
      <c r="CB855" s="138"/>
      <c r="CC855" s="138"/>
      <c r="CD855" s="138"/>
      <c r="CE855" s="138"/>
      <c r="CF855" s="138"/>
      <c r="CG855" s="138"/>
      <c r="CH855" s="1"/>
      <c r="CI855" s="9"/>
      <c r="CJ855" s="130"/>
      <c r="CK855" s="130"/>
      <c r="CL855" s="130"/>
      <c r="CM855" s="1"/>
      <c r="CN855" s="1"/>
      <c r="CO855" s="1"/>
      <c r="CP855" s="1"/>
      <c r="CQ855" s="1"/>
    </row>
    <row r="856" spans="2:95" s="14" customFormat="1" ht="13.5" customHeight="1">
      <c r="B856" s="451"/>
      <c r="C856" s="566"/>
      <c r="D856" s="581"/>
      <c r="E856" s="569"/>
      <c r="F856" s="569"/>
      <c r="G856" s="117" t="s">
        <v>137</v>
      </c>
      <c r="H856" s="187">
        <v>21104683</v>
      </c>
      <c r="I856" s="160">
        <f>IFERROR(H856/E851,"-")</f>
        <v>1.3630025965121244E-2</v>
      </c>
      <c r="J856" s="187">
        <v>775</v>
      </c>
      <c r="K856" s="160">
        <f>IFERROR(J856/F851,"-")</f>
        <v>0.29037092544023979</v>
      </c>
      <c r="L856" s="190">
        <f t="shared" si="488"/>
        <v>27231.849032258066</v>
      </c>
      <c r="M856" s="101">
        <f t="shared" si="498"/>
        <v>3.6768194325837368E-2</v>
      </c>
      <c r="N856" s="569"/>
      <c r="O856" s="569"/>
      <c r="P856" s="117" t="s">
        <v>137</v>
      </c>
      <c r="Q856" s="187">
        <v>2052211</v>
      </c>
      <c r="R856" s="160">
        <f>IFERROR(Q856/N851,"-")</f>
        <v>9.2074650327280058E-3</v>
      </c>
      <c r="S856" s="187">
        <v>138</v>
      </c>
      <c r="T856" s="160">
        <f>IFERROR(S856/O851,"-")</f>
        <v>0.37704918032786883</v>
      </c>
      <c r="U856" s="190">
        <f t="shared" si="489"/>
        <v>14871.09420289855</v>
      </c>
      <c r="V856" s="101">
        <f t="shared" si="499"/>
        <v>6.5471107315684604E-3</v>
      </c>
      <c r="W856" s="569"/>
      <c r="X856" s="569"/>
      <c r="Y856" s="117" t="s">
        <v>137</v>
      </c>
      <c r="Z856" s="187">
        <v>2723143</v>
      </c>
      <c r="AA856" s="160">
        <f>IFERROR(Z856/W851,"-")</f>
        <v>2.3576264908845249E-2</v>
      </c>
      <c r="AB856" s="187">
        <v>66</v>
      </c>
      <c r="AC856" s="160">
        <f>IFERROR(AB856/X851,"-")</f>
        <v>0.39759036144578314</v>
      </c>
      <c r="AD856" s="190">
        <f t="shared" si="490"/>
        <v>41259.742424242424</v>
      </c>
      <c r="AE856" s="101">
        <f t="shared" si="500"/>
        <v>3.1312268716196983E-3</v>
      </c>
      <c r="AF856" s="569"/>
      <c r="AG856" s="569"/>
      <c r="AH856" s="117" t="s">
        <v>137</v>
      </c>
      <c r="AI856" s="187">
        <v>4446879</v>
      </c>
      <c r="AJ856" s="160">
        <f>IFERROR(AI856/AF851,"-")</f>
        <v>1.2873382022694072E-2</v>
      </c>
      <c r="AK856" s="187">
        <v>145</v>
      </c>
      <c r="AL856" s="160">
        <f>IFERROR(AK856/AG851,"-")</f>
        <v>0.39726027397260272</v>
      </c>
      <c r="AM856" s="190">
        <f t="shared" si="491"/>
        <v>30668.131034482758</v>
      </c>
      <c r="AN856" s="101">
        <f t="shared" si="501"/>
        <v>6.8792105512857004E-3</v>
      </c>
      <c r="AO856" s="569"/>
      <c r="AP856" s="586"/>
      <c r="AQ856" s="117" t="s">
        <v>137</v>
      </c>
      <c r="AR856" s="187">
        <f t="shared" si="486"/>
        <v>30326916</v>
      </c>
      <c r="AS856" s="160">
        <f>IFERROR(AR856/AO851,"-")</f>
        <v>1.3586003443391899E-2</v>
      </c>
      <c r="AT856" s="187">
        <f t="shared" si="487"/>
        <v>1124</v>
      </c>
      <c r="AU856" s="160">
        <f>IFERROR(AT856/AP851,"-")</f>
        <v>0.31519910263600676</v>
      </c>
      <c r="AV856" s="190">
        <f t="shared" si="492"/>
        <v>26981.241992882562</v>
      </c>
      <c r="AW856" s="101">
        <f t="shared" si="502"/>
        <v>5.3325742480311224E-2</v>
      </c>
      <c r="AX856" s="112"/>
      <c r="BN856" s="476"/>
      <c r="BO856" s="566"/>
      <c r="BP856" s="569"/>
      <c r="BQ856" s="569"/>
      <c r="BR856" s="388" t="s">
        <v>134</v>
      </c>
      <c r="BS856" s="374">
        <v>7259557</v>
      </c>
      <c r="BT856" s="329">
        <v>2.0083209315636716E-2</v>
      </c>
      <c r="BU856" s="374">
        <v>141</v>
      </c>
      <c r="BV856" s="329">
        <v>0.3098901098901099</v>
      </c>
      <c r="BW856" s="374">
        <v>51486.21985815603</v>
      </c>
      <c r="BX856" s="389">
        <v>5.8477106834771073E-3</v>
      </c>
      <c r="CA856" s="9"/>
      <c r="CB856" s="138"/>
      <c r="CC856" s="138"/>
      <c r="CD856" s="138"/>
      <c r="CE856" s="138"/>
      <c r="CF856" s="138"/>
      <c r="CG856" s="138"/>
      <c r="CH856" s="1"/>
      <c r="CI856" s="9"/>
      <c r="CJ856" s="130"/>
      <c r="CK856" s="130"/>
      <c r="CL856" s="130"/>
      <c r="CM856" s="1"/>
      <c r="CN856" s="1"/>
      <c r="CO856" s="1"/>
      <c r="CP856" s="1"/>
      <c r="CQ856" s="1"/>
    </row>
    <row r="857" spans="2:95" s="14" customFormat="1" ht="13.5" customHeight="1">
      <c r="B857" s="451"/>
      <c r="C857" s="566"/>
      <c r="D857" s="581"/>
      <c r="E857" s="569"/>
      <c r="F857" s="569"/>
      <c r="G857" s="117" t="s">
        <v>138</v>
      </c>
      <c r="H857" s="187">
        <v>44387804</v>
      </c>
      <c r="I857" s="160">
        <f>IFERROR(H857/E851,"-")</f>
        <v>2.8666951361207966E-2</v>
      </c>
      <c r="J857" s="187">
        <v>917</v>
      </c>
      <c r="K857" s="160">
        <f>IFERROR(J857/F851,"-")</f>
        <v>0.34357437242412886</v>
      </c>
      <c r="L857" s="190">
        <f t="shared" si="488"/>
        <v>48405.456924754631</v>
      </c>
      <c r="M857" s="101">
        <f t="shared" si="498"/>
        <v>4.3505076382958537E-2</v>
      </c>
      <c r="N857" s="569"/>
      <c r="O857" s="569"/>
      <c r="P857" s="117" t="s">
        <v>138</v>
      </c>
      <c r="Q857" s="187">
        <v>6093337</v>
      </c>
      <c r="R857" s="160">
        <f>IFERROR(Q857/N851,"-")</f>
        <v>2.7338410797002732E-2</v>
      </c>
      <c r="S857" s="187">
        <v>129</v>
      </c>
      <c r="T857" s="160">
        <f>IFERROR(S857/O851,"-")</f>
        <v>0.35245901639344263</v>
      </c>
      <c r="U857" s="190">
        <f t="shared" si="489"/>
        <v>47235.170542635657</v>
      </c>
      <c r="V857" s="101">
        <f t="shared" si="499"/>
        <v>6.1201252490748646E-3</v>
      </c>
      <c r="W857" s="569"/>
      <c r="X857" s="569"/>
      <c r="Y857" s="117" t="s">
        <v>138</v>
      </c>
      <c r="Z857" s="187">
        <v>2768069</v>
      </c>
      <c r="AA857" s="160">
        <f>IFERROR(Z857/W851,"-")</f>
        <v>2.3965222549811874E-2</v>
      </c>
      <c r="AB857" s="187">
        <v>54</v>
      </c>
      <c r="AC857" s="160">
        <f>IFERROR(AB857/X851,"-")</f>
        <v>0.3253012048192771</v>
      </c>
      <c r="AD857" s="190">
        <f t="shared" si="490"/>
        <v>51260.537037037036</v>
      </c>
      <c r="AE857" s="101">
        <f t="shared" si="500"/>
        <v>2.5619128949615714E-3</v>
      </c>
      <c r="AF857" s="569"/>
      <c r="AG857" s="569"/>
      <c r="AH857" s="117" t="s">
        <v>138</v>
      </c>
      <c r="AI857" s="187">
        <v>7644373</v>
      </c>
      <c r="AJ857" s="160">
        <f>IFERROR(AI857/AF851,"-")</f>
        <v>2.2129887940051426E-2</v>
      </c>
      <c r="AK857" s="187">
        <v>139</v>
      </c>
      <c r="AL857" s="160">
        <f>IFERROR(AK857/AG851,"-")</f>
        <v>0.38082191780821917</v>
      </c>
      <c r="AM857" s="190">
        <f t="shared" si="491"/>
        <v>54995.489208633095</v>
      </c>
      <c r="AN857" s="101">
        <f t="shared" si="501"/>
        <v>6.5945535629566374E-3</v>
      </c>
      <c r="AO857" s="569"/>
      <c r="AP857" s="586"/>
      <c r="AQ857" s="117" t="s">
        <v>138</v>
      </c>
      <c r="AR857" s="187">
        <f t="shared" si="486"/>
        <v>60893583</v>
      </c>
      <c r="AS857" s="160">
        <f>IFERROR(AR857/AO851,"-")</f>
        <v>2.7279411738353822E-2</v>
      </c>
      <c r="AT857" s="187">
        <f t="shared" si="487"/>
        <v>1239</v>
      </c>
      <c r="AU857" s="160">
        <f>IFERROR(AT857/AP851,"-")</f>
        <v>0.34744812114413909</v>
      </c>
      <c r="AV857" s="190">
        <f t="shared" si="492"/>
        <v>49147.363196125909</v>
      </c>
      <c r="AW857" s="101">
        <f t="shared" si="502"/>
        <v>5.8781668089951611E-2</v>
      </c>
      <c r="AX857" s="112"/>
      <c r="BN857" s="476"/>
      <c r="BO857" s="566"/>
      <c r="BP857" s="569"/>
      <c r="BQ857" s="569"/>
      <c r="BR857" s="388" t="s">
        <v>135</v>
      </c>
      <c r="BS857" s="374">
        <v>3353573</v>
      </c>
      <c r="BT857" s="329">
        <v>9.2774956535595435E-3</v>
      </c>
      <c r="BU857" s="374">
        <v>121</v>
      </c>
      <c r="BV857" s="329">
        <v>0.26593406593406593</v>
      </c>
      <c r="BW857" s="374">
        <v>27715.479338842975</v>
      </c>
      <c r="BX857" s="389">
        <v>5.0182481751824817E-3</v>
      </c>
      <c r="CA857" s="9"/>
      <c r="CB857" s="138"/>
      <c r="CC857" s="138"/>
      <c r="CD857" s="138"/>
      <c r="CE857" s="138"/>
      <c r="CF857" s="138"/>
      <c r="CG857" s="138"/>
      <c r="CH857" s="1"/>
      <c r="CI857" s="9"/>
      <c r="CJ857" s="130"/>
      <c r="CK857" s="130"/>
      <c r="CL857" s="130"/>
      <c r="CM857" s="1"/>
      <c r="CN857" s="1"/>
      <c r="CO857" s="1"/>
      <c r="CP857" s="1"/>
      <c r="CQ857" s="1"/>
    </row>
    <row r="858" spans="2:95" s="14" customFormat="1" ht="13.5" customHeight="1">
      <c r="B858" s="451"/>
      <c r="C858" s="566"/>
      <c r="D858" s="581"/>
      <c r="E858" s="569"/>
      <c r="F858" s="569"/>
      <c r="G858" s="117" t="s">
        <v>139</v>
      </c>
      <c r="H858" s="187">
        <v>20370362</v>
      </c>
      <c r="I858" s="160">
        <f>IFERROR(H858/E851,"-")</f>
        <v>1.3155779832320585E-2</v>
      </c>
      <c r="J858" s="187">
        <v>247</v>
      </c>
      <c r="K858" s="160">
        <f>IFERROR(J858/F851,"-")</f>
        <v>9.2544023979018356E-2</v>
      </c>
      <c r="L858" s="190">
        <f t="shared" si="488"/>
        <v>82471.101214574897</v>
      </c>
      <c r="M858" s="101">
        <f t="shared" si="498"/>
        <v>1.171837935287978E-2</v>
      </c>
      <c r="N858" s="569"/>
      <c r="O858" s="569"/>
      <c r="P858" s="117" t="s">
        <v>139</v>
      </c>
      <c r="Q858" s="187">
        <v>3046009</v>
      </c>
      <c r="R858" s="160">
        <f>IFERROR(Q858/N851,"-")</f>
        <v>1.3666246480929496E-2</v>
      </c>
      <c r="S858" s="187">
        <v>38</v>
      </c>
      <c r="T858" s="160">
        <f>IFERROR(S858/O851,"-")</f>
        <v>0.10382513661202186</v>
      </c>
      <c r="U858" s="190">
        <f t="shared" si="489"/>
        <v>80158.131578947374</v>
      </c>
      <c r="V858" s="101">
        <f t="shared" si="499"/>
        <v>1.8028275927507353E-3</v>
      </c>
      <c r="W858" s="569"/>
      <c r="X858" s="569"/>
      <c r="Y858" s="117" t="s">
        <v>139</v>
      </c>
      <c r="Z858" s="187">
        <v>3013139</v>
      </c>
      <c r="AA858" s="160">
        <f>IFERROR(Z858/W851,"-")</f>
        <v>2.6086974966490217E-2</v>
      </c>
      <c r="AB858" s="187">
        <v>13</v>
      </c>
      <c r="AC858" s="160">
        <f>IFERROR(AB858/X851,"-")</f>
        <v>7.8313253012048195E-2</v>
      </c>
      <c r="AD858" s="190">
        <f t="shared" si="490"/>
        <v>231779.92307692306</v>
      </c>
      <c r="AE858" s="101">
        <f t="shared" si="500"/>
        <v>6.1675680804630423E-4</v>
      </c>
      <c r="AF858" s="569"/>
      <c r="AG858" s="569"/>
      <c r="AH858" s="117" t="s">
        <v>139</v>
      </c>
      <c r="AI858" s="187">
        <v>2421468</v>
      </c>
      <c r="AJ858" s="160">
        <f>IFERROR(AI858/AF851,"-")</f>
        <v>7.0099687038322755E-3</v>
      </c>
      <c r="AK858" s="187">
        <v>53</v>
      </c>
      <c r="AL858" s="160">
        <f>IFERROR(AK858/AG851,"-")</f>
        <v>0.14520547945205478</v>
      </c>
      <c r="AM858" s="190">
        <f t="shared" si="491"/>
        <v>45688.07547169811</v>
      </c>
      <c r="AN858" s="101">
        <f t="shared" si="501"/>
        <v>2.5144700635733939E-3</v>
      </c>
      <c r="AO858" s="569"/>
      <c r="AP858" s="586"/>
      <c r="AQ858" s="117" t="s">
        <v>139</v>
      </c>
      <c r="AR858" s="187">
        <f t="shared" si="486"/>
        <v>28850978</v>
      </c>
      <c r="AS858" s="160">
        <f>IFERROR(AR858/AO851,"-")</f>
        <v>1.2924805359477499E-2</v>
      </c>
      <c r="AT858" s="187">
        <f t="shared" si="487"/>
        <v>351</v>
      </c>
      <c r="AU858" s="160">
        <f>IFERROR(AT858/AP851,"-")</f>
        <v>9.8429613011777897E-2</v>
      </c>
      <c r="AV858" s="190">
        <f t="shared" si="492"/>
        <v>82196.518518518526</v>
      </c>
      <c r="AW858" s="101">
        <f t="shared" si="502"/>
        <v>1.6652433817250213E-2</v>
      </c>
      <c r="AX858" s="112"/>
      <c r="BN858" s="476"/>
      <c r="BO858" s="566"/>
      <c r="BP858" s="569"/>
      <c r="BQ858" s="569"/>
      <c r="BR858" s="388" t="s">
        <v>136</v>
      </c>
      <c r="BS858" s="374">
        <v>297577</v>
      </c>
      <c r="BT858" s="329">
        <v>8.2323221355231821E-4</v>
      </c>
      <c r="BU858" s="374">
        <v>22</v>
      </c>
      <c r="BV858" s="329">
        <v>4.8351648351648353E-2</v>
      </c>
      <c r="BW858" s="374">
        <v>13526.227272727272</v>
      </c>
      <c r="BX858" s="389">
        <v>9.1240875912408756E-4</v>
      </c>
      <c r="CA858" s="9"/>
      <c r="CB858" s="138"/>
      <c r="CC858" s="138"/>
      <c r="CD858" s="138"/>
      <c r="CE858" s="138"/>
      <c r="CF858" s="138"/>
      <c r="CG858" s="138"/>
      <c r="CH858" s="1"/>
      <c r="CI858" s="9"/>
      <c r="CJ858" s="130"/>
      <c r="CK858" s="130"/>
      <c r="CL858" s="130"/>
      <c r="CM858" s="1"/>
      <c r="CN858" s="1"/>
      <c r="CO858" s="1"/>
      <c r="CP858" s="1"/>
      <c r="CQ858" s="1"/>
    </row>
    <row r="859" spans="2:95" s="14" customFormat="1" ht="13.5" customHeight="1">
      <c r="B859" s="451"/>
      <c r="C859" s="566"/>
      <c r="D859" s="581"/>
      <c r="E859" s="569"/>
      <c r="F859" s="569"/>
      <c r="G859" s="117" t="s">
        <v>149</v>
      </c>
      <c r="H859" s="187">
        <v>0</v>
      </c>
      <c r="I859" s="160">
        <f>IFERROR(H859/E851,"-")</f>
        <v>0</v>
      </c>
      <c r="J859" s="187">
        <v>0</v>
      </c>
      <c r="K859" s="160">
        <f>IFERROR(J859/F851,"-")</f>
        <v>0</v>
      </c>
      <c r="L859" s="190" t="str">
        <f t="shared" si="488"/>
        <v>-</v>
      </c>
      <c r="M859" s="101">
        <f t="shared" si="498"/>
        <v>0</v>
      </c>
      <c r="N859" s="569"/>
      <c r="O859" s="569"/>
      <c r="P859" s="117" t="s">
        <v>149</v>
      </c>
      <c r="Q859" s="187">
        <v>0</v>
      </c>
      <c r="R859" s="160">
        <f>IFERROR(Q859/N851,"-")</f>
        <v>0</v>
      </c>
      <c r="S859" s="187">
        <v>0</v>
      </c>
      <c r="T859" s="160">
        <f>IFERROR(S859/O851,"-")</f>
        <v>0</v>
      </c>
      <c r="U859" s="190" t="str">
        <f t="shared" si="489"/>
        <v>-</v>
      </c>
      <c r="V859" s="101">
        <f t="shared" si="499"/>
        <v>0</v>
      </c>
      <c r="W859" s="569"/>
      <c r="X859" s="569"/>
      <c r="Y859" s="117" t="s">
        <v>149</v>
      </c>
      <c r="Z859" s="187">
        <v>0</v>
      </c>
      <c r="AA859" s="160">
        <f>IFERROR(Z859/W851,"-")</f>
        <v>0</v>
      </c>
      <c r="AB859" s="187">
        <v>0</v>
      </c>
      <c r="AC859" s="160">
        <f>IFERROR(AB859/X851,"-")</f>
        <v>0</v>
      </c>
      <c r="AD859" s="190" t="str">
        <f t="shared" si="490"/>
        <v>-</v>
      </c>
      <c r="AE859" s="101">
        <f t="shared" si="500"/>
        <v>0</v>
      </c>
      <c r="AF859" s="569"/>
      <c r="AG859" s="569"/>
      <c r="AH859" s="117" t="s">
        <v>149</v>
      </c>
      <c r="AI859" s="187">
        <v>0</v>
      </c>
      <c r="AJ859" s="160">
        <f>IFERROR(AI859/AF851,"-")</f>
        <v>0</v>
      </c>
      <c r="AK859" s="187">
        <v>0</v>
      </c>
      <c r="AL859" s="160">
        <f>IFERROR(AK859/AG851,"-")</f>
        <v>0</v>
      </c>
      <c r="AM859" s="190" t="str">
        <f t="shared" si="491"/>
        <v>-</v>
      </c>
      <c r="AN859" s="101">
        <f t="shared" si="501"/>
        <v>0</v>
      </c>
      <c r="AO859" s="569"/>
      <c r="AP859" s="586"/>
      <c r="AQ859" s="117" t="s">
        <v>149</v>
      </c>
      <c r="AR859" s="187">
        <f t="shared" si="486"/>
        <v>0</v>
      </c>
      <c r="AS859" s="160">
        <f>IFERROR(AR859/AO851,"-")</f>
        <v>0</v>
      </c>
      <c r="AT859" s="187">
        <f t="shared" si="487"/>
        <v>0</v>
      </c>
      <c r="AU859" s="160">
        <f>IFERROR(AT859/AP851,"-")</f>
        <v>0</v>
      </c>
      <c r="AV859" s="190" t="str">
        <f t="shared" si="492"/>
        <v>-</v>
      </c>
      <c r="AW859" s="101">
        <f t="shared" si="502"/>
        <v>0</v>
      </c>
      <c r="AX859" s="112"/>
      <c r="BN859" s="476"/>
      <c r="BO859" s="566"/>
      <c r="BP859" s="569"/>
      <c r="BQ859" s="569"/>
      <c r="BR859" s="388" t="s">
        <v>137</v>
      </c>
      <c r="BS859" s="374">
        <v>6645180</v>
      </c>
      <c r="BT859" s="329">
        <v>1.8383565399387701E-2</v>
      </c>
      <c r="BU859" s="374">
        <v>171</v>
      </c>
      <c r="BV859" s="329">
        <v>0.37582417582417582</v>
      </c>
      <c r="BW859" s="374">
        <v>38860.701754385962</v>
      </c>
      <c r="BX859" s="389">
        <v>7.0919044459190443E-3</v>
      </c>
      <c r="CA859" s="9"/>
      <c r="CB859" s="138"/>
      <c r="CC859" s="138"/>
      <c r="CD859" s="138"/>
      <c r="CE859" s="138"/>
      <c r="CF859" s="138"/>
      <c r="CG859" s="138"/>
      <c r="CH859" s="1"/>
      <c r="CI859" s="9"/>
      <c r="CJ859" s="130"/>
      <c r="CK859" s="130"/>
      <c r="CL859" s="130"/>
      <c r="CM859" s="1"/>
      <c r="CN859" s="1"/>
      <c r="CO859" s="1"/>
      <c r="CP859" s="1"/>
      <c r="CQ859" s="1"/>
    </row>
    <row r="860" spans="2:95" s="14" customFormat="1" ht="13.5" customHeight="1">
      <c r="B860" s="451"/>
      <c r="C860" s="566"/>
      <c r="D860" s="581"/>
      <c r="E860" s="569"/>
      <c r="F860" s="569"/>
      <c r="G860" s="117" t="s">
        <v>140</v>
      </c>
      <c r="H860" s="187">
        <v>199900</v>
      </c>
      <c r="I860" s="160">
        <f>IFERROR(H860/E851,"-")</f>
        <v>1.2910130848341748E-4</v>
      </c>
      <c r="J860" s="187">
        <v>10</v>
      </c>
      <c r="K860" s="160">
        <f>IFERROR(J860/F851,"-")</f>
        <v>3.7467216185837391E-3</v>
      </c>
      <c r="L860" s="190">
        <f t="shared" si="488"/>
        <v>19990</v>
      </c>
      <c r="M860" s="101">
        <f t="shared" si="498"/>
        <v>4.7442831388177245E-4</v>
      </c>
      <c r="N860" s="569"/>
      <c r="O860" s="569"/>
      <c r="P860" s="117" t="s">
        <v>140</v>
      </c>
      <c r="Q860" s="187">
        <v>59576</v>
      </c>
      <c r="R860" s="160">
        <f>IFERROR(Q860/N851,"-")</f>
        <v>2.6729412170084055E-4</v>
      </c>
      <c r="S860" s="187">
        <v>3</v>
      </c>
      <c r="T860" s="160">
        <f>IFERROR(S860/O851,"-")</f>
        <v>8.1967213114754103E-3</v>
      </c>
      <c r="U860" s="190">
        <f t="shared" si="489"/>
        <v>19858.666666666668</v>
      </c>
      <c r="V860" s="101">
        <f t="shared" si="499"/>
        <v>1.4232849416453175E-4</v>
      </c>
      <c r="W860" s="569"/>
      <c r="X860" s="569"/>
      <c r="Y860" s="117" t="s">
        <v>140</v>
      </c>
      <c r="Z860" s="187">
        <v>10075</v>
      </c>
      <c r="AA860" s="160">
        <f>IFERROR(Z860/W851,"-")</f>
        <v>8.7226733578301207E-5</v>
      </c>
      <c r="AB860" s="187">
        <v>1</v>
      </c>
      <c r="AC860" s="160">
        <f>IFERROR(AB860/X851,"-")</f>
        <v>6.024096385542169E-3</v>
      </c>
      <c r="AD860" s="190">
        <f t="shared" si="490"/>
        <v>10075</v>
      </c>
      <c r="AE860" s="101">
        <f t="shared" si="500"/>
        <v>4.7442831388177247E-5</v>
      </c>
      <c r="AF860" s="569"/>
      <c r="AG860" s="569"/>
      <c r="AH860" s="117" t="s">
        <v>140</v>
      </c>
      <c r="AI860" s="187">
        <v>78686</v>
      </c>
      <c r="AJ860" s="160">
        <f>IFERROR(AI860/AF851,"-")</f>
        <v>2.2779008330060379E-4</v>
      </c>
      <c r="AK860" s="187">
        <v>4</v>
      </c>
      <c r="AL860" s="160">
        <f>IFERROR(AK860/AG851,"-")</f>
        <v>1.0958904109589041E-2</v>
      </c>
      <c r="AM860" s="190">
        <f t="shared" si="491"/>
        <v>19671.5</v>
      </c>
      <c r="AN860" s="101">
        <f t="shared" si="501"/>
        <v>1.8977132555270899E-4</v>
      </c>
      <c r="AO860" s="569"/>
      <c r="AP860" s="586"/>
      <c r="AQ860" s="117" t="s">
        <v>140</v>
      </c>
      <c r="AR860" s="187">
        <f t="shared" si="486"/>
        <v>348237</v>
      </c>
      <c r="AS860" s="160">
        <f>IFERROR(AR860/AO851,"-")</f>
        <v>1.560049522053764E-4</v>
      </c>
      <c r="AT860" s="187">
        <f t="shared" si="487"/>
        <v>18</v>
      </c>
      <c r="AU860" s="160">
        <f>IFERROR(AT860/AP851,"-")</f>
        <v>5.0476724621424567E-3</v>
      </c>
      <c r="AV860" s="190">
        <f t="shared" si="492"/>
        <v>19346.5</v>
      </c>
      <c r="AW860" s="101">
        <f t="shared" si="502"/>
        <v>8.5397096498719043E-4</v>
      </c>
      <c r="AX860" s="112"/>
      <c r="BN860" s="476"/>
      <c r="BO860" s="566"/>
      <c r="BP860" s="569"/>
      <c r="BQ860" s="569"/>
      <c r="BR860" s="388" t="s">
        <v>138</v>
      </c>
      <c r="BS860" s="374">
        <v>8710426</v>
      </c>
      <c r="BT860" s="329">
        <v>2.4096967430156446E-2</v>
      </c>
      <c r="BU860" s="374">
        <v>157</v>
      </c>
      <c r="BV860" s="329">
        <v>0.34505494505494505</v>
      </c>
      <c r="BW860" s="374">
        <v>55480.420382165605</v>
      </c>
      <c r="BX860" s="389">
        <v>6.5112806901128067E-3</v>
      </c>
      <c r="CA860" s="9"/>
      <c r="CB860" s="138"/>
      <c r="CC860" s="138"/>
      <c r="CD860" s="138"/>
      <c r="CE860" s="138"/>
      <c r="CF860" s="138"/>
      <c r="CG860" s="138"/>
      <c r="CH860" s="1"/>
      <c r="CI860" s="9"/>
      <c r="CJ860" s="130"/>
      <c r="CK860" s="130"/>
      <c r="CL860" s="130"/>
      <c r="CM860" s="1"/>
      <c r="CN860" s="1"/>
      <c r="CO860" s="1"/>
      <c r="CP860" s="1"/>
      <c r="CQ860" s="1"/>
    </row>
    <row r="861" spans="2:95" s="14" customFormat="1" ht="13.5" customHeight="1">
      <c r="B861" s="451"/>
      <c r="C861" s="566"/>
      <c r="D861" s="581"/>
      <c r="E861" s="569"/>
      <c r="F861" s="569"/>
      <c r="G861" s="117" t="s">
        <v>141</v>
      </c>
      <c r="H861" s="187">
        <v>1199759</v>
      </c>
      <c r="I861" s="160">
        <f>IFERROR(H861/E851,"-")</f>
        <v>7.748397036756202E-4</v>
      </c>
      <c r="J861" s="187">
        <v>114</v>
      </c>
      <c r="K861" s="160">
        <f>IFERROR(J861/F851,"-")</f>
        <v>4.2712626451854627E-2</v>
      </c>
      <c r="L861" s="190">
        <f t="shared" si="488"/>
        <v>10524.201754385966</v>
      </c>
      <c r="M861" s="101">
        <f t="shared" si="498"/>
        <v>5.4084827782522058E-3</v>
      </c>
      <c r="N861" s="569"/>
      <c r="O861" s="569"/>
      <c r="P861" s="117" t="s">
        <v>141</v>
      </c>
      <c r="Q861" s="187">
        <v>30635</v>
      </c>
      <c r="R861" s="160">
        <f>IFERROR(Q861/N851,"-")</f>
        <v>1.374472173073931E-4</v>
      </c>
      <c r="S861" s="187">
        <v>12</v>
      </c>
      <c r="T861" s="160">
        <f>IFERROR(S861/O851,"-")</f>
        <v>3.2786885245901641E-2</v>
      </c>
      <c r="U861" s="190">
        <f t="shared" si="489"/>
        <v>2552.9166666666665</v>
      </c>
      <c r="V861" s="101">
        <f t="shared" si="499"/>
        <v>5.6931397665812699E-4</v>
      </c>
      <c r="W861" s="569"/>
      <c r="X861" s="569"/>
      <c r="Y861" s="117" t="s">
        <v>141</v>
      </c>
      <c r="Z861" s="187">
        <v>76816</v>
      </c>
      <c r="AA861" s="160">
        <f>IFERROR(Z861/W851,"-")</f>
        <v>6.6505297931025167E-4</v>
      </c>
      <c r="AB861" s="187">
        <v>7</v>
      </c>
      <c r="AC861" s="160">
        <f>IFERROR(AB861/X851,"-")</f>
        <v>4.2168674698795178E-2</v>
      </c>
      <c r="AD861" s="190">
        <f t="shared" si="490"/>
        <v>10973.714285714286</v>
      </c>
      <c r="AE861" s="101">
        <f t="shared" si="500"/>
        <v>3.3209981971724073E-4</v>
      </c>
      <c r="AF861" s="569"/>
      <c r="AG861" s="569"/>
      <c r="AH861" s="117" t="s">
        <v>141</v>
      </c>
      <c r="AI861" s="187">
        <v>232516</v>
      </c>
      <c r="AJ861" s="160">
        <f>IFERROR(AI861/AF851,"-")</f>
        <v>6.7311642488782238E-4</v>
      </c>
      <c r="AK861" s="187">
        <v>28</v>
      </c>
      <c r="AL861" s="160">
        <f>IFERROR(AK861/AG851,"-")</f>
        <v>7.6712328767123292E-2</v>
      </c>
      <c r="AM861" s="190">
        <f t="shared" si="491"/>
        <v>8304.1428571428569</v>
      </c>
      <c r="AN861" s="101">
        <f t="shared" si="501"/>
        <v>1.3283992788689629E-3</v>
      </c>
      <c r="AO861" s="569"/>
      <c r="AP861" s="586"/>
      <c r="AQ861" s="117" t="s">
        <v>141</v>
      </c>
      <c r="AR861" s="187">
        <f t="shared" si="486"/>
        <v>1539726</v>
      </c>
      <c r="AS861" s="160">
        <f>IFERROR(AR861/AO851,"-")</f>
        <v>6.8977415105050694E-4</v>
      </c>
      <c r="AT861" s="187">
        <f t="shared" si="487"/>
        <v>161</v>
      </c>
      <c r="AU861" s="160">
        <f>IFERROR(AT861/AP851,"-")</f>
        <v>4.5148625911385305E-2</v>
      </c>
      <c r="AV861" s="190">
        <f t="shared" si="492"/>
        <v>9563.5155279503106</v>
      </c>
      <c r="AW861" s="101">
        <f t="shared" si="502"/>
        <v>7.6382958534965363E-3</v>
      </c>
      <c r="AX861" s="112"/>
      <c r="BN861" s="476"/>
      <c r="BO861" s="566"/>
      <c r="BP861" s="569"/>
      <c r="BQ861" s="569"/>
      <c r="BR861" s="388" t="s">
        <v>139</v>
      </c>
      <c r="BS861" s="374">
        <v>10804554</v>
      </c>
      <c r="BT861" s="329">
        <v>2.989027010106814E-2</v>
      </c>
      <c r="BU861" s="374">
        <v>55</v>
      </c>
      <c r="BV861" s="329">
        <v>0.12087912087912088</v>
      </c>
      <c r="BW861" s="374">
        <v>196446.43636363637</v>
      </c>
      <c r="BX861" s="389">
        <v>2.2810218978102188E-3</v>
      </c>
      <c r="CA861" s="9"/>
      <c r="CB861" s="138"/>
      <c r="CC861" s="138"/>
      <c r="CD861" s="138"/>
      <c r="CE861" s="138"/>
      <c r="CF861" s="138"/>
      <c r="CG861" s="138"/>
      <c r="CH861" s="1"/>
      <c r="CI861" s="9"/>
      <c r="CJ861" s="130"/>
      <c r="CK861" s="130"/>
      <c r="CL861" s="130"/>
      <c r="CM861" s="1"/>
      <c r="CN861" s="1"/>
      <c r="CO861" s="1"/>
      <c r="CP861" s="1"/>
      <c r="CQ861" s="1"/>
    </row>
    <row r="862" spans="2:95" s="14" customFormat="1" ht="13.5" customHeight="1">
      <c r="B862" s="451"/>
      <c r="C862" s="566"/>
      <c r="D862" s="581"/>
      <c r="E862" s="569"/>
      <c r="F862" s="569"/>
      <c r="G862" s="117" t="s">
        <v>142</v>
      </c>
      <c r="H862" s="187">
        <v>137422</v>
      </c>
      <c r="I862" s="160">
        <f>IFERROR(H862/E851,"-")</f>
        <v>8.8751175659870917E-5</v>
      </c>
      <c r="J862" s="187">
        <v>5</v>
      </c>
      <c r="K862" s="160">
        <f>IFERROR(J862/F851,"-")</f>
        <v>1.8733608092918695E-3</v>
      </c>
      <c r="L862" s="190">
        <f t="shared" si="488"/>
        <v>27484.400000000001</v>
      </c>
      <c r="M862" s="101">
        <f t="shared" si="498"/>
        <v>2.3721415694088623E-4</v>
      </c>
      <c r="N862" s="569"/>
      <c r="O862" s="569"/>
      <c r="P862" s="117" t="s">
        <v>142</v>
      </c>
      <c r="Q862" s="187">
        <v>363</v>
      </c>
      <c r="R862" s="160">
        <f>IFERROR(Q862/N851,"-")</f>
        <v>1.6286384815597745E-6</v>
      </c>
      <c r="S862" s="187">
        <v>1</v>
      </c>
      <c r="T862" s="160">
        <f>IFERROR(S862/O851,"-")</f>
        <v>2.7322404371584699E-3</v>
      </c>
      <c r="U862" s="190">
        <f t="shared" si="489"/>
        <v>363</v>
      </c>
      <c r="V862" s="101">
        <f t="shared" si="499"/>
        <v>4.7442831388177247E-5</v>
      </c>
      <c r="W862" s="569"/>
      <c r="X862" s="569"/>
      <c r="Y862" s="117" t="s">
        <v>142</v>
      </c>
      <c r="Z862" s="187">
        <v>0</v>
      </c>
      <c r="AA862" s="160">
        <f>IFERROR(Z862/W851,"-")</f>
        <v>0</v>
      </c>
      <c r="AB862" s="187">
        <v>0</v>
      </c>
      <c r="AC862" s="160">
        <f>IFERROR(AB862/X851,"-")</f>
        <v>0</v>
      </c>
      <c r="AD862" s="190" t="str">
        <f t="shared" si="490"/>
        <v>-</v>
      </c>
      <c r="AE862" s="101">
        <f t="shared" si="500"/>
        <v>0</v>
      </c>
      <c r="AF862" s="569"/>
      <c r="AG862" s="569"/>
      <c r="AH862" s="117" t="s">
        <v>142</v>
      </c>
      <c r="AI862" s="187">
        <v>169451</v>
      </c>
      <c r="AJ862" s="160">
        <f>IFERROR(AI862/AF851,"-")</f>
        <v>4.905479679405563E-4</v>
      </c>
      <c r="AK862" s="187">
        <v>9</v>
      </c>
      <c r="AL862" s="160">
        <f>IFERROR(AK862/AG851,"-")</f>
        <v>2.4657534246575342E-2</v>
      </c>
      <c r="AM862" s="190">
        <f t="shared" si="491"/>
        <v>18827.888888888891</v>
      </c>
      <c r="AN862" s="101">
        <f t="shared" si="501"/>
        <v>4.2698548249359521E-4</v>
      </c>
      <c r="AO862" s="569"/>
      <c r="AP862" s="586"/>
      <c r="AQ862" s="117" t="s">
        <v>142</v>
      </c>
      <c r="AR862" s="187">
        <f t="shared" si="486"/>
        <v>307236</v>
      </c>
      <c r="AS862" s="160">
        <f>IFERROR(AR862/AO851,"-")</f>
        <v>1.3763711924858938E-4</v>
      </c>
      <c r="AT862" s="187">
        <f t="shared" si="487"/>
        <v>15</v>
      </c>
      <c r="AU862" s="160">
        <f>IFERROR(AT862/AP851,"-")</f>
        <v>4.2063937184520471E-3</v>
      </c>
      <c r="AV862" s="190">
        <f t="shared" si="492"/>
        <v>20482.400000000001</v>
      </c>
      <c r="AW862" s="101">
        <f t="shared" si="502"/>
        <v>7.1164247082265871E-4</v>
      </c>
      <c r="AX862" s="112"/>
      <c r="BN862" s="476"/>
      <c r="BO862" s="566"/>
      <c r="BP862" s="569"/>
      <c r="BQ862" s="569"/>
      <c r="BR862" s="388" t="s">
        <v>436</v>
      </c>
      <c r="BS862" s="374">
        <v>0</v>
      </c>
      <c r="BT862" s="329">
        <v>0</v>
      </c>
      <c r="BU862" s="374">
        <v>0</v>
      </c>
      <c r="BV862" s="329">
        <v>0</v>
      </c>
      <c r="BW862" s="374" t="s">
        <v>329</v>
      </c>
      <c r="BX862" s="389">
        <v>0</v>
      </c>
      <c r="CA862" s="9"/>
      <c r="CB862" s="138"/>
      <c r="CC862" s="138"/>
      <c r="CD862" s="138"/>
      <c r="CE862" s="138"/>
      <c r="CF862" s="138"/>
      <c r="CG862" s="138"/>
      <c r="CH862" s="1"/>
      <c r="CI862" s="9"/>
      <c r="CJ862" s="130"/>
      <c r="CK862" s="130"/>
      <c r="CL862" s="130"/>
      <c r="CM862" s="1"/>
      <c r="CN862" s="1"/>
      <c r="CO862" s="1"/>
      <c r="CP862" s="1"/>
      <c r="CQ862" s="1"/>
    </row>
    <row r="863" spans="2:95" s="14" customFormat="1" ht="13.5" customHeight="1">
      <c r="B863" s="451"/>
      <c r="C863" s="566"/>
      <c r="D863" s="581"/>
      <c r="E863" s="569"/>
      <c r="F863" s="569"/>
      <c r="G863" s="117" t="s">
        <v>143</v>
      </c>
      <c r="H863" s="187">
        <v>34161</v>
      </c>
      <c r="I863" s="160">
        <f>IFERROR(H863/E851,"-")</f>
        <v>2.2062180085552898E-5</v>
      </c>
      <c r="J863" s="187">
        <v>3</v>
      </c>
      <c r="K863" s="160">
        <f>IFERROR(J863/F851,"-")</f>
        <v>1.1240164855751218E-3</v>
      </c>
      <c r="L863" s="190">
        <f t="shared" si="488"/>
        <v>11387</v>
      </c>
      <c r="M863" s="101">
        <f t="shared" si="498"/>
        <v>1.4232849416453175E-4</v>
      </c>
      <c r="N863" s="569"/>
      <c r="O863" s="569"/>
      <c r="P863" s="117" t="s">
        <v>143</v>
      </c>
      <c r="Q863" s="187">
        <v>9398</v>
      </c>
      <c r="R863" s="160">
        <f>IFERROR(Q863/N851,"-")</f>
        <v>4.2165136225065455E-5</v>
      </c>
      <c r="S863" s="187">
        <v>1</v>
      </c>
      <c r="T863" s="160">
        <f>IFERROR(S863/O851,"-")</f>
        <v>2.7322404371584699E-3</v>
      </c>
      <c r="U863" s="190">
        <f t="shared" si="489"/>
        <v>9398</v>
      </c>
      <c r="V863" s="101">
        <f t="shared" si="499"/>
        <v>4.7442831388177247E-5</v>
      </c>
      <c r="W863" s="569"/>
      <c r="X863" s="569"/>
      <c r="Y863" s="117" t="s">
        <v>143</v>
      </c>
      <c r="Z863" s="187">
        <v>0</v>
      </c>
      <c r="AA863" s="160">
        <f>IFERROR(Z863/W851,"-")</f>
        <v>0</v>
      </c>
      <c r="AB863" s="187">
        <v>0</v>
      </c>
      <c r="AC863" s="160">
        <f>IFERROR(AB863/X851,"-")</f>
        <v>0</v>
      </c>
      <c r="AD863" s="190" t="str">
        <f t="shared" si="490"/>
        <v>-</v>
      </c>
      <c r="AE863" s="101">
        <f t="shared" si="500"/>
        <v>0</v>
      </c>
      <c r="AF863" s="569"/>
      <c r="AG863" s="569"/>
      <c r="AH863" s="117" t="s">
        <v>143</v>
      </c>
      <c r="AI863" s="187">
        <v>1095382</v>
      </c>
      <c r="AJ863" s="160">
        <f>IFERROR(AI863/AF851,"-")</f>
        <v>3.1710489416920669E-3</v>
      </c>
      <c r="AK863" s="187">
        <v>7</v>
      </c>
      <c r="AL863" s="160">
        <f>IFERROR(AK863/AG851,"-")</f>
        <v>1.9178082191780823E-2</v>
      </c>
      <c r="AM863" s="190">
        <f t="shared" si="491"/>
        <v>156483.14285714287</v>
      </c>
      <c r="AN863" s="101">
        <f t="shared" si="501"/>
        <v>3.3209981971724073E-4</v>
      </c>
      <c r="AO863" s="569"/>
      <c r="AP863" s="586"/>
      <c r="AQ863" s="117" t="s">
        <v>143</v>
      </c>
      <c r="AR863" s="187">
        <f t="shared" si="486"/>
        <v>1138941</v>
      </c>
      <c r="AS863" s="160">
        <f>IFERROR(AR863/AO851,"-")</f>
        <v>5.1022848310128906E-4</v>
      </c>
      <c r="AT863" s="187">
        <f t="shared" si="487"/>
        <v>11</v>
      </c>
      <c r="AU863" s="160">
        <f>IFERROR(AT863/AP851,"-")</f>
        <v>3.0846887268648347E-3</v>
      </c>
      <c r="AV863" s="190">
        <f t="shared" si="492"/>
        <v>103540.09090909091</v>
      </c>
      <c r="AW863" s="101">
        <f t="shared" si="502"/>
        <v>5.2187114526994975E-4</v>
      </c>
      <c r="AX863" s="112"/>
      <c r="BN863" s="476"/>
      <c r="BO863" s="566"/>
      <c r="BP863" s="569"/>
      <c r="BQ863" s="569"/>
      <c r="BR863" s="388" t="s">
        <v>140</v>
      </c>
      <c r="BS863" s="374">
        <v>257996</v>
      </c>
      <c r="BT863" s="329">
        <v>7.137333132857845E-4</v>
      </c>
      <c r="BU863" s="374">
        <v>13</v>
      </c>
      <c r="BV863" s="329">
        <v>2.8571428571428571E-2</v>
      </c>
      <c r="BW863" s="374">
        <v>19845.846153846152</v>
      </c>
      <c r="BX863" s="389">
        <v>5.3915063039150632E-4</v>
      </c>
      <c r="CA863" s="9"/>
      <c r="CB863" s="138"/>
      <c r="CC863" s="138"/>
      <c r="CD863" s="138"/>
      <c r="CE863" s="138"/>
      <c r="CF863" s="138"/>
      <c r="CG863" s="138"/>
      <c r="CH863" s="1"/>
      <c r="CI863" s="9"/>
      <c r="CJ863" s="130"/>
      <c r="CK863" s="130"/>
      <c r="CL863" s="130"/>
      <c r="CM863" s="1"/>
      <c r="CN863" s="1"/>
      <c r="CO863" s="1"/>
      <c r="CP863" s="1"/>
      <c r="CQ863" s="1"/>
    </row>
    <row r="864" spans="2:95" s="14" customFormat="1" ht="13.5" customHeight="1">
      <c r="B864" s="451"/>
      <c r="C864" s="566"/>
      <c r="D864" s="581"/>
      <c r="E864" s="569"/>
      <c r="F864" s="569"/>
      <c r="G864" s="117" t="s">
        <v>144</v>
      </c>
      <c r="H864" s="187">
        <v>6321479</v>
      </c>
      <c r="I864" s="160">
        <f>IFERROR(H864/E851,"-")</f>
        <v>4.0825973509276909E-3</v>
      </c>
      <c r="J864" s="187">
        <v>218</v>
      </c>
      <c r="K864" s="160">
        <f>IFERROR(J864/F851,"-")</f>
        <v>8.1678531285125519E-2</v>
      </c>
      <c r="L864" s="190">
        <f t="shared" si="488"/>
        <v>28997.610091743118</v>
      </c>
      <c r="M864" s="101">
        <f t="shared" si="498"/>
        <v>1.034253724262264E-2</v>
      </c>
      <c r="N864" s="569"/>
      <c r="O864" s="569"/>
      <c r="P864" s="117" t="s">
        <v>144</v>
      </c>
      <c r="Q864" s="187">
        <v>1388620</v>
      </c>
      <c r="R864" s="160">
        <f>IFERROR(Q864/N851,"-")</f>
        <v>6.2301927500372839E-3</v>
      </c>
      <c r="S864" s="187">
        <v>36</v>
      </c>
      <c r="T864" s="160">
        <f>IFERROR(S864/O851,"-")</f>
        <v>9.8360655737704916E-2</v>
      </c>
      <c r="U864" s="190">
        <f t="shared" si="489"/>
        <v>38572.777777777781</v>
      </c>
      <c r="V864" s="101">
        <f t="shared" si="499"/>
        <v>1.7079419299743809E-3</v>
      </c>
      <c r="W864" s="569"/>
      <c r="X864" s="569"/>
      <c r="Y864" s="117" t="s">
        <v>144</v>
      </c>
      <c r="Z864" s="187">
        <v>630156</v>
      </c>
      <c r="AA864" s="160">
        <f>IFERROR(Z864/W851,"-")</f>
        <v>5.4557269999769703E-3</v>
      </c>
      <c r="AB864" s="187">
        <v>20</v>
      </c>
      <c r="AC864" s="160">
        <f>IFERROR(AB864/X851,"-")</f>
        <v>0.12048192771084337</v>
      </c>
      <c r="AD864" s="190">
        <f t="shared" si="490"/>
        <v>31507.8</v>
      </c>
      <c r="AE864" s="101">
        <f t="shared" si="500"/>
        <v>9.4885662776354491E-4</v>
      </c>
      <c r="AF864" s="569"/>
      <c r="AG864" s="569"/>
      <c r="AH864" s="117" t="s">
        <v>144</v>
      </c>
      <c r="AI864" s="187">
        <v>3651860</v>
      </c>
      <c r="AJ864" s="160">
        <f>IFERROR(AI864/AF851,"-")</f>
        <v>1.0571861495083533E-2</v>
      </c>
      <c r="AK864" s="187">
        <v>67</v>
      </c>
      <c r="AL864" s="160">
        <f>IFERROR(AK864/AG851,"-")</f>
        <v>0.18356164383561643</v>
      </c>
      <c r="AM864" s="190">
        <f t="shared" si="491"/>
        <v>54505.373134328358</v>
      </c>
      <c r="AN864" s="101">
        <f t="shared" si="501"/>
        <v>3.1786697030078757E-3</v>
      </c>
      <c r="AO864" s="569"/>
      <c r="AP864" s="586"/>
      <c r="AQ864" s="117" t="s">
        <v>144</v>
      </c>
      <c r="AR864" s="187">
        <f t="shared" si="486"/>
        <v>11992115</v>
      </c>
      <c r="AS864" s="160">
        <f>IFERROR(AR864/AO851,"-")</f>
        <v>5.3722876300231663E-3</v>
      </c>
      <c r="AT864" s="187">
        <f t="shared" si="487"/>
        <v>341</v>
      </c>
      <c r="AU864" s="160">
        <f>IFERROR(AT864/AP851,"-")</f>
        <v>9.5625350532809877E-2</v>
      </c>
      <c r="AV864" s="190">
        <f t="shared" si="492"/>
        <v>35167.4926686217</v>
      </c>
      <c r="AW864" s="101">
        <f t="shared" si="502"/>
        <v>1.6178005503368439E-2</v>
      </c>
      <c r="AX864" s="112"/>
      <c r="BN864" s="476"/>
      <c r="BO864" s="566"/>
      <c r="BP864" s="569"/>
      <c r="BQ864" s="569"/>
      <c r="BR864" s="388" t="s">
        <v>141</v>
      </c>
      <c r="BS864" s="374">
        <v>717917</v>
      </c>
      <c r="BT864" s="329">
        <v>1.9860822612528511E-3</v>
      </c>
      <c r="BU864" s="374">
        <v>37</v>
      </c>
      <c r="BV864" s="329">
        <v>8.1318681318681321E-2</v>
      </c>
      <c r="BW864" s="374">
        <v>19403.162162162163</v>
      </c>
      <c r="BX864" s="389">
        <v>1.5345056403450563E-3</v>
      </c>
      <c r="CA864" s="9"/>
      <c r="CB864" s="138"/>
      <c r="CC864" s="138"/>
      <c r="CD864" s="138"/>
      <c r="CE864" s="138"/>
      <c r="CF864" s="138"/>
      <c r="CG864" s="138"/>
      <c r="CH864" s="1"/>
      <c r="CI864" s="9"/>
      <c r="CJ864" s="130"/>
      <c r="CK864" s="130"/>
      <c r="CL864" s="130"/>
      <c r="CM864" s="1"/>
      <c r="CN864" s="1"/>
      <c r="CO864" s="1"/>
      <c r="CP864" s="1"/>
      <c r="CQ864" s="1"/>
    </row>
    <row r="865" spans="2:95" s="14" customFormat="1" ht="13.5" customHeight="1">
      <c r="B865" s="451"/>
      <c r="C865" s="566"/>
      <c r="D865" s="581"/>
      <c r="E865" s="569"/>
      <c r="F865" s="569"/>
      <c r="G865" s="117" t="s">
        <v>145</v>
      </c>
      <c r="H865" s="187">
        <v>9764197</v>
      </c>
      <c r="I865" s="160">
        <f>IFERROR(H865/E851,"-")</f>
        <v>6.3060060479732845E-3</v>
      </c>
      <c r="J865" s="187">
        <v>167</v>
      </c>
      <c r="K865" s="160">
        <f>IFERROR(J865/F851,"-")</f>
        <v>6.2570251030348439E-2</v>
      </c>
      <c r="L865" s="190">
        <f t="shared" si="488"/>
        <v>58468.245508982036</v>
      </c>
      <c r="M865" s="101">
        <f t="shared" si="498"/>
        <v>7.922952841825601E-3</v>
      </c>
      <c r="N865" s="569"/>
      <c r="O865" s="569"/>
      <c r="P865" s="117" t="s">
        <v>145</v>
      </c>
      <c r="Q865" s="187">
        <v>1037967</v>
      </c>
      <c r="R865" s="160">
        <f>IFERROR(Q865/N851,"-")</f>
        <v>4.6569504098874781E-3</v>
      </c>
      <c r="S865" s="187">
        <v>19</v>
      </c>
      <c r="T865" s="160">
        <f>IFERROR(S865/O851,"-")</f>
        <v>5.1912568306010931E-2</v>
      </c>
      <c r="U865" s="190">
        <f t="shared" si="489"/>
        <v>54629.84210526316</v>
      </c>
      <c r="V865" s="101">
        <f t="shared" si="499"/>
        <v>9.0141379637536767E-4</v>
      </c>
      <c r="W865" s="569"/>
      <c r="X865" s="569"/>
      <c r="Y865" s="117" t="s">
        <v>145</v>
      </c>
      <c r="Z865" s="187">
        <v>226598</v>
      </c>
      <c r="AA865" s="160">
        <f>IFERROR(Z865/W851,"-")</f>
        <v>1.9618266377544316E-3</v>
      </c>
      <c r="AB865" s="187">
        <v>14</v>
      </c>
      <c r="AC865" s="160">
        <f>IFERROR(AB865/X851,"-")</f>
        <v>8.4337349397590355E-2</v>
      </c>
      <c r="AD865" s="190">
        <f t="shared" si="490"/>
        <v>16185.571428571429</v>
      </c>
      <c r="AE865" s="101">
        <f t="shared" si="500"/>
        <v>6.6419963943448147E-4</v>
      </c>
      <c r="AF865" s="569"/>
      <c r="AG865" s="569"/>
      <c r="AH865" s="117" t="s">
        <v>145</v>
      </c>
      <c r="AI865" s="187">
        <v>876086</v>
      </c>
      <c r="AJ865" s="160">
        <f>IFERROR(AI865/AF851,"-")</f>
        <v>2.5362034277824868E-3</v>
      </c>
      <c r="AK865" s="187">
        <v>38</v>
      </c>
      <c r="AL865" s="160">
        <f>IFERROR(AK865/AG851,"-")</f>
        <v>0.10410958904109589</v>
      </c>
      <c r="AM865" s="190">
        <f t="shared" si="491"/>
        <v>23054.894736842107</v>
      </c>
      <c r="AN865" s="101">
        <f t="shared" si="501"/>
        <v>1.8028275927507353E-3</v>
      </c>
      <c r="AO865" s="569"/>
      <c r="AP865" s="586"/>
      <c r="AQ865" s="117" t="s">
        <v>145</v>
      </c>
      <c r="AR865" s="187">
        <f t="shared" si="486"/>
        <v>11904848</v>
      </c>
      <c r="AS865" s="160">
        <f>IFERROR(AR865/AO851,"-")</f>
        <v>5.333193323088215E-3</v>
      </c>
      <c r="AT865" s="187">
        <f t="shared" si="487"/>
        <v>238</v>
      </c>
      <c r="AU865" s="160">
        <f>IFERROR(AT865/AP851,"-")</f>
        <v>6.6741446999439152E-2</v>
      </c>
      <c r="AV865" s="190">
        <f t="shared" si="492"/>
        <v>50020.36974789916</v>
      </c>
      <c r="AW865" s="101">
        <f t="shared" si="502"/>
        <v>1.1291393870386185E-2</v>
      </c>
      <c r="AX865" s="112"/>
      <c r="BN865" s="476"/>
      <c r="BO865" s="566"/>
      <c r="BP865" s="569"/>
      <c r="BQ865" s="569"/>
      <c r="BR865" s="388" t="s">
        <v>142</v>
      </c>
      <c r="BS865" s="374">
        <v>28556</v>
      </c>
      <c r="BT865" s="329">
        <v>7.8998777090299313E-5</v>
      </c>
      <c r="BU865" s="374">
        <v>5</v>
      </c>
      <c r="BV865" s="329">
        <v>1.098901098901099E-2</v>
      </c>
      <c r="BW865" s="374">
        <v>5711.2</v>
      </c>
      <c r="BX865" s="389">
        <v>2.0736562707365628E-4</v>
      </c>
      <c r="CA865" s="9"/>
      <c r="CB865" s="138"/>
      <c r="CC865" s="138"/>
      <c r="CD865" s="138"/>
      <c r="CE865" s="138"/>
      <c r="CF865" s="138"/>
      <c r="CG865" s="138"/>
      <c r="CH865" s="1"/>
      <c r="CI865" s="9"/>
      <c r="CJ865" s="130"/>
      <c r="CK865" s="130"/>
      <c r="CL865" s="130"/>
      <c r="CM865" s="1"/>
      <c r="CN865" s="1"/>
      <c r="CO865" s="1"/>
      <c r="CP865" s="1"/>
      <c r="CQ865" s="1"/>
    </row>
    <row r="866" spans="2:95" s="14" customFormat="1" ht="13.5" customHeight="1">
      <c r="B866" s="451"/>
      <c r="C866" s="566"/>
      <c r="D866" s="581"/>
      <c r="E866" s="569"/>
      <c r="F866" s="569"/>
      <c r="G866" s="117" t="s">
        <v>146</v>
      </c>
      <c r="H866" s="187">
        <v>8403581</v>
      </c>
      <c r="I866" s="160">
        <f>IFERROR(H866/E851,"-")</f>
        <v>5.4272801553095842E-3</v>
      </c>
      <c r="J866" s="187">
        <v>113</v>
      </c>
      <c r="K866" s="160">
        <f>IFERROR(J866/F851,"-")</f>
        <v>4.2337954289996253E-2</v>
      </c>
      <c r="L866" s="190">
        <f t="shared" si="488"/>
        <v>74367.973451327431</v>
      </c>
      <c r="M866" s="101">
        <f t="shared" si="498"/>
        <v>5.3610399468640288E-3</v>
      </c>
      <c r="N866" s="569"/>
      <c r="O866" s="569"/>
      <c r="P866" s="117" t="s">
        <v>146</v>
      </c>
      <c r="Q866" s="187">
        <v>2141491</v>
      </c>
      <c r="R866" s="160">
        <f>IFERROR(Q866/N851,"-")</f>
        <v>9.6080293402587402E-3</v>
      </c>
      <c r="S866" s="187">
        <v>25</v>
      </c>
      <c r="T866" s="160">
        <f>IFERROR(S866/O851,"-")</f>
        <v>6.8306010928961755E-2</v>
      </c>
      <c r="U866" s="190">
        <f t="shared" si="489"/>
        <v>85659.64</v>
      </c>
      <c r="V866" s="101">
        <f t="shared" si="499"/>
        <v>1.1860707847044312E-3</v>
      </c>
      <c r="W866" s="569"/>
      <c r="X866" s="569"/>
      <c r="Y866" s="117" t="s">
        <v>146</v>
      </c>
      <c r="Z866" s="187">
        <v>799633</v>
      </c>
      <c r="AA866" s="160">
        <f>IFERROR(Z866/W851,"-")</f>
        <v>6.9230148537387324E-3</v>
      </c>
      <c r="AB866" s="187">
        <v>15</v>
      </c>
      <c r="AC866" s="160">
        <f>IFERROR(AB866/X851,"-")</f>
        <v>9.036144578313253E-2</v>
      </c>
      <c r="AD866" s="190">
        <f t="shared" si="490"/>
        <v>53308.866666666669</v>
      </c>
      <c r="AE866" s="101">
        <f t="shared" si="500"/>
        <v>7.1164247082265871E-4</v>
      </c>
      <c r="AF866" s="569"/>
      <c r="AG866" s="569"/>
      <c r="AH866" s="117" t="s">
        <v>146</v>
      </c>
      <c r="AI866" s="187">
        <v>1367755</v>
      </c>
      <c r="AJ866" s="160">
        <f>IFERROR(AI866/AF851,"-")</f>
        <v>3.9595483997765463E-3</v>
      </c>
      <c r="AK866" s="187">
        <v>31</v>
      </c>
      <c r="AL866" s="160">
        <f>IFERROR(AK866/AG851,"-")</f>
        <v>8.4931506849315067E-2</v>
      </c>
      <c r="AM866" s="190">
        <f t="shared" si="491"/>
        <v>44121.129032258068</v>
      </c>
      <c r="AN866" s="101">
        <f t="shared" si="501"/>
        <v>1.4707277730334947E-3</v>
      </c>
      <c r="AO866" s="569"/>
      <c r="AP866" s="586"/>
      <c r="AQ866" s="117" t="s">
        <v>146</v>
      </c>
      <c r="AR866" s="187">
        <f t="shared" si="486"/>
        <v>12712460</v>
      </c>
      <c r="AS866" s="160">
        <f>IFERROR(AR866/AO851,"-")</f>
        <v>5.6949913843524934E-3</v>
      </c>
      <c r="AT866" s="187">
        <f t="shared" si="487"/>
        <v>184</v>
      </c>
      <c r="AU866" s="160">
        <f>IFERROR(AT866/AP851,"-")</f>
        <v>5.1598429613011774E-2</v>
      </c>
      <c r="AV866" s="190">
        <f t="shared" si="492"/>
        <v>69089.456521739135</v>
      </c>
      <c r="AW866" s="101">
        <f t="shared" si="502"/>
        <v>8.7294809754246139E-3</v>
      </c>
      <c r="AX866" s="112"/>
      <c r="BN866" s="476"/>
      <c r="BO866" s="566"/>
      <c r="BP866" s="569"/>
      <c r="BQ866" s="569"/>
      <c r="BR866" s="388" t="s">
        <v>143</v>
      </c>
      <c r="BS866" s="374">
        <v>1784842</v>
      </c>
      <c r="BT866" s="329">
        <v>4.9376780816432278E-3</v>
      </c>
      <c r="BU866" s="374">
        <v>8</v>
      </c>
      <c r="BV866" s="329">
        <v>1.7582417582417582E-2</v>
      </c>
      <c r="BW866" s="374">
        <v>223105.25</v>
      </c>
      <c r="BX866" s="389">
        <v>3.3178500331785003E-4</v>
      </c>
      <c r="BZ866" s="144"/>
      <c r="CA866" s="9"/>
      <c r="CB866" s="138"/>
      <c r="CC866" s="138"/>
      <c r="CD866" s="138"/>
      <c r="CE866" s="138"/>
      <c r="CF866" s="138"/>
      <c r="CG866" s="138"/>
      <c r="CH866" s="1"/>
      <c r="CI866" s="9"/>
      <c r="CJ866" s="130"/>
      <c r="CK866" s="130"/>
      <c r="CL866" s="130"/>
      <c r="CM866" s="1"/>
      <c r="CN866" s="1"/>
      <c r="CO866" s="1"/>
      <c r="CP866" s="1"/>
      <c r="CQ866" s="1"/>
    </row>
    <row r="867" spans="2:95" s="14" customFormat="1" ht="13.5" customHeight="1">
      <c r="B867" s="451"/>
      <c r="C867" s="566"/>
      <c r="D867" s="581"/>
      <c r="E867" s="569"/>
      <c r="F867" s="569"/>
      <c r="G867" s="118" t="s">
        <v>147</v>
      </c>
      <c r="H867" s="188">
        <v>3694600</v>
      </c>
      <c r="I867" s="161">
        <f>IFERROR(H867/E851,"-")</f>
        <v>2.3860815123703562E-3</v>
      </c>
      <c r="J867" s="188">
        <v>262</v>
      </c>
      <c r="K867" s="161">
        <f>IFERROR(J867/F851,"-")</f>
        <v>9.8164106406893964E-2</v>
      </c>
      <c r="L867" s="191">
        <f t="shared" si="488"/>
        <v>14101.526717557252</v>
      </c>
      <c r="M867" s="102">
        <f t="shared" si="498"/>
        <v>1.2430021823702439E-2</v>
      </c>
      <c r="N867" s="569"/>
      <c r="O867" s="569"/>
      <c r="P867" s="118" t="s">
        <v>147</v>
      </c>
      <c r="Q867" s="188">
        <v>302787</v>
      </c>
      <c r="R867" s="161">
        <f>IFERROR(Q867/N851,"-")</f>
        <v>1.3584863909532766E-3</v>
      </c>
      <c r="S867" s="188">
        <v>31</v>
      </c>
      <c r="T867" s="161">
        <f>IFERROR(S867/O851,"-")</f>
        <v>8.4699453551912565E-2</v>
      </c>
      <c r="U867" s="191">
        <f t="shared" si="489"/>
        <v>9767.322580645161</v>
      </c>
      <c r="V867" s="102">
        <f t="shared" si="499"/>
        <v>1.4707277730334947E-3</v>
      </c>
      <c r="W867" s="569"/>
      <c r="X867" s="569"/>
      <c r="Y867" s="118" t="s">
        <v>147</v>
      </c>
      <c r="Z867" s="188">
        <v>109330</v>
      </c>
      <c r="AA867" s="161">
        <f>IFERROR(Z867/W851,"-")</f>
        <v>9.4655074760453307E-4</v>
      </c>
      <c r="AB867" s="188">
        <v>18</v>
      </c>
      <c r="AC867" s="161">
        <f>IFERROR(AB867/X851,"-")</f>
        <v>0.10843373493975904</v>
      </c>
      <c r="AD867" s="191">
        <f t="shared" si="490"/>
        <v>6073.8888888888887</v>
      </c>
      <c r="AE867" s="102">
        <f t="shared" si="500"/>
        <v>8.5397096498719043E-4</v>
      </c>
      <c r="AF867" s="569"/>
      <c r="AG867" s="569"/>
      <c r="AH867" s="118" t="s">
        <v>147</v>
      </c>
      <c r="AI867" s="188">
        <v>615547</v>
      </c>
      <c r="AJ867" s="161">
        <f>IFERROR(AI867/AF851,"-")</f>
        <v>1.7819625143664281E-3</v>
      </c>
      <c r="AK867" s="188">
        <v>59</v>
      </c>
      <c r="AL867" s="161">
        <f>IFERROR(AK867/AG851,"-")</f>
        <v>0.16164383561643836</v>
      </c>
      <c r="AM867" s="191">
        <f t="shared" si="491"/>
        <v>10433</v>
      </c>
      <c r="AN867" s="102">
        <f t="shared" si="501"/>
        <v>2.7991270519024574E-3</v>
      </c>
      <c r="AO867" s="569"/>
      <c r="AP867" s="586"/>
      <c r="AQ867" s="118" t="s">
        <v>147</v>
      </c>
      <c r="AR867" s="188">
        <f t="shared" si="486"/>
        <v>4722264</v>
      </c>
      <c r="AS867" s="161">
        <f>IFERROR(AR867/AO851,"-")</f>
        <v>2.1155034347905867E-3</v>
      </c>
      <c r="AT867" s="188">
        <f t="shared" si="487"/>
        <v>370</v>
      </c>
      <c r="AU867" s="161">
        <f>IFERROR(AT867/AP851,"-")</f>
        <v>0.10375771172181716</v>
      </c>
      <c r="AV867" s="191">
        <f t="shared" si="492"/>
        <v>12762.875675675676</v>
      </c>
      <c r="AW867" s="102">
        <f t="shared" si="502"/>
        <v>1.7553847613625582E-2</v>
      </c>
      <c r="AX867" s="112"/>
      <c r="BN867" s="476"/>
      <c r="BO867" s="566"/>
      <c r="BP867" s="569"/>
      <c r="BQ867" s="569"/>
      <c r="BR867" s="388" t="s">
        <v>144</v>
      </c>
      <c r="BS867" s="374">
        <v>4128890</v>
      </c>
      <c r="BT867" s="329">
        <v>1.1422372206904537E-2</v>
      </c>
      <c r="BU867" s="374">
        <v>64</v>
      </c>
      <c r="BV867" s="329">
        <v>0.14065934065934066</v>
      </c>
      <c r="BW867" s="374">
        <v>64513.90625</v>
      </c>
      <c r="BX867" s="389">
        <v>2.6542800265428003E-3</v>
      </c>
      <c r="CA867" s="9"/>
      <c r="CB867" s="138"/>
      <c r="CC867" s="138"/>
      <c r="CD867" s="138"/>
      <c r="CE867" s="138"/>
      <c r="CF867" s="138"/>
      <c r="CG867" s="138"/>
      <c r="CH867" s="1"/>
      <c r="CI867" s="9"/>
      <c r="CJ867" s="130"/>
      <c r="CK867" s="130"/>
      <c r="CL867" s="130"/>
      <c r="CM867" s="1"/>
      <c r="CN867" s="1"/>
      <c r="CO867" s="1"/>
      <c r="CP867" s="1"/>
      <c r="CQ867" s="1"/>
    </row>
    <row r="868" spans="2:95" s="14" customFormat="1" ht="13.5" customHeight="1">
      <c r="B868" s="451"/>
      <c r="C868" s="567"/>
      <c r="D868" s="582"/>
      <c r="E868" s="570"/>
      <c r="F868" s="570"/>
      <c r="G868" s="119" t="s">
        <v>74</v>
      </c>
      <c r="H868" s="181">
        <v>227340922</v>
      </c>
      <c r="I868" s="161">
        <f>IFERROR(H868/E851,"-")</f>
        <v>0.14682346424225387</v>
      </c>
      <c r="J868" s="188">
        <v>1979</v>
      </c>
      <c r="K868" s="161">
        <f>IFERROR(J868/F851,"-")</f>
        <v>0.74147620831772199</v>
      </c>
      <c r="L868" s="191">
        <f t="shared" si="488"/>
        <v>114876.66599292571</v>
      </c>
      <c r="M868" s="103">
        <f t="shared" si="498"/>
        <v>9.3889363317202768E-2</v>
      </c>
      <c r="N868" s="570"/>
      <c r="O868" s="570"/>
      <c r="P868" s="119" t="s">
        <v>74</v>
      </c>
      <c r="Q868" s="181">
        <v>30169751</v>
      </c>
      <c r="R868" s="161">
        <f>IFERROR(Q868/N851,"-")</f>
        <v>0.13535982770709776</v>
      </c>
      <c r="S868" s="188">
        <v>286</v>
      </c>
      <c r="T868" s="161">
        <f>IFERROR(S868/O851,"-")</f>
        <v>0.78142076502732238</v>
      </c>
      <c r="U868" s="191">
        <f t="shared" si="489"/>
        <v>105488.63986013985</v>
      </c>
      <c r="V868" s="103">
        <f t="shared" si="499"/>
        <v>1.3568649777018693E-2</v>
      </c>
      <c r="W868" s="570"/>
      <c r="X868" s="570"/>
      <c r="Y868" s="119" t="s">
        <v>74</v>
      </c>
      <c r="Z868" s="181">
        <v>16607806</v>
      </c>
      <c r="AA868" s="161">
        <f>IFERROR(Z868/W851,"-")</f>
        <v>0.1437860713927655</v>
      </c>
      <c r="AB868" s="188">
        <v>129</v>
      </c>
      <c r="AC868" s="161">
        <f>IFERROR(AB868/X851,"-")</f>
        <v>0.77710843373493976</v>
      </c>
      <c r="AD868" s="191">
        <f t="shared" si="490"/>
        <v>128742.68217054264</v>
      </c>
      <c r="AE868" s="103">
        <f t="shared" si="500"/>
        <v>6.1201252490748646E-3</v>
      </c>
      <c r="AF868" s="570"/>
      <c r="AG868" s="570"/>
      <c r="AH868" s="119" t="s">
        <v>74</v>
      </c>
      <c r="AI868" s="181">
        <v>52622117</v>
      </c>
      <c r="AJ868" s="161">
        <f>IFERROR(AI868/AF851,"-")</f>
        <v>0.15233709192085146</v>
      </c>
      <c r="AK868" s="188">
        <v>316</v>
      </c>
      <c r="AL868" s="161">
        <f>IFERROR(AK868/AG851,"-")</f>
        <v>0.86575342465753424</v>
      </c>
      <c r="AM868" s="191">
        <f t="shared" si="491"/>
        <v>166525.68670886077</v>
      </c>
      <c r="AN868" s="103">
        <f t="shared" si="501"/>
        <v>1.499193471866401E-2</v>
      </c>
      <c r="AO868" s="570"/>
      <c r="AP868" s="587"/>
      <c r="AQ868" s="119" t="s">
        <v>74</v>
      </c>
      <c r="AR868" s="181">
        <f t="shared" si="486"/>
        <v>326740596</v>
      </c>
      <c r="AS868" s="161">
        <f>IFERROR(AR868/AO851,"-")</f>
        <v>0.14637488567422818</v>
      </c>
      <c r="AT868" s="188">
        <f t="shared" si="487"/>
        <v>2710</v>
      </c>
      <c r="AU868" s="161">
        <f>IFERROR(AT868/AP851,"-")</f>
        <v>0.75995513180033647</v>
      </c>
      <c r="AV868" s="191">
        <f t="shared" si="492"/>
        <v>120568.48560885609</v>
      </c>
      <c r="AW868" s="103">
        <f t="shared" si="502"/>
        <v>0.12857007306196033</v>
      </c>
      <c r="AX868" s="112"/>
      <c r="BN868" s="476"/>
      <c r="BO868" s="566"/>
      <c r="BP868" s="569"/>
      <c r="BQ868" s="569"/>
      <c r="BR868" s="388" t="s">
        <v>145</v>
      </c>
      <c r="BS868" s="374">
        <v>4216755</v>
      </c>
      <c r="BT868" s="329">
        <v>1.1665446431202027E-2</v>
      </c>
      <c r="BU868" s="374">
        <v>57</v>
      </c>
      <c r="BV868" s="329">
        <v>0.12527472527472527</v>
      </c>
      <c r="BW868" s="374">
        <v>73978.15789473684</v>
      </c>
      <c r="BX868" s="389">
        <v>2.3639681486396814E-3</v>
      </c>
      <c r="CA868" s="9"/>
      <c r="CB868" s="138"/>
      <c r="CC868" s="138"/>
      <c r="CD868" s="138"/>
      <c r="CE868" s="138"/>
      <c r="CF868" s="138"/>
      <c r="CG868" s="138"/>
      <c r="CH868" s="1"/>
      <c r="CI868" s="9"/>
      <c r="CJ868" s="130"/>
      <c r="CK868" s="130"/>
      <c r="CL868" s="130"/>
      <c r="CM868" s="1"/>
      <c r="CN868" s="1"/>
      <c r="CO868" s="1"/>
      <c r="CP868" s="1"/>
      <c r="CQ868" s="1"/>
    </row>
    <row r="869" spans="2:95" s="14" customFormat="1" ht="13.5" customHeight="1">
      <c r="B869" s="451">
        <v>49</v>
      </c>
      <c r="C869" s="565" t="s">
        <v>23</v>
      </c>
      <c r="D869" s="580">
        <f>BL53</f>
        <v>20902</v>
      </c>
      <c r="E869" s="568">
        <f>VLOOKUP(C869,$AY$5:$BI$78,2,0)</f>
        <v>824319850</v>
      </c>
      <c r="F869" s="568">
        <f>VLOOKUP(C869,$AY$5:$BI$78,7,0)</f>
        <v>1421</v>
      </c>
      <c r="G869" s="115" t="s">
        <v>133</v>
      </c>
      <c r="H869" s="186">
        <v>14603556</v>
      </c>
      <c r="I869" s="159">
        <f>IFERROR(H869/E869,"-")</f>
        <v>1.7715885405404225E-2</v>
      </c>
      <c r="J869" s="186">
        <v>251</v>
      </c>
      <c r="K869" s="159">
        <f>IFERROR(J869/F869,"-")</f>
        <v>0.17663617171006332</v>
      </c>
      <c r="L869" s="189">
        <f t="shared" si="488"/>
        <v>58181.498007968126</v>
      </c>
      <c r="M869" s="100">
        <f>IFERROR(J869/$BL$53,0)</f>
        <v>1.2008420246866328E-2</v>
      </c>
      <c r="N869" s="568">
        <f>VLOOKUP(C869,$AY$5:$BI$78,3,0)</f>
        <v>112270960</v>
      </c>
      <c r="O869" s="568">
        <f>VLOOKUP(C869,$AY$5:$BI$78,8,0)</f>
        <v>168</v>
      </c>
      <c r="P869" s="115" t="s">
        <v>133</v>
      </c>
      <c r="Q869" s="186">
        <v>3724098</v>
      </c>
      <c r="R869" s="159">
        <f>IFERROR(Q869/N869,"-")</f>
        <v>3.3170625778919147E-2</v>
      </c>
      <c r="S869" s="186">
        <v>31</v>
      </c>
      <c r="T869" s="159">
        <f>IFERROR(S869/O869,"-")</f>
        <v>0.18452380952380953</v>
      </c>
      <c r="U869" s="189">
        <f t="shared" si="489"/>
        <v>120132.19354838709</v>
      </c>
      <c r="V869" s="100">
        <f>IFERROR(S869/$BL$53,0)</f>
        <v>1.4831116639556024E-3</v>
      </c>
      <c r="W869" s="568">
        <f>VLOOKUP(C869,$AY$5:$BI$78,4,0)</f>
        <v>68169320</v>
      </c>
      <c r="X869" s="568">
        <f>VLOOKUP(C869,$AY$5:$BI$78,9,0)</f>
        <v>102</v>
      </c>
      <c r="Y869" s="115" t="s">
        <v>133</v>
      </c>
      <c r="Z869" s="186">
        <v>529625</v>
      </c>
      <c r="AA869" s="159">
        <f>IFERROR(Z869/W869,"-")</f>
        <v>7.769257490026305E-3</v>
      </c>
      <c r="AB869" s="186">
        <v>24</v>
      </c>
      <c r="AC869" s="159">
        <f>IFERROR(AB869/X869,"-")</f>
        <v>0.23529411764705882</v>
      </c>
      <c r="AD869" s="189">
        <f t="shared" si="490"/>
        <v>22067.708333333332</v>
      </c>
      <c r="AE869" s="100">
        <f>IFERROR(AB869/$BL$53,0)</f>
        <v>1.1482154817720792E-3</v>
      </c>
      <c r="AF869" s="568">
        <f>VLOOKUP(C869,$AY$5:$BI$78,5,0)</f>
        <v>127125810</v>
      </c>
      <c r="AG869" s="568">
        <f>VLOOKUP(C869,$AY$5:$BI$78,10,0)</f>
        <v>153</v>
      </c>
      <c r="AH869" s="115" t="s">
        <v>133</v>
      </c>
      <c r="AI869" s="186">
        <v>6148625</v>
      </c>
      <c r="AJ869" s="159">
        <f>IFERROR(AI869/AF869,"-")</f>
        <v>4.8366456819429506E-2</v>
      </c>
      <c r="AK869" s="186">
        <v>39</v>
      </c>
      <c r="AL869" s="159">
        <f>IFERROR(AK869/AG869,"-")</f>
        <v>0.25490196078431371</v>
      </c>
      <c r="AM869" s="189">
        <f t="shared" si="491"/>
        <v>157657.05128205128</v>
      </c>
      <c r="AN869" s="100">
        <f>IFERROR(AK869/$BL$53,0)</f>
        <v>1.8658501578796287E-3</v>
      </c>
      <c r="AO869" s="568">
        <f>VLOOKUP(C869,$AY$5:$BI$78,6,0)</f>
        <v>1131885940</v>
      </c>
      <c r="AP869" s="585">
        <f>VLOOKUP(C869,$AY$5:$BI$78,11,0)</f>
        <v>1844</v>
      </c>
      <c r="AQ869" s="115" t="s">
        <v>133</v>
      </c>
      <c r="AR869" s="186">
        <f t="shared" si="486"/>
        <v>25005904</v>
      </c>
      <c r="AS869" s="159">
        <f>IFERROR(AR869/AO869,"-")</f>
        <v>2.2092247209997147E-2</v>
      </c>
      <c r="AT869" s="186">
        <f t="shared" si="487"/>
        <v>345</v>
      </c>
      <c r="AU869" s="159">
        <f>IFERROR(AT869/AP869,"-")</f>
        <v>0.18709327548806942</v>
      </c>
      <c r="AV869" s="189">
        <f t="shared" si="492"/>
        <v>72480.881159420285</v>
      </c>
      <c r="AW869" s="100">
        <f>IFERROR(AT869/$BL$53,0)</f>
        <v>1.6505597550473639E-2</v>
      </c>
      <c r="AX869" s="112"/>
      <c r="BN869" s="476"/>
      <c r="BO869" s="566"/>
      <c r="BP869" s="569"/>
      <c r="BQ869" s="569"/>
      <c r="BR869" s="388" t="s">
        <v>146</v>
      </c>
      <c r="BS869" s="374">
        <v>3052708</v>
      </c>
      <c r="BT869" s="329">
        <v>8.4451673488504502E-3</v>
      </c>
      <c r="BU869" s="374">
        <v>48</v>
      </c>
      <c r="BV869" s="329">
        <v>0.10549450549450549</v>
      </c>
      <c r="BW869" s="374">
        <v>63598.083333333336</v>
      </c>
      <c r="BX869" s="389">
        <v>1.9907100199071004E-3</v>
      </c>
      <c r="CA869" s="9"/>
      <c r="CB869" s="138"/>
      <c r="CC869" s="138"/>
      <c r="CD869" s="138"/>
      <c r="CE869" s="138"/>
      <c r="CF869" s="138"/>
      <c r="CG869" s="138"/>
      <c r="CH869" s="1"/>
      <c r="CI869" s="9"/>
      <c r="CJ869" s="130"/>
      <c r="CK869" s="130"/>
      <c r="CL869" s="130"/>
      <c r="CM869" s="1"/>
      <c r="CN869" s="1"/>
      <c r="CO869" s="1"/>
      <c r="CP869" s="1"/>
      <c r="CQ869" s="1"/>
    </row>
    <row r="870" spans="2:95" s="14" customFormat="1" ht="13.5" customHeight="1">
      <c r="B870" s="451"/>
      <c r="C870" s="566"/>
      <c r="D870" s="581"/>
      <c r="E870" s="569"/>
      <c r="F870" s="569"/>
      <c r="G870" s="116" t="s">
        <v>134</v>
      </c>
      <c r="H870" s="187">
        <v>11462076</v>
      </c>
      <c r="I870" s="160">
        <f>IFERROR(H870/E869,"-")</f>
        <v>1.3904888982110524E-2</v>
      </c>
      <c r="J870" s="187">
        <v>311</v>
      </c>
      <c r="K870" s="160">
        <f>IFERROR(J870/F869,"-")</f>
        <v>0.21885995777621392</v>
      </c>
      <c r="L870" s="190">
        <f t="shared" si="488"/>
        <v>36855.549839228297</v>
      </c>
      <c r="M870" s="101">
        <f t="shared" ref="M870:M886" si="510">IFERROR(J870/$BL$53,0)</f>
        <v>1.4878958951296527E-2</v>
      </c>
      <c r="N870" s="569"/>
      <c r="O870" s="569"/>
      <c r="P870" s="116" t="s">
        <v>134</v>
      </c>
      <c r="Q870" s="187">
        <v>2218940</v>
      </c>
      <c r="R870" s="160">
        <f>IFERROR(Q870/N869,"-")</f>
        <v>1.9764149161991668E-2</v>
      </c>
      <c r="S870" s="187">
        <v>52</v>
      </c>
      <c r="T870" s="160">
        <f>IFERROR(S870/O869,"-")</f>
        <v>0.30952380952380953</v>
      </c>
      <c r="U870" s="190">
        <f t="shared" si="489"/>
        <v>42671.923076923078</v>
      </c>
      <c r="V870" s="101">
        <f t="shared" ref="V870:V886" si="511">IFERROR(S870/$BL$53,0)</f>
        <v>2.4878002105061716E-3</v>
      </c>
      <c r="W870" s="569"/>
      <c r="X870" s="569"/>
      <c r="Y870" s="116" t="s">
        <v>134</v>
      </c>
      <c r="Z870" s="187">
        <v>391706</v>
      </c>
      <c r="AA870" s="160">
        <f>IFERROR(Z870/W869,"-")</f>
        <v>5.7460746271196482E-3</v>
      </c>
      <c r="AB870" s="187">
        <v>26</v>
      </c>
      <c r="AC870" s="160">
        <f>IFERROR(AB870/X869,"-")</f>
        <v>0.25490196078431371</v>
      </c>
      <c r="AD870" s="190">
        <f t="shared" si="490"/>
        <v>15065.615384615385</v>
      </c>
      <c r="AE870" s="101">
        <f t="shared" ref="AE870:AE886" si="512">IFERROR(AB870/$BL$53,0)</f>
        <v>1.2439001052530858E-3</v>
      </c>
      <c r="AF870" s="569"/>
      <c r="AG870" s="569"/>
      <c r="AH870" s="116" t="s">
        <v>134</v>
      </c>
      <c r="AI870" s="187">
        <v>1114224</v>
      </c>
      <c r="AJ870" s="160">
        <f>IFERROR(AI870/AF869,"-")</f>
        <v>8.7647347143746807E-3</v>
      </c>
      <c r="AK870" s="187">
        <v>43</v>
      </c>
      <c r="AL870" s="160">
        <f>IFERROR(AK870/AG869,"-")</f>
        <v>0.28104575163398693</v>
      </c>
      <c r="AM870" s="190">
        <f t="shared" si="491"/>
        <v>25912.18604651163</v>
      </c>
      <c r="AN870" s="101">
        <f t="shared" ref="AN870:AN886" si="513">IFERROR(AK870/$BL$53,0)</f>
        <v>2.0572194048416419E-3</v>
      </c>
      <c r="AO870" s="569"/>
      <c r="AP870" s="586"/>
      <c r="AQ870" s="116" t="s">
        <v>134</v>
      </c>
      <c r="AR870" s="187">
        <f t="shared" si="486"/>
        <v>15186946</v>
      </c>
      <c r="AS870" s="160">
        <f>IFERROR(AR870/AO869,"-")</f>
        <v>1.341738196694978E-2</v>
      </c>
      <c r="AT870" s="187">
        <f t="shared" si="487"/>
        <v>432</v>
      </c>
      <c r="AU870" s="160">
        <f>IFERROR(AT870/AP869,"-")</f>
        <v>0.23427331887201736</v>
      </c>
      <c r="AV870" s="190">
        <f t="shared" si="492"/>
        <v>35154.967592592591</v>
      </c>
      <c r="AW870" s="101">
        <f t="shared" ref="AW870:AW886" si="514">IFERROR(AT870/$BL$53,0)</f>
        <v>2.0667878671897427E-2</v>
      </c>
      <c r="AX870" s="112"/>
      <c r="BN870" s="476"/>
      <c r="BO870" s="566"/>
      <c r="BP870" s="569"/>
      <c r="BQ870" s="569"/>
      <c r="BR870" s="388" t="s">
        <v>147</v>
      </c>
      <c r="BS870" s="374">
        <v>340301</v>
      </c>
      <c r="BT870" s="329">
        <v>9.4142606956877531E-4</v>
      </c>
      <c r="BU870" s="374">
        <v>48</v>
      </c>
      <c r="BV870" s="329">
        <v>0.10549450549450549</v>
      </c>
      <c r="BW870" s="374">
        <v>7089.604166666667</v>
      </c>
      <c r="BX870" s="389">
        <v>1.9907100199071004E-3</v>
      </c>
      <c r="CA870" s="9"/>
      <c r="CB870" s="138"/>
      <c r="CC870" s="138"/>
      <c r="CD870" s="138"/>
      <c r="CE870" s="138"/>
      <c r="CF870" s="138"/>
      <c r="CG870" s="138"/>
      <c r="CH870" s="1"/>
      <c r="CI870" s="9"/>
      <c r="CJ870" s="130"/>
      <c r="CK870" s="130"/>
      <c r="CL870" s="130"/>
      <c r="CM870" s="1"/>
      <c r="CN870" s="1"/>
      <c r="CO870" s="1"/>
      <c r="CP870" s="1"/>
      <c r="CQ870" s="1"/>
    </row>
    <row r="871" spans="2:95" s="14" customFormat="1" ht="13.5" customHeight="1">
      <c r="B871" s="451"/>
      <c r="C871" s="566"/>
      <c r="D871" s="581"/>
      <c r="E871" s="569"/>
      <c r="F871" s="569"/>
      <c r="G871" s="116" t="s">
        <v>474</v>
      </c>
      <c r="H871" s="187">
        <v>10128514</v>
      </c>
      <c r="I871" s="160">
        <f>IFERROR(H871/E869,"-")</f>
        <v>1.2287116463348541E-2</v>
      </c>
      <c r="J871" s="187">
        <v>117</v>
      </c>
      <c r="K871" s="160">
        <f>IFERROR(J871/F869,"-")</f>
        <v>8.2336382828993665E-2</v>
      </c>
      <c r="L871" s="190">
        <f t="shared" si="488"/>
        <v>86568.495726495719</v>
      </c>
      <c r="M871" s="101">
        <f t="shared" si="510"/>
        <v>5.5975504736388865E-3</v>
      </c>
      <c r="N871" s="569"/>
      <c r="O871" s="569"/>
      <c r="P871" s="116" t="s">
        <v>474</v>
      </c>
      <c r="Q871" s="187">
        <v>3030178</v>
      </c>
      <c r="R871" s="160">
        <f>IFERROR(Q871/N869,"-")</f>
        <v>2.6989864520620469E-2</v>
      </c>
      <c r="S871" s="187">
        <v>14</v>
      </c>
      <c r="T871" s="160">
        <f>IFERROR(S871/O869,"-")</f>
        <v>8.3333333333333329E-2</v>
      </c>
      <c r="U871" s="190">
        <f t="shared" si="489"/>
        <v>216441.28571428571</v>
      </c>
      <c r="V871" s="101">
        <f t="shared" si="511"/>
        <v>6.6979236436704619E-4</v>
      </c>
      <c r="W871" s="569"/>
      <c r="X871" s="569"/>
      <c r="Y871" s="116" t="s">
        <v>474</v>
      </c>
      <c r="Z871" s="187">
        <v>258117</v>
      </c>
      <c r="AA871" s="160">
        <f>IFERROR(Z871/W869,"-")</f>
        <v>3.7864100742093362E-3</v>
      </c>
      <c r="AB871" s="187">
        <v>15</v>
      </c>
      <c r="AC871" s="160">
        <f>IFERROR(AB871/X869,"-")</f>
        <v>0.14705882352941177</v>
      </c>
      <c r="AD871" s="190">
        <f t="shared" si="490"/>
        <v>17207.8</v>
      </c>
      <c r="AE871" s="101">
        <f t="shared" si="512"/>
        <v>7.1763467610754948E-4</v>
      </c>
      <c r="AF871" s="569"/>
      <c r="AG871" s="569"/>
      <c r="AH871" s="116" t="s">
        <v>474</v>
      </c>
      <c r="AI871" s="187">
        <v>203366</v>
      </c>
      <c r="AJ871" s="160">
        <f>IFERROR(AI871/AF869,"-")</f>
        <v>1.5997223537848057E-3</v>
      </c>
      <c r="AK871" s="187">
        <v>12</v>
      </c>
      <c r="AL871" s="160">
        <f>IFERROR(AK871/AG869,"-")</f>
        <v>7.8431372549019607E-2</v>
      </c>
      <c r="AM871" s="190">
        <f t="shared" si="491"/>
        <v>16947.166666666668</v>
      </c>
      <c r="AN871" s="101">
        <f t="shared" si="513"/>
        <v>5.7410774088603961E-4</v>
      </c>
      <c r="AO871" s="569"/>
      <c r="AP871" s="586"/>
      <c r="AQ871" s="116" t="s">
        <v>474</v>
      </c>
      <c r="AR871" s="187">
        <f t="shared" si="486"/>
        <v>13620175</v>
      </c>
      <c r="AS871" s="160">
        <f>IFERROR(AR871/AO869,"-")</f>
        <v>1.2033169172505138E-2</v>
      </c>
      <c r="AT871" s="187">
        <f t="shared" si="487"/>
        <v>158</v>
      </c>
      <c r="AU871" s="160">
        <f>IFERROR(AT871/AP869,"-")</f>
        <v>8.5683297180043388E-2</v>
      </c>
      <c r="AV871" s="190">
        <f t="shared" si="492"/>
        <v>86203.639240506323</v>
      </c>
      <c r="AW871" s="101">
        <f t="shared" si="514"/>
        <v>7.5590852549995216E-3</v>
      </c>
      <c r="AX871" s="111"/>
      <c r="BJ871" s="12"/>
      <c r="BM871" s="12"/>
      <c r="BN871" s="477"/>
      <c r="BO871" s="567"/>
      <c r="BP871" s="570"/>
      <c r="BQ871" s="570"/>
      <c r="BR871" s="119" t="s">
        <v>74</v>
      </c>
      <c r="BS871" s="374">
        <v>58842175</v>
      </c>
      <c r="BT871" s="329">
        <v>0.16278399868095614</v>
      </c>
      <c r="BU871" s="374">
        <v>380</v>
      </c>
      <c r="BV871" s="329">
        <v>0.8351648351648352</v>
      </c>
      <c r="BW871" s="374">
        <v>154847.82894736843</v>
      </c>
      <c r="BX871" s="389">
        <v>1.5759787657597876E-2</v>
      </c>
      <c r="BY871" s="12"/>
      <c r="CA871" s="9"/>
      <c r="CB871" s="138"/>
      <c r="CC871" s="138"/>
      <c r="CD871" s="138"/>
      <c r="CE871" s="138"/>
      <c r="CF871" s="138"/>
      <c r="CG871" s="138"/>
      <c r="CH871" s="1"/>
      <c r="CI871" s="9"/>
      <c r="CJ871" s="130"/>
      <c r="CK871" s="130"/>
      <c r="CL871" s="130"/>
      <c r="CM871" s="1"/>
      <c r="CN871" s="1"/>
      <c r="CO871" s="1"/>
      <c r="CP871" s="1"/>
      <c r="CQ871" s="1"/>
    </row>
    <row r="872" spans="2:95" s="14" customFormat="1" ht="13.5" customHeight="1">
      <c r="B872" s="451"/>
      <c r="C872" s="566"/>
      <c r="D872" s="581"/>
      <c r="E872" s="569"/>
      <c r="F872" s="569"/>
      <c r="G872" s="117" t="s">
        <v>135</v>
      </c>
      <c r="H872" s="187">
        <v>25001984</v>
      </c>
      <c r="I872" s="160">
        <f>IFERROR(H872/E869,"-")</f>
        <v>3.0330440301783342E-2</v>
      </c>
      <c r="J872" s="187">
        <v>415</v>
      </c>
      <c r="K872" s="160">
        <f>IFERROR(J872/F869,"-")</f>
        <v>0.29204785362420832</v>
      </c>
      <c r="L872" s="190">
        <f t="shared" si="488"/>
        <v>60245.74457831325</v>
      </c>
      <c r="M872" s="101">
        <f t="shared" si="510"/>
        <v>1.9854559372308869E-2</v>
      </c>
      <c r="N872" s="569"/>
      <c r="O872" s="569"/>
      <c r="P872" s="117" t="s">
        <v>135</v>
      </c>
      <c r="Q872" s="187">
        <v>1372272</v>
      </c>
      <c r="R872" s="160">
        <f>IFERROR(Q872/N869,"-")</f>
        <v>1.2222857985715986E-2</v>
      </c>
      <c r="S872" s="187">
        <v>55</v>
      </c>
      <c r="T872" s="160">
        <f>IFERROR(S872/O869,"-")</f>
        <v>0.32738095238095238</v>
      </c>
      <c r="U872" s="190">
        <f t="shared" si="489"/>
        <v>24950.400000000001</v>
      </c>
      <c r="V872" s="101">
        <f t="shared" si="511"/>
        <v>2.6313271457276814E-3</v>
      </c>
      <c r="W872" s="569"/>
      <c r="X872" s="569"/>
      <c r="Y872" s="117" t="s">
        <v>135</v>
      </c>
      <c r="Z872" s="187">
        <v>1025818</v>
      </c>
      <c r="AA872" s="160">
        <f>IFERROR(Z872/W869,"-")</f>
        <v>1.5048089081715938E-2</v>
      </c>
      <c r="AB872" s="187">
        <v>39</v>
      </c>
      <c r="AC872" s="160">
        <f>IFERROR(AB872/X869,"-")</f>
        <v>0.38235294117647056</v>
      </c>
      <c r="AD872" s="190">
        <f t="shared" si="490"/>
        <v>26303.025641025641</v>
      </c>
      <c r="AE872" s="101">
        <f t="shared" si="512"/>
        <v>1.8658501578796287E-3</v>
      </c>
      <c r="AF872" s="569"/>
      <c r="AG872" s="569"/>
      <c r="AH872" s="117" t="s">
        <v>135</v>
      </c>
      <c r="AI872" s="187">
        <v>772599</v>
      </c>
      <c r="AJ872" s="160">
        <f>IFERROR(AI872/AF869,"-")</f>
        <v>6.0774362027663778E-3</v>
      </c>
      <c r="AK872" s="187">
        <v>47</v>
      </c>
      <c r="AL872" s="160">
        <f>IFERROR(AK872/AG869,"-")</f>
        <v>0.30718954248366015</v>
      </c>
      <c r="AM872" s="190">
        <f t="shared" si="491"/>
        <v>16438.276595744679</v>
      </c>
      <c r="AN872" s="101">
        <f t="shared" si="513"/>
        <v>2.248588651803655E-3</v>
      </c>
      <c r="AO872" s="569"/>
      <c r="AP872" s="586"/>
      <c r="AQ872" s="117" t="s">
        <v>135</v>
      </c>
      <c r="AR872" s="187">
        <f t="shared" si="486"/>
        <v>28172673</v>
      </c>
      <c r="AS872" s="160">
        <f>IFERROR(AR872/AO869,"-")</f>
        <v>2.4890028230229629E-2</v>
      </c>
      <c r="AT872" s="187">
        <f t="shared" si="487"/>
        <v>556</v>
      </c>
      <c r="AU872" s="160">
        <f>IFERROR(AT872/AP869,"-")</f>
        <v>0.30151843817787416</v>
      </c>
      <c r="AV872" s="190">
        <f t="shared" si="492"/>
        <v>50670.275179856115</v>
      </c>
      <c r="AW872" s="101">
        <f t="shared" si="514"/>
        <v>2.6600325327719835E-2</v>
      </c>
      <c r="AX872" s="112"/>
      <c r="BN872" s="555">
        <v>52</v>
      </c>
      <c r="BO872" s="565" t="s">
        <v>4</v>
      </c>
      <c r="BP872" s="568">
        <v>403192290</v>
      </c>
      <c r="BQ872" s="568">
        <v>466</v>
      </c>
      <c r="BR872" s="388" t="s">
        <v>133</v>
      </c>
      <c r="BS872" s="374">
        <v>8010504</v>
      </c>
      <c r="BT872" s="329">
        <v>1.9867701339229479E-2</v>
      </c>
      <c r="BU872" s="374">
        <v>95</v>
      </c>
      <c r="BV872" s="329">
        <v>0.20386266094420602</v>
      </c>
      <c r="BW872" s="374">
        <v>84321.094736842104</v>
      </c>
      <c r="BX872" s="389">
        <v>4.8757955245329505E-3</v>
      </c>
      <c r="CA872" s="9"/>
      <c r="CB872" s="138"/>
      <c r="CC872" s="138"/>
      <c r="CD872" s="138"/>
      <c r="CE872" s="138"/>
      <c r="CF872" s="138"/>
      <c r="CG872" s="138"/>
      <c r="CH872" s="1"/>
      <c r="CI872" s="9"/>
      <c r="CJ872" s="130"/>
      <c r="CK872" s="130"/>
      <c r="CL872" s="130"/>
      <c r="CM872" s="1"/>
      <c r="CN872" s="1"/>
      <c r="CO872" s="1"/>
      <c r="CP872" s="1"/>
      <c r="CQ872" s="1"/>
    </row>
    <row r="873" spans="2:95" s="14" customFormat="1" ht="13.5" customHeight="1">
      <c r="B873" s="451"/>
      <c r="C873" s="566"/>
      <c r="D873" s="581"/>
      <c r="E873" s="569"/>
      <c r="F873" s="569"/>
      <c r="G873" s="117" t="s">
        <v>136</v>
      </c>
      <c r="H873" s="187">
        <v>3272439</v>
      </c>
      <c r="I873" s="160">
        <f>IFERROR(H873/E869,"-")</f>
        <v>3.9698655806966188E-3</v>
      </c>
      <c r="J873" s="187">
        <v>71</v>
      </c>
      <c r="K873" s="160">
        <f>IFERROR(J873/F869,"-")</f>
        <v>4.9964813511611542E-2</v>
      </c>
      <c r="L873" s="190">
        <f t="shared" si="488"/>
        <v>46090.690140845072</v>
      </c>
      <c r="M873" s="101">
        <f t="shared" si="510"/>
        <v>3.3968041335757345E-3</v>
      </c>
      <c r="N873" s="569"/>
      <c r="O873" s="569"/>
      <c r="P873" s="117" t="s">
        <v>136</v>
      </c>
      <c r="Q873" s="187">
        <v>194524</v>
      </c>
      <c r="R873" s="160">
        <f>IFERROR(Q873/N869,"-")</f>
        <v>1.7326297022845444E-3</v>
      </c>
      <c r="S873" s="187">
        <v>18</v>
      </c>
      <c r="T873" s="160">
        <f>IFERROR(S873/O869,"-")</f>
        <v>0.10714285714285714</v>
      </c>
      <c r="U873" s="190">
        <f t="shared" si="489"/>
        <v>10806.888888888889</v>
      </c>
      <c r="V873" s="101">
        <f t="shared" si="511"/>
        <v>8.6116161132905947E-4</v>
      </c>
      <c r="W873" s="569"/>
      <c r="X873" s="569"/>
      <c r="Y873" s="117" t="s">
        <v>136</v>
      </c>
      <c r="Z873" s="187">
        <v>27168</v>
      </c>
      <c r="AA873" s="160">
        <f>IFERROR(Z873/W869,"-")</f>
        <v>3.9853705449900337E-4</v>
      </c>
      <c r="AB873" s="187">
        <v>5</v>
      </c>
      <c r="AC873" s="160">
        <f>IFERROR(AB873/X869,"-")</f>
        <v>4.9019607843137254E-2</v>
      </c>
      <c r="AD873" s="190">
        <f t="shared" si="490"/>
        <v>5433.6</v>
      </c>
      <c r="AE873" s="101">
        <f t="shared" si="512"/>
        <v>2.3921155870251651E-4</v>
      </c>
      <c r="AF873" s="569"/>
      <c r="AG873" s="569"/>
      <c r="AH873" s="117" t="s">
        <v>136</v>
      </c>
      <c r="AI873" s="187">
        <v>117466</v>
      </c>
      <c r="AJ873" s="160">
        <f>IFERROR(AI873/AF869,"-")</f>
        <v>9.2401377816196412E-4</v>
      </c>
      <c r="AK873" s="187">
        <v>7</v>
      </c>
      <c r="AL873" s="160">
        <f>IFERROR(AK873/AG869,"-")</f>
        <v>4.5751633986928102E-2</v>
      </c>
      <c r="AM873" s="190">
        <f t="shared" si="491"/>
        <v>16780.857142857141</v>
      </c>
      <c r="AN873" s="101">
        <f t="shared" si="513"/>
        <v>3.348961821835231E-4</v>
      </c>
      <c r="AO873" s="569"/>
      <c r="AP873" s="586"/>
      <c r="AQ873" s="117" t="s">
        <v>136</v>
      </c>
      <c r="AR873" s="187">
        <f t="shared" si="486"/>
        <v>3611597</v>
      </c>
      <c r="AS873" s="160">
        <f>IFERROR(AR873/AO869,"-")</f>
        <v>3.1907782156919452E-3</v>
      </c>
      <c r="AT873" s="187">
        <f t="shared" si="487"/>
        <v>101</v>
      </c>
      <c r="AU873" s="160">
        <f>IFERROR(AT873/AP869,"-")</f>
        <v>5.4772234273318871E-2</v>
      </c>
      <c r="AV873" s="190">
        <f t="shared" si="492"/>
        <v>35758.38613861386</v>
      </c>
      <c r="AW873" s="101">
        <f t="shared" si="514"/>
        <v>4.832073485790833E-3</v>
      </c>
      <c r="AX873" s="112"/>
      <c r="BN873" s="476"/>
      <c r="BO873" s="566"/>
      <c r="BP873" s="569"/>
      <c r="BQ873" s="569"/>
      <c r="BR873" s="388" t="s">
        <v>134</v>
      </c>
      <c r="BS873" s="374">
        <v>10668013</v>
      </c>
      <c r="BT873" s="329">
        <v>2.6458871522568053E-2</v>
      </c>
      <c r="BU873" s="374">
        <v>161</v>
      </c>
      <c r="BV873" s="329">
        <v>0.34549356223175964</v>
      </c>
      <c r="BW873" s="374">
        <v>66260.950310559012</v>
      </c>
      <c r="BX873" s="389">
        <v>8.2631903099979476E-3</v>
      </c>
      <c r="CA873" s="9"/>
      <c r="CB873" s="138"/>
      <c r="CC873" s="138"/>
      <c r="CD873" s="138"/>
      <c r="CE873" s="138"/>
      <c r="CF873" s="138"/>
      <c r="CG873" s="138"/>
      <c r="CH873" s="1"/>
      <c r="CI873" s="9"/>
      <c r="CJ873" s="130"/>
      <c r="CK873" s="130"/>
      <c r="CL873" s="130"/>
      <c r="CM873" s="1"/>
      <c r="CN873" s="1"/>
      <c r="CO873" s="1"/>
      <c r="CP873" s="1"/>
      <c r="CQ873" s="1"/>
    </row>
    <row r="874" spans="2:95" s="14" customFormat="1" ht="13.5" customHeight="1">
      <c r="B874" s="451"/>
      <c r="C874" s="566"/>
      <c r="D874" s="581"/>
      <c r="E874" s="569"/>
      <c r="F874" s="569"/>
      <c r="G874" s="117" t="s">
        <v>137</v>
      </c>
      <c r="H874" s="187">
        <v>23292584</v>
      </c>
      <c r="I874" s="160">
        <f>IFERROR(H874/E869,"-")</f>
        <v>2.8256730685303769E-2</v>
      </c>
      <c r="J874" s="187">
        <v>448</v>
      </c>
      <c r="K874" s="160">
        <f>IFERROR(J874/F869,"-")</f>
        <v>0.31527093596059114</v>
      </c>
      <c r="L874" s="190">
        <f t="shared" si="488"/>
        <v>51992.375</v>
      </c>
      <c r="M874" s="101">
        <f t="shared" si="510"/>
        <v>2.1433355659745478E-2</v>
      </c>
      <c r="N874" s="569"/>
      <c r="O874" s="569"/>
      <c r="P874" s="117" t="s">
        <v>137</v>
      </c>
      <c r="Q874" s="187">
        <v>1425849</v>
      </c>
      <c r="R874" s="160">
        <f>IFERROR(Q874/N869,"-")</f>
        <v>1.2700069546033988E-2</v>
      </c>
      <c r="S874" s="187">
        <v>60</v>
      </c>
      <c r="T874" s="160">
        <f>IFERROR(S874/O869,"-")</f>
        <v>0.35714285714285715</v>
      </c>
      <c r="U874" s="190">
        <f t="shared" si="489"/>
        <v>23764.15</v>
      </c>
      <c r="V874" s="101">
        <f t="shared" si="511"/>
        <v>2.8705387044301979E-3</v>
      </c>
      <c r="W874" s="569"/>
      <c r="X874" s="569"/>
      <c r="Y874" s="117" t="s">
        <v>137</v>
      </c>
      <c r="Z874" s="187">
        <v>3800238</v>
      </c>
      <c r="AA874" s="160">
        <f>IFERROR(Z874/W869,"-")</f>
        <v>5.5747042804593035E-2</v>
      </c>
      <c r="AB874" s="187">
        <v>44</v>
      </c>
      <c r="AC874" s="160">
        <f>IFERROR(AB874/X869,"-")</f>
        <v>0.43137254901960786</v>
      </c>
      <c r="AD874" s="190">
        <f t="shared" si="490"/>
        <v>86369.045454545456</v>
      </c>
      <c r="AE874" s="101">
        <f t="shared" si="512"/>
        <v>2.1050617165821453E-3</v>
      </c>
      <c r="AF874" s="569"/>
      <c r="AG874" s="569"/>
      <c r="AH874" s="117" t="s">
        <v>137</v>
      </c>
      <c r="AI874" s="187">
        <v>1608583</v>
      </c>
      <c r="AJ874" s="160">
        <f>IFERROR(AI874/AF869,"-")</f>
        <v>1.2653472965088678E-2</v>
      </c>
      <c r="AK874" s="187">
        <v>61</v>
      </c>
      <c r="AL874" s="160">
        <f>IFERROR(AK874/AG869,"-")</f>
        <v>0.39869281045751637</v>
      </c>
      <c r="AM874" s="190">
        <f t="shared" si="491"/>
        <v>26370.213114754097</v>
      </c>
      <c r="AN874" s="101">
        <f t="shared" si="513"/>
        <v>2.9183810161707013E-3</v>
      </c>
      <c r="AO874" s="569"/>
      <c r="AP874" s="586"/>
      <c r="AQ874" s="117" t="s">
        <v>137</v>
      </c>
      <c r="AR874" s="187">
        <f t="shared" si="486"/>
        <v>30127254</v>
      </c>
      <c r="AS874" s="160">
        <f>IFERROR(AR874/AO869,"-")</f>
        <v>2.6616863886479585E-2</v>
      </c>
      <c r="AT874" s="187">
        <f t="shared" si="487"/>
        <v>613</v>
      </c>
      <c r="AU874" s="160">
        <f>IFERROR(AT874/AP869,"-")</f>
        <v>0.33242950108459868</v>
      </c>
      <c r="AV874" s="190">
        <f t="shared" si="492"/>
        <v>49147.233278955951</v>
      </c>
      <c r="AW874" s="101">
        <f t="shared" si="514"/>
        <v>2.9327337096928523E-2</v>
      </c>
      <c r="AX874" s="112"/>
      <c r="BN874" s="476"/>
      <c r="BO874" s="566"/>
      <c r="BP874" s="569"/>
      <c r="BQ874" s="569"/>
      <c r="BR874" s="388" t="s">
        <v>135</v>
      </c>
      <c r="BS874" s="374">
        <v>11129586</v>
      </c>
      <c r="BT874" s="329">
        <v>2.7603667718943733E-2</v>
      </c>
      <c r="BU874" s="374">
        <v>120</v>
      </c>
      <c r="BV874" s="329">
        <v>0.25751072961373389</v>
      </c>
      <c r="BW874" s="374">
        <v>92746.55</v>
      </c>
      <c r="BX874" s="389">
        <v>6.1588996099363582E-3</v>
      </c>
      <c r="CA874" s="9"/>
      <c r="CB874" s="138"/>
      <c r="CC874" s="138"/>
      <c r="CD874" s="138"/>
      <c r="CE874" s="138"/>
      <c r="CF874" s="138"/>
      <c r="CG874" s="138"/>
      <c r="CH874" s="1"/>
      <c r="CI874" s="9"/>
      <c r="CJ874" s="130"/>
      <c r="CK874" s="130"/>
      <c r="CL874" s="130"/>
      <c r="CM874" s="1"/>
      <c r="CN874" s="1"/>
      <c r="CO874" s="1"/>
      <c r="CP874" s="1"/>
      <c r="CQ874" s="1"/>
    </row>
    <row r="875" spans="2:95" s="14" customFormat="1" ht="13.5" customHeight="1">
      <c r="B875" s="451"/>
      <c r="C875" s="566"/>
      <c r="D875" s="581"/>
      <c r="E875" s="569"/>
      <c r="F875" s="569"/>
      <c r="G875" s="117" t="s">
        <v>138</v>
      </c>
      <c r="H875" s="187">
        <v>29519103</v>
      </c>
      <c r="I875" s="160">
        <f>IFERROR(H875/E869,"-")</f>
        <v>3.5810253750410109E-2</v>
      </c>
      <c r="J875" s="187">
        <v>493</v>
      </c>
      <c r="K875" s="160">
        <f>IFERROR(J875/F869,"-")</f>
        <v>0.34693877551020408</v>
      </c>
      <c r="L875" s="190">
        <f t="shared" si="488"/>
        <v>59876.476673427991</v>
      </c>
      <c r="M875" s="101">
        <f t="shared" si="510"/>
        <v>2.3586259688068129E-2</v>
      </c>
      <c r="N875" s="569"/>
      <c r="O875" s="569"/>
      <c r="P875" s="117" t="s">
        <v>138</v>
      </c>
      <c r="Q875" s="187">
        <v>3677495</v>
      </c>
      <c r="R875" s="160">
        <f>IFERROR(Q875/N869,"-")</f>
        <v>3.2755531795577414E-2</v>
      </c>
      <c r="S875" s="187">
        <v>74</v>
      </c>
      <c r="T875" s="160">
        <f>IFERROR(S875/O869,"-")</f>
        <v>0.44047619047619047</v>
      </c>
      <c r="U875" s="190">
        <f t="shared" si="489"/>
        <v>49695.87837837838</v>
      </c>
      <c r="V875" s="101">
        <f t="shared" si="511"/>
        <v>3.5403310687972442E-3</v>
      </c>
      <c r="W875" s="569"/>
      <c r="X875" s="569"/>
      <c r="Y875" s="117" t="s">
        <v>138</v>
      </c>
      <c r="Z875" s="187">
        <v>1471712</v>
      </c>
      <c r="AA875" s="160">
        <f>IFERROR(Z875/W869,"-")</f>
        <v>2.1589066753196304E-2</v>
      </c>
      <c r="AB875" s="187">
        <v>42</v>
      </c>
      <c r="AC875" s="160">
        <f>IFERROR(AB875/X869,"-")</f>
        <v>0.41176470588235292</v>
      </c>
      <c r="AD875" s="190">
        <f t="shared" si="490"/>
        <v>35040.761904761908</v>
      </c>
      <c r="AE875" s="101">
        <f t="shared" si="512"/>
        <v>2.0093770931011385E-3</v>
      </c>
      <c r="AF875" s="569"/>
      <c r="AG875" s="569"/>
      <c r="AH875" s="117" t="s">
        <v>138</v>
      </c>
      <c r="AI875" s="187">
        <v>2279494</v>
      </c>
      <c r="AJ875" s="160">
        <f>IFERROR(AI875/AF869,"-")</f>
        <v>1.7931008659846495E-2</v>
      </c>
      <c r="AK875" s="187">
        <v>58</v>
      </c>
      <c r="AL875" s="160">
        <f>IFERROR(AK875/AG869,"-")</f>
        <v>0.37908496732026142</v>
      </c>
      <c r="AM875" s="190">
        <f t="shared" si="491"/>
        <v>39301.620689655174</v>
      </c>
      <c r="AN875" s="101">
        <f t="shared" si="513"/>
        <v>2.7748540809491916E-3</v>
      </c>
      <c r="AO875" s="569"/>
      <c r="AP875" s="586"/>
      <c r="AQ875" s="117" t="s">
        <v>138</v>
      </c>
      <c r="AR875" s="187">
        <f t="shared" si="486"/>
        <v>36947804</v>
      </c>
      <c r="AS875" s="160">
        <f>IFERROR(AR875/AO869,"-")</f>
        <v>3.2642691895262872E-2</v>
      </c>
      <c r="AT875" s="187">
        <f t="shared" si="487"/>
        <v>667</v>
      </c>
      <c r="AU875" s="160">
        <f>IFERROR(AT875/AP869,"-")</f>
        <v>0.36171366594360088</v>
      </c>
      <c r="AV875" s="190">
        <f t="shared" si="492"/>
        <v>55394.008995502249</v>
      </c>
      <c r="AW875" s="101">
        <f t="shared" si="514"/>
        <v>3.1910821930915705E-2</v>
      </c>
      <c r="AX875" s="112"/>
      <c r="BN875" s="476"/>
      <c r="BO875" s="566"/>
      <c r="BP875" s="569"/>
      <c r="BQ875" s="569"/>
      <c r="BR875" s="388" t="s">
        <v>136</v>
      </c>
      <c r="BS875" s="374">
        <v>288592</v>
      </c>
      <c r="BT875" s="329">
        <v>7.1576765518011271E-4</v>
      </c>
      <c r="BU875" s="374">
        <v>22</v>
      </c>
      <c r="BV875" s="329">
        <v>4.7210300429184553E-2</v>
      </c>
      <c r="BW875" s="374">
        <v>13117.818181818182</v>
      </c>
      <c r="BX875" s="389">
        <v>1.1291315951549989E-3</v>
      </c>
      <c r="CA875" s="9"/>
      <c r="CB875" s="138"/>
      <c r="CC875" s="138"/>
      <c r="CD875" s="138"/>
      <c r="CE875" s="138"/>
      <c r="CF875" s="138"/>
      <c r="CG875" s="138"/>
      <c r="CH875" s="1"/>
      <c r="CI875" s="9"/>
      <c r="CJ875" s="130"/>
      <c r="CK875" s="130"/>
      <c r="CL875" s="130"/>
      <c r="CM875" s="1"/>
      <c r="CN875" s="1"/>
      <c r="CO875" s="1"/>
      <c r="CP875" s="1"/>
      <c r="CQ875" s="1"/>
    </row>
    <row r="876" spans="2:95" s="14" customFormat="1" ht="13.5" customHeight="1">
      <c r="B876" s="451"/>
      <c r="C876" s="566"/>
      <c r="D876" s="581"/>
      <c r="E876" s="569"/>
      <c r="F876" s="569"/>
      <c r="G876" s="117" t="s">
        <v>139</v>
      </c>
      <c r="H876" s="187">
        <v>22870929</v>
      </c>
      <c r="I876" s="160">
        <f>IFERROR(H876/E869,"-")</f>
        <v>2.7745212007208125E-2</v>
      </c>
      <c r="J876" s="187">
        <v>164</v>
      </c>
      <c r="K876" s="160">
        <f>IFERROR(J876/F869,"-")</f>
        <v>0.11541168191414497</v>
      </c>
      <c r="L876" s="190">
        <f t="shared" si="488"/>
        <v>139456.88414634147</v>
      </c>
      <c r="M876" s="101">
        <f t="shared" si="510"/>
        <v>7.846139125442542E-3</v>
      </c>
      <c r="N876" s="569"/>
      <c r="O876" s="569"/>
      <c r="P876" s="117" t="s">
        <v>139</v>
      </c>
      <c r="Q876" s="187">
        <v>1431364</v>
      </c>
      <c r="R876" s="160">
        <f>IFERROR(Q876/N869,"-")</f>
        <v>1.2749191776751531E-2</v>
      </c>
      <c r="S876" s="187">
        <v>13</v>
      </c>
      <c r="T876" s="160">
        <f>IFERROR(S876/O869,"-")</f>
        <v>7.7380952380952384E-2</v>
      </c>
      <c r="U876" s="190">
        <f t="shared" si="489"/>
        <v>110104.92307692308</v>
      </c>
      <c r="V876" s="101">
        <f t="shared" si="511"/>
        <v>6.219500526265429E-4</v>
      </c>
      <c r="W876" s="569"/>
      <c r="X876" s="569"/>
      <c r="Y876" s="117" t="s">
        <v>139</v>
      </c>
      <c r="Z876" s="187">
        <v>1032684</v>
      </c>
      <c r="AA876" s="160">
        <f>IFERROR(Z876/W869,"-")</f>
        <v>1.5148808877659334E-2</v>
      </c>
      <c r="AB876" s="187">
        <v>9</v>
      </c>
      <c r="AC876" s="160">
        <f>IFERROR(AB876/X869,"-")</f>
        <v>8.8235294117647065E-2</v>
      </c>
      <c r="AD876" s="190">
        <f t="shared" si="490"/>
        <v>114742.66666666667</v>
      </c>
      <c r="AE876" s="101">
        <f t="shared" si="512"/>
        <v>4.3058080566452973E-4</v>
      </c>
      <c r="AF876" s="569"/>
      <c r="AG876" s="569"/>
      <c r="AH876" s="117" t="s">
        <v>139</v>
      </c>
      <c r="AI876" s="187">
        <v>1672002</v>
      </c>
      <c r="AJ876" s="160">
        <f>IFERROR(AI876/AF869,"-")</f>
        <v>1.3152340976234488E-2</v>
      </c>
      <c r="AK876" s="187">
        <v>23</v>
      </c>
      <c r="AL876" s="160">
        <f>IFERROR(AK876/AG869,"-")</f>
        <v>0.15032679738562091</v>
      </c>
      <c r="AM876" s="190">
        <f t="shared" si="491"/>
        <v>72695.739130434784</v>
      </c>
      <c r="AN876" s="101">
        <f t="shared" si="513"/>
        <v>1.1003731700315758E-3</v>
      </c>
      <c r="AO876" s="569"/>
      <c r="AP876" s="586"/>
      <c r="AQ876" s="117" t="s">
        <v>139</v>
      </c>
      <c r="AR876" s="187">
        <f t="shared" si="486"/>
        <v>27006979</v>
      </c>
      <c r="AS876" s="160">
        <f>IFERROR(AR876/AO869,"-")</f>
        <v>2.3860159443273941E-2</v>
      </c>
      <c r="AT876" s="187">
        <f t="shared" si="487"/>
        <v>209</v>
      </c>
      <c r="AU876" s="160">
        <f>IFERROR(AT876/AP869,"-")</f>
        <v>0.11334056399132321</v>
      </c>
      <c r="AV876" s="190">
        <f t="shared" si="492"/>
        <v>129219.99521531101</v>
      </c>
      <c r="AW876" s="101">
        <f t="shared" si="514"/>
        <v>9.9990431537651907E-3</v>
      </c>
      <c r="AX876" s="112"/>
      <c r="BN876" s="476"/>
      <c r="BO876" s="566"/>
      <c r="BP876" s="569"/>
      <c r="BQ876" s="569"/>
      <c r="BR876" s="388" t="s">
        <v>137</v>
      </c>
      <c r="BS876" s="374">
        <v>7347329</v>
      </c>
      <c r="BT876" s="329">
        <v>1.822289062124675E-2</v>
      </c>
      <c r="BU876" s="374">
        <v>152</v>
      </c>
      <c r="BV876" s="329">
        <v>0.3261802575107296</v>
      </c>
      <c r="BW876" s="374">
        <v>48337.690789473687</v>
      </c>
      <c r="BX876" s="389">
        <v>7.80127283925272E-3</v>
      </c>
      <c r="CA876" s="9"/>
      <c r="CB876" s="138"/>
      <c r="CC876" s="138"/>
      <c r="CD876" s="138"/>
      <c r="CE876" s="138"/>
      <c r="CF876" s="138"/>
      <c r="CG876" s="138"/>
      <c r="CH876" s="1"/>
      <c r="CI876" s="9"/>
      <c r="CJ876" s="130"/>
      <c r="CK876" s="130"/>
      <c r="CL876" s="130"/>
      <c r="CM876" s="1"/>
      <c r="CN876" s="1"/>
      <c r="CO876" s="1"/>
      <c r="CP876" s="1"/>
      <c r="CQ876" s="1"/>
    </row>
    <row r="877" spans="2:95" s="14" customFormat="1" ht="13.5" customHeight="1">
      <c r="B877" s="451"/>
      <c r="C877" s="566"/>
      <c r="D877" s="581"/>
      <c r="E877" s="569"/>
      <c r="F877" s="569"/>
      <c r="G877" s="117" t="s">
        <v>149</v>
      </c>
      <c r="H877" s="187">
        <v>1110</v>
      </c>
      <c r="I877" s="160">
        <f>IFERROR(H877/E869,"-")</f>
        <v>1.3465646860256975E-6</v>
      </c>
      <c r="J877" s="187">
        <v>2</v>
      </c>
      <c r="K877" s="160">
        <f>IFERROR(J877/F869,"-")</f>
        <v>1.4074595355383533E-3</v>
      </c>
      <c r="L877" s="190">
        <f t="shared" si="488"/>
        <v>555</v>
      </c>
      <c r="M877" s="101">
        <f t="shared" si="510"/>
        <v>9.5684623481006597E-5</v>
      </c>
      <c r="N877" s="569"/>
      <c r="O877" s="569"/>
      <c r="P877" s="117" t="s">
        <v>149</v>
      </c>
      <c r="Q877" s="187">
        <v>0</v>
      </c>
      <c r="R877" s="160">
        <f>IFERROR(Q877/N869,"-")</f>
        <v>0</v>
      </c>
      <c r="S877" s="187">
        <v>0</v>
      </c>
      <c r="T877" s="160">
        <f>IFERROR(S877/O869,"-")</f>
        <v>0</v>
      </c>
      <c r="U877" s="190" t="str">
        <f t="shared" si="489"/>
        <v>-</v>
      </c>
      <c r="V877" s="101">
        <f t="shared" si="511"/>
        <v>0</v>
      </c>
      <c r="W877" s="569"/>
      <c r="X877" s="569"/>
      <c r="Y877" s="117" t="s">
        <v>149</v>
      </c>
      <c r="Z877" s="187">
        <v>0</v>
      </c>
      <c r="AA877" s="160">
        <f>IFERROR(Z877/W869,"-")</f>
        <v>0</v>
      </c>
      <c r="AB877" s="187">
        <v>0</v>
      </c>
      <c r="AC877" s="160">
        <f>IFERROR(AB877/X869,"-")</f>
        <v>0</v>
      </c>
      <c r="AD877" s="190" t="str">
        <f t="shared" si="490"/>
        <v>-</v>
      </c>
      <c r="AE877" s="101">
        <f t="shared" si="512"/>
        <v>0</v>
      </c>
      <c r="AF877" s="569"/>
      <c r="AG877" s="569"/>
      <c r="AH877" s="117" t="s">
        <v>149</v>
      </c>
      <c r="AI877" s="187">
        <v>447</v>
      </c>
      <c r="AJ877" s="160">
        <f>IFERROR(AI877/AF869,"-")</f>
        <v>3.5162017846729944E-6</v>
      </c>
      <c r="AK877" s="187">
        <v>1</v>
      </c>
      <c r="AL877" s="160">
        <f>IFERROR(AK877/AG869,"-")</f>
        <v>6.5359477124183009E-3</v>
      </c>
      <c r="AM877" s="190">
        <f t="shared" si="491"/>
        <v>447</v>
      </c>
      <c r="AN877" s="101">
        <f t="shared" si="513"/>
        <v>4.7842311740503298E-5</v>
      </c>
      <c r="AO877" s="569"/>
      <c r="AP877" s="586"/>
      <c r="AQ877" s="117" t="s">
        <v>149</v>
      </c>
      <c r="AR877" s="187">
        <f t="shared" si="486"/>
        <v>1557</v>
      </c>
      <c r="AS877" s="160">
        <f>IFERROR(AR877/AO869,"-")</f>
        <v>1.3755802991951645E-6</v>
      </c>
      <c r="AT877" s="187">
        <f t="shared" si="487"/>
        <v>3</v>
      </c>
      <c r="AU877" s="160">
        <f>IFERROR(AT877/AP869,"-")</f>
        <v>1.6268980477223427E-3</v>
      </c>
      <c r="AV877" s="190">
        <f t="shared" si="492"/>
        <v>519</v>
      </c>
      <c r="AW877" s="101">
        <f t="shared" si="514"/>
        <v>1.435269352215099E-4</v>
      </c>
      <c r="AX877" s="112"/>
      <c r="BN877" s="476"/>
      <c r="BO877" s="566"/>
      <c r="BP877" s="569"/>
      <c r="BQ877" s="569"/>
      <c r="BR877" s="388" t="s">
        <v>138</v>
      </c>
      <c r="BS877" s="374">
        <v>8292501</v>
      </c>
      <c r="BT877" s="329">
        <v>2.0567112034806021E-2</v>
      </c>
      <c r="BU877" s="374">
        <v>156</v>
      </c>
      <c r="BV877" s="329">
        <v>0.33476394849785407</v>
      </c>
      <c r="BW877" s="374">
        <v>53157.057692307695</v>
      </c>
      <c r="BX877" s="389">
        <v>8.0065694929172659E-3</v>
      </c>
      <c r="CA877" s="9"/>
      <c r="CB877" s="138"/>
      <c r="CC877" s="138"/>
      <c r="CD877" s="138"/>
      <c r="CE877" s="138"/>
      <c r="CF877" s="138"/>
      <c r="CG877" s="138"/>
      <c r="CH877" s="1"/>
      <c r="CI877" s="9"/>
      <c r="CJ877" s="130"/>
      <c r="CK877" s="130"/>
      <c r="CL877" s="130"/>
      <c r="CM877" s="1"/>
      <c r="CN877" s="1"/>
      <c r="CO877" s="1"/>
      <c r="CP877" s="1"/>
      <c r="CQ877" s="1"/>
    </row>
    <row r="878" spans="2:95" s="14" customFormat="1" ht="13.5" customHeight="1">
      <c r="B878" s="451"/>
      <c r="C878" s="566"/>
      <c r="D878" s="581"/>
      <c r="E878" s="569"/>
      <c r="F878" s="569"/>
      <c r="G878" s="117" t="s">
        <v>140</v>
      </c>
      <c r="H878" s="187">
        <v>415846</v>
      </c>
      <c r="I878" s="160">
        <f>IFERROR(H878/E869,"-")</f>
        <v>5.0447165623877669E-4</v>
      </c>
      <c r="J878" s="187">
        <v>14</v>
      </c>
      <c r="K878" s="160">
        <f>IFERROR(J878/F869,"-")</f>
        <v>9.852216748768473E-3</v>
      </c>
      <c r="L878" s="190">
        <f t="shared" si="488"/>
        <v>29703.285714285714</v>
      </c>
      <c r="M878" s="101">
        <f t="shared" si="510"/>
        <v>6.6979236436704619E-4</v>
      </c>
      <c r="N878" s="569"/>
      <c r="O878" s="569"/>
      <c r="P878" s="117" t="s">
        <v>140</v>
      </c>
      <c r="Q878" s="187">
        <v>34596</v>
      </c>
      <c r="R878" s="160">
        <f>IFERROR(Q878/N869,"-")</f>
        <v>3.0814736063537713E-4</v>
      </c>
      <c r="S878" s="187">
        <v>2</v>
      </c>
      <c r="T878" s="160">
        <f>IFERROR(S878/O869,"-")</f>
        <v>1.1904761904761904E-2</v>
      </c>
      <c r="U878" s="190">
        <f t="shared" si="489"/>
        <v>17298</v>
      </c>
      <c r="V878" s="101">
        <f t="shared" si="511"/>
        <v>9.5684623481006597E-5</v>
      </c>
      <c r="W878" s="569"/>
      <c r="X878" s="569"/>
      <c r="Y878" s="117" t="s">
        <v>140</v>
      </c>
      <c r="Z878" s="187">
        <v>0</v>
      </c>
      <c r="AA878" s="160">
        <f>IFERROR(Z878/W869,"-")</f>
        <v>0</v>
      </c>
      <c r="AB878" s="187">
        <v>0</v>
      </c>
      <c r="AC878" s="160">
        <f>IFERROR(AB878/X869,"-")</f>
        <v>0</v>
      </c>
      <c r="AD878" s="190" t="str">
        <f t="shared" si="490"/>
        <v>-</v>
      </c>
      <c r="AE878" s="101">
        <f t="shared" si="512"/>
        <v>0</v>
      </c>
      <c r="AF878" s="569"/>
      <c r="AG878" s="569"/>
      <c r="AH878" s="117" t="s">
        <v>140</v>
      </c>
      <c r="AI878" s="187">
        <v>47768</v>
      </c>
      <c r="AJ878" s="160">
        <f>IFERROR(AI878/AF869,"-")</f>
        <v>3.7575375134286265E-4</v>
      </c>
      <c r="AK878" s="187">
        <v>2</v>
      </c>
      <c r="AL878" s="160">
        <f>IFERROR(AK878/AG869,"-")</f>
        <v>1.3071895424836602E-2</v>
      </c>
      <c r="AM878" s="190">
        <f t="shared" si="491"/>
        <v>23884</v>
      </c>
      <c r="AN878" s="101">
        <f t="shared" si="513"/>
        <v>9.5684623481006597E-5</v>
      </c>
      <c r="AO878" s="569"/>
      <c r="AP878" s="586"/>
      <c r="AQ878" s="117" t="s">
        <v>140</v>
      </c>
      <c r="AR878" s="187">
        <f t="shared" si="486"/>
        <v>498210</v>
      </c>
      <c r="AS878" s="160">
        <f>IFERROR(AR878/AO869,"-")</f>
        <v>4.4015919130508855E-4</v>
      </c>
      <c r="AT878" s="187">
        <f t="shared" si="487"/>
        <v>18</v>
      </c>
      <c r="AU878" s="160">
        <f>IFERROR(AT878/AP869,"-")</f>
        <v>9.7613882863340565E-3</v>
      </c>
      <c r="AV878" s="190">
        <f t="shared" si="492"/>
        <v>27678.333333333332</v>
      </c>
      <c r="AW878" s="101">
        <f t="shared" si="514"/>
        <v>8.6116161132905947E-4</v>
      </c>
      <c r="AX878" s="112"/>
      <c r="BN878" s="476"/>
      <c r="BO878" s="566"/>
      <c r="BP878" s="569"/>
      <c r="BQ878" s="569"/>
      <c r="BR878" s="388" t="s">
        <v>139</v>
      </c>
      <c r="BS878" s="374">
        <v>9444697</v>
      </c>
      <c r="BT878" s="329">
        <v>2.3424795647754078E-2</v>
      </c>
      <c r="BU878" s="374">
        <v>54</v>
      </c>
      <c r="BV878" s="329">
        <v>0.11587982832618025</v>
      </c>
      <c r="BW878" s="374">
        <v>174901.79629629629</v>
      </c>
      <c r="BX878" s="389">
        <v>2.7715048244713611E-3</v>
      </c>
      <c r="CA878" s="9"/>
      <c r="CB878" s="138"/>
      <c r="CC878" s="138"/>
      <c r="CD878" s="138"/>
      <c r="CE878" s="138"/>
      <c r="CF878" s="138"/>
      <c r="CG878" s="138"/>
      <c r="CH878" s="1"/>
      <c r="CI878" s="9"/>
      <c r="CJ878" s="130"/>
      <c r="CK878" s="130"/>
      <c r="CL878" s="130"/>
      <c r="CM878" s="1"/>
      <c r="CN878" s="1"/>
      <c r="CO878" s="1"/>
      <c r="CP878" s="1"/>
      <c r="CQ878" s="1"/>
    </row>
    <row r="879" spans="2:95" s="14" customFormat="1" ht="13.5" customHeight="1">
      <c r="B879" s="451"/>
      <c r="C879" s="566"/>
      <c r="D879" s="581"/>
      <c r="E879" s="569"/>
      <c r="F879" s="569"/>
      <c r="G879" s="117" t="s">
        <v>141</v>
      </c>
      <c r="H879" s="187">
        <v>722578</v>
      </c>
      <c r="I879" s="160">
        <f>IFERROR(H879/E869,"-")</f>
        <v>8.7657479071988863E-4</v>
      </c>
      <c r="J879" s="187">
        <v>68</v>
      </c>
      <c r="K879" s="160">
        <f>IFERROR(J879/F869,"-")</f>
        <v>4.785362420830401E-2</v>
      </c>
      <c r="L879" s="190">
        <f t="shared" si="488"/>
        <v>10626.14705882353</v>
      </c>
      <c r="M879" s="101">
        <f t="shared" si="510"/>
        <v>3.2532771983542243E-3</v>
      </c>
      <c r="N879" s="569"/>
      <c r="O879" s="569"/>
      <c r="P879" s="117" t="s">
        <v>141</v>
      </c>
      <c r="Q879" s="187">
        <v>177471</v>
      </c>
      <c r="R879" s="160">
        <f>IFERROR(Q879/N869,"-")</f>
        <v>1.5807382425517694E-3</v>
      </c>
      <c r="S879" s="187">
        <v>12</v>
      </c>
      <c r="T879" s="160">
        <f>IFERROR(S879/O869,"-")</f>
        <v>7.1428571428571425E-2</v>
      </c>
      <c r="U879" s="190">
        <f t="shared" si="489"/>
        <v>14789.25</v>
      </c>
      <c r="V879" s="101">
        <f t="shared" si="511"/>
        <v>5.7410774088603961E-4</v>
      </c>
      <c r="W879" s="569"/>
      <c r="X879" s="569"/>
      <c r="Y879" s="117" t="s">
        <v>141</v>
      </c>
      <c r="Z879" s="187">
        <v>71376</v>
      </c>
      <c r="AA879" s="160">
        <f>IFERROR(Z879/W869,"-")</f>
        <v>1.0470399293993251E-3</v>
      </c>
      <c r="AB879" s="187">
        <v>7</v>
      </c>
      <c r="AC879" s="160">
        <f>IFERROR(AB879/X869,"-")</f>
        <v>6.8627450980392163E-2</v>
      </c>
      <c r="AD879" s="190">
        <f t="shared" si="490"/>
        <v>10196.571428571429</v>
      </c>
      <c r="AE879" s="101">
        <f t="shared" si="512"/>
        <v>3.348961821835231E-4</v>
      </c>
      <c r="AF879" s="569"/>
      <c r="AG879" s="569"/>
      <c r="AH879" s="117" t="s">
        <v>141</v>
      </c>
      <c r="AI879" s="187">
        <v>73150</v>
      </c>
      <c r="AJ879" s="160">
        <f>IFERROR(AI879/AF869,"-")</f>
        <v>5.75414229415726E-4</v>
      </c>
      <c r="AK879" s="187">
        <v>13</v>
      </c>
      <c r="AL879" s="160">
        <f>IFERROR(AK879/AG869,"-")</f>
        <v>8.4967320261437912E-2</v>
      </c>
      <c r="AM879" s="190">
        <f t="shared" si="491"/>
        <v>5626.9230769230771</v>
      </c>
      <c r="AN879" s="101">
        <f t="shared" si="513"/>
        <v>6.219500526265429E-4</v>
      </c>
      <c r="AO879" s="569"/>
      <c r="AP879" s="586"/>
      <c r="AQ879" s="117" t="s">
        <v>141</v>
      </c>
      <c r="AR879" s="187">
        <f t="shared" si="486"/>
        <v>1044575</v>
      </c>
      <c r="AS879" s="160">
        <f>IFERROR(AR879/AO869,"-")</f>
        <v>9.2286242198573475E-4</v>
      </c>
      <c r="AT879" s="187">
        <f t="shared" si="487"/>
        <v>100</v>
      </c>
      <c r="AU879" s="160">
        <f>IFERROR(AT879/AP869,"-")</f>
        <v>5.4229934924078092E-2</v>
      </c>
      <c r="AV879" s="190">
        <f t="shared" si="492"/>
        <v>10445.75</v>
      </c>
      <c r="AW879" s="101">
        <f t="shared" si="514"/>
        <v>4.7842311740503305E-3</v>
      </c>
      <c r="AX879" s="112"/>
      <c r="BN879" s="476"/>
      <c r="BO879" s="566"/>
      <c r="BP879" s="569"/>
      <c r="BQ879" s="569"/>
      <c r="BR879" s="388" t="s">
        <v>436</v>
      </c>
      <c r="BS879" s="374">
        <v>0</v>
      </c>
      <c r="BT879" s="329">
        <v>0</v>
      </c>
      <c r="BU879" s="374">
        <v>0</v>
      </c>
      <c r="BV879" s="329">
        <v>0</v>
      </c>
      <c r="BW879" s="374" t="s">
        <v>329</v>
      </c>
      <c r="BX879" s="389">
        <v>0</v>
      </c>
      <c r="CA879" s="9"/>
      <c r="CB879" s="138"/>
      <c r="CC879" s="138"/>
      <c r="CD879" s="138"/>
      <c r="CE879" s="138"/>
      <c r="CF879" s="138"/>
      <c r="CG879" s="138"/>
      <c r="CH879" s="1"/>
      <c r="CI879" s="9"/>
      <c r="CJ879" s="130"/>
      <c r="CK879" s="130"/>
      <c r="CL879" s="130"/>
      <c r="CM879" s="1"/>
      <c r="CN879" s="1"/>
      <c r="CO879" s="1"/>
      <c r="CP879" s="1"/>
      <c r="CQ879" s="1"/>
    </row>
    <row r="880" spans="2:95" s="14" customFormat="1" ht="13.5" customHeight="1">
      <c r="B880" s="451"/>
      <c r="C880" s="566"/>
      <c r="D880" s="581"/>
      <c r="E880" s="569"/>
      <c r="F880" s="569"/>
      <c r="G880" s="117" t="s">
        <v>142</v>
      </c>
      <c r="H880" s="187">
        <v>143243</v>
      </c>
      <c r="I880" s="160">
        <f>IFERROR(H880/E869,"-")</f>
        <v>1.7377113992826936E-4</v>
      </c>
      <c r="J880" s="187">
        <v>7</v>
      </c>
      <c r="K880" s="160">
        <f>IFERROR(J880/F869,"-")</f>
        <v>4.9261083743842365E-3</v>
      </c>
      <c r="L880" s="190">
        <f t="shared" si="488"/>
        <v>20463.285714285714</v>
      </c>
      <c r="M880" s="101">
        <f t="shared" si="510"/>
        <v>3.348961821835231E-4</v>
      </c>
      <c r="N880" s="569"/>
      <c r="O880" s="569"/>
      <c r="P880" s="117" t="s">
        <v>142</v>
      </c>
      <c r="Q880" s="187">
        <v>7917</v>
      </c>
      <c r="R880" s="160">
        <f>IFERROR(Q880/N869,"-")</f>
        <v>7.0516899472490482E-5</v>
      </c>
      <c r="S880" s="187">
        <v>1</v>
      </c>
      <c r="T880" s="160">
        <f>IFERROR(S880/O869,"-")</f>
        <v>5.9523809523809521E-3</v>
      </c>
      <c r="U880" s="190">
        <f t="shared" si="489"/>
        <v>7917</v>
      </c>
      <c r="V880" s="101">
        <f t="shared" si="511"/>
        <v>4.7842311740503298E-5</v>
      </c>
      <c r="W880" s="569"/>
      <c r="X880" s="569"/>
      <c r="Y880" s="117" t="s">
        <v>142</v>
      </c>
      <c r="Z880" s="187">
        <v>0</v>
      </c>
      <c r="AA880" s="160">
        <f>IFERROR(Z880/W869,"-")</f>
        <v>0</v>
      </c>
      <c r="AB880" s="187">
        <v>0</v>
      </c>
      <c r="AC880" s="160">
        <f>IFERROR(AB880/X869,"-")</f>
        <v>0</v>
      </c>
      <c r="AD880" s="190" t="str">
        <f t="shared" si="490"/>
        <v>-</v>
      </c>
      <c r="AE880" s="101">
        <f t="shared" si="512"/>
        <v>0</v>
      </c>
      <c r="AF880" s="569"/>
      <c r="AG880" s="569"/>
      <c r="AH880" s="117" t="s">
        <v>142</v>
      </c>
      <c r="AI880" s="187">
        <v>124208</v>
      </c>
      <c r="AJ880" s="160">
        <f>IFERROR(AI880/AF869,"-")</f>
        <v>9.7704785519164058E-4</v>
      </c>
      <c r="AK880" s="187">
        <v>2</v>
      </c>
      <c r="AL880" s="160">
        <f>IFERROR(AK880/AG869,"-")</f>
        <v>1.3071895424836602E-2</v>
      </c>
      <c r="AM880" s="190">
        <f t="shared" si="491"/>
        <v>62104</v>
      </c>
      <c r="AN880" s="101">
        <f t="shared" si="513"/>
        <v>9.5684623481006597E-5</v>
      </c>
      <c r="AO880" s="569"/>
      <c r="AP880" s="586"/>
      <c r="AQ880" s="117" t="s">
        <v>142</v>
      </c>
      <c r="AR880" s="187">
        <f t="shared" si="486"/>
        <v>275368</v>
      </c>
      <c r="AS880" s="160">
        <f>IFERROR(AR880/AO869,"-")</f>
        <v>2.4328246360229546E-4</v>
      </c>
      <c r="AT880" s="187">
        <f t="shared" si="487"/>
        <v>10</v>
      </c>
      <c r="AU880" s="160">
        <f>IFERROR(AT880/AP869,"-")</f>
        <v>5.4229934924078091E-3</v>
      </c>
      <c r="AV880" s="190">
        <f t="shared" si="492"/>
        <v>27536.799999999999</v>
      </c>
      <c r="AW880" s="101">
        <f t="shared" si="514"/>
        <v>4.7842311740503303E-4</v>
      </c>
      <c r="AX880" s="112"/>
      <c r="BN880" s="476"/>
      <c r="BO880" s="566"/>
      <c r="BP880" s="569"/>
      <c r="BQ880" s="569"/>
      <c r="BR880" s="388" t="s">
        <v>140</v>
      </c>
      <c r="BS880" s="374">
        <v>45634</v>
      </c>
      <c r="BT880" s="329">
        <v>1.1318172775575644E-4</v>
      </c>
      <c r="BU880" s="374">
        <v>6</v>
      </c>
      <c r="BV880" s="329">
        <v>1.2875536480686695E-2</v>
      </c>
      <c r="BW880" s="374">
        <v>7605.666666666667</v>
      </c>
      <c r="BX880" s="389">
        <v>3.079449804968179E-4</v>
      </c>
      <c r="CA880" s="9"/>
      <c r="CB880" s="138"/>
      <c r="CC880" s="138"/>
      <c r="CD880" s="138"/>
      <c r="CE880" s="138"/>
      <c r="CF880" s="138"/>
      <c r="CG880" s="138"/>
      <c r="CH880" s="1"/>
      <c r="CI880" s="9"/>
      <c r="CJ880" s="130"/>
      <c r="CK880" s="130"/>
      <c r="CL880" s="130"/>
      <c r="CM880" s="1"/>
      <c r="CN880" s="1"/>
      <c r="CO880" s="1"/>
      <c r="CP880" s="1"/>
      <c r="CQ880" s="1"/>
    </row>
    <row r="881" spans="2:95" s="14" customFormat="1" ht="13.5" customHeight="1">
      <c r="B881" s="451"/>
      <c r="C881" s="566"/>
      <c r="D881" s="581"/>
      <c r="E881" s="569"/>
      <c r="F881" s="569"/>
      <c r="G881" s="117" t="s">
        <v>143</v>
      </c>
      <c r="H881" s="187">
        <v>401007</v>
      </c>
      <c r="I881" s="160">
        <f>IFERROR(H881/E869,"-")</f>
        <v>4.8647014869288908E-4</v>
      </c>
      <c r="J881" s="187">
        <v>5</v>
      </c>
      <c r="K881" s="160">
        <f>IFERROR(J881/F869,"-")</f>
        <v>3.518648838845883E-3</v>
      </c>
      <c r="L881" s="190">
        <f t="shared" si="488"/>
        <v>80201.399999999994</v>
      </c>
      <c r="M881" s="101">
        <f t="shared" si="510"/>
        <v>2.3921155870251651E-4</v>
      </c>
      <c r="N881" s="569"/>
      <c r="O881" s="569"/>
      <c r="P881" s="117" t="s">
        <v>143</v>
      </c>
      <c r="Q881" s="187">
        <v>0</v>
      </c>
      <c r="R881" s="160">
        <f>IFERROR(Q881/N869,"-")</f>
        <v>0</v>
      </c>
      <c r="S881" s="187">
        <v>0</v>
      </c>
      <c r="T881" s="160">
        <f>IFERROR(S881/O869,"-")</f>
        <v>0</v>
      </c>
      <c r="U881" s="190" t="str">
        <f t="shared" si="489"/>
        <v>-</v>
      </c>
      <c r="V881" s="101">
        <f t="shared" si="511"/>
        <v>0</v>
      </c>
      <c r="W881" s="569"/>
      <c r="X881" s="569"/>
      <c r="Y881" s="117" t="s">
        <v>143</v>
      </c>
      <c r="Z881" s="187">
        <v>0</v>
      </c>
      <c r="AA881" s="160">
        <f>IFERROR(Z881/W869,"-")</f>
        <v>0</v>
      </c>
      <c r="AB881" s="187">
        <v>0</v>
      </c>
      <c r="AC881" s="160">
        <f>IFERROR(AB881/X869,"-")</f>
        <v>0</v>
      </c>
      <c r="AD881" s="190" t="str">
        <f t="shared" si="490"/>
        <v>-</v>
      </c>
      <c r="AE881" s="101">
        <f t="shared" si="512"/>
        <v>0</v>
      </c>
      <c r="AF881" s="569"/>
      <c r="AG881" s="569"/>
      <c r="AH881" s="117" t="s">
        <v>143</v>
      </c>
      <c r="AI881" s="187">
        <v>3497313</v>
      </c>
      <c r="AJ881" s="160">
        <f>IFERROR(AI881/AF869,"-")</f>
        <v>2.7510644769933028E-2</v>
      </c>
      <c r="AK881" s="187">
        <v>4</v>
      </c>
      <c r="AL881" s="160">
        <f>IFERROR(AK881/AG869,"-")</f>
        <v>2.6143790849673203E-2</v>
      </c>
      <c r="AM881" s="190">
        <f t="shared" si="491"/>
        <v>874328.25</v>
      </c>
      <c r="AN881" s="101">
        <f t="shared" si="513"/>
        <v>1.9136924696201319E-4</v>
      </c>
      <c r="AO881" s="569"/>
      <c r="AP881" s="586"/>
      <c r="AQ881" s="117" t="s">
        <v>143</v>
      </c>
      <c r="AR881" s="187">
        <f t="shared" si="486"/>
        <v>3898320</v>
      </c>
      <c r="AS881" s="160">
        <f>IFERROR(AR881/AO869,"-")</f>
        <v>3.4440926088365404E-3</v>
      </c>
      <c r="AT881" s="187">
        <f t="shared" si="487"/>
        <v>9</v>
      </c>
      <c r="AU881" s="160">
        <f>IFERROR(AT881/AP869,"-")</f>
        <v>4.8806941431670282E-3</v>
      </c>
      <c r="AV881" s="190">
        <f t="shared" si="492"/>
        <v>433146.66666666669</v>
      </c>
      <c r="AW881" s="101">
        <f t="shared" si="514"/>
        <v>4.3058080566452973E-4</v>
      </c>
      <c r="AX881" s="112"/>
      <c r="BN881" s="476"/>
      <c r="BO881" s="566"/>
      <c r="BP881" s="569"/>
      <c r="BQ881" s="569"/>
      <c r="BR881" s="388" t="s">
        <v>141</v>
      </c>
      <c r="BS881" s="374">
        <v>484378</v>
      </c>
      <c r="BT881" s="329">
        <v>1.2013572977796773E-3</v>
      </c>
      <c r="BU881" s="374">
        <v>20</v>
      </c>
      <c r="BV881" s="329">
        <v>4.2918454935622317E-2</v>
      </c>
      <c r="BW881" s="374">
        <v>24218.9</v>
      </c>
      <c r="BX881" s="389">
        <v>1.0264832683227264E-3</v>
      </c>
      <c r="CA881" s="9"/>
      <c r="CB881" s="138"/>
      <c r="CC881" s="138"/>
      <c r="CD881" s="138"/>
      <c r="CE881" s="138"/>
      <c r="CF881" s="138"/>
      <c r="CG881" s="138"/>
      <c r="CH881" s="1"/>
      <c r="CI881" s="9"/>
      <c r="CJ881" s="130"/>
      <c r="CK881" s="130"/>
      <c r="CL881" s="130"/>
      <c r="CM881" s="1"/>
      <c r="CN881" s="1"/>
      <c r="CO881" s="1"/>
      <c r="CP881" s="1"/>
      <c r="CQ881" s="1"/>
    </row>
    <row r="882" spans="2:95" s="14" customFormat="1" ht="13.5" customHeight="1">
      <c r="B882" s="451"/>
      <c r="C882" s="566"/>
      <c r="D882" s="581"/>
      <c r="E882" s="569"/>
      <c r="F882" s="569"/>
      <c r="G882" s="117" t="s">
        <v>144</v>
      </c>
      <c r="H882" s="187">
        <v>4527595</v>
      </c>
      <c r="I882" s="160">
        <f>IFERROR(H882/E869,"-")</f>
        <v>5.4925221077716377E-3</v>
      </c>
      <c r="J882" s="187">
        <v>126</v>
      </c>
      <c r="K882" s="160">
        <f>IFERROR(J882/F869,"-")</f>
        <v>8.8669950738916259E-2</v>
      </c>
      <c r="L882" s="190">
        <f t="shared" si="488"/>
        <v>35933.293650793654</v>
      </c>
      <c r="M882" s="101">
        <f t="shared" si="510"/>
        <v>6.0281312793034163E-3</v>
      </c>
      <c r="N882" s="569"/>
      <c r="O882" s="569"/>
      <c r="P882" s="117" t="s">
        <v>144</v>
      </c>
      <c r="Q882" s="187">
        <v>274251</v>
      </c>
      <c r="R882" s="160">
        <f>IFERROR(Q882/N869,"-")</f>
        <v>2.4427599087065792E-3</v>
      </c>
      <c r="S882" s="187">
        <v>17</v>
      </c>
      <c r="T882" s="160">
        <f>IFERROR(S882/O869,"-")</f>
        <v>0.10119047619047619</v>
      </c>
      <c r="U882" s="190">
        <f t="shared" si="489"/>
        <v>16132.411764705883</v>
      </c>
      <c r="V882" s="101">
        <f t="shared" si="511"/>
        <v>8.1331929958855607E-4</v>
      </c>
      <c r="W882" s="569"/>
      <c r="X882" s="569"/>
      <c r="Y882" s="117" t="s">
        <v>144</v>
      </c>
      <c r="Z882" s="187">
        <v>370754</v>
      </c>
      <c r="AA882" s="160">
        <f>IFERROR(Z882/W869,"-")</f>
        <v>5.4387222873867602E-3</v>
      </c>
      <c r="AB882" s="187">
        <v>13</v>
      </c>
      <c r="AC882" s="160">
        <f>IFERROR(AB882/X869,"-")</f>
        <v>0.12745098039215685</v>
      </c>
      <c r="AD882" s="190">
        <f t="shared" si="490"/>
        <v>28519.538461538461</v>
      </c>
      <c r="AE882" s="101">
        <f t="shared" si="512"/>
        <v>6.219500526265429E-4</v>
      </c>
      <c r="AF882" s="569"/>
      <c r="AG882" s="569"/>
      <c r="AH882" s="117" t="s">
        <v>144</v>
      </c>
      <c r="AI882" s="187">
        <v>2063269</v>
      </c>
      <c r="AJ882" s="160">
        <f>IFERROR(AI882/AF869,"-")</f>
        <v>1.6230134541522293E-2</v>
      </c>
      <c r="AK882" s="187">
        <v>23</v>
      </c>
      <c r="AL882" s="160">
        <f>IFERROR(AK882/AG869,"-")</f>
        <v>0.15032679738562091</v>
      </c>
      <c r="AM882" s="190">
        <f t="shared" si="491"/>
        <v>89707.34782608696</v>
      </c>
      <c r="AN882" s="101">
        <f t="shared" si="513"/>
        <v>1.1003731700315758E-3</v>
      </c>
      <c r="AO882" s="569"/>
      <c r="AP882" s="586"/>
      <c r="AQ882" s="117" t="s">
        <v>144</v>
      </c>
      <c r="AR882" s="187">
        <f t="shared" si="486"/>
        <v>7235869</v>
      </c>
      <c r="AS882" s="160">
        <f>IFERROR(AR882/AO869,"-")</f>
        <v>6.3927545561702093E-3</v>
      </c>
      <c r="AT882" s="187">
        <f t="shared" si="487"/>
        <v>179</v>
      </c>
      <c r="AU882" s="160">
        <f>IFERROR(AT882/AP869,"-")</f>
        <v>9.707158351409978E-2</v>
      </c>
      <c r="AV882" s="190">
        <f t="shared" si="492"/>
        <v>40423.849162011174</v>
      </c>
      <c r="AW882" s="101">
        <f t="shared" si="514"/>
        <v>8.5637738015500904E-3</v>
      </c>
      <c r="AX882" s="112"/>
      <c r="BN882" s="476"/>
      <c r="BO882" s="566"/>
      <c r="BP882" s="569"/>
      <c r="BQ882" s="569"/>
      <c r="BR882" s="388" t="s">
        <v>142</v>
      </c>
      <c r="BS882" s="374">
        <v>829183</v>
      </c>
      <c r="BT882" s="329">
        <v>2.0565447816474863E-3</v>
      </c>
      <c r="BU882" s="374">
        <v>12</v>
      </c>
      <c r="BV882" s="329">
        <v>2.575107296137339E-2</v>
      </c>
      <c r="BW882" s="374">
        <v>69098.583333333328</v>
      </c>
      <c r="BX882" s="389">
        <v>6.1588996099363579E-4</v>
      </c>
      <c r="CA882" s="9"/>
      <c r="CB882" s="138"/>
      <c r="CC882" s="138"/>
      <c r="CD882" s="138"/>
      <c r="CE882" s="138"/>
      <c r="CF882" s="138"/>
      <c r="CG882" s="138"/>
      <c r="CH882" s="1"/>
      <c r="CI882" s="9"/>
      <c r="CJ882" s="130"/>
      <c r="CK882" s="130"/>
      <c r="CL882" s="130"/>
      <c r="CM882" s="1"/>
      <c r="CN882" s="1"/>
      <c r="CO882" s="1"/>
      <c r="CP882" s="1"/>
      <c r="CQ882" s="1"/>
    </row>
    <row r="883" spans="2:95" s="14" customFormat="1" ht="13.5" customHeight="1">
      <c r="B883" s="451"/>
      <c r="C883" s="566"/>
      <c r="D883" s="581"/>
      <c r="E883" s="569"/>
      <c r="F883" s="569"/>
      <c r="G883" s="117" t="s">
        <v>145</v>
      </c>
      <c r="H883" s="187">
        <v>5703818</v>
      </c>
      <c r="I883" s="160">
        <f>IFERROR(H883/E869,"-")</f>
        <v>6.9194233282141634E-3</v>
      </c>
      <c r="J883" s="187">
        <v>106</v>
      </c>
      <c r="K883" s="160">
        <f>IFERROR(J883/F869,"-")</f>
        <v>7.4595355383532722E-2</v>
      </c>
      <c r="L883" s="190">
        <f t="shared" si="488"/>
        <v>53809.603773584902</v>
      </c>
      <c r="M883" s="101">
        <f t="shared" si="510"/>
        <v>5.07128504449335E-3</v>
      </c>
      <c r="N883" s="569"/>
      <c r="O883" s="569"/>
      <c r="P883" s="117" t="s">
        <v>145</v>
      </c>
      <c r="Q883" s="187">
        <v>294429</v>
      </c>
      <c r="R883" s="160">
        <f>IFERROR(Q883/N869,"-")</f>
        <v>2.6224858146754958E-3</v>
      </c>
      <c r="S883" s="187">
        <v>10</v>
      </c>
      <c r="T883" s="160">
        <f>IFERROR(S883/O869,"-")</f>
        <v>5.9523809523809521E-2</v>
      </c>
      <c r="U883" s="190">
        <f t="shared" si="489"/>
        <v>29442.9</v>
      </c>
      <c r="V883" s="101">
        <f t="shared" si="511"/>
        <v>4.7842311740503303E-4</v>
      </c>
      <c r="W883" s="569"/>
      <c r="X883" s="569"/>
      <c r="Y883" s="117" t="s">
        <v>145</v>
      </c>
      <c r="Z883" s="187">
        <v>392026</v>
      </c>
      <c r="AA883" s="160">
        <f>IFERROR(Z883/W869,"-")</f>
        <v>5.7507688209300018E-3</v>
      </c>
      <c r="AB883" s="187">
        <v>11</v>
      </c>
      <c r="AC883" s="160">
        <f>IFERROR(AB883/X869,"-")</f>
        <v>0.10784313725490197</v>
      </c>
      <c r="AD883" s="190">
        <f t="shared" si="490"/>
        <v>35638.727272727272</v>
      </c>
      <c r="AE883" s="101">
        <f t="shared" si="512"/>
        <v>5.2626542914553632E-4</v>
      </c>
      <c r="AF883" s="569"/>
      <c r="AG883" s="569"/>
      <c r="AH883" s="117" t="s">
        <v>145</v>
      </c>
      <c r="AI883" s="187">
        <v>1406017</v>
      </c>
      <c r="AJ883" s="160">
        <f>IFERROR(AI883/AF869,"-")</f>
        <v>1.1060043589889417E-2</v>
      </c>
      <c r="AK883" s="187">
        <v>12</v>
      </c>
      <c r="AL883" s="160">
        <f>IFERROR(AK883/AG869,"-")</f>
        <v>7.8431372549019607E-2</v>
      </c>
      <c r="AM883" s="190">
        <f t="shared" si="491"/>
        <v>117168.08333333333</v>
      </c>
      <c r="AN883" s="101">
        <f t="shared" si="513"/>
        <v>5.7410774088603961E-4</v>
      </c>
      <c r="AO883" s="569"/>
      <c r="AP883" s="586"/>
      <c r="AQ883" s="117" t="s">
        <v>145</v>
      </c>
      <c r="AR883" s="187">
        <f t="shared" si="486"/>
        <v>7796290</v>
      </c>
      <c r="AS883" s="160">
        <f>IFERROR(AR883/AO869,"-")</f>
        <v>6.8878759992371669E-3</v>
      </c>
      <c r="AT883" s="187">
        <f t="shared" si="487"/>
        <v>139</v>
      </c>
      <c r="AU883" s="160">
        <f>IFERROR(AT883/AP869,"-")</f>
        <v>7.537960954446854E-2</v>
      </c>
      <c r="AV883" s="190">
        <f t="shared" si="492"/>
        <v>56088.417266187047</v>
      </c>
      <c r="AW883" s="101">
        <f t="shared" si="514"/>
        <v>6.6500813319299587E-3</v>
      </c>
      <c r="AX883" s="112"/>
      <c r="BN883" s="476"/>
      <c r="BO883" s="566"/>
      <c r="BP883" s="569"/>
      <c r="BQ883" s="569"/>
      <c r="BR883" s="388" t="s">
        <v>143</v>
      </c>
      <c r="BS883" s="374">
        <v>3503197</v>
      </c>
      <c r="BT883" s="329">
        <v>8.6886507676027236E-3</v>
      </c>
      <c r="BU883" s="374">
        <v>7</v>
      </c>
      <c r="BV883" s="329">
        <v>1.5021459227467811E-2</v>
      </c>
      <c r="BW883" s="374">
        <v>500456.71428571426</v>
      </c>
      <c r="BX883" s="389">
        <v>3.592691439129542E-4</v>
      </c>
      <c r="CA883" s="9"/>
      <c r="CB883" s="138"/>
      <c r="CC883" s="138"/>
      <c r="CD883" s="138"/>
      <c r="CE883" s="138"/>
      <c r="CF883" s="138"/>
      <c r="CG883" s="138"/>
      <c r="CH883" s="1"/>
      <c r="CI883" s="9"/>
      <c r="CJ883" s="130"/>
      <c r="CK883" s="130"/>
      <c r="CL883" s="130"/>
      <c r="CM883" s="1"/>
      <c r="CN883" s="1"/>
      <c r="CO883" s="1"/>
      <c r="CP883" s="1"/>
      <c r="CQ883" s="1"/>
    </row>
    <row r="884" spans="2:95" s="14" customFormat="1" ht="13.5" customHeight="1">
      <c r="B884" s="451"/>
      <c r="C884" s="566"/>
      <c r="D884" s="581"/>
      <c r="E884" s="569"/>
      <c r="F884" s="569"/>
      <c r="G884" s="117" t="s">
        <v>146</v>
      </c>
      <c r="H884" s="187">
        <v>4672508</v>
      </c>
      <c r="I884" s="160">
        <f>IFERROR(H884/E869,"-")</f>
        <v>5.6683191603356395E-3</v>
      </c>
      <c r="J884" s="187">
        <v>84</v>
      </c>
      <c r="K884" s="160">
        <f>IFERROR(J884/F869,"-")</f>
        <v>5.9113300492610835E-2</v>
      </c>
      <c r="L884" s="190">
        <f t="shared" si="488"/>
        <v>55625.095238095237</v>
      </c>
      <c r="M884" s="101">
        <f t="shared" si="510"/>
        <v>4.0187541862022769E-3</v>
      </c>
      <c r="N884" s="569"/>
      <c r="O884" s="569"/>
      <c r="P884" s="117" t="s">
        <v>146</v>
      </c>
      <c r="Q884" s="187">
        <v>249398</v>
      </c>
      <c r="R884" s="160">
        <f>IFERROR(Q884/N869,"-")</f>
        <v>2.2213936711683946E-3</v>
      </c>
      <c r="S884" s="187">
        <v>8</v>
      </c>
      <c r="T884" s="160">
        <f>IFERROR(S884/O869,"-")</f>
        <v>4.7619047619047616E-2</v>
      </c>
      <c r="U884" s="190">
        <f t="shared" si="489"/>
        <v>31174.75</v>
      </c>
      <c r="V884" s="101">
        <f t="shared" si="511"/>
        <v>3.8273849392402639E-4</v>
      </c>
      <c r="W884" s="569"/>
      <c r="X884" s="569"/>
      <c r="Y884" s="117" t="s">
        <v>146</v>
      </c>
      <c r="Z884" s="187">
        <v>90932</v>
      </c>
      <c r="AA884" s="160">
        <f>IFERROR(Z884/W869,"-")</f>
        <v>1.3339138486345471E-3</v>
      </c>
      <c r="AB884" s="187">
        <v>5</v>
      </c>
      <c r="AC884" s="160">
        <f>IFERROR(AB884/X869,"-")</f>
        <v>4.9019607843137254E-2</v>
      </c>
      <c r="AD884" s="190">
        <f t="shared" si="490"/>
        <v>18186.400000000001</v>
      </c>
      <c r="AE884" s="101">
        <f t="shared" si="512"/>
        <v>2.3921155870251651E-4</v>
      </c>
      <c r="AF884" s="569"/>
      <c r="AG884" s="569"/>
      <c r="AH884" s="117" t="s">
        <v>146</v>
      </c>
      <c r="AI884" s="187">
        <v>311160</v>
      </c>
      <c r="AJ884" s="160">
        <f>IFERROR(AI884/AF869,"-")</f>
        <v>2.4476540208475369E-3</v>
      </c>
      <c r="AK884" s="187">
        <v>12</v>
      </c>
      <c r="AL884" s="160">
        <f>IFERROR(AK884/AG869,"-")</f>
        <v>7.8431372549019607E-2</v>
      </c>
      <c r="AM884" s="190">
        <f t="shared" si="491"/>
        <v>25930</v>
      </c>
      <c r="AN884" s="101">
        <f t="shared" si="513"/>
        <v>5.7410774088603961E-4</v>
      </c>
      <c r="AO884" s="569"/>
      <c r="AP884" s="586"/>
      <c r="AQ884" s="117" t="s">
        <v>146</v>
      </c>
      <c r="AR884" s="187">
        <f t="shared" si="486"/>
        <v>5323998</v>
      </c>
      <c r="AS884" s="160">
        <f>IFERROR(AR884/AO869,"-")</f>
        <v>4.7036523839142311E-3</v>
      </c>
      <c r="AT884" s="187">
        <f t="shared" si="487"/>
        <v>109</v>
      </c>
      <c r="AU884" s="160">
        <f>IFERROR(AT884/AP869,"-")</f>
        <v>5.9110629067245117E-2</v>
      </c>
      <c r="AV884" s="190">
        <f t="shared" si="492"/>
        <v>48844.018348623853</v>
      </c>
      <c r="AW884" s="101">
        <f t="shared" si="514"/>
        <v>5.2148119797148602E-3</v>
      </c>
      <c r="AX884" s="112"/>
      <c r="BN884" s="476"/>
      <c r="BO884" s="566"/>
      <c r="BP884" s="569"/>
      <c r="BQ884" s="569"/>
      <c r="BR884" s="388" t="s">
        <v>144</v>
      </c>
      <c r="BS884" s="374">
        <v>2612501</v>
      </c>
      <c r="BT884" s="329">
        <v>6.4795410646369253E-3</v>
      </c>
      <c r="BU884" s="374">
        <v>54</v>
      </c>
      <c r="BV884" s="329">
        <v>0.11587982832618025</v>
      </c>
      <c r="BW884" s="374">
        <v>48379.648148148146</v>
      </c>
      <c r="BX884" s="389">
        <v>2.7715048244713611E-3</v>
      </c>
      <c r="BZ884" s="144"/>
      <c r="CA884" s="9"/>
      <c r="CB884" s="138"/>
      <c r="CC884" s="138"/>
      <c r="CD884" s="138"/>
      <c r="CE884" s="138"/>
      <c r="CF884" s="138"/>
      <c r="CG884" s="138"/>
      <c r="CH884" s="1"/>
      <c r="CI884" s="9"/>
      <c r="CJ884" s="130"/>
      <c r="CK884" s="130"/>
      <c r="CL884" s="130"/>
      <c r="CM884" s="1"/>
      <c r="CN884" s="1"/>
      <c r="CO884" s="1"/>
      <c r="CP884" s="1"/>
      <c r="CQ884" s="1"/>
    </row>
    <row r="885" spans="2:95" s="14" customFormat="1" ht="13.5" customHeight="1">
      <c r="B885" s="451"/>
      <c r="C885" s="566"/>
      <c r="D885" s="581"/>
      <c r="E885" s="569"/>
      <c r="F885" s="569"/>
      <c r="G885" s="118" t="s">
        <v>147</v>
      </c>
      <c r="H885" s="188">
        <v>1271018</v>
      </c>
      <c r="I885" s="161">
        <f>IFERROR(H885/E869,"-")</f>
        <v>1.5418990577504594E-3</v>
      </c>
      <c r="J885" s="188">
        <v>104</v>
      </c>
      <c r="K885" s="161">
        <f>IFERROR(J885/F869,"-")</f>
        <v>7.3187895847994372E-2</v>
      </c>
      <c r="L885" s="191">
        <f t="shared" si="488"/>
        <v>12221.326923076924</v>
      </c>
      <c r="M885" s="102">
        <f t="shared" si="510"/>
        <v>4.9756004210123432E-3</v>
      </c>
      <c r="N885" s="569"/>
      <c r="O885" s="569"/>
      <c r="P885" s="118" t="s">
        <v>147</v>
      </c>
      <c r="Q885" s="188">
        <v>79400</v>
      </c>
      <c r="R885" s="161">
        <f>IFERROR(Q885/N869,"-")</f>
        <v>7.072176099678848E-4</v>
      </c>
      <c r="S885" s="188">
        <v>12</v>
      </c>
      <c r="T885" s="161">
        <f>IFERROR(S885/O869,"-")</f>
        <v>7.1428571428571425E-2</v>
      </c>
      <c r="U885" s="191">
        <f t="shared" si="489"/>
        <v>6616.666666666667</v>
      </c>
      <c r="V885" s="102">
        <f t="shared" si="511"/>
        <v>5.7410774088603961E-4</v>
      </c>
      <c r="W885" s="569"/>
      <c r="X885" s="569"/>
      <c r="Y885" s="118" t="s">
        <v>147</v>
      </c>
      <c r="Z885" s="188">
        <v>71528</v>
      </c>
      <c r="AA885" s="161">
        <f>IFERROR(Z885/W869,"-")</f>
        <v>1.0492696714592431E-3</v>
      </c>
      <c r="AB885" s="188">
        <v>7</v>
      </c>
      <c r="AC885" s="161">
        <f>IFERROR(AB885/X869,"-")</f>
        <v>6.8627450980392163E-2</v>
      </c>
      <c r="AD885" s="191">
        <f t="shared" si="490"/>
        <v>10218.285714285714</v>
      </c>
      <c r="AE885" s="102">
        <f t="shared" si="512"/>
        <v>3.348961821835231E-4</v>
      </c>
      <c r="AF885" s="569"/>
      <c r="AG885" s="569"/>
      <c r="AH885" s="118" t="s">
        <v>147</v>
      </c>
      <c r="AI885" s="188">
        <v>106621</v>
      </c>
      <c r="AJ885" s="161">
        <f>IFERROR(AI885/AF869,"-")</f>
        <v>8.3870458721167632E-4</v>
      </c>
      <c r="AK885" s="188">
        <v>12</v>
      </c>
      <c r="AL885" s="161">
        <f>IFERROR(AK885/AG869,"-")</f>
        <v>7.8431372549019607E-2</v>
      </c>
      <c r="AM885" s="191">
        <f t="shared" si="491"/>
        <v>8885.0833333333339</v>
      </c>
      <c r="AN885" s="102">
        <f t="shared" si="513"/>
        <v>5.7410774088603961E-4</v>
      </c>
      <c r="AO885" s="569"/>
      <c r="AP885" s="586"/>
      <c r="AQ885" s="118" t="s">
        <v>147</v>
      </c>
      <c r="AR885" s="188">
        <f t="shared" si="486"/>
        <v>1528567</v>
      </c>
      <c r="AS885" s="161">
        <f>IFERROR(AR885/AO869,"-")</f>
        <v>1.3504602769427456E-3</v>
      </c>
      <c r="AT885" s="188">
        <f t="shared" si="487"/>
        <v>135</v>
      </c>
      <c r="AU885" s="161">
        <f>IFERROR(AT885/AP869,"-")</f>
        <v>7.3210412147505427E-2</v>
      </c>
      <c r="AV885" s="191">
        <f t="shared" si="492"/>
        <v>11322.718518518519</v>
      </c>
      <c r="AW885" s="102">
        <f t="shared" si="514"/>
        <v>6.458712084967946E-3</v>
      </c>
      <c r="AX885" s="112"/>
      <c r="BN885" s="476"/>
      <c r="BO885" s="566"/>
      <c r="BP885" s="569"/>
      <c r="BQ885" s="569"/>
      <c r="BR885" s="388" t="s">
        <v>145</v>
      </c>
      <c r="BS885" s="374">
        <v>2366242</v>
      </c>
      <c r="BT885" s="329">
        <v>5.8687679766892369E-3</v>
      </c>
      <c r="BU885" s="374">
        <v>48</v>
      </c>
      <c r="BV885" s="329">
        <v>0.10300429184549356</v>
      </c>
      <c r="BW885" s="374">
        <v>49296.708333333336</v>
      </c>
      <c r="BX885" s="389">
        <v>2.4635598439745432E-3</v>
      </c>
      <c r="CA885" s="9"/>
      <c r="CB885" s="138"/>
      <c r="CC885" s="138"/>
      <c r="CD885" s="138"/>
      <c r="CE885" s="138"/>
      <c r="CF885" s="138"/>
      <c r="CG885" s="138"/>
      <c r="CH885" s="1"/>
      <c r="CI885" s="9"/>
      <c r="CJ885" s="130"/>
      <c r="CK885" s="130"/>
      <c r="CL885" s="130"/>
      <c r="CM885" s="1"/>
      <c r="CN885" s="1"/>
      <c r="CO885" s="1"/>
      <c r="CP885" s="1"/>
      <c r="CQ885" s="1"/>
    </row>
    <row r="886" spans="2:95" s="14" customFormat="1" ht="13.5" customHeight="1">
      <c r="B886" s="451"/>
      <c r="C886" s="567"/>
      <c r="D886" s="582"/>
      <c r="E886" s="570"/>
      <c r="F886" s="570"/>
      <c r="G886" s="119" t="s">
        <v>74</v>
      </c>
      <c r="H886" s="181">
        <v>158009908</v>
      </c>
      <c r="I886" s="161">
        <f>IFERROR(H886/E869,"-")</f>
        <v>0.19168519113060301</v>
      </c>
      <c r="J886" s="188">
        <v>1091</v>
      </c>
      <c r="K886" s="161">
        <f>IFERROR(J886/F869,"-")</f>
        <v>0.76776917663617172</v>
      </c>
      <c r="L886" s="191">
        <f t="shared" si="488"/>
        <v>144830.34647112741</v>
      </c>
      <c r="M886" s="103">
        <f t="shared" si="510"/>
        <v>5.2195962108889105E-2</v>
      </c>
      <c r="N886" s="570"/>
      <c r="O886" s="570"/>
      <c r="P886" s="119" t="s">
        <v>74</v>
      </c>
      <c r="Q886" s="181">
        <v>18192182</v>
      </c>
      <c r="R886" s="161">
        <f>IFERROR(Q886/N869,"-")</f>
        <v>0.16203817977507273</v>
      </c>
      <c r="S886" s="188">
        <v>142</v>
      </c>
      <c r="T886" s="161">
        <f>IFERROR(S886/O869,"-")</f>
        <v>0.84523809523809523</v>
      </c>
      <c r="U886" s="191">
        <f t="shared" si="489"/>
        <v>128113.95774647887</v>
      </c>
      <c r="V886" s="103">
        <f t="shared" si="511"/>
        <v>6.7936082671514689E-3</v>
      </c>
      <c r="W886" s="570"/>
      <c r="X886" s="570"/>
      <c r="Y886" s="119" t="s">
        <v>74</v>
      </c>
      <c r="Z886" s="181">
        <v>9533684</v>
      </c>
      <c r="AA886" s="161">
        <f>IFERROR(Z886/W869,"-")</f>
        <v>0.13985300132082878</v>
      </c>
      <c r="AB886" s="188">
        <v>82</v>
      </c>
      <c r="AC886" s="161">
        <f>IFERROR(AB886/X869,"-")</f>
        <v>0.80392156862745101</v>
      </c>
      <c r="AD886" s="191">
        <f t="shared" si="490"/>
        <v>116264.43902439025</v>
      </c>
      <c r="AE886" s="103">
        <f t="shared" si="512"/>
        <v>3.923069562721271E-3</v>
      </c>
      <c r="AF886" s="570"/>
      <c r="AG886" s="570"/>
      <c r="AH886" s="119" t="s">
        <v>74</v>
      </c>
      <c r="AI886" s="181">
        <v>21546312</v>
      </c>
      <c r="AJ886" s="161">
        <f>IFERROR(AI886/AF869,"-")</f>
        <v>0.16948810001682585</v>
      </c>
      <c r="AK886" s="188">
        <v>132</v>
      </c>
      <c r="AL886" s="161">
        <f>IFERROR(AK886/AG869,"-")</f>
        <v>0.86274509803921573</v>
      </c>
      <c r="AM886" s="191">
        <f t="shared" si="491"/>
        <v>163229.63636363635</v>
      </c>
      <c r="AN886" s="103">
        <f t="shared" si="513"/>
        <v>6.3151851497464358E-3</v>
      </c>
      <c r="AO886" s="570"/>
      <c r="AP886" s="587"/>
      <c r="AQ886" s="119" t="s">
        <v>74</v>
      </c>
      <c r="AR886" s="181">
        <f t="shared" ref="AR886:AR953" si="515">SUM(H886,Q886,Z886,AI886)</f>
        <v>207282086</v>
      </c>
      <c r="AS886" s="161">
        <f>IFERROR(AR886/AO869,"-")</f>
        <v>0.18312983550268325</v>
      </c>
      <c r="AT886" s="188">
        <f t="shared" ref="AT886:AT953" si="516">SUM(J886,S886,AB886,AK886)</f>
        <v>1447</v>
      </c>
      <c r="AU886" s="161">
        <f>IFERROR(AT886/AP869,"-")</f>
        <v>0.78470715835141003</v>
      </c>
      <c r="AV886" s="191">
        <f t="shared" si="492"/>
        <v>143249.54111955772</v>
      </c>
      <c r="AW886" s="103">
        <f t="shared" si="514"/>
        <v>6.9227825088508277E-2</v>
      </c>
      <c r="AX886" s="112"/>
      <c r="BN886" s="476"/>
      <c r="BO886" s="566"/>
      <c r="BP886" s="569"/>
      <c r="BQ886" s="569"/>
      <c r="BR886" s="388" t="s">
        <v>146</v>
      </c>
      <c r="BS886" s="374">
        <v>3429428</v>
      </c>
      <c r="BT886" s="329">
        <v>8.5056884396276528E-3</v>
      </c>
      <c r="BU886" s="374">
        <v>40</v>
      </c>
      <c r="BV886" s="329">
        <v>8.5836909871244635E-2</v>
      </c>
      <c r="BW886" s="374">
        <v>85735.7</v>
      </c>
      <c r="BX886" s="389">
        <v>2.0529665366454527E-3</v>
      </c>
      <c r="CA886" s="9"/>
      <c r="CB886" s="138"/>
      <c r="CC886" s="138"/>
      <c r="CD886" s="138"/>
      <c r="CE886" s="138"/>
      <c r="CF886" s="138"/>
      <c r="CG886" s="138"/>
      <c r="CH886" s="1"/>
      <c r="CI886" s="9"/>
      <c r="CJ886" s="130"/>
      <c r="CK886" s="130"/>
      <c r="CL886" s="130"/>
      <c r="CM886" s="1"/>
      <c r="CN886" s="1"/>
      <c r="CO886" s="1"/>
      <c r="CP886" s="1"/>
      <c r="CQ886" s="1"/>
    </row>
    <row r="887" spans="2:95" s="14" customFormat="1" ht="13.5" customHeight="1">
      <c r="B887" s="451">
        <v>50</v>
      </c>
      <c r="C887" s="565" t="s">
        <v>14</v>
      </c>
      <c r="D887" s="580">
        <f>BL54</f>
        <v>18953</v>
      </c>
      <c r="E887" s="568">
        <f>VLOOKUP(C887,$AY$5:$BI$78,2,0)</f>
        <v>1017623790</v>
      </c>
      <c r="F887" s="568">
        <f>VLOOKUP(C887,$AY$5:$BI$78,7,0)</f>
        <v>1672</v>
      </c>
      <c r="G887" s="115" t="s">
        <v>133</v>
      </c>
      <c r="H887" s="186">
        <v>13230779</v>
      </c>
      <c r="I887" s="159">
        <f>IFERROR(H887/E887,"-")</f>
        <v>1.3001640812662212E-2</v>
      </c>
      <c r="J887" s="186">
        <v>242</v>
      </c>
      <c r="K887" s="159">
        <f>IFERROR(J887/F887,"-")</f>
        <v>0.14473684210526316</v>
      </c>
      <c r="L887" s="189">
        <f t="shared" ref="L887:L954" si="517">IFERROR(H887/J887,"-")</f>
        <v>54672.640495867767</v>
      </c>
      <c r="M887" s="100">
        <f>IFERROR(J887/$BL$54,0)</f>
        <v>1.2768427161926872E-2</v>
      </c>
      <c r="N887" s="568">
        <f>VLOOKUP(C887,$AY$5:$BI$78,3,0)</f>
        <v>163679940</v>
      </c>
      <c r="O887" s="568">
        <f>VLOOKUP(C887,$AY$5:$BI$78,8,0)</f>
        <v>245</v>
      </c>
      <c r="P887" s="115" t="s">
        <v>133</v>
      </c>
      <c r="Q887" s="186">
        <v>919605</v>
      </c>
      <c r="R887" s="159">
        <f>IFERROR(Q887/N887,"-")</f>
        <v>5.6183121768006517E-3</v>
      </c>
      <c r="S887" s="186">
        <v>47</v>
      </c>
      <c r="T887" s="159">
        <f>IFERROR(S887/O887,"-")</f>
        <v>0.19183673469387755</v>
      </c>
      <c r="U887" s="189">
        <f t="shared" ref="U887:U954" si="518">IFERROR(Q887/S887,"-")</f>
        <v>19566.063829787236</v>
      </c>
      <c r="V887" s="100">
        <f>IFERROR(S887/$BL$54,0)</f>
        <v>2.4798184983907561E-3</v>
      </c>
      <c r="W887" s="568">
        <f>VLOOKUP(C887,$AY$5:$BI$78,4,0)</f>
        <v>91056890</v>
      </c>
      <c r="X887" s="568">
        <f>VLOOKUP(C887,$AY$5:$BI$78,9,0)</f>
        <v>114</v>
      </c>
      <c r="Y887" s="115" t="s">
        <v>133</v>
      </c>
      <c r="Z887" s="186">
        <v>278387</v>
      </c>
      <c r="AA887" s="159">
        <f>IFERROR(Z887/W887,"-")</f>
        <v>3.0572864941906096E-3</v>
      </c>
      <c r="AB887" s="186">
        <v>19</v>
      </c>
      <c r="AC887" s="159">
        <f>IFERROR(AB887/X887,"-")</f>
        <v>0.16666666666666666</v>
      </c>
      <c r="AD887" s="189">
        <f t="shared" ref="AD887:AD954" si="519">IFERROR(Z887/AB887,"-")</f>
        <v>14651.947368421053</v>
      </c>
      <c r="AE887" s="100">
        <f>IFERROR(AB887/$BL$54,0)</f>
        <v>1.0024798184983907E-3</v>
      </c>
      <c r="AF887" s="568">
        <f>VLOOKUP(C887,$AY$5:$BI$78,5,0)</f>
        <v>201859620</v>
      </c>
      <c r="AG887" s="568">
        <f>VLOOKUP(C887,$AY$5:$BI$78,10,0)</f>
        <v>235</v>
      </c>
      <c r="AH887" s="115" t="s">
        <v>133</v>
      </c>
      <c r="AI887" s="186">
        <v>5162073</v>
      </c>
      <c r="AJ887" s="159">
        <f>IFERROR(AI887/AF887,"-")</f>
        <v>2.5572588514731178E-2</v>
      </c>
      <c r="AK887" s="186">
        <v>53</v>
      </c>
      <c r="AL887" s="159">
        <f>IFERROR(AK887/AG887,"-")</f>
        <v>0.22553191489361701</v>
      </c>
      <c r="AM887" s="189">
        <f t="shared" ref="AM887:AM954" si="520">IFERROR(AI887/AK887,"-")</f>
        <v>97397.60377358491</v>
      </c>
      <c r="AN887" s="100">
        <f>IFERROR(AK887/$BL$54,0)</f>
        <v>2.7963910726534059E-3</v>
      </c>
      <c r="AO887" s="568">
        <f>VLOOKUP(C887,$AY$5:$BI$78,6,0)</f>
        <v>1474220240</v>
      </c>
      <c r="AP887" s="585">
        <f>VLOOKUP(C887,$AY$5:$BI$78,11,0)</f>
        <v>2266</v>
      </c>
      <c r="AQ887" s="115" t="s">
        <v>133</v>
      </c>
      <c r="AR887" s="186">
        <f t="shared" si="515"/>
        <v>19590844</v>
      </c>
      <c r="AS887" s="159">
        <f>IFERROR(AR887/AO887,"-")</f>
        <v>1.3288953352044604E-2</v>
      </c>
      <c r="AT887" s="186">
        <f t="shared" si="516"/>
        <v>361</v>
      </c>
      <c r="AU887" s="159">
        <f>IFERROR(AT887/AP887,"-")</f>
        <v>0.15931156222418358</v>
      </c>
      <c r="AV887" s="189">
        <f t="shared" ref="AV887:AV954" si="521">IFERROR(AR887/AT887,"-")</f>
        <v>54268.265927977838</v>
      </c>
      <c r="AW887" s="100">
        <f>IFERROR(AT887/$BL$54,0)</f>
        <v>1.9047116551469425E-2</v>
      </c>
      <c r="AX887" s="112"/>
      <c r="BN887" s="476"/>
      <c r="BO887" s="566"/>
      <c r="BP887" s="569"/>
      <c r="BQ887" s="569"/>
      <c r="BR887" s="388" t="s">
        <v>147</v>
      </c>
      <c r="BS887" s="374">
        <v>966500</v>
      </c>
      <c r="BT887" s="329">
        <v>2.3971192504697943E-3</v>
      </c>
      <c r="BU887" s="374">
        <v>59</v>
      </c>
      <c r="BV887" s="329">
        <v>0.12660944206008584</v>
      </c>
      <c r="BW887" s="374">
        <v>16381.355932203391</v>
      </c>
      <c r="BX887" s="389">
        <v>3.0281256415520428E-3</v>
      </c>
      <c r="CA887" s="9"/>
      <c r="CB887" s="138"/>
      <c r="CC887" s="138"/>
      <c r="CD887" s="138"/>
      <c r="CE887" s="138"/>
      <c r="CF887" s="138"/>
      <c r="CG887" s="138"/>
      <c r="CH887" s="1"/>
      <c r="CI887" s="9"/>
      <c r="CJ887" s="130"/>
      <c r="CK887" s="130"/>
      <c r="CL887" s="130"/>
      <c r="CM887" s="1"/>
      <c r="CN887" s="1"/>
      <c r="CO887" s="1"/>
      <c r="CP887" s="1"/>
      <c r="CQ887" s="1"/>
    </row>
    <row r="888" spans="2:95" s="14" customFormat="1" ht="13.5" customHeight="1">
      <c r="B888" s="451"/>
      <c r="C888" s="566"/>
      <c r="D888" s="581"/>
      <c r="E888" s="569"/>
      <c r="F888" s="569"/>
      <c r="G888" s="116" t="s">
        <v>134</v>
      </c>
      <c r="H888" s="187">
        <v>40489623</v>
      </c>
      <c r="I888" s="160">
        <f>IFERROR(H888/E887,"-")</f>
        <v>3.9788400583677393E-2</v>
      </c>
      <c r="J888" s="187">
        <v>415</v>
      </c>
      <c r="K888" s="160">
        <f>IFERROR(J888/F887,"-")</f>
        <v>0.24820574162679426</v>
      </c>
      <c r="L888" s="190">
        <f t="shared" si="517"/>
        <v>97565.356626506022</v>
      </c>
      <c r="M888" s="101">
        <f t="shared" ref="M888:M904" si="522">IFERROR(J888/$BL$54,0)</f>
        <v>2.1896269719833272E-2</v>
      </c>
      <c r="N888" s="569"/>
      <c r="O888" s="569"/>
      <c r="P888" s="116" t="s">
        <v>134</v>
      </c>
      <c r="Q888" s="187">
        <v>7823093</v>
      </c>
      <c r="R888" s="160">
        <f>IFERROR(Q888/N887,"-")</f>
        <v>4.779506273035046E-2</v>
      </c>
      <c r="S888" s="187">
        <v>71</v>
      </c>
      <c r="T888" s="160">
        <f>IFERROR(S888/O887,"-")</f>
        <v>0.28979591836734692</v>
      </c>
      <c r="U888" s="190">
        <f t="shared" si="518"/>
        <v>110184.40845070423</v>
      </c>
      <c r="V888" s="101">
        <f t="shared" ref="V888:V904" si="523">IFERROR(S888/$BL$54,0)</f>
        <v>3.7461087954413549E-3</v>
      </c>
      <c r="W888" s="569"/>
      <c r="X888" s="569"/>
      <c r="Y888" s="116" t="s">
        <v>134</v>
      </c>
      <c r="Z888" s="187">
        <v>836109</v>
      </c>
      <c r="AA888" s="160">
        <f>IFERROR(Z888/W887,"-")</f>
        <v>9.1822705563521876E-3</v>
      </c>
      <c r="AB888" s="187">
        <v>32</v>
      </c>
      <c r="AC888" s="160">
        <f>IFERROR(AB888/X887,"-")</f>
        <v>0.2807017543859649</v>
      </c>
      <c r="AD888" s="190">
        <f t="shared" si="519"/>
        <v>26128.40625</v>
      </c>
      <c r="AE888" s="101">
        <f t="shared" ref="AE888:AE904" si="524">IFERROR(AB888/$BL$54,0)</f>
        <v>1.6883870627341319E-3</v>
      </c>
      <c r="AF888" s="569"/>
      <c r="AG888" s="569"/>
      <c r="AH888" s="116" t="s">
        <v>134</v>
      </c>
      <c r="AI888" s="187">
        <v>6063488</v>
      </c>
      <c r="AJ888" s="160">
        <f>IFERROR(AI888/AF887,"-")</f>
        <v>3.003814234862822E-2</v>
      </c>
      <c r="AK888" s="187">
        <v>72</v>
      </c>
      <c r="AL888" s="160">
        <f>IFERROR(AK888/AG887,"-")</f>
        <v>0.30638297872340425</v>
      </c>
      <c r="AM888" s="190">
        <f t="shared" si="520"/>
        <v>84215.111111111109</v>
      </c>
      <c r="AN888" s="101">
        <f t="shared" ref="AN888:AN904" si="525">IFERROR(AK888/$BL$54,0)</f>
        <v>3.7988708911517967E-3</v>
      </c>
      <c r="AO888" s="569"/>
      <c r="AP888" s="586"/>
      <c r="AQ888" s="116" t="s">
        <v>134</v>
      </c>
      <c r="AR888" s="187">
        <f t="shared" si="515"/>
        <v>55212313</v>
      </c>
      <c r="AS888" s="160">
        <f>IFERROR(AR888/AO887,"-")</f>
        <v>3.7451875575931583E-2</v>
      </c>
      <c r="AT888" s="187">
        <f t="shared" si="516"/>
        <v>590</v>
      </c>
      <c r="AU888" s="160">
        <f>IFERROR(AT888/AP887,"-")</f>
        <v>0.26037069726390116</v>
      </c>
      <c r="AV888" s="190">
        <f t="shared" si="521"/>
        <v>93580.191525423725</v>
      </c>
      <c r="AW888" s="101">
        <f t="shared" ref="AW888:AW904" si="526">IFERROR(AT888/$BL$54,0)</f>
        <v>3.1129636469160556E-2</v>
      </c>
      <c r="AX888" s="112"/>
      <c r="BN888" s="477"/>
      <c r="BO888" s="567"/>
      <c r="BP888" s="570"/>
      <c r="BQ888" s="570"/>
      <c r="BR888" s="119" t="s">
        <v>74</v>
      </c>
      <c r="BS888" s="374">
        <v>69418285</v>
      </c>
      <c r="BT888" s="329">
        <v>0.17217165784593749</v>
      </c>
      <c r="BU888" s="374">
        <v>389</v>
      </c>
      <c r="BV888" s="329">
        <v>0.83476394849785407</v>
      </c>
      <c r="BW888" s="374">
        <v>178453.17480719794</v>
      </c>
      <c r="BX888" s="389">
        <v>1.9965099568877029E-2</v>
      </c>
      <c r="CA888" s="9"/>
      <c r="CB888" s="138"/>
      <c r="CC888" s="138"/>
      <c r="CD888" s="138"/>
      <c r="CE888" s="138"/>
      <c r="CF888" s="138"/>
      <c r="CG888" s="138"/>
      <c r="CH888" s="1"/>
      <c r="CI888" s="9"/>
      <c r="CJ888" s="130"/>
      <c r="CK888" s="130"/>
      <c r="CL888" s="130"/>
      <c r="CM888" s="1"/>
      <c r="CN888" s="1"/>
      <c r="CO888" s="1"/>
      <c r="CP888" s="1"/>
      <c r="CQ888" s="1"/>
    </row>
    <row r="889" spans="2:95" s="14" customFormat="1" ht="13.5" customHeight="1">
      <c r="B889" s="451"/>
      <c r="C889" s="566"/>
      <c r="D889" s="581"/>
      <c r="E889" s="569"/>
      <c r="F889" s="569"/>
      <c r="G889" s="116" t="s">
        <v>474</v>
      </c>
      <c r="H889" s="187">
        <v>15089009</v>
      </c>
      <c r="I889" s="160">
        <f>IFERROR(H889/E887,"-")</f>
        <v>1.4827688924214322E-2</v>
      </c>
      <c r="J889" s="187">
        <v>134</v>
      </c>
      <c r="K889" s="160">
        <f>IFERROR(J889/F887,"-")</f>
        <v>8.0143540669856461E-2</v>
      </c>
      <c r="L889" s="190">
        <f t="shared" si="517"/>
        <v>112604.54477611941</v>
      </c>
      <c r="M889" s="101">
        <f t="shared" si="522"/>
        <v>7.0701208251991773E-3</v>
      </c>
      <c r="N889" s="569"/>
      <c r="O889" s="569"/>
      <c r="P889" s="116" t="s">
        <v>474</v>
      </c>
      <c r="Q889" s="187">
        <v>2385091</v>
      </c>
      <c r="R889" s="160">
        <f>IFERROR(Q889/N887,"-")</f>
        <v>1.4571675673879157E-2</v>
      </c>
      <c r="S889" s="187">
        <v>19</v>
      </c>
      <c r="T889" s="160">
        <f>IFERROR(S889/O887,"-")</f>
        <v>7.7551020408163265E-2</v>
      </c>
      <c r="U889" s="190">
        <f t="shared" si="518"/>
        <v>125531.10526315789</v>
      </c>
      <c r="V889" s="101">
        <f t="shared" si="523"/>
        <v>1.0024798184983907E-3</v>
      </c>
      <c r="W889" s="569"/>
      <c r="X889" s="569"/>
      <c r="Y889" s="116" t="s">
        <v>474</v>
      </c>
      <c r="Z889" s="187">
        <v>1892218</v>
      </c>
      <c r="AA889" s="160">
        <f>IFERROR(Z889/W887,"-")</f>
        <v>2.0780613087049208E-2</v>
      </c>
      <c r="AB889" s="187">
        <v>12</v>
      </c>
      <c r="AC889" s="160">
        <f>IFERROR(AB889/X887,"-")</f>
        <v>0.10526315789473684</v>
      </c>
      <c r="AD889" s="190">
        <f t="shared" si="519"/>
        <v>157684.83333333334</v>
      </c>
      <c r="AE889" s="101">
        <f t="shared" si="524"/>
        <v>6.3314514852529948E-4</v>
      </c>
      <c r="AF889" s="569"/>
      <c r="AG889" s="569"/>
      <c r="AH889" s="116" t="s">
        <v>474</v>
      </c>
      <c r="AI889" s="187">
        <v>412739</v>
      </c>
      <c r="AJ889" s="160">
        <f>IFERROR(AI889/AF887,"-")</f>
        <v>2.0446833299299781E-3</v>
      </c>
      <c r="AK889" s="187">
        <v>16</v>
      </c>
      <c r="AL889" s="160">
        <f>IFERROR(AK889/AG887,"-")</f>
        <v>6.8085106382978725E-2</v>
      </c>
      <c r="AM889" s="190">
        <f t="shared" si="520"/>
        <v>25796.1875</v>
      </c>
      <c r="AN889" s="101">
        <f t="shared" si="525"/>
        <v>8.4419353136706593E-4</v>
      </c>
      <c r="AO889" s="569"/>
      <c r="AP889" s="586"/>
      <c r="AQ889" s="116" t="s">
        <v>474</v>
      </c>
      <c r="AR889" s="187">
        <f t="shared" si="515"/>
        <v>19779057</v>
      </c>
      <c r="AS889" s="160">
        <f>IFERROR(AR889/AO887,"-")</f>
        <v>1.3416622878546289E-2</v>
      </c>
      <c r="AT889" s="187">
        <f t="shared" si="516"/>
        <v>181</v>
      </c>
      <c r="AU889" s="160">
        <f>IFERROR(AT889/AP887,"-")</f>
        <v>7.9876434245366279E-2</v>
      </c>
      <c r="AV889" s="190">
        <f t="shared" si="521"/>
        <v>109276.55801104972</v>
      </c>
      <c r="AW889" s="101">
        <f t="shared" si="526"/>
        <v>9.549939323589933E-3</v>
      </c>
      <c r="AX889" s="111"/>
      <c r="BJ889" s="12"/>
      <c r="BM889" s="12"/>
      <c r="BN889" s="555">
        <v>53</v>
      </c>
      <c r="BO889" s="565" t="s">
        <v>19</v>
      </c>
      <c r="BP889" s="568">
        <v>130563900</v>
      </c>
      <c r="BQ889" s="568">
        <v>159</v>
      </c>
      <c r="BR889" s="388" t="s">
        <v>133</v>
      </c>
      <c r="BS889" s="374">
        <v>2172780</v>
      </c>
      <c r="BT889" s="329">
        <v>1.6641506572643738E-2</v>
      </c>
      <c r="BU889" s="374">
        <v>38</v>
      </c>
      <c r="BV889" s="329">
        <v>0.2389937106918239</v>
      </c>
      <c r="BW889" s="374">
        <v>57178.42105263158</v>
      </c>
      <c r="BX889" s="389">
        <v>3.4929681036860007E-3</v>
      </c>
      <c r="BY889" s="12"/>
      <c r="CA889" s="9"/>
      <c r="CB889" s="138"/>
      <c r="CC889" s="138"/>
      <c r="CD889" s="138"/>
      <c r="CE889" s="138"/>
      <c r="CF889" s="138"/>
      <c r="CG889" s="138"/>
      <c r="CH889" s="1"/>
      <c r="CI889" s="9"/>
      <c r="CJ889" s="130"/>
      <c r="CK889" s="130"/>
      <c r="CL889" s="130"/>
      <c r="CM889" s="1"/>
      <c r="CN889" s="1"/>
      <c r="CO889" s="1"/>
      <c r="CP889" s="1"/>
      <c r="CQ889" s="1"/>
    </row>
    <row r="890" spans="2:95" s="14" customFormat="1" ht="13.5" customHeight="1">
      <c r="B890" s="451"/>
      <c r="C890" s="566"/>
      <c r="D890" s="581"/>
      <c r="E890" s="569"/>
      <c r="F890" s="569"/>
      <c r="G890" s="117" t="s">
        <v>135</v>
      </c>
      <c r="H890" s="187">
        <v>25019169</v>
      </c>
      <c r="I890" s="160">
        <f>IFERROR(H890/E887,"-")</f>
        <v>2.458587274183124E-2</v>
      </c>
      <c r="J890" s="187">
        <v>435</v>
      </c>
      <c r="K890" s="160">
        <f>IFERROR(J890/F887,"-")</f>
        <v>0.26016746411483255</v>
      </c>
      <c r="L890" s="190">
        <f t="shared" si="517"/>
        <v>57515.331034482755</v>
      </c>
      <c r="M890" s="101">
        <f t="shared" si="522"/>
        <v>2.2951511634042104E-2</v>
      </c>
      <c r="N890" s="569"/>
      <c r="O890" s="569"/>
      <c r="P890" s="117" t="s">
        <v>135</v>
      </c>
      <c r="Q890" s="187">
        <v>1296477</v>
      </c>
      <c r="R890" s="160">
        <f>IFERROR(Q890/N887,"-")</f>
        <v>7.9208056894449E-3</v>
      </c>
      <c r="S890" s="187">
        <v>65</v>
      </c>
      <c r="T890" s="160">
        <f>IFERROR(S890/O887,"-")</f>
        <v>0.26530612244897961</v>
      </c>
      <c r="U890" s="190">
        <f t="shared" si="518"/>
        <v>19945.8</v>
      </c>
      <c r="V890" s="101">
        <f t="shared" si="523"/>
        <v>3.4295362211787051E-3</v>
      </c>
      <c r="W890" s="569"/>
      <c r="X890" s="569"/>
      <c r="Y890" s="117" t="s">
        <v>135</v>
      </c>
      <c r="Z890" s="187">
        <v>6856710</v>
      </c>
      <c r="AA890" s="160">
        <f>IFERROR(Z890/W887,"-")</f>
        <v>7.5301385760045178E-2</v>
      </c>
      <c r="AB890" s="187">
        <v>31</v>
      </c>
      <c r="AC890" s="160">
        <f>IFERROR(AB890/X887,"-")</f>
        <v>0.27192982456140352</v>
      </c>
      <c r="AD890" s="190">
        <f t="shared" si="519"/>
        <v>221184.19354838709</v>
      </c>
      <c r="AE890" s="101">
        <f t="shared" si="524"/>
        <v>1.6356249670236901E-3</v>
      </c>
      <c r="AF890" s="569"/>
      <c r="AG890" s="569"/>
      <c r="AH890" s="117" t="s">
        <v>135</v>
      </c>
      <c r="AI890" s="187">
        <v>1447993</v>
      </c>
      <c r="AJ890" s="160">
        <f>IFERROR(AI890/AF887,"-")</f>
        <v>7.1732672438400511E-3</v>
      </c>
      <c r="AK890" s="187">
        <v>54</v>
      </c>
      <c r="AL890" s="160">
        <f>IFERROR(AK890/AG887,"-")</f>
        <v>0.22978723404255319</v>
      </c>
      <c r="AM890" s="190">
        <f t="shared" si="520"/>
        <v>26814.685185185186</v>
      </c>
      <c r="AN890" s="101">
        <f t="shared" si="525"/>
        <v>2.8491531683638473E-3</v>
      </c>
      <c r="AO890" s="569"/>
      <c r="AP890" s="586"/>
      <c r="AQ890" s="117" t="s">
        <v>135</v>
      </c>
      <c r="AR890" s="187">
        <f t="shared" si="515"/>
        <v>34620349</v>
      </c>
      <c r="AS890" s="160">
        <f>IFERROR(AR890/AO887,"-")</f>
        <v>2.3483837801602833E-2</v>
      </c>
      <c r="AT890" s="187">
        <f t="shared" si="516"/>
        <v>585</v>
      </c>
      <c r="AU890" s="160">
        <f>IFERROR(AT890/AP887,"-")</f>
        <v>0.25816416593115621</v>
      </c>
      <c r="AV890" s="190">
        <f t="shared" si="521"/>
        <v>59180.083760683759</v>
      </c>
      <c r="AW890" s="101">
        <f t="shared" si="526"/>
        <v>3.0865825990608348E-2</v>
      </c>
      <c r="AX890" s="112"/>
      <c r="BN890" s="476"/>
      <c r="BO890" s="566"/>
      <c r="BP890" s="569"/>
      <c r="BQ890" s="569"/>
      <c r="BR890" s="388" t="s">
        <v>134</v>
      </c>
      <c r="BS890" s="374">
        <v>2399371</v>
      </c>
      <c r="BT890" s="329">
        <v>1.8376986287940236E-2</v>
      </c>
      <c r="BU890" s="374">
        <v>38</v>
      </c>
      <c r="BV890" s="329">
        <v>0.2389937106918239</v>
      </c>
      <c r="BW890" s="374">
        <v>63141.34210526316</v>
      </c>
      <c r="BX890" s="389">
        <v>3.4929681036860007E-3</v>
      </c>
      <c r="CA890" s="9"/>
      <c r="CB890" s="138"/>
      <c r="CC890" s="138"/>
      <c r="CD890" s="138"/>
      <c r="CE890" s="138"/>
      <c r="CF890" s="138"/>
      <c r="CG890" s="138"/>
      <c r="CH890" s="1"/>
      <c r="CI890" s="9"/>
      <c r="CJ890" s="130"/>
      <c r="CK890" s="130"/>
      <c r="CL890" s="130"/>
      <c r="CM890" s="1"/>
      <c r="CN890" s="1"/>
      <c r="CO890" s="1"/>
      <c r="CP890" s="1"/>
      <c r="CQ890" s="1"/>
    </row>
    <row r="891" spans="2:95" s="14" customFormat="1" ht="13.5" customHeight="1">
      <c r="B891" s="451"/>
      <c r="C891" s="566"/>
      <c r="D891" s="581"/>
      <c r="E891" s="569"/>
      <c r="F891" s="569"/>
      <c r="G891" s="117" t="s">
        <v>136</v>
      </c>
      <c r="H891" s="187">
        <v>2568287</v>
      </c>
      <c r="I891" s="160">
        <f>IFERROR(H891/E887,"-")</f>
        <v>2.5238079388847619E-3</v>
      </c>
      <c r="J891" s="187">
        <v>82</v>
      </c>
      <c r="K891" s="160">
        <f>IFERROR(J891/F887,"-")</f>
        <v>4.9043062200956937E-2</v>
      </c>
      <c r="L891" s="190">
        <f t="shared" si="517"/>
        <v>31320.573170731706</v>
      </c>
      <c r="M891" s="101">
        <f t="shared" si="522"/>
        <v>4.3264918482562127E-3</v>
      </c>
      <c r="N891" s="569"/>
      <c r="O891" s="569"/>
      <c r="P891" s="117" t="s">
        <v>136</v>
      </c>
      <c r="Q891" s="187">
        <v>131716</v>
      </c>
      <c r="R891" s="160">
        <f>IFERROR(Q891/N887,"-")</f>
        <v>8.0471681502327036E-4</v>
      </c>
      <c r="S891" s="187">
        <v>9</v>
      </c>
      <c r="T891" s="160">
        <f>IFERROR(S891/O887,"-")</f>
        <v>3.6734693877551024E-2</v>
      </c>
      <c r="U891" s="190">
        <f t="shared" si="518"/>
        <v>14635.111111111111</v>
      </c>
      <c r="V891" s="101">
        <f t="shared" si="523"/>
        <v>4.7485886139397458E-4</v>
      </c>
      <c r="W891" s="569"/>
      <c r="X891" s="569"/>
      <c r="Y891" s="117" t="s">
        <v>136</v>
      </c>
      <c r="Z891" s="187">
        <v>31639</v>
      </c>
      <c r="AA891" s="160">
        <f>IFERROR(Z891/W887,"-")</f>
        <v>3.4746409634680035E-4</v>
      </c>
      <c r="AB891" s="187">
        <v>6</v>
      </c>
      <c r="AC891" s="160">
        <f>IFERROR(AB891/X887,"-")</f>
        <v>5.2631578947368418E-2</v>
      </c>
      <c r="AD891" s="190">
        <f t="shared" si="519"/>
        <v>5273.166666666667</v>
      </c>
      <c r="AE891" s="101">
        <f t="shared" si="524"/>
        <v>3.1657257426264974E-4</v>
      </c>
      <c r="AF891" s="569"/>
      <c r="AG891" s="569"/>
      <c r="AH891" s="117" t="s">
        <v>136</v>
      </c>
      <c r="AI891" s="187">
        <v>135919</v>
      </c>
      <c r="AJ891" s="160">
        <f>IFERROR(AI891/AF887,"-")</f>
        <v>6.7333427061836337E-4</v>
      </c>
      <c r="AK891" s="187">
        <v>8</v>
      </c>
      <c r="AL891" s="160">
        <f>IFERROR(AK891/AG887,"-")</f>
        <v>3.4042553191489362E-2</v>
      </c>
      <c r="AM891" s="190">
        <f t="shared" si="520"/>
        <v>16989.875</v>
      </c>
      <c r="AN891" s="101">
        <f t="shared" si="525"/>
        <v>4.2209676568353297E-4</v>
      </c>
      <c r="AO891" s="569"/>
      <c r="AP891" s="586"/>
      <c r="AQ891" s="117" t="s">
        <v>136</v>
      </c>
      <c r="AR891" s="187">
        <f t="shared" si="515"/>
        <v>2867561</v>
      </c>
      <c r="AS891" s="160">
        <f>IFERROR(AR891/AO887,"-")</f>
        <v>1.9451374511043208E-3</v>
      </c>
      <c r="AT891" s="187">
        <f t="shared" si="516"/>
        <v>105</v>
      </c>
      <c r="AU891" s="160">
        <f>IFERROR(AT891/AP887,"-")</f>
        <v>4.6337157987643422E-2</v>
      </c>
      <c r="AV891" s="190">
        <f t="shared" si="521"/>
        <v>27310.10476190476</v>
      </c>
      <c r="AW891" s="101">
        <f t="shared" si="526"/>
        <v>5.5400200495963701E-3</v>
      </c>
      <c r="AX891" s="112"/>
      <c r="BN891" s="476"/>
      <c r="BO891" s="566"/>
      <c r="BP891" s="569"/>
      <c r="BQ891" s="569"/>
      <c r="BR891" s="388" t="s">
        <v>135</v>
      </c>
      <c r="BS891" s="374">
        <v>894334</v>
      </c>
      <c r="BT891" s="329">
        <v>6.8497800693759917E-3</v>
      </c>
      <c r="BU891" s="374">
        <v>51</v>
      </c>
      <c r="BV891" s="329">
        <v>0.32075471698113206</v>
      </c>
      <c r="BW891" s="374">
        <v>17535.960784313724</v>
      </c>
      <c r="BX891" s="389">
        <v>4.6879308759996321E-3</v>
      </c>
      <c r="CA891" s="9"/>
      <c r="CB891" s="138"/>
      <c r="CC891" s="138"/>
      <c r="CD891" s="138"/>
      <c r="CE891" s="138"/>
      <c r="CF891" s="138"/>
      <c r="CG891" s="138"/>
      <c r="CH891" s="1"/>
      <c r="CI891" s="9"/>
      <c r="CJ891" s="130"/>
      <c r="CK891" s="130"/>
      <c r="CL891" s="130"/>
      <c r="CM891" s="1"/>
      <c r="CN891" s="1"/>
      <c r="CO891" s="1"/>
      <c r="CP891" s="1"/>
      <c r="CQ891" s="1"/>
    </row>
    <row r="892" spans="2:95" s="14" customFormat="1" ht="13.5" customHeight="1">
      <c r="B892" s="451"/>
      <c r="C892" s="566"/>
      <c r="D892" s="581"/>
      <c r="E892" s="569"/>
      <c r="F892" s="569"/>
      <c r="G892" s="117" t="s">
        <v>137</v>
      </c>
      <c r="H892" s="187">
        <v>24898045</v>
      </c>
      <c r="I892" s="160">
        <f>IFERROR(H892/E887,"-")</f>
        <v>2.44668464364419E-2</v>
      </c>
      <c r="J892" s="187">
        <v>538</v>
      </c>
      <c r="K892" s="160">
        <f>IFERROR(J892/F887,"-")</f>
        <v>0.32177033492822965</v>
      </c>
      <c r="L892" s="190">
        <f t="shared" si="517"/>
        <v>46278.894052044612</v>
      </c>
      <c r="M892" s="101">
        <f t="shared" si="522"/>
        <v>2.8386007492217591E-2</v>
      </c>
      <c r="N892" s="569"/>
      <c r="O892" s="569"/>
      <c r="P892" s="117" t="s">
        <v>137</v>
      </c>
      <c r="Q892" s="187">
        <v>3054727</v>
      </c>
      <c r="R892" s="160">
        <f>IFERROR(Q892/N887,"-")</f>
        <v>1.8662806205818502E-2</v>
      </c>
      <c r="S892" s="187">
        <v>88</v>
      </c>
      <c r="T892" s="160">
        <f>IFERROR(S892/O887,"-")</f>
        <v>0.35918367346938773</v>
      </c>
      <c r="U892" s="190">
        <f t="shared" si="518"/>
        <v>34712.806818181816</v>
      </c>
      <c r="V892" s="101">
        <f t="shared" si="523"/>
        <v>4.6430644225188625E-3</v>
      </c>
      <c r="W892" s="569"/>
      <c r="X892" s="569"/>
      <c r="Y892" s="117" t="s">
        <v>137</v>
      </c>
      <c r="Z892" s="187">
        <v>5524453</v>
      </c>
      <c r="AA892" s="160">
        <f>IFERROR(Z892/W887,"-")</f>
        <v>6.0670345758569173E-2</v>
      </c>
      <c r="AB892" s="187">
        <v>48</v>
      </c>
      <c r="AC892" s="160">
        <f>IFERROR(AB892/X887,"-")</f>
        <v>0.42105263157894735</v>
      </c>
      <c r="AD892" s="190">
        <f t="shared" si="519"/>
        <v>115092.77083333333</v>
      </c>
      <c r="AE892" s="101">
        <f t="shared" si="524"/>
        <v>2.5325805941011979E-3</v>
      </c>
      <c r="AF892" s="569"/>
      <c r="AG892" s="569"/>
      <c r="AH892" s="117" t="s">
        <v>137</v>
      </c>
      <c r="AI892" s="187">
        <v>2007254</v>
      </c>
      <c r="AJ892" s="160">
        <f>IFERROR(AI892/AF887,"-")</f>
        <v>9.943811446786634E-3</v>
      </c>
      <c r="AK892" s="187">
        <v>68</v>
      </c>
      <c r="AL892" s="160">
        <f>IFERROR(AK892/AG887,"-")</f>
        <v>0.28936170212765955</v>
      </c>
      <c r="AM892" s="190">
        <f t="shared" si="520"/>
        <v>29518.441176470587</v>
      </c>
      <c r="AN892" s="101">
        <f t="shared" si="525"/>
        <v>3.58782250831003E-3</v>
      </c>
      <c r="AO892" s="569"/>
      <c r="AP892" s="586"/>
      <c r="AQ892" s="117" t="s">
        <v>137</v>
      </c>
      <c r="AR892" s="187">
        <f t="shared" si="515"/>
        <v>35484479</v>
      </c>
      <c r="AS892" s="160">
        <f>IFERROR(AR892/AO887,"-")</f>
        <v>2.4069998523422797E-2</v>
      </c>
      <c r="AT892" s="187">
        <f t="shared" si="516"/>
        <v>742</v>
      </c>
      <c r="AU892" s="160">
        <f>IFERROR(AT892/AP887,"-")</f>
        <v>0.32744924977934686</v>
      </c>
      <c r="AV892" s="190">
        <f t="shared" si="521"/>
        <v>47822.747978436659</v>
      </c>
      <c r="AW892" s="101">
        <f t="shared" si="526"/>
        <v>3.9149475017147682E-2</v>
      </c>
      <c r="AX892" s="112"/>
      <c r="BN892" s="476"/>
      <c r="BO892" s="566"/>
      <c r="BP892" s="569"/>
      <c r="BQ892" s="569"/>
      <c r="BR892" s="388" t="s">
        <v>136</v>
      </c>
      <c r="BS892" s="374">
        <v>40369</v>
      </c>
      <c r="BT892" s="329">
        <v>3.0918959988174375E-4</v>
      </c>
      <c r="BU892" s="374">
        <v>4</v>
      </c>
      <c r="BV892" s="329">
        <v>2.5157232704402517E-2</v>
      </c>
      <c r="BW892" s="374">
        <v>10092.25</v>
      </c>
      <c r="BX892" s="389">
        <v>3.6768085301957902E-4</v>
      </c>
      <c r="CA892" s="9"/>
      <c r="CB892" s="138"/>
      <c r="CC892" s="138"/>
      <c r="CD892" s="138"/>
      <c r="CE892" s="138"/>
      <c r="CF892" s="138"/>
      <c r="CG892" s="138"/>
      <c r="CH892" s="1"/>
      <c r="CI892" s="9"/>
      <c r="CJ892" s="130"/>
      <c r="CK892" s="130"/>
      <c r="CL892" s="130"/>
      <c r="CM892" s="1"/>
      <c r="CN892" s="1"/>
      <c r="CO892" s="1"/>
      <c r="CP892" s="1"/>
      <c r="CQ892" s="1"/>
    </row>
    <row r="893" spans="2:95" s="14" customFormat="1" ht="13.5" customHeight="1">
      <c r="B893" s="451"/>
      <c r="C893" s="566"/>
      <c r="D893" s="581"/>
      <c r="E893" s="569"/>
      <c r="F893" s="569"/>
      <c r="G893" s="117" t="s">
        <v>138</v>
      </c>
      <c r="H893" s="187">
        <v>38112233</v>
      </c>
      <c r="I893" s="160">
        <f>IFERROR(H893/E887,"-")</f>
        <v>3.7452183581517882E-2</v>
      </c>
      <c r="J893" s="187">
        <v>556</v>
      </c>
      <c r="K893" s="160">
        <f>IFERROR(J893/F887,"-")</f>
        <v>0.33253588516746413</v>
      </c>
      <c r="L893" s="190">
        <f t="shared" si="517"/>
        <v>68547.181654676257</v>
      </c>
      <c r="M893" s="101">
        <f t="shared" si="522"/>
        <v>2.9335725215005541E-2</v>
      </c>
      <c r="N893" s="569"/>
      <c r="O893" s="569"/>
      <c r="P893" s="117" t="s">
        <v>138</v>
      </c>
      <c r="Q893" s="187">
        <v>7066917</v>
      </c>
      <c r="R893" s="160">
        <f>IFERROR(Q893/N887,"-")</f>
        <v>4.3175217439595834E-2</v>
      </c>
      <c r="S893" s="187">
        <v>99</v>
      </c>
      <c r="T893" s="160">
        <f>IFERROR(S893/O887,"-")</f>
        <v>0.40408163265306124</v>
      </c>
      <c r="U893" s="190">
        <f t="shared" si="518"/>
        <v>71383</v>
      </c>
      <c r="V893" s="101">
        <f t="shared" si="523"/>
        <v>5.2234474753337203E-3</v>
      </c>
      <c r="W893" s="569"/>
      <c r="X893" s="569"/>
      <c r="Y893" s="117" t="s">
        <v>138</v>
      </c>
      <c r="Z893" s="187">
        <v>4806557</v>
      </c>
      <c r="AA893" s="160">
        <f>IFERROR(Z893/W887,"-")</f>
        <v>5.2786307549049831E-2</v>
      </c>
      <c r="AB893" s="187">
        <v>40</v>
      </c>
      <c r="AC893" s="160">
        <f>IFERROR(AB893/X887,"-")</f>
        <v>0.35087719298245612</v>
      </c>
      <c r="AD893" s="190">
        <f t="shared" si="519"/>
        <v>120163.925</v>
      </c>
      <c r="AE893" s="101">
        <f t="shared" si="524"/>
        <v>2.1104838284176646E-3</v>
      </c>
      <c r="AF893" s="569"/>
      <c r="AG893" s="569"/>
      <c r="AH893" s="117" t="s">
        <v>138</v>
      </c>
      <c r="AI893" s="187">
        <v>6890874</v>
      </c>
      <c r="AJ893" s="160">
        <f>IFERROR(AI893/AF887,"-")</f>
        <v>3.4136961121793451E-2</v>
      </c>
      <c r="AK893" s="187">
        <v>70</v>
      </c>
      <c r="AL893" s="160">
        <f>IFERROR(AK893/AG887,"-")</f>
        <v>0.2978723404255319</v>
      </c>
      <c r="AM893" s="190">
        <f t="shared" si="520"/>
        <v>98441.057142857142</v>
      </c>
      <c r="AN893" s="101">
        <f t="shared" si="525"/>
        <v>3.6933466997309131E-3</v>
      </c>
      <c r="AO893" s="569"/>
      <c r="AP893" s="586"/>
      <c r="AQ893" s="117" t="s">
        <v>138</v>
      </c>
      <c r="AR893" s="187">
        <f t="shared" si="515"/>
        <v>56876581</v>
      </c>
      <c r="AS893" s="160">
        <f>IFERROR(AR893/AO887,"-")</f>
        <v>3.8580789665457312E-2</v>
      </c>
      <c r="AT893" s="187">
        <f t="shared" si="516"/>
        <v>765</v>
      </c>
      <c r="AU893" s="160">
        <f>IFERROR(AT893/AP887,"-")</f>
        <v>0.33759929390997351</v>
      </c>
      <c r="AV893" s="190">
        <f t="shared" si="521"/>
        <v>74348.471895424838</v>
      </c>
      <c r="AW893" s="101">
        <f t="shared" si="526"/>
        <v>4.036300321848784E-2</v>
      </c>
      <c r="AX893" s="112"/>
      <c r="BN893" s="476"/>
      <c r="BO893" s="566"/>
      <c r="BP893" s="569"/>
      <c r="BQ893" s="569"/>
      <c r="BR893" s="388" t="s">
        <v>137</v>
      </c>
      <c r="BS893" s="374">
        <v>2110088</v>
      </c>
      <c r="BT893" s="329">
        <v>1.6161343219680172E-2</v>
      </c>
      <c r="BU893" s="374">
        <v>59</v>
      </c>
      <c r="BV893" s="329">
        <v>0.37106918238993708</v>
      </c>
      <c r="BW893" s="374">
        <v>35764.203389830509</v>
      </c>
      <c r="BX893" s="389">
        <v>5.4232925820387901E-3</v>
      </c>
      <c r="CA893" s="9"/>
      <c r="CB893" s="138"/>
      <c r="CC893" s="138"/>
      <c r="CD893" s="138"/>
      <c r="CE893" s="138"/>
      <c r="CF893" s="138"/>
      <c r="CG893" s="138"/>
      <c r="CH893" s="1"/>
      <c r="CI893" s="9"/>
      <c r="CJ893" s="130"/>
      <c r="CK893" s="130"/>
      <c r="CL893" s="130"/>
      <c r="CM893" s="1"/>
      <c r="CN893" s="1"/>
      <c r="CO893" s="1"/>
      <c r="CP893" s="1"/>
      <c r="CQ893" s="1"/>
    </row>
    <row r="894" spans="2:95" s="14" customFormat="1" ht="13.5" customHeight="1">
      <c r="B894" s="451"/>
      <c r="C894" s="566"/>
      <c r="D894" s="581"/>
      <c r="E894" s="569"/>
      <c r="F894" s="569"/>
      <c r="G894" s="117" t="s">
        <v>139</v>
      </c>
      <c r="H894" s="187">
        <v>26442865</v>
      </c>
      <c r="I894" s="160">
        <f>IFERROR(H894/E887,"-")</f>
        <v>2.5984912361374728E-2</v>
      </c>
      <c r="J894" s="187">
        <v>166</v>
      </c>
      <c r="K894" s="160">
        <f>IFERROR(J894/F887,"-")</f>
        <v>9.9282296650717708E-2</v>
      </c>
      <c r="L894" s="190">
        <f t="shared" si="517"/>
        <v>159294.36746987951</v>
      </c>
      <c r="M894" s="101">
        <f t="shared" si="522"/>
        <v>8.7585078879333089E-3</v>
      </c>
      <c r="N894" s="569"/>
      <c r="O894" s="569"/>
      <c r="P894" s="117" t="s">
        <v>139</v>
      </c>
      <c r="Q894" s="187">
        <v>5376073</v>
      </c>
      <c r="R894" s="160">
        <f>IFERROR(Q894/N887,"-")</f>
        <v>3.2845032812206555E-2</v>
      </c>
      <c r="S894" s="187">
        <v>29</v>
      </c>
      <c r="T894" s="160">
        <f>IFERROR(S894/O887,"-")</f>
        <v>0.11836734693877551</v>
      </c>
      <c r="U894" s="190">
        <f t="shared" si="518"/>
        <v>185381.8275862069</v>
      </c>
      <c r="V894" s="101">
        <f t="shared" si="523"/>
        <v>1.530100775602807E-3</v>
      </c>
      <c r="W894" s="569"/>
      <c r="X894" s="569"/>
      <c r="Y894" s="117" t="s">
        <v>139</v>
      </c>
      <c r="Z894" s="187">
        <v>1187824</v>
      </c>
      <c r="AA894" s="160">
        <f>IFERROR(Z894/W887,"-")</f>
        <v>1.3044855803882606E-2</v>
      </c>
      <c r="AB894" s="187">
        <v>11</v>
      </c>
      <c r="AC894" s="160">
        <f>IFERROR(AB894/X887,"-")</f>
        <v>9.6491228070175433E-2</v>
      </c>
      <c r="AD894" s="190">
        <f t="shared" si="519"/>
        <v>107984</v>
      </c>
      <c r="AE894" s="101">
        <f t="shared" si="524"/>
        <v>5.8038305281485781E-4</v>
      </c>
      <c r="AF894" s="569"/>
      <c r="AG894" s="569"/>
      <c r="AH894" s="117" t="s">
        <v>139</v>
      </c>
      <c r="AI894" s="187">
        <v>5979687</v>
      </c>
      <c r="AJ894" s="160">
        <f>IFERROR(AI894/AF887,"-")</f>
        <v>2.9622997407802512E-2</v>
      </c>
      <c r="AK894" s="187">
        <v>29</v>
      </c>
      <c r="AL894" s="160">
        <f>IFERROR(AK894/AG887,"-")</f>
        <v>0.12340425531914893</v>
      </c>
      <c r="AM894" s="190">
        <f t="shared" si="520"/>
        <v>206196.10344827586</v>
      </c>
      <c r="AN894" s="101">
        <f t="shared" si="525"/>
        <v>1.530100775602807E-3</v>
      </c>
      <c r="AO894" s="569"/>
      <c r="AP894" s="586"/>
      <c r="AQ894" s="117" t="s">
        <v>139</v>
      </c>
      <c r="AR894" s="187">
        <f t="shared" si="515"/>
        <v>38986449</v>
      </c>
      <c r="AS894" s="160">
        <f>IFERROR(AR894/AO887,"-")</f>
        <v>2.6445471268255007E-2</v>
      </c>
      <c r="AT894" s="187">
        <f t="shared" si="516"/>
        <v>235</v>
      </c>
      <c r="AU894" s="160">
        <f>IFERROR(AT894/AP887,"-")</f>
        <v>0.10370697263901148</v>
      </c>
      <c r="AV894" s="190">
        <f t="shared" si="521"/>
        <v>165899.78297872341</v>
      </c>
      <c r="AW894" s="101">
        <f t="shared" si="526"/>
        <v>1.239909249195378E-2</v>
      </c>
      <c r="AX894" s="112"/>
      <c r="BN894" s="476"/>
      <c r="BO894" s="566"/>
      <c r="BP894" s="569"/>
      <c r="BQ894" s="569"/>
      <c r="BR894" s="388" t="s">
        <v>138</v>
      </c>
      <c r="BS894" s="374">
        <v>4568120</v>
      </c>
      <c r="BT894" s="329">
        <v>3.4987619089196939E-2</v>
      </c>
      <c r="BU894" s="374">
        <v>56</v>
      </c>
      <c r="BV894" s="329">
        <v>0.3522012578616352</v>
      </c>
      <c r="BW894" s="374">
        <v>81573.571428571435</v>
      </c>
      <c r="BX894" s="389">
        <v>5.1475319422741063E-3</v>
      </c>
      <c r="CA894" s="9"/>
      <c r="CB894" s="138"/>
      <c r="CC894" s="138"/>
      <c r="CD894" s="138"/>
      <c r="CE894" s="138"/>
      <c r="CF894" s="138"/>
      <c r="CG894" s="138"/>
      <c r="CH894" s="1"/>
      <c r="CI894" s="9"/>
      <c r="CJ894" s="130"/>
      <c r="CK894" s="130"/>
      <c r="CL894" s="130"/>
      <c r="CM894" s="1"/>
      <c r="CN894" s="1"/>
      <c r="CO894" s="1"/>
      <c r="CP894" s="1"/>
      <c r="CQ894" s="1"/>
    </row>
    <row r="895" spans="2:95" s="14" customFormat="1" ht="13.5" customHeight="1">
      <c r="B895" s="451"/>
      <c r="C895" s="566"/>
      <c r="D895" s="581"/>
      <c r="E895" s="569"/>
      <c r="F895" s="569"/>
      <c r="G895" s="117" t="s">
        <v>149</v>
      </c>
      <c r="H895" s="187">
        <v>0</v>
      </c>
      <c r="I895" s="160">
        <f>IFERROR(H895/E887,"-")</f>
        <v>0</v>
      </c>
      <c r="J895" s="187">
        <v>0</v>
      </c>
      <c r="K895" s="160">
        <f>IFERROR(J895/F887,"-")</f>
        <v>0</v>
      </c>
      <c r="L895" s="190" t="str">
        <f t="shared" si="517"/>
        <v>-</v>
      </c>
      <c r="M895" s="101">
        <f t="shared" si="522"/>
        <v>0</v>
      </c>
      <c r="N895" s="569"/>
      <c r="O895" s="569"/>
      <c r="P895" s="117" t="s">
        <v>149</v>
      </c>
      <c r="Q895" s="187">
        <v>0</v>
      </c>
      <c r="R895" s="160">
        <f>IFERROR(Q895/N887,"-")</f>
        <v>0</v>
      </c>
      <c r="S895" s="187">
        <v>0</v>
      </c>
      <c r="T895" s="160">
        <f>IFERROR(S895/O887,"-")</f>
        <v>0</v>
      </c>
      <c r="U895" s="190" t="str">
        <f t="shared" si="518"/>
        <v>-</v>
      </c>
      <c r="V895" s="101">
        <f t="shared" si="523"/>
        <v>0</v>
      </c>
      <c r="W895" s="569"/>
      <c r="X895" s="569"/>
      <c r="Y895" s="117" t="s">
        <v>149</v>
      </c>
      <c r="Z895" s="187">
        <v>0</v>
      </c>
      <c r="AA895" s="160">
        <f>IFERROR(Z895/W887,"-")</f>
        <v>0</v>
      </c>
      <c r="AB895" s="187">
        <v>0</v>
      </c>
      <c r="AC895" s="160">
        <f>IFERROR(AB895/X887,"-")</f>
        <v>0</v>
      </c>
      <c r="AD895" s="190" t="str">
        <f t="shared" si="519"/>
        <v>-</v>
      </c>
      <c r="AE895" s="101">
        <f t="shared" si="524"/>
        <v>0</v>
      </c>
      <c r="AF895" s="569"/>
      <c r="AG895" s="569"/>
      <c r="AH895" s="117" t="s">
        <v>149</v>
      </c>
      <c r="AI895" s="187">
        <v>0</v>
      </c>
      <c r="AJ895" s="160">
        <f>IFERROR(AI895/AF887,"-")</f>
        <v>0</v>
      </c>
      <c r="AK895" s="187">
        <v>0</v>
      </c>
      <c r="AL895" s="160">
        <f>IFERROR(AK895/AG887,"-")</f>
        <v>0</v>
      </c>
      <c r="AM895" s="190" t="str">
        <f t="shared" si="520"/>
        <v>-</v>
      </c>
      <c r="AN895" s="101">
        <f t="shared" si="525"/>
        <v>0</v>
      </c>
      <c r="AO895" s="569"/>
      <c r="AP895" s="586"/>
      <c r="AQ895" s="117" t="s">
        <v>149</v>
      </c>
      <c r="AR895" s="187">
        <f t="shared" si="515"/>
        <v>0</v>
      </c>
      <c r="AS895" s="160">
        <f>IFERROR(AR895/AO887,"-")</f>
        <v>0</v>
      </c>
      <c r="AT895" s="187">
        <f t="shared" si="516"/>
        <v>0</v>
      </c>
      <c r="AU895" s="160">
        <f>IFERROR(AT895/AP887,"-")</f>
        <v>0</v>
      </c>
      <c r="AV895" s="190" t="str">
        <f t="shared" si="521"/>
        <v>-</v>
      </c>
      <c r="AW895" s="101">
        <f t="shared" si="526"/>
        <v>0</v>
      </c>
      <c r="AX895" s="112"/>
      <c r="BN895" s="476"/>
      <c r="BO895" s="566"/>
      <c r="BP895" s="569"/>
      <c r="BQ895" s="569"/>
      <c r="BR895" s="388" t="s">
        <v>139</v>
      </c>
      <c r="BS895" s="374">
        <v>6562985</v>
      </c>
      <c r="BT895" s="329">
        <v>5.0266459565009927E-2</v>
      </c>
      <c r="BU895" s="374">
        <v>18</v>
      </c>
      <c r="BV895" s="329">
        <v>0.11320754716981132</v>
      </c>
      <c r="BW895" s="374">
        <v>364610.27777777775</v>
      </c>
      <c r="BX895" s="389">
        <v>1.6545638385881056E-3</v>
      </c>
      <c r="CA895" s="9"/>
      <c r="CB895" s="138"/>
      <c r="CC895" s="138"/>
      <c r="CD895" s="138"/>
      <c r="CE895" s="138"/>
      <c r="CF895" s="138"/>
      <c r="CG895" s="138"/>
      <c r="CH895" s="1"/>
      <c r="CI895" s="9"/>
      <c r="CJ895" s="130"/>
      <c r="CK895" s="130"/>
      <c r="CL895" s="130"/>
      <c r="CM895" s="1"/>
      <c r="CN895" s="1"/>
      <c r="CO895" s="1"/>
      <c r="CP895" s="1"/>
      <c r="CQ895" s="1"/>
    </row>
    <row r="896" spans="2:95" s="14" customFormat="1" ht="13.5" customHeight="1">
      <c r="B896" s="451"/>
      <c r="C896" s="566"/>
      <c r="D896" s="581"/>
      <c r="E896" s="569"/>
      <c r="F896" s="569"/>
      <c r="G896" s="117" t="s">
        <v>140</v>
      </c>
      <c r="H896" s="187">
        <v>118103</v>
      </c>
      <c r="I896" s="160">
        <f>IFERROR(H896/E887,"-")</f>
        <v>1.1605762479275371E-4</v>
      </c>
      <c r="J896" s="187">
        <v>7</v>
      </c>
      <c r="K896" s="160">
        <f>IFERROR(J896/F887,"-")</f>
        <v>4.1866028708133973E-3</v>
      </c>
      <c r="L896" s="190">
        <f t="shared" si="517"/>
        <v>16871.857142857141</v>
      </c>
      <c r="M896" s="101">
        <f t="shared" si="522"/>
        <v>3.6933466997309135E-4</v>
      </c>
      <c r="N896" s="569"/>
      <c r="O896" s="569"/>
      <c r="P896" s="117" t="s">
        <v>140</v>
      </c>
      <c r="Q896" s="187">
        <v>0</v>
      </c>
      <c r="R896" s="160">
        <f>IFERROR(Q896/N887,"-")</f>
        <v>0</v>
      </c>
      <c r="S896" s="187">
        <v>0</v>
      </c>
      <c r="T896" s="160">
        <f>IFERROR(S896/O887,"-")</f>
        <v>0</v>
      </c>
      <c r="U896" s="190" t="str">
        <f t="shared" si="518"/>
        <v>-</v>
      </c>
      <c r="V896" s="101">
        <f t="shared" si="523"/>
        <v>0</v>
      </c>
      <c r="W896" s="569"/>
      <c r="X896" s="569"/>
      <c r="Y896" s="117" t="s">
        <v>140</v>
      </c>
      <c r="Z896" s="187">
        <v>71564</v>
      </c>
      <c r="AA896" s="160">
        <f>IFERROR(Z896/W887,"-")</f>
        <v>7.8592624896369726E-4</v>
      </c>
      <c r="AB896" s="187">
        <v>2</v>
      </c>
      <c r="AC896" s="160">
        <f>IFERROR(AB896/X887,"-")</f>
        <v>1.7543859649122806E-2</v>
      </c>
      <c r="AD896" s="190">
        <f t="shared" si="519"/>
        <v>35782</v>
      </c>
      <c r="AE896" s="101">
        <f t="shared" si="524"/>
        <v>1.0552419142088324E-4</v>
      </c>
      <c r="AF896" s="569"/>
      <c r="AG896" s="569"/>
      <c r="AH896" s="117" t="s">
        <v>140</v>
      </c>
      <c r="AI896" s="187">
        <v>5633</v>
      </c>
      <c r="AJ896" s="160">
        <f>IFERROR(AI896/AF887,"-")</f>
        <v>2.7905531576845335E-5</v>
      </c>
      <c r="AK896" s="187">
        <v>1</v>
      </c>
      <c r="AL896" s="160">
        <f>IFERROR(AK896/AG887,"-")</f>
        <v>4.2553191489361703E-3</v>
      </c>
      <c r="AM896" s="190">
        <f t="shared" si="520"/>
        <v>5633</v>
      </c>
      <c r="AN896" s="101">
        <f t="shared" si="525"/>
        <v>5.2762095710441621E-5</v>
      </c>
      <c r="AO896" s="569"/>
      <c r="AP896" s="586"/>
      <c r="AQ896" s="117" t="s">
        <v>140</v>
      </c>
      <c r="AR896" s="187">
        <f t="shared" si="515"/>
        <v>195300</v>
      </c>
      <c r="AS896" s="160">
        <f>IFERROR(AR896/AO887,"-")</f>
        <v>1.3247681364081666E-4</v>
      </c>
      <c r="AT896" s="187">
        <f t="shared" si="516"/>
        <v>10</v>
      </c>
      <c r="AU896" s="160">
        <f>IFERROR(AT896/AP887,"-")</f>
        <v>4.4130626654898496E-3</v>
      </c>
      <c r="AV896" s="190">
        <f t="shared" si="521"/>
        <v>19530</v>
      </c>
      <c r="AW896" s="101">
        <f t="shared" si="526"/>
        <v>5.2762095710441614E-4</v>
      </c>
      <c r="AX896" s="112"/>
      <c r="BN896" s="476"/>
      <c r="BO896" s="566"/>
      <c r="BP896" s="569"/>
      <c r="BQ896" s="569"/>
      <c r="BR896" s="388" t="s">
        <v>436</v>
      </c>
      <c r="BS896" s="374">
        <v>0</v>
      </c>
      <c r="BT896" s="329">
        <v>0</v>
      </c>
      <c r="BU896" s="374">
        <v>0</v>
      </c>
      <c r="BV896" s="329">
        <v>0</v>
      </c>
      <c r="BW896" s="374" t="s">
        <v>329</v>
      </c>
      <c r="BX896" s="389">
        <v>0</v>
      </c>
      <c r="CA896" s="9"/>
      <c r="CB896" s="138"/>
      <c r="CC896" s="138"/>
      <c r="CD896" s="138"/>
      <c r="CE896" s="138"/>
      <c r="CF896" s="138"/>
      <c r="CG896" s="138"/>
      <c r="CH896" s="1"/>
      <c r="CI896" s="9"/>
      <c r="CJ896" s="130"/>
      <c r="CK896" s="130"/>
      <c r="CL896" s="130"/>
      <c r="CM896" s="1"/>
      <c r="CN896" s="1"/>
      <c r="CO896" s="1"/>
      <c r="CP896" s="1"/>
      <c r="CQ896" s="1"/>
    </row>
    <row r="897" spans="2:95" s="14" customFormat="1" ht="13.5" customHeight="1">
      <c r="B897" s="451"/>
      <c r="C897" s="566"/>
      <c r="D897" s="581"/>
      <c r="E897" s="569"/>
      <c r="F897" s="569"/>
      <c r="G897" s="117" t="s">
        <v>141</v>
      </c>
      <c r="H897" s="187">
        <v>656885</v>
      </c>
      <c r="I897" s="160">
        <f>IFERROR(H897/E887,"-")</f>
        <v>6.455086903972636E-4</v>
      </c>
      <c r="J897" s="187">
        <v>62</v>
      </c>
      <c r="K897" s="160">
        <f>IFERROR(J897/F887,"-")</f>
        <v>3.7081339712918659E-2</v>
      </c>
      <c r="L897" s="190">
        <f t="shared" si="517"/>
        <v>10594.91935483871</v>
      </c>
      <c r="M897" s="101">
        <f t="shared" si="522"/>
        <v>3.2712499340473802E-3</v>
      </c>
      <c r="N897" s="569"/>
      <c r="O897" s="569"/>
      <c r="P897" s="117" t="s">
        <v>141</v>
      </c>
      <c r="Q897" s="187">
        <v>50680</v>
      </c>
      <c r="R897" s="160">
        <f>IFERROR(Q897/N887,"-")</f>
        <v>3.0962865699975207E-4</v>
      </c>
      <c r="S897" s="187">
        <v>11</v>
      </c>
      <c r="T897" s="160">
        <f>IFERROR(S897/O887,"-")</f>
        <v>4.4897959183673466E-2</v>
      </c>
      <c r="U897" s="190">
        <f t="shared" si="518"/>
        <v>4607.272727272727</v>
      </c>
      <c r="V897" s="101">
        <f t="shared" si="523"/>
        <v>5.8038305281485781E-4</v>
      </c>
      <c r="W897" s="569"/>
      <c r="X897" s="569"/>
      <c r="Y897" s="117" t="s">
        <v>141</v>
      </c>
      <c r="Z897" s="187">
        <v>22239</v>
      </c>
      <c r="AA897" s="160">
        <f>IFERROR(Z897/W887,"-")</f>
        <v>2.4423193017024852E-4</v>
      </c>
      <c r="AB897" s="187">
        <v>3</v>
      </c>
      <c r="AC897" s="160">
        <f>IFERROR(AB897/X887,"-")</f>
        <v>2.6315789473684209E-2</v>
      </c>
      <c r="AD897" s="190">
        <f t="shared" si="519"/>
        <v>7413</v>
      </c>
      <c r="AE897" s="101">
        <f t="shared" si="524"/>
        <v>1.5828628713132487E-4</v>
      </c>
      <c r="AF897" s="569"/>
      <c r="AG897" s="569"/>
      <c r="AH897" s="117" t="s">
        <v>141</v>
      </c>
      <c r="AI897" s="187">
        <v>1093029</v>
      </c>
      <c r="AJ897" s="160">
        <f>IFERROR(AI897/AF887,"-")</f>
        <v>5.4147976697865577E-3</v>
      </c>
      <c r="AK897" s="187">
        <v>9</v>
      </c>
      <c r="AL897" s="160">
        <f>IFERROR(AK897/AG887,"-")</f>
        <v>3.8297872340425532E-2</v>
      </c>
      <c r="AM897" s="190">
        <f t="shared" si="520"/>
        <v>121447.66666666667</v>
      </c>
      <c r="AN897" s="101">
        <f t="shared" si="525"/>
        <v>4.7485886139397458E-4</v>
      </c>
      <c r="AO897" s="569"/>
      <c r="AP897" s="586"/>
      <c r="AQ897" s="117" t="s">
        <v>141</v>
      </c>
      <c r="AR897" s="187">
        <f t="shared" si="515"/>
        <v>1822833</v>
      </c>
      <c r="AS897" s="160">
        <f>IFERROR(AR897/AO887,"-")</f>
        <v>1.2364726453626767E-3</v>
      </c>
      <c r="AT897" s="187">
        <f t="shared" si="516"/>
        <v>85</v>
      </c>
      <c r="AU897" s="160">
        <f>IFERROR(AT897/AP887,"-")</f>
        <v>3.7511032656663723E-2</v>
      </c>
      <c r="AV897" s="190">
        <f t="shared" si="521"/>
        <v>21445.094117647059</v>
      </c>
      <c r="AW897" s="101">
        <f t="shared" si="526"/>
        <v>4.484778135387538E-3</v>
      </c>
      <c r="AX897" s="112"/>
      <c r="BN897" s="476"/>
      <c r="BO897" s="566"/>
      <c r="BP897" s="569"/>
      <c r="BQ897" s="569"/>
      <c r="BR897" s="388" t="s">
        <v>140</v>
      </c>
      <c r="BS897" s="374">
        <v>0</v>
      </c>
      <c r="BT897" s="329">
        <v>0</v>
      </c>
      <c r="BU897" s="374">
        <v>0</v>
      </c>
      <c r="BV897" s="329">
        <v>0</v>
      </c>
      <c r="BW897" s="374" t="s">
        <v>329</v>
      </c>
      <c r="BX897" s="389">
        <v>0</v>
      </c>
      <c r="CA897" s="9"/>
      <c r="CB897" s="138"/>
      <c r="CC897" s="138"/>
      <c r="CD897" s="138"/>
      <c r="CE897" s="138"/>
      <c r="CF897" s="138"/>
      <c r="CG897" s="138"/>
      <c r="CH897" s="1"/>
      <c r="CI897" s="9"/>
      <c r="CJ897" s="130"/>
      <c r="CK897" s="130"/>
      <c r="CL897" s="130"/>
      <c r="CM897" s="1"/>
      <c r="CN897" s="1"/>
      <c r="CO897" s="1"/>
      <c r="CP897" s="1"/>
      <c r="CQ897" s="1"/>
    </row>
    <row r="898" spans="2:95" s="14" customFormat="1" ht="13.5" customHeight="1">
      <c r="B898" s="451"/>
      <c r="C898" s="566"/>
      <c r="D898" s="581"/>
      <c r="E898" s="569"/>
      <c r="F898" s="569"/>
      <c r="G898" s="117" t="s">
        <v>142</v>
      </c>
      <c r="H898" s="187">
        <v>159900</v>
      </c>
      <c r="I898" s="160">
        <f>IFERROR(H898/E887,"-")</f>
        <v>1.5713076047485093E-4</v>
      </c>
      <c r="J898" s="187">
        <v>6</v>
      </c>
      <c r="K898" s="160">
        <f>IFERROR(J898/F887,"-")</f>
        <v>3.5885167464114833E-3</v>
      </c>
      <c r="L898" s="190">
        <f t="shared" si="517"/>
        <v>26650</v>
      </c>
      <c r="M898" s="101">
        <f t="shared" si="522"/>
        <v>3.1657257426264974E-4</v>
      </c>
      <c r="N898" s="569"/>
      <c r="O898" s="569"/>
      <c r="P898" s="117" t="s">
        <v>142</v>
      </c>
      <c r="Q898" s="187">
        <v>10862</v>
      </c>
      <c r="R898" s="160">
        <f>IFERROR(Q898/N887,"-")</f>
        <v>6.6361216896829257E-5</v>
      </c>
      <c r="S898" s="187">
        <v>1</v>
      </c>
      <c r="T898" s="160">
        <f>IFERROR(S898/O887,"-")</f>
        <v>4.0816326530612249E-3</v>
      </c>
      <c r="U898" s="190">
        <f t="shared" si="518"/>
        <v>10862</v>
      </c>
      <c r="V898" s="101">
        <f t="shared" si="523"/>
        <v>5.2762095710441621E-5</v>
      </c>
      <c r="W898" s="569"/>
      <c r="X898" s="569"/>
      <c r="Y898" s="117" t="s">
        <v>142</v>
      </c>
      <c r="Z898" s="187">
        <v>6730</v>
      </c>
      <c r="AA898" s="160">
        <f>IFERROR(Z898/W887,"-")</f>
        <v>7.3909838124275928E-5</v>
      </c>
      <c r="AB898" s="187">
        <v>1</v>
      </c>
      <c r="AC898" s="160">
        <f>IFERROR(AB898/X887,"-")</f>
        <v>8.771929824561403E-3</v>
      </c>
      <c r="AD898" s="190">
        <f t="shared" si="519"/>
        <v>6730</v>
      </c>
      <c r="AE898" s="101">
        <f t="shared" si="524"/>
        <v>5.2762095710441621E-5</v>
      </c>
      <c r="AF898" s="569"/>
      <c r="AG898" s="569"/>
      <c r="AH898" s="117" t="s">
        <v>142</v>
      </c>
      <c r="AI898" s="187">
        <v>43462</v>
      </c>
      <c r="AJ898" s="160">
        <f>IFERROR(AI898/AF887,"-")</f>
        <v>2.153080442735402E-4</v>
      </c>
      <c r="AK898" s="187">
        <v>3</v>
      </c>
      <c r="AL898" s="160">
        <f>IFERROR(AK898/AG887,"-")</f>
        <v>1.276595744680851E-2</v>
      </c>
      <c r="AM898" s="190">
        <f t="shared" si="520"/>
        <v>14487.333333333334</v>
      </c>
      <c r="AN898" s="101">
        <f t="shared" si="525"/>
        <v>1.5828628713132487E-4</v>
      </c>
      <c r="AO898" s="569"/>
      <c r="AP898" s="586"/>
      <c r="AQ898" s="117" t="s">
        <v>142</v>
      </c>
      <c r="AR898" s="187">
        <f t="shared" si="515"/>
        <v>220954</v>
      </c>
      <c r="AS898" s="160">
        <f>IFERROR(AR898/AO887,"-")</f>
        <v>1.4987855545925757E-4</v>
      </c>
      <c r="AT898" s="187">
        <f t="shared" si="516"/>
        <v>11</v>
      </c>
      <c r="AU898" s="160">
        <f>IFERROR(AT898/AP887,"-")</f>
        <v>4.8543689320388345E-3</v>
      </c>
      <c r="AV898" s="190">
        <f t="shared" si="521"/>
        <v>20086.727272727272</v>
      </c>
      <c r="AW898" s="101">
        <f t="shared" si="526"/>
        <v>5.8038305281485781E-4</v>
      </c>
      <c r="AX898" s="112"/>
      <c r="BN898" s="476"/>
      <c r="BO898" s="566"/>
      <c r="BP898" s="569"/>
      <c r="BQ898" s="569"/>
      <c r="BR898" s="388" t="s">
        <v>141</v>
      </c>
      <c r="BS898" s="374">
        <v>107446</v>
      </c>
      <c r="BT898" s="329">
        <v>8.2293804030057315E-4</v>
      </c>
      <c r="BU898" s="374">
        <v>11</v>
      </c>
      <c r="BV898" s="329">
        <v>6.9182389937106917E-2</v>
      </c>
      <c r="BW898" s="374">
        <v>9767.818181818182</v>
      </c>
      <c r="BX898" s="389">
        <v>1.0111223458038423E-3</v>
      </c>
      <c r="CA898" s="9"/>
      <c r="CB898" s="138"/>
      <c r="CC898" s="138"/>
      <c r="CD898" s="138"/>
      <c r="CE898" s="138"/>
      <c r="CF898" s="138"/>
      <c r="CG898" s="138"/>
      <c r="CH898" s="1"/>
      <c r="CI898" s="9"/>
      <c r="CJ898" s="130"/>
      <c r="CK898" s="130"/>
      <c r="CL898" s="130"/>
      <c r="CM898" s="1"/>
      <c r="CN898" s="1"/>
      <c r="CO898" s="1"/>
      <c r="CP898" s="1"/>
      <c r="CQ898" s="1"/>
    </row>
    <row r="899" spans="2:95" s="14" customFormat="1" ht="13.5" customHeight="1">
      <c r="B899" s="451"/>
      <c r="C899" s="566"/>
      <c r="D899" s="581"/>
      <c r="E899" s="569"/>
      <c r="F899" s="569"/>
      <c r="G899" s="117" t="s">
        <v>143</v>
      </c>
      <c r="H899" s="187">
        <v>4250851</v>
      </c>
      <c r="I899" s="160">
        <f>IFERROR(H899/E887,"-")</f>
        <v>4.1772323345545996E-3</v>
      </c>
      <c r="J899" s="187">
        <v>11</v>
      </c>
      <c r="K899" s="160">
        <f>IFERROR(J899/F887,"-")</f>
        <v>6.5789473684210523E-3</v>
      </c>
      <c r="L899" s="190">
        <f t="shared" si="517"/>
        <v>386441</v>
      </c>
      <c r="M899" s="101">
        <f t="shared" si="522"/>
        <v>5.8038305281485781E-4</v>
      </c>
      <c r="N899" s="569"/>
      <c r="O899" s="569"/>
      <c r="P899" s="117" t="s">
        <v>143</v>
      </c>
      <c r="Q899" s="187">
        <v>38987</v>
      </c>
      <c r="R899" s="160">
        <f>IFERROR(Q899/N887,"-")</f>
        <v>2.3819045876971853E-4</v>
      </c>
      <c r="S899" s="187">
        <v>1</v>
      </c>
      <c r="T899" s="160">
        <f>IFERROR(S899/O887,"-")</f>
        <v>4.0816326530612249E-3</v>
      </c>
      <c r="U899" s="190">
        <f t="shared" si="518"/>
        <v>38987</v>
      </c>
      <c r="V899" s="101">
        <f t="shared" si="523"/>
        <v>5.2762095710441621E-5</v>
      </c>
      <c r="W899" s="569"/>
      <c r="X899" s="569"/>
      <c r="Y899" s="117" t="s">
        <v>143</v>
      </c>
      <c r="Z899" s="187">
        <v>0</v>
      </c>
      <c r="AA899" s="160">
        <f>IFERROR(Z899/W887,"-")</f>
        <v>0</v>
      </c>
      <c r="AB899" s="187">
        <v>0</v>
      </c>
      <c r="AC899" s="160">
        <f>IFERROR(AB899/X887,"-")</f>
        <v>0</v>
      </c>
      <c r="AD899" s="190" t="str">
        <f t="shared" si="519"/>
        <v>-</v>
      </c>
      <c r="AE899" s="101">
        <f t="shared" si="524"/>
        <v>0</v>
      </c>
      <c r="AF899" s="569"/>
      <c r="AG899" s="569"/>
      <c r="AH899" s="117" t="s">
        <v>143</v>
      </c>
      <c r="AI899" s="187">
        <v>564837</v>
      </c>
      <c r="AJ899" s="160">
        <f>IFERROR(AI899/AF887,"-")</f>
        <v>2.7981673600693392E-3</v>
      </c>
      <c r="AK899" s="187">
        <v>1</v>
      </c>
      <c r="AL899" s="160">
        <f>IFERROR(AK899/AG887,"-")</f>
        <v>4.2553191489361703E-3</v>
      </c>
      <c r="AM899" s="190">
        <f t="shared" si="520"/>
        <v>564837</v>
      </c>
      <c r="AN899" s="101">
        <f t="shared" si="525"/>
        <v>5.2762095710441621E-5</v>
      </c>
      <c r="AO899" s="569"/>
      <c r="AP899" s="586"/>
      <c r="AQ899" s="117" t="s">
        <v>143</v>
      </c>
      <c r="AR899" s="187">
        <f t="shared" si="515"/>
        <v>4854675</v>
      </c>
      <c r="AS899" s="160">
        <f>IFERROR(AR899/AO887,"-")</f>
        <v>3.2930459562812678E-3</v>
      </c>
      <c r="AT899" s="187">
        <f t="shared" si="516"/>
        <v>13</v>
      </c>
      <c r="AU899" s="160">
        <f>IFERROR(AT899/AP887,"-")</f>
        <v>5.7369814651368053E-3</v>
      </c>
      <c r="AV899" s="190">
        <f t="shared" si="521"/>
        <v>373436.53846153844</v>
      </c>
      <c r="AW899" s="101">
        <f t="shared" si="526"/>
        <v>6.8590724423574104E-4</v>
      </c>
      <c r="AX899" s="112"/>
      <c r="BN899" s="476"/>
      <c r="BO899" s="566"/>
      <c r="BP899" s="569"/>
      <c r="BQ899" s="569"/>
      <c r="BR899" s="388" t="s">
        <v>142</v>
      </c>
      <c r="BS899" s="374">
        <v>39618</v>
      </c>
      <c r="BT899" s="329">
        <v>3.0343762709294071E-4</v>
      </c>
      <c r="BU899" s="374">
        <v>2</v>
      </c>
      <c r="BV899" s="329">
        <v>1.2578616352201259E-2</v>
      </c>
      <c r="BW899" s="374">
        <v>19809</v>
      </c>
      <c r="BX899" s="389">
        <v>1.8384042650978951E-4</v>
      </c>
      <c r="CA899" s="9"/>
      <c r="CB899" s="138"/>
      <c r="CC899" s="138"/>
      <c r="CD899" s="138"/>
      <c r="CE899" s="138"/>
      <c r="CF899" s="138"/>
      <c r="CG899" s="138"/>
      <c r="CH899" s="1"/>
      <c r="CI899" s="9"/>
      <c r="CJ899" s="130"/>
      <c r="CK899" s="130"/>
      <c r="CL899" s="130"/>
      <c r="CM899" s="1"/>
      <c r="CN899" s="1"/>
      <c r="CO899" s="1"/>
      <c r="CP899" s="1"/>
      <c r="CQ899" s="1"/>
    </row>
    <row r="900" spans="2:95" s="14" customFormat="1" ht="13.5" customHeight="1">
      <c r="B900" s="451"/>
      <c r="C900" s="566"/>
      <c r="D900" s="581"/>
      <c r="E900" s="569"/>
      <c r="F900" s="569"/>
      <c r="G900" s="117" t="s">
        <v>144</v>
      </c>
      <c r="H900" s="187">
        <v>5025794</v>
      </c>
      <c r="I900" s="160">
        <f>IFERROR(H900/E887,"-")</f>
        <v>4.9387544290803182E-3</v>
      </c>
      <c r="J900" s="187">
        <v>142</v>
      </c>
      <c r="K900" s="160">
        <f>IFERROR(J900/F887,"-")</f>
        <v>8.4928229665071769E-2</v>
      </c>
      <c r="L900" s="190">
        <f t="shared" si="517"/>
        <v>35392.915492957749</v>
      </c>
      <c r="M900" s="101">
        <f t="shared" si="522"/>
        <v>7.4922175908827097E-3</v>
      </c>
      <c r="N900" s="569"/>
      <c r="O900" s="569"/>
      <c r="P900" s="117" t="s">
        <v>144</v>
      </c>
      <c r="Q900" s="187">
        <v>1395535</v>
      </c>
      <c r="R900" s="160">
        <f>IFERROR(Q900/N887,"-")</f>
        <v>8.5259989709184896E-3</v>
      </c>
      <c r="S900" s="187">
        <v>45</v>
      </c>
      <c r="T900" s="160">
        <f>IFERROR(S900/O887,"-")</f>
        <v>0.18367346938775511</v>
      </c>
      <c r="U900" s="190">
        <f t="shared" si="518"/>
        <v>31011.888888888891</v>
      </c>
      <c r="V900" s="101">
        <f t="shared" si="523"/>
        <v>2.374294306969873E-3</v>
      </c>
      <c r="W900" s="569"/>
      <c r="X900" s="569"/>
      <c r="Y900" s="117" t="s">
        <v>144</v>
      </c>
      <c r="Z900" s="187">
        <v>177406</v>
      </c>
      <c r="AA900" s="160">
        <f>IFERROR(Z900/W887,"-")</f>
        <v>1.948298475820995E-3</v>
      </c>
      <c r="AB900" s="187">
        <v>13</v>
      </c>
      <c r="AC900" s="160">
        <f>IFERROR(AB900/X887,"-")</f>
        <v>0.11403508771929824</v>
      </c>
      <c r="AD900" s="190">
        <f t="shared" si="519"/>
        <v>13646.615384615385</v>
      </c>
      <c r="AE900" s="101">
        <f t="shared" si="524"/>
        <v>6.8590724423574104E-4</v>
      </c>
      <c r="AF900" s="569"/>
      <c r="AG900" s="569"/>
      <c r="AH900" s="117" t="s">
        <v>144</v>
      </c>
      <c r="AI900" s="187">
        <v>1769423</v>
      </c>
      <c r="AJ900" s="160">
        <f>IFERROR(AI900/AF887,"-")</f>
        <v>8.7656114680093027E-3</v>
      </c>
      <c r="AK900" s="187">
        <v>31</v>
      </c>
      <c r="AL900" s="160">
        <f>IFERROR(AK900/AG887,"-")</f>
        <v>0.13191489361702127</v>
      </c>
      <c r="AM900" s="190">
        <f t="shared" si="520"/>
        <v>57078.161290322583</v>
      </c>
      <c r="AN900" s="101">
        <f t="shared" si="525"/>
        <v>1.6356249670236901E-3</v>
      </c>
      <c r="AO900" s="569"/>
      <c r="AP900" s="586"/>
      <c r="AQ900" s="117" t="s">
        <v>144</v>
      </c>
      <c r="AR900" s="187">
        <f t="shared" si="515"/>
        <v>8368158</v>
      </c>
      <c r="AS900" s="160">
        <f>IFERROR(AR900/AO887,"-")</f>
        <v>5.6763282533687093E-3</v>
      </c>
      <c r="AT900" s="187">
        <f t="shared" si="516"/>
        <v>231</v>
      </c>
      <c r="AU900" s="160">
        <f>IFERROR(AT900/AP887,"-")</f>
        <v>0.10194174757281553</v>
      </c>
      <c r="AV900" s="190">
        <f t="shared" si="521"/>
        <v>36225.792207792205</v>
      </c>
      <c r="AW900" s="101">
        <f t="shared" si="526"/>
        <v>1.2188044109112013E-2</v>
      </c>
      <c r="AX900" s="112"/>
      <c r="BN900" s="476"/>
      <c r="BO900" s="566"/>
      <c r="BP900" s="569"/>
      <c r="BQ900" s="569"/>
      <c r="BR900" s="388" t="s">
        <v>143</v>
      </c>
      <c r="BS900" s="374">
        <v>0</v>
      </c>
      <c r="BT900" s="329">
        <v>0</v>
      </c>
      <c r="BU900" s="374">
        <v>0</v>
      </c>
      <c r="BV900" s="329">
        <v>0</v>
      </c>
      <c r="BW900" s="374" t="s">
        <v>329</v>
      </c>
      <c r="BX900" s="389">
        <v>0</v>
      </c>
      <c r="CA900" s="9"/>
      <c r="CB900" s="138"/>
      <c r="CC900" s="138"/>
      <c r="CD900" s="138"/>
      <c r="CE900" s="138"/>
      <c r="CF900" s="138"/>
      <c r="CG900" s="138"/>
      <c r="CH900" s="1"/>
      <c r="CI900" s="9"/>
      <c r="CJ900" s="130"/>
      <c r="CK900" s="130"/>
      <c r="CL900" s="130"/>
      <c r="CM900" s="1"/>
      <c r="CN900" s="1"/>
      <c r="CO900" s="1"/>
      <c r="CP900" s="1"/>
      <c r="CQ900" s="1"/>
    </row>
    <row r="901" spans="2:95" s="14" customFormat="1" ht="13.5" customHeight="1">
      <c r="B901" s="451"/>
      <c r="C901" s="566"/>
      <c r="D901" s="581"/>
      <c r="E901" s="569"/>
      <c r="F901" s="569"/>
      <c r="G901" s="117" t="s">
        <v>145</v>
      </c>
      <c r="H901" s="187">
        <v>5916986</v>
      </c>
      <c r="I901" s="160">
        <f>IFERROR(H901/E887,"-")</f>
        <v>5.8145122570296831E-3</v>
      </c>
      <c r="J901" s="187">
        <v>103</v>
      </c>
      <c r="K901" s="160">
        <f>IFERROR(J901/F887,"-")</f>
        <v>6.1602870813397131E-2</v>
      </c>
      <c r="L901" s="190">
        <f t="shared" si="517"/>
        <v>57446.466019417472</v>
      </c>
      <c r="M901" s="101">
        <f t="shared" si="522"/>
        <v>5.4344958581754865E-3</v>
      </c>
      <c r="N901" s="569"/>
      <c r="O901" s="569"/>
      <c r="P901" s="117" t="s">
        <v>145</v>
      </c>
      <c r="Q901" s="187">
        <v>198508</v>
      </c>
      <c r="R901" s="160">
        <f>IFERROR(Q901/N887,"-")</f>
        <v>1.2127814807361243E-3</v>
      </c>
      <c r="S901" s="187">
        <v>11</v>
      </c>
      <c r="T901" s="160">
        <f>IFERROR(S901/O887,"-")</f>
        <v>4.4897959183673466E-2</v>
      </c>
      <c r="U901" s="190">
        <f t="shared" si="518"/>
        <v>18046.18181818182</v>
      </c>
      <c r="V901" s="101">
        <f t="shared" si="523"/>
        <v>5.8038305281485781E-4</v>
      </c>
      <c r="W901" s="569"/>
      <c r="X901" s="569"/>
      <c r="Y901" s="117" t="s">
        <v>145</v>
      </c>
      <c r="Z901" s="187">
        <v>403139</v>
      </c>
      <c r="AA901" s="160">
        <f>IFERROR(Z901/W887,"-")</f>
        <v>4.427331089388184E-3</v>
      </c>
      <c r="AB901" s="187">
        <v>11</v>
      </c>
      <c r="AC901" s="160">
        <f>IFERROR(AB901/X887,"-")</f>
        <v>9.6491228070175433E-2</v>
      </c>
      <c r="AD901" s="190">
        <f t="shared" si="519"/>
        <v>36649</v>
      </c>
      <c r="AE901" s="101">
        <f t="shared" si="524"/>
        <v>5.8038305281485781E-4</v>
      </c>
      <c r="AF901" s="569"/>
      <c r="AG901" s="569"/>
      <c r="AH901" s="117" t="s">
        <v>145</v>
      </c>
      <c r="AI901" s="187">
        <v>1395289</v>
      </c>
      <c r="AJ901" s="160">
        <f>IFERROR(AI901/AF887,"-")</f>
        <v>6.9121749065018554E-3</v>
      </c>
      <c r="AK901" s="187">
        <v>29</v>
      </c>
      <c r="AL901" s="160">
        <f>IFERROR(AK901/AG887,"-")</f>
        <v>0.12340425531914893</v>
      </c>
      <c r="AM901" s="190">
        <f t="shared" si="520"/>
        <v>48113.413793103449</v>
      </c>
      <c r="AN901" s="101">
        <f t="shared" si="525"/>
        <v>1.530100775602807E-3</v>
      </c>
      <c r="AO901" s="569"/>
      <c r="AP901" s="586"/>
      <c r="AQ901" s="117" t="s">
        <v>145</v>
      </c>
      <c r="AR901" s="187">
        <f t="shared" si="515"/>
        <v>7913922</v>
      </c>
      <c r="AS901" s="160">
        <f>IFERROR(AR901/AO887,"-")</f>
        <v>5.368208755565586E-3</v>
      </c>
      <c r="AT901" s="187">
        <f t="shared" si="516"/>
        <v>154</v>
      </c>
      <c r="AU901" s="160">
        <f>IFERROR(AT901/AP887,"-")</f>
        <v>6.7961165048543687E-2</v>
      </c>
      <c r="AV901" s="190">
        <f t="shared" si="521"/>
        <v>51389.103896103894</v>
      </c>
      <c r="AW901" s="101">
        <f t="shared" si="526"/>
        <v>8.1253627394080093E-3</v>
      </c>
      <c r="AX901" s="112"/>
      <c r="BN901" s="476"/>
      <c r="BO901" s="566"/>
      <c r="BP901" s="569"/>
      <c r="BQ901" s="569"/>
      <c r="BR901" s="388" t="s">
        <v>144</v>
      </c>
      <c r="BS901" s="374">
        <v>1889970</v>
      </c>
      <c r="BT901" s="329">
        <v>1.4475440761190497E-2</v>
      </c>
      <c r="BU901" s="374">
        <v>27</v>
      </c>
      <c r="BV901" s="329">
        <v>0.16981132075471697</v>
      </c>
      <c r="BW901" s="374">
        <v>69998.888888888891</v>
      </c>
      <c r="BX901" s="389">
        <v>2.4818457578821584E-3</v>
      </c>
      <c r="CA901" s="9"/>
      <c r="CB901" s="138"/>
      <c r="CC901" s="138"/>
      <c r="CD901" s="138"/>
      <c r="CE901" s="138"/>
      <c r="CF901" s="138"/>
      <c r="CG901" s="138"/>
      <c r="CH901" s="1"/>
      <c r="CI901" s="9"/>
      <c r="CJ901" s="130"/>
      <c r="CK901" s="130"/>
      <c r="CL901" s="130"/>
      <c r="CM901" s="1"/>
      <c r="CN901" s="1"/>
      <c r="CO901" s="1"/>
      <c r="CP901" s="1"/>
      <c r="CQ901" s="1"/>
    </row>
    <row r="902" spans="2:95" s="14" customFormat="1" ht="13.5" customHeight="1">
      <c r="B902" s="451"/>
      <c r="C902" s="566"/>
      <c r="D902" s="581"/>
      <c r="E902" s="569"/>
      <c r="F902" s="569"/>
      <c r="G902" s="117" t="s">
        <v>146</v>
      </c>
      <c r="H902" s="187">
        <v>4411651</v>
      </c>
      <c r="I902" s="160">
        <f>IFERROR(H902/E887,"-")</f>
        <v>4.3352475083154257E-3</v>
      </c>
      <c r="J902" s="187">
        <v>74</v>
      </c>
      <c r="K902" s="160">
        <f>IFERROR(J902/F887,"-")</f>
        <v>4.4258373205741629E-2</v>
      </c>
      <c r="L902" s="190">
        <f t="shared" si="517"/>
        <v>59616.905405405407</v>
      </c>
      <c r="M902" s="101">
        <f t="shared" si="522"/>
        <v>3.9043950825726798E-3</v>
      </c>
      <c r="N902" s="569"/>
      <c r="O902" s="569"/>
      <c r="P902" s="117" t="s">
        <v>146</v>
      </c>
      <c r="Q902" s="187">
        <v>194132</v>
      </c>
      <c r="R902" s="160">
        <f>IFERROR(Q902/N887,"-")</f>
        <v>1.1860463780717417E-3</v>
      </c>
      <c r="S902" s="187">
        <v>8</v>
      </c>
      <c r="T902" s="160">
        <f>IFERROR(S902/O887,"-")</f>
        <v>3.2653061224489799E-2</v>
      </c>
      <c r="U902" s="190">
        <f t="shared" si="518"/>
        <v>24266.5</v>
      </c>
      <c r="V902" s="101">
        <f t="shared" si="523"/>
        <v>4.2209676568353297E-4</v>
      </c>
      <c r="W902" s="569"/>
      <c r="X902" s="569"/>
      <c r="Y902" s="117" t="s">
        <v>146</v>
      </c>
      <c r="Z902" s="187">
        <v>338944</v>
      </c>
      <c r="AA902" s="160">
        <f>IFERROR(Z902/W887,"-")</f>
        <v>3.7223322694197002E-3</v>
      </c>
      <c r="AB902" s="187">
        <v>10</v>
      </c>
      <c r="AC902" s="160">
        <f>IFERROR(AB902/X887,"-")</f>
        <v>8.771929824561403E-2</v>
      </c>
      <c r="AD902" s="190">
        <f t="shared" si="519"/>
        <v>33894.400000000001</v>
      </c>
      <c r="AE902" s="101">
        <f t="shared" si="524"/>
        <v>5.2762095710441614E-4</v>
      </c>
      <c r="AF902" s="569"/>
      <c r="AG902" s="569"/>
      <c r="AH902" s="117" t="s">
        <v>146</v>
      </c>
      <c r="AI902" s="187">
        <v>478567</v>
      </c>
      <c r="AJ902" s="160">
        <f>IFERROR(AI902/AF887,"-")</f>
        <v>2.3707911468375895E-3</v>
      </c>
      <c r="AK902" s="187">
        <v>19</v>
      </c>
      <c r="AL902" s="160">
        <f>IFERROR(AK902/AG887,"-")</f>
        <v>8.085106382978724E-2</v>
      </c>
      <c r="AM902" s="190">
        <f t="shared" si="520"/>
        <v>25187.736842105263</v>
      </c>
      <c r="AN902" s="101">
        <f t="shared" si="525"/>
        <v>1.0024798184983907E-3</v>
      </c>
      <c r="AO902" s="569"/>
      <c r="AP902" s="586"/>
      <c r="AQ902" s="117" t="s">
        <v>146</v>
      </c>
      <c r="AR902" s="187">
        <f t="shared" si="515"/>
        <v>5423294</v>
      </c>
      <c r="AS902" s="160">
        <f>IFERROR(AR902/AO887,"-")</f>
        <v>3.6787542680868364E-3</v>
      </c>
      <c r="AT902" s="187">
        <f t="shared" si="516"/>
        <v>111</v>
      </c>
      <c r="AU902" s="160">
        <f>IFERROR(AT902/AP887,"-")</f>
        <v>4.8984995586937335E-2</v>
      </c>
      <c r="AV902" s="190">
        <f t="shared" si="521"/>
        <v>48858.504504504504</v>
      </c>
      <c r="AW902" s="101">
        <f t="shared" si="526"/>
        <v>5.8565926238590199E-3</v>
      </c>
      <c r="AX902" s="112"/>
      <c r="BN902" s="476"/>
      <c r="BO902" s="566"/>
      <c r="BP902" s="569"/>
      <c r="BQ902" s="569"/>
      <c r="BR902" s="388" t="s">
        <v>145</v>
      </c>
      <c r="BS902" s="374">
        <v>524424</v>
      </c>
      <c r="BT902" s="329">
        <v>4.0166079597806128E-3</v>
      </c>
      <c r="BU902" s="374">
        <v>8</v>
      </c>
      <c r="BV902" s="329">
        <v>5.0314465408805034E-2</v>
      </c>
      <c r="BW902" s="374">
        <v>65553</v>
      </c>
      <c r="BX902" s="389">
        <v>7.3536170603915804E-4</v>
      </c>
      <c r="BZ902" s="144"/>
      <c r="CA902" s="9"/>
      <c r="CB902" s="138"/>
      <c r="CC902" s="138"/>
      <c r="CD902" s="138"/>
      <c r="CE902" s="138"/>
      <c r="CF902" s="138"/>
      <c r="CG902" s="138"/>
      <c r="CH902" s="1"/>
      <c r="CI902" s="9"/>
      <c r="CJ902" s="130"/>
      <c r="CK902" s="130"/>
      <c r="CL902" s="130"/>
      <c r="CM902" s="1"/>
      <c r="CN902" s="1"/>
      <c r="CO902" s="1"/>
      <c r="CP902" s="1"/>
      <c r="CQ902" s="1"/>
    </row>
    <row r="903" spans="2:95" s="14" customFormat="1" ht="13.5" customHeight="1">
      <c r="B903" s="451"/>
      <c r="C903" s="566"/>
      <c r="D903" s="581"/>
      <c r="E903" s="569"/>
      <c r="F903" s="569"/>
      <c r="G903" s="118" t="s">
        <v>147</v>
      </c>
      <c r="H903" s="188">
        <v>3031002</v>
      </c>
      <c r="I903" s="161">
        <f>IFERROR(H903/E887,"-")</f>
        <v>2.9785093762401131E-3</v>
      </c>
      <c r="J903" s="188">
        <v>157</v>
      </c>
      <c r="K903" s="161">
        <f>IFERROR(J903/F887,"-")</f>
        <v>9.3899521531100483E-2</v>
      </c>
      <c r="L903" s="191">
        <f t="shared" si="517"/>
        <v>19305.745222929938</v>
      </c>
      <c r="M903" s="102">
        <f t="shared" si="522"/>
        <v>8.2836490265393338E-3</v>
      </c>
      <c r="N903" s="569"/>
      <c r="O903" s="569"/>
      <c r="P903" s="118" t="s">
        <v>147</v>
      </c>
      <c r="Q903" s="188">
        <v>488642</v>
      </c>
      <c r="R903" s="161">
        <f>IFERROR(Q903/N887,"-")</f>
        <v>2.9853505567023057E-3</v>
      </c>
      <c r="S903" s="188">
        <v>26</v>
      </c>
      <c r="T903" s="161">
        <f>IFERROR(S903/O887,"-")</f>
        <v>0.10612244897959183</v>
      </c>
      <c r="U903" s="191">
        <f t="shared" si="518"/>
        <v>18793.923076923078</v>
      </c>
      <c r="V903" s="102">
        <f t="shared" si="523"/>
        <v>1.3718144884714821E-3</v>
      </c>
      <c r="W903" s="569"/>
      <c r="X903" s="569"/>
      <c r="Y903" s="118" t="s">
        <v>147</v>
      </c>
      <c r="Z903" s="188">
        <v>37120</v>
      </c>
      <c r="AA903" s="161">
        <f>IFERROR(Z903/W887,"-")</f>
        <v>4.0765723494400042E-4</v>
      </c>
      <c r="AB903" s="188">
        <v>6</v>
      </c>
      <c r="AC903" s="161">
        <f>IFERROR(AB903/X887,"-")</f>
        <v>5.2631578947368418E-2</v>
      </c>
      <c r="AD903" s="191">
        <f t="shared" si="519"/>
        <v>6186.666666666667</v>
      </c>
      <c r="AE903" s="102">
        <f t="shared" si="524"/>
        <v>3.1657257426264974E-4</v>
      </c>
      <c r="AF903" s="569"/>
      <c r="AG903" s="569"/>
      <c r="AH903" s="118" t="s">
        <v>147</v>
      </c>
      <c r="AI903" s="188">
        <v>594663</v>
      </c>
      <c r="AJ903" s="161">
        <f>IFERROR(AI903/AF887,"-")</f>
        <v>2.945923508624459E-3</v>
      </c>
      <c r="AK903" s="188">
        <v>28</v>
      </c>
      <c r="AL903" s="161">
        <f>IFERROR(AK903/AG887,"-")</f>
        <v>0.11914893617021277</v>
      </c>
      <c r="AM903" s="191">
        <f t="shared" si="520"/>
        <v>21237.964285714286</v>
      </c>
      <c r="AN903" s="102">
        <f t="shared" si="525"/>
        <v>1.4773386798923654E-3</v>
      </c>
      <c r="AO903" s="569"/>
      <c r="AP903" s="586"/>
      <c r="AQ903" s="118" t="s">
        <v>147</v>
      </c>
      <c r="AR903" s="188">
        <f t="shared" si="515"/>
        <v>4151427</v>
      </c>
      <c r="AS903" s="161">
        <f>IFERROR(AR903/AO887,"-")</f>
        <v>2.8160154686249594E-3</v>
      </c>
      <c r="AT903" s="188">
        <f t="shared" si="516"/>
        <v>217</v>
      </c>
      <c r="AU903" s="161">
        <f>IFERROR(AT903/AP887,"-")</f>
        <v>9.5763459841129744E-2</v>
      </c>
      <c r="AV903" s="191">
        <f t="shared" si="521"/>
        <v>19131</v>
      </c>
      <c r="AW903" s="102">
        <f t="shared" si="526"/>
        <v>1.1449374769165832E-2</v>
      </c>
      <c r="AX903" s="112"/>
      <c r="BN903" s="476"/>
      <c r="BO903" s="566"/>
      <c r="BP903" s="569"/>
      <c r="BQ903" s="569"/>
      <c r="BR903" s="388" t="s">
        <v>146</v>
      </c>
      <c r="BS903" s="374">
        <v>865925</v>
      </c>
      <c r="BT903" s="329">
        <v>6.632193125358541E-3</v>
      </c>
      <c r="BU903" s="374">
        <v>14</v>
      </c>
      <c r="BV903" s="329">
        <v>8.8050314465408799E-2</v>
      </c>
      <c r="BW903" s="374">
        <v>61851.785714285717</v>
      </c>
      <c r="BX903" s="389">
        <v>1.2868829855685266E-3</v>
      </c>
      <c r="CA903" s="9"/>
      <c r="CB903" s="138"/>
      <c r="CC903" s="138"/>
      <c r="CD903" s="138"/>
      <c r="CE903" s="138"/>
      <c r="CF903" s="138"/>
      <c r="CG903" s="138"/>
      <c r="CH903" s="1"/>
      <c r="CI903" s="9"/>
      <c r="CJ903" s="130"/>
      <c r="CK903" s="130"/>
      <c r="CL903" s="130"/>
      <c r="CM903" s="1"/>
      <c r="CN903" s="1"/>
      <c r="CO903" s="1"/>
      <c r="CP903" s="1"/>
      <c r="CQ903" s="1"/>
    </row>
    <row r="904" spans="2:95" s="14" customFormat="1" ht="13.5" customHeight="1">
      <c r="B904" s="451"/>
      <c r="C904" s="567"/>
      <c r="D904" s="582"/>
      <c r="E904" s="570"/>
      <c r="F904" s="570"/>
      <c r="G904" s="119" t="s">
        <v>74</v>
      </c>
      <c r="H904" s="181">
        <v>209421182</v>
      </c>
      <c r="I904" s="161">
        <f>IFERROR(H904/E887,"-")</f>
        <v>0.20579430636148946</v>
      </c>
      <c r="J904" s="188">
        <v>1275</v>
      </c>
      <c r="K904" s="161">
        <f>IFERROR(J904/F887,"-")</f>
        <v>0.76255980861244022</v>
      </c>
      <c r="L904" s="191">
        <f t="shared" si="517"/>
        <v>164251.90745098039</v>
      </c>
      <c r="M904" s="103">
        <f t="shared" si="522"/>
        <v>6.7271672030813065E-2</v>
      </c>
      <c r="N904" s="570"/>
      <c r="O904" s="570"/>
      <c r="P904" s="119" t="s">
        <v>74</v>
      </c>
      <c r="Q904" s="181">
        <v>30431045</v>
      </c>
      <c r="R904" s="161">
        <f>IFERROR(Q904/N887,"-")</f>
        <v>0.18591798726221428</v>
      </c>
      <c r="S904" s="188">
        <v>197</v>
      </c>
      <c r="T904" s="161">
        <f>IFERROR(S904/O887,"-")</f>
        <v>0.80408163265306121</v>
      </c>
      <c r="U904" s="191">
        <f t="shared" si="518"/>
        <v>154472.30964467005</v>
      </c>
      <c r="V904" s="103">
        <f t="shared" si="523"/>
        <v>1.0394132854957E-2</v>
      </c>
      <c r="W904" s="570"/>
      <c r="X904" s="570"/>
      <c r="Y904" s="119" t="s">
        <v>74</v>
      </c>
      <c r="Z904" s="181">
        <v>22471039</v>
      </c>
      <c r="AA904" s="161">
        <f>IFERROR(Z904/W887,"-")</f>
        <v>0.24678021619231669</v>
      </c>
      <c r="AB904" s="188">
        <v>89</v>
      </c>
      <c r="AC904" s="161">
        <f>IFERROR(AB904/X887,"-")</f>
        <v>0.7807017543859649</v>
      </c>
      <c r="AD904" s="191">
        <f t="shared" si="519"/>
        <v>252483.58426966291</v>
      </c>
      <c r="AE904" s="103">
        <f t="shared" si="524"/>
        <v>4.6958265182293043E-3</v>
      </c>
      <c r="AF904" s="570"/>
      <c r="AG904" s="570"/>
      <c r="AH904" s="119" t="s">
        <v>74</v>
      </c>
      <c r="AI904" s="181">
        <v>34044930</v>
      </c>
      <c r="AJ904" s="161">
        <f>IFERROR(AI904/AF887,"-")</f>
        <v>0.16865646531980988</v>
      </c>
      <c r="AK904" s="188">
        <v>191</v>
      </c>
      <c r="AL904" s="161">
        <f>IFERROR(AK904/AG887,"-")</f>
        <v>0.81276595744680846</v>
      </c>
      <c r="AM904" s="191">
        <f t="shared" si="520"/>
        <v>178245.70680628272</v>
      </c>
      <c r="AN904" s="103">
        <f t="shared" si="525"/>
        <v>1.0077560280694349E-2</v>
      </c>
      <c r="AO904" s="570"/>
      <c r="AP904" s="587"/>
      <c r="AQ904" s="119" t="s">
        <v>74</v>
      </c>
      <c r="AR904" s="181">
        <f t="shared" si="515"/>
        <v>296368196</v>
      </c>
      <c r="AS904" s="161">
        <f>IFERROR(AR904/AO887,"-")</f>
        <v>0.20103386723275485</v>
      </c>
      <c r="AT904" s="188">
        <f t="shared" si="516"/>
        <v>1752</v>
      </c>
      <c r="AU904" s="161">
        <f>IFERROR(AT904/AP887,"-")</f>
        <v>0.77316857899382174</v>
      </c>
      <c r="AV904" s="191">
        <f t="shared" si="521"/>
        <v>169159.92922374429</v>
      </c>
      <c r="AW904" s="103">
        <f t="shared" si="526"/>
        <v>9.2439191684693722E-2</v>
      </c>
      <c r="AX904" s="112"/>
      <c r="BN904" s="476"/>
      <c r="BO904" s="566"/>
      <c r="BP904" s="569"/>
      <c r="BQ904" s="569"/>
      <c r="BR904" s="388" t="s">
        <v>147</v>
      </c>
      <c r="BS904" s="374">
        <v>118182</v>
      </c>
      <c r="BT904" s="329">
        <v>9.0516597620015943E-4</v>
      </c>
      <c r="BU904" s="374">
        <v>14</v>
      </c>
      <c r="BV904" s="329">
        <v>8.8050314465408799E-2</v>
      </c>
      <c r="BW904" s="374">
        <v>8441.5714285714294</v>
      </c>
      <c r="BX904" s="389">
        <v>1.2868829855685266E-3</v>
      </c>
      <c r="CA904" s="9"/>
      <c r="CB904" s="138"/>
      <c r="CC904" s="138"/>
      <c r="CD904" s="138"/>
      <c r="CE904" s="138"/>
      <c r="CF904" s="138"/>
      <c r="CG904" s="138"/>
      <c r="CH904" s="1"/>
      <c r="CI904" s="9"/>
      <c r="CJ904" s="130"/>
      <c r="CK904" s="130"/>
      <c r="CL904" s="130"/>
      <c r="CM904" s="1"/>
      <c r="CN904" s="1"/>
      <c r="CO904" s="1"/>
      <c r="CP904" s="1"/>
      <c r="CQ904" s="1"/>
    </row>
    <row r="905" spans="2:95" s="14" customFormat="1" ht="13.5" customHeight="1">
      <c r="B905" s="451">
        <v>51</v>
      </c>
      <c r="C905" s="565" t="s">
        <v>42</v>
      </c>
      <c r="D905" s="580">
        <f>BL55</f>
        <v>25940</v>
      </c>
      <c r="E905" s="568">
        <f>VLOOKUP(C905,$AY$5:$BI$78,2,0)</f>
        <v>2112816350</v>
      </c>
      <c r="F905" s="568">
        <f>VLOOKUP(C905,$AY$5:$BI$78,7,0)</f>
        <v>3601</v>
      </c>
      <c r="G905" s="115" t="s">
        <v>133</v>
      </c>
      <c r="H905" s="186">
        <v>44761324</v>
      </c>
      <c r="I905" s="159">
        <f>IFERROR(H905/E905,"-")</f>
        <v>2.1185619848123571E-2</v>
      </c>
      <c r="J905" s="186">
        <v>501</v>
      </c>
      <c r="K905" s="159">
        <f>IFERROR(J905/F905,"-")</f>
        <v>0.13912801999444599</v>
      </c>
      <c r="L905" s="189">
        <f t="shared" si="517"/>
        <v>89343.960079840326</v>
      </c>
      <c r="M905" s="100">
        <f>IFERROR(J905/$BL$55,0)</f>
        <v>1.9313801079414033E-2</v>
      </c>
      <c r="N905" s="568">
        <f>VLOOKUP(C905,$AY$5:$BI$78,3,0)</f>
        <v>326993640</v>
      </c>
      <c r="O905" s="568">
        <f>VLOOKUP(C905,$AY$5:$BI$78,8,0)</f>
        <v>462</v>
      </c>
      <c r="P905" s="115" t="s">
        <v>133</v>
      </c>
      <c r="Q905" s="186">
        <v>12498375</v>
      </c>
      <c r="R905" s="159">
        <f>IFERROR(Q905/N905,"-")</f>
        <v>3.8222073677029317E-2</v>
      </c>
      <c r="S905" s="186">
        <v>67</v>
      </c>
      <c r="T905" s="159">
        <f>IFERROR(S905/O905,"-")</f>
        <v>0.14502164502164502</v>
      </c>
      <c r="U905" s="189">
        <f t="shared" si="518"/>
        <v>186542.91044776118</v>
      </c>
      <c r="V905" s="100">
        <f>IFERROR(S905/$BL$55,0)</f>
        <v>2.5828835774865072E-3</v>
      </c>
      <c r="W905" s="568">
        <f>VLOOKUP(C905,$AY$5:$BI$78,4,0)</f>
        <v>187748860</v>
      </c>
      <c r="X905" s="568">
        <f>VLOOKUP(C905,$AY$5:$BI$78,9,0)</f>
        <v>254</v>
      </c>
      <c r="Y905" s="115" t="s">
        <v>133</v>
      </c>
      <c r="Z905" s="186">
        <v>1613199</v>
      </c>
      <c r="AA905" s="159">
        <f>IFERROR(Z905/W905,"-")</f>
        <v>8.5923238095826516E-3</v>
      </c>
      <c r="AB905" s="186">
        <v>51</v>
      </c>
      <c r="AC905" s="159">
        <f>IFERROR(AB905/X905,"-")</f>
        <v>0.20078740157480315</v>
      </c>
      <c r="AD905" s="189">
        <f t="shared" si="519"/>
        <v>31631.352941176472</v>
      </c>
      <c r="AE905" s="100">
        <f>IFERROR(AB905/$BL$55,0)</f>
        <v>1.9660755589822666E-3</v>
      </c>
      <c r="AF905" s="568">
        <f>VLOOKUP(C905,$AY$5:$BI$78,5,0)</f>
        <v>424156360</v>
      </c>
      <c r="AG905" s="568">
        <f>VLOOKUP(C905,$AY$5:$BI$78,10,0)</f>
        <v>475</v>
      </c>
      <c r="AH905" s="115" t="s">
        <v>133</v>
      </c>
      <c r="AI905" s="186">
        <v>10787664</v>
      </c>
      <c r="AJ905" s="159">
        <f>IFERROR(AI905/AF905,"-")</f>
        <v>2.5433224672146846E-2</v>
      </c>
      <c r="AK905" s="186">
        <v>93</v>
      </c>
      <c r="AL905" s="159">
        <f>IFERROR(AK905/AG905,"-")</f>
        <v>0.19578947368421051</v>
      </c>
      <c r="AM905" s="189">
        <f t="shared" si="520"/>
        <v>115996.3870967742</v>
      </c>
      <c r="AN905" s="100">
        <f>IFERROR(AK905/$BL$55,0)</f>
        <v>3.5851966075558981E-3</v>
      </c>
      <c r="AO905" s="568">
        <f>VLOOKUP(C905,$AY$5:$BI$78,6,0)</f>
        <v>3051715210</v>
      </c>
      <c r="AP905" s="585">
        <f>VLOOKUP(C905,$AY$5:$BI$78,11,0)</f>
        <v>4792</v>
      </c>
      <c r="AQ905" s="115" t="s">
        <v>133</v>
      </c>
      <c r="AR905" s="186">
        <f t="shared" si="515"/>
        <v>69660562</v>
      </c>
      <c r="AS905" s="159">
        <f>IFERROR(AR905/AO905,"-")</f>
        <v>2.2826691616482785E-2</v>
      </c>
      <c r="AT905" s="186">
        <f t="shared" si="516"/>
        <v>712</v>
      </c>
      <c r="AU905" s="159">
        <f>IFERROR(AT905/AP905,"-")</f>
        <v>0.14858096828046743</v>
      </c>
      <c r="AV905" s="189">
        <f t="shared" si="521"/>
        <v>97837.867977528091</v>
      </c>
      <c r="AW905" s="100">
        <f>IFERROR(AT905/$BL$55,0)</f>
        <v>2.7447956823438705E-2</v>
      </c>
      <c r="AX905" s="112"/>
      <c r="BN905" s="477"/>
      <c r="BO905" s="567"/>
      <c r="BP905" s="570"/>
      <c r="BQ905" s="570"/>
      <c r="BR905" s="119" t="s">
        <v>74</v>
      </c>
      <c r="BS905" s="374">
        <v>22293612</v>
      </c>
      <c r="BT905" s="329">
        <v>0.17074866789365206</v>
      </c>
      <c r="BU905" s="374">
        <v>134</v>
      </c>
      <c r="BV905" s="329">
        <v>0.84276729559748431</v>
      </c>
      <c r="BW905" s="374">
        <v>166370.23880597015</v>
      </c>
      <c r="BX905" s="389">
        <v>1.2317308576155896E-2</v>
      </c>
      <c r="CA905" s="9"/>
      <c r="CB905" s="138"/>
      <c r="CC905" s="138"/>
      <c r="CD905" s="138"/>
      <c r="CE905" s="138"/>
      <c r="CF905" s="138"/>
      <c r="CG905" s="138"/>
      <c r="CH905" s="1"/>
      <c r="CI905" s="9"/>
      <c r="CJ905" s="130"/>
      <c r="CK905" s="130"/>
      <c r="CL905" s="130"/>
      <c r="CM905" s="1"/>
      <c r="CN905" s="1"/>
      <c r="CO905" s="1"/>
      <c r="CP905" s="1"/>
      <c r="CQ905" s="1"/>
    </row>
    <row r="906" spans="2:95" s="14" customFormat="1" ht="13.5" customHeight="1">
      <c r="B906" s="451"/>
      <c r="C906" s="566"/>
      <c r="D906" s="581"/>
      <c r="E906" s="569"/>
      <c r="F906" s="569"/>
      <c r="G906" s="116" t="s">
        <v>134</v>
      </c>
      <c r="H906" s="187">
        <v>33970257</v>
      </c>
      <c r="I906" s="160">
        <f>IFERROR(H906/E905,"-")</f>
        <v>1.6078187297253733E-2</v>
      </c>
      <c r="J906" s="187">
        <v>700</v>
      </c>
      <c r="K906" s="160">
        <f>IFERROR(J906/F905,"-")</f>
        <v>0.19439044709802833</v>
      </c>
      <c r="L906" s="190">
        <f t="shared" si="517"/>
        <v>48528.938571428575</v>
      </c>
      <c r="M906" s="101">
        <f t="shared" ref="M906:M922" si="527">IFERROR(J906/$BL$55,0)</f>
        <v>2.6985350809560524E-2</v>
      </c>
      <c r="N906" s="569"/>
      <c r="O906" s="569"/>
      <c r="P906" s="116" t="s">
        <v>134</v>
      </c>
      <c r="Q906" s="187">
        <v>12266632</v>
      </c>
      <c r="R906" s="160">
        <f>IFERROR(Q906/N905,"-")</f>
        <v>3.7513365703381873E-2</v>
      </c>
      <c r="S906" s="187">
        <v>97</v>
      </c>
      <c r="T906" s="160">
        <f>IFERROR(S906/O905,"-")</f>
        <v>0.20995670995670995</v>
      </c>
      <c r="U906" s="190">
        <f t="shared" si="518"/>
        <v>126460.1237113402</v>
      </c>
      <c r="V906" s="101">
        <f t="shared" ref="V906:V922" si="528">IFERROR(S906/$BL$55,0)</f>
        <v>3.7393986121819585E-3</v>
      </c>
      <c r="W906" s="569"/>
      <c r="X906" s="569"/>
      <c r="Y906" s="116" t="s">
        <v>134</v>
      </c>
      <c r="Z906" s="187">
        <v>2636887</v>
      </c>
      <c r="AA906" s="160">
        <f>IFERROR(Z906/W905,"-")</f>
        <v>1.4044756383607335E-2</v>
      </c>
      <c r="AB906" s="187">
        <v>64</v>
      </c>
      <c r="AC906" s="160">
        <f>IFERROR(AB906/X905,"-")</f>
        <v>0.25196850393700787</v>
      </c>
      <c r="AD906" s="190">
        <f t="shared" si="519"/>
        <v>41201.359375</v>
      </c>
      <c r="AE906" s="101">
        <f t="shared" ref="AE906:AE922" si="529">IFERROR(AB906/$BL$55,0)</f>
        <v>2.467232074016962E-3</v>
      </c>
      <c r="AF906" s="569"/>
      <c r="AG906" s="569"/>
      <c r="AH906" s="116" t="s">
        <v>134</v>
      </c>
      <c r="AI906" s="187">
        <v>6348113</v>
      </c>
      <c r="AJ906" s="160">
        <f>IFERROR(AI906/AF905,"-")</f>
        <v>1.4966445392920667E-2</v>
      </c>
      <c r="AK906" s="187">
        <v>118</v>
      </c>
      <c r="AL906" s="160">
        <f>IFERROR(AK906/AG905,"-")</f>
        <v>0.24842105263157896</v>
      </c>
      <c r="AM906" s="190">
        <f t="shared" si="520"/>
        <v>53797.567796610172</v>
      </c>
      <c r="AN906" s="101">
        <f t="shared" ref="AN906:AN922" si="530">IFERROR(AK906/$BL$55,0)</f>
        <v>4.5489591364687738E-3</v>
      </c>
      <c r="AO906" s="569"/>
      <c r="AP906" s="586"/>
      <c r="AQ906" s="116" t="s">
        <v>134</v>
      </c>
      <c r="AR906" s="187">
        <f t="shared" si="515"/>
        <v>55221889</v>
      </c>
      <c r="AS906" s="160">
        <f>IFERROR(AR906/AO905,"-")</f>
        <v>1.809536119853071E-2</v>
      </c>
      <c r="AT906" s="187">
        <f t="shared" si="516"/>
        <v>979</v>
      </c>
      <c r="AU906" s="160">
        <f>IFERROR(AT906/AP905,"-")</f>
        <v>0.20429883138564273</v>
      </c>
      <c r="AV906" s="190">
        <f t="shared" si="521"/>
        <v>56406.423901940754</v>
      </c>
      <c r="AW906" s="101">
        <f t="shared" ref="AW906:AW922" si="531">IFERROR(AT906/$BL$55,0)</f>
        <v>3.7740940632228222E-2</v>
      </c>
      <c r="AX906" s="112"/>
      <c r="BN906" s="555">
        <v>54</v>
      </c>
      <c r="BO906" s="565" t="s">
        <v>24</v>
      </c>
      <c r="BP906" s="568">
        <v>194311110</v>
      </c>
      <c r="BQ906" s="568">
        <v>252</v>
      </c>
      <c r="BR906" s="388" t="s">
        <v>133</v>
      </c>
      <c r="BS906" s="374">
        <v>2121840</v>
      </c>
      <c r="BT906" s="329">
        <v>1.0919807930694235E-2</v>
      </c>
      <c r="BU906" s="374">
        <v>65</v>
      </c>
      <c r="BV906" s="329">
        <v>0.25793650793650796</v>
      </c>
      <c r="BW906" s="374">
        <v>32643.692307692309</v>
      </c>
      <c r="BX906" s="389">
        <v>3.6329085624860272E-3</v>
      </c>
      <c r="CA906" s="9"/>
      <c r="CB906" s="138"/>
      <c r="CC906" s="138"/>
      <c r="CD906" s="138"/>
      <c r="CE906" s="138"/>
      <c r="CF906" s="138"/>
      <c r="CG906" s="138"/>
      <c r="CH906" s="1"/>
      <c r="CI906" s="9"/>
      <c r="CJ906" s="130"/>
      <c r="CK906" s="130"/>
      <c r="CL906" s="130"/>
      <c r="CM906" s="1"/>
      <c r="CN906" s="1"/>
      <c r="CO906" s="1"/>
      <c r="CP906" s="1"/>
      <c r="CQ906" s="1"/>
    </row>
    <row r="907" spans="2:95" s="14" customFormat="1" ht="13.5" customHeight="1">
      <c r="B907" s="451"/>
      <c r="C907" s="566"/>
      <c r="D907" s="581"/>
      <c r="E907" s="569"/>
      <c r="F907" s="569"/>
      <c r="G907" s="116" t="s">
        <v>474</v>
      </c>
      <c r="H907" s="187">
        <v>40736305</v>
      </c>
      <c r="I907" s="160">
        <f>IFERROR(H907/E905,"-")</f>
        <v>1.9280570694182673E-2</v>
      </c>
      <c r="J907" s="187">
        <v>230</v>
      </c>
      <c r="K907" s="160">
        <f>IFERROR(J907/F905,"-")</f>
        <v>6.3871146903637877E-2</v>
      </c>
      <c r="L907" s="190">
        <f t="shared" ref="L907" si="532">IFERROR(H907/J907,"-")</f>
        <v>177114.36956521738</v>
      </c>
      <c r="M907" s="101">
        <f t="shared" si="527"/>
        <v>8.8666152659984572E-3</v>
      </c>
      <c r="N907" s="569"/>
      <c r="O907" s="569"/>
      <c r="P907" s="116" t="s">
        <v>474</v>
      </c>
      <c r="Q907" s="187">
        <v>4947294</v>
      </c>
      <c r="R907" s="160">
        <f>IFERROR(Q907/N905,"-")</f>
        <v>1.5129633713976822E-2</v>
      </c>
      <c r="S907" s="187">
        <v>31</v>
      </c>
      <c r="T907" s="160">
        <f>IFERROR(S907/O905,"-")</f>
        <v>6.7099567099567103E-2</v>
      </c>
      <c r="U907" s="190">
        <f t="shared" ref="U907" si="533">IFERROR(Q907/S907,"-")</f>
        <v>159590.12903225806</v>
      </c>
      <c r="V907" s="101">
        <f t="shared" si="528"/>
        <v>1.195065535851966E-3</v>
      </c>
      <c r="W907" s="569"/>
      <c r="X907" s="569"/>
      <c r="Y907" s="116" t="s">
        <v>474</v>
      </c>
      <c r="Z907" s="187">
        <v>2122357</v>
      </c>
      <c r="AA907" s="160">
        <f>IFERROR(Z907/W905,"-")</f>
        <v>1.1304233751406E-2</v>
      </c>
      <c r="AB907" s="187">
        <v>16</v>
      </c>
      <c r="AC907" s="160">
        <f>IFERROR(AB907/X905,"-")</f>
        <v>6.2992125984251968E-2</v>
      </c>
      <c r="AD907" s="190">
        <f t="shared" ref="AD907" si="534">IFERROR(Z907/AB907,"-")</f>
        <v>132647.3125</v>
      </c>
      <c r="AE907" s="101">
        <f t="shared" si="529"/>
        <v>6.1680801850424051E-4</v>
      </c>
      <c r="AF907" s="569"/>
      <c r="AG907" s="569"/>
      <c r="AH907" s="116" t="s">
        <v>474</v>
      </c>
      <c r="AI907" s="187">
        <v>3523768</v>
      </c>
      <c r="AJ907" s="160">
        <f>IFERROR(AI907/AF905,"-")</f>
        <v>8.3077099209357599E-3</v>
      </c>
      <c r="AK907" s="187">
        <v>35</v>
      </c>
      <c r="AL907" s="160">
        <f>IFERROR(AK907/AG905,"-")</f>
        <v>7.3684210526315783E-2</v>
      </c>
      <c r="AM907" s="190">
        <f t="shared" ref="AM907" si="535">IFERROR(AI907/AK907,"-")</f>
        <v>100679.08571428571</v>
      </c>
      <c r="AN907" s="101">
        <f t="shared" si="530"/>
        <v>1.3492675404780262E-3</v>
      </c>
      <c r="AO907" s="569"/>
      <c r="AP907" s="586"/>
      <c r="AQ907" s="116" t="s">
        <v>474</v>
      </c>
      <c r="AR907" s="187">
        <f t="shared" ref="AR907" si="536">SUM(H907,Q907,Z907,AI907)</f>
        <v>51329724</v>
      </c>
      <c r="AS907" s="160">
        <f>IFERROR(AR907/AO905,"-")</f>
        <v>1.6819958766729089E-2</v>
      </c>
      <c r="AT907" s="187">
        <f t="shared" ref="AT907" si="537">SUM(J907,S907,AB907,AK907)</f>
        <v>312</v>
      </c>
      <c r="AU907" s="160">
        <f>IFERROR(AT907/AP905,"-")</f>
        <v>6.5108514190317199E-2</v>
      </c>
      <c r="AV907" s="190">
        <f t="shared" ref="AV907" si="538">IFERROR(AR907/AT907,"-")</f>
        <v>164518.34615384616</v>
      </c>
      <c r="AW907" s="101">
        <f t="shared" si="531"/>
        <v>1.2027756360832691E-2</v>
      </c>
      <c r="AX907" s="111"/>
      <c r="BJ907" s="12"/>
      <c r="BM907" s="12"/>
      <c r="BN907" s="476"/>
      <c r="BO907" s="566"/>
      <c r="BP907" s="569"/>
      <c r="BQ907" s="569"/>
      <c r="BR907" s="388" t="s">
        <v>134</v>
      </c>
      <c r="BS907" s="374">
        <v>11100754</v>
      </c>
      <c r="BT907" s="329">
        <v>5.7128766337653056E-2</v>
      </c>
      <c r="BU907" s="374">
        <v>72</v>
      </c>
      <c r="BV907" s="329">
        <v>0.2857142857142857</v>
      </c>
      <c r="BW907" s="374">
        <v>154177.13888888888</v>
      </c>
      <c r="BX907" s="389">
        <v>4.0241448692152921E-3</v>
      </c>
      <c r="BY907" s="12"/>
      <c r="CA907" s="9"/>
      <c r="CB907" s="138"/>
      <c r="CC907" s="138"/>
      <c r="CD907" s="138"/>
      <c r="CE907" s="138"/>
      <c r="CF907" s="138"/>
      <c r="CG907" s="138"/>
      <c r="CH907" s="1"/>
      <c r="CI907" s="9"/>
      <c r="CJ907" s="130"/>
      <c r="CK907" s="130"/>
      <c r="CL907" s="130"/>
      <c r="CM907" s="1"/>
      <c r="CN907" s="1"/>
      <c r="CO907" s="1"/>
      <c r="CP907" s="1"/>
      <c r="CQ907" s="1"/>
    </row>
    <row r="908" spans="2:95" s="14" customFormat="1" ht="13.5" customHeight="1">
      <c r="B908" s="451"/>
      <c r="C908" s="566"/>
      <c r="D908" s="581"/>
      <c r="E908" s="569"/>
      <c r="F908" s="569"/>
      <c r="G908" s="117" t="s">
        <v>135</v>
      </c>
      <c r="H908" s="187">
        <v>45253266</v>
      </c>
      <c r="I908" s="160">
        <f>IFERROR(H908/E905,"-")</f>
        <v>2.1418456933088387E-2</v>
      </c>
      <c r="J908" s="187">
        <v>771</v>
      </c>
      <c r="K908" s="160">
        <f>IFERROR(J908/F905,"-")</f>
        <v>0.21410719244654264</v>
      </c>
      <c r="L908" s="190">
        <f t="shared" si="517"/>
        <v>58694.249027237354</v>
      </c>
      <c r="M908" s="101">
        <f t="shared" si="527"/>
        <v>2.9722436391673091E-2</v>
      </c>
      <c r="N908" s="569"/>
      <c r="O908" s="569"/>
      <c r="P908" s="117" t="s">
        <v>135</v>
      </c>
      <c r="Q908" s="187">
        <v>7673988</v>
      </c>
      <c r="R908" s="160">
        <f>IFERROR(Q908/N905,"-")</f>
        <v>2.3468309658866759E-2</v>
      </c>
      <c r="S908" s="187">
        <v>113</v>
      </c>
      <c r="T908" s="160">
        <f>IFERROR(S908/O905,"-")</f>
        <v>0.24458874458874458</v>
      </c>
      <c r="U908" s="190">
        <f t="shared" si="518"/>
        <v>67911.398230088496</v>
      </c>
      <c r="V908" s="101">
        <f t="shared" si="528"/>
        <v>4.3562066306861991E-3</v>
      </c>
      <c r="W908" s="569"/>
      <c r="X908" s="569"/>
      <c r="Y908" s="117" t="s">
        <v>135</v>
      </c>
      <c r="Z908" s="187">
        <v>6979551</v>
      </c>
      <c r="AA908" s="160">
        <f>IFERROR(Z908/W905,"-")</f>
        <v>3.7174931448318779E-2</v>
      </c>
      <c r="AB908" s="187">
        <v>79</v>
      </c>
      <c r="AC908" s="160">
        <f>IFERROR(AB908/X905,"-")</f>
        <v>0.3110236220472441</v>
      </c>
      <c r="AD908" s="190">
        <f t="shared" si="519"/>
        <v>88348.746835443031</v>
      </c>
      <c r="AE908" s="101">
        <f t="shared" si="529"/>
        <v>3.0454895913646879E-3</v>
      </c>
      <c r="AF908" s="569"/>
      <c r="AG908" s="569"/>
      <c r="AH908" s="117" t="s">
        <v>135</v>
      </c>
      <c r="AI908" s="187">
        <v>8914854</v>
      </c>
      <c r="AJ908" s="160">
        <f>IFERROR(AI908/AF905,"-")</f>
        <v>2.1017848229365227E-2</v>
      </c>
      <c r="AK908" s="187">
        <v>114</v>
      </c>
      <c r="AL908" s="160">
        <f>IFERROR(AK908/AG905,"-")</f>
        <v>0.24</v>
      </c>
      <c r="AM908" s="190">
        <f t="shared" si="520"/>
        <v>78200.473684210519</v>
      </c>
      <c r="AN908" s="101">
        <f t="shared" si="530"/>
        <v>4.3947571318427138E-3</v>
      </c>
      <c r="AO908" s="569"/>
      <c r="AP908" s="586"/>
      <c r="AQ908" s="117" t="s">
        <v>135</v>
      </c>
      <c r="AR908" s="187">
        <f t="shared" si="515"/>
        <v>68821659</v>
      </c>
      <c r="AS908" s="160">
        <f>IFERROR(AR908/AO905,"-")</f>
        <v>2.2551796043904108E-2</v>
      </c>
      <c r="AT908" s="187">
        <f t="shared" si="516"/>
        <v>1077</v>
      </c>
      <c r="AU908" s="160">
        <f>IFERROR(AT908/AP905,"-")</f>
        <v>0.22474958263772954</v>
      </c>
      <c r="AV908" s="190">
        <f t="shared" si="521"/>
        <v>63901.261838440114</v>
      </c>
      <c r="AW908" s="101">
        <f t="shared" si="531"/>
        <v>4.1518889745566695E-2</v>
      </c>
      <c r="AX908" s="112"/>
      <c r="BN908" s="476"/>
      <c r="BO908" s="566"/>
      <c r="BP908" s="569"/>
      <c r="BQ908" s="569"/>
      <c r="BR908" s="388" t="s">
        <v>135</v>
      </c>
      <c r="BS908" s="374">
        <v>3807065</v>
      </c>
      <c r="BT908" s="329">
        <v>1.9592626484404314E-2</v>
      </c>
      <c r="BU908" s="374">
        <v>53</v>
      </c>
      <c r="BV908" s="329">
        <v>0.21031746031746032</v>
      </c>
      <c r="BW908" s="374">
        <v>71831.415094339623</v>
      </c>
      <c r="BX908" s="389">
        <v>2.9622177509501454E-3</v>
      </c>
      <c r="CA908" s="9"/>
      <c r="CB908" s="138"/>
      <c r="CC908" s="138"/>
      <c r="CD908" s="138"/>
      <c r="CE908" s="138"/>
      <c r="CF908" s="138"/>
      <c r="CG908" s="138"/>
      <c r="CH908" s="1"/>
      <c r="CI908" s="9"/>
      <c r="CJ908" s="130"/>
      <c r="CK908" s="130"/>
      <c r="CL908" s="130"/>
      <c r="CM908" s="1"/>
      <c r="CN908" s="1"/>
      <c r="CO908" s="1"/>
      <c r="CP908" s="1"/>
      <c r="CQ908" s="1"/>
    </row>
    <row r="909" spans="2:95" s="14" customFormat="1" ht="13.5" customHeight="1">
      <c r="B909" s="451"/>
      <c r="C909" s="566"/>
      <c r="D909" s="581"/>
      <c r="E909" s="569"/>
      <c r="F909" s="569"/>
      <c r="G909" s="117" t="s">
        <v>136</v>
      </c>
      <c r="H909" s="187">
        <v>14275622</v>
      </c>
      <c r="I909" s="160">
        <f>IFERROR(H909/E905,"-")</f>
        <v>6.75667906488891E-3</v>
      </c>
      <c r="J909" s="187">
        <v>149</v>
      </c>
      <c r="K909" s="160">
        <f>IFERROR(J909/F905,"-")</f>
        <v>4.1377395168008889E-2</v>
      </c>
      <c r="L909" s="190">
        <f t="shared" si="517"/>
        <v>95809.543624161073</v>
      </c>
      <c r="M909" s="101">
        <f t="shared" si="527"/>
        <v>5.7440246723207402E-3</v>
      </c>
      <c r="N909" s="569"/>
      <c r="O909" s="569"/>
      <c r="P909" s="117" t="s">
        <v>136</v>
      </c>
      <c r="Q909" s="187">
        <v>196678</v>
      </c>
      <c r="R909" s="160">
        <f>IFERROR(Q909/N905,"-")</f>
        <v>6.0147347208343261E-4</v>
      </c>
      <c r="S909" s="187">
        <v>21</v>
      </c>
      <c r="T909" s="160">
        <f>IFERROR(S909/O905,"-")</f>
        <v>4.5454545454545456E-2</v>
      </c>
      <c r="U909" s="190">
        <f t="shared" si="518"/>
        <v>9365.6190476190477</v>
      </c>
      <c r="V909" s="101">
        <f t="shared" si="528"/>
        <v>8.0956052428681575E-4</v>
      </c>
      <c r="W909" s="569"/>
      <c r="X909" s="569"/>
      <c r="Y909" s="117" t="s">
        <v>136</v>
      </c>
      <c r="Z909" s="187">
        <v>152213</v>
      </c>
      <c r="AA909" s="160">
        <f>IFERROR(Z909/W905,"-")</f>
        <v>8.1072662704849451E-4</v>
      </c>
      <c r="AB909" s="187">
        <v>9</v>
      </c>
      <c r="AC909" s="160">
        <f>IFERROR(AB909/X905,"-")</f>
        <v>3.5433070866141732E-2</v>
      </c>
      <c r="AD909" s="190">
        <f t="shared" si="519"/>
        <v>16912.555555555555</v>
      </c>
      <c r="AE909" s="101">
        <f t="shared" si="529"/>
        <v>3.4695451040863529E-4</v>
      </c>
      <c r="AF909" s="569"/>
      <c r="AG909" s="569"/>
      <c r="AH909" s="117" t="s">
        <v>136</v>
      </c>
      <c r="AI909" s="187">
        <v>2056700</v>
      </c>
      <c r="AJ909" s="160">
        <f>IFERROR(AI909/AF905,"-")</f>
        <v>4.8489193937820479E-3</v>
      </c>
      <c r="AK909" s="187">
        <v>21</v>
      </c>
      <c r="AL909" s="160">
        <f>IFERROR(AK909/AG905,"-")</f>
        <v>4.4210526315789471E-2</v>
      </c>
      <c r="AM909" s="190">
        <f t="shared" si="520"/>
        <v>97938.095238095237</v>
      </c>
      <c r="AN909" s="101">
        <f t="shared" si="530"/>
        <v>8.0956052428681575E-4</v>
      </c>
      <c r="AO909" s="569"/>
      <c r="AP909" s="586"/>
      <c r="AQ909" s="117" t="s">
        <v>136</v>
      </c>
      <c r="AR909" s="187">
        <f t="shared" si="515"/>
        <v>16681213</v>
      </c>
      <c r="AS909" s="160">
        <f>IFERROR(AR909/AO905,"-")</f>
        <v>5.4661761835895556E-3</v>
      </c>
      <c r="AT909" s="187">
        <f t="shared" si="516"/>
        <v>200</v>
      </c>
      <c r="AU909" s="160">
        <f>IFERROR(AT909/AP905,"-")</f>
        <v>4.1736227045075125E-2</v>
      </c>
      <c r="AV909" s="190">
        <f t="shared" si="521"/>
        <v>83406.065000000002</v>
      </c>
      <c r="AW909" s="101">
        <f t="shared" si="531"/>
        <v>7.7101002313030072E-3</v>
      </c>
      <c r="AX909" s="112"/>
      <c r="BN909" s="476"/>
      <c r="BO909" s="566"/>
      <c r="BP909" s="569"/>
      <c r="BQ909" s="569"/>
      <c r="BR909" s="388" t="s">
        <v>136</v>
      </c>
      <c r="BS909" s="374">
        <v>217116</v>
      </c>
      <c r="BT909" s="329">
        <v>1.1173627694268228E-3</v>
      </c>
      <c r="BU909" s="374">
        <v>8</v>
      </c>
      <c r="BV909" s="329">
        <v>3.1746031746031744E-2</v>
      </c>
      <c r="BW909" s="374">
        <v>27139.5</v>
      </c>
      <c r="BX909" s="389">
        <v>4.47127207690588E-4</v>
      </c>
      <c r="CA909" s="9"/>
      <c r="CB909" s="138"/>
      <c r="CC909" s="138"/>
      <c r="CD909" s="138"/>
      <c r="CE909" s="138"/>
      <c r="CF909" s="138"/>
      <c r="CG909" s="138"/>
      <c r="CH909" s="1"/>
      <c r="CI909" s="9"/>
      <c r="CJ909" s="130"/>
      <c r="CK909" s="130"/>
      <c r="CL909" s="130"/>
      <c r="CM909" s="1"/>
      <c r="CN909" s="1"/>
      <c r="CO909" s="1"/>
      <c r="CP909" s="1"/>
      <c r="CQ909" s="1"/>
    </row>
    <row r="910" spans="2:95" s="14" customFormat="1" ht="13.5" customHeight="1">
      <c r="B910" s="451"/>
      <c r="C910" s="566"/>
      <c r="D910" s="581"/>
      <c r="E910" s="569"/>
      <c r="F910" s="569"/>
      <c r="G910" s="117" t="s">
        <v>137</v>
      </c>
      <c r="H910" s="187">
        <v>57678353</v>
      </c>
      <c r="I910" s="160">
        <f>IFERROR(H910/E905,"-")</f>
        <v>2.7299274260159906E-2</v>
      </c>
      <c r="J910" s="187">
        <v>977</v>
      </c>
      <c r="K910" s="160">
        <f>IFERROR(J910/F905,"-")</f>
        <v>0.27131352402110526</v>
      </c>
      <c r="L910" s="190">
        <f t="shared" si="517"/>
        <v>59036.185261003069</v>
      </c>
      <c r="M910" s="101">
        <f t="shared" si="527"/>
        <v>3.7663839629915187E-2</v>
      </c>
      <c r="N910" s="569"/>
      <c r="O910" s="569"/>
      <c r="P910" s="117" t="s">
        <v>137</v>
      </c>
      <c r="Q910" s="187">
        <v>10589731</v>
      </c>
      <c r="R910" s="160">
        <f>IFERROR(Q910/N905,"-")</f>
        <v>3.2385128346838793E-2</v>
      </c>
      <c r="S910" s="187">
        <v>140</v>
      </c>
      <c r="T910" s="160">
        <f>IFERROR(S910/O905,"-")</f>
        <v>0.30303030303030304</v>
      </c>
      <c r="U910" s="190">
        <f t="shared" si="518"/>
        <v>75640.935714285719</v>
      </c>
      <c r="V910" s="101">
        <f t="shared" si="528"/>
        <v>5.3970701619121047E-3</v>
      </c>
      <c r="W910" s="569"/>
      <c r="X910" s="569"/>
      <c r="Y910" s="117" t="s">
        <v>137</v>
      </c>
      <c r="Z910" s="187">
        <v>2730240</v>
      </c>
      <c r="AA910" s="160">
        <f>IFERROR(Z910/W905,"-")</f>
        <v>1.4541979109753316E-2</v>
      </c>
      <c r="AB910" s="187">
        <v>90</v>
      </c>
      <c r="AC910" s="160">
        <f>IFERROR(AB910/X905,"-")</f>
        <v>0.3543307086614173</v>
      </c>
      <c r="AD910" s="190">
        <f t="shared" si="519"/>
        <v>30336</v>
      </c>
      <c r="AE910" s="101">
        <f t="shared" si="529"/>
        <v>3.4695451040863529E-3</v>
      </c>
      <c r="AF910" s="569"/>
      <c r="AG910" s="569"/>
      <c r="AH910" s="117" t="s">
        <v>137</v>
      </c>
      <c r="AI910" s="187">
        <v>12367354</v>
      </c>
      <c r="AJ910" s="160">
        <f>IFERROR(AI910/AF905,"-")</f>
        <v>2.9157535207063736E-2</v>
      </c>
      <c r="AK910" s="187">
        <v>173</v>
      </c>
      <c r="AL910" s="160">
        <f>IFERROR(AK910/AG905,"-")</f>
        <v>0.36421052631578948</v>
      </c>
      <c r="AM910" s="190">
        <f t="shared" si="520"/>
        <v>71487.595375722536</v>
      </c>
      <c r="AN910" s="101">
        <f t="shared" si="530"/>
        <v>6.6692367000771007E-3</v>
      </c>
      <c r="AO910" s="569"/>
      <c r="AP910" s="586"/>
      <c r="AQ910" s="117" t="s">
        <v>137</v>
      </c>
      <c r="AR910" s="187">
        <f t="shared" si="515"/>
        <v>83365678</v>
      </c>
      <c r="AS910" s="160">
        <f>IFERROR(AR910/AO905,"-")</f>
        <v>2.731764672103856E-2</v>
      </c>
      <c r="AT910" s="187">
        <f t="shared" si="516"/>
        <v>1380</v>
      </c>
      <c r="AU910" s="160">
        <f>IFERROR(AT910/AP905,"-")</f>
        <v>0.28797996661101838</v>
      </c>
      <c r="AV910" s="190">
        <f t="shared" si="521"/>
        <v>60409.911594202902</v>
      </c>
      <c r="AW910" s="101">
        <f t="shared" si="531"/>
        <v>5.319969159599075E-2</v>
      </c>
      <c r="AX910" s="112"/>
      <c r="BN910" s="476"/>
      <c r="BO910" s="566"/>
      <c r="BP910" s="569"/>
      <c r="BQ910" s="569"/>
      <c r="BR910" s="388" t="s">
        <v>137</v>
      </c>
      <c r="BS910" s="374">
        <v>3483327</v>
      </c>
      <c r="BT910" s="329">
        <v>1.7926545733797723E-2</v>
      </c>
      <c r="BU910" s="374">
        <v>83</v>
      </c>
      <c r="BV910" s="329">
        <v>0.32936507936507936</v>
      </c>
      <c r="BW910" s="374">
        <v>41967.795180722889</v>
      </c>
      <c r="BX910" s="389">
        <v>4.6389447797898506E-3</v>
      </c>
      <c r="CA910" s="9"/>
      <c r="CB910" s="138"/>
      <c r="CC910" s="138"/>
      <c r="CD910" s="138"/>
      <c r="CE910" s="138"/>
      <c r="CF910" s="138"/>
      <c r="CG910" s="138"/>
      <c r="CH910" s="1"/>
      <c r="CI910" s="9"/>
      <c r="CJ910" s="130"/>
      <c r="CK910" s="130"/>
      <c r="CL910" s="130"/>
      <c r="CM910" s="1"/>
      <c r="CN910" s="1"/>
      <c r="CO910" s="1"/>
      <c r="CP910" s="1"/>
      <c r="CQ910" s="1"/>
    </row>
    <row r="911" spans="2:95" s="14" customFormat="1" ht="13.5" customHeight="1">
      <c r="B911" s="451"/>
      <c r="C911" s="566"/>
      <c r="D911" s="581"/>
      <c r="E911" s="569"/>
      <c r="F911" s="569"/>
      <c r="G911" s="117" t="s">
        <v>138</v>
      </c>
      <c r="H911" s="187">
        <v>55779776</v>
      </c>
      <c r="I911" s="160">
        <f>IFERROR(H911/E905,"-")</f>
        <v>2.6400674152299134E-2</v>
      </c>
      <c r="J911" s="187">
        <v>1077</v>
      </c>
      <c r="K911" s="160">
        <f>IFERROR(J911/F905,"-")</f>
        <v>0.29908358789225215</v>
      </c>
      <c r="L911" s="190">
        <f t="shared" si="517"/>
        <v>51791.806870937791</v>
      </c>
      <c r="M911" s="101">
        <f t="shared" si="527"/>
        <v>4.1518889745566695E-2</v>
      </c>
      <c r="N911" s="569"/>
      <c r="O911" s="569"/>
      <c r="P911" s="117" t="s">
        <v>138</v>
      </c>
      <c r="Q911" s="187">
        <v>9081121</v>
      </c>
      <c r="R911" s="160">
        <f>IFERROR(Q911/N905,"-")</f>
        <v>2.7771552376370377E-2</v>
      </c>
      <c r="S911" s="187">
        <v>147</v>
      </c>
      <c r="T911" s="160">
        <f>IFERROR(S911/O905,"-")</f>
        <v>0.31818181818181818</v>
      </c>
      <c r="U911" s="190">
        <f t="shared" si="518"/>
        <v>61776.333333333336</v>
      </c>
      <c r="V911" s="101">
        <f t="shared" si="528"/>
        <v>5.6669236700077098E-3</v>
      </c>
      <c r="W911" s="569"/>
      <c r="X911" s="569"/>
      <c r="Y911" s="117" t="s">
        <v>138</v>
      </c>
      <c r="Z911" s="187">
        <v>3367711</v>
      </c>
      <c r="AA911" s="160">
        <f>IFERROR(Z911/W905,"-")</f>
        <v>1.793731796826889E-2</v>
      </c>
      <c r="AB911" s="187">
        <v>79</v>
      </c>
      <c r="AC911" s="160">
        <f>IFERROR(AB911/X905,"-")</f>
        <v>0.3110236220472441</v>
      </c>
      <c r="AD911" s="190">
        <f t="shared" si="519"/>
        <v>42629.253164556962</v>
      </c>
      <c r="AE911" s="101">
        <f t="shared" si="529"/>
        <v>3.0454895913646879E-3</v>
      </c>
      <c r="AF911" s="569"/>
      <c r="AG911" s="569"/>
      <c r="AH911" s="117" t="s">
        <v>138</v>
      </c>
      <c r="AI911" s="187">
        <v>9762579</v>
      </c>
      <c r="AJ911" s="160">
        <f>IFERROR(AI911/AF905,"-")</f>
        <v>2.3016462608270213E-2</v>
      </c>
      <c r="AK911" s="187">
        <v>166</v>
      </c>
      <c r="AL911" s="160">
        <f>IFERROR(AK911/AG905,"-")</f>
        <v>0.34947368421052633</v>
      </c>
      <c r="AM911" s="190">
        <f t="shared" si="520"/>
        <v>58810.716867469877</v>
      </c>
      <c r="AN911" s="101">
        <f t="shared" si="530"/>
        <v>6.3993831919814956E-3</v>
      </c>
      <c r="AO911" s="569"/>
      <c r="AP911" s="586"/>
      <c r="AQ911" s="117" t="s">
        <v>138</v>
      </c>
      <c r="AR911" s="187">
        <f t="shared" si="515"/>
        <v>77991187</v>
      </c>
      <c r="AS911" s="160">
        <f>IFERROR(AR911/AO905,"-")</f>
        <v>2.5556508924697467E-2</v>
      </c>
      <c r="AT911" s="187">
        <f t="shared" si="516"/>
        <v>1469</v>
      </c>
      <c r="AU911" s="160">
        <f>IFERROR(AT911/AP905,"-")</f>
        <v>0.30655258764607679</v>
      </c>
      <c r="AV911" s="190">
        <f t="shared" si="521"/>
        <v>53091.345813478554</v>
      </c>
      <c r="AW911" s="101">
        <f t="shared" si="531"/>
        <v>5.6630686198920588E-2</v>
      </c>
      <c r="AX911" s="112"/>
      <c r="BN911" s="476"/>
      <c r="BO911" s="566"/>
      <c r="BP911" s="569"/>
      <c r="BQ911" s="569"/>
      <c r="BR911" s="388" t="s">
        <v>138</v>
      </c>
      <c r="BS911" s="374">
        <v>3898674</v>
      </c>
      <c r="BT911" s="329">
        <v>2.006408177072325E-2</v>
      </c>
      <c r="BU911" s="374">
        <v>87</v>
      </c>
      <c r="BV911" s="329">
        <v>0.34523809523809523</v>
      </c>
      <c r="BW911" s="374">
        <v>44812.34482758621</v>
      </c>
      <c r="BX911" s="389">
        <v>4.8625083836351442E-3</v>
      </c>
      <c r="CA911" s="9"/>
      <c r="CB911" s="138"/>
      <c r="CC911" s="138"/>
      <c r="CD911" s="138"/>
      <c r="CE911" s="138"/>
      <c r="CF911" s="138"/>
      <c r="CG911" s="138"/>
      <c r="CH911" s="1"/>
      <c r="CI911" s="9"/>
      <c r="CJ911" s="130"/>
      <c r="CK911" s="130"/>
      <c r="CL911" s="130"/>
      <c r="CM911" s="1"/>
      <c r="CN911" s="1"/>
      <c r="CO911" s="1"/>
      <c r="CP911" s="1"/>
      <c r="CQ911" s="1"/>
    </row>
    <row r="912" spans="2:95" s="14" customFormat="1" ht="13.5" customHeight="1">
      <c r="B912" s="451"/>
      <c r="C912" s="566"/>
      <c r="D912" s="581"/>
      <c r="E912" s="569"/>
      <c r="F912" s="569"/>
      <c r="G912" s="117" t="s">
        <v>139</v>
      </c>
      <c r="H912" s="187">
        <v>65398163</v>
      </c>
      <c r="I912" s="160">
        <f>IFERROR(H912/E905,"-")</f>
        <v>3.0953075027084109E-2</v>
      </c>
      <c r="J912" s="187">
        <v>352</v>
      </c>
      <c r="K912" s="160">
        <f>IFERROR(J912/F905,"-")</f>
        <v>9.7750624826437107E-2</v>
      </c>
      <c r="L912" s="190">
        <f t="shared" si="517"/>
        <v>185790.23579545456</v>
      </c>
      <c r="M912" s="101">
        <f t="shared" si="527"/>
        <v>1.3569776407093292E-2</v>
      </c>
      <c r="N912" s="569"/>
      <c r="O912" s="569"/>
      <c r="P912" s="117" t="s">
        <v>139</v>
      </c>
      <c r="Q912" s="187">
        <v>14112031</v>
      </c>
      <c r="R912" s="160">
        <f>IFERROR(Q912/N905,"-")</f>
        <v>4.3156897485834893E-2</v>
      </c>
      <c r="S912" s="187">
        <v>40</v>
      </c>
      <c r="T912" s="160">
        <f>IFERROR(S912/O905,"-")</f>
        <v>8.6580086580086577E-2</v>
      </c>
      <c r="U912" s="190">
        <f t="shared" si="518"/>
        <v>352800.77500000002</v>
      </c>
      <c r="V912" s="101">
        <f t="shared" si="528"/>
        <v>1.5420200462606013E-3</v>
      </c>
      <c r="W912" s="569"/>
      <c r="X912" s="569"/>
      <c r="Y912" s="117" t="s">
        <v>139</v>
      </c>
      <c r="Z912" s="187">
        <v>3882423</v>
      </c>
      <c r="AA912" s="160">
        <f>IFERROR(Z912/W905,"-")</f>
        <v>2.0678809980523984E-2</v>
      </c>
      <c r="AB912" s="187">
        <v>32</v>
      </c>
      <c r="AC912" s="160">
        <f>IFERROR(AB912/X905,"-")</f>
        <v>0.12598425196850394</v>
      </c>
      <c r="AD912" s="190">
        <f t="shared" si="519"/>
        <v>121325.71875</v>
      </c>
      <c r="AE912" s="101">
        <f t="shared" si="529"/>
        <v>1.233616037008481E-3</v>
      </c>
      <c r="AF912" s="569"/>
      <c r="AG912" s="569"/>
      <c r="AH912" s="117" t="s">
        <v>139</v>
      </c>
      <c r="AI912" s="187">
        <v>9734175</v>
      </c>
      <c r="AJ912" s="160">
        <f>IFERROR(AI912/AF905,"-")</f>
        <v>2.2949496737476718E-2</v>
      </c>
      <c r="AK912" s="187">
        <v>60</v>
      </c>
      <c r="AL912" s="160">
        <f>IFERROR(AK912/AG905,"-")</f>
        <v>0.12631578947368421</v>
      </c>
      <c r="AM912" s="190">
        <f t="shared" si="520"/>
        <v>162236.25</v>
      </c>
      <c r="AN912" s="101">
        <f t="shared" si="530"/>
        <v>2.3130300693909021E-3</v>
      </c>
      <c r="AO912" s="569"/>
      <c r="AP912" s="586"/>
      <c r="AQ912" s="117" t="s">
        <v>139</v>
      </c>
      <c r="AR912" s="187">
        <f t="shared" si="515"/>
        <v>93126792</v>
      </c>
      <c r="AS912" s="160">
        <f>IFERROR(AR912/AO905,"-")</f>
        <v>3.0516213208505782E-2</v>
      </c>
      <c r="AT912" s="187">
        <f t="shared" si="516"/>
        <v>484</v>
      </c>
      <c r="AU912" s="160">
        <f>IFERROR(AT912/AP905,"-")</f>
        <v>0.1010016694490818</v>
      </c>
      <c r="AV912" s="190">
        <f t="shared" si="521"/>
        <v>192410.72727272726</v>
      </c>
      <c r="AW912" s="101">
        <f t="shared" si="531"/>
        <v>1.8658442559753276E-2</v>
      </c>
      <c r="AX912" s="112"/>
      <c r="BN912" s="476"/>
      <c r="BO912" s="566"/>
      <c r="BP912" s="569"/>
      <c r="BQ912" s="569"/>
      <c r="BR912" s="388" t="s">
        <v>139</v>
      </c>
      <c r="BS912" s="374">
        <v>1975420</v>
      </c>
      <c r="BT912" s="329">
        <v>1.0166274074601293E-2</v>
      </c>
      <c r="BU912" s="374">
        <v>35</v>
      </c>
      <c r="BV912" s="329">
        <v>0.1388888888888889</v>
      </c>
      <c r="BW912" s="374">
        <v>56440.571428571428</v>
      </c>
      <c r="BX912" s="389">
        <v>1.9561815336463224E-3</v>
      </c>
      <c r="CA912" s="9"/>
      <c r="CB912" s="138"/>
      <c r="CC912" s="138"/>
      <c r="CD912" s="138"/>
      <c r="CE912" s="138"/>
      <c r="CF912" s="138"/>
      <c r="CG912" s="138"/>
      <c r="CH912" s="1"/>
      <c r="CI912" s="9"/>
      <c r="CJ912" s="130"/>
      <c r="CK912" s="130"/>
      <c r="CL912" s="130"/>
      <c r="CM912" s="1"/>
      <c r="CN912" s="1"/>
      <c r="CO912" s="1"/>
      <c r="CP912" s="1"/>
      <c r="CQ912" s="1"/>
    </row>
    <row r="913" spans="2:95" s="14" customFormat="1" ht="13.5" customHeight="1">
      <c r="B913" s="451"/>
      <c r="C913" s="566"/>
      <c r="D913" s="581"/>
      <c r="E913" s="569"/>
      <c r="F913" s="569"/>
      <c r="G913" s="117" t="s">
        <v>149</v>
      </c>
      <c r="H913" s="187">
        <v>0</v>
      </c>
      <c r="I913" s="160">
        <f>IFERROR(H913/E905,"-")</f>
        <v>0</v>
      </c>
      <c r="J913" s="187">
        <v>0</v>
      </c>
      <c r="K913" s="160">
        <f>IFERROR(J913/F905,"-")</f>
        <v>0</v>
      </c>
      <c r="L913" s="190" t="str">
        <f t="shared" si="517"/>
        <v>-</v>
      </c>
      <c r="M913" s="101">
        <f t="shared" si="527"/>
        <v>0</v>
      </c>
      <c r="N913" s="569"/>
      <c r="O913" s="569"/>
      <c r="P913" s="117" t="s">
        <v>149</v>
      </c>
      <c r="Q913" s="187">
        <v>0</v>
      </c>
      <c r="R913" s="160">
        <f>IFERROR(Q913/N905,"-")</f>
        <v>0</v>
      </c>
      <c r="S913" s="187">
        <v>0</v>
      </c>
      <c r="T913" s="160">
        <f>IFERROR(S913/O905,"-")</f>
        <v>0</v>
      </c>
      <c r="U913" s="190" t="str">
        <f t="shared" si="518"/>
        <v>-</v>
      </c>
      <c r="V913" s="101">
        <f t="shared" si="528"/>
        <v>0</v>
      </c>
      <c r="W913" s="569"/>
      <c r="X913" s="569"/>
      <c r="Y913" s="117" t="s">
        <v>149</v>
      </c>
      <c r="Z913" s="187">
        <v>0</v>
      </c>
      <c r="AA913" s="160">
        <f>IFERROR(Z913/W905,"-")</f>
        <v>0</v>
      </c>
      <c r="AB913" s="187">
        <v>0</v>
      </c>
      <c r="AC913" s="160">
        <f>IFERROR(AB913/X905,"-")</f>
        <v>0</v>
      </c>
      <c r="AD913" s="190" t="str">
        <f t="shared" si="519"/>
        <v>-</v>
      </c>
      <c r="AE913" s="101">
        <f t="shared" si="529"/>
        <v>0</v>
      </c>
      <c r="AF913" s="569"/>
      <c r="AG913" s="569"/>
      <c r="AH913" s="117" t="s">
        <v>149</v>
      </c>
      <c r="AI913" s="187">
        <v>3950</v>
      </c>
      <c r="AJ913" s="160">
        <f>IFERROR(AI913/AF905,"-")</f>
        <v>9.3126034936738895E-6</v>
      </c>
      <c r="AK913" s="187">
        <v>1</v>
      </c>
      <c r="AL913" s="160">
        <f>IFERROR(AK913/AG905,"-")</f>
        <v>2.1052631578947368E-3</v>
      </c>
      <c r="AM913" s="190">
        <f t="shared" si="520"/>
        <v>3950</v>
      </c>
      <c r="AN913" s="101">
        <f t="shared" si="530"/>
        <v>3.8550501156515032E-5</v>
      </c>
      <c r="AO913" s="569"/>
      <c r="AP913" s="586"/>
      <c r="AQ913" s="117" t="s">
        <v>149</v>
      </c>
      <c r="AR913" s="187">
        <f t="shared" si="515"/>
        <v>3950</v>
      </c>
      <c r="AS913" s="160">
        <f>IFERROR(AR913/AO905,"-")</f>
        <v>1.2943540691662378E-6</v>
      </c>
      <c r="AT913" s="187">
        <f t="shared" si="516"/>
        <v>1</v>
      </c>
      <c r="AU913" s="160">
        <f>IFERROR(AT913/AP905,"-")</f>
        <v>2.0868113522537563E-4</v>
      </c>
      <c r="AV913" s="190">
        <f t="shared" si="521"/>
        <v>3950</v>
      </c>
      <c r="AW913" s="101">
        <f t="shared" si="531"/>
        <v>3.8550501156515032E-5</v>
      </c>
      <c r="AX913" s="112"/>
      <c r="BN913" s="476"/>
      <c r="BO913" s="566"/>
      <c r="BP913" s="569"/>
      <c r="BQ913" s="569"/>
      <c r="BR913" s="388" t="s">
        <v>436</v>
      </c>
      <c r="BS913" s="374">
        <v>1043</v>
      </c>
      <c r="BT913" s="329">
        <v>5.3676807260274515E-6</v>
      </c>
      <c r="BU913" s="374">
        <v>1</v>
      </c>
      <c r="BV913" s="329">
        <v>3.968253968253968E-3</v>
      </c>
      <c r="BW913" s="374">
        <v>1043</v>
      </c>
      <c r="BX913" s="389">
        <v>5.58909009613235E-5</v>
      </c>
      <c r="CA913" s="9"/>
      <c r="CB913" s="138"/>
      <c r="CC913" s="138"/>
      <c r="CD913" s="138"/>
      <c r="CE913" s="138"/>
      <c r="CF913" s="138"/>
      <c r="CG913" s="138"/>
      <c r="CH913" s="1"/>
      <c r="CI913" s="9"/>
      <c r="CJ913" s="130"/>
      <c r="CK913" s="130"/>
      <c r="CL913" s="130"/>
      <c r="CM913" s="1"/>
      <c r="CN913" s="1"/>
      <c r="CO913" s="1"/>
      <c r="CP913" s="1"/>
      <c r="CQ913" s="1"/>
    </row>
    <row r="914" spans="2:95" s="14" customFormat="1" ht="13.5" customHeight="1">
      <c r="B914" s="451"/>
      <c r="C914" s="566"/>
      <c r="D914" s="581"/>
      <c r="E914" s="569"/>
      <c r="F914" s="569"/>
      <c r="G914" s="117" t="s">
        <v>140</v>
      </c>
      <c r="H914" s="187">
        <v>933609</v>
      </c>
      <c r="I914" s="160">
        <f>IFERROR(H914/E905,"-")</f>
        <v>4.4187891673594821E-4</v>
      </c>
      <c r="J914" s="187">
        <v>44</v>
      </c>
      <c r="K914" s="160">
        <f>IFERROR(J914/F905,"-")</f>
        <v>1.2218828103304638E-2</v>
      </c>
      <c r="L914" s="190">
        <f t="shared" si="517"/>
        <v>21218.386363636364</v>
      </c>
      <c r="M914" s="101">
        <f t="shared" si="527"/>
        <v>1.6962220508866615E-3</v>
      </c>
      <c r="N914" s="569"/>
      <c r="O914" s="569"/>
      <c r="P914" s="117" t="s">
        <v>140</v>
      </c>
      <c r="Q914" s="187">
        <v>163164</v>
      </c>
      <c r="R914" s="160">
        <f>IFERROR(Q914/N905,"-")</f>
        <v>4.9898218203876994E-4</v>
      </c>
      <c r="S914" s="187">
        <v>8</v>
      </c>
      <c r="T914" s="160">
        <f>IFERROR(S914/O905,"-")</f>
        <v>1.7316017316017316E-2</v>
      </c>
      <c r="U914" s="190">
        <f t="shared" si="518"/>
        <v>20395.5</v>
      </c>
      <c r="V914" s="101">
        <f t="shared" si="528"/>
        <v>3.0840400925212025E-4</v>
      </c>
      <c r="W914" s="569"/>
      <c r="X914" s="569"/>
      <c r="Y914" s="117" t="s">
        <v>140</v>
      </c>
      <c r="Z914" s="187">
        <v>110839</v>
      </c>
      <c r="AA914" s="160">
        <f>IFERROR(Z914/W905,"-")</f>
        <v>5.903577790032919E-4</v>
      </c>
      <c r="AB914" s="187">
        <v>5</v>
      </c>
      <c r="AC914" s="160">
        <f>IFERROR(AB914/X905,"-")</f>
        <v>1.968503937007874E-2</v>
      </c>
      <c r="AD914" s="190">
        <f t="shared" si="519"/>
        <v>22167.8</v>
      </c>
      <c r="AE914" s="101">
        <f t="shared" si="529"/>
        <v>1.9275250578257516E-4</v>
      </c>
      <c r="AF914" s="569"/>
      <c r="AG914" s="569"/>
      <c r="AH914" s="117" t="s">
        <v>140</v>
      </c>
      <c r="AI914" s="187">
        <v>190696</v>
      </c>
      <c r="AJ914" s="160">
        <f>IFERROR(AI914/AF905,"-")</f>
        <v>4.4958892046319899E-4</v>
      </c>
      <c r="AK914" s="187">
        <v>11</v>
      </c>
      <c r="AL914" s="160">
        <f>IFERROR(AK914/AG905,"-")</f>
        <v>2.3157894736842106E-2</v>
      </c>
      <c r="AM914" s="190">
        <f t="shared" si="520"/>
        <v>17336</v>
      </c>
      <c r="AN914" s="101">
        <f t="shared" si="530"/>
        <v>4.2405551272166537E-4</v>
      </c>
      <c r="AO914" s="569"/>
      <c r="AP914" s="586"/>
      <c r="AQ914" s="117" t="s">
        <v>140</v>
      </c>
      <c r="AR914" s="187">
        <f t="shared" si="515"/>
        <v>1398308</v>
      </c>
      <c r="AS914" s="160">
        <f>IFERROR(AR914/AO905,"-")</f>
        <v>4.5820396196144395E-4</v>
      </c>
      <c r="AT914" s="187">
        <f t="shared" si="516"/>
        <v>68</v>
      </c>
      <c r="AU914" s="160">
        <f>IFERROR(AT914/AP905,"-")</f>
        <v>1.4190317195325543E-2</v>
      </c>
      <c r="AV914" s="190">
        <f t="shared" si="521"/>
        <v>20563.352941176472</v>
      </c>
      <c r="AW914" s="101">
        <f t="shared" si="531"/>
        <v>2.6214340786430224E-3</v>
      </c>
      <c r="AX914" s="112"/>
      <c r="BN914" s="476"/>
      <c r="BO914" s="566"/>
      <c r="BP914" s="569"/>
      <c r="BQ914" s="569"/>
      <c r="BR914" s="388" t="s">
        <v>140</v>
      </c>
      <c r="BS914" s="374">
        <v>143277</v>
      </c>
      <c r="BT914" s="329">
        <v>7.3735876450914211E-4</v>
      </c>
      <c r="BU914" s="374">
        <v>4</v>
      </c>
      <c r="BV914" s="329">
        <v>1.5873015873015872E-2</v>
      </c>
      <c r="BW914" s="374">
        <v>35819.25</v>
      </c>
      <c r="BX914" s="389">
        <v>2.23563603845294E-4</v>
      </c>
      <c r="CA914" s="9"/>
      <c r="CB914" s="138"/>
      <c r="CC914" s="138"/>
      <c r="CD914" s="138"/>
      <c r="CE914" s="138"/>
      <c r="CF914" s="138"/>
      <c r="CG914" s="138"/>
      <c r="CH914" s="1"/>
      <c r="CI914" s="9"/>
      <c r="CJ914" s="130"/>
      <c r="CK914" s="130"/>
      <c r="CL914" s="130"/>
      <c r="CM914" s="1"/>
      <c r="CN914" s="1"/>
      <c r="CO914" s="1"/>
      <c r="CP914" s="1"/>
      <c r="CQ914" s="1"/>
    </row>
    <row r="915" spans="2:95" s="14" customFormat="1" ht="13.5" customHeight="1">
      <c r="B915" s="451"/>
      <c r="C915" s="566"/>
      <c r="D915" s="581"/>
      <c r="E915" s="569"/>
      <c r="F915" s="569"/>
      <c r="G915" s="117" t="s">
        <v>141</v>
      </c>
      <c r="H915" s="187">
        <v>2306401</v>
      </c>
      <c r="I915" s="160">
        <f>IFERROR(H915/E905,"-")</f>
        <v>1.0916239833149719E-3</v>
      </c>
      <c r="J915" s="187">
        <v>123</v>
      </c>
      <c r="K915" s="160">
        <f>IFERROR(J915/F905,"-")</f>
        <v>3.4157178561510688E-2</v>
      </c>
      <c r="L915" s="190">
        <f t="shared" si="517"/>
        <v>18751.227642276423</v>
      </c>
      <c r="M915" s="101">
        <f t="shared" si="527"/>
        <v>4.7417116422513493E-3</v>
      </c>
      <c r="N915" s="569"/>
      <c r="O915" s="569"/>
      <c r="P915" s="117" t="s">
        <v>141</v>
      </c>
      <c r="Q915" s="187">
        <v>375521</v>
      </c>
      <c r="R915" s="160">
        <f>IFERROR(Q915/N905,"-")</f>
        <v>1.1484045989396002E-3</v>
      </c>
      <c r="S915" s="187">
        <v>24</v>
      </c>
      <c r="T915" s="160">
        <f>IFERROR(S915/O905,"-")</f>
        <v>5.1948051948051951E-2</v>
      </c>
      <c r="U915" s="190">
        <f t="shared" si="518"/>
        <v>15646.708333333334</v>
      </c>
      <c r="V915" s="101">
        <f t="shared" si="528"/>
        <v>9.2521202775636081E-4</v>
      </c>
      <c r="W915" s="569"/>
      <c r="X915" s="569"/>
      <c r="Y915" s="117" t="s">
        <v>141</v>
      </c>
      <c r="Z915" s="187">
        <v>219815</v>
      </c>
      <c r="AA915" s="160">
        <f>IFERROR(Z915/W905,"-")</f>
        <v>1.1707927281156328E-3</v>
      </c>
      <c r="AB915" s="187">
        <v>14</v>
      </c>
      <c r="AC915" s="160">
        <f>IFERROR(AB915/X905,"-")</f>
        <v>5.5118110236220472E-2</v>
      </c>
      <c r="AD915" s="190">
        <f t="shared" si="519"/>
        <v>15701.071428571429</v>
      </c>
      <c r="AE915" s="101">
        <f t="shared" si="529"/>
        <v>5.3970701619121054E-4</v>
      </c>
      <c r="AF915" s="569"/>
      <c r="AG915" s="569"/>
      <c r="AH915" s="117" t="s">
        <v>141</v>
      </c>
      <c r="AI915" s="187">
        <v>966656</v>
      </c>
      <c r="AJ915" s="160">
        <f>IFERROR(AI915/AF905,"-")</f>
        <v>2.279008618425526E-3</v>
      </c>
      <c r="AK915" s="187">
        <v>36</v>
      </c>
      <c r="AL915" s="160">
        <f>IFERROR(AK915/AG905,"-")</f>
        <v>7.5789473684210532E-2</v>
      </c>
      <c r="AM915" s="190">
        <f t="shared" si="520"/>
        <v>26851.555555555555</v>
      </c>
      <c r="AN915" s="101">
        <f t="shared" si="530"/>
        <v>1.3878180416345412E-3</v>
      </c>
      <c r="AO915" s="569"/>
      <c r="AP915" s="586"/>
      <c r="AQ915" s="117" t="s">
        <v>141</v>
      </c>
      <c r="AR915" s="187">
        <f t="shared" si="515"/>
        <v>3868393</v>
      </c>
      <c r="AS915" s="160">
        <f>IFERROR(AR915/AO905,"-")</f>
        <v>1.2676127140972633E-3</v>
      </c>
      <c r="AT915" s="187">
        <f t="shared" si="516"/>
        <v>197</v>
      </c>
      <c r="AU915" s="160">
        <f>IFERROR(AT915/AP905,"-")</f>
        <v>4.1110183639399001E-2</v>
      </c>
      <c r="AV915" s="190">
        <f t="shared" si="521"/>
        <v>19636.512690355328</v>
      </c>
      <c r="AW915" s="101">
        <f t="shared" si="531"/>
        <v>7.5944487278334621E-3</v>
      </c>
      <c r="AX915" s="112"/>
      <c r="BN915" s="476"/>
      <c r="BO915" s="566"/>
      <c r="BP915" s="569"/>
      <c r="BQ915" s="569"/>
      <c r="BR915" s="388" t="s">
        <v>141</v>
      </c>
      <c r="BS915" s="374">
        <v>148826</v>
      </c>
      <c r="BT915" s="329">
        <v>7.6591606110427762E-4</v>
      </c>
      <c r="BU915" s="374">
        <v>13</v>
      </c>
      <c r="BV915" s="329">
        <v>5.1587301587301584E-2</v>
      </c>
      <c r="BW915" s="374">
        <v>11448.153846153846</v>
      </c>
      <c r="BX915" s="389">
        <v>7.2658171249720546E-4</v>
      </c>
      <c r="CA915" s="9"/>
      <c r="CB915" s="138"/>
      <c r="CC915" s="138"/>
      <c r="CD915" s="138"/>
      <c r="CE915" s="138"/>
      <c r="CF915" s="138"/>
      <c r="CG915" s="138"/>
      <c r="CH915" s="1"/>
      <c r="CI915" s="9"/>
      <c r="CJ915" s="130"/>
      <c r="CK915" s="130"/>
      <c r="CL915" s="130"/>
      <c r="CM915" s="1"/>
      <c r="CN915" s="1"/>
      <c r="CO915" s="1"/>
      <c r="CP915" s="1"/>
      <c r="CQ915" s="1"/>
    </row>
    <row r="916" spans="2:95" s="14" customFormat="1" ht="13.5" customHeight="1">
      <c r="B916" s="451"/>
      <c r="C916" s="566"/>
      <c r="D916" s="581"/>
      <c r="E916" s="569"/>
      <c r="F916" s="569"/>
      <c r="G916" s="117" t="s">
        <v>142</v>
      </c>
      <c r="H916" s="187">
        <v>25319</v>
      </c>
      <c r="I916" s="160">
        <f>IFERROR(H916/E905,"-")</f>
        <v>1.1983530892308742E-5</v>
      </c>
      <c r="J916" s="187">
        <v>4</v>
      </c>
      <c r="K916" s="160">
        <f>IFERROR(J916/F905,"-")</f>
        <v>1.1108025548458762E-3</v>
      </c>
      <c r="L916" s="190">
        <f t="shared" si="517"/>
        <v>6329.75</v>
      </c>
      <c r="M916" s="101">
        <f t="shared" si="527"/>
        <v>1.5420200462606013E-4</v>
      </c>
      <c r="N916" s="569"/>
      <c r="O916" s="569"/>
      <c r="P916" s="117" t="s">
        <v>142</v>
      </c>
      <c r="Q916" s="187">
        <v>73217</v>
      </c>
      <c r="R916" s="160">
        <f>IFERROR(Q916/N905,"-")</f>
        <v>2.2390955371486736E-4</v>
      </c>
      <c r="S916" s="187">
        <v>4</v>
      </c>
      <c r="T916" s="160">
        <f>IFERROR(S916/O905,"-")</f>
        <v>8.658008658008658E-3</v>
      </c>
      <c r="U916" s="190">
        <f t="shared" si="518"/>
        <v>18304.25</v>
      </c>
      <c r="V916" s="101">
        <f t="shared" si="528"/>
        <v>1.5420200462606013E-4</v>
      </c>
      <c r="W916" s="569"/>
      <c r="X916" s="569"/>
      <c r="Y916" s="117" t="s">
        <v>142</v>
      </c>
      <c r="Z916" s="187">
        <v>1278</v>
      </c>
      <c r="AA916" s="160">
        <f>IFERROR(Z916/W905,"-")</f>
        <v>6.8069654324399093E-6</v>
      </c>
      <c r="AB916" s="187">
        <v>1</v>
      </c>
      <c r="AC916" s="160">
        <f>IFERROR(AB916/X905,"-")</f>
        <v>3.937007874015748E-3</v>
      </c>
      <c r="AD916" s="190">
        <f t="shared" si="519"/>
        <v>1278</v>
      </c>
      <c r="AE916" s="101">
        <f t="shared" si="529"/>
        <v>3.8550501156515032E-5</v>
      </c>
      <c r="AF916" s="569"/>
      <c r="AG916" s="569"/>
      <c r="AH916" s="117" t="s">
        <v>142</v>
      </c>
      <c r="AI916" s="187">
        <v>31083</v>
      </c>
      <c r="AJ916" s="160">
        <f>IFERROR(AI916/AF905,"-")</f>
        <v>7.328193782123177E-5</v>
      </c>
      <c r="AK916" s="187">
        <v>6</v>
      </c>
      <c r="AL916" s="160">
        <f>IFERROR(AK916/AG905,"-")</f>
        <v>1.2631578947368421E-2</v>
      </c>
      <c r="AM916" s="190">
        <f t="shared" si="520"/>
        <v>5180.5</v>
      </c>
      <c r="AN916" s="101">
        <f t="shared" si="530"/>
        <v>2.313030069390902E-4</v>
      </c>
      <c r="AO916" s="569"/>
      <c r="AP916" s="586"/>
      <c r="AQ916" s="117" t="s">
        <v>142</v>
      </c>
      <c r="AR916" s="187">
        <f t="shared" si="515"/>
        <v>130897</v>
      </c>
      <c r="AS916" s="160">
        <f>IFERROR(AR916/AO905,"-")</f>
        <v>4.2892927744722288E-5</v>
      </c>
      <c r="AT916" s="187">
        <f t="shared" si="516"/>
        <v>15</v>
      </c>
      <c r="AU916" s="160">
        <f>IFERROR(AT916/AP905,"-")</f>
        <v>3.1302170283806345E-3</v>
      </c>
      <c r="AV916" s="190">
        <f t="shared" si="521"/>
        <v>8726.4666666666672</v>
      </c>
      <c r="AW916" s="101">
        <f t="shared" si="531"/>
        <v>5.7825751734772552E-4</v>
      </c>
      <c r="AX916" s="112"/>
      <c r="BN916" s="476"/>
      <c r="BO916" s="566"/>
      <c r="BP916" s="569"/>
      <c r="BQ916" s="569"/>
      <c r="BR916" s="388" t="s">
        <v>142</v>
      </c>
      <c r="BS916" s="374">
        <v>3960</v>
      </c>
      <c r="BT916" s="329">
        <v>2.0379689046086968E-5</v>
      </c>
      <c r="BU916" s="374">
        <v>1</v>
      </c>
      <c r="BV916" s="329">
        <v>3.968253968253968E-3</v>
      </c>
      <c r="BW916" s="374">
        <v>3960</v>
      </c>
      <c r="BX916" s="389">
        <v>5.58909009613235E-5</v>
      </c>
      <c r="CA916" s="9"/>
      <c r="CB916" s="138"/>
      <c r="CC916" s="138"/>
      <c r="CD916" s="138"/>
      <c r="CE916" s="138"/>
      <c r="CF916" s="138"/>
      <c r="CG916" s="138"/>
      <c r="CH916" s="1"/>
      <c r="CI916" s="9"/>
      <c r="CJ916" s="130"/>
      <c r="CK916" s="130"/>
      <c r="CL916" s="130"/>
      <c r="CM916" s="1"/>
      <c r="CN916" s="1"/>
      <c r="CO916" s="1"/>
      <c r="CP916" s="1"/>
      <c r="CQ916" s="1"/>
    </row>
    <row r="917" spans="2:95" s="14" customFormat="1" ht="13.5" customHeight="1">
      <c r="B917" s="451"/>
      <c r="C917" s="566"/>
      <c r="D917" s="581"/>
      <c r="E917" s="569"/>
      <c r="F917" s="569"/>
      <c r="G917" s="117" t="s">
        <v>143</v>
      </c>
      <c r="H917" s="187">
        <v>1724425</v>
      </c>
      <c r="I917" s="160">
        <f>IFERROR(H917/E905,"-")</f>
        <v>8.161736347790001E-4</v>
      </c>
      <c r="J917" s="187">
        <v>13</v>
      </c>
      <c r="K917" s="160">
        <f>IFERROR(J917/F905,"-")</f>
        <v>3.6101083032490976E-3</v>
      </c>
      <c r="L917" s="190">
        <f t="shared" si="517"/>
        <v>132648.07692307694</v>
      </c>
      <c r="M917" s="101">
        <f t="shared" si="527"/>
        <v>5.0115651503469544E-4</v>
      </c>
      <c r="N917" s="569"/>
      <c r="O917" s="569"/>
      <c r="P917" s="117" t="s">
        <v>143</v>
      </c>
      <c r="Q917" s="187">
        <v>1281617</v>
      </c>
      <c r="R917" s="160">
        <f>IFERROR(Q917/N905,"-")</f>
        <v>3.9193942732341832E-3</v>
      </c>
      <c r="S917" s="187">
        <v>5</v>
      </c>
      <c r="T917" s="160">
        <f>IFERROR(S917/O905,"-")</f>
        <v>1.0822510822510822E-2</v>
      </c>
      <c r="U917" s="190">
        <f t="shared" si="518"/>
        <v>256323.4</v>
      </c>
      <c r="V917" s="101">
        <f t="shared" si="528"/>
        <v>1.9275250578257516E-4</v>
      </c>
      <c r="W917" s="569"/>
      <c r="X917" s="569"/>
      <c r="Y917" s="117" t="s">
        <v>143</v>
      </c>
      <c r="Z917" s="187">
        <v>0</v>
      </c>
      <c r="AA917" s="160">
        <f>IFERROR(Z917/W905,"-")</f>
        <v>0</v>
      </c>
      <c r="AB917" s="187">
        <v>0</v>
      </c>
      <c r="AC917" s="160">
        <f>IFERROR(AB917/X905,"-")</f>
        <v>0</v>
      </c>
      <c r="AD917" s="190" t="str">
        <f t="shared" si="519"/>
        <v>-</v>
      </c>
      <c r="AE917" s="101">
        <f t="shared" si="529"/>
        <v>0</v>
      </c>
      <c r="AF917" s="569"/>
      <c r="AG917" s="569"/>
      <c r="AH917" s="117" t="s">
        <v>143</v>
      </c>
      <c r="AI917" s="187">
        <v>1381099</v>
      </c>
      <c r="AJ917" s="160">
        <f>IFERROR(AI917/AF905,"-")</f>
        <v>3.2561081955720292E-3</v>
      </c>
      <c r="AK917" s="187">
        <v>7</v>
      </c>
      <c r="AL917" s="160">
        <f>IFERROR(AK917/AG905,"-")</f>
        <v>1.4736842105263158E-2</v>
      </c>
      <c r="AM917" s="190">
        <f t="shared" si="520"/>
        <v>197299.85714285713</v>
      </c>
      <c r="AN917" s="101">
        <f t="shared" si="530"/>
        <v>2.6985350809560527E-4</v>
      </c>
      <c r="AO917" s="569"/>
      <c r="AP917" s="586"/>
      <c r="AQ917" s="117" t="s">
        <v>143</v>
      </c>
      <c r="AR917" s="187">
        <f t="shared" si="515"/>
        <v>4387141</v>
      </c>
      <c r="AS917" s="160">
        <f>IFERROR(AR917/AO905,"-")</f>
        <v>1.4375984317357058E-3</v>
      </c>
      <c r="AT917" s="187">
        <f t="shared" si="516"/>
        <v>25</v>
      </c>
      <c r="AU917" s="160">
        <f>IFERROR(AT917/AP905,"-")</f>
        <v>5.2170283806343906E-3</v>
      </c>
      <c r="AV917" s="190">
        <f t="shared" si="521"/>
        <v>175485.64</v>
      </c>
      <c r="AW917" s="101">
        <f t="shared" si="531"/>
        <v>9.6376252891287591E-4</v>
      </c>
      <c r="AX917" s="112"/>
      <c r="BN917" s="476"/>
      <c r="BO917" s="566"/>
      <c r="BP917" s="569"/>
      <c r="BQ917" s="569"/>
      <c r="BR917" s="388" t="s">
        <v>143</v>
      </c>
      <c r="BS917" s="374">
        <v>85313</v>
      </c>
      <c r="BT917" s="329">
        <v>4.3905363929010546E-4</v>
      </c>
      <c r="BU917" s="374">
        <v>4</v>
      </c>
      <c r="BV917" s="329">
        <v>1.5873015873015872E-2</v>
      </c>
      <c r="BW917" s="374">
        <v>21328.25</v>
      </c>
      <c r="BX917" s="389">
        <v>2.23563603845294E-4</v>
      </c>
      <c r="CA917" s="9"/>
      <c r="CB917" s="138"/>
      <c r="CC917" s="138"/>
      <c r="CD917" s="138"/>
      <c r="CE917" s="138"/>
      <c r="CF917" s="138"/>
      <c r="CG917" s="138"/>
      <c r="CH917" s="1"/>
      <c r="CI917" s="9"/>
      <c r="CJ917" s="130"/>
      <c r="CK917" s="130"/>
      <c r="CL917" s="130"/>
      <c r="CM917" s="1"/>
      <c r="CN917" s="1"/>
      <c r="CO917" s="1"/>
      <c r="CP917" s="1"/>
      <c r="CQ917" s="1"/>
    </row>
    <row r="918" spans="2:95" s="14" customFormat="1" ht="13.5" customHeight="1">
      <c r="B918" s="451"/>
      <c r="C918" s="566"/>
      <c r="D918" s="581"/>
      <c r="E918" s="569"/>
      <c r="F918" s="569"/>
      <c r="G918" s="117" t="s">
        <v>144</v>
      </c>
      <c r="H918" s="187">
        <v>12606118</v>
      </c>
      <c r="I918" s="160">
        <f>IFERROR(H918/E905,"-")</f>
        <v>5.9664996439468109E-3</v>
      </c>
      <c r="J918" s="187">
        <v>297</v>
      </c>
      <c r="K918" s="160">
        <f>IFERROR(J918/F905,"-")</f>
        <v>8.2477089697306299E-2</v>
      </c>
      <c r="L918" s="190">
        <f t="shared" si="517"/>
        <v>42444.841750841748</v>
      </c>
      <c r="M918" s="101">
        <f t="shared" si="527"/>
        <v>1.1449498843484965E-2</v>
      </c>
      <c r="N918" s="569"/>
      <c r="O918" s="569"/>
      <c r="P918" s="117" t="s">
        <v>144</v>
      </c>
      <c r="Q918" s="187">
        <v>1295714</v>
      </c>
      <c r="R918" s="160">
        <f>IFERROR(Q918/N905,"-")</f>
        <v>3.9625052034651196E-3</v>
      </c>
      <c r="S918" s="187">
        <v>47</v>
      </c>
      <c r="T918" s="160">
        <f>IFERROR(S918/O905,"-")</f>
        <v>0.10173160173160173</v>
      </c>
      <c r="U918" s="190">
        <f t="shared" si="518"/>
        <v>27568.382978723403</v>
      </c>
      <c r="V918" s="101">
        <f t="shared" si="528"/>
        <v>1.8118735543562066E-3</v>
      </c>
      <c r="W918" s="569"/>
      <c r="X918" s="569"/>
      <c r="Y918" s="117" t="s">
        <v>144</v>
      </c>
      <c r="Z918" s="187">
        <v>974157</v>
      </c>
      <c r="AA918" s="160">
        <f>IFERROR(Z918/W905,"-")</f>
        <v>5.1886173902733687E-3</v>
      </c>
      <c r="AB918" s="187">
        <v>31</v>
      </c>
      <c r="AC918" s="160">
        <f>IFERROR(AB918/X905,"-")</f>
        <v>0.12204724409448819</v>
      </c>
      <c r="AD918" s="190">
        <f t="shared" si="519"/>
        <v>31424.419354838708</v>
      </c>
      <c r="AE918" s="101">
        <f t="shared" si="529"/>
        <v>1.195065535851966E-3</v>
      </c>
      <c r="AF918" s="569"/>
      <c r="AG918" s="569"/>
      <c r="AH918" s="117" t="s">
        <v>144</v>
      </c>
      <c r="AI918" s="187">
        <v>4905268</v>
      </c>
      <c r="AJ918" s="160">
        <f>IFERROR(AI918/AF905,"-")</f>
        <v>1.1564763522583984E-2</v>
      </c>
      <c r="AK918" s="187">
        <v>76</v>
      </c>
      <c r="AL918" s="160">
        <f>IFERROR(AK918/AG905,"-")</f>
        <v>0.16</v>
      </c>
      <c r="AM918" s="190">
        <f t="shared" si="520"/>
        <v>64543</v>
      </c>
      <c r="AN918" s="101">
        <f t="shared" si="530"/>
        <v>2.9298380878951427E-3</v>
      </c>
      <c r="AO918" s="569"/>
      <c r="AP918" s="586"/>
      <c r="AQ918" s="117" t="s">
        <v>144</v>
      </c>
      <c r="AR918" s="187">
        <f t="shared" si="515"/>
        <v>19781257</v>
      </c>
      <c r="AS918" s="160">
        <f>IFERROR(AR918/AO905,"-")</f>
        <v>6.4820127825754746E-3</v>
      </c>
      <c r="AT918" s="187">
        <f t="shared" si="516"/>
        <v>451</v>
      </c>
      <c r="AU918" s="160">
        <f>IFERROR(AT918/AP905,"-")</f>
        <v>9.4115191986644406E-2</v>
      </c>
      <c r="AV918" s="190">
        <f t="shared" si="521"/>
        <v>43860.880266075386</v>
      </c>
      <c r="AW918" s="101">
        <f t="shared" si="531"/>
        <v>1.7386276021588282E-2</v>
      </c>
      <c r="AX918" s="112"/>
      <c r="BN918" s="476"/>
      <c r="BO918" s="566"/>
      <c r="BP918" s="569"/>
      <c r="BQ918" s="569"/>
      <c r="BR918" s="388" t="s">
        <v>144</v>
      </c>
      <c r="BS918" s="374">
        <v>1703480</v>
      </c>
      <c r="BT918" s="329">
        <v>8.7667658323808666E-3</v>
      </c>
      <c r="BU918" s="374">
        <v>30</v>
      </c>
      <c r="BV918" s="329">
        <v>0.11904761904761904</v>
      </c>
      <c r="BW918" s="374">
        <v>56782.666666666664</v>
      </c>
      <c r="BX918" s="389">
        <v>1.676727028839705E-3</v>
      </c>
      <c r="CA918" s="9"/>
      <c r="CB918" s="138"/>
      <c r="CC918" s="138"/>
      <c r="CD918" s="138"/>
      <c r="CE918" s="138"/>
      <c r="CF918" s="138"/>
      <c r="CG918" s="138"/>
      <c r="CH918" s="1"/>
      <c r="CI918" s="9"/>
      <c r="CJ918" s="130"/>
      <c r="CK918" s="130"/>
      <c r="CL918" s="130"/>
      <c r="CM918" s="1"/>
      <c r="CN918" s="1"/>
      <c r="CO918" s="1"/>
      <c r="CP918" s="1"/>
      <c r="CQ918" s="1"/>
    </row>
    <row r="919" spans="2:95" s="14" customFormat="1" ht="13.5" customHeight="1">
      <c r="B919" s="451"/>
      <c r="C919" s="566"/>
      <c r="D919" s="581"/>
      <c r="E919" s="569"/>
      <c r="F919" s="569"/>
      <c r="G919" s="117" t="s">
        <v>145</v>
      </c>
      <c r="H919" s="187">
        <v>18934090</v>
      </c>
      <c r="I919" s="160">
        <f>IFERROR(H919/E905,"-")</f>
        <v>8.9615408362397429E-3</v>
      </c>
      <c r="J919" s="187">
        <v>256</v>
      </c>
      <c r="K919" s="160">
        <f>IFERROR(J919/F905,"-")</f>
        <v>7.1091363510136077E-2</v>
      </c>
      <c r="L919" s="190">
        <f t="shared" si="517"/>
        <v>73961.2890625</v>
      </c>
      <c r="M919" s="101">
        <f t="shared" si="527"/>
        <v>9.8689282960678481E-3</v>
      </c>
      <c r="N919" s="569"/>
      <c r="O919" s="569"/>
      <c r="P919" s="117" t="s">
        <v>145</v>
      </c>
      <c r="Q919" s="187">
        <v>1413761</v>
      </c>
      <c r="R919" s="160">
        <f>IFERROR(Q919/N905,"-")</f>
        <v>4.3235122248860862E-3</v>
      </c>
      <c r="S919" s="187">
        <v>33</v>
      </c>
      <c r="T919" s="160">
        <f>IFERROR(S919/O905,"-")</f>
        <v>7.1428571428571425E-2</v>
      </c>
      <c r="U919" s="190">
        <f t="shared" si="518"/>
        <v>42841.242424242424</v>
      </c>
      <c r="V919" s="101">
        <f t="shared" si="528"/>
        <v>1.2721665381649962E-3</v>
      </c>
      <c r="W919" s="569"/>
      <c r="X919" s="569"/>
      <c r="Y919" s="117" t="s">
        <v>145</v>
      </c>
      <c r="Z919" s="187">
        <v>428593</v>
      </c>
      <c r="AA919" s="160">
        <f>IFERROR(Z919/W905,"-")</f>
        <v>2.2827994801140204E-3</v>
      </c>
      <c r="AB919" s="187">
        <v>20</v>
      </c>
      <c r="AC919" s="160">
        <f>IFERROR(AB919/X905,"-")</f>
        <v>7.874015748031496E-2</v>
      </c>
      <c r="AD919" s="190">
        <f t="shared" si="519"/>
        <v>21429.65</v>
      </c>
      <c r="AE919" s="101">
        <f t="shared" si="529"/>
        <v>7.7101002313030066E-4</v>
      </c>
      <c r="AF919" s="569"/>
      <c r="AG919" s="569"/>
      <c r="AH919" s="117" t="s">
        <v>145</v>
      </c>
      <c r="AI919" s="187">
        <v>2439367</v>
      </c>
      <c r="AJ919" s="160">
        <f>IFERROR(AI919/AF905,"-")</f>
        <v>5.7511032016589357E-3</v>
      </c>
      <c r="AK919" s="187">
        <v>61</v>
      </c>
      <c r="AL919" s="160">
        <f>IFERROR(AK919/AG905,"-")</f>
        <v>0.12842105263157894</v>
      </c>
      <c r="AM919" s="190">
        <f t="shared" si="520"/>
        <v>39989.62295081967</v>
      </c>
      <c r="AN919" s="101">
        <f t="shared" si="530"/>
        <v>2.3515805705474173E-3</v>
      </c>
      <c r="AO919" s="569"/>
      <c r="AP919" s="586"/>
      <c r="AQ919" s="117" t="s">
        <v>145</v>
      </c>
      <c r="AR919" s="187">
        <f t="shared" si="515"/>
        <v>23215811</v>
      </c>
      <c r="AS919" s="160">
        <f>IFERROR(AR919/AO905,"-")</f>
        <v>7.6074631485681787E-3</v>
      </c>
      <c r="AT919" s="187">
        <f t="shared" si="516"/>
        <v>370</v>
      </c>
      <c r="AU919" s="160">
        <f>IFERROR(AT919/AP905,"-")</f>
        <v>7.7212020033388978E-2</v>
      </c>
      <c r="AV919" s="190">
        <f t="shared" si="521"/>
        <v>62745.435135135136</v>
      </c>
      <c r="AW919" s="101">
        <f t="shared" si="531"/>
        <v>1.4263685427910563E-2</v>
      </c>
      <c r="AX919" s="112"/>
      <c r="BN919" s="476"/>
      <c r="BO919" s="566"/>
      <c r="BP919" s="569"/>
      <c r="BQ919" s="569"/>
      <c r="BR919" s="388" t="s">
        <v>145</v>
      </c>
      <c r="BS919" s="374">
        <v>3726717</v>
      </c>
      <c r="BT919" s="329">
        <v>1.917912465221366E-2</v>
      </c>
      <c r="BU919" s="374">
        <v>33</v>
      </c>
      <c r="BV919" s="329">
        <v>0.13095238095238096</v>
      </c>
      <c r="BW919" s="374">
        <v>112930.81818181818</v>
      </c>
      <c r="BX919" s="389">
        <v>1.8443997317236754E-3</v>
      </c>
      <c r="CA919" s="9"/>
      <c r="CB919" s="138"/>
      <c r="CC919" s="138"/>
      <c r="CD919" s="138"/>
      <c r="CE919" s="138"/>
      <c r="CF919" s="138"/>
      <c r="CG919" s="138"/>
      <c r="CH919" s="1"/>
      <c r="CI919" s="9"/>
      <c r="CJ919" s="130"/>
      <c r="CK919" s="130"/>
      <c r="CL919" s="130"/>
      <c r="CM919" s="1"/>
      <c r="CN919" s="1"/>
      <c r="CO919" s="1"/>
      <c r="CP919" s="1"/>
      <c r="CQ919" s="1"/>
    </row>
    <row r="920" spans="2:95" s="14" customFormat="1" ht="13.5" customHeight="1">
      <c r="B920" s="451"/>
      <c r="C920" s="566"/>
      <c r="D920" s="581"/>
      <c r="E920" s="569"/>
      <c r="F920" s="569"/>
      <c r="G920" s="117" t="s">
        <v>146</v>
      </c>
      <c r="H920" s="187">
        <v>6244496</v>
      </c>
      <c r="I920" s="160">
        <f>IFERROR(H920/E905,"-")</f>
        <v>2.955531842604304E-3</v>
      </c>
      <c r="J920" s="187">
        <v>147</v>
      </c>
      <c r="K920" s="160">
        <f>IFERROR(J920/F905,"-")</f>
        <v>4.0821993890585946E-2</v>
      </c>
      <c r="L920" s="190">
        <f t="shared" si="517"/>
        <v>42479.56462585034</v>
      </c>
      <c r="M920" s="101">
        <f t="shared" si="527"/>
        <v>5.6669236700077098E-3</v>
      </c>
      <c r="N920" s="569"/>
      <c r="O920" s="569"/>
      <c r="P920" s="117" t="s">
        <v>146</v>
      </c>
      <c r="Q920" s="187">
        <v>1137135</v>
      </c>
      <c r="R920" s="160">
        <f>IFERROR(Q920/N905,"-")</f>
        <v>3.4775447008694115E-3</v>
      </c>
      <c r="S920" s="187">
        <v>20</v>
      </c>
      <c r="T920" s="160">
        <f>IFERROR(S920/O905,"-")</f>
        <v>4.3290043290043288E-2</v>
      </c>
      <c r="U920" s="190">
        <f t="shared" si="518"/>
        <v>56856.75</v>
      </c>
      <c r="V920" s="101">
        <f t="shared" si="528"/>
        <v>7.7101002313030066E-4</v>
      </c>
      <c r="W920" s="569"/>
      <c r="X920" s="569"/>
      <c r="Y920" s="117" t="s">
        <v>146</v>
      </c>
      <c r="Z920" s="187">
        <v>619608</v>
      </c>
      <c r="AA920" s="160">
        <f>IFERROR(Z920/W905,"-")</f>
        <v>3.3001958041183311E-3</v>
      </c>
      <c r="AB920" s="187">
        <v>12</v>
      </c>
      <c r="AC920" s="160">
        <f>IFERROR(AB920/X905,"-")</f>
        <v>4.7244094488188976E-2</v>
      </c>
      <c r="AD920" s="190">
        <f t="shared" si="519"/>
        <v>51634</v>
      </c>
      <c r="AE920" s="101">
        <f t="shared" si="529"/>
        <v>4.6260601387818041E-4</v>
      </c>
      <c r="AF920" s="569"/>
      <c r="AG920" s="569"/>
      <c r="AH920" s="117" t="s">
        <v>146</v>
      </c>
      <c r="AI920" s="187">
        <v>2999621</v>
      </c>
      <c r="AJ920" s="160">
        <f>IFERROR(AI920/AF905,"-")</f>
        <v>7.0719698745057126E-3</v>
      </c>
      <c r="AK920" s="187">
        <v>51</v>
      </c>
      <c r="AL920" s="160">
        <f>IFERROR(AK920/AG905,"-")</f>
        <v>0.10736842105263159</v>
      </c>
      <c r="AM920" s="190">
        <f t="shared" si="520"/>
        <v>58816.098039215685</v>
      </c>
      <c r="AN920" s="101">
        <f t="shared" si="530"/>
        <v>1.9660755589822666E-3</v>
      </c>
      <c r="AO920" s="569"/>
      <c r="AP920" s="586"/>
      <c r="AQ920" s="117" t="s">
        <v>146</v>
      </c>
      <c r="AR920" s="187">
        <f t="shared" si="515"/>
        <v>11000860</v>
      </c>
      <c r="AS920" s="160">
        <f>IFERROR(AR920/AO905,"-")</f>
        <v>3.6048121279311641E-3</v>
      </c>
      <c r="AT920" s="187">
        <f t="shared" si="516"/>
        <v>230</v>
      </c>
      <c r="AU920" s="160">
        <f>IFERROR(AT920/AP905,"-")</f>
        <v>4.7996661101836396E-2</v>
      </c>
      <c r="AV920" s="190">
        <f t="shared" si="521"/>
        <v>47829.82608695652</v>
      </c>
      <c r="AW920" s="101">
        <f t="shared" si="531"/>
        <v>8.8666152659984572E-3</v>
      </c>
      <c r="AX920" s="112"/>
      <c r="BN920" s="476"/>
      <c r="BO920" s="566"/>
      <c r="BP920" s="569"/>
      <c r="BQ920" s="569"/>
      <c r="BR920" s="388" t="s">
        <v>146</v>
      </c>
      <c r="BS920" s="374">
        <v>370355</v>
      </c>
      <c r="BT920" s="329">
        <v>1.9059898324907927E-3</v>
      </c>
      <c r="BU920" s="374">
        <v>22</v>
      </c>
      <c r="BV920" s="329">
        <v>8.7301587301587297E-2</v>
      </c>
      <c r="BW920" s="374">
        <v>16834.31818181818</v>
      </c>
      <c r="BX920" s="389">
        <v>1.2295998211491169E-3</v>
      </c>
      <c r="BZ920" s="144"/>
      <c r="CA920" s="9"/>
      <c r="CB920" s="138"/>
      <c r="CC920" s="138"/>
      <c r="CD920" s="138"/>
      <c r="CE920" s="138"/>
      <c r="CF920" s="138"/>
      <c r="CG920" s="138"/>
      <c r="CH920" s="1"/>
      <c r="CI920" s="9"/>
      <c r="CJ920" s="130"/>
      <c r="CK920" s="130"/>
      <c r="CL920" s="130"/>
      <c r="CM920" s="1"/>
      <c r="CN920" s="1"/>
      <c r="CO920" s="1"/>
      <c r="CP920" s="1"/>
      <c r="CQ920" s="1"/>
    </row>
    <row r="921" spans="2:95" s="14" customFormat="1" ht="13.5" customHeight="1">
      <c r="B921" s="451"/>
      <c r="C921" s="566"/>
      <c r="D921" s="581"/>
      <c r="E921" s="569"/>
      <c r="F921" s="569"/>
      <c r="G921" s="118" t="s">
        <v>147</v>
      </c>
      <c r="H921" s="188">
        <v>2892755</v>
      </c>
      <c r="I921" s="161">
        <f>IFERROR(H921/E905,"-")</f>
        <v>1.3691464475840505E-3</v>
      </c>
      <c r="J921" s="188">
        <v>283</v>
      </c>
      <c r="K921" s="161">
        <f>IFERROR(J921/F905,"-")</f>
        <v>7.8589280755345742E-2</v>
      </c>
      <c r="L921" s="191">
        <f t="shared" si="517"/>
        <v>10221.749116607774</v>
      </c>
      <c r="M921" s="102">
        <f t="shared" si="527"/>
        <v>1.0909791827293755E-2</v>
      </c>
      <c r="N921" s="569"/>
      <c r="O921" s="569"/>
      <c r="P921" s="118" t="s">
        <v>147</v>
      </c>
      <c r="Q921" s="188">
        <v>535714</v>
      </c>
      <c r="R921" s="161">
        <f>IFERROR(Q921/N905,"-")</f>
        <v>1.6383009773523424E-3</v>
      </c>
      <c r="S921" s="188">
        <v>33</v>
      </c>
      <c r="T921" s="161">
        <f>IFERROR(S921/O905,"-")</f>
        <v>7.1428571428571425E-2</v>
      </c>
      <c r="U921" s="191">
        <f t="shared" si="518"/>
        <v>16233.757575757576</v>
      </c>
      <c r="V921" s="102">
        <f t="shared" si="528"/>
        <v>1.2721665381649962E-3</v>
      </c>
      <c r="W921" s="569"/>
      <c r="X921" s="569"/>
      <c r="Y921" s="118" t="s">
        <v>147</v>
      </c>
      <c r="Z921" s="188">
        <v>125596</v>
      </c>
      <c r="AA921" s="161">
        <f>IFERROR(Z921/W905,"-")</f>
        <v>6.6895745731824954E-4</v>
      </c>
      <c r="AB921" s="188">
        <v>25</v>
      </c>
      <c r="AC921" s="161">
        <f>IFERROR(AB921/X905,"-")</f>
        <v>9.8425196850393706E-2</v>
      </c>
      <c r="AD921" s="191">
        <f t="shared" si="519"/>
        <v>5023.84</v>
      </c>
      <c r="AE921" s="102">
        <f t="shared" si="529"/>
        <v>9.6376252891287591E-4</v>
      </c>
      <c r="AF921" s="569"/>
      <c r="AG921" s="569"/>
      <c r="AH921" s="118" t="s">
        <v>147</v>
      </c>
      <c r="AI921" s="188">
        <v>673151</v>
      </c>
      <c r="AJ921" s="161">
        <f>IFERROR(AI921/AF905,"-")</f>
        <v>1.5870350264228031E-3</v>
      </c>
      <c r="AK921" s="188">
        <v>58</v>
      </c>
      <c r="AL921" s="161">
        <f>IFERROR(AK921/AG905,"-")</f>
        <v>0.12210526315789473</v>
      </c>
      <c r="AM921" s="191">
        <f t="shared" si="520"/>
        <v>11606.051724137931</v>
      </c>
      <c r="AN921" s="102">
        <f t="shared" si="530"/>
        <v>2.2359290670778721E-3</v>
      </c>
      <c r="AO921" s="569"/>
      <c r="AP921" s="586"/>
      <c r="AQ921" s="118" t="s">
        <v>147</v>
      </c>
      <c r="AR921" s="188">
        <f t="shared" si="515"/>
        <v>4227216</v>
      </c>
      <c r="AS921" s="161">
        <f>IFERROR(AR921/AO905,"-")</f>
        <v>1.3851934761631968E-3</v>
      </c>
      <c r="AT921" s="188">
        <f t="shared" si="516"/>
        <v>399</v>
      </c>
      <c r="AU921" s="161">
        <f>IFERROR(AT921/AP905,"-")</f>
        <v>8.3263772954924875E-2</v>
      </c>
      <c r="AV921" s="191">
        <f t="shared" si="521"/>
        <v>10594.526315789473</v>
      </c>
      <c r="AW921" s="102">
        <f t="shared" si="531"/>
        <v>1.5381649961449499E-2</v>
      </c>
      <c r="AX921" s="112"/>
      <c r="BN921" s="476"/>
      <c r="BO921" s="566"/>
      <c r="BP921" s="569"/>
      <c r="BQ921" s="569"/>
      <c r="BR921" s="388" t="s">
        <v>147</v>
      </c>
      <c r="BS921" s="374">
        <v>436832</v>
      </c>
      <c r="BT921" s="329">
        <v>2.2481061427727937E-3</v>
      </c>
      <c r="BU921" s="374">
        <v>25</v>
      </c>
      <c r="BV921" s="329">
        <v>9.9206349206349201E-2</v>
      </c>
      <c r="BW921" s="374">
        <v>17473.28</v>
      </c>
      <c r="BX921" s="389">
        <v>1.3972725240330875E-3</v>
      </c>
      <c r="CA921" s="9"/>
      <c r="CB921" s="138"/>
      <c r="CC921" s="138"/>
      <c r="CD921" s="138"/>
      <c r="CE921" s="138"/>
      <c r="CF921" s="138"/>
      <c r="CG921" s="138"/>
      <c r="CH921" s="1"/>
      <c r="CI921" s="9"/>
      <c r="CJ921" s="130"/>
      <c r="CK921" s="130"/>
      <c r="CL921" s="130"/>
      <c r="CM921" s="1"/>
      <c r="CN921" s="1"/>
      <c r="CO921" s="1"/>
      <c r="CP921" s="1"/>
      <c r="CQ921" s="1"/>
    </row>
    <row r="922" spans="2:95" s="14" customFormat="1" ht="13.5" customHeight="1">
      <c r="B922" s="451"/>
      <c r="C922" s="567"/>
      <c r="D922" s="582"/>
      <c r="E922" s="570"/>
      <c r="F922" s="570"/>
      <c r="G922" s="119" t="s">
        <v>74</v>
      </c>
      <c r="H922" s="181">
        <v>403520279</v>
      </c>
      <c r="I922" s="161">
        <f>IFERROR(H922/E905,"-")</f>
        <v>0.19098691611317756</v>
      </c>
      <c r="J922" s="188">
        <v>2584</v>
      </c>
      <c r="K922" s="161">
        <f>IFERROR(J922/F905,"-")</f>
        <v>0.717578450430436</v>
      </c>
      <c r="L922" s="191">
        <f t="shared" si="517"/>
        <v>156161.09868421053</v>
      </c>
      <c r="M922" s="103">
        <f t="shared" si="527"/>
        <v>9.9614494988434846E-2</v>
      </c>
      <c r="N922" s="570"/>
      <c r="O922" s="570"/>
      <c r="P922" s="119" t="s">
        <v>74</v>
      </c>
      <c r="Q922" s="181">
        <v>77641693</v>
      </c>
      <c r="R922" s="161">
        <f>IFERROR(Q922/N905,"-")</f>
        <v>0.23744098814888265</v>
      </c>
      <c r="S922" s="188">
        <v>347</v>
      </c>
      <c r="T922" s="161">
        <f>IFERROR(S922/O905,"-")</f>
        <v>0.75108225108225113</v>
      </c>
      <c r="U922" s="191">
        <f t="shared" si="518"/>
        <v>223751.27665706052</v>
      </c>
      <c r="V922" s="103">
        <f t="shared" si="528"/>
        <v>1.3377023901310717E-2</v>
      </c>
      <c r="W922" s="570"/>
      <c r="X922" s="570"/>
      <c r="Y922" s="119" t="s">
        <v>74</v>
      </c>
      <c r="Z922" s="181">
        <v>25964467</v>
      </c>
      <c r="AA922" s="161">
        <f>IFERROR(Z922/W905,"-")</f>
        <v>0.13829360668288479</v>
      </c>
      <c r="AB922" s="188">
        <v>202</v>
      </c>
      <c r="AC922" s="161">
        <f>IFERROR(AB922/X905,"-")</f>
        <v>0.79527559055118113</v>
      </c>
      <c r="AD922" s="191">
        <f t="shared" si="519"/>
        <v>128536.96534653465</v>
      </c>
      <c r="AE922" s="103">
        <f t="shared" si="529"/>
        <v>7.7872012336160368E-3</v>
      </c>
      <c r="AF922" s="570"/>
      <c r="AG922" s="570"/>
      <c r="AH922" s="119" t="s">
        <v>74</v>
      </c>
      <c r="AI922" s="181">
        <v>77086098</v>
      </c>
      <c r="AJ922" s="161">
        <f>IFERROR(AI922/AF905,"-")</f>
        <v>0.18173981406290832</v>
      </c>
      <c r="AK922" s="188">
        <v>396</v>
      </c>
      <c r="AL922" s="161">
        <f>IFERROR(AK922/AG905,"-")</f>
        <v>0.83368421052631581</v>
      </c>
      <c r="AM922" s="191">
        <f t="shared" si="520"/>
        <v>194661.86363636365</v>
      </c>
      <c r="AN922" s="103">
        <f t="shared" si="530"/>
        <v>1.5265998457979954E-2</v>
      </c>
      <c r="AO922" s="570"/>
      <c r="AP922" s="587"/>
      <c r="AQ922" s="119" t="s">
        <v>74</v>
      </c>
      <c r="AR922" s="181">
        <f t="shared" si="515"/>
        <v>584212537</v>
      </c>
      <c r="AS922" s="161">
        <f>IFERROR(AR922/AO905,"-")</f>
        <v>0.19143743658832438</v>
      </c>
      <c r="AT922" s="188">
        <f t="shared" si="516"/>
        <v>3529</v>
      </c>
      <c r="AU922" s="161">
        <f>IFERROR(AT922/AP905,"-")</f>
        <v>0.73643572621035058</v>
      </c>
      <c r="AV922" s="191">
        <f t="shared" si="521"/>
        <v>165546.19920657409</v>
      </c>
      <c r="AW922" s="103">
        <f t="shared" si="531"/>
        <v>0.13604471858134157</v>
      </c>
      <c r="AX922" s="112"/>
      <c r="BN922" s="477"/>
      <c r="BO922" s="567"/>
      <c r="BP922" s="570"/>
      <c r="BQ922" s="570"/>
      <c r="BR922" s="119" t="s">
        <v>74</v>
      </c>
      <c r="BS922" s="374">
        <v>33223999</v>
      </c>
      <c r="BT922" s="329">
        <v>0.17098352739583444</v>
      </c>
      <c r="BU922" s="374">
        <v>201</v>
      </c>
      <c r="BV922" s="329">
        <v>0.79761904761904767</v>
      </c>
      <c r="BW922" s="374">
        <v>165293.52736318408</v>
      </c>
      <c r="BX922" s="389">
        <v>1.1234071093226022E-2</v>
      </c>
      <c r="CA922" s="9"/>
      <c r="CB922" s="138"/>
      <c r="CC922" s="138"/>
      <c r="CD922" s="138"/>
      <c r="CE922" s="138"/>
      <c r="CF922" s="138"/>
      <c r="CG922" s="138"/>
      <c r="CH922" s="1"/>
      <c r="CI922" s="9"/>
      <c r="CJ922" s="130"/>
      <c r="CK922" s="130"/>
      <c r="CL922" s="130"/>
      <c r="CM922" s="1"/>
      <c r="CN922" s="1"/>
      <c r="CO922" s="1"/>
      <c r="CP922" s="1"/>
      <c r="CQ922" s="1"/>
    </row>
    <row r="923" spans="2:95" s="14" customFormat="1" ht="13.5" customHeight="1">
      <c r="B923" s="451">
        <v>52</v>
      </c>
      <c r="C923" s="565" t="s">
        <v>4</v>
      </c>
      <c r="D923" s="580">
        <f>BL56</f>
        <v>20766</v>
      </c>
      <c r="E923" s="568">
        <f>VLOOKUP(C923,$AY$5:$BI$78,2,0)</f>
        <v>1761848350</v>
      </c>
      <c r="F923" s="568">
        <f>VLOOKUP(C923,$AY$5:$BI$78,7,0)</f>
        <v>3123</v>
      </c>
      <c r="G923" s="115" t="s">
        <v>133</v>
      </c>
      <c r="H923" s="186">
        <v>27123721</v>
      </c>
      <c r="I923" s="159">
        <f>IFERROR(H923/E923,"-")</f>
        <v>1.5395037262997124E-2</v>
      </c>
      <c r="J923" s="186">
        <v>394</v>
      </c>
      <c r="K923" s="159">
        <f>IFERROR(J923/F923,"-")</f>
        <v>0.12616074287544027</v>
      </c>
      <c r="L923" s="189">
        <f t="shared" si="517"/>
        <v>68841.931472081225</v>
      </c>
      <c r="M923" s="100">
        <f>IFERROR(J923/$BL$56,0)</f>
        <v>1.8973321775979966E-2</v>
      </c>
      <c r="N923" s="568">
        <f>VLOOKUP(C923,$AY$5:$BI$78,3,0)</f>
        <v>280486350</v>
      </c>
      <c r="O923" s="568">
        <f>VLOOKUP(C923,$AY$5:$BI$78,8,0)</f>
        <v>458</v>
      </c>
      <c r="P923" s="115" t="s">
        <v>133</v>
      </c>
      <c r="Q923" s="186">
        <v>1245760</v>
      </c>
      <c r="R923" s="159">
        <f>IFERROR(Q923/N923,"-")</f>
        <v>4.441428254886557E-3</v>
      </c>
      <c r="S923" s="186">
        <v>70</v>
      </c>
      <c r="T923" s="159">
        <f>IFERROR(S923/O923,"-")</f>
        <v>0.15283842794759825</v>
      </c>
      <c r="U923" s="189">
        <f t="shared" si="518"/>
        <v>17796.571428571428</v>
      </c>
      <c r="V923" s="100">
        <f>IFERROR(S923/$BL$56,0)</f>
        <v>3.3708947317730906E-3</v>
      </c>
      <c r="W923" s="568">
        <f>VLOOKUP(C923,$AY$5:$BI$78,4,0)</f>
        <v>131813710</v>
      </c>
      <c r="X923" s="568">
        <f>VLOOKUP(C923,$AY$5:$BI$78,9,0)</f>
        <v>234</v>
      </c>
      <c r="Y923" s="115" t="s">
        <v>133</v>
      </c>
      <c r="Z923" s="186">
        <v>3329123</v>
      </c>
      <c r="AA923" s="159">
        <f>IFERROR(Z923/W923,"-")</f>
        <v>2.5256272659346286E-2</v>
      </c>
      <c r="AB923" s="186">
        <v>41</v>
      </c>
      <c r="AC923" s="159">
        <f>IFERROR(AB923/X923,"-")</f>
        <v>0.1752136752136752</v>
      </c>
      <c r="AD923" s="189">
        <f t="shared" si="519"/>
        <v>81198.121951219509</v>
      </c>
      <c r="AE923" s="100">
        <f>IFERROR(AB923/$BL$56,0)</f>
        <v>1.9743812000385247E-3</v>
      </c>
      <c r="AF923" s="568">
        <f>VLOOKUP(C923,$AY$5:$BI$78,5,0)</f>
        <v>392335110</v>
      </c>
      <c r="AG923" s="568">
        <f>VLOOKUP(C923,$AY$5:$BI$78,10,0)</f>
        <v>476</v>
      </c>
      <c r="AH923" s="115" t="s">
        <v>133</v>
      </c>
      <c r="AI923" s="186">
        <v>11362790</v>
      </c>
      <c r="AJ923" s="159">
        <f>IFERROR(AI923/AF923,"-")</f>
        <v>2.8961950410199076E-2</v>
      </c>
      <c r="AK923" s="186">
        <v>95</v>
      </c>
      <c r="AL923" s="159">
        <f>IFERROR(AK923/AG923,"-")</f>
        <v>0.19957983193277312</v>
      </c>
      <c r="AM923" s="189">
        <f t="shared" si="520"/>
        <v>119608.31578947368</v>
      </c>
      <c r="AN923" s="100">
        <f>IFERROR(AK923/$BL$56,0)</f>
        <v>4.5747857074063371E-3</v>
      </c>
      <c r="AO923" s="568">
        <f>VLOOKUP(C923,$AY$5:$BI$78,6,0)</f>
        <v>2566483520</v>
      </c>
      <c r="AP923" s="585">
        <f>VLOOKUP(C923,$AY$5:$BI$78,11,0)</f>
        <v>4291</v>
      </c>
      <c r="AQ923" s="115" t="s">
        <v>133</v>
      </c>
      <c r="AR923" s="186">
        <f t="shared" si="515"/>
        <v>43061394</v>
      </c>
      <c r="AS923" s="159">
        <f>IFERROR(AR923/AO923,"-")</f>
        <v>1.6778363727813845E-2</v>
      </c>
      <c r="AT923" s="186">
        <f t="shared" si="516"/>
        <v>600</v>
      </c>
      <c r="AU923" s="159">
        <f>IFERROR(AT923/AP923,"-")</f>
        <v>0.13982754602656725</v>
      </c>
      <c r="AV923" s="189">
        <f t="shared" si="521"/>
        <v>71768.990000000005</v>
      </c>
      <c r="AW923" s="100">
        <f>IFERROR(AT923/$BL$56,0)</f>
        <v>2.8893383415197919E-2</v>
      </c>
      <c r="AX923" s="112"/>
      <c r="BN923" s="555">
        <v>55</v>
      </c>
      <c r="BO923" s="565" t="s">
        <v>15</v>
      </c>
      <c r="BP923" s="568">
        <v>139375950</v>
      </c>
      <c r="BQ923" s="568">
        <v>178</v>
      </c>
      <c r="BR923" s="388" t="s">
        <v>133</v>
      </c>
      <c r="BS923" s="374">
        <v>2725546</v>
      </c>
      <c r="BT923" s="329">
        <v>1.9555353703418703E-2</v>
      </c>
      <c r="BU923" s="374">
        <v>38</v>
      </c>
      <c r="BV923" s="329">
        <v>0.21348314606741572</v>
      </c>
      <c r="BW923" s="374">
        <v>71724.894736842107</v>
      </c>
      <c r="BX923" s="389">
        <v>2.0418032346461771E-3</v>
      </c>
      <c r="CA923" s="9"/>
      <c r="CB923" s="138"/>
      <c r="CC923" s="138"/>
      <c r="CD923" s="138"/>
      <c r="CE923" s="138"/>
      <c r="CF923" s="138"/>
      <c r="CG923" s="138"/>
      <c r="CH923" s="1"/>
      <c r="CI923" s="9"/>
      <c r="CJ923" s="130"/>
      <c r="CK923" s="130"/>
      <c r="CL923" s="130"/>
      <c r="CM923" s="1"/>
      <c r="CN923" s="1"/>
      <c r="CO923" s="1"/>
      <c r="CP923" s="1"/>
      <c r="CQ923" s="1"/>
    </row>
    <row r="924" spans="2:95" s="14" customFormat="1" ht="13.5" customHeight="1">
      <c r="B924" s="451"/>
      <c r="C924" s="566"/>
      <c r="D924" s="581"/>
      <c r="E924" s="569"/>
      <c r="F924" s="569"/>
      <c r="G924" s="116" t="s">
        <v>134</v>
      </c>
      <c r="H924" s="187">
        <v>37856132</v>
      </c>
      <c r="I924" s="160">
        <f>IFERROR(H924/E923,"-")</f>
        <v>2.148660070544664E-2</v>
      </c>
      <c r="J924" s="187">
        <v>702</v>
      </c>
      <c r="K924" s="160">
        <f>IFERROR(J924/F923,"-")</f>
        <v>0.22478386167146974</v>
      </c>
      <c r="L924" s="190">
        <f t="shared" si="517"/>
        <v>53926.113960113958</v>
      </c>
      <c r="M924" s="101">
        <f t="shared" ref="M924:M940" si="539">IFERROR(J924/$BL$56,0)</f>
        <v>3.3805258595781568E-2</v>
      </c>
      <c r="N924" s="569"/>
      <c r="O924" s="569"/>
      <c r="P924" s="116" t="s">
        <v>134</v>
      </c>
      <c r="Q924" s="187">
        <v>4571227</v>
      </c>
      <c r="R924" s="160">
        <f>IFERROR(Q924/N923,"-")</f>
        <v>1.6297502534437059E-2</v>
      </c>
      <c r="S924" s="187">
        <v>119</v>
      </c>
      <c r="T924" s="160">
        <f>IFERROR(S924/O923,"-")</f>
        <v>0.25982532751091703</v>
      </c>
      <c r="U924" s="190">
        <f t="shared" si="518"/>
        <v>38413.672268907561</v>
      </c>
      <c r="V924" s="101">
        <f t="shared" ref="V924:V940" si="540">IFERROR(S924/$BL$56,0)</f>
        <v>5.7305210440142538E-3</v>
      </c>
      <c r="W924" s="569"/>
      <c r="X924" s="569"/>
      <c r="Y924" s="116" t="s">
        <v>134</v>
      </c>
      <c r="Z924" s="187">
        <v>2223153</v>
      </c>
      <c r="AA924" s="160">
        <f>IFERROR(Z924/W923,"-")</f>
        <v>1.6865870780816351E-2</v>
      </c>
      <c r="AB924" s="187">
        <v>66</v>
      </c>
      <c r="AC924" s="160">
        <f>IFERROR(AB924/X923,"-")</f>
        <v>0.28205128205128205</v>
      </c>
      <c r="AD924" s="190">
        <f t="shared" si="519"/>
        <v>33684.13636363636</v>
      </c>
      <c r="AE924" s="101">
        <f t="shared" ref="AE924:AE940" si="541">IFERROR(AB924/$BL$56,0)</f>
        <v>3.1782721756717712E-3</v>
      </c>
      <c r="AF924" s="569"/>
      <c r="AG924" s="569"/>
      <c r="AH924" s="116" t="s">
        <v>134</v>
      </c>
      <c r="AI924" s="187">
        <v>10590709</v>
      </c>
      <c r="AJ924" s="160">
        <f>IFERROR(AI924/AF923,"-")</f>
        <v>2.6994038336258002E-2</v>
      </c>
      <c r="AK924" s="187">
        <v>140</v>
      </c>
      <c r="AL924" s="160">
        <f>IFERROR(AK924/AG923,"-")</f>
        <v>0.29411764705882354</v>
      </c>
      <c r="AM924" s="190">
        <f t="shared" si="520"/>
        <v>75647.921428571426</v>
      </c>
      <c r="AN924" s="101">
        <f t="shared" ref="AN924:AN940" si="542">IFERROR(AK924/$BL$56,0)</f>
        <v>6.7417894635461812E-3</v>
      </c>
      <c r="AO924" s="569"/>
      <c r="AP924" s="586"/>
      <c r="AQ924" s="116" t="s">
        <v>134</v>
      </c>
      <c r="AR924" s="187">
        <f t="shared" si="515"/>
        <v>55241221</v>
      </c>
      <c r="AS924" s="160">
        <f>IFERROR(AR924/AO923,"-")</f>
        <v>2.1524089505940019E-2</v>
      </c>
      <c r="AT924" s="187">
        <f t="shared" si="516"/>
        <v>1027</v>
      </c>
      <c r="AU924" s="160">
        <f>IFERROR(AT924/AP923,"-")</f>
        <v>0.23933814961547425</v>
      </c>
      <c r="AV924" s="190">
        <f t="shared" si="521"/>
        <v>53788.920155793574</v>
      </c>
      <c r="AW924" s="101">
        <f t="shared" ref="AW924:AW940" si="543">IFERROR(AT924/$BL$56,0)</f>
        <v>4.9455841279013771E-2</v>
      </c>
      <c r="AX924" s="112"/>
      <c r="BN924" s="476"/>
      <c r="BO924" s="566"/>
      <c r="BP924" s="569"/>
      <c r="BQ924" s="569"/>
      <c r="BR924" s="388" t="s">
        <v>134</v>
      </c>
      <c r="BS924" s="374">
        <v>6017200</v>
      </c>
      <c r="BT924" s="329">
        <v>4.3172441156454897E-2</v>
      </c>
      <c r="BU924" s="374">
        <v>51</v>
      </c>
      <c r="BV924" s="329">
        <v>0.28651685393258425</v>
      </c>
      <c r="BW924" s="374">
        <v>117984.3137254902</v>
      </c>
      <c r="BX924" s="389">
        <v>2.740314867551448E-3</v>
      </c>
      <c r="CA924" s="9"/>
      <c r="CB924" s="138"/>
      <c r="CC924" s="138"/>
      <c r="CD924" s="138"/>
      <c r="CE924" s="138"/>
      <c r="CF924" s="138"/>
      <c r="CG924" s="138"/>
      <c r="CH924" s="1"/>
      <c r="CI924" s="9"/>
      <c r="CJ924" s="130"/>
      <c r="CK924" s="130"/>
      <c r="CL924" s="130"/>
      <c r="CM924" s="1"/>
      <c r="CN924" s="1"/>
      <c r="CO924" s="1"/>
      <c r="CP924" s="1"/>
      <c r="CQ924" s="1"/>
    </row>
    <row r="925" spans="2:95" s="14" customFormat="1" ht="13.5" customHeight="1">
      <c r="B925" s="451"/>
      <c r="C925" s="566"/>
      <c r="D925" s="581"/>
      <c r="E925" s="569"/>
      <c r="F925" s="569"/>
      <c r="G925" s="116" t="s">
        <v>474</v>
      </c>
      <c r="H925" s="187">
        <v>19765969</v>
      </c>
      <c r="I925" s="160">
        <f>IFERROR(H925/E923,"-")</f>
        <v>1.1218882147263128E-2</v>
      </c>
      <c r="J925" s="187">
        <v>219</v>
      </c>
      <c r="K925" s="160">
        <f>IFERROR(J925/F923,"-")</f>
        <v>7.0124879923150821E-2</v>
      </c>
      <c r="L925" s="190">
        <f t="shared" si="517"/>
        <v>90255.566210045668</v>
      </c>
      <c r="M925" s="101">
        <f t="shared" si="539"/>
        <v>1.0546084946547241E-2</v>
      </c>
      <c r="N925" s="569"/>
      <c r="O925" s="569"/>
      <c r="P925" s="116" t="s">
        <v>474</v>
      </c>
      <c r="Q925" s="187">
        <v>2801205</v>
      </c>
      <c r="R925" s="160">
        <f>IFERROR(Q925/N923,"-")</f>
        <v>9.9869565845182844E-3</v>
      </c>
      <c r="S925" s="187">
        <v>45</v>
      </c>
      <c r="T925" s="160">
        <f>IFERROR(S925/O923,"-")</f>
        <v>9.8253275109170299E-2</v>
      </c>
      <c r="U925" s="190">
        <f t="shared" si="518"/>
        <v>62249</v>
      </c>
      <c r="V925" s="101">
        <f t="shared" si="540"/>
        <v>2.1670037561398441E-3</v>
      </c>
      <c r="W925" s="569"/>
      <c r="X925" s="569"/>
      <c r="Y925" s="116" t="s">
        <v>474</v>
      </c>
      <c r="Z925" s="187">
        <v>4495321</v>
      </c>
      <c r="AA925" s="160">
        <f>IFERROR(Z925/W923,"-")</f>
        <v>3.4103592107376388E-2</v>
      </c>
      <c r="AB925" s="187">
        <v>25</v>
      </c>
      <c r="AC925" s="160">
        <f>IFERROR(AB925/X923,"-")</f>
        <v>0.10683760683760683</v>
      </c>
      <c r="AD925" s="190">
        <f t="shared" si="519"/>
        <v>179812.84</v>
      </c>
      <c r="AE925" s="101">
        <f t="shared" si="541"/>
        <v>1.2038909756332467E-3</v>
      </c>
      <c r="AF925" s="569"/>
      <c r="AG925" s="569"/>
      <c r="AH925" s="116" t="s">
        <v>474</v>
      </c>
      <c r="AI925" s="187">
        <v>10014525</v>
      </c>
      <c r="AJ925" s="160">
        <f>IFERROR(AI925/AF923,"-")</f>
        <v>2.552543666051198E-2</v>
      </c>
      <c r="AK925" s="187">
        <v>37</v>
      </c>
      <c r="AL925" s="160">
        <f>IFERROR(AK925/AG923,"-")</f>
        <v>7.7731092436974791E-2</v>
      </c>
      <c r="AM925" s="190">
        <f t="shared" si="520"/>
        <v>270662.83783783781</v>
      </c>
      <c r="AN925" s="101">
        <f t="shared" si="542"/>
        <v>1.781758643937205E-3</v>
      </c>
      <c r="AO925" s="569"/>
      <c r="AP925" s="586"/>
      <c r="AQ925" s="116" t="s">
        <v>474</v>
      </c>
      <c r="AR925" s="187">
        <f t="shared" si="515"/>
        <v>37077020</v>
      </c>
      <c r="AS925" s="160">
        <f>IFERROR(AR925/AO923,"-")</f>
        <v>1.4446623058775768E-2</v>
      </c>
      <c r="AT925" s="187">
        <f t="shared" si="516"/>
        <v>326</v>
      </c>
      <c r="AU925" s="160">
        <f>IFERROR(AT925/AP923,"-")</f>
        <v>7.5972966674434858E-2</v>
      </c>
      <c r="AV925" s="190">
        <f t="shared" si="521"/>
        <v>113733.19018404908</v>
      </c>
      <c r="AW925" s="101">
        <f t="shared" si="543"/>
        <v>1.5698738322257537E-2</v>
      </c>
      <c r="AX925" s="111"/>
      <c r="BJ925" s="12"/>
      <c r="BM925" s="12"/>
      <c r="BN925" s="476"/>
      <c r="BO925" s="566"/>
      <c r="BP925" s="569"/>
      <c r="BQ925" s="569"/>
      <c r="BR925" s="388" t="s">
        <v>135</v>
      </c>
      <c r="BS925" s="374">
        <v>3208012</v>
      </c>
      <c r="BT925" s="329">
        <v>2.3016969570431627E-2</v>
      </c>
      <c r="BU925" s="374">
        <v>55</v>
      </c>
      <c r="BV925" s="329">
        <v>0.3089887640449438</v>
      </c>
      <c r="BW925" s="374">
        <v>58327.490909090906</v>
      </c>
      <c r="BX925" s="389">
        <v>2.9552415238299932E-3</v>
      </c>
      <c r="BY925" s="12"/>
      <c r="CA925" s="9"/>
      <c r="CB925" s="138"/>
      <c r="CC925" s="138"/>
      <c r="CD925" s="138"/>
      <c r="CE925" s="138"/>
      <c r="CF925" s="138"/>
      <c r="CG925" s="138"/>
      <c r="CH925" s="1"/>
      <c r="CI925" s="9"/>
      <c r="CJ925" s="130"/>
      <c r="CK925" s="130"/>
      <c r="CL925" s="130"/>
      <c r="CM925" s="1"/>
      <c r="CN925" s="1"/>
      <c r="CO925" s="1"/>
      <c r="CP925" s="1"/>
      <c r="CQ925" s="1"/>
    </row>
    <row r="926" spans="2:95" s="14" customFormat="1" ht="13.5" customHeight="1">
      <c r="B926" s="451"/>
      <c r="C926" s="566"/>
      <c r="D926" s="581"/>
      <c r="E926" s="569"/>
      <c r="F926" s="569"/>
      <c r="G926" s="117" t="s">
        <v>135</v>
      </c>
      <c r="H926" s="187">
        <v>35755312</v>
      </c>
      <c r="I926" s="160">
        <f>IFERROR(H926/E923,"-")</f>
        <v>2.0294205230546657E-2</v>
      </c>
      <c r="J926" s="187">
        <v>755</v>
      </c>
      <c r="K926" s="160">
        <f>IFERROR(J926/F923,"-")</f>
        <v>0.24175472302273454</v>
      </c>
      <c r="L926" s="190">
        <f t="shared" si="517"/>
        <v>47358.029139072845</v>
      </c>
      <c r="M926" s="101">
        <f t="shared" si="539"/>
        <v>3.6357507464124049E-2</v>
      </c>
      <c r="N926" s="569"/>
      <c r="O926" s="569"/>
      <c r="P926" s="117" t="s">
        <v>135</v>
      </c>
      <c r="Q926" s="187">
        <v>9081981</v>
      </c>
      <c r="R926" s="160">
        <f>IFERROR(Q926/N923,"-")</f>
        <v>3.2379404559259299E-2</v>
      </c>
      <c r="S926" s="187">
        <v>124</v>
      </c>
      <c r="T926" s="160">
        <f>IFERROR(S926/O923,"-")</f>
        <v>0.27074235807860264</v>
      </c>
      <c r="U926" s="190">
        <f t="shared" si="518"/>
        <v>73241.782258064515</v>
      </c>
      <c r="V926" s="101">
        <f t="shared" si="540"/>
        <v>5.9712992391409035E-3</v>
      </c>
      <c r="W926" s="569"/>
      <c r="X926" s="569"/>
      <c r="Y926" s="117" t="s">
        <v>135</v>
      </c>
      <c r="Z926" s="187">
        <v>3614633</v>
      </c>
      <c r="AA926" s="160">
        <f>IFERROR(Z926/W923,"-")</f>
        <v>2.7422284070450637E-2</v>
      </c>
      <c r="AB926" s="187">
        <v>54</v>
      </c>
      <c r="AC926" s="160">
        <f>IFERROR(AB926/X923,"-")</f>
        <v>0.23076923076923078</v>
      </c>
      <c r="AD926" s="190">
        <f t="shared" si="519"/>
        <v>66937.648148148146</v>
      </c>
      <c r="AE926" s="101">
        <f t="shared" si="541"/>
        <v>2.6004045073678129E-3</v>
      </c>
      <c r="AF926" s="569"/>
      <c r="AG926" s="569"/>
      <c r="AH926" s="117" t="s">
        <v>135</v>
      </c>
      <c r="AI926" s="187">
        <v>8024921</v>
      </c>
      <c r="AJ926" s="160">
        <f>IFERROR(AI926/AF923,"-")</f>
        <v>2.0454251468852738E-2</v>
      </c>
      <c r="AK926" s="187">
        <v>144</v>
      </c>
      <c r="AL926" s="160">
        <f>IFERROR(AK926/AG923,"-")</f>
        <v>0.30252100840336132</v>
      </c>
      <c r="AM926" s="190">
        <f t="shared" si="520"/>
        <v>55728.618055555555</v>
      </c>
      <c r="AN926" s="101">
        <f t="shared" si="542"/>
        <v>6.9344120196475007E-3</v>
      </c>
      <c r="AO926" s="569"/>
      <c r="AP926" s="586"/>
      <c r="AQ926" s="117" t="s">
        <v>135</v>
      </c>
      <c r="AR926" s="187">
        <f t="shared" si="515"/>
        <v>56476847</v>
      </c>
      <c r="AS926" s="160">
        <f>IFERROR(AR926/AO923,"-")</f>
        <v>2.2005536587275651E-2</v>
      </c>
      <c r="AT926" s="187">
        <f t="shared" si="516"/>
        <v>1077</v>
      </c>
      <c r="AU926" s="160">
        <f>IFERROR(AT926/AP923,"-")</f>
        <v>0.2509904451176882</v>
      </c>
      <c r="AV926" s="190">
        <f t="shared" si="521"/>
        <v>52439.040854224695</v>
      </c>
      <c r="AW926" s="101">
        <f t="shared" si="543"/>
        <v>5.1863623230280265E-2</v>
      </c>
      <c r="AX926" s="112"/>
      <c r="BN926" s="476"/>
      <c r="BO926" s="566"/>
      <c r="BP926" s="569"/>
      <c r="BQ926" s="569"/>
      <c r="BR926" s="388" t="s">
        <v>136</v>
      </c>
      <c r="BS926" s="374">
        <v>104225</v>
      </c>
      <c r="BT926" s="329">
        <v>7.4779759348725513E-4</v>
      </c>
      <c r="BU926" s="374">
        <v>8</v>
      </c>
      <c r="BV926" s="329">
        <v>4.49438202247191E-2</v>
      </c>
      <c r="BW926" s="374">
        <v>13028.125</v>
      </c>
      <c r="BX926" s="389">
        <v>4.2985331255708992E-4</v>
      </c>
      <c r="CA926" s="9"/>
      <c r="CB926" s="138"/>
      <c r="CC926" s="138"/>
      <c r="CD926" s="138"/>
      <c r="CE926" s="138"/>
      <c r="CF926" s="138"/>
      <c r="CG926" s="138"/>
      <c r="CH926" s="1"/>
      <c r="CI926" s="9"/>
      <c r="CJ926" s="130"/>
      <c r="CK926" s="130"/>
      <c r="CL926" s="130"/>
      <c r="CM926" s="1"/>
      <c r="CN926" s="1"/>
      <c r="CO926" s="1"/>
      <c r="CP926" s="1"/>
      <c r="CQ926" s="1"/>
    </row>
    <row r="927" spans="2:95" s="14" customFormat="1" ht="13.5" customHeight="1">
      <c r="B927" s="451"/>
      <c r="C927" s="566"/>
      <c r="D927" s="581"/>
      <c r="E927" s="569"/>
      <c r="F927" s="569"/>
      <c r="G927" s="117" t="s">
        <v>136</v>
      </c>
      <c r="H927" s="187">
        <v>5019186</v>
      </c>
      <c r="I927" s="160">
        <f>IFERROR(H927/E923,"-")</f>
        <v>2.8488184014248447E-3</v>
      </c>
      <c r="J927" s="187">
        <v>130</v>
      </c>
      <c r="K927" s="160">
        <f>IFERROR(J927/F923,"-")</f>
        <v>4.1626641050272174E-2</v>
      </c>
      <c r="L927" s="190">
        <f t="shared" si="517"/>
        <v>38609.123076923075</v>
      </c>
      <c r="M927" s="101">
        <f t="shared" si="539"/>
        <v>6.2602330732928826E-3</v>
      </c>
      <c r="N927" s="569"/>
      <c r="O927" s="569"/>
      <c r="P927" s="117" t="s">
        <v>136</v>
      </c>
      <c r="Q927" s="187">
        <v>196997</v>
      </c>
      <c r="R927" s="160">
        <f>IFERROR(Q927/N923,"-")</f>
        <v>7.0234077344583795E-4</v>
      </c>
      <c r="S927" s="187">
        <v>24</v>
      </c>
      <c r="T927" s="160">
        <f>IFERROR(S927/O923,"-")</f>
        <v>5.2401746724890827E-2</v>
      </c>
      <c r="U927" s="190">
        <f t="shared" si="518"/>
        <v>8208.2083333333339</v>
      </c>
      <c r="V927" s="101">
        <f t="shared" si="540"/>
        <v>1.1557353366079169E-3</v>
      </c>
      <c r="W927" s="569"/>
      <c r="X927" s="569"/>
      <c r="Y927" s="117" t="s">
        <v>136</v>
      </c>
      <c r="Z927" s="187">
        <v>82732</v>
      </c>
      <c r="AA927" s="160">
        <f>IFERROR(Z927/W923,"-")</f>
        <v>6.2764336122547498E-4</v>
      </c>
      <c r="AB927" s="187">
        <v>16</v>
      </c>
      <c r="AC927" s="160">
        <f>IFERROR(AB927/X923,"-")</f>
        <v>6.8376068376068383E-2</v>
      </c>
      <c r="AD927" s="190">
        <f t="shared" si="519"/>
        <v>5170.75</v>
      </c>
      <c r="AE927" s="101">
        <f t="shared" si="541"/>
        <v>7.7049022440527787E-4</v>
      </c>
      <c r="AF927" s="569"/>
      <c r="AG927" s="569"/>
      <c r="AH927" s="117" t="s">
        <v>136</v>
      </c>
      <c r="AI927" s="187">
        <v>840112</v>
      </c>
      <c r="AJ927" s="160">
        <f>IFERROR(AI927/AF923,"-")</f>
        <v>2.141312308245877E-3</v>
      </c>
      <c r="AK927" s="187">
        <v>22</v>
      </c>
      <c r="AL927" s="160">
        <f>IFERROR(AK927/AG923,"-")</f>
        <v>4.6218487394957986E-2</v>
      </c>
      <c r="AM927" s="190">
        <f t="shared" si="520"/>
        <v>38186.909090909088</v>
      </c>
      <c r="AN927" s="101">
        <f t="shared" si="542"/>
        <v>1.0594240585572571E-3</v>
      </c>
      <c r="AO927" s="569"/>
      <c r="AP927" s="586"/>
      <c r="AQ927" s="117" t="s">
        <v>136</v>
      </c>
      <c r="AR927" s="187">
        <f t="shared" si="515"/>
        <v>6139027</v>
      </c>
      <c r="AS927" s="160">
        <f>IFERROR(AR927/AO923,"-")</f>
        <v>2.3919993844339978E-3</v>
      </c>
      <c r="AT927" s="187">
        <f t="shared" si="516"/>
        <v>192</v>
      </c>
      <c r="AU927" s="160">
        <f>IFERROR(AT927/AP923,"-")</f>
        <v>4.4744814728501517E-2</v>
      </c>
      <c r="AV927" s="190">
        <f t="shared" si="521"/>
        <v>31974.098958333332</v>
      </c>
      <c r="AW927" s="101">
        <f t="shared" si="543"/>
        <v>9.2458826928633348E-3</v>
      </c>
      <c r="AX927" s="112"/>
      <c r="BN927" s="476"/>
      <c r="BO927" s="566"/>
      <c r="BP927" s="569"/>
      <c r="BQ927" s="569"/>
      <c r="BR927" s="388" t="s">
        <v>137</v>
      </c>
      <c r="BS927" s="374">
        <v>3953746</v>
      </c>
      <c r="BT927" s="329">
        <v>2.8367490948043764E-2</v>
      </c>
      <c r="BU927" s="374">
        <v>61</v>
      </c>
      <c r="BV927" s="329">
        <v>0.34269662921348315</v>
      </c>
      <c r="BW927" s="374">
        <v>64815.508196721312</v>
      </c>
      <c r="BX927" s="389">
        <v>3.2776315082478106E-3</v>
      </c>
      <c r="CA927" s="9"/>
      <c r="CB927" s="138"/>
      <c r="CC927" s="138"/>
      <c r="CD927" s="138"/>
      <c r="CE927" s="138"/>
      <c r="CF927" s="138"/>
      <c r="CG927" s="138"/>
      <c r="CH927" s="1"/>
      <c r="CI927" s="9"/>
      <c r="CJ927" s="130"/>
      <c r="CK927" s="130"/>
      <c r="CL927" s="130"/>
      <c r="CM927" s="1"/>
      <c r="CN927" s="1"/>
      <c r="CO927" s="1"/>
      <c r="CP927" s="1"/>
      <c r="CQ927" s="1"/>
    </row>
    <row r="928" spans="2:95" s="14" customFormat="1" ht="13.5" customHeight="1">
      <c r="B928" s="451"/>
      <c r="C928" s="566"/>
      <c r="D928" s="581"/>
      <c r="E928" s="569"/>
      <c r="F928" s="569"/>
      <c r="G928" s="117" t="s">
        <v>137</v>
      </c>
      <c r="H928" s="187">
        <v>41953533</v>
      </c>
      <c r="I928" s="160">
        <f>IFERROR(H928/E923,"-")</f>
        <v>2.3812227085265314E-2</v>
      </c>
      <c r="J928" s="187">
        <v>873</v>
      </c>
      <c r="K928" s="160">
        <f>IFERROR(J928/F923,"-")</f>
        <v>0.27953890489913547</v>
      </c>
      <c r="L928" s="190">
        <f t="shared" si="517"/>
        <v>48056.738831615119</v>
      </c>
      <c r="M928" s="101">
        <f t="shared" si="539"/>
        <v>4.2039872869112975E-2</v>
      </c>
      <c r="N928" s="569"/>
      <c r="O928" s="569"/>
      <c r="P928" s="117" t="s">
        <v>137</v>
      </c>
      <c r="Q928" s="187">
        <v>6820432</v>
      </c>
      <c r="R928" s="160">
        <f>IFERROR(Q928/N923,"-")</f>
        <v>2.4316448910971959E-2</v>
      </c>
      <c r="S928" s="187">
        <v>152</v>
      </c>
      <c r="T928" s="160">
        <f>IFERROR(S928/O923,"-")</f>
        <v>0.33187772925764192</v>
      </c>
      <c r="U928" s="190">
        <f t="shared" si="518"/>
        <v>44871.26315789474</v>
      </c>
      <c r="V928" s="101">
        <f t="shared" si="540"/>
        <v>7.3196571318501396E-3</v>
      </c>
      <c r="W928" s="569"/>
      <c r="X928" s="569"/>
      <c r="Y928" s="117" t="s">
        <v>137</v>
      </c>
      <c r="Z928" s="187">
        <v>2937353</v>
      </c>
      <c r="AA928" s="160">
        <f>IFERROR(Z928/W923,"-")</f>
        <v>2.2284123555888078E-2</v>
      </c>
      <c r="AB928" s="187">
        <v>73</v>
      </c>
      <c r="AC928" s="160">
        <f>IFERROR(AB928/X923,"-")</f>
        <v>0.31196581196581197</v>
      </c>
      <c r="AD928" s="190">
        <f t="shared" si="519"/>
        <v>40237.71232876712</v>
      </c>
      <c r="AE928" s="101">
        <f t="shared" si="541"/>
        <v>3.5153616488490802E-3</v>
      </c>
      <c r="AF928" s="569"/>
      <c r="AG928" s="569"/>
      <c r="AH928" s="117" t="s">
        <v>137</v>
      </c>
      <c r="AI928" s="187">
        <v>9586894</v>
      </c>
      <c r="AJ928" s="160">
        <f>IFERROR(AI928/AF923,"-")</f>
        <v>2.4435473032224927E-2</v>
      </c>
      <c r="AK928" s="187">
        <v>179</v>
      </c>
      <c r="AL928" s="160">
        <f>IFERROR(AK928/AG923,"-")</f>
        <v>0.37605042016806722</v>
      </c>
      <c r="AM928" s="190">
        <f t="shared" si="520"/>
        <v>53558.067039106143</v>
      </c>
      <c r="AN928" s="101">
        <f t="shared" si="542"/>
        <v>8.6198593855340462E-3</v>
      </c>
      <c r="AO928" s="569"/>
      <c r="AP928" s="586"/>
      <c r="AQ928" s="117" t="s">
        <v>137</v>
      </c>
      <c r="AR928" s="187">
        <f t="shared" si="515"/>
        <v>61298212</v>
      </c>
      <c r="AS928" s="160">
        <f>IFERROR(AR928/AO923,"-")</f>
        <v>2.3884124531608136E-2</v>
      </c>
      <c r="AT928" s="187">
        <f t="shared" si="516"/>
        <v>1277</v>
      </c>
      <c r="AU928" s="160">
        <f>IFERROR(AT928/AP923,"-")</f>
        <v>0.29759962712654392</v>
      </c>
      <c r="AV928" s="190">
        <f t="shared" si="521"/>
        <v>48001.732184808141</v>
      </c>
      <c r="AW928" s="101">
        <f t="shared" si="543"/>
        <v>6.149475103534624E-2</v>
      </c>
      <c r="AX928" s="112"/>
      <c r="BN928" s="476"/>
      <c r="BO928" s="566"/>
      <c r="BP928" s="569"/>
      <c r="BQ928" s="569"/>
      <c r="BR928" s="388" t="s">
        <v>138</v>
      </c>
      <c r="BS928" s="374">
        <v>3244774</v>
      </c>
      <c r="BT928" s="329">
        <v>2.3280731001295418E-2</v>
      </c>
      <c r="BU928" s="374">
        <v>63</v>
      </c>
      <c r="BV928" s="329">
        <v>0.3539325842696629</v>
      </c>
      <c r="BW928" s="374">
        <v>51504.349206349209</v>
      </c>
      <c r="BX928" s="389">
        <v>3.3850948363870828E-3</v>
      </c>
      <c r="CA928" s="9"/>
      <c r="CB928" s="138"/>
      <c r="CC928" s="138"/>
      <c r="CD928" s="138"/>
      <c r="CE928" s="138"/>
      <c r="CF928" s="138"/>
      <c r="CG928" s="138"/>
      <c r="CH928" s="1"/>
      <c r="CI928" s="9"/>
      <c r="CJ928" s="130"/>
      <c r="CK928" s="130"/>
      <c r="CL928" s="130"/>
      <c r="CM928" s="1"/>
      <c r="CN928" s="1"/>
      <c r="CO928" s="1"/>
      <c r="CP928" s="1"/>
      <c r="CQ928" s="1"/>
    </row>
    <row r="929" spans="2:95" s="14" customFormat="1" ht="13.5" customHeight="1">
      <c r="B929" s="451"/>
      <c r="C929" s="566"/>
      <c r="D929" s="581"/>
      <c r="E929" s="569"/>
      <c r="F929" s="569"/>
      <c r="G929" s="117" t="s">
        <v>138</v>
      </c>
      <c r="H929" s="187">
        <v>54413230</v>
      </c>
      <c r="I929" s="160">
        <f>IFERROR(H929/E923,"-")</f>
        <v>3.0884173430704182E-2</v>
      </c>
      <c r="J929" s="187">
        <v>961</v>
      </c>
      <c r="K929" s="160">
        <f>IFERROR(J929/F923,"-")</f>
        <v>0.30771693884085816</v>
      </c>
      <c r="L929" s="190">
        <f t="shared" si="517"/>
        <v>56621.467221644118</v>
      </c>
      <c r="M929" s="101">
        <f t="shared" si="539"/>
        <v>4.6277569103341999E-2</v>
      </c>
      <c r="N929" s="569"/>
      <c r="O929" s="569"/>
      <c r="P929" s="117" t="s">
        <v>138</v>
      </c>
      <c r="Q929" s="187">
        <v>10379371</v>
      </c>
      <c r="R929" s="160">
        <f>IFERROR(Q929/N923,"-")</f>
        <v>3.7004905942838215E-2</v>
      </c>
      <c r="S929" s="187">
        <v>153</v>
      </c>
      <c r="T929" s="160">
        <f>IFERROR(S929/O923,"-")</f>
        <v>0.33406113537117904</v>
      </c>
      <c r="U929" s="190">
        <f t="shared" si="518"/>
        <v>67839.026143790848</v>
      </c>
      <c r="V929" s="101">
        <f t="shared" si="540"/>
        <v>7.3678127708754699E-3</v>
      </c>
      <c r="W929" s="569"/>
      <c r="X929" s="569"/>
      <c r="Y929" s="117" t="s">
        <v>138</v>
      </c>
      <c r="Z929" s="187">
        <v>4756659</v>
      </c>
      <c r="AA929" s="160">
        <f>IFERROR(Z929/W923,"-")</f>
        <v>3.6086223504368402E-2</v>
      </c>
      <c r="AB929" s="187">
        <v>82</v>
      </c>
      <c r="AC929" s="160">
        <f>IFERROR(AB929/X923,"-")</f>
        <v>0.3504273504273504</v>
      </c>
      <c r="AD929" s="190">
        <f t="shared" si="519"/>
        <v>58008.036585365851</v>
      </c>
      <c r="AE929" s="101">
        <f t="shared" si="541"/>
        <v>3.9487624000770494E-3</v>
      </c>
      <c r="AF929" s="569"/>
      <c r="AG929" s="569"/>
      <c r="AH929" s="117" t="s">
        <v>138</v>
      </c>
      <c r="AI929" s="187">
        <v>9493833</v>
      </c>
      <c r="AJ929" s="160">
        <f>IFERROR(AI929/AF923,"-")</f>
        <v>2.419827529583065E-2</v>
      </c>
      <c r="AK929" s="187">
        <v>158</v>
      </c>
      <c r="AL929" s="160">
        <f>IFERROR(AK929/AG923,"-")</f>
        <v>0.33193277310924368</v>
      </c>
      <c r="AM929" s="190">
        <f t="shared" si="520"/>
        <v>60087.550632911392</v>
      </c>
      <c r="AN929" s="101">
        <f t="shared" si="542"/>
        <v>7.6085909660021187E-3</v>
      </c>
      <c r="AO929" s="569"/>
      <c r="AP929" s="586"/>
      <c r="AQ929" s="117" t="s">
        <v>138</v>
      </c>
      <c r="AR929" s="187">
        <f t="shared" si="515"/>
        <v>79043093</v>
      </c>
      <c r="AS929" s="160">
        <f>IFERROR(AR929/AO923,"-")</f>
        <v>3.0798207891862869E-2</v>
      </c>
      <c r="AT929" s="187">
        <f t="shared" si="516"/>
        <v>1354</v>
      </c>
      <c r="AU929" s="160">
        <f>IFERROR(AT929/AP923,"-")</f>
        <v>0.3155441621999534</v>
      </c>
      <c r="AV929" s="190">
        <f t="shared" si="521"/>
        <v>58377.468980797639</v>
      </c>
      <c r="AW929" s="101">
        <f t="shared" si="543"/>
        <v>6.5202735240296641E-2</v>
      </c>
      <c r="AX929" s="112"/>
      <c r="BN929" s="476"/>
      <c r="BO929" s="566"/>
      <c r="BP929" s="569"/>
      <c r="BQ929" s="569"/>
      <c r="BR929" s="388" t="s">
        <v>139</v>
      </c>
      <c r="BS929" s="374">
        <v>1783053</v>
      </c>
      <c r="BT929" s="329">
        <v>1.2793118181436611E-2</v>
      </c>
      <c r="BU929" s="374">
        <v>10</v>
      </c>
      <c r="BV929" s="329">
        <v>5.6179775280898875E-2</v>
      </c>
      <c r="BW929" s="374">
        <v>178305.3</v>
      </c>
      <c r="BX929" s="389">
        <v>5.3731664069636231E-4</v>
      </c>
      <c r="CA929" s="9"/>
      <c r="CB929" s="138"/>
      <c r="CC929" s="138"/>
      <c r="CD929" s="138"/>
      <c r="CE929" s="138"/>
      <c r="CF929" s="138"/>
      <c r="CG929" s="138"/>
      <c r="CH929" s="1"/>
      <c r="CI929" s="9"/>
      <c r="CJ929" s="130"/>
      <c r="CK929" s="130"/>
      <c r="CL929" s="130"/>
      <c r="CM929" s="1"/>
      <c r="CN929" s="1"/>
      <c r="CO929" s="1"/>
      <c r="CP929" s="1"/>
      <c r="CQ929" s="1"/>
    </row>
    <row r="930" spans="2:95" s="14" customFormat="1" ht="13.5" customHeight="1">
      <c r="B930" s="451"/>
      <c r="C930" s="566"/>
      <c r="D930" s="581"/>
      <c r="E930" s="569"/>
      <c r="F930" s="569"/>
      <c r="G930" s="117" t="s">
        <v>139</v>
      </c>
      <c r="H930" s="187">
        <v>35193453</v>
      </c>
      <c r="I930" s="160">
        <f>IFERROR(H930/E923,"-")</f>
        <v>1.9975302074097354E-2</v>
      </c>
      <c r="J930" s="187">
        <v>283</v>
      </c>
      <c r="K930" s="160">
        <f>IFERROR(J930/F923,"-")</f>
        <v>9.061799551713097E-2</v>
      </c>
      <c r="L930" s="190">
        <f t="shared" si="517"/>
        <v>124358.49116607774</v>
      </c>
      <c r="M930" s="101">
        <f t="shared" si="539"/>
        <v>1.3628045844168352E-2</v>
      </c>
      <c r="N930" s="569"/>
      <c r="O930" s="569"/>
      <c r="P930" s="117" t="s">
        <v>139</v>
      </c>
      <c r="Q930" s="187">
        <v>8909454</v>
      </c>
      <c r="R930" s="160">
        <f>IFERROR(Q930/N923,"-")</f>
        <v>3.1764305107895623E-2</v>
      </c>
      <c r="S930" s="187">
        <v>49</v>
      </c>
      <c r="T930" s="160">
        <f>IFERROR(S930/O923,"-")</f>
        <v>0.10698689956331878</v>
      </c>
      <c r="U930" s="190">
        <f t="shared" si="518"/>
        <v>181825.5918367347</v>
      </c>
      <c r="V930" s="101">
        <f t="shared" si="540"/>
        <v>2.3596263122411636E-3</v>
      </c>
      <c r="W930" s="569"/>
      <c r="X930" s="569"/>
      <c r="Y930" s="117" t="s">
        <v>139</v>
      </c>
      <c r="Z930" s="187">
        <v>1792765</v>
      </c>
      <c r="AA930" s="160">
        <f>IFERROR(Z930/W923,"-")</f>
        <v>1.3600747600534117E-2</v>
      </c>
      <c r="AB930" s="187">
        <v>16</v>
      </c>
      <c r="AC930" s="160">
        <f>IFERROR(AB930/X923,"-")</f>
        <v>6.8376068376068383E-2</v>
      </c>
      <c r="AD930" s="190">
        <f t="shared" si="519"/>
        <v>112047.8125</v>
      </c>
      <c r="AE930" s="101">
        <f t="shared" si="541"/>
        <v>7.7049022440527787E-4</v>
      </c>
      <c r="AF930" s="569"/>
      <c r="AG930" s="569"/>
      <c r="AH930" s="117" t="s">
        <v>139</v>
      </c>
      <c r="AI930" s="187">
        <v>9125056</v>
      </c>
      <c r="AJ930" s="160">
        <f>IFERROR(AI930/AF923,"-")</f>
        <v>2.3258321183643238E-2</v>
      </c>
      <c r="AK930" s="187">
        <v>62</v>
      </c>
      <c r="AL930" s="160">
        <f>IFERROR(AK930/AG923,"-")</f>
        <v>0.13025210084033614</v>
      </c>
      <c r="AM930" s="190">
        <f t="shared" si="520"/>
        <v>147178.32258064515</v>
      </c>
      <c r="AN930" s="101">
        <f t="shared" si="542"/>
        <v>2.9856496195704517E-3</v>
      </c>
      <c r="AO930" s="569"/>
      <c r="AP930" s="586"/>
      <c r="AQ930" s="117" t="s">
        <v>139</v>
      </c>
      <c r="AR930" s="187">
        <f t="shared" si="515"/>
        <v>55020728</v>
      </c>
      <c r="AS930" s="160">
        <f>IFERROR(AR930/AO923,"-")</f>
        <v>2.1438177011945121E-2</v>
      </c>
      <c r="AT930" s="187">
        <f t="shared" si="516"/>
        <v>410</v>
      </c>
      <c r="AU930" s="160">
        <f>IFERROR(AT930/AP923,"-")</f>
        <v>9.5548823118154283E-2</v>
      </c>
      <c r="AV930" s="190">
        <f t="shared" si="521"/>
        <v>134196.8975609756</v>
      </c>
      <c r="AW930" s="101">
        <f t="shared" si="543"/>
        <v>1.9743812000385243E-2</v>
      </c>
      <c r="AX930" s="112"/>
      <c r="BN930" s="476"/>
      <c r="BO930" s="566"/>
      <c r="BP930" s="569"/>
      <c r="BQ930" s="569"/>
      <c r="BR930" s="388" t="s">
        <v>436</v>
      </c>
      <c r="BS930" s="374">
        <v>0</v>
      </c>
      <c r="BT930" s="329">
        <v>0</v>
      </c>
      <c r="BU930" s="374">
        <v>0</v>
      </c>
      <c r="BV930" s="329">
        <v>0</v>
      </c>
      <c r="BW930" s="374" t="s">
        <v>329</v>
      </c>
      <c r="BX930" s="389">
        <v>0</v>
      </c>
      <c r="CA930" s="9"/>
      <c r="CB930" s="138"/>
      <c r="CC930" s="138"/>
      <c r="CD930" s="138"/>
      <c r="CE930" s="138"/>
      <c r="CF930" s="138"/>
      <c r="CG930" s="138"/>
      <c r="CH930" s="1"/>
      <c r="CI930" s="9"/>
      <c r="CJ930" s="130"/>
      <c r="CK930" s="130"/>
      <c r="CL930" s="130"/>
      <c r="CM930" s="1"/>
      <c r="CN930" s="1"/>
      <c r="CO930" s="1"/>
      <c r="CP930" s="1"/>
      <c r="CQ930" s="1"/>
    </row>
    <row r="931" spans="2:95" s="14" customFormat="1" ht="13.5" customHeight="1">
      <c r="B931" s="451"/>
      <c r="C931" s="566"/>
      <c r="D931" s="581"/>
      <c r="E931" s="569"/>
      <c r="F931" s="569"/>
      <c r="G931" s="117" t="s">
        <v>149</v>
      </c>
      <c r="H931" s="187">
        <v>0</v>
      </c>
      <c r="I931" s="160">
        <f>IFERROR(H931/E923,"-")</f>
        <v>0</v>
      </c>
      <c r="J931" s="187">
        <v>0</v>
      </c>
      <c r="K931" s="160">
        <f>IFERROR(J931/F923,"-")</f>
        <v>0</v>
      </c>
      <c r="L931" s="190" t="str">
        <f t="shared" si="517"/>
        <v>-</v>
      </c>
      <c r="M931" s="101">
        <f t="shared" si="539"/>
        <v>0</v>
      </c>
      <c r="N931" s="569"/>
      <c r="O931" s="569"/>
      <c r="P931" s="117" t="s">
        <v>149</v>
      </c>
      <c r="Q931" s="187">
        <v>0</v>
      </c>
      <c r="R931" s="160">
        <f>IFERROR(Q931/N923,"-")</f>
        <v>0</v>
      </c>
      <c r="S931" s="187">
        <v>0</v>
      </c>
      <c r="T931" s="160">
        <f>IFERROR(S931/O923,"-")</f>
        <v>0</v>
      </c>
      <c r="U931" s="190" t="str">
        <f t="shared" si="518"/>
        <v>-</v>
      </c>
      <c r="V931" s="101">
        <f t="shared" si="540"/>
        <v>0</v>
      </c>
      <c r="W931" s="569"/>
      <c r="X931" s="569"/>
      <c r="Y931" s="117" t="s">
        <v>149</v>
      </c>
      <c r="Z931" s="187">
        <v>0</v>
      </c>
      <c r="AA931" s="160">
        <f>IFERROR(Z931/W923,"-")</f>
        <v>0</v>
      </c>
      <c r="AB931" s="187">
        <v>0</v>
      </c>
      <c r="AC931" s="160">
        <f>IFERROR(AB931/X923,"-")</f>
        <v>0</v>
      </c>
      <c r="AD931" s="190" t="str">
        <f t="shared" si="519"/>
        <v>-</v>
      </c>
      <c r="AE931" s="101">
        <f t="shared" si="541"/>
        <v>0</v>
      </c>
      <c r="AF931" s="569"/>
      <c r="AG931" s="569"/>
      <c r="AH931" s="117" t="s">
        <v>149</v>
      </c>
      <c r="AI931" s="187">
        <v>694</v>
      </c>
      <c r="AJ931" s="160">
        <f>IFERROR(AI931/AF923,"-")</f>
        <v>1.7688959828244787E-6</v>
      </c>
      <c r="AK931" s="187">
        <v>1</v>
      </c>
      <c r="AL931" s="160">
        <f>IFERROR(AK931/AG923,"-")</f>
        <v>2.1008403361344537E-3</v>
      </c>
      <c r="AM931" s="190">
        <f t="shared" si="520"/>
        <v>694</v>
      </c>
      <c r="AN931" s="101">
        <f t="shared" si="542"/>
        <v>4.8155639025329867E-5</v>
      </c>
      <c r="AO931" s="569"/>
      <c r="AP931" s="586"/>
      <c r="AQ931" s="117" t="s">
        <v>149</v>
      </c>
      <c r="AR931" s="187">
        <f t="shared" si="515"/>
        <v>694</v>
      </c>
      <c r="AS931" s="160">
        <f>IFERROR(AR931/AO923,"-")</f>
        <v>2.7040890564533995E-7</v>
      </c>
      <c r="AT931" s="187">
        <f t="shared" si="516"/>
        <v>1</v>
      </c>
      <c r="AU931" s="160">
        <f>IFERROR(AT931/AP923,"-")</f>
        <v>2.3304591004427873E-4</v>
      </c>
      <c r="AV931" s="190">
        <f t="shared" si="521"/>
        <v>694</v>
      </c>
      <c r="AW931" s="101">
        <f t="shared" si="543"/>
        <v>4.8155639025329867E-5</v>
      </c>
      <c r="AX931" s="112"/>
      <c r="BN931" s="476"/>
      <c r="BO931" s="566"/>
      <c r="BP931" s="569"/>
      <c r="BQ931" s="569"/>
      <c r="BR931" s="388" t="s">
        <v>140</v>
      </c>
      <c r="BS931" s="374">
        <v>0</v>
      </c>
      <c r="BT931" s="329">
        <v>0</v>
      </c>
      <c r="BU931" s="374">
        <v>0</v>
      </c>
      <c r="BV931" s="329">
        <v>0</v>
      </c>
      <c r="BW931" s="374" t="s">
        <v>329</v>
      </c>
      <c r="BX931" s="389">
        <v>0</v>
      </c>
      <c r="CA931" s="9"/>
      <c r="CB931" s="138"/>
      <c r="CC931" s="138"/>
      <c r="CD931" s="138"/>
      <c r="CE931" s="138"/>
      <c r="CF931" s="138"/>
      <c r="CG931" s="138"/>
      <c r="CH931" s="1"/>
      <c r="CI931" s="9"/>
      <c r="CJ931" s="130"/>
      <c r="CK931" s="130"/>
      <c r="CL931" s="130"/>
      <c r="CM931" s="1"/>
      <c r="CN931" s="1"/>
      <c r="CO931" s="1"/>
      <c r="CP931" s="1"/>
      <c r="CQ931" s="1"/>
    </row>
    <row r="932" spans="2:95" s="14" customFormat="1" ht="13.5" customHeight="1">
      <c r="B932" s="451"/>
      <c r="C932" s="566"/>
      <c r="D932" s="581"/>
      <c r="E932" s="569"/>
      <c r="F932" s="569"/>
      <c r="G932" s="117" t="s">
        <v>140</v>
      </c>
      <c r="H932" s="187">
        <v>700987</v>
      </c>
      <c r="I932" s="160">
        <f>IFERROR(H932/E923,"-")</f>
        <v>3.9787022532330888E-4</v>
      </c>
      <c r="J932" s="187">
        <v>26</v>
      </c>
      <c r="K932" s="160">
        <f>IFERROR(J932/F923,"-")</f>
        <v>8.3253282100544355E-3</v>
      </c>
      <c r="L932" s="190">
        <f t="shared" si="517"/>
        <v>26961.038461538461</v>
      </c>
      <c r="M932" s="101">
        <f t="shared" si="539"/>
        <v>1.2520466146585766E-3</v>
      </c>
      <c r="N932" s="569"/>
      <c r="O932" s="569"/>
      <c r="P932" s="117" t="s">
        <v>140</v>
      </c>
      <c r="Q932" s="187">
        <v>70427</v>
      </c>
      <c r="R932" s="160">
        <f>IFERROR(Q932/N923,"-")</f>
        <v>2.5108886760443069E-4</v>
      </c>
      <c r="S932" s="187">
        <v>5</v>
      </c>
      <c r="T932" s="160">
        <f>IFERROR(S932/O923,"-")</f>
        <v>1.0917030567685589E-2</v>
      </c>
      <c r="U932" s="190">
        <f t="shared" si="518"/>
        <v>14085.4</v>
      </c>
      <c r="V932" s="101">
        <f t="shared" si="540"/>
        <v>2.4077819512664933E-4</v>
      </c>
      <c r="W932" s="569"/>
      <c r="X932" s="569"/>
      <c r="Y932" s="117" t="s">
        <v>140</v>
      </c>
      <c r="Z932" s="187">
        <v>52852</v>
      </c>
      <c r="AA932" s="160">
        <f>IFERROR(Z932/W923,"-")</f>
        <v>4.0095980911242083E-4</v>
      </c>
      <c r="AB932" s="187">
        <v>3</v>
      </c>
      <c r="AC932" s="160">
        <f>IFERROR(AB932/X923,"-")</f>
        <v>1.282051282051282E-2</v>
      </c>
      <c r="AD932" s="190">
        <f t="shared" si="519"/>
        <v>17617.333333333332</v>
      </c>
      <c r="AE932" s="101">
        <f t="shared" si="541"/>
        <v>1.4446691707598961E-4</v>
      </c>
      <c r="AF932" s="569"/>
      <c r="AG932" s="569"/>
      <c r="AH932" s="117" t="s">
        <v>140</v>
      </c>
      <c r="AI932" s="187">
        <v>94160</v>
      </c>
      <c r="AJ932" s="160">
        <f>IFERROR(AI932/AF923,"-")</f>
        <v>2.3999891317399557E-4</v>
      </c>
      <c r="AK932" s="187">
        <v>4</v>
      </c>
      <c r="AL932" s="160">
        <f>IFERROR(AK932/AG923,"-")</f>
        <v>8.4033613445378148E-3</v>
      </c>
      <c r="AM932" s="190">
        <f t="shared" si="520"/>
        <v>23540</v>
      </c>
      <c r="AN932" s="101">
        <f t="shared" si="542"/>
        <v>1.9262255610131947E-4</v>
      </c>
      <c r="AO932" s="569"/>
      <c r="AP932" s="586"/>
      <c r="AQ932" s="117" t="s">
        <v>140</v>
      </c>
      <c r="AR932" s="187">
        <f t="shared" si="515"/>
        <v>918426</v>
      </c>
      <c r="AS932" s="160">
        <f>IFERROR(AR932/AO923,"-")</f>
        <v>3.5785384665162391E-4</v>
      </c>
      <c r="AT932" s="187">
        <f t="shared" si="516"/>
        <v>38</v>
      </c>
      <c r="AU932" s="160">
        <f>IFERROR(AT932/AP923,"-")</f>
        <v>8.8557445816825914E-3</v>
      </c>
      <c r="AV932" s="190">
        <f t="shared" si="521"/>
        <v>24169.105263157893</v>
      </c>
      <c r="AW932" s="101">
        <f t="shared" si="543"/>
        <v>1.8299142829625349E-3</v>
      </c>
      <c r="AX932" s="112"/>
      <c r="BN932" s="476"/>
      <c r="BO932" s="566"/>
      <c r="BP932" s="569"/>
      <c r="BQ932" s="569"/>
      <c r="BR932" s="388" t="s">
        <v>141</v>
      </c>
      <c r="BS932" s="374">
        <v>202889</v>
      </c>
      <c r="BT932" s="329">
        <v>1.4556959073642188E-3</v>
      </c>
      <c r="BU932" s="374">
        <v>11</v>
      </c>
      <c r="BV932" s="329">
        <v>6.1797752808988762E-2</v>
      </c>
      <c r="BW932" s="374">
        <v>18444.454545454544</v>
      </c>
      <c r="BX932" s="389">
        <v>5.9104830476599862E-4</v>
      </c>
      <c r="CA932" s="9"/>
      <c r="CB932" s="138"/>
      <c r="CC932" s="138"/>
      <c r="CD932" s="138"/>
      <c r="CE932" s="138"/>
      <c r="CF932" s="138"/>
      <c r="CG932" s="138"/>
      <c r="CH932" s="1"/>
      <c r="CI932" s="9"/>
      <c r="CJ932" s="130"/>
      <c r="CK932" s="130"/>
      <c r="CL932" s="130"/>
      <c r="CM932" s="1"/>
      <c r="CN932" s="1"/>
      <c r="CO932" s="1"/>
      <c r="CP932" s="1"/>
      <c r="CQ932" s="1"/>
    </row>
    <row r="933" spans="2:95" s="14" customFormat="1" ht="13.5" customHeight="1">
      <c r="B933" s="451"/>
      <c r="C933" s="566"/>
      <c r="D933" s="581"/>
      <c r="E933" s="569"/>
      <c r="F933" s="569"/>
      <c r="G933" s="117" t="s">
        <v>141</v>
      </c>
      <c r="H933" s="187">
        <v>2611858</v>
      </c>
      <c r="I933" s="160">
        <f>IFERROR(H933/E923,"-")</f>
        <v>1.4824533564423976E-3</v>
      </c>
      <c r="J933" s="187">
        <v>95</v>
      </c>
      <c r="K933" s="160">
        <f>IFERROR(J933/F923,"-")</f>
        <v>3.0419468459814282E-2</v>
      </c>
      <c r="L933" s="190">
        <f t="shared" si="517"/>
        <v>27493.242105263158</v>
      </c>
      <c r="M933" s="101">
        <f t="shared" si="539"/>
        <v>4.5747857074063371E-3</v>
      </c>
      <c r="N933" s="569"/>
      <c r="O933" s="569"/>
      <c r="P933" s="117" t="s">
        <v>141</v>
      </c>
      <c r="Q933" s="187">
        <v>262155</v>
      </c>
      <c r="R933" s="160">
        <f>IFERROR(Q933/N923,"-")</f>
        <v>9.3464441317732579E-4</v>
      </c>
      <c r="S933" s="187">
        <v>11</v>
      </c>
      <c r="T933" s="160">
        <f>IFERROR(S933/O923,"-")</f>
        <v>2.4017467248908297E-2</v>
      </c>
      <c r="U933" s="190">
        <f t="shared" si="518"/>
        <v>23832.272727272728</v>
      </c>
      <c r="V933" s="101">
        <f t="shared" si="540"/>
        <v>5.2971202927862857E-4</v>
      </c>
      <c r="W933" s="569"/>
      <c r="X933" s="569"/>
      <c r="Y933" s="117" t="s">
        <v>141</v>
      </c>
      <c r="Z933" s="187">
        <v>1453296</v>
      </c>
      <c r="AA933" s="160">
        <f>IFERROR(Z933/W923,"-")</f>
        <v>1.1025378164380624E-2</v>
      </c>
      <c r="AB933" s="187">
        <v>9</v>
      </c>
      <c r="AC933" s="160">
        <f>IFERROR(AB933/X923,"-")</f>
        <v>3.8461538461538464E-2</v>
      </c>
      <c r="AD933" s="190">
        <f t="shared" si="519"/>
        <v>161477.33333333334</v>
      </c>
      <c r="AE933" s="101">
        <f t="shared" si="541"/>
        <v>4.3340075122796879E-4</v>
      </c>
      <c r="AF933" s="569"/>
      <c r="AG933" s="569"/>
      <c r="AH933" s="117" t="s">
        <v>141</v>
      </c>
      <c r="AI933" s="187">
        <v>329958</v>
      </c>
      <c r="AJ933" s="160">
        <f>IFERROR(AI933/AF923,"-")</f>
        <v>8.4101063501556108E-4</v>
      </c>
      <c r="AK933" s="187">
        <v>22</v>
      </c>
      <c r="AL933" s="160">
        <f>IFERROR(AK933/AG923,"-")</f>
        <v>4.6218487394957986E-2</v>
      </c>
      <c r="AM933" s="190">
        <f t="shared" si="520"/>
        <v>14998.09090909091</v>
      </c>
      <c r="AN933" s="101">
        <f t="shared" si="542"/>
        <v>1.0594240585572571E-3</v>
      </c>
      <c r="AO933" s="569"/>
      <c r="AP933" s="586"/>
      <c r="AQ933" s="117" t="s">
        <v>141</v>
      </c>
      <c r="AR933" s="187">
        <f t="shared" si="515"/>
        <v>4657267</v>
      </c>
      <c r="AS933" s="160">
        <f>IFERROR(AR933/AO923,"-")</f>
        <v>1.8146490962077169E-3</v>
      </c>
      <c r="AT933" s="187">
        <f t="shared" si="516"/>
        <v>137</v>
      </c>
      <c r="AU933" s="160">
        <f>IFERROR(AT933/AP923,"-")</f>
        <v>3.1927289676066187E-2</v>
      </c>
      <c r="AV933" s="190">
        <f t="shared" si="521"/>
        <v>33994.649635036498</v>
      </c>
      <c r="AW933" s="101">
        <f t="shared" si="543"/>
        <v>6.5973225464701912E-3</v>
      </c>
      <c r="AX933" s="112"/>
      <c r="BN933" s="476"/>
      <c r="BO933" s="566"/>
      <c r="BP933" s="569"/>
      <c r="BQ933" s="569"/>
      <c r="BR933" s="388" t="s">
        <v>142</v>
      </c>
      <c r="BS933" s="374">
        <v>94326</v>
      </c>
      <c r="BT933" s="329">
        <v>6.7677386234856157E-4</v>
      </c>
      <c r="BU933" s="374">
        <v>5</v>
      </c>
      <c r="BV933" s="329">
        <v>2.8089887640449437E-2</v>
      </c>
      <c r="BW933" s="374">
        <v>18865.2</v>
      </c>
      <c r="BX933" s="389">
        <v>2.6865832034818116E-4</v>
      </c>
      <c r="CA933" s="9"/>
      <c r="CB933" s="138"/>
      <c r="CC933" s="138"/>
      <c r="CD933" s="138"/>
      <c r="CE933" s="138"/>
      <c r="CF933" s="138"/>
      <c r="CG933" s="138"/>
      <c r="CH933" s="1"/>
      <c r="CI933" s="9"/>
      <c r="CJ933" s="130"/>
      <c r="CK933" s="130"/>
      <c r="CL933" s="130"/>
      <c r="CM933" s="1"/>
      <c r="CN933" s="1"/>
      <c r="CO933" s="1"/>
      <c r="CP933" s="1"/>
      <c r="CQ933" s="1"/>
    </row>
    <row r="934" spans="2:95" s="14" customFormat="1" ht="13.5" customHeight="1">
      <c r="B934" s="451"/>
      <c r="C934" s="566"/>
      <c r="D934" s="581"/>
      <c r="E934" s="569"/>
      <c r="F934" s="569"/>
      <c r="G934" s="117" t="s">
        <v>142</v>
      </c>
      <c r="H934" s="187">
        <v>169595</v>
      </c>
      <c r="I934" s="160">
        <f>IFERROR(H934/E923,"-")</f>
        <v>9.6259703623186409E-5</v>
      </c>
      <c r="J934" s="187">
        <v>10</v>
      </c>
      <c r="K934" s="160">
        <f>IFERROR(J934/F923,"-")</f>
        <v>3.2020493115593979E-3</v>
      </c>
      <c r="L934" s="190">
        <f t="shared" si="517"/>
        <v>16959.5</v>
      </c>
      <c r="M934" s="101">
        <f t="shared" si="539"/>
        <v>4.8155639025329865E-4</v>
      </c>
      <c r="N934" s="569"/>
      <c r="O934" s="569"/>
      <c r="P934" s="117" t="s">
        <v>142</v>
      </c>
      <c r="Q934" s="187">
        <v>17921</v>
      </c>
      <c r="R934" s="160">
        <f>IFERROR(Q934/N923,"-")</f>
        <v>6.3892592277663428E-5</v>
      </c>
      <c r="S934" s="187">
        <v>3</v>
      </c>
      <c r="T934" s="160">
        <f>IFERROR(S934/O923,"-")</f>
        <v>6.5502183406113534E-3</v>
      </c>
      <c r="U934" s="190">
        <f t="shared" si="518"/>
        <v>5973.666666666667</v>
      </c>
      <c r="V934" s="101">
        <f t="shared" si="540"/>
        <v>1.4446691707598961E-4</v>
      </c>
      <c r="W934" s="569"/>
      <c r="X934" s="569"/>
      <c r="Y934" s="117" t="s">
        <v>142</v>
      </c>
      <c r="Z934" s="187">
        <v>770215</v>
      </c>
      <c r="AA934" s="160">
        <f>IFERROR(Z934/W923,"-")</f>
        <v>5.8432085706410968E-3</v>
      </c>
      <c r="AB934" s="187">
        <v>5</v>
      </c>
      <c r="AC934" s="160">
        <f>IFERROR(AB934/X923,"-")</f>
        <v>2.1367521367521368E-2</v>
      </c>
      <c r="AD934" s="190">
        <f t="shared" si="519"/>
        <v>154043</v>
      </c>
      <c r="AE934" s="101">
        <f t="shared" si="541"/>
        <v>2.4077819512664933E-4</v>
      </c>
      <c r="AF934" s="569"/>
      <c r="AG934" s="569"/>
      <c r="AH934" s="117" t="s">
        <v>142</v>
      </c>
      <c r="AI934" s="187">
        <v>145065</v>
      </c>
      <c r="AJ934" s="160">
        <f>IFERROR(AI934/AF923,"-")</f>
        <v>3.6974768839831846E-4</v>
      </c>
      <c r="AK934" s="187">
        <v>14</v>
      </c>
      <c r="AL934" s="160">
        <f>IFERROR(AK934/AG923,"-")</f>
        <v>2.9411764705882353E-2</v>
      </c>
      <c r="AM934" s="190">
        <f t="shared" si="520"/>
        <v>10361.785714285714</v>
      </c>
      <c r="AN934" s="101">
        <f t="shared" si="542"/>
        <v>6.7417894635461815E-4</v>
      </c>
      <c r="AO934" s="569"/>
      <c r="AP934" s="586"/>
      <c r="AQ934" s="117" t="s">
        <v>142</v>
      </c>
      <c r="AR934" s="187">
        <f t="shared" si="515"/>
        <v>1102796</v>
      </c>
      <c r="AS934" s="160">
        <f>IFERROR(AR934/AO923,"-")</f>
        <v>4.2969144021622236E-4</v>
      </c>
      <c r="AT934" s="187">
        <f t="shared" si="516"/>
        <v>32</v>
      </c>
      <c r="AU934" s="160">
        <f>IFERROR(AT934/AP923,"-")</f>
        <v>7.4574691214169195E-3</v>
      </c>
      <c r="AV934" s="190">
        <f t="shared" si="521"/>
        <v>34462.375</v>
      </c>
      <c r="AW934" s="101">
        <f t="shared" si="543"/>
        <v>1.5409804488105557E-3</v>
      </c>
      <c r="AX934" s="112"/>
      <c r="BN934" s="476"/>
      <c r="BO934" s="566"/>
      <c r="BP934" s="569"/>
      <c r="BQ934" s="569"/>
      <c r="BR934" s="388" t="s">
        <v>143</v>
      </c>
      <c r="BS934" s="374">
        <v>35935</v>
      </c>
      <c r="BT934" s="329">
        <v>2.5782783902100759E-4</v>
      </c>
      <c r="BU934" s="374">
        <v>2</v>
      </c>
      <c r="BV934" s="329">
        <v>1.1235955056179775E-2</v>
      </c>
      <c r="BW934" s="374">
        <v>17967.5</v>
      </c>
      <c r="BX934" s="389">
        <v>1.0746332813927248E-4</v>
      </c>
      <c r="CA934" s="9"/>
      <c r="CB934" s="138"/>
      <c r="CC934" s="138"/>
      <c r="CD934" s="138"/>
      <c r="CE934" s="138"/>
      <c r="CF934" s="138"/>
      <c r="CG934" s="138"/>
      <c r="CH934" s="1"/>
      <c r="CI934" s="9"/>
      <c r="CJ934" s="130"/>
      <c r="CK934" s="130"/>
      <c r="CL934" s="130"/>
      <c r="CM934" s="1"/>
      <c r="CN934" s="1"/>
      <c r="CO934" s="1"/>
      <c r="CP934" s="1"/>
      <c r="CQ934" s="1"/>
    </row>
    <row r="935" spans="2:95" s="14" customFormat="1" ht="13.5" customHeight="1">
      <c r="B935" s="451"/>
      <c r="C935" s="566"/>
      <c r="D935" s="581"/>
      <c r="E935" s="569"/>
      <c r="F935" s="569"/>
      <c r="G935" s="117" t="s">
        <v>143</v>
      </c>
      <c r="H935" s="187">
        <v>2312155</v>
      </c>
      <c r="I935" s="160">
        <f>IFERROR(H935/E923,"-")</f>
        <v>1.3123462073225541E-3</v>
      </c>
      <c r="J935" s="187">
        <v>15</v>
      </c>
      <c r="K935" s="160">
        <f>IFERROR(J935/F923,"-")</f>
        <v>4.8030739673390974E-3</v>
      </c>
      <c r="L935" s="190">
        <f t="shared" si="517"/>
        <v>154143.66666666666</v>
      </c>
      <c r="M935" s="101">
        <f t="shared" si="539"/>
        <v>7.2233458537994801E-4</v>
      </c>
      <c r="N935" s="569"/>
      <c r="O935" s="569"/>
      <c r="P935" s="117" t="s">
        <v>143</v>
      </c>
      <c r="Q935" s="187">
        <v>1531814</v>
      </c>
      <c r="R935" s="160">
        <f>IFERROR(Q935/N923,"-")</f>
        <v>5.4612782404562642E-3</v>
      </c>
      <c r="S935" s="187">
        <v>2</v>
      </c>
      <c r="T935" s="160">
        <f>IFERROR(S935/O923,"-")</f>
        <v>4.3668122270742356E-3</v>
      </c>
      <c r="U935" s="190">
        <f t="shared" si="518"/>
        <v>765907</v>
      </c>
      <c r="V935" s="101">
        <f t="shared" si="540"/>
        <v>9.6311278050659733E-5</v>
      </c>
      <c r="W935" s="569"/>
      <c r="X935" s="569"/>
      <c r="Y935" s="117" t="s">
        <v>143</v>
      </c>
      <c r="Z935" s="187">
        <v>77188</v>
      </c>
      <c r="AA935" s="160">
        <f>IFERROR(Z935/W923,"-")</f>
        <v>5.8558400336353482E-4</v>
      </c>
      <c r="AB935" s="187">
        <v>2</v>
      </c>
      <c r="AC935" s="160">
        <f>IFERROR(AB935/X923,"-")</f>
        <v>8.5470085470085479E-3</v>
      </c>
      <c r="AD935" s="190">
        <f t="shared" si="519"/>
        <v>38594</v>
      </c>
      <c r="AE935" s="101">
        <f t="shared" si="541"/>
        <v>9.6311278050659733E-5</v>
      </c>
      <c r="AF935" s="569"/>
      <c r="AG935" s="569"/>
      <c r="AH935" s="117" t="s">
        <v>143</v>
      </c>
      <c r="AI935" s="187">
        <v>3970441</v>
      </c>
      <c r="AJ935" s="160">
        <f>IFERROR(AI935/AF923,"-")</f>
        <v>1.0120024690117588E-2</v>
      </c>
      <c r="AK935" s="187">
        <v>10</v>
      </c>
      <c r="AL935" s="160">
        <f>IFERROR(AK935/AG923,"-")</f>
        <v>2.100840336134454E-2</v>
      </c>
      <c r="AM935" s="190">
        <f t="shared" si="520"/>
        <v>397044.1</v>
      </c>
      <c r="AN935" s="101">
        <f t="shared" si="542"/>
        <v>4.8155639025329865E-4</v>
      </c>
      <c r="AO935" s="569"/>
      <c r="AP935" s="586"/>
      <c r="AQ935" s="117" t="s">
        <v>143</v>
      </c>
      <c r="AR935" s="187">
        <f t="shared" si="515"/>
        <v>7891598</v>
      </c>
      <c r="AS935" s="160">
        <f>IFERROR(AR935/AO923,"-")</f>
        <v>3.0748679812290397E-3</v>
      </c>
      <c r="AT935" s="187">
        <f t="shared" si="516"/>
        <v>29</v>
      </c>
      <c r="AU935" s="160">
        <f>IFERROR(AT935/AP923,"-")</f>
        <v>6.7583313912840826E-3</v>
      </c>
      <c r="AV935" s="190">
        <f t="shared" si="521"/>
        <v>272124.06896551722</v>
      </c>
      <c r="AW935" s="101">
        <f t="shared" si="543"/>
        <v>1.3965135317345662E-3</v>
      </c>
      <c r="AX935" s="112"/>
      <c r="BN935" s="476"/>
      <c r="BO935" s="566"/>
      <c r="BP935" s="569"/>
      <c r="BQ935" s="569"/>
      <c r="BR935" s="388" t="s">
        <v>144</v>
      </c>
      <c r="BS935" s="374">
        <v>1164060</v>
      </c>
      <c r="BT935" s="329">
        <v>8.351943071957536E-3</v>
      </c>
      <c r="BU935" s="374">
        <v>27</v>
      </c>
      <c r="BV935" s="329">
        <v>0.15168539325842698</v>
      </c>
      <c r="BW935" s="374">
        <v>43113.333333333336</v>
      </c>
      <c r="BX935" s="389">
        <v>1.4507549298801783E-3</v>
      </c>
      <c r="CA935" s="9"/>
      <c r="CB935" s="138"/>
      <c r="CC935" s="138"/>
      <c r="CD935" s="138"/>
      <c r="CE935" s="138"/>
      <c r="CF935" s="138"/>
      <c r="CG935" s="138"/>
      <c r="CH935" s="1"/>
      <c r="CI935" s="9"/>
      <c r="CJ935" s="130"/>
      <c r="CK935" s="130"/>
      <c r="CL935" s="130"/>
      <c r="CM935" s="1"/>
      <c r="CN935" s="1"/>
      <c r="CO935" s="1"/>
      <c r="CP935" s="1"/>
      <c r="CQ935" s="1"/>
    </row>
    <row r="936" spans="2:95" s="14" customFormat="1" ht="13.5" customHeight="1">
      <c r="B936" s="451"/>
      <c r="C936" s="566"/>
      <c r="D936" s="581"/>
      <c r="E936" s="569"/>
      <c r="F936" s="569"/>
      <c r="G936" s="117" t="s">
        <v>144</v>
      </c>
      <c r="H936" s="187">
        <v>8231000</v>
      </c>
      <c r="I936" s="160">
        <f>IFERROR(H936/E923,"-")</f>
        <v>4.6717982282640843E-3</v>
      </c>
      <c r="J936" s="187">
        <v>225</v>
      </c>
      <c r="K936" s="160">
        <f>IFERROR(J936/F923,"-")</f>
        <v>7.2046109510086456E-2</v>
      </c>
      <c r="L936" s="190">
        <f t="shared" si="517"/>
        <v>36582.222222222219</v>
      </c>
      <c r="M936" s="101">
        <f t="shared" si="539"/>
        <v>1.0835018780699221E-2</v>
      </c>
      <c r="N936" s="569"/>
      <c r="O936" s="569"/>
      <c r="P936" s="117" t="s">
        <v>144</v>
      </c>
      <c r="Q936" s="187">
        <v>1921189</v>
      </c>
      <c r="R936" s="160">
        <f>IFERROR(Q936/N923,"-")</f>
        <v>6.8494919627996162E-3</v>
      </c>
      <c r="S936" s="187">
        <v>48</v>
      </c>
      <c r="T936" s="160">
        <f>IFERROR(S936/O923,"-")</f>
        <v>0.10480349344978165</v>
      </c>
      <c r="U936" s="190">
        <f t="shared" si="518"/>
        <v>40024.770833333336</v>
      </c>
      <c r="V936" s="101">
        <f t="shared" si="540"/>
        <v>2.3114706732158337E-3</v>
      </c>
      <c r="W936" s="569"/>
      <c r="X936" s="569"/>
      <c r="Y936" s="117" t="s">
        <v>144</v>
      </c>
      <c r="Z936" s="187">
        <v>2258598</v>
      </c>
      <c r="AA936" s="160">
        <f>IFERROR(Z936/W923,"-")</f>
        <v>1.7134773006540822E-2</v>
      </c>
      <c r="AB936" s="187">
        <v>26</v>
      </c>
      <c r="AC936" s="160">
        <f>IFERROR(AB936/X923,"-")</f>
        <v>0.1111111111111111</v>
      </c>
      <c r="AD936" s="190">
        <f t="shared" si="519"/>
        <v>86869.153846153844</v>
      </c>
      <c r="AE936" s="101">
        <f t="shared" si="541"/>
        <v>1.2520466146585766E-3</v>
      </c>
      <c r="AF936" s="569"/>
      <c r="AG936" s="569"/>
      <c r="AH936" s="117" t="s">
        <v>144</v>
      </c>
      <c r="AI936" s="187">
        <v>2913288</v>
      </c>
      <c r="AJ936" s="160">
        <f>IFERROR(AI936/AF923,"-")</f>
        <v>7.4255092795544094E-3</v>
      </c>
      <c r="AK936" s="187">
        <v>66</v>
      </c>
      <c r="AL936" s="160">
        <f>IFERROR(AK936/AG923,"-")</f>
        <v>0.13865546218487396</v>
      </c>
      <c r="AM936" s="190">
        <f t="shared" si="520"/>
        <v>44140.727272727272</v>
      </c>
      <c r="AN936" s="101">
        <f t="shared" si="542"/>
        <v>3.1782721756717712E-3</v>
      </c>
      <c r="AO936" s="569"/>
      <c r="AP936" s="586"/>
      <c r="AQ936" s="117" t="s">
        <v>144</v>
      </c>
      <c r="AR936" s="187">
        <f t="shared" si="515"/>
        <v>15324075</v>
      </c>
      <c r="AS936" s="160">
        <f>IFERROR(AR936/AO923,"-")</f>
        <v>5.9708448858459846E-3</v>
      </c>
      <c r="AT936" s="187">
        <f t="shared" si="516"/>
        <v>365</v>
      </c>
      <c r="AU936" s="160">
        <f>IFERROR(AT936/AP923,"-")</f>
        <v>8.5061757166161739E-2</v>
      </c>
      <c r="AV936" s="190">
        <f t="shared" si="521"/>
        <v>41983.767123287675</v>
      </c>
      <c r="AW936" s="101">
        <f t="shared" si="543"/>
        <v>1.7576808244245401E-2</v>
      </c>
      <c r="AX936" s="112"/>
      <c r="BN936" s="476"/>
      <c r="BO936" s="566"/>
      <c r="BP936" s="569"/>
      <c r="BQ936" s="569"/>
      <c r="BR936" s="388" t="s">
        <v>145</v>
      </c>
      <c r="BS936" s="374">
        <v>1955725</v>
      </c>
      <c r="BT936" s="329">
        <v>1.4032011979111175E-2</v>
      </c>
      <c r="BU936" s="374">
        <v>20</v>
      </c>
      <c r="BV936" s="329">
        <v>0.11235955056179775</v>
      </c>
      <c r="BW936" s="374">
        <v>97786.25</v>
      </c>
      <c r="BX936" s="389">
        <v>1.0746332813927246E-3</v>
      </c>
      <c r="CA936" s="9"/>
      <c r="CB936" s="138"/>
      <c r="CC936" s="138"/>
      <c r="CD936" s="138"/>
      <c r="CE936" s="138"/>
      <c r="CF936" s="138"/>
      <c r="CG936" s="138"/>
      <c r="CH936" s="1"/>
      <c r="CI936" s="9"/>
      <c r="CJ936" s="130"/>
      <c r="CK936" s="130"/>
      <c r="CL936" s="130"/>
      <c r="CM936" s="1"/>
      <c r="CN936" s="1"/>
      <c r="CO936" s="1"/>
      <c r="CP936" s="1"/>
      <c r="CQ936" s="1"/>
    </row>
    <row r="937" spans="2:95" s="14" customFormat="1" ht="13.5" customHeight="1">
      <c r="B937" s="451"/>
      <c r="C937" s="566"/>
      <c r="D937" s="581"/>
      <c r="E937" s="569"/>
      <c r="F937" s="569"/>
      <c r="G937" s="117" t="s">
        <v>145</v>
      </c>
      <c r="H937" s="187">
        <v>11481463</v>
      </c>
      <c r="I937" s="160">
        <f>IFERROR(H937/E923,"-")</f>
        <v>6.5167146763794965E-3</v>
      </c>
      <c r="J937" s="187">
        <v>232</v>
      </c>
      <c r="K937" s="160">
        <f>IFERROR(J937/F923,"-")</f>
        <v>7.428754402817804E-2</v>
      </c>
      <c r="L937" s="190">
        <f t="shared" si="517"/>
        <v>49489.064655172413</v>
      </c>
      <c r="M937" s="101">
        <f t="shared" si="539"/>
        <v>1.1172108253876529E-2</v>
      </c>
      <c r="N937" s="569"/>
      <c r="O937" s="569"/>
      <c r="P937" s="117" t="s">
        <v>145</v>
      </c>
      <c r="Q937" s="187">
        <v>425696</v>
      </c>
      <c r="R937" s="160">
        <f>IFERROR(Q937/N923,"-")</f>
        <v>1.5177066548871273E-3</v>
      </c>
      <c r="S937" s="187">
        <v>24</v>
      </c>
      <c r="T937" s="160">
        <f>IFERROR(S937/O923,"-")</f>
        <v>5.2401746724890827E-2</v>
      </c>
      <c r="U937" s="190">
        <f t="shared" si="518"/>
        <v>17737.333333333332</v>
      </c>
      <c r="V937" s="101">
        <f t="shared" si="540"/>
        <v>1.1557353366079169E-3</v>
      </c>
      <c r="W937" s="569"/>
      <c r="X937" s="569"/>
      <c r="Y937" s="117" t="s">
        <v>145</v>
      </c>
      <c r="Z937" s="187">
        <v>952429</v>
      </c>
      <c r="AA937" s="160">
        <f>IFERROR(Z937/W923,"-")</f>
        <v>7.2255685694606426E-3</v>
      </c>
      <c r="AB937" s="187">
        <v>19</v>
      </c>
      <c r="AC937" s="160">
        <f>IFERROR(AB937/X923,"-")</f>
        <v>8.11965811965812E-2</v>
      </c>
      <c r="AD937" s="190">
        <f t="shared" si="519"/>
        <v>50127.84210526316</v>
      </c>
      <c r="AE937" s="101">
        <f t="shared" si="541"/>
        <v>9.1495714148126745E-4</v>
      </c>
      <c r="AF937" s="569"/>
      <c r="AG937" s="569"/>
      <c r="AH937" s="117" t="s">
        <v>145</v>
      </c>
      <c r="AI937" s="187">
        <v>1629713</v>
      </c>
      <c r="AJ937" s="160">
        <f>IFERROR(AI937/AF923,"-")</f>
        <v>4.1538800848081123E-3</v>
      </c>
      <c r="AK937" s="187">
        <v>42</v>
      </c>
      <c r="AL937" s="160">
        <f>IFERROR(AK937/AG923,"-")</f>
        <v>8.8235294117647065E-2</v>
      </c>
      <c r="AM937" s="190">
        <f t="shared" si="520"/>
        <v>38802.690476190473</v>
      </c>
      <c r="AN937" s="101">
        <f t="shared" si="542"/>
        <v>2.0225368390638545E-3</v>
      </c>
      <c r="AO937" s="569"/>
      <c r="AP937" s="586"/>
      <c r="AQ937" s="117" t="s">
        <v>145</v>
      </c>
      <c r="AR937" s="187">
        <f t="shared" si="515"/>
        <v>14489301</v>
      </c>
      <c r="AS937" s="160">
        <f>IFERROR(AR937/AO923,"-")</f>
        <v>5.645585053279438E-3</v>
      </c>
      <c r="AT937" s="187">
        <f t="shared" si="516"/>
        <v>317</v>
      </c>
      <c r="AU937" s="160">
        <f>IFERROR(AT937/AP923,"-")</f>
        <v>7.3875553484036349E-2</v>
      </c>
      <c r="AV937" s="190">
        <f t="shared" si="521"/>
        <v>45707.574132492111</v>
      </c>
      <c r="AW937" s="101">
        <f t="shared" si="543"/>
        <v>1.5265337571029568E-2</v>
      </c>
      <c r="AX937" s="112"/>
      <c r="BN937" s="476"/>
      <c r="BO937" s="566"/>
      <c r="BP937" s="569"/>
      <c r="BQ937" s="569"/>
      <c r="BR937" s="388" t="s">
        <v>146</v>
      </c>
      <c r="BS937" s="374">
        <v>354878</v>
      </c>
      <c r="BT937" s="329">
        <v>2.5461925102573291E-3</v>
      </c>
      <c r="BU937" s="374">
        <v>17</v>
      </c>
      <c r="BV937" s="329">
        <v>9.5505617977528087E-2</v>
      </c>
      <c r="BW937" s="374">
        <v>20875.176470588234</v>
      </c>
      <c r="BX937" s="389">
        <v>9.1343828918381603E-4</v>
      </c>
      <c r="CA937" s="9"/>
      <c r="CB937" s="138"/>
      <c r="CC937" s="138"/>
      <c r="CD937" s="138"/>
      <c r="CE937" s="138"/>
      <c r="CF937" s="138"/>
      <c r="CG937" s="138"/>
      <c r="CH937" s="1"/>
      <c r="CI937" s="9"/>
      <c r="CJ937" s="130"/>
      <c r="CK937" s="130"/>
      <c r="CL937" s="130"/>
      <c r="CM937" s="1"/>
      <c r="CN937" s="1"/>
      <c r="CO937" s="1"/>
      <c r="CP937" s="1"/>
      <c r="CQ937" s="1"/>
    </row>
    <row r="938" spans="2:95" s="14" customFormat="1" ht="13.5" customHeight="1">
      <c r="B938" s="451"/>
      <c r="C938" s="566"/>
      <c r="D938" s="581"/>
      <c r="E938" s="569"/>
      <c r="F938" s="569"/>
      <c r="G938" s="117" t="s">
        <v>146</v>
      </c>
      <c r="H938" s="187">
        <v>3931288</v>
      </c>
      <c r="I938" s="160">
        <f>IFERROR(H938/E923,"-")</f>
        <v>2.2313430097431483E-3</v>
      </c>
      <c r="J938" s="187">
        <v>127</v>
      </c>
      <c r="K938" s="160">
        <f>IFERROR(J938/F923,"-")</f>
        <v>4.0666026256804357E-2</v>
      </c>
      <c r="L938" s="190">
        <f t="shared" si="517"/>
        <v>30955.023622047243</v>
      </c>
      <c r="M938" s="101">
        <f t="shared" si="539"/>
        <v>6.1157661562168926E-3</v>
      </c>
      <c r="N938" s="569"/>
      <c r="O938" s="569"/>
      <c r="P938" s="117" t="s">
        <v>146</v>
      </c>
      <c r="Q938" s="187">
        <v>846103</v>
      </c>
      <c r="R938" s="160">
        <f>IFERROR(Q938/N923,"-")</f>
        <v>3.0165567771836314E-3</v>
      </c>
      <c r="S938" s="187">
        <v>30</v>
      </c>
      <c r="T938" s="160">
        <f>IFERROR(S938/O923,"-")</f>
        <v>6.5502183406113537E-2</v>
      </c>
      <c r="U938" s="190">
        <f t="shared" si="518"/>
        <v>28203.433333333334</v>
      </c>
      <c r="V938" s="101">
        <f t="shared" si="540"/>
        <v>1.444669170759896E-3</v>
      </c>
      <c r="W938" s="569"/>
      <c r="X938" s="569"/>
      <c r="Y938" s="117" t="s">
        <v>146</v>
      </c>
      <c r="Z938" s="187">
        <v>358162</v>
      </c>
      <c r="AA938" s="160">
        <f>IFERROR(Z938/W923,"-")</f>
        <v>2.7171832125808459E-3</v>
      </c>
      <c r="AB938" s="187">
        <v>15</v>
      </c>
      <c r="AC938" s="160">
        <f>IFERROR(AB938/X923,"-")</f>
        <v>6.4102564102564097E-2</v>
      </c>
      <c r="AD938" s="190">
        <f t="shared" si="519"/>
        <v>23877.466666666667</v>
      </c>
      <c r="AE938" s="101">
        <f t="shared" si="541"/>
        <v>7.2233458537994801E-4</v>
      </c>
      <c r="AF938" s="569"/>
      <c r="AG938" s="569"/>
      <c r="AH938" s="117" t="s">
        <v>146</v>
      </c>
      <c r="AI938" s="187">
        <v>1894120</v>
      </c>
      <c r="AJ938" s="160">
        <f>IFERROR(AI938/AF923,"-")</f>
        <v>4.827811612373922E-3</v>
      </c>
      <c r="AK938" s="187">
        <v>47</v>
      </c>
      <c r="AL938" s="160">
        <f>IFERROR(AK938/AG923,"-")</f>
        <v>9.8739495798319324E-2</v>
      </c>
      <c r="AM938" s="190">
        <f t="shared" si="520"/>
        <v>40300.425531914894</v>
      </c>
      <c r="AN938" s="101">
        <f t="shared" si="542"/>
        <v>2.2633150341905038E-3</v>
      </c>
      <c r="AO938" s="569"/>
      <c r="AP938" s="586"/>
      <c r="AQ938" s="117" t="s">
        <v>146</v>
      </c>
      <c r="AR938" s="187">
        <f t="shared" si="515"/>
        <v>7029673</v>
      </c>
      <c r="AS938" s="160">
        <f>IFERROR(AR938/AO923,"-")</f>
        <v>2.7390290820959568E-3</v>
      </c>
      <c r="AT938" s="187">
        <f t="shared" si="516"/>
        <v>219</v>
      </c>
      <c r="AU938" s="160">
        <f>IFERROR(AT938/AP923,"-")</f>
        <v>5.1037054299697043E-2</v>
      </c>
      <c r="AV938" s="190">
        <f t="shared" si="521"/>
        <v>32098.963470319635</v>
      </c>
      <c r="AW938" s="101">
        <f t="shared" si="543"/>
        <v>1.0546084946547241E-2</v>
      </c>
      <c r="AX938" s="112"/>
      <c r="BN938" s="476"/>
      <c r="BO938" s="566"/>
      <c r="BP938" s="569"/>
      <c r="BQ938" s="569"/>
      <c r="BR938" s="388" t="s">
        <v>147</v>
      </c>
      <c r="BS938" s="374">
        <v>271815</v>
      </c>
      <c r="BT938" s="329">
        <v>1.9502288594266085E-3</v>
      </c>
      <c r="BU938" s="374">
        <v>20</v>
      </c>
      <c r="BV938" s="329">
        <v>0.11235955056179775</v>
      </c>
      <c r="BW938" s="374">
        <v>13590.75</v>
      </c>
      <c r="BX938" s="389">
        <v>1.0746332813927246E-3</v>
      </c>
      <c r="BZ938" s="144"/>
      <c r="CA938" s="9"/>
      <c r="CB938" s="138"/>
      <c r="CC938" s="138"/>
      <c r="CD938" s="138"/>
      <c r="CE938" s="138"/>
      <c r="CF938" s="138"/>
      <c r="CG938" s="138"/>
      <c r="CH938" s="1"/>
      <c r="CI938" s="9"/>
      <c r="CJ938" s="130"/>
      <c r="CK938" s="130"/>
      <c r="CL938" s="130"/>
      <c r="CM938" s="1"/>
      <c r="CN938" s="1"/>
      <c r="CO938" s="1"/>
      <c r="CP938" s="1"/>
      <c r="CQ938" s="1"/>
    </row>
    <row r="939" spans="2:95" s="14" customFormat="1" ht="13.5" customHeight="1">
      <c r="B939" s="451"/>
      <c r="C939" s="566"/>
      <c r="D939" s="581"/>
      <c r="E939" s="569"/>
      <c r="F939" s="569"/>
      <c r="G939" s="118" t="s">
        <v>147</v>
      </c>
      <c r="H939" s="188">
        <v>2582578</v>
      </c>
      <c r="I939" s="161">
        <f>IFERROR(H939/E923,"-")</f>
        <v>1.4658344459669301E-3</v>
      </c>
      <c r="J939" s="188">
        <v>237</v>
      </c>
      <c r="K939" s="161">
        <f>IFERROR(J939/F923,"-")</f>
        <v>7.5888568683957727E-2</v>
      </c>
      <c r="L939" s="191">
        <f t="shared" si="517"/>
        <v>10896.95358649789</v>
      </c>
      <c r="M939" s="102">
        <f t="shared" si="539"/>
        <v>1.1412886449003179E-2</v>
      </c>
      <c r="N939" s="569"/>
      <c r="O939" s="569"/>
      <c r="P939" s="118" t="s">
        <v>147</v>
      </c>
      <c r="Q939" s="188">
        <v>628995</v>
      </c>
      <c r="R939" s="161">
        <f>IFERROR(Q939/N923,"-")</f>
        <v>2.242515544874109E-3</v>
      </c>
      <c r="S939" s="188">
        <v>39</v>
      </c>
      <c r="T939" s="161">
        <f>IFERROR(S939/O923,"-")</f>
        <v>8.5152838427947602E-2</v>
      </c>
      <c r="U939" s="191">
        <f t="shared" si="518"/>
        <v>16128.076923076924</v>
      </c>
      <c r="V939" s="102">
        <f t="shared" si="540"/>
        <v>1.8780699219878647E-3</v>
      </c>
      <c r="W939" s="569"/>
      <c r="X939" s="569"/>
      <c r="Y939" s="118" t="s">
        <v>147</v>
      </c>
      <c r="Z939" s="188">
        <v>278200</v>
      </c>
      <c r="AA939" s="161">
        <f>IFERROR(Z939/W923,"-")</f>
        <v>2.1105543573578197E-3</v>
      </c>
      <c r="AB939" s="188">
        <v>23</v>
      </c>
      <c r="AC939" s="161">
        <f>IFERROR(AB939/X923,"-")</f>
        <v>9.8290598290598288E-2</v>
      </c>
      <c r="AD939" s="191">
        <f t="shared" si="519"/>
        <v>12095.652173913044</v>
      </c>
      <c r="AE939" s="102">
        <f t="shared" si="541"/>
        <v>1.107579697582587E-3</v>
      </c>
      <c r="AF939" s="569"/>
      <c r="AG939" s="569"/>
      <c r="AH939" s="118" t="s">
        <v>147</v>
      </c>
      <c r="AI939" s="188">
        <v>898645</v>
      </c>
      <c r="AJ939" s="161">
        <f>IFERROR(AI939/AF923,"-")</f>
        <v>2.2905036462324262E-3</v>
      </c>
      <c r="AK939" s="188">
        <v>56</v>
      </c>
      <c r="AL939" s="161">
        <f>IFERROR(AK939/AG923,"-")</f>
        <v>0.11764705882352941</v>
      </c>
      <c r="AM939" s="191">
        <f t="shared" si="520"/>
        <v>16047.232142857143</v>
      </c>
      <c r="AN939" s="102">
        <f t="shared" si="542"/>
        <v>2.6967157854184726E-3</v>
      </c>
      <c r="AO939" s="569"/>
      <c r="AP939" s="586"/>
      <c r="AQ939" s="118" t="s">
        <v>147</v>
      </c>
      <c r="AR939" s="188">
        <f t="shared" si="515"/>
        <v>4388418</v>
      </c>
      <c r="AS939" s="161">
        <f>IFERROR(AR939/AO923,"-")</f>
        <v>1.7098952577727833E-3</v>
      </c>
      <c r="AT939" s="188">
        <f t="shared" si="516"/>
        <v>355</v>
      </c>
      <c r="AU939" s="161">
        <f>IFERROR(AT939/AP923,"-")</f>
        <v>8.2731298065718953E-2</v>
      </c>
      <c r="AV939" s="191">
        <f t="shared" si="521"/>
        <v>12361.740845070422</v>
      </c>
      <c r="AW939" s="102">
        <f t="shared" si="543"/>
        <v>1.7095251853992102E-2</v>
      </c>
      <c r="AX939" s="112"/>
      <c r="BN939" s="477"/>
      <c r="BO939" s="567"/>
      <c r="BP939" s="570"/>
      <c r="BQ939" s="570"/>
      <c r="BR939" s="119" t="s">
        <v>74</v>
      </c>
      <c r="BS939" s="374">
        <v>25116184</v>
      </c>
      <c r="BT939" s="329">
        <v>0.18020457618405472</v>
      </c>
      <c r="BU939" s="374">
        <v>151</v>
      </c>
      <c r="BV939" s="329">
        <v>0.848314606741573</v>
      </c>
      <c r="BW939" s="374">
        <v>166332.34437086093</v>
      </c>
      <c r="BX939" s="389">
        <v>8.1134812745150709E-3</v>
      </c>
      <c r="CA939" s="9"/>
      <c r="CB939" s="138"/>
      <c r="CC939" s="138"/>
      <c r="CD939" s="138"/>
      <c r="CE939" s="138"/>
      <c r="CF939" s="138"/>
      <c r="CG939" s="138"/>
      <c r="CH939" s="1"/>
      <c r="CI939" s="9"/>
      <c r="CJ939" s="130"/>
      <c r="CK939" s="130"/>
      <c r="CL939" s="130"/>
      <c r="CM939" s="1"/>
      <c r="CN939" s="1"/>
      <c r="CO939" s="1"/>
      <c r="CP939" s="1"/>
      <c r="CQ939" s="1"/>
    </row>
    <row r="940" spans="2:95" s="14" customFormat="1" ht="13.5" customHeight="1">
      <c r="B940" s="451"/>
      <c r="C940" s="567"/>
      <c r="D940" s="582"/>
      <c r="E940" s="570"/>
      <c r="F940" s="570"/>
      <c r="G940" s="119" t="s">
        <v>74</v>
      </c>
      <c r="H940" s="181">
        <v>289101460</v>
      </c>
      <c r="I940" s="161">
        <f>IFERROR(H940/E923,"-")</f>
        <v>0.16408986619081034</v>
      </c>
      <c r="J940" s="188">
        <v>2277</v>
      </c>
      <c r="K940" s="161">
        <f>IFERROR(J940/F923,"-")</f>
        <v>0.72910662824207495</v>
      </c>
      <c r="L940" s="191">
        <f t="shared" si="517"/>
        <v>126965.94642072903</v>
      </c>
      <c r="M940" s="103">
        <f t="shared" si="539"/>
        <v>0.1096503900606761</v>
      </c>
      <c r="N940" s="570"/>
      <c r="O940" s="570"/>
      <c r="P940" s="119" t="s">
        <v>74</v>
      </c>
      <c r="Q940" s="181">
        <v>49710727</v>
      </c>
      <c r="R940" s="161">
        <f>IFERROR(Q940/N923,"-")</f>
        <v>0.17723046772151302</v>
      </c>
      <c r="S940" s="188">
        <v>353</v>
      </c>
      <c r="T940" s="161">
        <f>IFERROR(S940/O923,"-")</f>
        <v>0.77074235807860259</v>
      </c>
      <c r="U940" s="191">
        <f t="shared" si="518"/>
        <v>140823.58923512747</v>
      </c>
      <c r="V940" s="103">
        <f t="shared" si="540"/>
        <v>1.6998940575941444E-2</v>
      </c>
      <c r="W940" s="570"/>
      <c r="X940" s="570"/>
      <c r="Y940" s="119" t="s">
        <v>74</v>
      </c>
      <c r="Z940" s="181">
        <v>29432679</v>
      </c>
      <c r="AA940" s="161">
        <f>IFERROR(Z940/W923,"-")</f>
        <v>0.22328996733344353</v>
      </c>
      <c r="AB940" s="188">
        <v>168</v>
      </c>
      <c r="AC940" s="161">
        <f>IFERROR(AB940/X923,"-")</f>
        <v>0.71794871794871795</v>
      </c>
      <c r="AD940" s="191">
        <f t="shared" si="519"/>
        <v>175194.51785714287</v>
      </c>
      <c r="AE940" s="103">
        <f t="shared" si="541"/>
        <v>8.0901473562554182E-3</v>
      </c>
      <c r="AF940" s="570"/>
      <c r="AG940" s="570"/>
      <c r="AH940" s="119" t="s">
        <v>74</v>
      </c>
      <c r="AI940" s="181">
        <v>80914924</v>
      </c>
      <c r="AJ940" s="161">
        <f>IFERROR(AI940/AF923,"-")</f>
        <v>0.20623931414142363</v>
      </c>
      <c r="AK940" s="188">
        <v>392</v>
      </c>
      <c r="AL940" s="161">
        <f>IFERROR(AK940/AG923,"-")</f>
        <v>0.82352941176470584</v>
      </c>
      <c r="AM940" s="191">
        <f t="shared" si="520"/>
        <v>206415.62244897959</v>
      </c>
      <c r="AN940" s="103">
        <f t="shared" si="542"/>
        <v>1.8877010497929309E-2</v>
      </c>
      <c r="AO940" s="570"/>
      <c r="AP940" s="587"/>
      <c r="AQ940" s="119" t="s">
        <v>74</v>
      </c>
      <c r="AR940" s="181">
        <f t="shared" si="515"/>
        <v>449159790</v>
      </c>
      <c r="AS940" s="161">
        <f>IFERROR(AR940/AO923,"-")</f>
        <v>0.17500980875185981</v>
      </c>
      <c r="AT940" s="188">
        <f t="shared" si="516"/>
        <v>3190</v>
      </c>
      <c r="AU940" s="161">
        <f>IFERROR(AT940/AP923,"-")</f>
        <v>0.74341645304124915</v>
      </c>
      <c r="AV940" s="191">
        <f t="shared" si="521"/>
        <v>140802.44200626959</v>
      </c>
      <c r="AW940" s="103">
        <f t="shared" si="543"/>
        <v>0.15361648849080228</v>
      </c>
      <c r="AX940" s="112"/>
      <c r="BN940" s="555">
        <v>56</v>
      </c>
      <c r="BO940" s="565" t="s">
        <v>9</v>
      </c>
      <c r="BP940" s="568">
        <v>180459700</v>
      </c>
      <c r="BQ940" s="568">
        <v>171</v>
      </c>
      <c r="BR940" s="388" t="s">
        <v>133</v>
      </c>
      <c r="BS940" s="374">
        <v>1755819</v>
      </c>
      <c r="BT940" s="329">
        <v>9.7297014236419552E-3</v>
      </c>
      <c r="BU940" s="374">
        <v>24</v>
      </c>
      <c r="BV940" s="329">
        <v>0.14035087719298245</v>
      </c>
      <c r="BW940" s="374">
        <v>73159.125</v>
      </c>
      <c r="BX940" s="389">
        <v>1.9931899343908314E-3</v>
      </c>
      <c r="CA940" s="9"/>
      <c r="CB940" s="138"/>
      <c r="CC940" s="138"/>
      <c r="CD940" s="138"/>
      <c r="CE940" s="138"/>
      <c r="CF940" s="138"/>
      <c r="CG940" s="138"/>
      <c r="CH940" s="1"/>
      <c r="CI940" s="9"/>
      <c r="CJ940" s="130"/>
      <c r="CK940" s="130"/>
      <c r="CL940" s="130"/>
      <c r="CM940" s="1"/>
      <c r="CN940" s="1"/>
      <c r="CO940" s="1"/>
      <c r="CP940" s="1"/>
      <c r="CQ940" s="1"/>
    </row>
    <row r="941" spans="2:95" s="14" customFormat="1" ht="13.5" customHeight="1">
      <c r="B941" s="451">
        <v>53</v>
      </c>
      <c r="C941" s="565" t="s">
        <v>19</v>
      </c>
      <c r="D941" s="580">
        <f>BL57</f>
        <v>11628</v>
      </c>
      <c r="E941" s="568">
        <f>VLOOKUP(C941,$AY$5:$BI$78,2,0)</f>
        <v>686273030</v>
      </c>
      <c r="F941" s="568">
        <f>VLOOKUP(C941,$AY$5:$BI$78,7,0)</f>
        <v>1192</v>
      </c>
      <c r="G941" s="115" t="s">
        <v>133</v>
      </c>
      <c r="H941" s="186">
        <v>10171091</v>
      </c>
      <c r="I941" s="159">
        <f>IFERROR(H941/E941,"-")</f>
        <v>1.4820764557802891E-2</v>
      </c>
      <c r="J941" s="186">
        <v>170</v>
      </c>
      <c r="K941" s="159">
        <f>IFERROR(J941/F941,"-")</f>
        <v>0.14261744966442952</v>
      </c>
      <c r="L941" s="189">
        <f t="shared" si="517"/>
        <v>59829.947058823527</v>
      </c>
      <c r="M941" s="100">
        <f>IFERROR(J941/$BL$57,0)</f>
        <v>1.4619883040935672E-2</v>
      </c>
      <c r="N941" s="568">
        <f>VLOOKUP(C941,$AY$5:$BI$78,3,0)</f>
        <v>83325280</v>
      </c>
      <c r="O941" s="568">
        <f>VLOOKUP(C941,$AY$5:$BI$78,8,0)</f>
        <v>149</v>
      </c>
      <c r="P941" s="115" t="s">
        <v>133</v>
      </c>
      <c r="Q941" s="186">
        <v>392983</v>
      </c>
      <c r="R941" s="159">
        <f>IFERROR(Q941/N941,"-")</f>
        <v>4.7162517785718809E-3</v>
      </c>
      <c r="S941" s="186">
        <v>20</v>
      </c>
      <c r="T941" s="159">
        <f>IFERROR(S941/O941,"-")</f>
        <v>0.13422818791946309</v>
      </c>
      <c r="U941" s="189">
        <f t="shared" si="518"/>
        <v>19649.150000000001</v>
      </c>
      <c r="V941" s="100">
        <f>IFERROR(S941/$BL$57,0)</f>
        <v>1.7199862401100791E-3</v>
      </c>
      <c r="W941" s="568">
        <f>VLOOKUP(C941,$AY$5:$BI$78,4,0)</f>
        <v>47797570</v>
      </c>
      <c r="X941" s="568">
        <f>VLOOKUP(C941,$AY$5:$BI$78,9,0)</f>
        <v>70</v>
      </c>
      <c r="Y941" s="115" t="s">
        <v>133</v>
      </c>
      <c r="Z941" s="186">
        <v>360831</v>
      </c>
      <c r="AA941" s="159">
        <f>IFERROR(Z941/W941,"-")</f>
        <v>7.5491494651297123E-3</v>
      </c>
      <c r="AB941" s="186">
        <v>11</v>
      </c>
      <c r="AC941" s="159">
        <f>IFERROR(AB941/X941,"-")</f>
        <v>0.15714285714285714</v>
      </c>
      <c r="AD941" s="189">
        <f t="shared" si="519"/>
        <v>32802.818181818184</v>
      </c>
      <c r="AE941" s="100">
        <f>IFERROR(AB941/$BL$57,0)</f>
        <v>9.4599243206054348E-4</v>
      </c>
      <c r="AF941" s="568">
        <f>VLOOKUP(C941,$AY$5:$BI$78,5,0)</f>
        <v>117023500</v>
      </c>
      <c r="AG941" s="568">
        <f>VLOOKUP(C941,$AY$5:$BI$78,10,0)</f>
        <v>137</v>
      </c>
      <c r="AH941" s="115" t="s">
        <v>133</v>
      </c>
      <c r="AI941" s="186">
        <v>761214</v>
      </c>
      <c r="AJ941" s="159">
        <f>IFERROR(AI941/AF941,"-")</f>
        <v>6.5047960452387765E-3</v>
      </c>
      <c r="AK941" s="186">
        <v>28</v>
      </c>
      <c r="AL941" s="159">
        <f>IFERROR(AK941/AG941,"-")</f>
        <v>0.20437956204379562</v>
      </c>
      <c r="AM941" s="189">
        <f t="shared" si="520"/>
        <v>27186.214285714286</v>
      </c>
      <c r="AN941" s="100">
        <f>IFERROR(AK941/$BL$57,0)</f>
        <v>2.4079807361541109E-3</v>
      </c>
      <c r="AO941" s="568">
        <f>VLOOKUP(C941,$AY$5:$BI$78,6,0)</f>
        <v>934419380</v>
      </c>
      <c r="AP941" s="585">
        <f>VLOOKUP(C941,$AY$5:$BI$78,11,0)</f>
        <v>1548</v>
      </c>
      <c r="AQ941" s="115" t="s">
        <v>133</v>
      </c>
      <c r="AR941" s="186">
        <f t="shared" si="515"/>
        <v>11686119</v>
      </c>
      <c r="AS941" s="159">
        <f>IFERROR(AR941/AO941,"-")</f>
        <v>1.2506289199609709E-2</v>
      </c>
      <c r="AT941" s="186">
        <f t="shared" si="516"/>
        <v>229</v>
      </c>
      <c r="AU941" s="159">
        <f>IFERROR(AT941/AP941,"-")</f>
        <v>0.1479328165374677</v>
      </c>
      <c r="AV941" s="189">
        <f t="shared" si="521"/>
        <v>51031.087336244542</v>
      </c>
      <c r="AW941" s="100">
        <f>IFERROR(AT941/$BL$57,0)</f>
        <v>1.9693842449260406E-2</v>
      </c>
      <c r="AX941" s="112"/>
      <c r="BN941" s="476"/>
      <c r="BO941" s="566"/>
      <c r="BP941" s="569"/>
      <c r="BQ941" s="569"/>
      <c r="BR941" s="388" t="s">
        <v>134</v>
      </c>
      <c r="BS941" s="374">
        <v>2308211</v>
      </c>
      <c r="BT941" s="329">
        <v>1.2790728345442223E-2</v>
      </c>
      <c r="BU941" s="374">
        <v>49</v>
      </c>
      <c r="BV941" s="329">
        <v>0.28654970760233917</v>
      </c>
      <c r="BW941" s="374">
        <v>47106.34693877551</v>
      </c>
      <c r="BX941" s="389">
        <v>4.0694294493812807E-3</v>
      </c>
      <c r="CA941" s="9"/>
      <c r="CB941" s="138"/>
      <c r="CC941" s="138"/>
      <c r="CD941" s="138"/>
      <c r="CE941" s="138"/>
      <c r="CF941" s="138"/>
      <c r="CG941" s="138"/>
      <c r="CH941" s="1"/>
      <c r="CI941" s="9"/>
      <c r="CJ941" s="130"/>
      <c r="CK941" s="130"/>
      <c r="CL941" s="130"/>
      <c r="CM941" s="1"/>
      <c r="CN941" s="1"/>
      <c r="CO941" s="1"/>
      <c r="CP941" s="1"/>
      <c r="CQ941" s="1"/>
    </row>
    <row r="942" spans="2:95" s="14" customFormat="1" ht="13.5" customHeight="1">
      <c r="B942" s="451"/>
      <c r="C942" s="566"/>
      <c r="D942" s="581"/>
      <c r="E942" s="569"/>
      <c r="F942" s="569"/>
      <c r="G942" s="116" t="s">
        <v>134</v>
      </c>
      <c r="H942" s="187">
        <v>23245740</v>
      </c>
      <c r="I942" s="160">
        <f>IFERROR(H942/E941,"-")</f>
        <v>3.3872437038652094E-2</v>
      </c>
      <c r="J942" s="187">
        <v>283</v>
      </c>
      <c r="K942" s="160">
        <f>IFERROR(J942/F941,"-")</f>
        <v>0.23741610738255034</v>
      </c>
      <c r="L942" s="190">
        <f t="shared" si="517"/>
        <v>82140.42402826855</v>
      </c>
      <c r="M942" s="101">
        <f t="shared" ref="M942:M958" si="544">IFERROR(J942/$BL$57,0)</f>
        <v>2.4337805297557618E-2</v>
      </c>
      <c r="N942" s="569"/>
      <c r="O942" s="569"/>
      <c r="P942" s="116" t="s">
        <v>134</v>
      </c>
      <c r="Q942" s="187">
        <v>2264021</v>
      </c>
      <c r="R942" s="160">
        <f>IFERROR(Q942/N941,"-")</f>
        <v>2.7170877793629977E-2</v>
      </c>
      <c r="S942" s="187">
        <v>36</v>
      </c>
      <c r="T942" s="160">
        <f>IFERROR(S942/O941,"-")</f>
        <v>0.24161073825503357</v>
      </c>
      <c r="U942" s="190">
        <f t="shared" si="518"/>
        <v>62889.472222222219</v>
      </c>
      <c r="V942" s="101">
        <f t="shared" ref="V942:V958" si="545">IFERROR(S942/$BL$57,0)</f>
        <v>3.0959752321981426E-3</v>
      </c>
      <c r="W942" s="569"/>
      <c r="X942" s="569"/>
      <c r="Y942" s="116" t="s">
        <v>134</v>
      </c>
      <c r="Z942" s="187">
        <v>1234888</v>
      </c>
      <c r="AA942" s="160">
        <f>IFERROR(Z942/W941,"-")</f>
        <v>2.5835790396875825E-2</v>
      </c>
      <c r="AB942" s="187">
        <v>18</v>
      </c>
      <c r="AC942" s="160">
        <f>IFERROR(AB942/X941,"-")</f>
        <v>0.25714285714285712</v>
      </c>
      <c r="AD942" s="190">
        <f t="shared" si="519"/>
        <v>68604.888888888891</v>
      </c>
      <c r="AE942" s="101">
        <f t="shared" ref="AE942:AE958" si="546">IFERROR(AB942/$BL$57,0)</f>
        <v>1.5479876160990713E-3</v>
      </c>
      <c r="AF942" s="569"/>
      <c r="AG942" s="569"/>
      <c r="AH942" s="116" t="s">
        <v>134</v>
      </c>
      <c r="AI942" s="187">
        <v>2810255</v>
      </c>
      <c r="AJ942" s="160">
        <f>IFERROR(AI942/AF941,"-")</f>
        <v>2.401445008908467E-2</v>
      </c>
      <c r="AK942" s="187">
        <v>29</v>
      </c>
      <c r="AL942" s="160">
        <f>IFERROR(AK942/AG941,"-")</f>
        <v>0.21167883211678831</v>
      </c>
      <c r="AM942" s="190">
        <f t="shared" si="520"/>
        <v>96905.344827586203</v>
      </c>
      <c r="AN942" s="101">
        <f t="shared" ref="AN942:AN958" si="547">IFERROR(AK942/$BL$57,0)</f>
        <v>2.4939800481596146E-3</v>
      </c>
      <c r="AO942" s="569"/>
      <c r="AP942" s="586"/>
      <c r="AQ942" s="116" t="s">
        <v>134</v>
      </c>
      <c r="AR942" s="187">
        <f t="shared" si="515"/>
        <v>29554904</v>
      </c>
      <c r="AS942" s="160">
        <f>IFERROR(AR942/AO941,"-")</f>
        <v>3.1629164198199743E-2</v>
      </c>
      <c r="AT942" s="187">
        <f t="shared" si="516"/>
        <v>366</v>
      </c>
      <c r="AU942" s="160">
        <f>IFERROR(AT942/AP941,"-")</f>
        <v>0.23643410852713179</v>
      </c>
      <c r="AV942" s="190">
        <f t="shared" si="521"/>
        <v>80751.103825136612</v>
      </c>
      <c r="AW942" s="101">
        <f t="shared" ref="AW942:AW958" si="548">IFERROR(AT942/$BL$57,0)</f>
        <v>3.1475748194014448E-2</v>
      </c>
      <c r="AX942" s="112"/>
      <c r="BN942" s="476"/>
      <c r="BO942" s="566"/>
      <c r="BP942" s="569"/>
      <c r="BQ942" s="569"/>
      <c r="BR942" s="388" t="s">
        <v>135</v>
      </c>
      <c r="BS942" s="374">
        <v>1543584</v>
      </c>
      <c r="BT942" s="329">
        <v>8.5536216673307124E-3</v>
      </c>
      <c r="BU942" s="374">
        <v>65</v>
      </c>
      <c r="BV942" s="329">
        <v>0.38011695906432746</v>
      </c>
      <c r="BW942" s="374">
        <v>23747.446153846155</v>
      </c>
      <c r="BX942" s="389">
        <v>5.3982227389751678E-3</v>
      </c>
      <c r="CA942" s="9"/>
      <c r="CB942" s="138"/>
      <c r="CC942" s="138"/>
      <c r="CD942" s="138"/>
      <c r="CE942" s="138"/>
      <c r="CF942" s="138"/>
      <c r="CG942" s="138"/>
      <c r="CH942" s="1"/>
      <c r="CI942" s="9"/>
      <c r="CJ942" s="130"/>
      <c r="CK942" s="130"/>
      <c r="CL942" s="130"/>
      <c r="CM942" s="1"/>
      <c r="CN942" s="1"/>
      <c r="CO942" s="1"/>
      <c r="CP942" s="1"/>
      <c r="CQ942" s="1"/>
    </row>
    <row r="943" spans="2:95" s="14" customFormat="1" ht="13.5" customHeight="1">
      <c r="B943" s="451"/>
      <c r="C943" s="566"/>
      <c r="D943" s="581"/>
      <c r="E943" s="569"/>
      <c r="F943" s="569"/>
      <c r="G943" s="116" t="s">
        <v>474</v>
      </c>
      <c r="H943" s="187">
        <v>8431550</v>
      </c>
      <c r="I943" s="160">
        <f>IFERROR(H943/E941,"-")</f>
        <v>1.228599934926774E-2</v>
      </c>
      <c r="J943" s="187">
        <v>56</v>
      </c>
      <c r="K943" s="160">
        <f>IFERROR(J943/F941,"-")</f>
        <v>4.6979865771812082E-2</v>
      </c>
      <c r="L943" s="190">
        <f t="shared" ref="L943" si="549">IFERROR(H943/J943,"-")</f>
        <v>150563.39285714287</v>
      </c>
      <c r="M943" s="101">
        <f t="shared" si="544"/>
        <v>4.8159614723082217E-3</v>
      </c>
      <c r="N943" s="569"/>
      <c r="O943" s="569"/>
      <c r="P943" s="116" t="s">
        <v>474</v>
      </c>
      <c r="Q943" s="187">
        <v>512739</v>
      </c>
      <c r="R943" s="160">
        <f>IFERROR(Q943/N941,"-")</f>
        <v>6.1534626706324898E-3</v>
      </c>
      <c r="S943" s="187">
        <v>7</v>
      </c>
      <c r="T943" s="160">
        <f>IFERROR(S943/O941,"-")</f>
        <v>4.6979865771812082E-2</v>
      </c>
      <c r="U943" s="190">
        <f t="shared" ref="U943" si="550">IFERROR(Q943/S943,"-")</f>
        <v>73248.428571428565</v>
      </c>
      <c r="V943" s="101">
        <f t="shared" si="545"/>
        <v>6.0199518403852772E-4</v>
      </c>
      <c r="W943" s="569"/>
      <c r="X943" s="569"/>
      <c r="Y943" s="116" t="s">
        <v>474</v>
      </c>
      <c r="Z943" s="187">
        <v>206036</v>
      </c>
      <c r="AA943" s="160">
        <f>IFERROR(Z943/W941,"-")</f>
        <v>4.3105957060160169E-3</v>
      </c>
      <c r="AB943" s="187">
        <v>4</v>
      </c>
      <c r="AC943" s="160">
        <f>IFERROR(AB943/X941,"-")</f>
        <v>5.7142857142857141E-2</v>
      </c>
      <c r="AD943" s="190">
        <f t="shared" ref="AD943" si="551">IFERROR(Z943/AB943,"-")</f>
        <v>51509</v>
      </c>
      <c r="AE943" s="101">
        <f t="shared" si="546"/>
        <v>3.4399724802201581E-4</v>
      </c>
      <c r="AF943" s="569"/>
      <c r="AG943" s="569"/>
      <c r="AH943" s="116" t="s">
        <v>474</v>
      </c>
      <c r="AI943" s="187">
        <v>444809</v>
      </c>
      <c r="AJ943" s="160">
        <f>IFERROR(AI943/AF941,"-")</f>
        <v>3.801022871474533E-3</v>
      </c>
      <c r="AK943" s="187">
        <v>15</v>
      </c>
      <c r="AL943" s="160">
        <f>IFERROR(AK943/AG941,"-")</f>
        <v>0.10948905109489052</v>
      </c>
      <c r="AM943" s="190">
        <f t="shared" ref="AM943" si="552">IFERROR(AI943/AK943,"-")</f>
        <v>29653.933333333334</v>
      </c>
      <c r="AN943" s="101">
        <f t="shared" si="547"/>
        <v>1.2899896800825593E-3</v>
      </c>
      <c r="AO943" s="569"/>
      <c r="AP943" s="586"/>
      <c r="AQ943" s="116" t="s">
        <v>474</v>
      </c>
      <c r="AR943" s="187">
        <f t="shared" ref="AR943" si="553">SUM(H943,Q943,Z943,AI943)</f>
        <v>9595134</v>
      </c>
      <c r="AS943" s="160">
        <f>IFERROR(AR943/AO941,"-")</f>
        <v>1.0268552007129818E-2</v>
      </c>
      <c r="AT943" s="187">
        <f t="shared" ref="AT943" si="554">SUM(J943,S943,AB943,AK943)</f>
        <v>82</v>
      </c>
      <c r="AU943" s="160">
        <f>IFERROR(AT943/AP941,"-")</f>
        <v>5.2971576227390182E-2</v>
      </c>
      <c r="AV943" s="190">
        <f t="shared" ref="AV943" si="555">IFERROR(AR943/AT943,"-")</f>
        <v>117013.82926829268</v>
      </c>
      <c r="AW943" s="101">
        <f t="shared" si="548"/>
        <v>7.0519435844513248E-3</v>
      </c>
      <c r="AX943" s="111"/>
      <c r="BJ943" s="12"/>
      <c r="BM943" s="12"/>
      <c r="BN943" s="476"/>
      <c r="BO943" s="566"/>
      <c r="BP943" s="569"/>
      <c r="BQ943" s="569"/>
      <c r="BR943" s="388" t="s">
        <v>136</v>
      </c>
      <c r="BS943" s="374">
        <v>94539</v>
      </c>
      <c r="BT943" s="329">
        <v>5.2387873857708954E-4</v>
      </c>
      <c r="BU943" s="374">
        <v>13</v>
      </c>
      <c r="BV943" s="329">
        <v>7.6023391812865493E-2</v>
      </c>
      <c r="BW943" s="374">
        <v>7272.2307692307695</v>
      </c>
      <c r="BX943" s="389">
        <v>1.0796445477950336E-3</v>
      </c>
      <c r="BY943" s="12"/>
      <c r="CA943" s="9"/>
      <c r="CB943" s="138"/>
      <c r="CC943" s="138"/>
      <c r="CD943" s="138"/>
      <c r="CE943" s="138"/>
      <c r="CF943" s="138"/>
      <c r="CG943" s="138"/>
      <c r="CH943" s="1"/>
      <c r="CI943" s="9"/>
      <c r="CJ943" s="130"/>
      <c r="CK943" s="130"/>
      <c r="CL943" s="130"/>
      <c r="CM943" s="1"/>
      <c r="CN943" s="1"/>
      <c r="CO943" s="1"/>
      <c r="CP943" s="1"/>
      <c r="CQ943" s="1"/>
    </row>
    <row r="944" spans="2:95" s="14" customFormat="1" ht="13.5" customHeight="1">
      <c r="B944" s="451"/>
      <c r="C944" s="566"/>
      <c r="D944" s="581"/>
      <c r="E944" s="569"/>
      <c r="F944" s="569"/>
      <c r="G944" s="117" t="s">
        <v>135</v>
      </c>
      <c r="H944" s="187">
        <v>11799680</v>
      </c>
      <c r="I944" s="160">
        <f>IFERROR(H944/E941,"-")</f>
        <v>1.7193856503438579E-2</v>
      </c>
      <c r="J944" s="187">
        <v>320</v>
      </c>
      <c r="K944" s="160">
        <f>IFERROR(J944/F941,"-")</f>
        <v>0.26845637583892618</v>
      </c>
      <c r="L944" s="190">
        <f t="shared" si="517"/>
        <v>36874</v>
      </c>
      <c r="M944" s="101">
        <f t="shared" si="544"/>
        <v>2.7519779841761266E-2</v>
      </c>
      <c r="N944" s="569"/>
      <c r="O944" s="569"/>
      <c r="P944" s="117" t="s">
        <v>135</v>
      </c>
      <c r="Q944" s="187">
        <v>3519680</v>
      </c>
      <c r="R944" s="160">
        <f>IFERROR(Q944/N941,"-")</f>
        <v>4.2240242096996256E-2</v>
      </c>
      <c r="S944" s="187">
        <v>51</v>
      </c>
      <c r="T944" s="160">
        <f>IFERROR(S944/O941,"-")</f>
        <v>0.34228187919463088</v>
      </c>
      <c r="U944" s="190">
        <f t="shared" si="518"/>
        <v>69013.333333333328</v>
      </c>
      <c r="V944" s="101">
        <f t="shared" si="545"/>
        <v>4.3859649122807015E-3</v>
      </c>
      <c r="W944" s="569"/>
      <c r="X944" s="569"/>
      <c r="Y944" s="117" t="s">
        <v>135</v>
      </c>
      <c r="Z944" s="187">
        <v>573785</v>
      </c>
      <c r="AA944" s="160">
        <f>IFERROR(Z944/W941,"-")</f>
        <v>1.2004480562505583E-2</v>
      </c>
      <c r="AB944" s="187">
        <v>22</v>
      </c>
      <c r="AC944" s="160">
        <f>IFERROR(AB944/X941,"-")</f>
        <v>0.31428571428571428</v>
      </c>
      <c r="AD944" s="190">
        <f t="shared" si="519"/>
        <v>26081.136363636364</v>
      </c>
      <c r="AE944" s="101">
        <f t="shared" si="546"/>
        <v>1.891984864121087E-3</v>
      </c>
      <c r="AF944" s="569"/>
      <c r="AG944" s="569"/>
      <c r="AH944" s="117" t="s">
        <v>135</v>
      </c>
      <c r="AI944" s="187">
        <v>1218520</v>
      </c>
      <c r="AJ944" s="160">
        <f>IFERROR(AI944/AF941,"-")</f>
        <v>1.0412609433148043E-2</v>
      </c>
      <c r="AK944" s="187">
        <v>45</v>
      </c>
      <c r="AL944" s="160">
        <f>IFERROR(AK944/AG941,"-")</f>
        <v>0.32846715328467152</v>
      </c>
      <c r="AM944" s="190">
        <f t="shared" si="520"/>
        <v>27078.222222222223</v>
      </c>
      <c r="AN944" s="101">
        <f t="shared" si="547"/>
        <v>3.869969040247678E-3</v>
      </c>
      <c r="AO944" s="569"/>
      <c r="AP944" s="586"/>
      <c r="AQ944" s="117" t="s">
        <v>135</v>
      </c>
      <c r="AR944" s="187">
        <f t="shared" si="515"/>
        <v>17111665</v>
      </c>
      <c r="AS944" s="160">
        <f>IFERROR(AR944/AO941,"-")</f>
        <v>1.831261783119267E-2</v>
      </c>
      <c r="AT944" s="187">
        <f t="shared" si="516"/>
        <v>438</v>
      </c>
      <c r="AU944" s="160">
        <f>IFERROR(AT944/AP941,"-")</f>
        <v>0.28294573643410853</v>
      </c>
      <c r="AV944" s="190">
        <f t="shared" si="521"/>
        <v>39067.72831050228</v>
      </c>
      <c r="AW944" s="101">
        <f t="shared" si="548"/>
        <v>3.7667698658410735E-2</v>
      </c>
      <c r="AX944" s="112"/>
      <c r="BN944" s="476"/>
      <c r="BO944" s="566"/>
      <c r="BP944" s="569"/>
      <c r="BQ944" s="569"/>
      <c r="BR944" s="388" t="s">
        <v>137</v>
      </c>
      <c r="BS944" s="374">
        <v>10466296</v>
      </c>
      <c r="BT944" s="329">
        <v>5.7997968521503691E-2</v>
      </c>
      <c r="BU944" s="374">
        <v>74</v>
      </c>
      <c r="BV944" s="329">
        <v>0.43274853801169588</v>
      </c>
      <c r="BW944" s="374">
        <v>141436.43243243243</v>
      </c>
      <c r="BX944" s="389">
        <v>6.14566896437173E-3</v>
      </c>
      <c r="CA944" s="9"/>
      <c r="CB944" s="138"/>
      <c r="CC944" s="138"/>
      <c r="CD944" s="138"/>
      <c r="CE944" s="138"/>
      <c r="CF944" s="138"/>
      <c r="CG944" s="138"/>
      <c r="CH944" s="1"/>
      <c r="CI944" s="9"/>
      <c r="CJ944" s="130"/>
      <c r="CK944" s="130"/>
      <c r="CL944" s="130"/>
      <c r="CM944" s="1"/>
      <c r="CN944" s="1"/>
      <c r="CO944" s="1"/>
      <c r="CP944" s="1"/>
      <c r="CQ944" s="1"/>
    </row>
    <row r="945" spans="2:95" s="14" customFormat="1" ht="13.5" customHeight="1">
      <c r="B945" s="451"/>
      <c r="C945" s="566"/>
      <c r="D945" s="581"/>
      <c r="E945" s="569"/>
      <c r="F945" s="569"/>
      <c r="G945" s="117" t="s">
        <v>136</v>
      </c>
      <c r="H945" s="187">
        <v>2574993</v>
      </c>
      <c r="I945" s="160">
        <f>IFERROR(H945/E941,"-")</f>
        <v>3.7521407478303499E-3</v>
      </c>
      <c r="J945" s="187">
        <v>42</v>
      </c>
      <c r="K945" s="160">
        <f>IFERROR(J945/F941,"-")</f>
        <v>3.5234899328859058E-2</v>
      </c>
      <c r="L945" s="190">
        <f t="shared" si="517"/>
        <v>61309.357142857145</v>
      </c>
      <c r="M945" s="101">
        <f t="shared" si="544"/>
        <v>3.6119711042311661E-3</v>
      </c>
      <c r="N945" s="569"/>
      <c r="O945" s="569"/>
      <c r="P945" s="117" t="s">
        <v>136</v>
      </c>
      <c r="Q945" s="187">
        <v>64456</v>
      </c>
      <c r="R945" s="160">
        <f>IFERROR(Q945/N941,"-")</f>
        <v>7.7354675555845712E-4</v>
      </c>
      <c r="S945" s="187">
        <v>6</v>
      </c>
      <c r="T945" s="160">
        <f>IFERROR(S945/O941,"-")</f>
        <v>4.0268456375838924E-2</v>
      </c>
      <c r="U945" s="190">
        <f t="shared" si="518"/>
        <v>10742.666666666666</v>
      </c>
      <c r="V945" s="101">
        <f t="shared" si="545"/>
        <v>5.1599587203302369E-4</v>
      </c>
      <c r="W945" s="569"/>
      <c r="X945" s="569"/>
      <c r="Y945" s="117" t="s">
        <v>136</v>
      </c>
      <c r="Z945" s="187">
        <v>43804</v>
      </c>
      <c r="AA945" s="160">
        <f>IFERROR(Z945/W941,"-")</f>
        <v>9.1644826295562726E-4</v>
      </c>
      <c r="AB945" s="187">
        <v>2</v>
      </c>
      <c r="AC945" s="160">
        <f>IFERROR(AB945/X941,"-")</f>
        <v>2.8571428571428571E-2</v>
      </c>
      <c r="AD945" s="190">
        <f t="shared" si="519"/>
        <v>21902</v>
      </c>
      <c r="AE945" s="101">
        <f t="shared" si="546"/>
        <v>1.7199862401100791E-4</v>
      </c>
      <c r="AF945" s="569"/>
      <c r="AG945" s="569"/>
      <c r="AH945" s="117" t="s">
        <v>136</v>
      </c>
      <c r="AI945" s="187">
        <v>31349</v>
      </c>
      <c r="AJ945" s="160">
        <f>IFERROR(AI945/AF941,"-")</f>
        <v>2.6788636470452515E-4</v>
      </c>
      <c r="AK945" s="187">
        <v>3</v>
      </c>
      <c r="AL945" s="160">
        <f>IFERROR(AK945/AG941,"-")</f>
        <v>2.1897810218978103E-2</v>
      </c>
      <c r="AM945" s="190">
        <f t="shared" si="520"/>
        <v>10449.666666666666</v>
      </c>
      <c r="AN945" s="101">
        <f t="shared" si="547"/>
        <v>2.5799793601651185E-4</v>
      </c>
      <c r="AO945" s="569"/>
      <c r="AP945" s="586"/>
      <c r="AQ945" s="117" t="s">
        <v>136</v>
      </c>
      <c r="AR945" s="187">
        <f t="shared" si="515"/>
        <v>2714602</v>
      </c>
      <c r="AS945" s="160">
        <f>IFERROR(AR945/AO941,"-")</f>
        <v>2.9051216810165046E-3</v>
      </c>
      <c r="AT945" s="187">
        <f t="shared" si="516"/>
        <v>53</v>
      </c>
      <c r="AU945" s="160">
        <f>IFERROR(AT945/AP941,"-")</f>
        <v>3.4237726098191215E-2</v>
      </c>
      <c r="AV945" s="190">
        <f t="shared" si="521"/>
        <v>51218.905660377357</v>
      </c>
      <c r="AW945" s="101">
        <f t="shared" si="548"/>
        <v>4.5579635362917098E-3</v>
      </c>
      <c r="AX945" s="112"/>
      <c r="BN945" s="476"/>
      <c r="BO945" s="566"/>
      <c r="BP945" s="569"/>
      <c r="BQ945" s="569"/>
      <c r="BR945" s="388" t="s">
        <v>138</v>
      </c>
      <c r="BS945" s="374">
        <v>6716183</v>
      </c>
      <c r="BT945" s="329">
        <v>3.7217079491986299E-2</v>
      </c>
      <c r="BU945" s="374">
        <v>74</v>
      </c>
      <c r="BV945" s="329">
        <v>0.43274853801169588</v>
      </c>
      <c r="BW945" s="374">
        <v>90759.229729729734</v>
      </c>
      <c r="BX945" s="389">
        <v>6.14566896437173E-3</v>
      </c>
      <c r="CA945" s="9"/>
      <c r="CB945" s="138"/>
      <c r="CC945" s="138"/>
      <c r="CD945" s="138"/>
      <c r="CE945" s="138"/>
      <c r="CF945" s="138"/>
      <c r="CG945" s="138"/>
      <c r="CH945" s="1"/>
      <c r="CI945" s="9"/>
      <c r="CJ945" s="130"/>
      <c r="CK945" s="130"/>
      <c r="CL945" s="130"/>
      <c r="CM945" s="1"/>
      <c r="CN945" s="1"/>
      <c r="CO945" s="1"/>
      <c r="CP945" s="1"/>
      <c r="CQ945" s="1"/>
    </row>
    <row r="946" spans="2:95" s="14" customFormat="1" ht="13.5" customHeight="1">
      <c r="B946" s="451"/>
      <c r="C946" s="566"/>
      <c r="D946" s="581"/>
      <c r="E946" s="569"/>
      <c r="F946" s="569"/>
      <c r="G946" s="117" t="s">
        <v>137</v>
      </c>
      <c r="H946" s="187">
        <v>17949827</v>
      </c>
      <c r="I946" s="160">
        <f>IFERROR(H946/E941,"-")</f>
        <v>2.6155518598771105E-2</v>
      </c>
      <c r="J946" s="187">
        <v>359</v>
      </c>
      <c r="K946" s="160">
        <f>IFERROR(J946/F941,"-")</f>
        <v>0.3011744966442953</v>
      </c>
      <c r="L946" s="190">
        <f t="shared" si="517"/>
        <v>49999.51810584958</v>
      </c>
      <c r="M946" s="101">
        <f t="shared" si="544"/>
        <v>3.087375300997592E-2</v>
      </c>
      <c r="N946" s="569"/>
      <c r="O946" s="569"/>
      <c r="P946" s="117" t="s">
        <v>137</v>
      </c>
      <c r="Q946" s="187">
        <v>1533966</v>
      </c>
      <c r="R946" s="160">
        <f>IFERROR(Q946/N941,"-")</f>
        <v>1.8409371081621329E-2</v>
      </c>
      <c r="S946" s="187">
        <v>52</v>
      </c>
      <c r="T946" s="160">
        <f>IFERROR(S946/O941,"-")</f>
        <v>0.34899328859060402</v>
      </c>
      <c r="U946" s="190">
        <f t="shared" si="518"/>
        <v>29499.346153846152</v>
      </c>
      <c r="V946" s="101">
        <f t="shared" si="545"/>
        <v>4.4719642242862061E-3</v>
      </c>
      <c r="W946" s="569"/>
      <c r="X946" s="569"/>
      <c r="Y946" s="117" t="s">
        <v>137</v>
      </c>
      <c r="Z946" s="187">
        <v>801165</v>
      </c>
      <c r="AA946" s="160">
        <f>IFERROR(Z946/W941,"-")</f>
        <v>1.6761626166351136E-2</v>
      </c>
      <c r="AB946" s="187">
        <v>23</v>
      </c>
      <c r="AC946" s="160">
        <f>IFERROR(AB946/X941,"-")</f>
        <v>0.32857142857142857</v>
      </c>
      <c r="AD946" s="190">
        <f t="shared" si="519"/>
        <v>34833.260869565216</v>
      </c>
      <c r="AE946" s="101">
        <f t="shared" si="546"/>
        <v>1.9779841761265911E-3</v>
      </c>
      <c r="AF946" s="569"/>
      <c r="AG946" s="569"/>
      <c r="AH946" s="117" t="s">
        <v>137</v>
      </c>
      <c r="AI946" s="187">
        <v>2734062</v>
      </c>
      <c r="AJ946" s="160">
        <f>IFERROR(AI946/AF941,"-")</f>
        <v>2.3363358641640353E-2</v>
      </c>
      <c r="AK946" s="187">
        <v>65</v>
      </c>
      <c r="AL946" s="160">
        <f>IFERROR(AK946/AG941,"-")</f>
        <v>0.47445255474452552</v>
      </c>
      <c r="AM946" s="190">
        <f t="shared" si="520"/>
        <v>42062.492307692308</v>
      </c>
      <c r="AN946" s="101">
        <f t="shared" si="547"/>
        <v>5.5899552803577567E-3</v>
      </c>
      <c r="AO946" s="569"/>
      <c r="AP946" s="586"/>
      <c r="AQ946" s="117" t="s">
        <v>137</v>
      </c>
      <c r="AR946" s="187">
        <f t="shared" si="515"/>
        <v>23019020</v>
      </c>
      <c r="AS946" s="160">
        <f>IFERROR(AR946/AO941,"-")</f>
        <v>2.4634570400284293E-2</v>
      </c>
      <c r="AT946" s="187">
        <f t="shared" si="516"/>
        <v>499</v>
      </c>
      <c r="AU946" s="160">
        <f>IFERROR(AT946/AP941,"-")</f>
        <v>0.32235142118863047</v>
      </c>
      <c r="AV946" s="190">
        <f t="shared" si="521"/>
        <v>46130.300601202405</v>
      </c>
      <c r="AW946" s="101">
        <f t="shared" si="548"/>
        <v>4.2913656690746475E-2</v>
      </c>
      <c r="AX946" s="112"/>
      <c r="BN946" s="476"/>
      <c r="BO946" s="566"/>
      <c r="BP946" s="569"/>
      <c r="BQ946" s="569"/>
      <c r="BR946" s="388" t="s">
        <v>139</v>
      </c>
      <c r="BS946" s="374">
        <v>6562455</v>
      </c>
      <c r="BT946" s="329">
        <v>3.6365210625973553E-2</v>
      </c>
      <c r="BU946" s="374">
        <v>29</v>
      </c>
      <c r="BV946" s="329">
        <v>0.16959064327485379</v>
      </c>
      <c r="BW946" s="374">
        <v>226291.55172413794</v>
      </c>
      <c r="BX946" s="389">
        <v>2.408437837388921E-3</v>
      </c>
      <c r="CA946" s="9"/>
      <c r="CB946" s="138"/>
      <c r="CC946" s="138"/>
      <c r="CD946" s="138"/>
      <c r="CE946" s="138"/>
      <c r="CF946" s="138"/>
      <c r="CG946" s="138"/>
      <c r="CH946" s="1"/>
      <c r="CI946" s="9"/>
      <c r="CJ946" s="130"/>
      <c r="CK946" s="130"/>
      <c r="CL946" s="130"/>
      <c r="CM946" s="1"/>
      <c r="CN946" s="1"/>
      <c r="CO946" s="1"/>
      <c r="CP946" s="1"/>
      <c r="CQ946" s="1"/>
    </row>
    <row r="947" spans="2:95" s="14" customFormat="1" ht="13.5" customHeight="1">
      <c r="B947" s="451"/>
      <c r="C947" s="566"/>
      <c r="D947" s="581"/>
      <c r="E947" s="569"/>
      <c r="F947" s="569"/>
      <c r="G947" s="117" t="s">
        <v>138</v>
      </c>
      <c r="H947" s="187">
        <v>25547591</v>
      </c>
      <c r="I947" s="160">
        <f>IFERROR(H947/E941,"-")</f>
        <v>3.7226570013978257E-2</v>
      </c>
      <c r="J947" s="187">
        <v>434</v>
      </c>
      <c r="K947" s="160">
        <f>IFERROR(J947/F941,"-")</f>
        <v>0.36409395973154363</v>
      </c>
      <c r="L947" s="190">
        <f t="shared" si="517"/>
        <v>58865.417050691241</v>
      </c>
      <c r="M947" s="101">
        <f t="shared" si="544"/>
        <v>3.7323701410388717E-2</v>
      </c>
      <c r="N947" s="569"/>
      <c r="O947" s="569"/>
      <c r="P947" s="117" t="s">
        <v>138</v>
      </c>
      <c r="Q947" s="187">
        <v>3940507</v>
      </c>
      <c r="R947" s="160">
        <f>IFERROR(Q947/N941,"-")</f>
        <v>4.7290654168818877E-2</v>
      </c>
      <c r="S947" s="187">
        <v>67</v>
      </c>
      <c r="T947" s="160">
        <f>IFERROR(S947/O941,"-")</f>
        <v>0.44966442953020136</v>
      </c>
      <c r="U947" s="190">
        <f t="shared" si="518"/>
        <v>58813.537313432833</v>
      </c>
      <c r="V947" s="101">
        <f t="shared" si="545"/>
        <v>5.761953904368765E-3</v>
      </c>
      <c r="W947" s="569"/>
      <c r="X947" s="569"/>
      <c r="Y947" s="117" t="s">
        <v>138</v>
      </c>
      <c r="Z947" s="187">
        <v>1997578</v>
      </c>
      <c r="AA947" s="160">
        <f>IFERROR(Z947/W941,"-")</f>
        <v>4.1792459323768967E-2</v>
      </c>
      <c r="AB947" s="187">
        <v>25</v>
      </c>
      <c r="AC947" s="160">
        <f>IFERROR(AB947/X941,"-")</f>
        <v>0.35714285714285715</v>
      </c>
      <c r="AD947" s="190">
        <f t="shared" si="519"/>
        <v>79903.12</v>
      </c>
      <c r="AE947" s="101">
        <f t="shared" si="546"/>
        <v>2.1499828001375989E-3</v>
      </c>
      <c r="AF947" s="569"/>
      <c r="AG947" s="569"/>
      <c r="AH947" s="117" t="s">
        <v>138</v>
      </c>
      <c r="AI947" s="187">
        <v>3643993</v>
      </c>
      <c r="AJ947" s="160">
        <f>IFERROR(AI947/AF941,"-")</f>
        <v>3.1138984904741356E-2</v>
      </c>
      <c r="AK947" s="187">
        <v>62</v>
      </c>
      <c r="AL947" s="160">
        <f>IFERROR(AK947/AG941,"-")</f>
        <v>0.45255474452554745</v>
      </c>
      <c r="AM947" s="190">
        <f t="shared" si="520"/>
        <v>58774.080645161288</v>
      </c>
      <c r="AN947" s="101">
        <f t="shared" si="547"/>
        <v>5.3319573443412456E-3</v>
      </c>
      <c r="AO947" s="569"/>
      <c r="AP947" s="586"/>
      <c r="AQ947" s="117" t="s">
        <v>138</v>
      </c>
      <c r="AR947" s="187">
        <f t="shared" si="515"/>
        <v>35129669</v>
      </c>
      <c r="AS947" s="160">
        <f>IFERROR(AR947/AO941,"-")</f>
        <v>3.7595184509122657E-2</v>
      </c>
      <c r="AT947" s="187">
        <f t="shared" si="516"/>
        <v>588</v>
      </c>
      <c r="AU947" s="160">
        <f>IFERROR(AT947/AP941,"-")</f>
        <v>0.37984496124031009</v>
      </c>
      <c r="AV947" s="190">
        <f t="shared" si="521"/>
        <v>59744.335034013602</v>
      </c>
      <c r="AW947" s="101">
        <f t="shared" si="548"/>
        <v>5.0567595459236329E-2</v>
      </c>
      <c r="AX947" s="112"/>
      <c r="BN947" s="476"/>
      <c r="BO947" s="566"/>
      <c r="BP947" s="569"/>
      <c r="BQ947" s="569"/>
      <c r="BR947" s="388" t="s">
        <v>436</v>
      </c>
      <c r="BS947" s="374">
        <v>0</v>
      </c>
      <c r="BT947" s="329">
        <v>0</v>
      </c>
      <c r="BU947" s="374">
        <v>0</v>
      </c>
      <c r="BV947" s="329">
        <v>0</v>
      </c>
      <c r="BW947" s="374" t="s">
        <v>329</v>
      </c>
      <c r="BX947" s="389">
        <v>0</v>
      </c>
      <c r="CA947" s="9"/>
      <c r="CB947" s="138"/>
      <c r="CC947" s="138"/>
      <c r="CD947" s="138"/>
      <c r="CE947" s="138"/>
      <c r="CF947" s="138"/>
      <c r="CG947" s="138"/>
      <c r="CH947" s="1"/>
      <c r="CI947" s="9"/>
      <c r="CJ947" s="130"/>
      <c r="CK947" s="130"/>
      <c r="CL947" s="130"/>
      <c r="CM947" s="1"/>
      <c r="CN947" s="1"/>
      <c r="CO947" s="1"/>
      <c r="CP947" s="1"/>
      <c r="CQ947" s="1"/>
    </row>
    <row r="948" spans="2:95" s="14" customFormat="1" ht="13.5" customHeight="1">
      <c r="B948" s="451"/>
      <c r="C948" s="566"/>
      <c r="D948" s="581"/>
      <c r="E948" s="569"/>
      <c r="F948" s="569"/>
      <c r="G948" s="117" t="s">
        <v>139</v>
      </c>
      <c r="H948" s="187">
        <v>17954757</v>
      </c>
      <c r="I948" s="160">
        <f>IFERROR(H948/E941,"-")</f>
        <v>2.6162702328546991E-2</v>
      </c>
      <c r="J948" s="187">
        <v>106</v>
      </c>
      <c r="K948" s="160">
        <f>IFERROR(J948/F941,"-")</f>
        <v>8.8926174496644292E-2</v>
      </c>
      <c r="L948" s="190">
        <f t="shared" si="517"/>
        <v>169384.5</v>
      </c>
      <c r="M948" s="101">
        <f t="shared" si="544"/>
        <v>9.1159270725834195E-3</v>
      </c>
      <c r="N948" s="569"/>
      <c r="O948" s="569"/>
      <c r="P948" s="117" t="s">
        <v>139</v>
      </c>
      <c r="Q948" s="187">
        <v>619615</v>
      </c>
      <c r="R948" s="160">
        <f>IFERROR(Q948/N941,"-")</f>
        <v>7.4360986245710784E-3</v>
      </c>
      <c r="S948" s="187">
        <v>16</v>
      </c>
      <c r="T948" s="160">
        <f>IFERROR(S948/O941,"-")</f>
        <v>0.10738255033557047</v>
      </c>
      <c r="U948" s="190">
        <f t="shared" si="518"/>
        <v>38725.9375</v>
      </c>
      <c r="V948" s="101">
        <f t="shared" si="545"/>
        <v>1.3759889920880633E-3</v>
      </c>
      <c r="W948" s="569"/>
      <c r="X948" s="569"/>
      <c r="Y948" s="117" t="s">
        <v>139</v>
      </c>
      <c r="Z948" s="187">
        <v>65209</v>
      </c>
      <c r="AA948" s="160">
        <f>IFERROR(Z948/W941,"-")</f>
        <v>1.3642743762915144E-3</v>
      </c>
      <c r="AB948" s="187">
        <v>7</v>
      </c>
      <c r="AC948" s="160">
        <f>IFERROR(AB948/X941,"-")</f>
        <v>0.1</v>
      </c>
      <c r="AD948" s="190">
        <f t="shared" si="519"/>
        <v>9315.5714285714294</v>
      </c>
      <c r="AE948" s="101">
        <f t="shared" si="546"/>
        <v>6.0199518403852772E-4</v>
      </c>
      <c r="AF948" s="569"/>
      <c r="AG948" s="569"/>
      <c r="AH948" s="117" t="s">
        <v>139</v>
      </c>
      <c r="AI948" s="187">
        <v>4093637</v>
      </c>
      <c r="AJ948" s="160">
        <f>IFERROR(AI948/AF941,"-")</f>
        <v>3.4981324263929893E-2</v>
      </c>
      <c r="AK948" s="187">
        <v>24</v>
      </c>
      <c r="AL948" s="160">
        <f>IFERROR(AK948/AG941,"-")</f>
        <v>0.17518248175182483</v>
      </c>
      <c r="AM948" s="190">
        <f t="shared" si="520"/>
        <v>170568.20833333334</v>
      </c>
      <c r="AN948" s="101">
        <f t="shared" si="547"/>
        <v>2.0639834881320948E-3</v>
      </c>
      <c r="AO948" s="569"/>
      <c r="AP948" s="586"/>
      <c r="AQ948" s="117" t="s">
        <v>139</v>
      </c>
      <c r="AR948" s="187">
        <f t="shared" si="515"/>
        <v>22733218</v>
      </c>
      <c r="AS948" s="160">
        <f>IFERROR(AR948/AO941,"-")</f>
        <v>2.4328709877571245E-2</v>
      </c>
      <c r="AT948" s="187">
        <f t="shared" si="516"/>
        <v>153</v>
      </c>
      <c r="AU948" s="160">
        <f>IFERROR(AT948/AP941,"-")</f>
        <v>9.8837209302325577E-2</v>
      </c>
      <c r="AV948" s="190">
        <f t="shared" si="521"/>
        <v>148583.12418300653</v>
      </c>
      <c r="AW948" s="101">
        <f t="shared" si="548"/>
        <v>1.3157894736842105E-2</v>
      </c>
      <c r="AX948" s="112"/>
      <c r="BN948" s="476"/>
      <c r="BO948" s="566"/>
      <c r="BP948" s="569"/>
      <c r="BQ948" s="569"/>
      <c r="BR948" s="388" t="s">
        <v>140</v>
      </c>
      <c r="BS948" s="374">
        <v>33100</v>
      </c>
      <c r="BT948" s="329">
        <v>1.8342045343087681E-4</v>
      </c>
      <c r="BU948" s="374">
        <v>1</v>
      </c>
      <c r="BV948" s="329">
        <v>5.8479532163742687E-3</v>
      </c>
      <c r="BW948" s="374">
        <v>33100</v>
      </c>
      <c r="BX948" s="389">
        <v>8.3049580599617968E-5</v>
      </c>
      <c r="CA948" s="9"/>
      <c r="CB948" s="138"/>
      <c r="CC948" s="138"/>
      <c r="CD948" s="138"/>
      <c r="CE948" s="138"/>
      <c r="CF948" s="138"/>
      <c r="CG948" s="138"/>
      <c r="CH948" s="1"/>
      <c r="CI948" s="9"/>
      <c r="CJ948" s="130"/>
      <c r="CK948" s="130"/>
      <c r="CL948" s="130"/>
      <c r="CM948" s="1"/>
      <c r="CN948" s="1"/>
      <c r="CO948" s="1"/>
      <c r="CP948" s="1"/>
      <c r="CQ948" s="1"/>
    </row>
    <row r="949" spans="2:95" s="14" customFormat="1" ht="13.5" customHeight="1">
      <c r="B949" s="451"/>
      <c r="C949" s="566"/>
      <c r="D949" s="581"/>
      <c r="E949" s="569"/>
      <c r="F949" s="569"/>
      <c r="G949" s="117" t="s">
        <v>149</v>
      </c>
      <c r="H949" s="187">
        <v>3940</v>
      </c>
      <c r="I949" s="160">
        <f>IFERROR(H949/E941,"-")</f>
        <v>5.7411552367138777E-6</v>
      </c>
      <c r="J949" s="187">
        <v>1</v>
      </c>
      <c r="K949" s="160">
        <f>IFERROR(J949/F941,"-")</f>
        <v>8.3892617449664428E-4</v>
      </c>
      <c r="L949" s="190">
        <f t="shared" si="517"/>
        <v>3940</v>
      </c>
      <c r="M949" s="101">
        <f t="shared" si="544"/>
        <v>8.5999312005503954E-5</v>
      </c>
      <c r="N949" s="569"/>
      <c r="O949" s="569"/>
      <c r="P949" s="117" t="s">
        <v>149</v>
      </c>
      <c r="Q949" s="187">
        <v>0</v>
      </c>
      <c r="R949" s="160">
        <f>IFERROR(Q949/N941,"-")</f>
        <v>0</v>
      </c>
      <c r="S949" s="187">
        <v>0</v>
      </c>
      <c r="T949" s="160">
        <f>IFERROR(S949/O941,"-")</f>
        <v>0</v>
      </c>
      <c r="U949" s="190" t="str">
        <f t="shared" si="518"/>
        <v>-</v>
      </c>
      <c r="V949" s="101">
        <f t="shared" si="545"/>
        <v>0</v>
      </c>
      <c r="W949" s="569"/>
      <c r="X949" s="569"/>
      <c r="Y949" s="117" t="s">
        <v>149</v>
      </c>
      <c r="Z949" s="187">
        <v>0</v>
      </c>
      <c r="AA949" s="160">
        <f>IFERROR(Z949/W941,"-")</f>
        <v>0</v>
      </c>
      <c r="AB949" s="187">
        <v>0</v>
      </c>
      <c r="AC949" s="160">
        <f>IFERROR(AB949/X941,"-")</f>
        <v>0</v>
      </c>
      <c r="AD949" s="190" t="str">
        <f t="shared" si="519"/>
        <v>-</v>
      </c>
      <c r="AE949" s="101">
        <f t="shared" si="546"/>
        <v>0</v>
      </c>
      <c r="AF949" s="569"/>
      <c r="AG949" s="569"/>
      <c r="AH949" s="117" t="s">
        <v>149</v>
      </c>
      <c r="AI949" s="187">
        <v>0</v>
      </c>
      <c r="AJ949" s="160">
        <f>IFERROR(AI949/AF941,"-")</f>
        <v>0</v>
      </c>
      <c r="AK949" s="187">
        <v>0</v>
      </c>
      <c r="AL949" s="160">
        <f>IFERROR(AK949/AG941,"-")</f>
        <v>0</v>
      </c>
      <c r="AM949" s="190" t="str">
        <f t="shared" si="520"/>
        <v>-</v>
      </c>
      <c r="AN949" s="101">
        <f t="shared" si="547"/>
        <v>0</v>
      </c>
      <c r="AO949" s="569"/>
      <c r="AP949" s="586"/>
      <c r="AQ949" s="117" t="s">
        <v>149</v>
      </c>
      <c r="AR949" s="187">
        <f t="shared" si="515"/>
        <v>3940</v>
      </c>
      <c r="AS949" s="160">
        <f>IFERROR(AR949/AO941,"-")</f>
        <v>4.2165221359171721E-6</v>
      </c>
      <c r="AT949" s="187">
        <f t="shared" si="516"/>
        <v>1</v>
      </c>
      <c r="AU949" s="160">
        <f>IFERROR(AT949/AP941,"-")</f>
        <v>6.459948320413437E-4</v>
      </c>
      <c r="AV949" s="190">
        <f t="shared" si="521"/>
        <v>3940</v>
      </c>
      <c r="AW949" s="101">
        <f t="shared" si="548"/>
        <v>8.5999312005503954E-5</v>
      </c>
      <c r="AX949" s="112"/>
      <c r="BN949" s="476"/>
      <c r="BO949" s="566"/>
      <c r="BP949" s="569"/>
      <c r="BQ949" s="569"/>
      <c r="BR949" s="388" t="s">
        <v>141</v>
      </c>
      <c r="BS949" s="374">
        <v>279645</v>
      </c>
      <c r="BT949" s="329">
        <v>1.5496257613195634E-3</v>
      </c>
      <c r="BU949" s="374">
        <v>10</v>
      </c>
      <c r="BV949" s="329">
        <v>5.8479532163742687E-2</v>
      </c>
      <c r="BW949" s="374">
        <v>27964.5</v>
      </c>
      <c r="BX949" s="389">
        <v>8.3049580599617973E-4</v>
      </c>
      <c r="CA949" s="9"/>
      <c r="CB949" s="138"/>
      <c r="CC949" s="138"/>
      <c r="CD949" s="138"/>
      <c r="CE949" s="138"/>
      <c r="CF949" s="138"/>
      <c r="CG949" s="138"/>
      <c r="CH949" s="1"/>
      <c r="CI949" s="9"/>
      <c r="CJ949" s="130"/>
      <c r="CK949" s="130"/>
      <c r="CL949" s="130"/>
      <c r="CM949" s="1"/>
      <c r="CN949" s="1"/>
      <c r="CO949" s="1"/>
      <c r="CP949" s="1"/>
      <c r="CQ949" s="1"/>
    </row>
    <row r="950" spans="2:95" s="14" customFormat="1" ht="13.5" customHeight="1">
      <c r="B950" s="451"/>
      <c r="C950" s="566"/>
      <c r="D950" s="581"/>
      <c r="E950" s="569"/>
      <c r="F950" s="569"/>
      <c r="G950" s="117" t="s">
        <v>140</v>
      </c>
      <c r="H950" s="187">
        <v>97205</v>
      </c>
      <c r="I950" s="160">
        <f>IFERROR(H950/E941,"-")</f>
        <v>1.4164187684892701E-4</v>
      </c>
      <c r="J950" s="187">
        <v>10</v>
      </c>
      <c r="K950" s="160">
        <f>IFERROR(J950/F941,"-")</f>
        <v>8.389261744966443E-3</v>
      </c>
      <c r="L950" s="190">
        <f t="shared" si="517"/>
        <v>9720.5</v>
      </c>
      <c r="M950" s="101">
        <f t="shared" si="544"/>
        <v>8.5999312005503956E-4</v>
      </c>
      <c r="N950" s="569"/>
      <c r="O950" s="569"/>
      <c r="P950" s="117" t="s">
        <v>140</v>
      </c>
      <c r="Q950" s="187">
        <v>0</v>
      </c>
      <c r="R950" s="160">
        <f>IFERROR(Q950/N941,"-")</f>
        <v>0</v>
      </c>
      <c r="S950" s="187">
        <v>0</v>
      </c>
      <c r="T950" s="160">
        <f>IFERROR(S950/O941,"-")</f>
        <v>0</v>
      </c>
      <c r="U950" s="190" t="str">
        <f t="shared" si="518"/>
        <v>-</v>
      </c>
      <c r="V950" s="101">
        <f t="shared" si="545"/>
        <v>0</v>
      </c>
      <c r="W950" s="569"/>
      <c r="X950" s="569"/>
      <c r="Y950" s="117" t="s">
        <v>140</v>
      </c>
      <c r="Z950" s="187">
        <v>0</v>
      </c>
      <c r="AA950" s="160">
        <f>IFERROR(Z950/W941,"-")</f>
        <v>0</v>
      </c>
      <c r="AB950" s="187">
        <v>0</v>
      </c>
      <c r="AC950" s="160">
        <f>IFERROR(AB950/X941,"-")</f>
        <v>0</v>
      </c>
      <c r="AD950" s="190" t="str">
        <f t="shared" si="519"/>
        <v>-</v>
      </c>
      <c r="AE950" s="101">
        <f t="shared" si="546"/>
        <v>0</v>
      </c>
      <c r="AF950" s="569"/>
      <c r="AG950" s="569"/>
      <c r="AH950" s="117" t="s">
        <v>140</v>
      </c>
      <c r="AI950" s="187">
        <v>0</v>
      </c>
      <c r="AJ950" s="160">
        <f>IFERROR(AI950/AF941,"-")</f>
        <v>0</v>
      </c>
      <c r="AK950" s="187">
        <v>0</v>
      </c>
      <c r="AL950" s="160">
        <f>IFERROR(AK950/AG941,"-")</f>
        <v>0</v>
      </c>
      <c r="AM950" s="190" t="str">
        <f t="shared" si="520"/>
        <v>-</v>
      </c>
      <c r="AN950" s="101">
        <f t="shared" si="547"/>
        <v>0</v>
      </c>
      <c r="AO950" s="569"/>
      <c r="AP950" s="586"/>
      <c r="AQ950" s="117" t="s">
        <v>140</v>
      </c>
      <c r="AR950" s="187">
        <f t="shared" si="515"/>
        <v>97205</v>
      </c>
      <c r="AS950" s="160">
        <f>IFERROR(AR950/AO941,"-")</f>
        <v>1.0402716604614943E-4</v>
      </c>
      <c r="AT950" s="187">
        <f t="shared" si="516"/>
        <v>10</v>
      </c>
      <c r="AU950" s="160">
        <f>IFERROR(AT950/AP941,"-")</f>
        <v>6.4599483204134363E-3</v>
      </c>
      <c r="AV950" s="190">
        <f t="shared" si="521"/>
        <v>9720.5</v>
      </c>
      <c r="AW950" s="101">
        <f t="shared" si="548"/>
        <v>8.5999312005503956E-4</v>
      </c>
      <c r="AX950" s="112"/>
      <c r="BN950" s="476"/>
      <c r="BO950" s="566"/>
      <c r="BP950" s="569"/>
      <c r="BQ950" s="569"/>
      <c r="BR950" s="388" t="s">
        <v>142</v>
      </c>
      <c r="BS950" s="374">
        <v>32118</v>
      </c>
      <c r="BT950" s="329">
        <v>1.7797879526564657E-4</v>
      </c>
      <c r="BU950" s="374">
        <v>3</v>
      </c>
      <c r="BV950" s="329">
        <v>1.7543859649122806E-2</v>
      </c>
      <c r="BW950" s="374">
        <v>10706</v>
      </c>
      <c r="BX950" s="389">
        <v>2.4914874179885393E-4</v>
      </c>
      <c r="CA950" s="9"/>
      <c r="CB950" s="138"/>
      <c r="CC950" s="138"/>
      <c r="CD950" s="138"/>
      <c r="CE950" s="138"/>
      <c r="CF950" s="138"/>
      <c r="CG950" s="138"/>
      <c r="CH950" s="1"/>
      <c r="CI950" s="9"/>
      <c r="CJ950" s="130"/>
      <c r="CK950" s="130"/>
      <c r="CL950" s="130"/>
      <c r="CM950" s="1"/>
      <c r="CN950" s="1"/>
      <c r="CO950" s="1"/>
      <c r="CP950" s="1"/>
      <c r="CQ950" s="1"/>
    </row>
    <row r="951" spans="2:95" s="14" customFormat="1" ht="13.5" customHeight="1">
      <c r="B951" s="451"/>
      <c r="C951" s="566"/>
      <c r="D951" s="581"/>
      <c r="E951" s="569"/>
      <c r="F951" s="569"/>
      <c r="G951" s="117" t="s">
        <v>141</v>
      </c>
      <c r="H951" s="187">
        <v>449117</v>
      </c>
      <c r="I951" s="160">
        <f>IFERROR(H951/E941,"-")</f>
        <v>6.544290397074179E-4</v>
      </c>
      <c r="J951" s="187">
        <v>34</v>
      </c>
      <c r="K951" s="160">
        <f>IFERROR(J951/F941,"-")</f>
        <v>2.8523489932885907E-2</v>
      </c>
      <c r="L951" s="190">
        <f t="shared" si="517"/>
        <v>13209.323529411764</v>
      </c>
      <c r="M951" s="101">
        <f t="shared" si="544"/>
        <v>2.9239766081871343E-3</v>
      </c>
      <c r="N951" s="569"/>
      <c r="O951" s="569"/>
      <c r="P951" s="117" t="s">
        <v>141</v>
      </c>
      <c r="Q951" s="187">
        <v>17275</v>
      </c>
      <c r="R951" s="160">
        <f>IFERROR(Q951/N941,"-")</f>
        <v>2.0732003540822186E-4</v>
      </c>
      <c r="S951" s="187">
        <v>3</v>
      </c>
      <c r="T951" s="160">
        <f>IFERROR(S951/O941,"-")</f>
        <v>2.0134228187919462E-2</v>
      </c>
      <c r="U951" s="190">
        <f t="shared" si="518"/>
        <v>5758.333333333333</v>
      </c>
      <c r="V951" s="101">
        <f t="shared" si="545"/>
        <v>2.5799793601651185E-4</v>
      </c>
      <c r="W951" s="569"/>
      <c r="X951" s="569"/>
      <c r="Y951" s="117" t="s">
        <v>141</v>
      </c>
      <c r="Z951" s="187">
        <v>36852</v>
      </c>
      <c r="AA951" s="160">
        <f>IFERROR(Z951/W941,"-")</f>
        <v>7.710015383627243E-4</v>
      </c>
      <c r="AB951" s="187">
        <v>4</v>
      </c>
      <c r="AC951" s="160">
        <f>IFERROR(AB951/X941,"-")</f>
        <v>5.7142857142857141E-2</v>
      </c>
      <c r="AD951" s="190">
        <f t="shared" si="519"/>
        <v>9213</v>
      </c>
      <c r="AE951" s="101">
        <f t="shared" si="546"/>
        <v>3.4399724802201581E-4</v>
      </c>
      <c r="AF951" s="569"/>
      <c r="AG951" s="569"/>
      <c r="AH951" s="117" t="s">
        <v>141</v>
      </c>
      <c r="AI951" s="187">
        <v>185999</v>
      </c>
      <c r="AJ951" s="160">
        <f>IFERROR(AI951/AF941,"-")</f>
        <v>1.589415801099779E-3</v>
      </c>
      <c r="AK951" s="187">
        <v>8</v>
      </c>
      <c r="AL951" s="160">
        <f>IFERROR(AK951/AG941,"-")</f>
        <v>5.8394160583941604E-2</v>
      </c>
      <c r="AM951" s="190">
        <f t="shared" si="520"/>
        <v>23249.875</v>
      </c>
      <c r="AN951" s="101">
        <f t="shared" si="547"/>
        <v>6.8799449604403163E-4</v>
      </c>
      <c r="AO951" s="569"/>
      <c r="AP951" s="586"/>
      <c r="AQ951" s="117" t="s">
        <v>141</v>
      </c>
      <c r="AR951" s="187">
        <f t="shared" si="515"/>
        <v>689243</v>
      </c>
      <c r="AS951" s="160">
        <f>IFERROR(AR951/AO941,"-")</f>
        <v>7.3761633668171568E-4</v>
      </c>
      <c r="AT951" s="187">
        <f t="shared" si="516"/>
        <v>49</v>
      </c>
      <c r="AU951" s="160">
        <f>IFERROR(AT951/AP941,"-")</f>
        <v>3.1653746770025838E-2</v>
      </c>
      <c r="AV951" s="190">
        <f t="shared" si="521"/>
        <v>14066.183673469388</v>
      </c>
      <c r="AW951" s="101">
        <f t="shared" si="548"/>
        <v>4.2139662882696941E-3</v>
      </c>
      <c r="AX951" s="112"/>
      <c r="BN951" s="476"/>
      <c r="BO951" s="566"/>
      <c r="BP951" s="569"/>
      <c r="BQ951" s="569"/>
      <c r="BR951" s="388" t="s">
        <v>143</v>
      </c>
      <c r="BS951" s="374">
        <v>333329</v>
      </c>
      <c r="BT951" s="329">
        <v>1.8471104628900524E-3</v>
      </c>
      <c r="BU951" s="374">
        <v>2</v>
      </c>
      <c r="BV951" s="329">
        <v>1.1695906432748537E-2</v>
      </c>
      <c r="BW951" s="374">
        <v>166664.5</v>
      </c>
      <c r="BX951" s="389">
        <v>1.6609916119923594E-4</v>
      </c>
      <c r="CA951" s="9"/>
      <c r="CB951" s="138"/>
      <c r="CC951" s="138"/>
      <c r="CD951" s="138"/>
      <c r="CE951" s="138"/>
      <c r="CF951" s="138"/>
      <c r="CG951" s="138"/>
      <c r="CH951" s="1"/>
      <c r="CI951" s="9"/>
      <c r="CJ951" s="130"/>
      <c r="CK951" s="130"/>
      <c r="CL951" s="130"/>
      <c r="CM951" s="1"/>
      <c r="CN951" s="1"/>
      <c r="CO951" s="1"/>
      <c r="CP951" s="1"/>
      <c r="CQ951" s="1"/>
    </row>
    <row r="952" spans="2:95" s="14" customFormat="1" ht="13.5" customHeight="1">
      <c r="B952" s="451"/>
      <c r="C952" s="566"/>
      <c r="D952" s="581"/>
      <c r="E952" s="569"/>
      <c r="F952" s="569"/>
      <c r="G952" s="117" t="s">
        <v>142</v>
      </c>
      <c r="H952" s="187">
        <v>12602</v>
      </c>
      <c r="I952" s="160">
        <f>IFERROR(H952/E941,"-")</f>
        <v>1.8362953881489412E-5</v>
      </c>
      <c r="J952" s="187">
        <v>3</v>
      </c>
      <c r="K952" s="160">
        <f>IFERROR(J952/F941,"-")</f>
        <v>2.5167785234899327E-3</v>
      </c>
      <c r="L952" s="190">
        <f t="shared" si="517"/>
        <v>4200.666666666667</v>
      </c>
      <c r="M952" s="101">
        <f t="shared" si="544"/>
        <v>2.5799793601651185E-4</v>
      </c>
      <c r="N952" s="569"/>
      <c r="O952" s="569"/>
      <c r="P952" s="117" t="s">
        <v>142</v>
      </c>
      <c r="Q952" s="187">
        <v>365</v>
      </c>
      <c r="R952" s="160">
        <f>IFERROR(Q952/N941,"-")</f>
        <v>4.3804233241100422E-6</v>
      </c>
      <c r="S952" s="187">
        <v>1</v>
      </c>
      <c r="T952" s="160">
        <f>IFERROR(S952/O941,"-")</f>
        <v>6.7114093959731542E-3</v>
      </c>
      <c r="U952" s="190">
        <f t="shared" si="518"/>
        <v>365</v>
      </c>
      <c r="V952" s="101">
        <f t="shared" si="545"/>
        <v>8.5999312005503954E-5</v>
      </c>
      <c r="W952" s="569"/>
      <c r="X952" s="569"/>
      <c r="Y952" s="117" t="s">
        <v>142</v>
      </c>
      <c r="Z952" s="187">
        <v>155592</v>
      </c>
      <c r="AA952" s="160">
        <f>IFERROR(Z952/W941,"-")</f>
        <v>3.2552282469589982E-3</v>
      </c>
      <c r="AB952" s="187">
        <v>1</v>
      </c>
      <c r="AC952" s="160">
        <f>IFERROR(AB952/X941,"-")</f>
        <v>1.4285714285714285E-2</v>
      </c>
      <c r="AD952" s="190">
        <f t="shared" si="519"/>
        <v>155592</v>
      </c>
      <c r="AE952" s="101">
        <f t="shared" si="546"/>
        <v>8.5999312005503954E-5</v>
      </c>
      <c r="AF952" s="569"/>
      <c r="AG952" s="569"/>
      <c r="AH952" s="117" t="s">
        <v>142</v>
      </c>
      <c r="AI952" s="187">
        <v>8223</v>
      </c>
      <c r="AJ952" s="160">
        <f>IFERROR(AI952/AF941,"-")</f>
        <v>7.0267937636457636E-5</v>
      </c>
      <c r="AK952" s="187">
        <v>2</v>
      </c>
      <c r="AL952" s="160">
        <f>IFERROR(AK952/AG941,"-")</f>
        <v>1.4598540145985401E-2</v>
      </c>
      <c r="AM952" s="190">
        <f t="shared" si="520"/>
        <v>4111.5</v>
      </c>
      <c r="AN952" s="101">
        <f t="shared" si="547"/>
        <v>1.7199862401100791E-4</v>
      </c>
      <c r="AO952" s="569"/>
      <c r="AP952" s="586"/>
      <c r="AQ952" s="117" t="s">
        <v>142</v>
      </c>
      <c r="AR952" s="187">
        <f t="shared" si="515"/>
        <v>176782</v>
      </c>
      <c r="AS952" s="160">
        <f>IFERROR(AR952/AO941,"-")</f>
        <v>1.8918914117556081E-4</v>
      </c>
      <c r="AT952" s="187">
        <f t="shared" si="516"/>
        <v>7</v>
      </c>
      <c r="AU952" s="160">
        <f>IFERROR(AT952/AP941,"-")</f>
        <v>4.5219638242894053E-3</v>
      </c>
      <c r="AV952" s="190">
        <f t="shared" si="521"/>
        <v>25254.571428571428</v>
      </c>
      <c r="AW952" s="101">
        <f t="shared" si="548"/>
        <v>6.0199518403852772E-4</v>
      </c>
      <c r="AX952" s="112"/>
      <c r="BN952" s="476"/>
      <c r="BO952" s="566"/>
      <c r="BP952" s="569"/>
      <c r="BQ952" s="569"/>
      <c r="BR952" s="388" t="s">
        <v>144</v>
      </c>
      <c r="BS952" s="374">
        <v>612632</v>
      </c>
      <c r="BT952" s="329">
        <v>3.3948410642376109E-3</v>
      </c>
      <c r="BU952" s="374">
        <v>24</v>
      </c>
      <c r="BV952" s="329">
        <v>0.14035087719298245</v>
      </c>
      <c r="BW952" s="374">
        <v>25526.333333333332</v>
      </c>
      <c r="BX952" s="389">
        <v>1.9931899343908314E-3</v>
      </c>
      <c r="CA952" s="9"/>
      <c r="CB952" s="138"/>
      <c r="CC952" s="138"/>
      <c r="CD952" s="138"/>
      <c r="CE952" s="138"/>
      <c r="CF952" s="138"/>
      <c r="CG952" s="138"/>
      <c r="CH952" s="1"/>
      <c r="CI952" s="9"/>
      <c r="CJ952" s="130"/>
      <c r="CK952" s="130"/>
      <c r="CL952" s="130"/>
      <c r="CM952" s="1"/>
      <c r="CN952" s="1"/>
      <c r="CO952" s="1"/>
      <c r="CP952" s="1"/>
      <c r="CQ952" s="1"/>
    </row>
    <row r="953" spans="2:95" s="14" customFormat="1" ht="13.5" customHeight="1">
      <c r="B953" s="451"/>
      <c r="C953" s="566"/>
      <c r="D953" s="581"/>
      <c r="E953" s="569"/>
      <c r="F953" s="569"/>
      <c r="G953" s="117" t="s">
        <v>143</v>
      </c>
      <c r="H953" s="187">
        <v>1966</v>
      </c>
      <c r="I953" s="160">
        <f>IFERROR(H953/E941,"-")</f>
        <v>2.8647490343602749E-6</v>
      </c>
      <c r="J953" s="187">
        <v>1</v>
      </c>
      <c r="K953" s="160">
        <f>IFERROR(J953/F941,"-")</f>
        <v>8.3892617449664428E-4</v>
      </c>
      <c r="L953" s="190">
        <f t="shared" si="517"/>
        <v>1966</v>
      </c>
      <c r="M953" s="101">
        <f t="shared" si="544"/>
        <v>8.5999312005503954E-5</v>
      </c>
      <c r="N953" s="569"/>
      <c r="O953" s="569"/>
      <c r="P953" s="117" t="s">
        <v>143</v>
      </c>
      <c r="Q953" s="187">
        <v>0</v>
      </c>
      <c r="R953" s="160">
        <f>IFERROR(Q953/N941,"-")</f>
        <v>0</v>
      </c>
      <c r="S953" s="187">
        <v>0</v>
      </c>
      <c r="T953" s="160">
        <f>IFERROR(S953/O941,"-")</f>
        <v>0</v>
      </c>
      <c r="U953" s="190" t="str">
        <f t="shared" si="518"/>
        <v>-</v>
      </c>
      <c r="V953" s="101">
        <f t="shared" si="545"/>
        <v>0</v>
      </c>
      <c r="W953" s="569"/>
      <c r="X953" s="569"/>
      <c r="Y953" s="117" t="s">
        <v>143</v>
      </c>
      <c r="Z953" s="187">
        <v>0</v>
      </c>
      <c r="AA953" s="160">
        <f>IFERROR(Z953/W941,"-")</f>
        <v>0</v>
      </c>
      <c r="AB953" s="187">
        <v>0</v>
      </c>
      <c r="AC953" s="160">
        <f>IFERROR(AB953/X941,"-")</f>
        <v>0</v>
      </c>
      <c r="AD953" s="190" t="str">
        <f t="shared" si="519"/>
        <v>-</v>
      </c>
      <c r="AE953" s="101">
        <f t="shared" si="546"/>
        <v>0</v>
      </c>
      <c r="AF953" s="569"/>
      <c r="AG953" s="569"/>
      <c r="AH953" s="117" t="s">
        <v>143</v>
      </c>
      <c r="AI953" s="187">
        <v>5130168</v>
      </c>
      <c r="AJ953" s="160">
        <f>IFERROR(AI953/AF941,"-")</f>
        <v>4.3838784517639617E-2</v>
      </c>
      <c r="AK953" s="187">
        <v>3</v>
      </c>
      <c r="AL953" s="160">
        <f>IFERROR(AK953/AG941,"-")</f>
        <v>2.1897810218978103E-2</v>
      </c>
      <c r="AM953" s="190">
        <f t="shared" si="520"/>
        <v>1710056</v>
      </c>
      <c r="AN953" s="101">
        <f t="shared" si="547"/>
        <v>2.5799793601651185E-4</v>
      </c>
      <c r="AO953" s="569"/>
      <c r="AP953" s="586"/>
      <c r="AQ953" s="117" t="s">
        <v>143</v>
      </c>
      <c r="AR953" s="187">
        <f t="shared" si="515"/>
        <v>5132134</v>
      </c>
      <c r="AS953" s="160">
        <f>IFERROR(AR953/AO941,"-")</f>
        <v>5.4923240140845537E-3</v>
      </c>
      <c r="AT953" s="187">
        <f t="shared" si="516"/>
        <v>4</v>
      </c>
      <c r="AU953" s="160">
        <f>IFERROR(AT953/AP941,"-")</f>
        <v>2.5839793281653748E-3</v>
      </c>
      <c r="AV953" s="190">
        <f t="shared" si="521"/>
        <v>1283033.5</v>
      </c>
      <c r="AW953" s="101">
        <f t="shared" si="548"/>
        <v>3.4399724802201581E-4</v>
      </c>
      <c r="AX953" s="112"/>
      <c r="BN953" s="476"/>
      <c r="BO953" s="566"/>
      <c r="BP953" s="569"/>
      <c r="BQ953" s="569"/>
      <c r="BR953" s="388" t="s">
        <v>145</v>
      </c>
      <c r="BS953" s="374">
        <v>1796055</v>
      </c>
      <c r="BT953" s="329">
        <v>9.9526653319272941E-3</v>
      </c>
      <c r="BU953" s="374">
        <v>21</v>
      </c>
      <c r="BV953" s="329">
        <v>0.12280701754385964</v>
      </c>
      <c r="BW953" s="374">
        <v>85526.428571428565</v>
      </c>
      <c r="BX953" s="389">
        <v>1.7440411925919775E-3</v>
      </c>
      <c r="CA953" s="9"/>
      <c r="CB953" s="138"/>
      <c r="CC953" s="138"/>
      <c r="CD953" s="138"/>
      <c r="CE953" s="138"/>
      <c r="CF953" s="138"/>
      <c r="CG953" s="138"/>
      <c r="CH953" s="1"/>
      <c r="CI953" s="9"/>
      <c r="CJ953" s="130"/>
      <c r="CK953" s="130"/>
      <c r="CL953" s="130"/>
      <c r="CM953" s="1"/>
      <c r="CN953" s="1"/>
      <c r="CO953" s="1"/>
      <c r="CP953" s="1"/>
      <c r="CQ953" s="1"/>
    </row>
    <row r="954" spans="2:95" s="14" customFormat="1" ht="13.5" customHeight="1">
      <c r="B954" s="451"/>
      <c r="C954" s="566"/>
      <c r="D954" s="581"/>
      <c r="E954" s="569"/>
      <c r="F954" s="569"/>
      <c r="G954" s="117" t="s">
        <v>144</v>
      </c>
      <c r="H954" s="187">
        <v>3254981</v>
      </c>
      <c r="I954" s="160">
        <f>IFERROR(H954/E941,"-")</f>
        <v>4.7429825415112115E-3</v>
      </c>
      <c r="J954" s="187">
        <v>115</v>
      </c>
      <c r="K954" s="160">
        <f>IFERROR(J954/F941,"-")</f>
        <v>9.6476510067114093E-2</v>
      </c>
      <c r="L954" s="190">
        <f t="shared" si="517"/>
        <v>28304.182608695653</v>
      </c>
      <c r="M954" s="101">
        <f t="shared" si="544"/>
        <v>9.8899208806329554E-3</v>
      </c>
      <c r="N954" s="569"/>
      <c r="O954" s="569"/>
      <c r="P954" s="117" t="s">
        <v>144</v>
      </c>
      <c r="Q954" s="187">
        <v>373679</v>
      </c>
      <c r="R954" s="160">
        <f>IFERROR(Q954/N941,"-")</f>
        <v>4.4845813899455243E-3</v>
      </c>
      <c r="S954" s="187">
        <v>17</v>
      </c>
      <c r="T954" s="160">
        <f>IFERROR(S954/O941,"-")</f>
        <v>0.11409395973154363</v>
      </c>
      <c r="U954" s="190">
        <f t="shared" si="518"/>
        <v>21981.117647058825</v>
      </c>
      <c r="V954" s="101">
        <f t="shared" si="545"/>
        <v>1.4619883040935672E-3</v>
      </c>
      <c r="W954" s="569"/>
      <c r="X954" s="569"/>
      <c r="Y954" s="117" t="s">
        <v>144</v>
      </c>
      <c r="Z954" s="187">
        <v>374034</v>
      </c>
      <c r="AA954" s="160">
        <f>IFERROR(Z954/W941,"-")</f>
        <v>7.8253768967752966E-3</v>
      </c>
      <c r="AB954" s="187">
        <v>10</v>
      </c>
      <c r="AC954" s="160">
        <f>IFERROR(AB954/X941,"-")</f>
        <v>0.14285714285714285</v>
      </c>
      <c r="AD954" s="190">
        <f t="shared" si="519"/>
        <v>37403.4</v>
      </c>
      <c r="AE954" s="101">
        <f t="shared" si="546"/>
        <v>8.5999312005503956E-4</v>
      </c>
      <c r="AF954" s="569"/>
      <c r="AG954" s="569"/>
      <c r="AH954" s="117" t="s">
        <v>144</v>
      </c>
      <c r="AI954" s="187">
        <v>1094997</v>
      </c>
      <c r="AJ954" s="160">
        <f>IFERROR(AI954/AF941,"-")</f>
        <v>9.3570693065922663E-3</v>
      </c>
      <c r="AK954" s="187">
        <v>30</v>
      </c>
      <c r="AL954" s="160">
        <f>IFERROR(AK954/AG941,"-")</f>
        <v>0.21897810218978103</v>
      </c>
      <c r="AM954" s="190">
        <f t="shared" si="520"/>
        <v>36499.9</v>
      </c>
      <c r="AN954" s="101">
        <f t="shared" si="547"/>
        <v>2.5799793601651187E-3</v>
      </c>
      <c r="AO954" s="569"/>
      <c r="AP954" s="586"/>
      <c r="AQ954" s="117" t="s">
        <v>144</v>
      </c>
      <c r="AR954" s="187">
        <f t="shared" ref="AR954:AR1021" si="556">SUM(H954,Q954,Z954,AI954)</f>
        <v>5097691</v>
      </c>
      <c r="AS954" s="160">
        <f>IFERROR(AR954/AO941,"-")</f>
        <v>5.4554636912603422E-3</v>
      </c>
      <c r="AT954" s="187">
        <f t="shared" ref="AT954:AT1021" si="557">SUM(J954,S954,AB954,AK954)</f>
        <v>172</v>
      </c>
      <c r="AU954" s="160">
        <f>IFERROR(AT954/AP941,"-")</f>
        <v>0.1111111111111111</v>
      </c>
      <c r="AV954" s="190">
        <f t="shared" si="521"/>
        <v>29637.738372093023</v>
      </c>
      <c r="AW954" s="101">
        <f t="shared" si="548"/>
        <v>1.4791881664946681E-2</v>
      </c>
      <c r="AX954" s="112"/>
      <c r="BN954" s="476"/>
      <c r="BO954" s="566"/>
      <c r="BP954" s="569"/>
      <c r="BQ954" s="569"/>
      <c r="BR954" s="388" t="s">
        <v>146</v>
      </c>
      <c r="BS954" s="374">
        <v>878025</v>
      </c>
      <c r="BT954" s="329">
        <v>4.8654907439167859E-3</v>
      </c>
      <c r="BU954" s="374">
        <v>21</v>
      </c>
      <c r="BV954" s="329">
        <v>0.12280701754385964</v>
      </c>
      <c r="BW954" s="374">
        <v>41810.714285714283</v>
      </c>
      <c r="BX954" s="389">
        <v>1.7440411925919775E-3</v>
      </c>
      <c r="CA954" s="9"/>
      <c r="CB954" s="138"/>
      <c r="CC954" s="138"/>
      <c r="CD954" s="138"/>
      <c r="CE954" s="138"/>
      <c r="CF954" s="138"/>
      <c r="CG954" s="138"/>
      <c r="CH954" s="1"/>
      <c r="CI954" s="9"/>
      <c r="CJ954" s="130"/>
      <c r="CK954" s="130"/>
      <c r="CL954" s="130"/>
      <c r="CM954" s="1"/>
      <c r="CN954" s="1"/>
      <c r="CO954" s="1"/>
      <c r="CP954" s="1"/>
      <c r="CQ954" s="1"/>
    </row>
    <row r="955" spans="2:95" s="14" customFormat="1" ht="13.5" customHeight="1">
      <c r="B955" s="451"/>
      <c r="C955" s="566"/>
      <c r="D955" s="581"/>
      <c r="E955" s="569"/>
      <c r="F955" s="569"/>
      <c r="G955" s="117" t="s">
        <v>145</v>
      </c>
      <c r="H955" s="187">
        <v>3653518</v>
      </c>
      <c r="I955" s="160">
        <f>IFERROR(H955/E941,"-")</f>
        <v>5.3237091365808155E-3</v>
      </c>
      <c r="J955" s="187">
        <v>79</v>
      </c>
      <c r="K955" s="160">
        <f>IFERROR(J955/F941,"-")</f>
        <v>6.6275167785234901E-2</v>
      </c>
      <c r="L955" s="190">
        <f t="shared" ref="L955:L1022" si="558">IFERROR(H955/J955,"-")</f>
        <v>46247.063291139239</v>
      </c>
      <c r="M955" s="101">
        <f t="shared" si="544"/>
        <v>6.7939456484348128E-3</v>
      </c>
      <c r="N955" s="569"/>
      <c r="O955" s="569"/>
      <c r="P955" s="117" t="s">
        <v>145</v>
      </c>
      <c r="Q955" s="187">
        <v>340185</v>
      </c>
      <c r="R955" s="160">
        <f>IFERROR(Q955/N941,"-")</f>
        <v>4.0826145438695198E-3</v>
      </c>
      <c r="S955" s="187">
        <v>9</v>
      </c>
      <c r="T955" s="160">
        <f>IFERROR(S955/O941,"-")</f>
        <v>6.0402684563758392E-2</v>
      </c>
      <c r="U955" s="190">
        <f t="shared" ref="U955:U1022" si="559">IFERROR(Q955/S955,"-")</f>
        <v>37798.333333333336</v>
      </c>
      <c r="V955" s="101">
        <f t="shared" si="545"/>
        <v>7.7399380804953565E-4</v>
      </c>
      <c r="W955" s="569"/>
      <c r="X955" s="569"/>
      <c r="Y955" s="117" t="s">
        <v>145</v>
      </c>
      <c r="Z955" s="187">
        <v>56415</v>
      </c>
      <c r="AA955" s="160">
        <f>IFERROR(Z955/W941,"-")</f>
        <v>1.1802901277198821E-3</v>
      </c>
      <c r="AB955" s="187">
        <v>2</v>
      </c>
      <c r="AC955" s="160">
        <f>IFERROR(AB955/X941,"-")</f>
        <v>2.8571428571428571E-2</v>
      </c>
      <c r="AD955" s="190">
        <f t="shared" ref="AD955:AD1022" si="560">IFERROR(Z955/AB955,"-")</f>
        <v>28207.5</v>
      </c>
      <c r="AE955" s="101">
        <f t="shared" si="546"/>
        <v>1.7199862401100791E-4</v>
      </c>
      <c r="AF955" s="569"/>
      <c r="AG955" s="569"/>
      <c r="AH955" s="117" t="s">
        <v>145</v>
      </c>
      <c r="AI955" s="187">
        <v>856515</v>
      </c>
      <c r="AJ955" s="160">
        <f>IFERROR(AI955/AF941,"-")</f>
        <v>7.3191709357522203E-3</v>
      </c>
      <c r="AK955" s="187">
        <v>9</v>
      </c>
      <c r="AL955" s="160">
        <f>IFERROR(AK955/AG941,"-")</f>
        <v>6.569343065693431E-2</v>
      </c>
      <c r="AM955" s="190">
        <f t="shared" ref="AM955:AM1022" si="561">IFERROR(AI955/AK955,"-")</f>
        <v>95168.333333333328</v>
      </c>
      <c r="AN955" s="101">
        <f t="shared" si="547"/>
        <v>7.7399380804953565E-4</v>
      </c>
      <c r="AO955" s="569"/>
      <c r="AP955" s="586"/>
      <c r="AQ955" s="117" t="s">
        <v>145</v>
      </c>
      <c r="AR955" s="187">
        <f t="shared" si="556"/>
        <v>4906633</v>
      </c>
      <c r="AS955" s="160">
        <f>IFERROR(AR955/AO941,"-")</f>
        <v>5.2509966135334219E-3</v>
      </c>
      <c r="AT955" s="187">
        <f t="shared" si="557"/>
        <v>99</v>
      </c>
      <c r="AU955" s="160">
        <f>IFERROR(AT955/AP941,"-")</f>
        <v>6.3953488372093026E-2</v>
      </c>
      <c r="AV955" s="190">
        <f t="shared" ref="AV955:AV1022" si="562">IFERROR(AR955/AT955,"-")</f>
        <v>49561.949494949498</v>
      </c>
      <c r="AW955" s="101">
        <f t="shared" si="548"/>
        <v>8.5139318885448911E-3</v>
      </c>
      <c r="AX955" s="112"/>
      <c r="BN955" s="476"/>
      <c r="BO955" s="566"/>
      <c r="BP955" s="569"/>
      <c r="BQ955" s="569"/>
      <c r="BR955" s="388" t="s">
        <v>147</v>
      </c>
      <c r="BS955" s="374">
        <v>217689</v>
      </c>
      <c r="BT955" s="329">
        <v>1.2063025706016356E-3</v>
      </c>
      <c r="BU955" s="374">
        <v>21</v>
      </c>
      <c r="BV955" s="329">
        <v>0.12280701754385964</v>
      </c>
      <c r="BW955" s="374">
        <v>10366.142857142857</v>
      </c>
      <c r="BX955" s="389">
        <v>1.7440411925919775E-3</v>
      </c>
      <c r="CA955" s="9"/>
      <c r="CB955" s="138"/>
      <c r="CC955" s="138"/>
      <c r="CD955" s="138"/>
      <c r="CE955" s="138"/>
      <c r="CF955" s="138"/>
      <c r="CG955" s="138"/>
      <c r="CH955" s="1"/>
      <c r="CI955" s="9"/>
      <c r="CJ955" s="130"/>
      <c r="CK955" s="130"/>
      <c r="CL955" s="130"/>
      <c r="CM955" s="1"/>
      <c r="CN955" s="1"/>
      <c r="CO955" s="1"/>
      <c r="CP955" s="1"/>
      <c r="CQ955" s="1"/>
    </row>
    <row r="956" spans="2:95" s="14" customFormat="1" ht="13.5" customHeight="1">
      <c r="B956" s="451"/>
      <c r="C956" s="566"/>
      <c r="D956" s="581"/>
      <c r="E956" s="569"/>
      <c r="F956" s="569"/>
      <c r="G956" s="117" t="s">
        <v>146</v>
      </c>
      <c r="H956" s="187">
        <v>3058552</v>
      </c>
      <c r="I956" s="160">
        <f>IFERROR(H956/E941,"-")</f>
        <v>4.4567568100410413E-3</v>
      </c>
      <c r="J956" s="187">
        <v>60</v>
      </c>
      <c r="K956" s="160">
        <f>IFERROR(J956/F941,"-")</f>
        <v>5.0335570469798654E-2</v>
      </c>
      <c r="L956" s="190">
        <f t="shared" si="558"/>
        <v>50975.866666666669</v>
      </c>
      <c r="M956" s="101">
        <f t="shared" si="544"/>
        <v>5.1599587203302374E-3</v>
      </c>
      <c r="N956" s="569"/>
      <c r="O956" s="569"/>
      <c r="P956" s="117" t="s">
        <v>146</v>
      </c>
      <c r="Q956" s="187">
        <v>370771</v>
      </c>
      <c r="R956" s="160">
        <f>IFERROR(Q956/N941,"-")</f>
        <v>4.4496820172701488E-3</v>
      </c>
      <c r="S956" s="187">
        <v>7</v>
      </c>
      <c r="T956" s="160">
        <f>IFERROR(S956/O941,"-")</f>
        <v>4.6979865771812082E-2</v>
      </c>
      <c r="U956" s="190">
        <f t="shared" si="559"/>
        <v>52967.285714285717</v>
      </c>
      <c r="V956" s="101">
        <f t="shared" si="545"/>
        <v>6.0199518403852772E-4</v>
      </c>
      <c r="W956" s="569"/>
      <c r="X956" s="569"/>
      <c r="Y956" s="117" t="s">
        <v>146</v>
      </c>
      <c r="Z956" s="187">
        <v>66987</v>
      </c>
      <c r="AA956" s="160">
        <f>IFERROR(Z956/W941,"-")</f>
        <v>1.4014729200668569E-3</v>
      </c>
      <c r="AB956" s="187">
        <v>5</v>
      </c>
      <c r="AC956" s="160">
        <f>IFERROR(AB956/X941,"-")</f>
        <v>7.1428571428571425E-2</v>
      </c>
      <c r="AD956" s="190">
        <f t="shared" si="560"/>
        <v>13397.4</v>
      </c>
      <c r="AE956" s="101">
        <f t="shared" si="546"/>
        <v>4.2999656002751978E-4</v>
      </c>
      <c r="AF956" s="569"/>
      <c r="AG956" s="569"/>
      <c r="AH956" s="117" t="s">
        <v>146</v>
      </c>
      <c r="AI956" s="187">
        <v>430290</v>
      </c>
      <c r="AJ956" s="160">
        <f>IFERROR(AI956/AF941,"-")</f>
        <v>3.6769537742419259E-3</v>
      </c>
      <c r="AK956" s="187">
        <v>16</v>
      </c>
      <c r="AL956" s="160">
        <f>IFERROR(AK956/AG941,"-")</f>
        <v>0.11678832116788321</v>
      </c>
      <c r="AM956" s="190">
        <f t="shared" si="561"/>
        <v>26893.125</v>
      </c>
      <c r="AN956" s="101">
        <f t="shared" si="547"/>
        <v>1.3759889920880633E-3</v>
      </c>
      <c r="AO956" s="569"/>
      <c r="AP956" s="586"/>
      <c r="AQ956" s="117" t="s">
        <v>146</v>
      </c>
      <c r="AR956" s="187">
        <f t="shared" si="556"/>
        <v>3926600</v>
      </c>
      <c r="AS956" s="160">
        <f>IFERROR(AR956/AO941,"-")</f>
        <v>4.202181679921921E-3</v>
      </c>
      <c r="AT956" s="187">
        <f t="shared" si="557"/>
        <v>88</v>
      </c>
      <c r="AU956" s="160">
        <f>IFERROR(AT956/AP941,"-")</f>
        <v>5.6847545219638244E-2</v>
      </c>
      <c r="AV956" s="190">
        <f t="shared" si="562"/>
        <v>44620.454545454544</v>
      </c>
      <c r="AW956" s="101">
        <f t="shared" si="548"/>
        <v>7.5679394564843478E-3</v>
      </c>
      <c r="AX956" s="112"/>
      <c r="BN956" s="477"/>
      <c r="BO956" s="567"/>
      <c r="BP956" s="570"/>
      <c r="BQ956" s="570"/>
      <c r="BR956" s="119" t="s">
        <v>74</v>
      </c>
      <c r="BS956" s="374">
        <v>33629680</v>
      </c>
      <c r="BT956" s="329">
        <v>0.18635562399804501</v>
      </c>
      <c r="BU956" s="374">
        <v>144</v>
      </c>
      <c r="BV956" s="329">
        <v>0.84210526315789469</v>
      </c>
      <c r="BW956" s="374">
        <v>233539.44444444444</v>
      </c>
      <c r="BX956" s="389">
        <v>1.1959139606344989E-2</v>
      </c>
      <c r="BZ956" s="144"/>
      <c r="CA956" s="9"/>
      <c r="CB956" s="138"/>
      <c r="CC956" s="138"/>
      <c r="CD956" s="138"/>
      <c r="CE956" s="138"/>
      <c r="CF956" s="138"/>
      <c r="CG956" s="138"/>
      <c r="CH956" s="1"/>
      <c r="CI956" s="9"/>
      <c r="CJ956" s="130"/>
      <c r="CK956" s="130"/>
      <c r="CL956" s="130"/>
      <c r="CM956" s="1"/>
      <c r="CN956" s="1"/>
      <c r="CO956" s="1"/>
      <c r="CP956" s="1"/>
      <c r="CQ956" s="1"/>
    </row>
    <row r="957" spans="2:95" s="14" customFormat="1" ht="13.5" customHeight="1">
      <c r="B957" s="451"/>
      <c r="C957" s="566"/>
      <c r="D957" s="581"/>
      <c r="E957" s="569"/>
      <c r="F957" s="569"/>
      <c r="G957" s="118" t="s">
        <v>147</v>
      </c>
      <c r="H957" s="188">
        <v>2285389</v>
      </c>
      <c r="I957" s="161">
        <f>IFERROR(H957/E941,"-")</f>
        <v>3.3301454378878914E-3</v>
      </c>
      <c r="J957" s="188">
        <v>106</v>
      </c>
      <c r="K957" s="161">
        <f>IFERROR(J957/F941,"-")</f>
        <v>8.8926174496644292E-2</v>
      </c>
      <c r="L957" s="191">
        <f t="shared" si="558"/>
        <v>21560.273584905659</v>
      </c>
      <c r="M957" s="102">
        <f t="shared" si="544"/>
        <v>9.1159270725834195E-3</v>
      </c>
      <c r="N957" s="569"/>
      <c r="O957" s="569"/>
      <c r="P957" s="118" t="s">
        <v>147</v>
      </c>
      <c r="Q957" s="188">
        <v>75732</v>
      </c>
      <c r="R957" s="161">
        <f>IFERROR(Q957/N941,"-")</f>
        <v>9.0887183337397726E-4</v>
      </c>
      <c r="S957" s="188">
        <v>14</v>
      </c>
      <c r="T957" s="161">
        <f>IFERROR(S957/O941,"-")</f>
        <v>9.3959731543624164E-2</v>
      </c>
      <c r="U957" s="191">
        <f t="shared" si="559"/>
        <v>5409.4285714285716</v>
      </c>
      <c r="V957" s="102">
        <f t="shared" si="545"/>
        <v>1.2039903680770554E-3</v>
      </c>
      <c r="W957" s="569"/>
      <c r="X957" s="569"/>
      <c r="Y957" s="118" t="s">
        <v>147</v>
      </c>
      <c r="Z957" s="188">
        <v>31712</v>
      </c>
      <c r="AA957" s="161">
        <f>IFERROR(Z957/W941,"-")</f>
        <v>6.6346469077821317E-4</v>
      </c>
      <c r="AB957" s="188">
        <v>6</v>
      </c>
      <c r="AC957" s="161">
        <f>IFERROR(AB957/X941,"-")</f>
        <v>8.5714285714285715E-2</v>
      </c>
      <c r="AD957" s="191">
        <f t="shared" si="560"/>
        <v>5285.333333333333</v>
      </c>
      <c r="AE957" s="102">
        <f t="shared" si="546"/>
        <v>5.1599587203302369E-4</v>
      </c>
      <c r="AF957" s="569"/>
      <c r="AG957" s="569"/>
      <c r="AH957" s="118" t="s">
        <v>147</v>
      </c>
      <c r="AI957" s="188">
        <v>88244</v>
      </c>
      <c r="AJ957" s="161">
        <f>IFERROR(AI957/AF941,"-")</f>
        <v>7.5407076356458322E-4</v>
      </c>
      <c r="AK957" s="188">
        <v>12</v>
      </c>
      <c r="AL957" s="161">
        <f>IFERROR(AK957/AG941,"-")</f>
        <v>8.7591240875912413E-2</v>
      </c>
      <c r="AM957" s="191">
        <f t="shared" si="561"/>
        <v>7353.666666666667</v>
      </c>
      <c r="AN957" s="102">
        <f t="shared" si="547"/>
        <v>1.0319917440660474E-3</v>
      </c>
      <c r="AO957" s="569"/>
      <c r="AP957" s="586"/>
      <c r="AQ957" s="118" t="s">
        <v>147</v>
      </c>
      <c r="AR957" s="188">
        <f t="shared" si="556"/>
        <v>2481077</v>
      </c>
      <c r="AS957" s="161">
        <f>IFERROR(AR957/AO941,"-")</f>
        <v>2.6552071298007541E-3</v>
      </c>
      <c r="AT957" s="188">
        <f t="shared" si="557"/>
        <v>138</v>
      </c>
      <c r="AU957" s="161">
        <f>IFERROR(AT957/AP941,"-")</f>
        <v>8.9147286821705432E-2</v>
      </c>
      <c r="AV957" s="191">
        <f t="shared" si="562"/>
        <v>17978.818840579712</v>
      </c>
      <c r="AW957" s="102">
        <f t="shared" si="548"/>
        <v>1.1867905056759546E-2</v>
      </c>
      <c r="AX957" s="112"/>
      <c r="BN957" s="555">
        <v>57</v>
      </c>
      <c r="BO957" s="565" t="s">
        <v>43</v>
      </c>
      <c r="BP957" s="568">
        <v>66531520</v>
      </c>
      <c r="BQ957" s="568">
        <v>93</v>
      </c>
      <c r="BR957" s="388" t="s">
        <v>133</v>
      </c>
      <c r="BS957" s="374">
        <v>567885</v>
      </c>
      <c r="BT957" s="329">
        <v>8.5355783243791818E-3</v>
      </c>
      <c r="BU957" s="374">
        <v>20</v>
      </c>
      <c r="BV957" s="329">
        <v>0.21505376344086022</v>
      </c>
      <c r="BW957" s="374">
        <v>28394.25</v>
      </c>
      <c r="BX957" s="389">
        <v>2.3460410557184751E-3</v>
      </c>
      <c r="CA957" s="9"/>
      <c r="CB957" s="138"/>
      <c r="CC957" s="138"/>
      <c r="CD957" s="138"/>
      <c r="CE957" s="138"/>
      <c r="CF957" s="138"/>
      <c r="CG957" s="138"/>
      <c r="CH957" s="1"/>
      <c r="CI957" s="9"/>
      <c r="CJ957" s="130"/>
      <c r="CK957" s="130"/>
      <c r="CL957" s="130"/>
      <c r="CM957" s="1"/>
      <c r="CN957" s="1"/>
      <c r="CO957" s="1"/>
      <c r="CP957" s="1"/>
      <c r="CQ957" s="1"/>
    </row>
    <row r="958" spans="2:95" s="14" customFormat="1" ht="13.5" customHeight="1">
      <c r="B958" s="451"/>
      <c r="C958" s="567"/>
      <c r="D958" s="582"/>
      <c r="E958" s="570"/>
      <c r="F958" s="570"/>
      <c r="G958" s="119" t="s">
        <v>74</v>
      </c>
      <c r="H958" s="181">
        <v>130492499</v>
      </c>
      <c r="I958" s="161">
        <f>IFERROR(H958/E941,"-")</f>
        <v>0.19014662283901787</v>
      </c>
      <c r="J958" s="188">
        <v>895</v>
      </c>
      <c r="K958" s="161">
        <f>IFERROR(J958/F941,"-")</f>
        <v>0.75083892617449666</v>
      </c>
      <c r="L958" s="191">
        <f t="shared" si="558"/>
        <v>145801.67486033519</v>
      </c>
      <c r="M958" s="103">
        <f t="shared" si="544"/>
        <v>7.696938424492604E-2</v>
      </c>
      <c r="N958" s="570"/>
      <c r="O958" s="570"/>
      <c r="P958" s="119" t="s">
        <v>74</v>
      </c>
      <c r="Q958" s="181">
        <v>14025974</v>
      </c>
      <c r="R958" s="161">
        <f>IFERROR(Q958/N941,"-")</f>
        <v>0.16832795521359184</v>
      </c>
      <c r="S958" s="188">
        <v>120</v>
      </c>
      <c r="T958" s="161">
        <f>IFERROR(S958/O941,"-")</f>
        <v>0.80536912751677847</v>
      </c>
      <c r="U958" s="191">
        <f t="shared" si="559"/>
        <v>116883.11666666667</v>
      </c>
      <c r="V958" s="103">
        <f t="shared" si="545"/>
        <v>1.0319917440660475E-2</v>
      </c>
      <c r="W958" s="570"/>
      <c r="X958" s="570"/>
      <c r="Y958" s="119" t="s">
        <v>74</v>
      </c>
      <c r="Z958" s="181">
        <v>6004888</v>
      </c>
      <c r="AA958" s="161">
        <f>IFERROR(Z958/W941,"-")</f>
        <v>0.12563165868055637</v>
      </c>
      <c r="AB958" s="188">
        <v>53</v>
      </c>
      <c r="AC958" s="161">
        <f>IFERROR(AB958/X941,"-")</f>
        <v>0.75714285714285712</v>
      </c>
      <c r="AD958" s="191">
        <f t="shared" si="560"/>
        <v>113299.77358490566</v>
      </c>
      <c r="AE958" s="103">
        <f t="shared" si="546"/>
        <v>4.5579635362917098E-3</v>
      </c>
      <c r="AF958" s="570"/>
      <c r="AG958" s="570"/>
      <c r="AH958" s="119" t="s">
        <v>74</v>
      </c>
      <c r="AI958" s="181">
        <v>23532275</v>
      </c>
      <c r="AJ958" s="161">
        <f>IFERROR(AI958/AF941,"-")</f>
        <v>0.20109016565048901</v>
      </c>
      <c r="AK958" s="188">
        <v>112</v>
      </c>
      <c r="AL958" s="161">
        <f>IFERROR(AK958/AG941,"-")</f>
        <v>0.81751824817518248</v>
      </c>
      <c r="AM958" s="191">
        <f t="shared" si="561"/>
        <v>210109.59821428571</v>
      </c>
      <c r="AN958" s="103">
        <f t="shared" si="547"/>
        <v>9.6319229446164435E-3</v>
      </c>
      <c r="AO958" s="570"/>
      <c r="AP958" s="587"/>
      <c r="AQ958" s="119" t="s">
        <v>74</v>
      </c>
      <c r="AR958" s="181">
        <f t="shared" si="556"/>
        <v>174055636</v>
      </c>
      <c r="AS958" s="161">
        <f>IFERROR(AR958/AO941,"-")</f>
        <v>0.18627143199876697</v>
      </c>
      <c r="AT958" s="188">
        <f t="shared" si="557"/>
        <v>1180</v>
      </c>
      <c r="AU958" s="161">
        <f>IFERROR(AT958/AP941,"-")</f>
        <v>0.76227390180878551</v>
      </c>
      <c r="AV958" s="191">
        <f t="shared" si="562"/>
        <v>147504.77627118645</v>
      </c>
      <c r="AW958" s="103">
        <f t="shared" si="548"/>
        <v>0.10147918816649466</v>
      </c>
      <c r="AX958" s="112"/>
      <c r="BN958" s="476"/>
      <c r="BO958" s="566"/>
      <c r="BP958" s="569"/>
      <c r="BQ958" s="569"/>
      <c r="BR958" s="388" t="s">
        <v>134</v>
      </c>
      <c r="BS958" s="374">
        <v>2541123</v>
      </c>
      <c r="BT958" s="329">
        <v>3.8194272429068206E-2</v>
      </c>
      <c r="BU958" s="374">
        <v>32</v>
      </c>
      <c r="BV958" s="329">
        <v>0.34408602150537637</v>
      </c>
      <c r="BW958" s="374">
        <v>79410.09375</v>
      </c>
      <c r="BX958" s="389">
        <v>3.7536656891495601E-3</v>
      </c>
      <c r="CA958" s="9"/>
      <c r="CB958" s="138"/>
      <c r="CC958" s="138"/>
      <c r="CD958" s="138"/>
      <c r="CE958" s="138"/>
      <c r="CF958" s="138"/>
      <c r="CG958" s="138"/>
      <c r="CH958" s="1"/>
      <c r="CI958" s="9"/>
      <c r="CJ958" s="130"/>
      <c r="CK958" s="130"/>
      <c r="CL958" s="130"/>
      <c r="CM958" s="1"/>
      <c r="CN958" s="1"/>
      <c r="CO958" s="1"/>
      <c r="CP958" s="1"/>
      <c r="CQ958" s="1"/>
    </row>
    <row r="959" spans="2:95" s="14" customFormat="1" ht="13.5" customHeight="1">
      <c r="B959" s="451">
        <v>54</v>
      </c>
      <c r="C959" s="565" t="s">
        <v>24</v>
      </c>
      <c r="D959" s="580">
        <f>BL58</f>
        <v>19034</v>
      </c>
      <c r="E959" s="568">
        <f>VLOOKUP(C959,$AY$5:$BI$78,2,0)</f>
        <v>1058032930</v>
      </c>
      <c r="F959" s="568">
        <f>VLOOKUP(C959,$AY$5:$BI$78,7,0)</f>
        <v>1807</v>
      </c>
      <c r="G959" s="115" t="s">
        <v>133</v>
      </c>
      <c r="H959" s="186">
        <v>22965645</v>
      </c>
      <c r="I959" s="159">
        <f>IFERROR(H959/E959,"-")</f>
        <v>2.1705983196572153E-2</v>
      </c>
      <c r="J959" s="186">
        <v>324</v>
      </c>
      <c r="K959" s="159">
        <f>IFERROR(J959/F959,"-")</f>
        <v>0.17930271167681239</v>
      </c>
      <c r="L959" s="189">
        <f t="shared" si="558"/>
        <v>70881.620370370365</v>
      </c>
      <c r="M959" s="100">
        <f>IFERROR(J959/$BL$58,0)</f>
        <v>1.7022170852159294E-2</v>
      </c>
      <c r="N959" s="568">
        <f>VLOOKUP(C959,$AY$5:$BI$78,3,0)</f>
        <v>157512500</v>
      </c>
      <c r="O959" s="568">
        <f>VLOOKUP(C959,$AY$5:$BI$78,8,0)</f>
        <v>253</v>
      </c>
      <c r="P959" s="115" t="s">
        <v>133</v>
      </c>
      <c r="Q959" s="186">
        <v>1413714</v>
      </c>
      <c r="R959" s="159">
        <f>IFERROR(Q959/N959,"-")</f>
        <v>8.9752495833663997E-3</v>
      </c>
      <c r="S959" s="186">
        <v>56</v>
      </c>
      <c r="T959" s="159">
        <f>IFERROR(S959/O959,"-")</f>
        <v>0.22134387351778656</v>
      </c>
      <c r="U959" s="189">
        <f t="shared" si="559"/>
        <v>25244.892857142859</v>
      </c>
      <c r="V959" s="100">
        <f>IFERROR(S959/$BL$58,0)</f>
        <v>2.942103604076915E-3</v>
      </c>
      <c r="W959" s="568">
        <f>VLOOKUP(C959,$AY$5:$BI$78,4,0)</f>
        <v>95520650</v>
      </c>
      <c r="X959" s="568">
        <f>VLOOKUP(C959,$AY$5:$BI$78,9,0)</f>
        <v>134</v>
      </c>
      <c r="Y959" s="115" t="s">
        <v>133</v>
      </c>
      <c r="Z959" s="186">
        <v>1133988</v>
      </c>
      <c r="AA959" s="159">
        <f>IFERROR(Z959/W959,"-")</f>
        <v>1.1871652883434105E-2</v>
      </c>
      <c r="AB959" s="186">
        <v>30</v>
      </c>
      <c r="AC959" s="159">
        <f>IFERROR(AB959/X959,"-")</f>
        <v>0.22388059701492538</v>
      </c>
      <c r="AD959" s="189">
        <f t="shared" si="560"/>
        <v>37799.599999999999</v>
      </c>
      <c r="AE959" s="100">
        <f>IFERROR(AB959/$BL$58,0)</f>
        <v>1.5761269307554902E-3</v>
      </c>
      <c r="AF959" s="568">
        <f>VLOOKUP(C959,$AY$5:$BI$78,5,0)</f>
        <v>215399750</v>
      </c>
      <c r="AG959" s="568">
        <f>VLOOKUP(C959,$AY$5:$BI$78,10,0)</f>
        <v>237</v>
      </c>
      <c r="AH959" s="115" t="s">
        <v>133</v>
      </c>
      <c r="AI959" s="186">
        <v>3981548</v>
      </c>
      <c r="AJ959" s="159">
        <f>IFERROR(AI959/AF959,"-")</f>
        <v>1.8484459708054443E-2</v>
      </c>
      <c r="AK959" s="186">
        <v>57</v>
      </c>
      <c r="AL959" s="159">
        <f>IFERROR(AK959/AG959,"-")</f>
        <v>0.24050632911392406</v>
      </c>
      <c r="AM959" s="189">
        <f t="shared" si="561"/>
        <v>69851.719298245618</v>
      </c>
      <c r="AN959" s="100">
        <f>IFERROR(AK959/$BL$58,0)</f>
        <v>2.9946411684354315E-3</v>
      </c>
      <c r="AO959" s="568">
        <f>VLOOKUP(C959,$AY$5:$BI$78,6,0)</f>
        <v>1526465830</v>
      </c>
      <c r="AP959" s="585">
        <f>VLOOKUP(C959,$AY$5:$BI$78,11,0)</f>
        <v>2431</v>
      </c>
      <c r="AQ959" s="115" t="s">
        <v>133</v>
      </c>
      <c r="AR959" s="186">
        <f t="shared" si="556"/>
        <v>29494895</v>
      </c>
      <c r="AS959" s="159">
        <f>IFERROR(AR959/AO959,"-")</f>
        <v>1.9322342118853718E-2</v>
      </c>
      <c r="AT959" s="186">
        <f t="shared" si="557"/>
        <v>467</v>
      </c>
      <c r="AU959" s="159">
        <f>IFERROR(AT959/AP959,"-")</f>
        <v>0.1921020156314274</v>
      </c>
      <c r="AV959" s="189">
        <f t="shared" si="562"/>
        <v>63158.233404710918</v>
      </c>
      <c r="AW959" s="100">
        <f>IFERROR(AT959/$BL$58,0)</f>
        <v>2.4535042555427131E-2</v>
      </c>
      <c r="AX959" s="112"/>
      <c r="BN959" s="476"/>
      <c r="BO959" s="566"/>
      <c r="BP959" s="569"/>
      <c r="BQ959" s="569"/>
      <c r="BR959" s="388" t="s">
        <v>135</v>
      </c>
      <c r="BS959" s="374">
        <v>3885355</v>
      </c>
      <c r="BT959" s="329">
        <v>5.839871086666891E-2</v>
      </c>
      <c r="BU959" s="374">
        <v>33</v>
      </c>
      <c r="BV959" s="329">
        <v>0.35483870967741937</v>
      </c>
      <c r="BW959" s="374">
        <v>117738.0303030303</v>
      </c>
      <c r="BX959" s="389">
        <v>3.8709677419354839E-3</v>
      </c>
      <c r="CA959" s="9"/>
      <c r="CB959" s="138"/>
      <c r="CC959" s="138"/>
      <c r="CD959" s="138"/>
      <c r="CE959" s="138"/>
      <c r="CF959" s="138"/>
      <c r="CG959" s="138"/>
      <c r="CH959" s="1"/>
      <c r="CI959" s="9"/>
      <c r="CJ959" s="130"/>
      <c r="CK959" s="130"/>
      <c r="CL959" s="130"/>
      <c r="CM959" s="1"/>
      <c r="CN959" s="1"/>
      <c r="CO959" s="1"/>
      <c r="CP959" s="1"/>
      <c r="CQ959" s="1"/>
    </row>
    <row r="960" spans="2:95" s="14" customFormat="1" ht="13.5" customHeight="1">
      <c r="B960" s="451"/>
      <c r="C960" s="566"/>
      <c r="D960" s="581"/>
      <c r="E960" s="569"/>
      <c r="F960" s="569"/>
      <c r="G960" s="116" t="s">
        <v>134</v>
      </c>
      <c r="H960" s="187">
        <v>21064622</v>
      </c>
      <c r="I960" s="160">
        <f>IFERROR(H960/E959,"-")</f>
        <v>1.9909230991515547E-2</v>
      </c>
      <c r="J960" s="187">
        <v>424</v>
      </c>
      <c r="K960" s="160">
        <f>IFERROR(J960/F959,"-")</f>
        <v>0.23464305478693967</v>
      </c>
      <c r="L960" s="190">
        <f t="shared" si="558"/>
        <v>49680.712264150941</v>
      </c>
      <c r="M960" s="101">
        <f t="shared" ref="M960:M976" si="563">IFERROR(J960/$BL$58,0)</f>
        <v>2.2275927288010929E-2</v>
      </c>
      <c r="N960" s="569"/>
      <c r="O960" s="569"/>
      <c r="P960" s="116" t="s">
        <v>134</v>
      </c>
      <c r="Q960" s="187">
        <v>1233831</v>
      </c>
      <c r="R960" s="160">
        <f>IFERROR(Q960/N959,"-")</f>
        <v>7.8332259344496471E-3</v>
      </c>
      <c r="S960" s="187">
        <v>56</v>
      </c>
      <c r="T960" s="160">
        <f>IFERROR(S960/O959,"-")</f>
        <v>0.22134387351778656</v>
      </c>
      <c r="U960" s="190">
        <f t="shared" si="559"/>
        <v>22032.696428571428</v>
      </c>
      <c r="V960" s="101">
        <f t="shared" ref="V960:V976" si="564">IFERROR(S960/$BL$58,0)</f>
        <v>2.942103604076915E-3</v>
      </c>
      <c r="W960" s="569"/>
      <c r="X960" s="569"/>
      <c r="Y960" s="116" t="s">
        <v>134</v>
      </c>
      <c r="Z960" s="187">
        <v>3209287</v>
      </c>
      <c r="AA960" s="160">
        <f>IFERROR(Z960/W959,"-")</f>
        <v>3.3597834604349952E-2</v>
      </c>
      <c r="AB960" s="187">
        <v>36</v>
      </c>
      <c r="AC960" s="160">
        <f>IFERROR(AB960/X959,"-")</f>
        <v>0.26865671641791045</v>
      </c>
      <c r="AD960" s="190">
        <f t="shared" si="560"/>
        <v>89146.861111111109</v>
      </c>
      <c r="AE960" s="101">
        <f t="shared" ref="AE960:AE976" si="565">IFERROR(AB960/$BL$58,0)</f>
        <v>1.8913523169065882E-3</v>
      </c>
      <c r="AF960" s="569"/>
      <c r="AG960" s="569"/>
      <c r="AH960" s="116" t="s">
        <v>134</v>
      </c>
      <c r="AI960" s="187">
        <v>2263789</v>
      </c>
      <c r="AJ960" s="160">
        <f>IFERROR(AI960/AF959,"-")</f>
        <v>1.0509710433740058E-2</v>
      </c>
      <c r="AK960" s="187">
        <v>72</v>
      </c>
      <c r="AL960" s="160">
        <f>IFERROR(AK960/AG959,"-")</f>
        <v>0.30379746835443039</v>
      </c>
      <c r="AM960" s="190">
        <f t="shared" si="561"/>
        <v>31441.513888888891</v>
      </c>
      <c r="AN960" s="101">
        <f t="shared" ref="AN960:AN976" si="566">IFERROR(AK960/$BL$58,0)</f>
        <v>3.7827046338131764E-3</v>
      </c>
      <c r="AO960" s="569"/>
      <c r="AP960" s="586"/>
      <c r="AQ960" s="116" t="s">
        <v>134</v>
      </c>
      <c r="AR960" s="187">
        <f t="shared" si="556"/>
        <v>27771529</v>
      </c>
      <c r="AS960" s="160">
        <f>IFERROR(AR960/AO959,"-")</f>
        <v>1.8193351239313361E-2</v>
      </c>
      <c r="AT960" s="187">
        <f t="shared" si="557"/>
        <v>588</v>
      </c>
      <c r="AU960" s="160">
        <f>IFERROR(AT960/AP959,"-")</f>
        <v>0.24187577128753598</v>
      </c>
      <c r="AV960" s="190">
        <f t="shared" si="562"/>
        <v>47230.491496598639</v>
      </c>
      <c r="AW960" s="101">
        <f t="shared" ref="AW960:AW976" si="567">IFERROR(AT960/$BL$58,0)</f>
        <v>3.0892087842807607E-2</v>
      </c>
      <c r="AX960" s="112"/>
      <c r="BN960" s="476"/>
      <c r="BO960" s="566"/>
      <c r="BP960" s="569"/>
      <c r="BQ960" s="569"/>
      <c r="BR960" s="388" t="s">
        <v>136</v>
      </c>
      <c r="BS960" s="374">
        <v>26598</v>
      </c>
      <c r="BT960" s="329">
        <v>3.9978043489762445E-4</v>
      </c>
      <c r="BU960" s="374">
        <v>3</v>
      </c>
      <c r="BV960" s="329">
        <v>3.2258064516129031E-2</v>
      </c>
      <c r="BW960" s="374">
        <v>8866</v>
      </c>
      <c r="BX960" s="389">
        <v>3.5190615835777126E-4</v>
      </c>
      <c r="CA960" s="9"/>
      <c r="CB960" s="138"/>
      <c r="CC960" s="138"/>
      <c r="CD960" s="138"/>
      <c r="CE960" s="138"/>
      <c r="CF960" s="138"/>
      <c r="CG960" s="138"/>
      <c r="CH960" s="1"/>
      <c r="CI960" s="9"/>
      <c r="CJ960" s="130"/>
      <c r="CK960" s="130"/>
      <c r="CL960" s="130"/>
      <c r="CM960" s="1"/>
      <c r="CN960" s="1"/>
      <c r="CO960" s="1"/>
      <c r="CP960" s="1"/>
      <c r="CQ960" s="1"/>
    </row>
    <row r="961" spans="2:95" s="14" customFormat="1" ht="13.5" customHeight="1">
      <c r="B961" s="451"/>
      <c r="C961" s="566"/>
      <c r="D961" s="581"/>
      <c r="E961" s="569"/>
      <c r="F961" s="569"/>
      <c r="G961" s="116" t="s">
        <v>474</v>
      </c>
      <c r="H961" s="187">
        <v>11823616</v>
      </c>
      <c r="I961" s="160">
        <f>IFERROR(H961/E959,"-")</f>
        <v>1.117509263156866E-2</v>
      </c>
      <c r="J961" s="187">
        <v>99</v>
      </c>
      <c r="K961" s="160">
        <f>IFERROR(J961/F959,"-")</f>
        <v>5.4786939679026009E-2</v>
      </c>
      <c r="L961" s="190">
        <f t="shared" si="558"/>
        <v>119430.46464646465</v>
      </c>
      <c r="M961" s="101">
        <f t="shared" si="563"/>
        <v>5.2012188714931178E-3</v>
      </c>
      <c r="N961" s="569"/>
      <c r="O961" s="569"/>
      <c r="P961" s="116" t="s">
        <v>474</v>
      </c>
      <c r="Q961" s="187">
        <v>1028965</v>
      </c>
      <c r="R961" s="160">
        <f>IFERROR(Q961/N959,"-")</f>
        <v>6.5325926513768746E-3</v>
      </c>
      <c r="S961" s="187">
        <v>16</v>
      </c>
      <c r="T961" s="160">
        <f>IFERROR(S961/O959,"-")</f>
        <v>6.3241106719367585E-2</v>
      </c>
      <c r="U961" s="190">
        <f t="shared" si="559"/>
        <v>64310.3125</v>
      </c>
      <c r="V961" s="101">
        <f t="shared" si="564"/>
        <v>8.4060102973626148E-4</v>
      </c>
      <c r="W961" s="569"/>
      <c r="X961" s="569"/>
      <c r="Y961" s="116" t="s">
        <v>474</v>
      </c>
      <c r="Z961" s="187">
        <v>152335</v>
      </c>
      <c r="AA961" s="160">
        <f>IFERROR(Z961/W959,"-")</f>
        <v>1.59478604888053E-3</v>
      </c>
      <c r="AB961" s="187">
        <v>5</v>
      </c>
      <c r="AC961" s="160">
        <f>IFERROR(AB961/X959,"-")</f>
        <v>3.7313432835820892E-2</v>
      </c>
      <c r="AD961" s="190">
        <f t="shared" si="560"/>
        <v>30467</v>
      </c>
      <c r="AE961" s="101">
        <f t="shared" si="565"/>
        <v>2.6268782179258168E-4</v>
      </c>
      <c r="AF961" s="569"/>
      <c r="AG961" s="569"/>
      <c r="AH961" s="116" t="s">
        <v>474</v>
      </c>
      <c r="AI961" s="187">
        <v>2144121</v>
      </c>
      <c r="AJ961" s="160">
        <f>IFERROR(AI961/AF959,"-")</f>
        <v>9.9541480433473113E-3</v>
      </c>
      <c r="AK961" s="187">
        <v>12</v>
      </c>
      <c r="AL961" s="160">
        <f>IFERROR(AK961/AG959,"-")</f>
        <v>5.0632911392405063E-2</v>
      </c>
      <c r="AM961" s="190">
        <f t="shared" si="561"/>
        <v>178676.75</v>
      </c>
      <c r="AN961" s="101">
        <f t="shared" si="566"/>
        <v>6.3045077230219611E-4</v>
      </c>
      <c r="AO961" s="569"/>
      <c r="AP961" s="586"/>
      <c r="AQ961" s="116" t="s">
        <v>474</v>
      </c>
      <c r="AR961" s="187">
        <f t="shared" si="556"/>
        <v>15149037</v>
      </c>
      <c r="AS961" s="160">
        <f>IFERROR(AR961/AO959,"-")</f>
        <v>9.9242555596544216E-3</v>
      </c>
      <c r="AT961" s="187">
        <f t="shared" si="557"/>
        <v>132</v>
      </c>
      <c r="AU961" s="160">
        <f>IFERROR(AT961/AP959,"-")</f>
        <v>5.4298642533936653E-2</v>
      </c>
      <c r="AV961" s="190">
        <f t="shared" si="562"/>
        <v>114765.43181818182</v>
      </c>
      <c r="AW961" s="101">
        <f t="shared" si="567"/>
        <v>6.9349584953241564E-3</v>
      </c>
      <c r="AX961" s="111"/>
      <c r="BJ961" s="12"/>
      <c r="BM961" s="12"/>
      <c r="BN961" s="476"/>
      <c r="BO961" s="566"/>
      <c r="BP961" s="569"/>
      <c r="BQ961" s="569"/>
      <c r="BR961" s="388" t="s">
        <v>137</v>
      </c>
      <c r="BS961" s="374">
        <v>1309380</v>
      </c>
      <c r="BT961" s="329">
        <v>1.9680596505235414E-2</v>
      </c>
      <c r="BU961" s="374">
        <v>34</v>
      </c>
      <c r="BV961" s="329">
        <v>0.36559139784946237</v>
      </c>
      <c r="BW961" s="374">
        <v>38511.176470588238</v>
      </c>
      <c r="BX961" s="389">
        <v>3.9882697947214076E-3</v>
      </c>
      <c r="BY961" s="12"/>
      <c r="CA961" s="9"/>
      <c r="CB961" s="138"/>
      <c r="CC961" s="138"/>
      <c r="CD961" s="138"/>
      <c r="CE961" s="138"/>
      <c r="CF961" s="138"/>
      <c r="CG961" s="138"/>
      <c r="CH961" s="1"/>
      <c r="CI961" s="9"/>
      <c r="CJ961" s="130"/>
      <c r="CK961" s="130"/>
      <c r="CL961" s="130"/>
      <c r="CM961" s="1"/>
      <c r="CN961" s="1"/>
      <c r="CO961" s="1"/>
      <c r="CP961" s="1"/>
      <c r="CQ961" s="1"/>
    </row>
    <row r="962" spans="2:95" s="14" customFormat="1" ht="13.5" customHeight="1">
      <c r="B962" s="451"/>
      <c r="C962" s="566"/>
      <c r="D962" s="581"/>
      <c r="E962" s="569"/>
      <c r="F962" s="569"/>
      <c r="G962" s="117" t="s">
        <v>135</v>
      </c>
      <c r="H962" s="187">
        <v>31572572</v>
      </c>
      <c r="I962" s="160">
        <f>IFERROR(H962/E959,"-")</f>
        <v>2.9840821684066109E-2</v>
      </c>
      <c r="J962" s="187">
        <v>413</v>
      </c>
      <c r="K962" s="160">
        <f>IFERROR(J962/F959,"-")</f>
        <v>0.22855561704482569</v>
      </c>
      <c r="L962" s="190">
        <f t="shared" si="558"/>
        <v>76446.905569007271</v>
      </c>
      <c r="M962" s="101">
        <f t="shared" si="563"/>
        <v>2.169801408006725E-2</v>
      </c>
      <c r="N962" s="569"/>
      <c r="O962" s="569"/>
      <c r="P962" s="117" t="s">
        <v>135</v>
      </c>
      <c r="Q962" s="187">
        <v>4074783</v>
      </c>
      <c r="R962" s="160">
        <f>IFERROR(Q962/N959,"-")</f>
        <v>2.5869584953575112E-2</v>
      </c>
      <c r="S962" s="187">
        <v>66</v>
      </c>
      <c r="T962" s="160">
        <f>IFERROR(S962/O959,"-")</f>
        <v>0.2608695652173913</v>
      </c>
      <c r="U962" s="190">
        <f t="shared" si="559"/>
        <v>61739.13636363636</v>
      </c>
      <c r="V962" s="101">
        <f t="shared" si="564"/>
        <v>3.4674792476620782E-3</v>
      </c>
      <c r="W962" s="569"/>
      <c r="X962" s="569"/>
      <c r="Y962" s="117" t="s">
        <v>135</v>
      </c>
      <c r="Z962" s="187">
        <v>3942061</v>
      </c>
      <c r="AA962" s="160">
        <f>IFERROR(Z962/W959,"-")</f>
        <v>4.126920199977701E-2</v>
      </c>
      <c r="AB962" s="187">
        <v>37</v>
      </c>
      <c r="AC962" s="160">
        <f>IFERROR(AB962/X959,"-")</f>
        <v>0.27611940298507465</v>
      </c>
      <c r="AD962" s="190">
        <f t="shared" si="560"/>
        <v>106542.18918918919</v>
      </c>
      <c r="AE962" s="101">
        <f t="shared" si="565"/>
        <v>1.9438898812651046E-3</v>
      </c>
      <c r="AF962" s="569"/>
      <c r="AG962" s="569"/>
      <c r="AH962" s="117" t="s">
        <v>135</v>
      </c>
      <c r="AI962" s="187">
        <v>4731438</v>
      </c>
      <c r="AJ962" s="160">
        <f>IFERROR(AI962/AF959,"-")</f>
        <v>2.1965847221271147E-2</v>
      </c>
      <c r="AK962" s="187">
        <v>56</v>
      </c>
      <c r="AL962" s="160">
        <f>IFERROR(AK962/AG959,"-")</f>
        <v>0.23628691983122363</v>
      </c>
      <c r="AM962" s="190">
        <f t="shared" si="561"/>
        <v>84489.96428571429</v>
      </c>
      <c r="AN962" s="101">
        <f t="shared" si="566"/>
        <v>2.942103604076915E-3</v>
      </c>
      <c r="AO962" s="569"/>
      <c r="AP962" s="586"/>
      <c r="AQ962" s="117" t="s">
        <v>135</v>
      </c>
      <c r="AR962" s="187">
        <f t="shared" si="556"/>
        <v>44320854</v>
      </c>
      <c r="AS962" s="160">
        <f>IFERROR(AR962/AO959,"-")</f>
        <v>2.9034946691207625E-2</v>
      </c>
      <c r="AT962" s="187">
        <f t="shared" si="557"/>
        <v>572</v>
      </c>
      <c r="AU962" s="160">
        <f>IFERROR(AT962/AP959,"-")</f>
        <v>0.23529411764705882</v>
      </c>
      <c r="AV962" s="190">
        <f t="shared" si="562"/>
        <v>77484.010489510489</v>
      </c>
      <c r="AW962" s="101">
        <f t="shared" si="567"/>
        <v>3.0051486813071345E-2</v>
      </c>
      <c r="AX962" s="112"/>
      <c r="BN962" s="476"/>
      <c r="BO962" s="566"/>
      <c r="BP962" s="569"/>
      <c r="BQ962" s="569"/>
      <c r="BR962" s="388" t="s">
        <v>138</v>
      </c>
      <c r="BS962" s="374">
        <v>3002584</v>
      </c>
      <c r="BT962" s="329">
        <v>4.5130248038824303E-2</v>
      </c>
      <c r="BU962" s="374">
        <v>38</v>
      </c>
      <c r="BV962" s="329">
        <v>0.40860215053763443</v>
      </c>
      <c r="BW962" s="374">
        <v>79015.368421052626</v>
      </c>
      <c r="BX962" s="389">
        <v>4.4574780058651026E-3</v>
      </c>
      <c r="CA962" s="9"/>
      <c r="CB962" s="138"/>
      <c r="CC962" s="138"/>
      <c r="CD962" s="138"/>
      <c r="CE962" s="138"/>
      <c r="CF962" s="138"/>
      <c r="CG962" s="138"/>
      <c r="CH962" s="1"/>
      <c r="CI962" s="9"/>
      <c r="CJ962" s="130"/>
      <c r="CK962" s="130"/>
      <c r="CL962" s="130"/>
      <c r="CM962" s="1"/>
      <c r="CN962" s="1"/>
      <c r="CO962" s="1"/>
      <c r="CP962" s="1"/>
      <c r="CQ962" s="1"/>
    </row>
    <row r="963" spans="2:95" s="14" customFormat="1" ht="13.5" customHeight="1">
      <c r="B963" s="451"/>
      <c r="C963" s="566"/>
      <c r="D963" s="581"/>
      <c r="E963" s="569"/>
      <c r="F963" s="569"/>
      <c r="G963" s="117" t="s">
        <v>136</v>
      </c>
      <c r="H963" s="187">
        <v>2577355</v>
      </c>
      <c r="I963" s="160">
        <f>IFERROR(H963/E959,"-")</f>
        <v>2.4359875074965766E-3</v>
      </c>
      <c r="J963" s="187">
        <v>81</v>
      </c>
      <c r="K963" s="160">
        <f>IFERROR(J963/F959,"-")</f>
        <v>4.4825677919203097E-2</v>
      </c>
      <c r="L963" s="190">
        <f t="shared" si="558"/>
        <v>31819.197530864196</v>
      </c>
      <c r="M963" s="101">
        <f t="shared" si="563"/>
        <v>4.2555427130398235E-3</v>
      </c>
      <c r="N963" s="569"/>
      <c r="O963" s="569"/>
      <c r="P963" s="117" t="s">
        <v>136</v>
      </c>
      <c r="Q963" s="187">
        <v>1379268</v>
      </c>
      <c r="R963" s="160">
        <f>IFERROR(Q963/N959,"-")</f>
        <v>8.7565621776049523E-3</v>
      </c>
      <c r="S963" s="187">
        <v>9</v>
      </c>
      <c r="T963" s="160">
        <f>IFERROR(S963/O959,"-")</f>
        <v>3.5573122529644272E-2</v>
      </c>
      <c r="U963" s="190">
        <f t="shared" si="559"/>
        <v>153252</v>
      </c>
      <c r="V963" s="101">
        <f t="shared" si="564"/>
        <v>4.7283807922664705E-4</v>
      </c>
      <c r="W963" s="569"/>
      <c r="X963" s="569"/>
      <c r="Y963" s="117" t="s">
        <v>136</v>
      </c>
      <c r="Z963" s="187">
        <v>106969</v>
      </c>
      <c r="AA963" s="160">
        <f>IFERROR(Z963/W959,"-")</f>
        <v>1.1198520948088187E-3</v>
      </c>
      <c r="AB963" s="187">
        <v>7</v>
      </c>
      <c r="AC963" s="160">
        <f>IFERROR(AB963/X959,"-")</f>
        <v>5.2238805970149252E-2</v>
      </c>
      <c r="AD963" s="190">
        <f t="shared" si="560"/>
        <v>15281.285714285714</v>
      </c>
      <c r="AE963" s="101">
        <f t="shared" si="565"/>
        <v>3.6776295050961437E-4</v>
      </c>
      <c r="AF963" s="569"/>
      <c r="AG963" s="569"/>
      <c r="AH963" s="117" t="s">
        <v>136</v>
      </c>
      <c r="AI963" s="187">
        <v>102179</v>
      </c>
      <c r="AJ963" s="160">
        <f>IFERROR(AI963/AF959,"-")</f>
        <v>4.7436916709513356E-4</v>
      </c>
      <c r="AK963" s="187">
        <v>8</v>
      </c>
      <c r="AL963" s="160">
        <f>IFERROR(AK963/AG959,"-")</f>
        <v>3.3755274261603373E-2</v>
      </c>
      <c r="AM963" s="190">
        <f t="shared" si="561"/>
        <v>12772.375</v>
      </c>
      <c r="AN963" s="101">
        <f t="shared" si="566"/>
        <v>4.2030051486813074E-4</v>
      </c>
      <c r="AO963" s="569"/>
      <c r="AP963" s="586"/>
      <c r="AQ963" s="117" t="s">
        <v>136</v>
      </c>
      <c r="AR963" s="187">
        <f t="shared" si="556"/>
        <v>4165771</v>
      </c>
      <c r="AS963" s="160">
        <f>IFERROR(AR963/AO959,"-")</f>
        <v>2.729029971145833E-3</v>
      </c>
      <c r="AT963" s="187">
        <f t="shared" si="557"/>
        <v>105</v>
      </c>
      <c r="AU963" s="160">
        <f>IFERROR(AT963/AP959,"-")</f>
        <v>4.319210201563143E-2</v>
      </c>
      <c r="AV963" s="190">
        <f t="shared" si="562"/>
        <v>39674.009523809524</v>
      </c>
      <c r="AW963" s="101">
        <f t="shared" si="567"/>
        <v>5.5164442576442155E-3</v>
      </c>
      <c r="AX963" s="112"/>
      <c r="BN963" s="476"/>
      <c r="BO963" s="566"/>
      <c r="BP963" s="569"/>
      <c r="BQ963" s="569"/>
      <c r="BR963" s="388" t="s">
        <v>139</v>
      </c>
      <c r="BS963" s="374">
        <v>2717215</v>
      </c>
      <c r="BT963" s="329">
        <v>4.0841017911510215E-2</v>
      </c>
      <c r="BU963" s="374">
        <v>11</v>
      </c>
      <c r="BV963" s="329">
        <v>0.11827956989247312</v>
      </c>
      <c r="BW963" s="374">
        <v>247019.54545454544</v>
      </c>
      <c r="BX963" s="389">
        <v>1.2903225806451613E-3</v>
      </c>
      <c r="CA963" s="9"/>
      <c r="CB963" s="138"/>
      <c r="CC963" s="138"/>
      <c r="CD963" s="138"/>
      <c r="CE963" s="138"/>
      <c r="CF963" s="138"/>
      <c r="CG963" s="138"/>
      <c r="CH963" s="1"/>
      <c r="CI963" s="9"/>
      <c r="CJ963" s="130"/>
      <c r="CK963" s="130"/>
      <c r="CL963" s="130"/>
      <c r="CM963" s="1"/>
      <c r="CN963" s="1"/>
      <c r="CO963" s="1"/>
      <c r="CP963" s="1"/>
      <c r="CQ963" s="1"/>
    </row>
    <row r="964" spans="2:95" s="14" customFormat="1" ht="13.5" customHeight="1">
      <c r="B964" s="451"/>
      <c r="C964" s="566"/>
      <c r="D964" s="581"/>
      <c r="E964" s="569"/>
      <c r="F964" s="569"/>
      <c r="G964" s="117" t="s">
        <v>137</v>
      </c>
      <c r="H964" s="187">
        <v>26509271</v>
      </c>
      <c r="I964" s="160">
        <f>IFERROR(H964/E959,"-")</f>
        <v>2.5055241900646702E-2</v>
      </c>
      <c r="J964" s="187">
        <v>500</v>
      </c>
      <c r="K964" s="160">
        <f>IFERROR(J964/F959,"-")</f>
        <v>0.27670171555063644</v>
      </c>
      <c r="L964" s="190">
        <f t="shared" si="558"/>
        <v>53018.542000000001</v>
      </c>
      <c r="M964" s="101">
        <f t="shared" si="563"/>
        <v>2.6268782179258168E-2</v>
      </c>
      <c r="N964" s="569"/>
      <c r="O964" s="569"/>
      <c r="P964" s="117" t="s">
        <v>137</v>
      </c>
      <c r="Q964" s="187">
        <v>2575933</v>
      </c>
      <c r="R964" s="160">
        <f>IFERROR(Q964/N959,"-")</f>
        <v>1.6353832235536863E-2</v>
      </c>
      <c r="S964" s="187">
        <v>79</v>
      </c>
      <c r="T964" s="160">
        <f>IFERROR(S964/O959,"-")</f>
        <v>0.31225296442687744</v>
      </c>
      <c r="U964" s="190">
        <f t="shared" si="559"/>
        <v>32606.746835443038</v>
      </c>
      <c r="V964" s="101">
        <f t="shared" si="564"/>
        <v>4.1504675843227904E-3</v>
      </c>
      <c r="W964" s="569"/>
      <c r="X964" s="569"/>
      <c r="Y964" s="117" t="s">
        <v>137</v>
      </c>
      <c r="Z964" s="187">
        <v>2125167</v>
      </c>
      <c r="AA964" s="160">
        <f>IFERROR(Z964/W959,"-")</f>
        <v>2.2248246845053922E-2</v>
      </c>
      <c r="AB964" s="187">
        <v>51</v>
      </c>
      <c r="AC964" s="160">
        <f>IFERROR(AB964/X959,"-")</f>
        <v>0.38059701492537312</v>
      </c>
      <c r="AD964" s="190">
        <f t="shared" si="560"/>
        <v>41669.941176470587</v>
      </c>
      <c r="AE964" s="101">
        <f t="shared" si="565"/>
        <v>2.6794157822843333E-3</v>
      </c>
      <c r="AF964" s="569"/>
      <c r="AG964" s="569"/>
      <c r="AH964" s="117" t="s">
        <v>137</v>
      </c>
      <c r="AI964" s="187">
        <v>2892116</v>
      </c>
      <c r="AJ964" s="160">
        <f>IFERROR(AI964/AF959,"-")</f>
        <v>1.3426737960466529E-2</v>
      </c>
      <c r="AK964" s="187">
        <v>87</v>
      </c>
      <c r="AL964" s="160">
        <f>IFERROR(AK964/AG959,"-")</f>
        <v>0.36708860759493672</v>
      </c>
      <c r="AM964" s="190">
        <f t="shared" si="561"/>
        <v>33242.712643678162</v>
      </c>
      <c r="AN964" s="101">
        <f t="shared" si="566"/>
        <v>4.5707680991909213E-3</v>
      </c>
      <c r="AO964" s="569"/>
      <c r="AP964" s="586"/>
      <c r="AQ964" s="117" t="s">
        <v>137</v>
      </c>
      <c r="AR964" s="187">
        <f t="shared" si="556"/>
        <v>34102487</v>
      </c>
      <c r="AS964" s="160">
        <f>IFERROR(AR964/AO959,"-")</f>
        <v>2.2340812568336366E-2</v>
      </c>
      <c r="AT964" s="187">
        <f t="shared" si="557"/>
        <v>717</v>
      </c>
      <c r="AU964" s="160">
        <f>IFERROR(AT964/AP959,"-")</f>
        <v>0.29494035376388317</v>
      </c>
      <c r="AV964" s="190">
        <f t="shared" si="562"/>
        <v>47562.743375174337</v>
      </c>
      <c r="AW964" s="101">
        <f t="shared" si="567"/>
        <v>3.7669433645056212E-2</v>
      </c>
      <c r="AX964" s="112"/>
      <c r="BN964" s="476"/>
      <c r="BO964" s="566"/>
      <c r="BP964" s="569"/>
      <c r="BQ964" s="569"/>
      <c r="BR964" s="388" t="s">
        <v>436</v>
      </c>
      <c r="BS964" s="374">
        <v>0</v>
      </c>
      <c r="BT964" s="329">
        <v>0</v>
      </c>
      <c r="BU964" s="374">
        <v>0</v>
      </c>
      <c r="BV964" s="329">
        <v>0</v>
      </c>
      <c r="BW964" s="374" t="s">
        <v>329</v>
      </c>
      <c r="BX964" s="389">
        <v>0</v>
      </c>
      <c r="CA964" s="9"/>
      <c r="CB964" s="138"/>
      <c r="CC964" s="138"/>
      <c r="CD964" s="138"/>
      <c r="CE964" s="138"/>
      <c r="CF964" s="138"/>
      <c r="CG964" s="138"/>
      <c r="CH964" s="1"/>
      <c r="CI964" s="9"/>
      <c r="CJ964" s="130"/>
      <c r="CK964" s="130"/>
      <c r="CL964" s="130"/>
      <c r="CM964" s="1"/>
      <c r="CN964" s="1"/>
      <c r="CO964" s="1"/>
      <c r="CP964" s="1"/>
      <c r="CQ964" s="1"/>
    </row>
    <row r="965" spans="2:95" s="14" customFormat="1" ht="13.5" customHeight="1">
      <c r="B965" s="451"/>
      <c r="C965" s="566"/>
      <c r="D965" s="581"/>
      <c r="E965" s="569"/>
      <c r="F965" s="569"/>
      <c r="G965" s="117" t="s">
        <v>138</v>
      </c>
      <c r="H965" s="187">
        <v>33172376</v>
      </c>
      <c r="I965" s="160">
        <f>IFERROR(H965/E959,"-")</f>
        <v>3.1352876701106078E-2</v>
      </c>
      <c r="J965" s="187">
        <v>598</v>
      </c>
      <c r="K965" s="160">
        <f>IFERROR(J965/F959,"-")</f>
        <v>0.33093525179856115</v>
      </c>
      <c r="L965" s="190">
        <f t="shared" si="558"/>
        <v>55472.200668896323</v>
      </c>
      <c r="M965" s="101">
        <f t="shared" si="563"/>
        <v>3.1417463486392773E-2</v>
      </c>
      <c r="N965" s="569"/>
      <c r="O965" s="569"/>
      <c r="P965" s="117" t="s">
        <v>138</v>
      </c>
      <c r="Q965" s="187">
        <v>4799039</v>
      </c>
      <c r="R965" s="160">
        <f>IFERROR(Q965/N959,"-")</f>
        <v>3.0467670819776208E-2</v>
      </c>
      <c r="S965" s="187">
        <v>99</v>
      </c>
      <c r="T965" s="160">
        <f>IFERROR(S965/O959,"-")</f>
        <v>0.39130434782608697</v>
      </c>
      <c r="U965" s="190">
        <f t="shared" si="559"/>
        <v>48475.141414141413</v>
      </c>
      <c r="V965" s="101">
        <f t="shared" si="564"/>
        <v>5.2012188714931178E-3</v>
      </c>
      <c r="W965" s="569"/>
      <c r="X965" s="569"/>
      <c r="Y965" s="117" t="s">
        <v>138</v>
      </c>
      <c r="Z965" s="187">
        <v>3814669</v>
      </c>
      <c r="AA965" s="160">
        <f>IFERROR(Z965/W959,"-")</f>
        <v>3.9935542733429891E-2</v>
      </c>
      <c r="AB965" s="187">
        <v>53</v>
      </c>
      <c r="AC965" s="160">
        <f>IFERROR(AB965/X959,"-")</f>
        <v>0.39552238805970147</v>
      </c>
      <c r="AD965" s="190">
        <f t="shared" si="560"/>
        <v>71974.886792452831</v>
      </c>
      <c r="AE965" s="101">
        <f t="shared" si="565"/>
        <v>2.7844909110013661E-3</v>
      </c>
      <c r="AF965" s="569"/>
      <c r="AG965" s="569"/>
      <c r="AH965" s="117" t="s">
        <v>138</v>
      </c>
      <c r="AI965" s="187">
        <v>4042781</v>
      </c>
      <c r="AJ965" s="160">
        <f>IFERROR(AI965/AF959,"-")</f>
        <v>1.8768735804010915E-2</v>
      </c>
      <c r="AK965" s="187">
        <v>88</v>
      </c>
      <c r="AL965" s="160">
        <f>IFERROR(AK965/AG959,"-")</f>
        <v>0.37130801687763715</v>
      </c>
      <c r="AM965" s="190">
        <f t="shared" si="561"/>
        <v>45940.693181818184</v>
      </c>
      <c r="AN965" s="101">
        <f t="shared" si="566"/>
        <v>4.6233056635494379E-3</v>
      </c>
      <c r="AO965" s="569"/>
      <c r="AP965" s="586"/>
      <c r="AQ965" s="117" t="s">
        <v>138</v>
      </c>
      <c r="AR965" s="187">
        <f t="shared" si="556"/>
        <v>45828865</v>
      </c>
      <c r="AS965" s="160">
        <f>IFERROR(AR965/AO959,"-")</f>
        <v>3.0022856784157427E-2</v>
      </c>
      <c r="AT965" s="187">
        <f t="shared" si="557"/>
        <v>838</v>
      </c>
      <c r="AU965" s="160">
        <f>IFERROR(AT965/AP959,"-")</f>
        <v>0.34471410941999175</v>
      </c>
      <c r="AV965" s="190">
        <f t="shared" si="562"/>
        <v>54688.383054892598</v>
      </c>
      <c r="AW965" s="101">
        <f t="shared" si="567"/>
        <v>4.4026478932436691E-2</v>
      </c>
      <c r="AX965" s="112"/>
      <c r="BN965" s="476"/>
      <c r="BO965" s="566"/>
      <c r="BP965" s="569"/>
      <c r="BQ965" s="569"/>
      <c r="BR965" s="388" t="s">
        <v>140</v>
      </c>
      <c r="BS965" s="374">
        <v>35815</v>
      </c>
      <c r="BT965" s="329">
        <v>5.3831627475217766E-4</v>
      </c>
      <c r="BU965" s="374">
        <v>1</v>
      </c>
      <c r="BV965" s="329">
        <v>1.0752688172043012E-2</v>
      </c>
      <c r="BW965" s="374">
        <v>35815</v>
      </c>
      <c r="BX965" s="389">
        <v>1.1730205278592375E-4</v>
      </c>
      <c r="CA965" s="9"/>
      <c r="CB965" s="138"/>
      <c r="CC965" s="138"/>
      <c r="CD965" s="138"/>
      <c r="CE965" s="138"/>
      <c r="CF965" s="138"/>
      <c r="CG965" s="138"/>
      <c r="CH965" s="1"/>
      <c r="CI965" s="9"/>
      <c r="CJ965" s="130"/>
      <c r="CK965" s="130"/>
      <c r="CL965" s="130"/>
      <c r="CM965" s="1"/>
      <c r="CN965" s="1"/>
      <c r="CO965" s="1"/>
      <c r="CP965" s="1"/>
      <c r="CQ965" s="1"/>
    </row>
    <row r="966" spans="2:95" s="14" customFormat="1" ht="13.5" customHeight="1">
      <c r="B966" s="451"/>
      <c r="C966" s="566"/>
      <c r="D966" s="581"/>
      <c r="E966" s="569"/>
      <c r="F966" s="569"/>
      <c r="G966" s="117" t="s">
        <v>139</v>
      </c>
      <c r="H966" s="187">
        <v>20350607</v>
      </c>
      <c r="I966" s="160">
        <f>IFERROR(H966/E959,"-")</f>
        <v>1.9234379595349647E-2</v>
      </c>
      <c r="J966" s="187">
        <v>171</v>
      </c>
      <c r="K966" s="160">
        <f>IFERROR(J966/F959,"-")</f>
        <v>9.4631986718317657E-2</v>
      </c>
      <c r="L966" s="190">
        <f t="shared" si="558"/>
        <v>119009.39766081871</v>
      </c>
      <c r="M966" s="101">
        <f t="shared" si="563"/>
        <v>8.9839235053062946E-3</v>
      </c>
      <c r="N966" s="569"/>
      <c r="O966" s="569"/>
      <c r="P966" s="117" t="s">
        <v>139</v>
      </c>
      <c r="Q966" s="187">
        <v>1829383</v>
      </c>
      <c r="R966" s="160">
        <f>IFERROR(Q966/N959,"-")</f>
        <v>1.1614208396159035E-2</v>
      </c>
      <c r="S966" s="187">
        <v>27</v>
      </c>
      <c r="T966" s="160">
        <f>IFERROR(S966/O959,"-")</f>
        <v>0.1067193675889328</v>
      </c>
      <c r="U966" s="190">
        <f t="shared" si="559"/>
        <v>67754.925925925927</v>
      </c>
      <c r="V966" s="101">
        <f t="shared" si="564"/>
        <v>1.4185142376799411E-3</v>
      </c>
      <c r="W966" s="569"/>
      <c r="X966" s="569"/>
      <c r="Y966" s="117" t="s">
        <v>139</v>
      </c>
      <c r="Z966" s="187">
        <v>2625788</v>
      </c>
      <c r="AA966" s="160">
        <f>IFERROR(Z966/W959,"-")</f>
        <v>2.7489218299917347E-2</v>
      </c>
      <c r="AB966" s="187">
        <v>17</v>
      </c>
      <c r="AC966" s="160">
        <f>IFERROR(AB966/X959,"-")</f>
        <v>0.12686567164179105</v>
      </c>
      <c r="AD966" s="190">
        <f t="shared" si="560"/>
        <v>154458.11764705883</v>
      </c>
      <c r="AE966" s="101">
        <f t="shared" si="565"/>
        <v>8.9313859409477774E-4</v>
      </c>
      <c r="AF966" s="569"/>
      <c r="AG966" s="569"/>
      <c r="AH966" s="117" t="s">
        <v>139</v>
      </c>
      <c r="AI966" s="187">
        <v>12162178</v>
      </c>
      <c r="AJ966" s="160">
        <f>IFERROR(AI966/AF959,"-")</f>
        <v>5.6463287445783945E-2</v>
      </c>
      <c r="AK966" s="187">
        <v>34</v>
      </c>
      <c r="AL966" s="160">
        <f>IFERROR(AK966/AG959,"-")</f>
        <v>0.14345991561181434</v>
      </c>
      <c r="AM966" s="190">
        <f t="shared" si="561"/>
        <v>357711.1176470588</v>
      </c>
      <c r="AN966" s="101">
        <f t="shared" si="566"/>
        <v>1.7862771881895555E-3</v>
      </c>
      <c r="AO966" s="569"/>
      <c r="AP966" s="586"/>
      <c r="AQ966" s="117" t="s">
        <v>139</v>
      </c>
      <c r="AR966" s="187">
        <f t="shared" si="556"/>
        <v>36967956</v>
      </c>
      <c r="AS966" s="160">
        <f>IFERROR(AR966/AO959,"-")</f>
        <v>2.4218004277239538E-2</v>
      </c>
      <c r="AT966" s="187">
        <f t="shared" si="557"/>
        <v>249</v>
      </c>
      <c r="AU966" s="160">
        <f>IFERROR(AT966/AP959,"-")</f>
        <v>0.10242698477992596</v>
      </c>
      <c r="AV966" s="190">
        <f t="shared" si="562"/>
        <v>148465.68674698795</v>
      </c>
      <c r="AW966" s="101">
        <f t="shared" si="567"/>
        <v>1.3081853525270569E-2</v>
      </c>
      <c r="AX966" s="112"/>
      <c r="BN966" s="476"/>
      <c r="BO966" s="566"/>
      <c r="BP966" s="569"/>
      <c r="BQ966" s="569"/>
      <c r="BR966" s="388" t="s">
        <v>141</v>
      </c>
      <c r="BS966" s="374">
        <v>16948</v>
      </c>
      <c r="BT966" s="329">
        <v>2.5473640163339119E-4</v>
      </c>
      <c r="BU966" s="374">
        <v>4</v>
      </c>
      <c r="BV966" s="329">
        <v>4.3010752688172046E-2</v>
      </c>
      <c r="BW966" s="374">
        <v>4237</v>
      </c>
      <c r="BX966" s="389">
        <v>4.6920821114369501E-4</v>
      </c>
      <c r="CA966" s="9"/>
      <c r="CB966" s="138"/>
      <c r="CC966" s="138"/>
      <c r="CD966" s="138"/>
      <c r="CE966" s="138"/>
      <c r="CF966" s="138"/>
      <c r="CG966" s="138"/>
      <c r="CH966" s="1"/>
      <c r="CI966" s="9"/>
      <c r="CJ966" s="130"/>
      <c r="CK966" s="130"/>
      <c r="CL966" s="130"/>
      <c r="CM966" s="1"/>
      <c r="CN966" s="1"/>
      <c r="CO966" s="1"/>
      <c r="CP966" s="1"/>
      <c r="CQ966" s="1"/>
    </row>
    <row r="967" spans="2:95" s="14" customFormat="1" ht="13.5" customHeight="1">
      <c r="B967" s="451"/>
      <c r="C967" s="566"/>
      <c r="D967" s="581"/>
      <c r="E967" s="569"/>
      <c r="F967" s="569"/>
      <c r="G967" s="117" t="s">
        <v>149</v>
      </c>
      <c r="H967" s="187">
        <v>5647</v>
      </c>
      <c r="I967" s="160">
        <f>IFERROR(H967/E959,"-")</f>
        <v>5.33726299048178E-6</v>
      </c>
      <c r="J967" s="187">
        <v>4</v>
      </c>
      <c r="K967" s="160">
        <f>IFERROR(J967/F959,"-")</f>
        <v>2.2136137244050912E-3</v>
      </c>
      <c r="L967" s="190">
        <f t="shared" si="558"/>
        <v>1411.75</v>
      </c>
      <c r="M967" s="101">
        <f t="shared" si="563"/>
        <v>2.1015025743406537E-4</v>
      </c>
      <c r="N967" s="569"/>
      <c r="O967" s="569"/>
      <c r="P967" s="117" t="s">
        <v>149</v>
      </c>
      <c r="Q967" s="187">
        <v>0</v>
      </c>
      <c r="R967" s="160">
        <f>IFERROR(Q967/N959,"-")</f>
        <v>0</v>
      </c>
      <c r="S967" s="187">
        <v>0</v>
      </c>
      <c r="T967" s="160">
        <f>IFERROR(S967/O959,"-")</f>
        <v>0</v>
      </c>
      <c r="U967" s="190" t="str">
        <f t="shared" si="559"/>
        <v>-</v>
      </c>
      <c r="V967" s="101">
        <f t="shared" si="564"/>
        <v>0</v>
      </c>
      <c r="W967" s="569"/>
      <c r="X967" s="569"/>
      <c r="Y967" s="117" t="s">
        <v>149</v>
      </c>
      <c r="Z967" s="187">
        <v>0</v>
      </c>
      <c r="AA967" s="160">
        <f>IFERROR(Z967/W959,"-")</f>
        <v>0</v>
      </c>
      <c r="AB967" s="187">
        <v>0</v>
      </c>
      <c r="AC967" s="160">
        <f>IFERROR(AB967/X959,"-")</f>
        <v>0</v>
      </c>
      <c r="AD967" s="190" t="str">
        <f t="shared" si="560"/>
        <v>-</v>
      </c>
      <c r="AE967" s="101">
        <f t="shared" si="565"/>
        <v>0</v>
      </c>
      <c r="AF967" s="569"/>
      <c r="AG967" s="569"/>
      <c r="AH967" s="117" t="s">
        <v>149</v>
      </c>
      <c r="AI967" s="187">
        <v>0</v>
      </c>
      <c r="AJ967" s="160">
        <f>IFERROR(AI967/AF959,"-")</f>
        <v>0</v>
      </c>
      <c r="AK967" s="187">
        <v>0</v>
      </c>
      <c r="AL967" s="160">
        <f>IFERROR(AK967/AG959,"-")</f>
        <v>0</v>
      </c>
      <c r="AM967" s="190" t="str">
        <f t="shared" si="561"/>
        <v>-</v>
      </c>
      <c r="AN967" s="101">
        <f t="shared" si="566"/>
        <v>0</v>
      </c>
      <c r="AO967" s="569"/>
      <c r="AP967" s="586"/>
      <c r="AQ967" s="117" t="s">
        <v>149</v>
      </c>
      <c r="AR967" s="187">
        <f t="shared" si="556"/>
        <v>5647</v>
      </c>
      <c r="AS967" s="160">
        <f>IFERROR(AR967/AO959,"-")</f>
        <v>3.6993949612353917E-6</v>
      </c>
      <c r="AT967" s="187">
        <f t="shared" si="557"/>
        <v>4</v>
      </c>
      <c r="AU967" s="160">
        <f>IFERROR(AT967/AP959,"-")</f>
        <v>1.6454134101192926E-3</v>
      </c>
      <c r="AV967" s="190">
        <f t="shared" si="562"/>
        <v>1411.75</v>
      </c>
      <c r="AW967" s="101">
        <f t="shared" si="567"/>
        <v>2.1015025743406537E-4</v>
      </c>
      <c r="AX967" s="112"/>
      <c r="BN967" s="476"/>
      <c r="BO967" s="566"/>
      <c r="BP967" s="569"/>
      <c r="BQ967" s="569"/>
      <c r="BR967" s="388" t="s">
        <v>142</v>
      </c>
      <c r="BS967" s="374">
        <v>0</v>
      </c>
      <c r="BT967" s="329">
        <v>0</v>
      </c>
      <c r="BU967" s="374">
        <v>0</v>
      </c>
      <c r="BV967" s="329">
        <v>0</v>
      </c>
      <c r="BW967" s="374" t="s">
        <v>329</v>
      </c>
      <c r="BX967" s="389">
        <v>0</v>
      </c>
      <c r="CA967" s="9"/>
      <c r="CB967" s="138"/>
      <c r="CC967" s="138"/>
      <c r="CD967" s="138"/>
      <c r="CE967" s="138"/>
      <c r="CF967" s="138"/>
      <c r="CG967" s="138"/>
      <c r="CH967" s="1"/>
      <c r="CI967" s="9"/>
      <c r="CJ967" s="130"/>
      <c r="CK967" s="130"/>
      <c r="CL967" s="130"/>
      <c r="CM967" s="1"/>
      <c r="CN967" s="1"/>
      <c r="CO967" s="1"/>
      <c r="CP967" s="1"/>
      <c r="CQ967" s="1"/>
    </row>
    <row r="968" spans="2:95" s="14" customFormat="1" ht="13.5" customHeight="1">
      <c r="B968" s="451"/>
      <c r="C968" s="566"/>
      <c r="D968" s="581"/>
      <c r="E968" s="569"/>
      <c r="F968" s="569"/>
      <c r="G968" s="117" t="s">
        <v>140</v>
      </c>
      <c r="H968" s="187">
        <v>265430</v>
      </c>
      <c r="I968" s="160">
        <f>IFERROR(H968/E959,"-")</f>
        <v>2.5087120870614113E-4</v>
      </c>
      <c r="J968" s="187">
        <v>16</v>
      </c>
      <c r="K968" s="160">
        <f>IFERROR(J968/F959,"-")</f>
        <v>8.8544548976203646E-3</v>
      </c>
      <c r="L968" s="190">
        <f t="shared" si="558"/>
        <v>16589.375</v>
      </c>
      <c r="M968" s="101">
        <f t="shared" si="563"/>
        <v>8.4060102973626148E-4</v>
      </c>
      <c r="N968" s="569"/>
      <c r="O968" s="569"/>
      <c r="P968" s="117" t="s">
        <v>140</v>
      </c>
      <c r="Q968" s="187">
        <v>55268</v>
      </c>
      <c r="R968" s="160">
        <f>IFERROR(Q968/N959,"-")</f>
        <v>3.5088008888183476E-4</v>
      </c>
      <c r="S968" s="187">
        <v>1</v>
      </c>
      <c r="T968" s="160">
        <f>IFERROR(S968/O959,"-")</f>
        <v>3.952569169960474E-3</v>
      </c>
      <c r="U968" s="190">
        <f t="shared" si="559"/>
        <v>55268</v>
      </c>
      <c r="V968" s="101">
        <f t="shared" si="564"/>
        <v>5.2537564358516342E-5</v>
      </c>
      <c r="W968" s="569"/>
      <c r="X968" s="569"/>
      <c r="Y968" s="117" t="s">
        <v>140</v>
      </c>
      <c r="Z968" s="187">
        <v>0</v>
      </c>
      <c r="AA968" s="160">
        <f>IFERROR(Z968/W959,"-")</f>
        <v>0</v>
      </c>
      <c r="AB968" s="187">
        <v>0</v>
      </c>
      <c r="AC968" s="160">
        <f>IFERROR(AB968/X959,"-")</f>
        <v>0</v>
      </c>
      <c r="AD968" s="190" t="str">
        <f t="shared" si="560"/>
        <v>-</v>
      </c>
      <c r="AE968" s="101">
        <f t="shared" si="565"/>
        <v>0</v>
      </c>
      <c r="AF968" s="569"/>
      <c r="AG968" s="569"/>
      <c r="AH968" s="117" t="s">
        <v>140</v>
      </c>
      <c r="AI968" s="187">
        <v>85431</v>
      </c>
      <c r="AJ968" s="160">
        <f>IFERROR(AI968/AF959,"-")</f>
        <v>3.9661605921083938E-4</v>
      </c>
      <c r="AK968" s="187">
        <v>3</v>
      </c>
      <c r="AL968" s="160">
        <f>IFERROR(AK968/AG959,"-")</f>
        <v>1.2658227848101266E-2</v>
      </c>
      <c r="AM968" s="190">
        <f t="shared" si="561"/>
        <v>28477</v>
      </c>
      <c r="AN968" s="101">
        <f t="shared" si="566"/>
        <v>1.5761269307554903E-4</v>
      </c>
      <c r="AO968" s="569"/>
      <c r="AP968" s="586"/>
      <c r="AQ968" s="117" t="s">
        <v>140</v>
      </c>
      <c r="AR968" s="187">
        <f t="shared" si="556"/>
        <v>406129</v>
      </c>
      <c r="AS968" s="160">
        <f>IFERROR(AR968/AO959,"-")</f>
        <v>2.6605836306208046E-4</v>
      </c>
      <c r="AT968" s="187">
        <f t="shared" si="557"/>
        <v>20</v>
      </c>
      <c r="AU968" s="160">
        <f>IFERROR(AT968/AP959,"-")</f>
        <v>8.2270670505964621E-3</v>
      </c>
      <c r="AV968" s="190">
        <f t="shared" si="562"/>
        <v>20306.45</v>
      </c>
      <c r="AW968" s="101">
        <f t="shared" si="567"/>
        <v>1.0507512871703267E-3</v>
      </c>
      <c r="AX968" s="112"/>
      <c r="BN968" s="476"/>
      <c r="BO968" s="566"/>
      <c r="BP968" s="569"/>
      <c r="BQ968" s="569"/>
      <c r="BR968" s="388" t="s">
        <v>143</v>
      </c>
      <c r="BS968" s="374">
        <v>2100</v>
      </c>
      <c r="BT968" s="329">
        <v>3.1563986513460083E-5</v>
      </c>
      <c r="BU968" s="374">
        <v>1</v>
      </c>
      <c r="BV968" s="329">
        <v>1.0752688172043012E-2</v>
      </c>
      <c r="BW968" s="374">
        <v>2100</v>
      </c>
      <c r="BX968" s="389">
        <v>1.1730205278592375E-4</v>
      </c>
      <c r="CA968" s="9"/>
      <c r="CB968" s="138"/>
      <c r="CC968" s="138"/>
      <c r="CD968" s="138"/>
      <c r="CE968" s="138"/>
      <c r="CF968" s="138"/>
      <c r="CG968" s="138"/>
      <c r="CH968" s="1"/>
      <c r="CI968" s="9"/>
      <c r="CJ968" s="130"/>
      <c r="CK968" s="130"/>
      <c r="CL968" s="130"/>
      <c r="CM968" s="1"/>
      <c r="CN968" s="1"/>
      <c r="CO968" s="1"/>
      <c r="CP968" s="1"/>
      <c r="CQ968" s="1"/>
    </row>
    <row r="969" spans="2:95" s="14" customFormat="1" ht="13.5" customHeight="1">
      <c r="B969" s="451"/>
      <c r="C969" s="566"/>
      <c r="D969" s="581"/>
      <c r="E969" s="569"/>
      <c r="F969" s="569"/>
      <c r="G969" s="117" t="s">
        <v>141</v>
      </c>
      <c r="H969" s="187">
        <v>728846</v>
      </c>
      <c r="I969" s="160">
        <f>IFERROR(H969/E959,"-")</f>
        <v>6.8886891828593647E-4</v>
      </c>
      <c r="J969" s="187">
        <v>62</v>
      </c>
      <c r="K969" s="160">
        <f>IFERROR(J969/F959,"-")</f>
        <v>3.4311012728278918E-2</v>
      </c>
      <c r="L969" s="190">
        <f t="shared" si="558"/>
        <v>11755.58064516129</v>
      </c>
      <c r="M969" s="101">
        <f t="shared" si="563"/>
        <v>3.2573289902280132E-3</v>
      </c>
      <c r="N969" s="569"/>
      <c r="O969" s="569"/>
      <c r="P969" s="117" t="s">
        <v>141</v>
      </c>
      <c r="Q969" s="187">
        <v>951314</v>
      </c>
      <c r="R969" s="160">
        <f>IFERROR(Q969/N959,"-")</f>
        <v>6.0396095547972381E-3</v>
      </c>
      <c r="S969" s="187">
        <v>6</v>
      </c>
      <c r="T969" s="160">
        <f>IFERROR(S969/O959,"-")</f>
        <v>2.3715415019762844E-2</v>
      </c>
      <c r="U969" s="190">
        <f t="shared" si="559"/>
        <v>158552.33333333334</v>
      </c>
      <c r="V969" s="101">
        <f t="shared" si="564"/>
        <v>3.1522538615109805E-4</v>
      </c>
      <c r="W969" s="569"/>
      <c r="X969" s="569"/>
      <c r="Y969" s="117" t="s">
        <v>141</v>
      </c>
      <c r="Z969" s="187">
        <v>11702</v>
      </c>
      <c r="AA969" s="160">
        <f>IFERROR(Z969/W959,"-")</f>
        <v>1.2250754156300234E-4</v>
      </c>
      <c r="AB969" s="187">
        <v>5</v>
      </c>
      <c r="AC969" s="160">
        <f>IFERROR(AB969/X959,"-")</f>
        <v>3.7313432835820892E-2</v>
      </c>
      <c r="AD969" s="190">
        <f t="shared" si="560"/>
        <v>2340.4</v>
      </c>
      <c r="AE969" s="101">
        <f t="shared" si="565"/>
        <v>2.6268782179258168E-4</v>
      </c>
      <c r="AF969" s="569"/>
      <c r="AG969" s="569"/>
      <c r="AH969" s="117" t="s">
        <v>141</v>
      </c>
      <c r="AI969" s="187">
        <v>132934</v>
      </c>
      <c r="AJ969" s="160">
        <f>IFERROR(AI969/AF959,"-")</f>
        <v>6.1715020560608826E-4</v>
      </c>
      <c r="AK969" s="187">
        <v>18</v>
      </c>
      <c r="AL969" s="160">
        <f>IFERROR(AK969/AG959,"-")</f>
        <v>7.5949367088607597E-2</v>
      </c>
      <c r="AM969" s="190">
        <f t="shared" si="561"/>
        <v>7385.2222222222226</v>
      </c>
      <c r="AN969" s="101">
        <f t="shared" si="566"/>
        <v>9.4567615845329411E-4</v>
      </c>
      <c r="AO969" s="569"/>
      <c r="AP969" s="586"/>
      <c r="AQ969" s="117" t="s">
        <v>141</v>
      </c>
      <c r="AR969" s="187">
        <f t="shared" si="556"/>
        <v>1824796</v>
      </c>
      <c r="AS969" s="160">
        <f>IFERROR(AR969/AO959,"-")</f>
        <v>1.195438485511333E-3</v>
      </c>
      <c r="AT969" s="187">
        <f t="shared" si="557"/>
        <v>91</v>
      </c>
      <c r="AU969" s="160">
        <f>IFERROR(AT969/AP959,"-")</f>
        <v>3.7433155080213901E-2</v>
      </c>
      <c r="AV969" s="190">
        <f t="shared" si="562"/>
        <v>20052.703296703297</v>
      </c>
      <c r="AW969" s="101">
        <f t="shared" si="567"/>
        <v>4.7809183566249868E-3</v>
      </c>
      <c r="AX969" s="112"/>
      <c r="BN969" s="476"/>
      <c r="BO969" s="566"/>
      <c r="BP969" s="569"/>
      <c r="BQ969" s="569"/>
      <c r="BR969" s="388" t="s">
        <v>144</v>
      </c>
      <c r="BS969" s="374">
        <v>503594</v>
      </c>
      <c r="BT969" s="329">
        <v>7.5692543925044847E-3</v>
      </c>
      <c r="BU969" s="374">
        <v>13</v>
      </c>
      <c r="BV969" s="329">
        <v>0.13978494623655913</v>
      </c>
      <c r="BW969" s="374">
        <v>38738</v>
      </c>
      <c r="BX969" s="389">
        <v>1.5249266862170088E-3</v>
      </c>
      <c r="CA969" s="9"/>
      <c r="CB969" s="138"/>
      <c r="CC969" s="138"/>
      <c r="CD969" s="138"/>
      <c r="CE969" s="138"/>
      <c r="CF969" s="138"/>
      <c r="CG969" s="138"/>
      <c r="CH969" s="1"/>
      <c r="CI969" s="9"/>
      <c r="CJ969" s="130"/>
      <c r="CK969" s="130"/>
      <c r="CL969" s="130"/>
      <c r="CM969" s="1"/>
      <c r="CN969" s="1"/>
      <c r="CO969" s="1"/>
      <c r="CP969" s="1"/>
      <c r="CQ969" s="1"/>
    </row>
    <row r="970" spans="2:95" s="14" customFormat="1" ht="13.5" customHeight="1">
      <c r="B970" s="451"/>
      <c r="C970" s="566"/>
      <c r="D970" s="581"/>
      <c r="E970" s="569"/>
      <c r="F970" s="569"/>
      <c r="G970" s="117" t="s">
        <v>142</v>
      </c>
      <c r="H970" s="187">
        <v>30780</v>
      </c>
      <c r="I970" s="160">
        <f>IFERROR(H970/E959,"-")</f>
        <v>2.9091722126266901E-5</v>
      </c>
      <c r="J970" s="187">
        <v>4</v>
      </c>
      <c r="K970" s="160">
        <f>IFERROR(J970/F959,"-")</f>
        <v>2.2136137244050912E-3</v>
      </c>
      <c r="L970" s="190">
        <f t="shared" si="558"/>
        <v>7695</v>
      </c>
      <c r="M970" s="101">
        <f t="shared" si="563"/>
        <v>2.1015025743406537E-4</v>
      </c>
      <c r="N970" s="569"/>
      <c r="O970" s="569"/>
      <c r="P970" s="117" t="s">
        <v>142</v>
      </c>
      <c r="Q970" s="187">
        <v>19648</v>
      </c>
      <c r="R970" s="160">
        <f>IFERROR(Q970/N959,"-")</f>
        <v>1.2473930640425363E-4</v>
      </c>
      <c r="S970" s="187">
        <v>3</v>
      </c>
      <c r="T970" s="160">
        <f>IFERROR(S970/O959,"-")</f>
        <v>1.1857707509881422E-2</v>
      </c>
      <c r="U970" s="190">
        <f t="shared" si="559"/>
        <v>6549.333333333333</v>
      </c>
      <c r="V970" s="101">
        <f t="shared" si="564"/>
        <v>1.5761269307554903E-4</v>
      </c>
      <c r="W970" s="569"/>
      <c r="X970" s="569"/>
      <c r="Y970" s="117" t="s">
        <v>142</v>
      </c>
      <c r="Z970" s="187">
        <v>8686</v>
      </c>
      <c r="AA970" s="160">
        <f>IFERROR(Z970/W959,"-")</f>
        <v>9.0933217058301012E-5</v>
      </c>
      <c r="AB970" s="187">
        <v>1</v>
      </c>
      <c r="AC970" s="160">
        <f>IFERROR(AB970/X959,"-")</f>
        <v>7.462686567164179E-3</v>
      </c>
      <c r="AD970" s="190">
        <f t="shared" si="560"/>
        <v>8686</v>
      </c>
      <c r="AE970" s="101">
        <f t="shared" si="565"/>
        <v>5.2537564358516342E-5</v>
      </c>
      <c r="AF970" s="569"/>
      <c r="AG970" s="569"/>
      <c r="AH970" s="117" t="s">
        <v>142</v>
      </c>
      <c r="AI970" s="187">
        <v>50906</v>
      </c>
      <c r="AJ970" s="160">
        <f>IFERROR(AI970/AF959,"-")</f>
        <v>2.3633267912335088E-4</v>
      </c>
      <c r="AK970" s="187">
        <v>7</v>
      </c>
      <c r="AL970" s="160">
        <f>IFERROR(AK970/AG959,"-")</f>
        <v>2.9535864978902954E-2</v>
      </c>
      <c r="AM970" s="190">
        <f t="shared" si="561"/>
        <v>7272.2857142857147</v>
      </c>
      <c r="AN970" s="101">
        <f t="shared" si="566"/>
        <v>3.6776295050961437E-4</v>
      </c>
      <c r="AO970" s="569"/>
      <c r="AP970" s="586"/>
      <c r="AQ970" s="117" t="s">
        <v>142</v>
      </c>
      <c r="AR970" s="187">
        <f t="shared" si="556"/>
        <v>110020</v>
      </c>
      <c r="AS970" s="160">
        <f>IFERROR(AR970/AO959,"-")</f>
        <v>7.2074983820633577E-5</v>
      </c>
      <c r="AT970" s="187">
        <f t="shared" si="557"/>
        <v>15</v>
      </c>
      <c r="AU970" s="160">
        <f>IFERROR(AT970/AP959,"-")</f>
        <v>6.1703002879473466E-3</v>
      </c>
      <c r="AV970" s="190">
        <f t="shared" si="562"/>
        <v>7334.666666666667</v>
      </c>
      <c r="AW970" s="101">
        <f t="shared" si="567"/>
        <v>7.8806346537774511E-4</v>
      </c>
      <c r="AX970" s="112"/>
      <c r="BN970" s="476"/>
      <c r="BO970" s="566"/>
      <c r="BP970" s="569"/>
      <c r="BQ970" s="569"/>
      <c r="BR970" s="388" t="s">
        <v>145</v>
      </c>
      <c r="BS970" s="374">
        <v>350807</v>
      </c>
      <c r="BT970" s="329">
        <v>5.2727940080130441E-3</v>
      </c>
      <c r="BU970" s="374">
        <v>9</v>
      </c>
      <c r="BV970" s="329">
        <v>9.6774193548387094E-2</v>
      </c>
      <c r="BW970" s="374">
        <v>38978.555555555555</v>
      </c>
      <c r="BX970" s="389">
        <v>1.0557184750733138E-3</v>
      </c>
      <c r="CA970" s="9"/>
      <c r="CB970" s="138"/>
      <c r="CC970" s="138"/>
      <c r="CD970" s="138"/>
      <c r="CE970" s="138"/>
      <c r="CF970" s="138"/>
      <c r="CG970" s="138"/>
      <c r="CH970" s="1"/>
      <c r="CI970" s="9"/>
      <c r="CJ970" s="130"/>
      <c r="CK970" s="130"/>
      <c r="CL970" s="130"/>
      <c r="CM970" s="1"/>
      <c r="CN970" s="1"/>
      <c r="CO970" s="1"/>
      <c r="CP970" s="1"/>
      <c r="CQ970" s="1"/>
    </row>
    <row r="971" spans="2:95" s="14" customFormat="1" ht="13.5" customHeight="1">
      <c r="B971" s="451"/>
      <c r="C971" s="566"/>
      <c r="D971" s="581"/>
      <c r="E971" s="569"/>
      <c r="F971" s="569"/>
      <c r="G971" s="117" t="s">
        <v>143</v>
      </c>
      <c r="H971" s="187">
        <v>1144290</v>
      </c>
      <c r="I971" s="160">
        <f>IFERROR(H971/E959,"-")</f>
        <v>1.0815258840762168E-3</v>
      </c>
      <c r="J971" s="187">
        <v>6</v>
      </c>
      <c r="K971" s="160">
        <f>IFERROR(J971/F959,"-")</f>
        <v>3.3204205866076372E-3</v>
      </c>
      <c r="L971" s="190">
        <f t="shared" si="558"/>
        <v>190715</v>
      </c>
      <c r="M971" s="101">
        <f t="shared" si="563"/>
        <v>3.1522538615109805E-4</v>
      </c>
      <c r="N971" s="569"/>
      <c r="O971" s="569"/>
      <c r="P971" s="117" t="s">
        <v>143</v>
      </c>
      <c r="Q971" s="187">
        <v>644719</v>
      </c>
      <c r="R971" s="160">
        <f>IFERROR(Q971/N959,"-")</f>
        <v>4.093129116736767E-3</v>
      </c>
      <c r="S971" s="187">
        <v>3</v>
      </c>
      <c r="T971" s="160">
        <f>IFERROR(S971/O959,"-")</f>
        <v>1.1857707509881422E-2</v>
      </c>
      <c r="U971" s="190">
        <f t="shared" si="559"/>
        <v>214906.33333333334</v>
      </c>
      <c r="V971" s="101">
        <f t="shared" si="564"/>
        <v>1.5761269307554903E-4</v>
      </c>
      <c r="W971" s="569"/>
      <c r="X971" s="569"/>
      <c r="Y971" s="117" t="s">
        <v>143</v>
      </c>
      <c r="Z971" s="187">
        <v>0</v>
      </c>
      <c r="AA971" s="160">
        <f>IFERROR(Z971/W959,"-")</f>
        <v>0</v>
      </c>
      <c r="AB971" s="187">
        <v>0</v>
      </c>
      <c r="AC971" s="160">
        <f>IFERROR(AB971/X959,"-")</f>
        <v>0</v>
      </c>
      <c r="AD971" s="190" t="str">
        <f t="shared" si="560"/>
        <v>-</v>
      </c>
      <c r="AE971" s="101">
        <f t="shared" si="565"/>
        <v>0</v>
      </c>
      <c r="AF971" s="569"/>
      <c r="AG971" s="569"/>
      <c r="AH971" s="117" t="s">
        <v>143</v>
      </c>
      <c r="AI971" s="187">
        <v>4731570</v>
      </c>
      <c r="AJ971" s="160">
        <f>IFERROR(AI971/AF959,"-")</f>
        <v>2.1966460035352874E-2</v>
      </c>
      <c r="AK971" s="187">
        <v>7</v>
      </c>
      <c r="AL971" s="160">
        <f>IFERROR(AK971/AG959,"-")</f>
        <v>2.9535864978902954E-2</v>
      </c>
      <c r="AM971" s="190">
        <f t="shared" si="561"/>
        <v>675938.57142857148</v>
      </c>
      <c r="AN971" s="101">
        <f t="shared" si="566"/>
        <v>3.6776295050961437E-4</v>
      </c>
      <c r="AO971" s="569"/>
      <c r="AP971" s="586"/>
      <c r="AQ971" s="117" t="s">
        <v>143</v>
      </c>
      <c r="AR971" s="187">
        <f t="shared" si="556"/>
        <v>6520579</v>
      </c>
      <c r="AS971" s="160">
        <f>IFERROR(AR971/AO959,"-")</f>
        <v>4.2716835659531273E-3</v>
      </c>
      <c r="AT971" s="187">
        <f t="shared" si="557"/>
        <v>16</v>
      </c>
      <c r="AU971" s="160">
        <f>IFERROR(AT971/AP959,"-")</f>
        <v>6.5816536404771702E-3</v>
      </c>
      <c r="AV971" s="190">
        <f t="shared" si="562"/>
        <v>407536.1875</v>
      </c>
      <c r="AW971" s="101">
        <f t="shared" si="567"/>
        <v>8.4060102973626148E-4</v>
      </c>
      <c r="AX971" s="112"/>
      <c r="BN971" s="476"/>
      <c r="BO971" s="566"/>
      <c r="BP971" s="569"/>
      <c r="BQ971" s="569"/>
      <c r="BR971" s="388" t="s">
        <v>146</v>
      </c>
      <c r="BS971" s="374">
        <v>167174</v>
      </c>
      <c r="BT971" s="329">
        <v>2.5127037530481792E-3</v>
      </c>
      <c r="BU971" s="374">
        <v>12</v>
      </c>
      <c r="BV971" s="329">
        <v>0.12903225806451613</v>
      </c>
      <c r="BW971" s="374">
        <v>13931.166666666666</v>
      </c>
      <c r="BX971" s="389">
        <v>1.407624633431085E-3</v>
      </c>
      <c r="CA971" s="9"/>
      <c r="CB971" s="138"/>
      <c r="CC971" s="138"/>
      <c r="CD971" s="138"/>
      <c r="CE971" s="138"/>
      <c r="CF971" s="138"/>
      <c r="CG971" s="138"/>
      <c r="CH971" s="1"/>
      <c r="CI971" s="9"/>
      <c r="CJ971" s="130"/>
      <c r="CK971" s="130"/>
      <c r="CL971" s="130"/>
      <c r="CM971" s="1"/>
      <c r="CN971" s="1"/>
      <c r="CO971" s="1"/>
      <c r="CP971" s="1"/>
      <c r="CQ971" s="1"/>
    </row>
    <row r="972" spans="2:95" s="14" customFormat="1" ht="13.5" customHeight="1">
      <c r="B972" s="451"/>
      <c r="C972" s="566"/>
      <c r="D972" s="581"/>
      <c r="E972" s="569"/>
      <c r="F972" s="569"/>
      <c r="G972" s="117" t="s">
        <v>144</v>
      </c>
      <c r="H972" s="187">
        <v>4406434</v>
      </c>
      <c r="I972" s="160">
        <f>IFERROR(H972/E959,"-")</f>
        <v>4.1647418289712402E-3</v>
      </c>
      <c r="J972" s="187">
        <v>146</v>
      </c>
      <c r="K972" s="160">
        <f>IFERROR(J972/F959,"-")</f>
        <v>8.0796900940785829E-2</v>
      </c>
      <c r="L972" s="190">
        <f t="shared" si="558"/>
        <v>30181.054794520547</v>
      </c>
      <c r="M972" s="101">
        <f t="shared" si="563"/>
        <v>7.6704843963433852E-3</v>
      </c>
      <c r="N972" s="569"/>
      <c r="O972" s="569"/>
      <c r="P972" s="117" t="s">
        <v>144</v>
      </c>
      <c r="Q972" s="187">
        <v>813346</v>
      </c>
      <c r="R972" s="160">
        <f>IFERROR(Q972/N959,"-")</f>
        <v>5.163691770494405E-3</v>
      </c>
      <c r="S972" s="187">
        <v>29</v>
      </c>
      <c r="T972" s="160">
        <f>IFERROR(S972/O959,"-")</f>
        <v>0.11462450592885376</v>
      </c>
      <c r="U972" s="190">
        <f t="shared" si="559"/>
        <v>28046.413793103449</v>
      </c>
      <c r="V972" s="101">
        <f t="shared" si="564"/>
        <v>1.5235893663969738E-3</v>
      </c>
      <c r="W972" s="569"/>
      <c r="X972" s="569"/>
      <c r="Y972" s="117" t="s">
        <v>144</v>
      </c>
      <c r="Z972" s="187">
        <v>1619527</v>
      </c>
      <c r="AA972" s="160">
        <f>IFERROR(Z972/W959,"-")</f>
        <v>1.6954731777893053E-2</v>
      </c>
      <c r="AB972" s="187">
        <v>18</v>
      </c>
      <c r="AC972" s="160">
        <f>IFERROR(AB972/X959,"-")</f>
        <v>0.13432835820895522</v>
      </c>
      <c r="AD972" s="190">
        <f t="shared" si="560"/>
        <v>89973.722222222219</v>
      </c>
      <c r="AE972" s="101">
        <f t="shared" si="565"/>
        <v>9.4567615845329411E-4</v>
      </c>
      <c r="AF972" s="569"/>
      <c r="AG972" s="569"/>
      <c r="AH972" s="117" t="s">
        <v>144</v>
      </c>
      <c r="AI972" s="187">
        <v>1719078</v>
      </c>
      <c r="AJ972" s="160">
        <f>IFERROR(AI972/AF959,"-")</f>
        <v>7.9808727726007108E-3</v>
      </c>
      <c r="AK972" s="187">
        <v>38</v>
      </c>
      <c r="AL972" s="160">
        <f>IFERROR(AK972/AG959,"-")</f>
        <v>0.16033755274261605</v>
      </c>
      <c r="AM972" s="190">
        <f t="shared" si="561"/>
        <v>45238.894736842107</v>
      </c>
      <c r="AN972" s="101">
        <f t="shared" si="566"/>
        <v>1.9964274456236207E-3</v>
      </c>
      <c r="AO972" s="569"/>
      <c r="AP972" s="586"/>
      <c r="AQ972" s="117" t="s">
        <v>144</v>
      </c>
      <c r="AR972" s="187">
        <f t="shared" si="556"/>
        <v>8558385</v>
      </c>
      <c r="AS972" s="160">
        <f>IFERROR(AR972/AO959,"-")</f>
        <v>5.6066666097596167E-3</v>
      </c>
      <c r="AT972" s="187">
        <f t="shared" si="557"/>
        <v>231</v>
      </c>
      <c r="AU972" s="160">
        <f>IFERROR(AT972/AP959,"-")</f>
        <v>9.5022624434389136E-2</v>
      </c>
      <c r="AV972" s="190">
        <f t="shared" si="562"/>
        <v>37049.285714285717</v>
      </c>
      <c r="AW972" s="101">
        <f t="shared" si="567"/>
        <v>1.2136177366817274E-2</v>
      </c>
      <c r="AX972" s="112"/>
      <c r="BN972" s="476"/>
      <c r="BO972" s="566"/>
      <c r="BP972" s="569"/>
      <c r="BQ972" s="569"/>
      <c r="BR972" s="388" t="s">
        <v>147</v>
      </c>
      <c r="BS972" s="374">
        <v>93683</v>
      </c>
      <c r="BT972" s="329">
        <v>1.4080994993049911E-3</v>
      </c>
      <c r="BU972" s="374">
        <v>10</v>
      </c>
      <c r="BV972" s="329">
        <v>0.10752688172043011</v>
      </c>
      <c r="BW972" s="374">
        <v>9368.2999999999993</v>
      </c>
      <c r="BX972" s="389">
        <v>1.1730205278592375E-3</v>
      </c>
      <c r="CA972" s="9"/>
      <c r="CB972" s="138"/>
      <c r="CC972" s="138"/>
      <c r="CD972" s="138"/>
      <c r="CE972" s="138"/>
      <c r="CF972" s="138"/>
      <c r="CG972" s="138"/>
      <c r="CH972" s="1"/>
      <c r="CI972" s="9"/>
      <c r="CJ972" s="130"/>
      <c r="CK972" s="130"/>
      <c r="CL972" s="130"/>
      <c r="CM972" s="1"/>
      <c r="CN972" s="1"/>
      <c r="CO972" s="1"/>
      <c r="CP972" s="1"/>
      <c r="CQ972" s="1"/>
    </row>
    <row r="973" spans="2:95" s="14" customFormat="1" ht="13.5" customHeight="1">
      <c r="B973" s="451"/>
      <c r="C973" s="566"/>
      <c r="D973" s="581"/>
      <c r="E973" s="569"/>
      <c r="F973" s="569"/>
      <c r="G973" s="117" t="s">
        <v>145</v>
      </c>
      <c r="H973" s="187">
        <v>5177647</v>
      </c>
      <c r="I973" s="160">
        <f>IFERROR(H973/E959,"-")</f>
        <v>4.8936539243632044E-3</v>
      </c>
      <c r="J973" s="187">
        <v>147</v>
      </c>
      <c r="K973" s="160">
        <f>IFERROR(J973/F959,"-")</f>
        <v>8.1350304371887103E-2</v>
      </c>
      <c r="L973" s="190">
        <f t="shared" si="558"/>
        <v>35222.088435374149</v>
      </c>
      <c r="M973" s="101">
        <f t="shared" si="563"/>
        <v>7.7230219607019018E-3</v>
      </c>
      <c r="N973" s="569"/>
      <c r="O973" s="569"/>
      <c r="P973" s="117" t="s">
        <v>145</v>
      </c>
      <c r="Q973" s="187">
        <v>900672</v>
      </c>
      <c r="R973" s="160">
        <f>IFERROR(Q973/N959,"-")</f>
        <v>5.7180985636060633E-3</v>
      </c>
      <c r="S973" s="187">
        <v>29</v>
      </c>
      <c r="T973" s="160">
        <f>IFERROR(S973/O959,"-")</f>
        <v>0.11462450592885376</v>
      </c>
      <c r="U973" s="190">
        <f t="shared" si="559"/>
        <v>31057.655172413793</v>
      </c>
      <c r="V973" s="101">
        <f t="shared" si="564"/>
        <v>1.5235893663969738E-3</v>
      </c>
      <c r="W973" s="569"/>
      <c r="X973" s="569"/>
      <c r="Y973" s="117" t="s">
        <v>145</v>
      </c>
      <c r="Z973" s="187">
        <v>807562</v>
      </c>
      <c r="AA973" s="160">
        <f>IFERROR(Z973/W959,"-")</f>
        <v>8.4543185164673816E-3</v>
      </c>
      <c r="AB973" s="187">
        <v>19</v>
      </c>
      <c r="AC973" s="160">
        <f>IFERROR(AB973/X959,"-")</f>
        <v>0.1417910447761194</v>
      </c>
      <c r="AD973" s="190">
        <f t="shared" si="560"/>
        <v>42503.26315789474</v>
      </c>
      <c r="AE973" s="101">
        <f t="shared" si="565"/>
        <v>9.9821372281181037E-4</v>
      </c>
      <c r="AF973" s="569"/>
      <c r="AG973" s="569"/>
      <c r="AH973" s="117" t="s">
        <v>145</v>
      </c>
      <c r="AI973" s="187">
        <v>787936</v>
      </c>
      <c r="AJ973" s="160">
        <f>IFERROR(AI973/AF959,"-")</f>
        <v>3.6580172446811104E-3</v>
      </c>
      <c r="AK973" s="187">
        <v>20</v>
      </c>
      <c r="AL973" s="160">
        <f>IFERROR(AK973/AG959,"-")</f>
        <v>8.4388185654008435E-2</v>
      </c>
      <c r="AM973" s="190">
        <f t="shared" si="561"/>
        <v>39396.800000000003</v>
      </c>
      <c r="AN973" s="101">
        <f t="shared" si="566"/>
        <v>1.0507512871703267E-3</v>
      </c>
      <c r="AO973" s="569"/>
      <c r="AP973" s="586"/>
      <c r="AQ973" s="117" t="s">
        <v>145</v>
      </c>
      <c r="AR973" s="187">
        <f t="shared" si="556"/>
        <v>7673817</v>
      </c>
      <c r="AS973" s="160">
        <f>IFERROR(AR973/AO959,"-")</f>
        <v>5.0271790230640148E-3</v>
      </c>
      <c r="AT973" s="187">
        <f t="shared" si="557"/>
        <v>215</v>
      </c>
      <c r="AU973" s="160">
        <f>IFERROR(AT973/AP959,"-")</f>
        <v>8.8440970793911972E-2</v>
      </c>
      <c r="AV973" s="190">
        <f t="shared" si="562"/>
        <v>35692.172093023255</v>
      </c>
      <c r="AW973" s="101">
        <f t="shared" si="567"/>
        <v>1.1295576337081012E-2</v>
      </c>
      <c r="AX973" s="112"/>
      <c r="BN973" s="477"/>
      <c r="BO973" s="567"/>
      <c r="BP973" s="570"/>
      <c r="BQ973" s="570"/>
      <c r="BR973" s="119" t="s">
        <v>74</v>
      </c>
      <c r="BS973" s="374">
        <v>15220261</v>
      </c>
      <c r="BT973" s="329">
        <v>0.22876767282635357</v>
      </c>
      <c r="BU973" s="374">
        <v>76</v>
      </c>
      <c r="BV973" s="329">
        <v>0.81720430107526887</v>
      </c>
      <c r="BW973" s="374">
        <v>200266.59210526315</v>
      </c>
      <c r="BX973" s="389">
        <v>8.9149560117302053E-3</v>
      </c>
      <c r="CA973" s="9"/>
      <c r="CB973" s="138"/>
      <c r="CC973" s="138"/>
      <c r="CD973" s="138"/>
      <c r="CE973" s="138"/>
      <c r="CF973" s="138"/>
      <c r="CG973" s="138"/>
      <c r="CH973" s="1"/>
      <c r="CI973" s="9"/>
      <c r="CJ973" s="130"/>
      <c r="CK973" s="130"/>
      <c r="CL973" s="130"/>
      <c r="CM973" s="1"/>
      <c r="CN973" s="1"/>
      <c r="CO973" s="1"/>
      <c r="CP973" s="1"/>
      <c r="CQ973" s="1"/>
    </row>
    <row r="974" spans="2:95" s="14" customFormat="1" ht="13.5" customHeight="1">
      <c r="B974" s="451"/>
      <c r="C974" s="566"/>
      <c r="D974" s="581"/>
      <c r="E974" s="569"/>
      <c r="F974" s="569"/>
      <c r="G974" s="117" t="s">
        <v>146</v>
      </c>
      <c r="H974" s="187">
        <v>3206276</v>
      </c>
      <c r="I974" s="160">
        <f>IFERROR(H974/E959,"-")</f>
        <v>3.0304122953904657E-3</v>
      </c>
      <c r="J974" s="187">
        <v>88</v>
      </c>
      <c r="K974" s="160">
        <f>IFERROR(J974/F959,"-")</f>
        <v>4.8699501936912006E-2</v>
      </c>
      <c r="L974" s="190">
        <f t="shared" si="558"/>
        <v>36434.954545454544</v>
      </c>
      <c r="M974" s="101">
        <f t="shared" si="563"/>
        <v>4.6233056635494379E-3</v>
      </c>
      <c r="N974" s="569"/>
      <c r="O974" s="569"/>
      <c r="P974" s="117" t="s">
        <v>146</v>
      </c>
      <c r="Q974" s="187">
        <v>522232</v>
      </c>
      <c r="R974" s="160">
        <f>IFERROR(Q974/N959,"-")</f>
        <v>3.3154955955876516E-3</v>
      </c>
      <c r="S974" s="187">
        <v>20</v>
      </c>
      <c r="T974" s="160">
        <f>IFERROR(S974/O959,"-")</f>
        <v>7.9051383399209488E-2</v>
      </c>
      <c r="U974" s="190">
        <f t="shared" si="559"/>
        <v>26111.599999999999</v>
      </c>
      <c r="V974" s="101">
        <f t="shared" si="564"/>
        <v>1.0507512871703267E-3</v>
      </c>
      <c r="W974" s="569"/>
      <c r="X974" s="569"/>
      <c r="Y974" s="117" t="s">
        <v>146</v>
      </c>
      <c r="Z974" s="187">
        <v>111485</v>
      </c>
      <c r="AA974" s="160">
        <f>IFERROR(Z974/W959,"-")</f>
        <v>1.1671298300419857E-3</v>
      </c>
      <c r="AB974" s="187">
        <v>12</v>
      </c>
      <c r="AC974" s="160">
        <f>IFERROR(AB974/X959,"-")</f>
        <v>8.9552238805970144E-2</v>
      </c>
      <c r="AD974" s="190">
        <f t="shared" si="560"/>
        <v>9290.4166666666661</v>
      </c>
      <c r="AE974" s="101">
        <f t="shared" si="565"/>
        <v>6.3045077230219611E-4</v>
      </c>
      <c r="AF974" s="569"/>
      <c r="AG974" s="569"/>
      <c r="AH974" s="117" t="s">
        <v>146</v>
      </c>
      <c r="AI974" s="187">
        <v>574944</v>
      </c>
      <c r="AJ974" s="160">
        <f>IFERROR(AI974/AF959,"-")</f>
        <v>2.6691952985089351E-3</v>
      </c>
      <c r="AK974" s="187">
        <v>23</v>
      </c>
      <c r="AL974" s="160">
        <f>IFERROR(AK974/AG959,"-")</f>
        <v>9.7046413502109699E-2</v>
      </c>
      <c r="AM974" s="190">
        <f t="shared" si="561"/>
        <v>24997.565217391304</v>
      </c>
      <c r="AN974" s="101">
        <f t="shared" si="566"/>
        <v>1.2083639802458758E-3</v>
      </c>
      <c r="AO974" s="569"/>
      <c r="AP974" s="586"/>
      <c r="AQ974" s="117" t="s">
        <v>146</v>
      </c>
      <c r="AR974" s="187">
        <f t="shared" si="556"/>
        <v>4414937</v>
      </c>
      <c r="AS974" s="160">
        <f>IFERROR(AR974/AO959,"-")</f>
        <v>2.8922606148347259E-3</v>
      </c>
      <c r="AT974" s="187">
        <f t="shared" si="557"/>
        <v>143</v>
      </c>
      <c r="AU974" s="160">
        <f>IFERROR(AT974/AP959,"-")</f>
        <v>5.8823529411764705E-2</v>
      </c>
      <c r="AV974" s="190">
        <f t="shared" si="562"/>
        <v>30873.685314685314</v>
      </c>
      <c r="AW974" s="101">
        <f t="shared" si="567"/>
        <v>7.5128717032678363E-3</v>
      </c>
      <c r="AX974" s="112"/>
      <c r="BN974" s="555">
        <v>58</v>
      </c>
      <c r="BO974" s="565" t="s">
        <v>25</v>
      </c>
      <c r="BP974" s="568">
        <v>119449050</v>
      </c>
      <c r="BQ974" s="568">
        <v>173</v>
      </c>
      <c r="BR974" s="388" t="s">
        <v>133</v>
      </c>
      <c r="BS974" s="374">
        <v>1116285</v>
      </c>
      <c r="BT974" s="329">
        <v>9.3452815237961284E-3</v>
      </c>
      <c r="BU974" s="374">
        <v>41</v>
      </c>
      <c r="BV974" s="329">
        <v>0.23699421965317918</v>
      </c>
      <c r="BW974" s="374">
        <v>27226.463414634145</v>
      </c>
      <c r="BX974" s="389">
        <v>4.1222602051075811E-3</v>
      </c>
      <c r="BZ974" s="144"/>
      <c r="CA974" s="9"/>
      <c r="CB974" s="138"/>
      <c r="CC974" s="138"/>
      <c r="CD974" s="138"/>
      <c r="CE974" s="138"/>
      <c r="CF974" s="138"/>
      <c r="CG974" s="138"/>
      <c r="CH974" s="1"/>
      <c r="CI974" s="9"/>
      <c r="CJ974" s="130"/>
      <c r="CK974" s="130"/>
      <c r="CL974" s="130"/>
      <c r="CM974" s="1"/>
      <c r="CN974" s="1"/>
      <c r="CO974" s="1"/>
      <c r="CP974" s="1"/>
      <c r="CQ974" s="1"/>
    </row>
    <row r="975" spans="2:95" s="14" customFormat="1" ht="13.5" customHeight="1">
      <c r="B975" s="451"/>
      <c r="C975" s="566"/>
      <c r="D975" s="581"/>
      <c r="E975" s="569"/>
      <c r="F975" s="569"/>
      <c r="G975" s="118" t="s">
        <v>147</v>
      </c>
      <c r="H975" s="188">
        <v>3051502</v>
      </c>
      <c r="I975" s="161">
        <f>IFERROR(H975/E959,"-")</f>
        <v>2.8841276235135704E-3</v>
      </c>
      <c r="J975" s="188">
        <v>141</v>
      </c>
      <c r="K975" s="161">
        <f>IFERROR(J975/F959,"-")</f>
        <v>7.8029883785279475E-2</v>
      </c>
      <c r="L975" s="191">
        <f t="shared" si="558"/>
        <v>21641.858156028367</v>
      </c>
      <c r="M975" s="102">
        <f t="shared" si="563"/>
        <v>7.407796574550804E-3</v>
      </c>
      <c r="N975" s="569"/>
      <c r="O975" s="569"/>
      <c r="P975" s="118" t="s">
        <v>147</v>
      </c>
      <c r="Q975" s="188">
        <v>90435</v>
      </c>
      <c r="R975" s="161">
        <f>IFERROR(Q975/N959,"-")</f>
        <v>5.7414490913419573E-4</v>
      </c>
      <c r="S975" s="188">
        <v>16</v>
      </c>
      <c r="T975" s="161">
        <f>IFERROR(S975/O959,"-")</f>
        <v>6.3241106719367585E-2</v>
      </c>
      <c r="U975" s="191">
        <f t="shared" si="559"/>
        <v>5652.1875</v>
      </c>
      <c r="V975" s="102">
        <f t="shared" si="564"/>
        <v>8.4060102973626148E-4</v>
      </c>
      <c r="W975" s="569"/>
      <c r="X975" s="569"/>
      <c r="Y975" s="118" t="s">
        <v>147</v>
      </c>
      <c r="Z975" s="188">
        <v>132625</v>
      </c>
      <c r="AA975" s="161">
        <f>IFERROR(Z975/W959,"-")</f>
        <v>1.3884432319084931E-3</v>
      </c>
      <c r="AB975" s="188">
        <v>17</v>
      </c>
      <c r="AC975" s="161">
        <f>IFERROR(AB975/X959,"-")</f>
        <v>0.12686567164179105</v>
      </c>
      <c r="AD975" s="191">
        <f t="shared" si="560"/>
        <v>7801.4705882352937</v>
      </c>
      <c r="AE975" s="102">
        <f t="shared" si="565"/>
        <v>8.9313859409477774E-4</v>
      </c>
      <c r="AF975" s="569"/>
      <c r="AG975" s="569"/>
      <c r="AH975" s="118" t="s">
        <v>147</v>
      </c>
      <c r="AI975" s="188">
        <v>307313</v>
      </c>
      <c r="AJ975" s="161">
        <f>IFERROR(AI975/AF959,"-")</f>
        <v>1.4267101052809949E-3</v>
      </c>
      <c r="AK975" s="188">
        <v>26</v>
      </c>
      <c r="AL975" s="161">
        <f>IFERROR(AK975/AG959,"-")</f>
        <v>0.10970464135021098</v>
      </c>
      <c r="AM975" s="191">
        <f t="shared" si="561"/>
        <v>11819.73076923077</v>
      </c>
      <c r="AN975" s="102">
        <f t="shared" si="566"/>
        <v>1.3659766733214247E-3</v>
      </c>
      <c r="AO975" s="569"/>
      <c r="AP975" s="586"/>
      <c r="AQ975" s="118" t="s">
        <v>147</v>
      </c>
      <c r="AR975" s="188">
        <f t="shared" si="556"/>
        <v>3581875</v>
      </c>
      <c r="AS975" s="161">
        <f>IFERROR(AR975/AO959,"-")</f>
        <v>2.3465150215645509E-3</v>
      </c>
      <c r="AT975" s="188">
        <f t="shared" si="557"/>
        <v>200</v>
      </c>
      <c r="AU975" s="161">
        <f>IFERROR(AT975/AP959,"-")</f>
        <v>8.2270670505964621E-2</v>
      </c>
      <c r="AV975" s="191">
        <f t="shared" si="562"/>
        <v>17909.375</v>
      </c>
      <c r="AW975" s="102">
        <f t="shared" si="567"/>
        <v>1.0507512871703269E-2</v>
      </c>
      <c r="AX975" s="112"/>
      <c r="BN975" s="476"/>
      <c r="BO975" s="566"/>
      <c r="BP975" s="569"/>
      <c r="BQ975" s="569"/>
      <c r="BR975" s="388" t="s">
        <v>134</v>
      </c>
      <c r="BS975" s="374">
        <v>4197755</v>
      </c>
      <c r="BT975" s="329">
        <v>3.5142640314008357E-2</v>
      </c>
      <c r="BU975" s="374">
        <v>44</v>
      </c>
      <c r="BV975" s="329">
        <v>0.25433526011560692</v>
      </c>
      <c r="BW975" s="374">
        <v>95403.522727272721</v>
      </c>
      <c r="BX975" s="389">
        <v>4.4238890006032573E-3</v>
      </c>
      <c r="CA975" s="9"/>
      <c r="CB975" s="138"/>
      <c r="CC975" s="138"/>
      <c r="CD975" s="138"/>
      <c r="CE975" s="138"/>
      <c r="CF975" s="138"/>
      <c r="CG975" s="138"/>
      <c r="CH975" s="1"/>
      <c r="CI975" s="9"/>
      <c r="CJ975" s="130"/>
      <c r="CK975" s="130"/>
      <c r="CL975" s="130"/>
      <c r="CM975" s="1"/>
      <c r="CN975" s="1"/>
      <c r="CO975" s="1"/>
      <c r="CP975" s="1"/>
      <c r="CQ975" s="1"/>
    </row>
    <row r="976" spans="2:95" s="14" customFormat="1" ht="13.5" customHeight="1">
      <c r="B976" s="451"/>
      <c r="C976" s="567"/>
      <c r="D976" s="582"/>
      <c r="E976" s="570"/>
      <c r="F976" s="570"/>
      <c r="G976" s="119" t="s">
        <v>74</v>
      </c>
      <c r="H976" s="181">
        <v>188052916</v>
      </c>
      <c r="I976" s="161">
        <f>IFERROR(H976/E959,"-")</f>
        <v>0.177738244876745</v>
      </c>
      <c r="J976" s="188">
        <v>1321</v>
      </c>
      <c r="K976" s="161">
        <f>IFERROR(J976/F959,"-")</f>
        <v>0.73104593248478145</v>
      </c>
      <c r="L976" s="191">
        <f t="shared" si="558"/>
        <v>142356.48448145343</v>
      </c>
      <c r="M976" s="103">
        <f t="shared" si="563"/>
        <v>6.9402122517600084E-2</v>
      </c>
      <c r="N976" s="570"/>
      <c r="O976" s="570"/>
      <c r="P976" s="119" t="s">
        <v>74</v>
      </c>
      <c r="Q976" s="181">
        <v>22332550</v>
      </c>
      <c r="R976" s="161">
        <f>IFERROR(Q976/N959,"-")</f>
        <v>0.14178271565748751</v>
      </c>
      <c r="S976" s="188">
        <v>191</v>
      </c>
      <c r="T976" s="161">
        <f>IFERROR(S976/O959,"-")</f>
        <v>0.75494071146245056</v>
      </c>
      <c r="U976" s="191">
        <f t="shared" si="559"/>
        <v>116924.34554973822</v>
      </c>
      <c r="V976" s="103">
        <f t="shared" si="564"/>
        <v>1.0034674792476621E-2</v>
      </c>
      <c r="W976" s="570"/>
      <c r="X976" s="570"/>
      <c r="Y976" s="119" t="s">
        <v>74</v>
      </c>
      <c r="Z976" s="181">
        <v>19801851</v>
      </c>
      <c r="AA976" s="161">
        <f>IFERROR(Z976/W959,"-")</f>
        <v>0.2073043996245838</v>
      </c>
      <c r="AB976" s="188">
        <v>109</v>
      </c>
      <c r="AC976" s="161">
        <f>IFERROR(AB976/X959,"-")</f>
        <v>0.81343283582089554</v>
      </c>
      <c r="AD976" s="191">
        <f t="shared" si="560"/>
        <v>181668.35779816515</v>
      </c>
      <c r="AE976" s="103">
        <f t="shared" si="565"/>
        <v>5.726594515078281E-3</v>
      </c>
      <c r="AF976" s="570"/>
      <c r="AG976" s="570"/>
      <c r="AH976" s="119" t="s">
        <v>74</v>
      </c>
      <c r="AI976" s="181">
        <v>40710262</v>
      </c>
      <c r="AJ976" s="161">
        <f>IFERROR(AI976/AF959,"-")</f>
        <v>0.18899865018413439</v>
      </c>
      <c r="AK976" s="188">
        <v>199</v>
      </c>
      <c r="AL976" s="161">
        <f>IFERROR(AK976/AG959,"-")</f>
        <v>0.83966244725738393</v>
      </c>
      <c r="AM976" s="191">
        <f t="shared" si="561"/>
        <v>204574.18090452263</v>
      </c>
      <c r="AN976" s="103">
        <f t="shared" si="566"/>
        <v>1.0454975307344752E-2</v>
      </c>
      <c r="AO976" s="570"/>
      <c r="AP976" s="587"/>
      <c r="AQ976" s="119" t="s">
        <v>74</v>
      </c>
      <c r="AR976" s="181">
        <f t="shared" si="556"/>
        <v>270897579</v>
      </c>
      <c r="AS976" s="161">
        <f>IFERROR(AR976/AO959,"-")</f>
        <v>0.1774671752724396</v>
      </c>
      <c r="AT976" s="188">
        <f t="shared" si="557"/>
        <v>1820</v>
      </c>
      <c r="AU976" s="161">
        <f>IFERROR(AT976/AP959,"-")</f>
        <v>0.74866310160427807</v>
      </c>
      <c r="AV976" s="191">
        <f t="shared" si="562"/>
        <v>148844.82362637363</v>
      </c>
      <c r="AW976" s="103">
        <f t="shared" si="567"/>
        <v>9.5618367132499743E-2</v>
      </c>
      <c r="AX976" s="112"/>
      <c r="BN976" s="476"/>
      <c r="BO976" s="566"/>
      <c r="BP976" s="569"/>
      <c r="BQ976" s="569"/>
      <c r="BR976" s="388" t="s">
        <v>135</v>
      </c>
      <c r="BS976" s="374">
        <v>3202039</v>
      </c>
      <c r="BT976" s="329">
        <v>2.6806734754273892E-2</v>
      </c>
      <c r="BU976" s="374">
        <v>46</v>
      </c>
      <c r="BV976" s="329">
        <v>0.26589595375722541</v>
      </c>
      <c r="BW976" s="374">
        <v>69609.543478260865</v>
      </c>
      <c r="BX976" s="389">
        <v>4.6249748642670421E-3</v>
      </c>
      <c r="CA976" s="9"/>
      <c r="CB976" s="138"/>
      <c r="CC976" s="138"/>
      <c r="CD976" s="138"/>
      <c r="CE976" s="138"/>
      <c r="CF976" s="138"/>
      <c r="CG976" s="138"/>
      <c r="CH976" s="1"/>
      <c r="CI976" s="9"/>
      <c r="CJ976" s="130"/>
      <c r="CK976" s="130"/>
      <c r="CL976" s="130"/>
      <c r="CM976" s="1"/>
      <c r="CN976" s="1"/>
      <c r="CO976" s="1"/>
      <c r="CP976" s="1"/>
      <c r="CQ976" s="1"/>
    </row>
    <row r="977" spans="2:95" s="14" customFormat="1" ht="13.5" customHeight="1">
      <c r="B977" s="451">
        <v>55</v>
      </c>
      <c r="C977" s="565" t="s">
        <v>15</v>
      </c>
      <c r="D977" s="580">
        <f>BL59</f>
        <v>19627</v>
      </c>
      <c r="E977" s="568">
        <f>VLOOKUP(C977,$AY$5:$BI$78,2,0)</f>
        <v>746012000</v>
      </c>
      <c r="F977" s="568">
        <f>VLOOKUP(C977,$AY$5:$BI$78,7,0)</f>
        <v>1225</v>
      </c>
      <c r="G977" s="115" t="s">
        <v>133</v>
      </c>
      <c r="H977" s="186">
        <v>15861071</v>
      </c>
      <c r="I977" s="159">
        <f>IFERROR(H977/E977,"-")</f>
        <v>2.1261147273770396E-2</v>
      </c>
      <c r="J977" s="186">
        <v>215</v>
      </c>
      <c r="K977" s="159">
        <f>IFERROR(J977/F977,"-")</f>
        <v>0.17551020408163265</v>
      </c>
      <c r="L977" s="189">
        <f t="shared" si="558"/>
        <v>73772.423255813948</v>
      </c>
      <c r="M977" s="100">
        <f>IFERROR(J977/$BL$59,0)</f>
        <v>1.0954297651194782E-2</v>
      </c>
      <c r="N977" s="568">
        <f>VLOOKUP(C977,$AY$5:$BI$78,3,0)</f>
        <v>84635420</v>
      </c>
      <c r="O977" s="568">
        <f>VLOOKUP(C977,$AY$5:$BI$78,8,0)</f>
        <v>147</v>
      </c>
      <c r="P977" s="115" t="s">
        <v>133</v>
      </c>
      <c r="Q977" s="186">
        <v>793816</v>
      </c>
      <c r="R977" s="159">
        <f>IFERROR(Q977/N977,"-")</f>
        <v>9.3792409844483549E-3</v>
      </c>
      <c r="S977" s="186">
        <v>23</v>
      </c>
      <c r="T977" s="159">
        <f>IFERROR(S977/O977,"-")</f>
        <v>0.15646258503401361</v>
      </c>
      <c r="U977" s="189">
        <f t="shared" si="559"/>
        <v>34513.739130434784</v>
      </c>
      <c r="V977" s="100">
        <f>IFERROR(S977/$BL$59,0)</f>
        <v>1.1718550975696744E-3</v>
      </c>
      <c r="W977" s="568">
        <f>VLOOKUP(C977,$AY$5:$BI$78,4,0)</f>
        <v>63923810</v>
      </c>
      <c r="X977" s="568">
        <f>VLOOKUP(C977,$AY$5:$BI$78,9,0)</f>
        <v>90</v>
      </c>
      <c r="Y977" s="115" t="s">
        <v>133</v>
      </c>
      <c r="Z977" s="186">
        <v>522884</v>
      </c>
      <c r="AA977" s="159">
        <f>IFERROR(Z977/W977,"-")</f>
        <v>8.1798002966343847E-3</v>
      </c>
      <c r="AB977" s="186">
        <v>26</v>
      </c>
      <c r="AC977" s="159">
        <f>IFERROR(AB977/X977,"-")</f>
        <v>0.28888888888888886</v>
      </c>
      <c r="AD977" s="189">
        <f t="shared" si="560"/>
        <v>20110.923076923078</v>
      </c>
      <c r="AE977" s="100">
        <f>IFERROR(AB977/$BL$59,0)</f>
        <v>1.3247057624700667E-3</v>
      </c>
      <c r="AF977" s="568">
        <f>VLOOKUP(C977,$AY$5:$BI$78,5,0)</f>
        <v>123012980</v>
      </c>
      <c r="AG977" s="568">
        <f>VLOOKUP(C977,$AY$5:$BI$78,10,0)</f>
        <v>163</v>
      </c>
      <c r="AH977" s="115" t="s">
        <v>133</v>
      </c>
      <c r="AI977" s="186">
        <v>2965142</v>
      </c>
      <c r="AJ977" s="159">
        <f>IFERROR(AI977/AF977,"-")</f>
        <v>2.4104301838716532E-2</v>
      </c>
      <c r="AK977" s="186">
        <v>38</v>
      </c>
      <c r="AL977" s="159">
        <f>IFERROR(AK977/AG977,"-")</f>
        <v>0.23312883435582821</v>
      </c>
      <c r="AM977" s="189">
        <f t="shared" si="561"/>
        <v>78030.052631578947</v>
      </c>
      <c r="AN977" s="100">
        <f>IFERROR(AK977/$BL$59,0)</f>
        <v>1.9361084220716361E-3</v>
      </c>
      <c r="AO977" s="568">
        <f>VLOOKUP(C977,$AY$5:$BI$78,6,0)</f>
        <v>1017584210</v>
      </c>
      <c r="AP977" s="585">
        <f>VLOOKUP(C977,$AY$5:$BI$78,11,0)</f>
        <v>1625</v>
      </c>
      <c r="AQ977" s="115" t="s">
        <v>133</v>
      </c>
      <c r="AR977" s="186">
        <f t="shared" si="556"/>
        <v>20142913</v>
      </c>
      <c r="AS977" s="159">
        <f>IFERROR(AR977/AO977,"-")</f>
        <v>1.9794836439138534E-2</v>
      </c>
      <c r="AT977" s="186">
        <f t="shared" si="557"/>
        <v>302</v>
      </c>
      <c r="AU977" s="159">
        <f>IFERROR(AT977/AP977,"-")</f>
        <v>0.18584615384615386</v>
      </c>
      <c r="AV977" s="189">
        <f t="shared" si="562"/>
        <v>66698.387417218546</v>
      </c>
      <c r="AW977" s="100">
        <f>IFERROR(AT977/$BL$59,0)</f>
        <v>1.538696693330616E-2</v>
      </c>
      <c r="AX977" s="112"/>
      <c r="BN977" s="476"/>
      <c r="BO977" s="566"/>
      <c r="BP977" s="569"/>
      <c r="BQ977" s="569"/>
      <c r="BR977" s="388" t="s">
        <v>136</v>
      </c>
      <c r="BS977" s="374">
        <v>118334</v>
      </c>
      <c r="BT977" s="329">
        <v>9.9066505761242975E-4</v>
      </c>
      <c r="BU977" s="374">
        <v>12</v>
      </c>
      <c r="BV977" s="329">
        <v>6.9364161849710976E-2</v>
      </c>
      <c r="BW977" s="374">
        <v>9861.1666666666661</v>
      </c>
      <c r="BX977" s="389">
        <v>1.2065151819827067E-3</v>
      </c>
      <c r="CA977" s="9"/>
      <c r="CB977" s="138"/>
      <c r="CC977" s="138"/>
      <c r="CD977" s="138"/>
      <c r="CE977" s="138"/>
      <c r="CF977" s="138"/>
      <c r="CG977" s="138"/>
      <c r="CH977" s="1"/>
      <c r="CI977" s="9"/>
      <c r="CJ977" s="130"/>
      <c r="CK977" s="130"/>
      <c r="CL977" s="130"/>
      <c r="CM977" s="1"/>
      <c r="CN977" s="1"/>
      <c r="CO977" s="1"/>
      <c r="CP977" s="1"/>
      <c r="CQ977" s="1"/>
    </row>
    <row r="978" spans="2:95" s="14" customFormat="1" ht="13.5" customHeight="1">
      <c r="B978" s="451"/>
      <c r="C978" s="566"/>
      <c r="D978" s="581"/>
      <c r="E978" s="569"/>
      <c r="F978" s="569"/>
      <c r="G978" s="116" t="s">
        <v>134</v>
      </c>
      <c r="H978" s="187">
        <v>20071406</v>
      </c>
      <c r="I978" s="160">
        <f>IFERROR(H978/E977,"-")</f>
        <v>2.690493718599701E-2</v>
      </c>
      <c r="J978" s="187">
        <v>322</v>
      </c>
      <c r="K978" s="160">
        <f>IFERROR(J978/F977,"-")</f>
        <v>0.26285714285714284</v>
      </c>
      <c r="L978" s="190">
        <f t="shared" si="558"/>
        <v>62333.559006211181</v>
      </c>
      <c r="M978" s="101">
        <f t="shared" ref="M978:M994" si="568">IFERROR(J978/$BL$59,0)</f>
        <v>1.6405971365975443E-2</v>
      </c>
      <c r="N978" s="569"/>
      <c r="O978" s="569"/>
      <c r="P978" s="116" t="s">
        <v>134</v>
      </c>
      <c r="Q978" s="187">
        <v>3391418</v>
      </c>
      <c r="R978" s="160">
        <f>IFERROR(Q978/N977,"-")</f>
        <v>4.0070906483361222E-2</v>
      </c>
      <c r="S978" s="187">
        <v>40</v>
      </c>
      <c r="T978" s="160">
        <f>IFERROR(S978/O977,"-")</f>
        <v>0.27210884353741499</v>
      </c>
      <c r="U978" s="190">
        <f t="shared" si="559"/>
        <v>84785.45</v>
      </c>
      <c r="V978" s="101">
        <f t="shared" ref="V978:V994" si="569">IFERROR(S978/$BL$59,0)</f>
        <v>2.0380088653385643E-3</v>
      </c>
      <c r="W978" s="569"/>
      <c r="X978" s="569"/>
      <c r="Y978" s="116" t="s">
        <v>134</v>
      </c>
      <c r="Z978" s="187">
        <v>1556119</v>
      </c>
      <c r="AA978" s="160">
        <f>IFERROR(Z978/W977,"-")</f>
        <v>2.4343339359778463E-2</v>
      </c>
      <c r="AB978" s="187">
        <v>27</v>
      </c>
      <c r="AC978" s="160">
        <f>IFERROR(AB978/X977,"-")</f>
        <v>0.3</v>
      </c>
      <c r="AD978" s="190">
        <f t="shared" si="560"/>
        <v>57634.037037037036</v>
      </c>
      <c r="AE978" s="101">
        <f t="shared" ref="AE978:AE994" si="570">IFERROR(AB978/$BL$59,0)</f>
        <v>1.3756559841035308E-3</v>
      </c>
      <c r="AF978" s="569"/>
      <c r="AG978" s="569"/>
      <c r="AH978" s="116" t="s">
        <v>134</v>
      </c>
      <c r="AI978" s="187">
        <v>846465</v>
      </c>
      <c r="AJ978" s="160">
        <f>IFERROR(AI978/AF977,"-")</f>
        <v>6.8811031161101861E-3</v>
      </c>
      <c r="AK978" s="187">
        <v>45</v>
      </c>
      <c r="AL978" s="160">
        <f>IFERROR(AK978/AG977,"-")</f>
        <v>0.27607361963190186</v>
      </c>
      <c r="AM978" s="190">
        <f t="shared" si="561"/>
        <v>18810.333333333332</v>
      </c>
      <c r="AN978" s="101">
        <f t="shared" ref="AN978:AN994" si="571">IFERROR(AK978/$BL$59,0)</f>
        <v>2.292759973505885E-3</v>
      </c>
      <c r="AO978" s="569"/>
      <c r="AP978" s="586"/>
      <c r="AQ978" s="116" t="s">
        <v>134</v>
      </c>
      <c r="AR978" s="187">
        <f t="shared" si="556"/>
        <v>25865408</v>
      </c>
      <c r="AS978" s="160">
        <f>IFERROR(AR978/AO977,"-")</f>
        <v>2.5418444729994386E-2</v>
      </c>
      <c r="AT978" s="187">
        <f t="shared" si="557"/>
        <v>434</v>
      </c>
      <c r="AU978" s="160">
        <f>IFERROR(AT978/AP977,"-")</f>
        <v>0.2670769230769231</v>
      </c>
      <c r="AV978" s="190">
        <f t="shared" si="562"/>
        <v>59597.714285714283</v>
      </c>
      <c r="AW978" s="101">
        <f t="shared" ref="AW978:AW994" si="572">IFERROR(AT978/$BL$59,0)</f>
        <v>2.2112396188923421E-2</v>
      </c>
      <c r="AX978" s="112"/>
      <c r="BN978" s="476"/>
      <c r="BO978" s="566"/>
      <c r="BP978" s="569"/>
      <c r="BQ978" s="569"/>
      <c r="BR978" s="388" t="s">
        <v>137</v>
      </c>
      <c r="BS978" s="374">
        <v>1518124</v>
      </c>
      <c r="BT978" s="329">
        <v>1.2709385298585464E-2</v>
      </c>
      <c r="BU978" s="374">
        <v>64</v>
      </c>
      <c r="BV978" s="329">
        <v>0.36994219653179189</v>
      </c>
      <c r="BW978" s="374">
        <v>23720.6875</v>
      </c>
      <c r="BX978" s="389">
        <v>6.4347476372411021E-3</v>
      </c>
      <c r="CA978" s="9"/>
      <c r="CB978" s="138"/>
      <c r="CC978" s="138"/>
      <c r="CD978" s="138"/>
      <c r="CE978" s="138"/>
      <c r="CF978" s="138"/>
      <c r="CG978" s="138"/>
      <c r="CH978" s="1"/>
      <c r="CI978" s="9"/>
      <c r="CJ978" s="130"/>
      <c r="CK978" s="130"/>
      <c r="CL978" s="130"/>
      <c r="CM978" s="1"/>
      <c r="CN978" s="1"/>
      <c r="CO978" s="1"/>
      <c r="CP978" s="1"/>
      <c r="CQ978" s="1"/>
    </row>
    <row r="979" spans="2:95" s="14" customFormat="1" ht="13.5" customHeight="1">
      <c r="B979" s="451"/>
      <c r="C979" s="566"/>
      <c r="D979" s="581"/>
      <c r="E979" s="569"/>
      <c r="F979" s="569"/>
      <c r="G979" s="116" t="s">
        <v>474</v>
      </c>
      <c r="H979" s="187">
        <v>13154991</v>
      </c>
      <c r="I979" s="160">
        <f>IFERROR(H979/E977,"-")</f>
        <v>1.7633752540173617E-2</v>
      </c>
      <c r="J979" s="187">
        <v>73</v>
      </c>
      <c r="K979" s="160">
        <f>IFERROR(J979/F977,"-")</f>
        <v>5.9591836734693877E-2</v>
      </c>
      <c r="L979" s="190">
        <f t="shared" ref="L979" si="573">IFERROR(H979/J979,"-")</f>
        <v>180205.35616438356</v>
      </c>
      <c r="M979" s="101">
        <f t="shared" si="568"/>
        <v>3.7193661792428796E-3</v>
      </c>
      <c r="N979" s="569"/>
      <c r="O979" s="569"/>
      <c r="P979" s="116" t="s">
        <v>474</v>
      </c>
      <c r="Q979" s="187">
        <v>1136972</v>
      </c>
      <c r="R979" s="160">
        <f>IFERROR(Q979/N977,"-")</f>
        <v>1.3433760947839568E-2</v>
      </c>
      <c r="S979" s="187">
        <v>6</v>
      </c>
      <c r="T979" s="160">
        <f>IFERROR(S979/O977,"-")</f>
        <v>4.0816326530612242E-2</v>
      </c>
      <c r="U979" s="190">
        <f t="shared" ref="U979" si="574">IFERROR(Q979/S979,"-")</f>
        <v>189495.33333333334</v>
      </c>
      <c r="V979" s="101">
        <f t="shared" si="569"/>
        <v>3.0570132980078463E-4</v>
      </c>
      <c r="W979" s="569"/>
      <c r="X979" s="569"/>
      <c r="Y979" s="116" t="s">
        <v>474</v>
      </c>
      <c r="Z979" s="187">
        <v>1753978</v>
      </c>
      <c r="AA979" s="160">
        <f>IFERROR(Z979/W977,"-")</f>
        <v>2.7438571011333648E-2</v>
      </c>
      <c r="AB979" s="187">
        <v>9</v>
      </c>
      <c r="AC979" s="160">
        <f>IFERROR(AB979/X977,"-")</f>
        <v>0.1</v>
      </c>
      <c r="AD979" s="190">
        <f t="shared" ref="AD979" si="575">IFERROR(Z979/AB979,"-")</f>
        <v>194886.44444444444</v>
      </c>
      <c r="AE979" s="101">
        <f t="shared" si="570"/>
        <v>4.5855199470117697E-4</v>
      </c>
      <c r="AF979" s="569"/>
      <c r="AG979" s="569"/>
      <c r="AH979" s="116" t="s">
        <v>474</v>
      </c>
      <c r="AI979" s="187">
        <v>2446409</v>
      </c>
      <c r="AJ979" s="160">
        <f>IFERROR(AI979/AF977,"-")</f>
        <v>1.9887405377871505E-2</v>
      </c>
      <c r="AK979" s="187">
        <v>16</v>
      </c>
      <c r="AL979" s="160">
        <f>IFERROR(AK979/AG977,"-")</f>
        <v>9.815950920245399E-2</v>
      </c>
      <c r="AM979" s="190">
        <f t="shared" ref="AM979" si="576">IFERROR(AI979/AK979,"-")</f>
        <v>152900.5625</v>
      </c>
      <c r="AN979" s="101">
        <f t="shared" si="571"/>
        <v>8.1520354613542564E-4</v>
      </c>
      <c r="AO979" s="569"/>
      <c r="AP979" s="586"/>
      <c r="AQ979" s="116" t="s">
        <v>474</v>
      </c>
      <c r="AR979" s="187">
        <f t="shared" ref="AR979" si="577">SUM(H979,Q979,Z979,AI979)</f>
        <v>18492350</v>
      </c>
      <c r="AS979" s="160">
        <f>IFERROR(AR979/AO977,"-")</f>
        <v>1.8172795743361624E-2</v>
      </c>
      <c r="AT979" s="187">
        <f t="shared" ref="AT979" si="578">SUM(J979,S979,AB979,AK979)</f>
        <v>104</v>
      </c>
      <c r="AU979" s="160">
        <f>IFERROR(AT979/AP977,"-")</f>
        <v>6.4000000000000001E-2</v>
      </c>
      <c r="AV979" s="190">
        <f t="shared" ref="AV979" si="579">IFERROR(AR979/AT979,"-")</f>
        <v>177811.05769230769</v>
      </c>
      <c r="AW979" s="101">
        <f t="shared" si="572"/>
        <v>5.2988230498802668E-3</v>
      </c>
      <c r="AX979" s="111"/>
      <c r="BJ979" s="12"/>
      <c r="BM979" s="12"/>
      <c r="BN979" s="476"/>
      <c r="BO979" s="566"/>
      <c r="BP979" s="569"/>
      <c r="BQ979" s="569"/>
      <c r="BR979" s="388" t="s">
        <v>138</v>
      </c>
      <c r="BS979" s="374">
        <v>2694674</v>
      </c>
      <c r="BT979" s="329">
        <v>2.2559191554893068E-2</v>
      </c>
      <c r="BU979" s="374">
        <v>68</v>
      </c>
      <c r="BV979" s="329">
        <v>0.39306358381502893</v>
      </c>
      <c r="BW979" s="374">
        <v>39627.558823529413</v>
      </c>
      <c r="BX979" s="389">
        <v>6.8369193645686707E-3</v>
      </c>
      <c r="BY979" s="12"/>
      <c r="CA979" s="9"/>
      <c r="CB979" s="138"/>
      <c r="CC979" s="138"/>
      <c r="CD979" s="138"/>
      <c r="CE979" s="138"/>
      <c r="CF979" s="138"/>
      <c r="CG979" s="138"/>
      <c r="CH979" s="1"/>
      <c r="CI979" s="9"/>
      <c r="CJ979" s="130"/>
      <c r="CK979" s="130"/>
      <c r="CL979" s="130"/>
      <c r="CM979" s="1"/>
      <c r="CN979" s="1"/>
      <c r="CO979" s="1"/>
      <c r="CP979" s="1"/>
      <c r="CQ979" s="1"/>
    </row>
    <row r="980" spans="2:95" s="14" customFormat="1" ht="13.5" customHeight="1">
      <c r="B980" s="451"/>
      <c r="C980" s="566"/>
      <c r="D980" s="581"/>
      <c r="E980" s="569"/>
      <c r="F980" s="569"/>
      <c r="G980" s="117" t="s">
        <v>135</v>
      </c>
      <c r="H980" s="187">
        <v>17843442</v>
      </c>
      <c r="I980" s="160">
        <f>IFERROR(H980/E977,"-")</f>
        <v>2.3918438309303337E-2</v>
      </c>
      <c r="J980" s="187">
        <v>364</v>
      </c>
      <c r="K980" s="160">
        <f>IFERROR(J980/F977,"-")</f>
        <v>0.29714285714285715</v>
      </c>
      <c r="L980" s="190">
        <f t="shared" si="558"/>
        <v>49020.445054945056</v>
      </c>
      <c r="M980" s="101">
        <f t="shared" si="568"/>
        <v>1.8545880674580933E-2</v>
      </c>
      <c r="N980" s="569"/>
      <c r="O980" s="569"/>
      <c r="P980" s="117" t="s">
        <v>135</v>
      </c>
      <c r="Q980" s="187">
        <v>1228212</v>
      </c>
      <c r="R980" s="160">
        <f>IFERROR(Q980/N977,"-")</f>
        <v>1.4511796597689242E-2</v>
      </c>
      <c r="S980" s="187">
        <v>49</v>
      </c>
      <c r="T980" s="160">
        <f>IFERROR(S980/O977,"-")</f>
        <v>0.33333333333333331</v>
      </c>
      <c r="U980" s="190">
        <f t="shared" si="559"/>
        <v>25065.551020408162</v>
      </c>
      <c r="V980" s="101">
        <f t="shared" si="569"/>
        <v>2.4965608600397413E-3</v>
      </c>
      <c r="W980" s="569"/>
      <c r="X980" s="569"/>
      <c r="Y980" s="117" t="s">
        <v>135</v>
      </c>
      <c r="Z980" s="187">
        <v>2539772</v>
      </c>
      <c r="AA980" s="160">
        <f>IFERROR(Z980/W977,"-")</f>
        <v>3.9731236295208312E-2</v>
      </c>
      <c r="AB980" s="187">
        <v>30</v>
      </c>
      <c r="AC980" s="160">
        <f>IFERROR(AB980/X977,"-")</f>
        <v>0.33333333333333331</v>
      </c>
      <c r="AD980" s="190">
        <f t="shared" si="560"/>
        <v>84659.066666666666</v>
      </c>
      <c r="AE980" s="101">
        <f t="shared" si="570"/>
        <v>1.5285066490039231E-3</v>
      </c>
      <c r="AF980" s="569"/>
      <c r="AG980" s="569"/>
      <c r="AH980" s="117" t="s">
        <v>135</v>
      </c>
      <c r="AI980" s="187">
        <v>3427145</v>
      </c>
      <c r="AJ980" s="160">
        <f>IFERROR(AI980/AF977,"-")</f>
        <v>2.7860027454013388E-2</v>
      </c>
      <c r="AK980" s="187">
        <v>50</v>
      </c>
      <c r="AL980" s="160">
        <f>IFERROR(AK980/AG977,"-")</f>
        <v>0.30674846625766872</v>
      </c>
      <c r="AM980" s="190">
        <f t="shared" si="561"/>
        <v>68542.899999999994</v>
      </c>
      <c r="AN980" s="101">
        <f t="shared" si="571"/>
        <v>2.5475110816732052E-3</v>
      </c>
      <c r="AO980" s="569"/>
      <c r="AP980" s="586"/>
      <c r="AQ980" s="117" t="s">
        <v>135</v>
      </c>
      <c r="AR980" s="187">
        <f t="shared" si="556"/>
        <v>25038571</v>
      </c>
      <c r="AS980" s="160">
        <f>IFERROR(AR980/AO977,"-")</f>
        <v>2.4605895761688361E-2</v>
      </c>
      <c r="AT980" s="187">
        <f t="shared" si="557"/>
        <v>493</v>
      </c>
      <c r="AU980" s="160">
        <f>IFERROR(AT980/AP977,"-")</f>
        <v>0.30338461538461536</v>
      </c>
      <c r="AV980" s="190">
        <f t="shared" si="562"/>
        <v>50788.176470588238</v>
      </c>
      <c r="AW980" s="101">
        <f t="shared" si="572"/>
        <v>2.5118459265297804E-2</v>
      </c>
      <c r="AX980" s="112"/>
      <c r="BN980" s="476"/>
      <c r="BO980" s="566"/>
      <c r="BP980" s="569"/>
      <c r="BQ980" s="569"/>
      <c r="BR980" s="388" t="s">
        <v>139</v>
      </c>
      <c r="BS980" s="374">
        <v>293332</v>
      </c>
      <c r="BT980" s="329">
        <v>2.4557081031619759E-3</v>
      </c>
      <c r="BU980" s="374">
        <v>26</v>
      </c>
      <c r="BV980" s="329">
        <v>0.15028901734104047</v>
      </c>
      <c r="BW980" s="374">
        <v>11282</v>
      </c>
      <c r="BX980" s="389">
        <v>2.6141162276291977E-3</v>
      </c>
      <c r="CA980" s="9"/>
      <c r="CB980" s="138"/>
      <c r="CC980" s="138"/>
      <c r="CD980" s="138"/>
      <c r="CE980" s="138"/>
      <c r="CF980" s="138"/>
      <c r="CG980" s="138"/>
      <c r="CH980" s="1"/>
      <c r="CI980" s="9"/>
      <c r="CJ980" s="130"/>
      <c r="CK980" s="130"/>
      <c r="CL980" s="130"/>
      <c r="CM980" s="1"/>
      <c r="CN980" s="1"/>
      <c r="CO980" s="1"/>
      <c r="CP980" s="1"/>
      <c r="CQ980" s="1"/>
    </row>
    <row r="981" spans="2:95" s="14" customFormat="1" ht="13.5" customHeight="1">
      <c r="B981" s="451"/>
      <c r="C981" s="566"/>
      <c r="D981" s="581"/>
      <c r="E981" s="569"/>
      <c r="F981" s="569"/>
      <c r="G981" s="117" t="s">
        <v>136</v>
      </c>
      <c r="H981" s="187">
        <v>439501</v>
      </c>
      <c r="I981" s="160">
        <f>IFERROR(H981/E977,"-")</f>
        <v>5.8913395494978628E-4</v>
      </c>
      <c r="J981" s="187">
        <v>47</v>
      </c>
      <c r="K981" s="160">
        <f>IFERROR(J981/F977,"-")</f>
        <v>3.8367346938775512E-2</v>
      </c>
      <c r="L981" s="190">
        <f t="shared" si="558"/>
        <v>9351.0851063829796</v>
      </c>
      <c r="M981" s="101">
        <f t="shared" si="568"/>
        <v>2.3946604167728132E-3</v>
      </c>
      <c r="N981" s="569"/>
      <c r="O981" s="569"/>
      <c r="P981" s="117" t="s">
        <v>136</v>
      </c>
      <c r="Q981" s="187">
        <v>75065</v>
      </c>
      <c r="R981" s="160">
        <f>IFERROR(Q981/N977,"-")</f>
        <v>8.8692181122277172E-4</v>
      </c>
      <c r="S981" s="187">
        <v>8</v>
      </c>
      <c r="T981" s="160">
        <f>IFERROR(S981/O977,"-")</f>
        <v>5.4421768707482991E-2</v>
      </c>
      <c r="U981" s="190">
        <f t="shared" si="559"/>
        <v>9383.125</v>
      </c>
      <c r="V981" s="101">
        <f t="shared" si="569"/>
        <v>4.0760177306771282E-4</v>
      </c>
      <c r="W981" s="569"/>
      <c r="X981" s="569"/>
      <c r="Y981" s="117" t="s">
        <v>136</v>
      </c>
      <c r="Z981" s="187">
        <v>905458</v>
      </c>
      <c r="AA981" s="160">
        <f>IFERROR(Z981/W977,"-")</f>
        <v>1.4164643815817612E-2</v>
      </c>
      <c r="AB981" s="187">
        <v>7</v>
      </c>
      <c r="AC981" s="160">
        <f>IFERROR(AB981/X977,"-")</f>
        <v>7.7777777777777779E-2</v>
      </c>
      <c r="AD981" s="190">
        <f t="shared" si="560"/>
        <v>129351.14285714286</v>
      </c>
      <c r="AE981" s="101">
        <f t="shared" si="570"/>
        <v>3.5665155143424872E-4</v>
      </c>
      <c r="AF981" s="569"/>
      <c r="AG981" s="569"/>
      <c r="AH981" s="117" t="s">
        <v>136</v>
      </c>
      <c r="AI981" s="187">
        <v>126493</v>
      </c>
      <c r="AJ981" s="160">
        <f>IFERROR(AI981/AF977,"-")</f>
        <v>1.0282898601432142E-3</v>
      </c>
      <c r="AK981" s="187">
        <v>6</v>
      </c>
      <c r="AL981" s="160">
        <f>IFERROR(AK981/AG977,"-")</f>
        <v>3.6809815950920248E-2</v>
      </c>
      <c r="AM981" s="190">
        <f t="shared" si="561"/>
        <v>21082.166666666668</v>
      </c>
      <c r="AN981" s="101">
        <f t="shared" si="571"/>
        <v>3.0570132980078463E-4</v>
      </c>
      <c r="AO981" s="569"/>
      <c r="AP981" s="586"/>
      <c r="AQ981" s="117" t="s">
        <v>136</v>
      </c>
      <c r="AR981" s="187">
        <f t="shared" si="556"/>
        <v>1546517</v>
      </c>
      <c r="AS981" s="160">
        <f>IFERROR(AR981/AO977,"-")</f>
        <v>1.5197926469397555E-3</v>
      </c>
      <c r="AT981" s="187">
        <f t="shared" si="557"/>
        <v>68</v>
      </c>
      <c r="AU981" s="160">
        <f>IFERROR(AT981/AP977,"-")</f>
        <v>4.1846153846153845E-2</v>
      </c>
      <c r="AV981" s="190">
        <f t="shared" si="562"/>
        <v>22742.897058823528</v>
      </c>
      <c r="AW981" s="101">
        <f t="shared" si="572"/>
        <v>3.4646150710755594E-3</v>
      </c>
      <c r="AX981" s="112"/>
      <c r="BN981" s="476"/>
      <c r="BO981" s="566"/>
      <c r="BP981" s="569"/>
      <c r="BQ981" s="569"/>
      <c r="BR981" s="388" t="s">
        <v>436</v>
      </c>
      <c r="BS981" s="374">
        <v>0</v>
      </c>
      <c r="BT981" s="329">
        <v>0</v>
      </c>
      <c r="BU981" s="374">
        <v>0</v>
      </c>
      <c r="BV981" s="329">
        <v>0</v>
      </c>
      <c r="BW981" s="374" t="s">
        <v>329</v>
      </c>
      <c r="BX981" s="389">
        <v>0</v>
      </c>
      <c r="CA981" s="9"/>
      <c r="CB981" s="138"/>
      <c r="CC981" s="138"/>
      <c r="CD981" s="138"/>
      <c r="CE981" s="138"/>
      <c r="CF981" s="138"/>
      <c r="CG981" s="138"/>
      <c r="CH981" s="1"/>
      <c r="CI981" s="9"/>
      <c r="CJ981" s="130"/>
      <c r="CK981" s="130"/>
      <c r="CL981" s="130"/>
      <c r="CM981" s="1"/>
      <c r="CN981" s="1"/>
      <c r="CO981" s="1"/>
      <c r="CP981" s="1"/>
      <c r="CQ981" s="1"/>
    </row>
    <row r="982" spans="2:95" s="14" customFormat="1" ht="13.5" customHeight="1">
      <c r="B982" s="451"/>
      <c r="C982" s="566"/>
      <c r="D982" s="581"/>
      <c r="E982" s="569"/>
      <c r="F982" s="569"/>
      <c r="G982" s="117" t="s">
        <v>137</v>
      </c>
      <c r="H982" s="187">
        <v>20440391</v>
      </c>
      <c r="I982" s="160">
        <f>IFERROR(H982/E977,"-")</f>
        <v>2.7399547192270366E-2</v>
      </c>
      <c r="J982" s="187">
        <v>433</v>
      </c>
      <c r="K982" s="160">
        <f>IFERROR(J982/F977,"-")</f>
        <v>0.35346938775510206</v>
      </c>
      <c r="L982" s="190">
        <f t="shared" si="558"/>
        <v>47206.445727482678</v>
      </c>
      <c r="M982" s="101">
        <f t="shared" si="568"/>
        <v>2.2061445967289959E-2</v>
      </c>
      <c r="N982" s="569"/>
      <c r="O982" s="569"/>
      <c r="P982" s="117" t="s">
        <v>137</v>
      </c>
      <c r="Q982" s="187">
        <v>2165224</v>
      </c>
      <c r="R982" s="160">
        <f>IFERROR(Q982/N977,"-")</f>
        <v>2.5582953330886761E-2</v>
      </c>
      <c r="S982" s="187">
        <v>55</v>
      </c>
      <c r="T982" s="160">
        <f>IFERROR(S982/O977,"-")</f>
        <v>0.37414965986394561</v>
      </c>
      <c r="U982" s="190">
        <f t="shared" si="559"/>
        <v>39367.709090909091</v>
      </c>
      <c r="V982" s="101">
        <f t="shared" si="569"/>
        <v>2.8022621898405259E-3</v>
      </c>
      <c r="W982" s="569"/>
      <c r="X982" s="569"/>
      <c r="Y982" s="117" t="s">
        <v>137</v>
      </c>
      <c r="Z982" s="187">
        <v>1897382</v>
      </c>
      <c r="AA982" s="160">
        <f>IFERROR(Z982/W977,"-")</f>
        <v>2.9681929159103625E-2</v>
      </c>
      <c r="AB982" s="187">
        <v>38</v>
      </c>
      <c r="AC982" s="160">
        <f>IFERROR(AB982/X977,"-")</f>
        <v>0.42222222222222222</v>
      </c>
      <c r="AD982" s="190">
        <f t="shared" si="560"/>
        <v>49931.105263157893</v>
      </c>
      <c r="AE982" s="101">
        <f t="shared" si="570"/>
        <v>1.9361084220716361E-3</v>
      </c>
      <c r="AF982" s="569"/>
      <c r="AG982" s="569"/>
      <c r="AH982" s="117" t="s">
        <v>137</v>
      </c>
      <c r="AI982" s="187">
        <v>4854159</v>
      </c>
      <c r="AJ982" s="160">
        <f>IFERROR(AI982/AF977,"-")</f>
        <v>3.9460543106914409E-2</v>
      </c>
      <c r="AK982" s="187">
        <v>61</v>
      </c>
      <c r="AL982" s="160">
        <f>IFERROR(AK982/AG977,"-")</f>
        <v>0.37423312883435583</v>
      </c>
      <c r="AM982" s="190">
        <f t="shared" si="561"/>
        <v>79576.37704918033</v>
      </c>
      <c r="AN982" s="101">
        <f t="shared" si="571"/>
        <v>3.1079635196413105E-3</v>
      </c>
      <c r="AO982" s="569"/>
      <c r="AP982" s="586"/>
      <c r="AQ982" s="117" t="s">
        <v>137</v>
      </c>
      <c r="AR982" s="187">
        <f t="shared" si="556"/>
        <v>29357156</v>
      </c>
      <c r="AS982" s="160">
        <f>IFERROR(AR982/AO977,"-")</f>
        <v>2.8849854106914652E-2</v>
      </c>
      <c r="AT982" s="187">
        <f t="shared" si="557"/>
        <v>587</v>
      </c>
      <c r="AU982" s="160">
        <f>IFERROR(AT982/AP977,"-")</f>
        <v>0.36123076923076924</v>
      </c>
      <c r="AV982" s="190">
        <f t="shared" si="562"/>
        <v>50012.190800681434</v>
      </c>
      <c r="AW982" s="101">
        <f t="shared" si="572"/>
        <v>2.9907780098843428E-2</v>
      </c>
      <c r="AX982" s="112"/>
      <c r="BN982" s="476"/>
      <c r="BO982" s="566"/>
      <c r="BP982" s="569"/>
      <c r="BQ982" s="569"/>
      <c r="BR982" s="388" t="s">
        <v>140</v>
      </c>
      <c r="BS982" s="374">
        <v>337</v>
      </c>
      <c r="BT982" s="329">
        <v>2.8212865652761576E-6</v>
      </c>
      <c r="BU982" s="374">
        <v>1</v>
      </c>
      <c r="BV982" s="329">
        <v>5.7803468208092483E-3</v>
      </c>
      <c r="BW982" s="374">
        <v>337</v>
      </c>
      <c r="BX982" s="389">
        <v>1.0054293183189222E-4</v>
      </c>
      <c r="CA982" s="9"/>
      <c r="CB982" s="138"/>
      <c r="CC982" s="138"/>
      <c r="CD982" s="138"/>
      <c r="CE982" s="138"/>
      <c r="CF982" s="138"/>
      <c r="CG982" s="138"/>
      <c r="CH982" s="1"/>
      <c r="CI982" s="9"/>
      <c r="CJ982" s="130"/>
      <c r="CK982" s="130"/>
      <c r="CL982" s="130"/>
      <c r="CM982" s="1"/>
      <c r="CN982" s="1"/>
      <c r="CO982" s="1"/>
      <c r="CP982" s="1"/>
      <c r="CQ982" s="1"/>
    </row>
    <row r="983" spans="2:95" s="14" customFormat="1" ht="13.5" customHeight="1">
      <c r="B983" s="451"/>
      <c r="C983" s="566"/>
      <c r="D983" s="581"/>
      <c r="E983" s="569"/>
      <c r="F983" s="569"/>
      <c r="G983" s="117" t="s">
        <v>138</v>
      </c>
      <c r="H983" s="187">
        <v>26336472</v>
      </c>
      <c r="I983" s="160">
        <f>IFERROR(H983/E977,"-")</f>
        <v>3.530301389253792E-2</v>
      </c>
      <c r="J983" s="187">
        <v>478</v>
      </c>
      <c r="K983" s="160">
        <f>IFERROR(J983/F977,"-")</f>
        <v>0.39020408163265308</v>
      </c>
      <c r="L983" s="190">
        <f t="shared" si="558"/>
        <v>55097.221757322179</v>
      </c>
      <c r="M983" s="101">
        <f t="shared" si="568"/>
        <v>2.4354205940795841E-2</v>
      </c>
      <c r="N983" s="569"/>
      <c r="O983" s="569"/>
      <c r="P983" s="117" t="s">
        <v>138</v>
      </c>
      <c r="Q983" s="187">
        <v>2504295</v>
      </c>
      <c r="R983" s="160">
        <f>IFERROR(Q983/N977,"-")</f>
        <v>2.9589207450025062E-2</v>
      </c>
      <c r="S983" s="187">
        <v>54</v>
      </c>
      <c r="T983" s="160">
        <f>IFERROR(S983/O977,"-")</f>
        <v>0.36734693877551022</v>
      </c>
      <c r="U983" s="190">
        <f t="shared" si="559"/>
        <v>46375.833333333336</v>
      </c>
      <c r="V983" s="101">
        <f t="shared" si="569"/>
        <v>2.7513119682070616E-3</v>
      </c>
      <c r="W983" s="569"/>
      <c r="X983" s="569"/>
      <c r="Y983" s="117" t="s">
        <v>138</v>
      </c>
      <c r="Z983" s="187">
        <v>2689546</v>
      </c>
      <c r="AA983" s="160">
        <f>IFERROR(Z983/W977,"-")</f>
        <v>4.2074244323046454E-2</v>
      </c>
      <c r="AB983" s="187">
        <v>35</v>
      </c>
      <c r="AC983" s="160">
        <f>IFERROR(AB983/X977,"-")</f>
        <v>0.3888888888888889</v>
      </c>
      <c r="AD983" s="190">
        <f t="shared" si="560"/>
        <v>76844.171428571426</v>
      </c>
      <c r="AE983" s="101">
        <f t="shared" si="570"/>
        <v>1.7832577571712438E-3</v>
      </c>
      <c r="AF983" s="569"/>
      <c r="AG983" s="569"/>
      <c r="AH983" s="117" t="s">
        <v>138</v>
      </c>
      <c r="AI983" s="187">
        <v>3339664</v>
      </c>
      <c r="AJ983" s="160">
        <f>IFERROR(AI983/AF977,"-")</f>
        <v>2.7148874858571835E-2</v>
      </c>
      <c r="AK983" s="187">
        <v>59</v>
      </c>
      <c r="AL983" s="160">
        <f>IFERROR(AK983/AG977,"-")</f>
        <v>0.3619631901840491</v>
      </c>
      <c r="AM983" s="190">
        <f t="shared" si="561"/>
        <v>56604.47457627119</v>
      </c>
      <c r="AN983" s="101">
        <f t="shared" si="571"/>
        <v>3.0060630763743823E-3</v>
      </c>
      <c r="AO983" s="569"/>
      <c r="AP983" s="586"/>
      <c r="AQ983" s="117" t="s">
        <v>138</v>
      </c>
      <c r="AR983" s="187">
        <f t="shared" si="556"/>
        <v>34869977</v>
      </c>
      <c r="AS983" s="160">
        <f>IFERROR(AR983/AO977,"-")</f>
        <v>3.426741163760786E-2</v>
      </c>
      <c r="AT983" s="187">
        <f t="shared" si="557"/>
        <v>626</v>
      </c>
      <c r="AU983" s="160">
        <f>IFERROR(AT983/AP977,"-")</f>
        <v>0.38523076923076921</v>
      </c>
      <c r="AV983" s="190">
        <f t="shared" si="562"/>
        <v>55702.838658146968</v>
      </c>
      <c r="AW983" s="101">
        <f t="shared" si="572"/>
        <v>3.1894838742548531E-2</v>
      </c>
      <c r="AX983" s="112"/>
      <c r="BN983" s="476"/>
      <c r="BO983" s="566"/>
      <c r="BP983" s="569"/>
      <c r="BQ983" s="569"/>
      <c r="BR983" s="388" t="s">
        <v>141</v>
      </c>
      <c r="BS983" s="374">
        <v>892057</v>
      </c>
      <c r="BT983" s="329">
        <v>7.4680962301500097E-3</v>
      </c>
      <c r="BU983" s="374">
        <v>8</v>
      </c>
      <c r="BV983" s="329">
        <v>4.6242774566473986E-2</v>
      </c>
      <c r="BW983" s="374">
        <v>111507.125</v>
      </c>
      <c r="BX983" s="389">
        <v>8.0434345465513776E-4</v>
      </c>
      <c r="CA983" s="9"/>
      <c r="CB983" s="138"/>
      <c r="CC983" s="138"/>
      <c r="CD983" s="138"/>
      <c r="CE983" s="138"/>
      <c r="CF983" s="138"/>
      <c r="CG983" s="138"/>
      <c r="CH983" s="1"/>
      <c r="CI983" s="9"/>
      <c r="CJ983" s="130"/>
      <c r="CK983" s="130"/>
      <c r="CL983" s="130"/>
      <c r="CM983" s="1"/>
      <c r="CN983" s="1"/>
      <c r="CO983" s="1"/>
      <c r="CP983" s="1"/>
      <c r="CQ983" s="1"/>
    </row>
    <row r="984" spans="2:95" s="14" customFormat="1" ht="13.5" customHeight="1">
      <c r="B984" s="451"/>
      <c r="C984" s="566"/>
      <c r="D984" s="581"/>
      <c r="E984" s="569"/>
      <c r="F984" s="569"/>
      <c r="G984" s="117" t="s">
        <v>139</v>
      </c>
      <c r="H984" s="187">
        <v>9041198</v>
      </c>
      <c r="I984" s="160">
        <f>IFERROR(H984/E977,"-")</f>
        <v>1.2119373414904855E-2</v>
      </c>
      <c r="J984" s="187">
        <v>142</v>
      </c>
      <c r="K984" s="160">
        <f>IFERROR(J984/F977,"-")</f>
        <v>0.11591836734693878</v>
      </c>
      <c r="L984" s="190">
        <f t="shared" si="558"/>
        <v>63670.408450704228</v>
      </c>
      <c r="M984" s="101">
        <f t="shared" si="568"/>
        <v>7.2349314719519029E-3</v>
      </c>
      <c r="N984" s="569"/>
      <c r="O984" s="569"/>
      <c r="P984" s="117" t="s">
        <v>139</v>
      </c>
      <c r="Q984" s="187">
        <v>2622874</v>
      </c>
      <c r="R984" s="160">
        <f>IFERROR(Q984/N977,"-")</f>
        <v>3.0990263887152685E-2</v>
      </c>
      <c r="S984" s="187">
        <v>14</v>
      </c>
      <c r="T984" s="160">
        <f>IFERROR(S984/O977,"-")</f>
        <v>9.5238095238095233E-2</v>
      </c>
      <c r="U984" s="190">
        <f t="shared" si="559"/>
        <v>187348.14285714287</v>
      </c>
      <c r="V984" s="101">
        <f t="shared" si="569"/>
        <v>7.1330310286849745E-4</v>
      </c>
      <c r="W984" s="569"/>
      <c r="X984" s="569"/>
      <c r="Y984" s="117" t="s">
        <v>139</v>
      </c>
      <c r="Z984" s="187">
        <v>1386620</v>
      </c>
      <c r="AA984" s="160">
        <f>IFERROR(Z984/W977,"-")</f>
        <v>2.16917608634404E-2</v>
      </c>
      <c r="AB984" s="187">
        <v>7</v>
      </c>
      <c r="AC984" s="160">
        <f>IFERROR(AB984/X977,"-")</f>
        <v>7.7777777777777779E-2</v>
      </c>
      <c r="AD984" s="190">
        <f t="shared" si="560"/>
        <v>198088.57142857142</v>
      </c>
      <c r="AE984" s="101">
        <f t="shared" si="570"/>
        <v>3.5665155143424872E-4</v>
      </c>
      <c r="AF984" s="569"/>
      <c r="AG984" s="569"/>
      <c r="AH984" s="117" t="s">
        <v>139</v>
      </c>
      <c r="AI984" s="187">
        <v>696878</v>
      </c>
      <c r="AJ984" s="160">
        <f>IFERROR(AI984/AF977,"-")</f>
        <v>5.6650769699262632E-3</v>
      </c>
      <c r="AK984" s="187">
        <v>28</v>
      </c>
      <c r="AL984" s="160">
        <f>IFERROR(AK984/AG977,"-")</f>
        <v>0.17177914110429449</v>
      </c>
      <c r="AM984" s="190">
        <f t="shared" si="561"/>
        <v>24888.5</v>
      </c>
      <c r="AN984" s="101">
        <f t="shared" si="571"/>
        <v>1.4266062057369949E-3</v>
      </c>
      <c r="AO984" s="569"/>
      <c r="AP984" s="586"/>
      <c r="AQ984" s="117" t="s">
        <v>139</v>
      </c>
      <c r="AR984" s="187">
        <f t="shared" si="556"/>
        <v>13747570</v>
      </c>
      <c r="AS984" s="160">
        <f>IFERROR(AR984/AO977,"-")</f>
        <v>1.3510007196357735E-2</v>
      </c>
      <c r="AT984" s="187">
        <f t="shared" si="557"/>
        <v>191</v>
      </c>
      <c r="AU984" s="160">
        <f>IFERROR(AT984/AP977,"-")</f>
        <v>0.11753846153846154</v>
      </c>
      <c r="AV984" s="190">
        <f t="shared" si="562"/>
        <v>71976.806282722508</v>
      </c>
      <c r="AW984" s="101">
        <f t="shared" si="572"/>
        <v>9.7314923319916438E-3</v>
      </c>
      <c r="AX984" s="112"/>
      <c r="BN984" s="476"/>
      <c r="BO984" s="566"/>
      <c r="BP984" s="569"/>
      <c r="BQ984" s="569"/>
      <c r="BR984" s="388" t="s">
        <v>142</v>
      </c>
      <c r="BS984" s="374">
        <v>88552</v>
      </c>
      <c r="BT984" s="329">
        <v>7.413369968199831E-4</v>
      </c>
      <c r="BU984" s="374">
        <v>4</v>
      </c>
      <c r="BV984" s="329">
        <v>2.3121387283236993E-2</v>
      </c>
      <c r="BW984" s="374">
        <v>22138</v>
      </c>
      <c r="BX984" s="389">
        <v>4.0217172732756888E-4</v>
      </c>
      <c r="CA984" s="9"/>
      <c r="CB984" s="138"/>
      <c r="CC984" s="138"/>
      <c r="CD984" s="138"/>
      <c r="CE984" s="138"/>
      <c r="CF984" s="138"/>
      <c r="CG984" s="138"/>
      <c r="CH984" s="1"/>
      <c r="CI984" s="9"/>
      <c r="CJ984" s="130"/>
      <c r="CK984" s="130"/>
      <c r="CL984" s="130"/>
      <c r="CM984" s="1"/>
      <c r="CN984" s="1"/>
      <c r="CO984" s="1"/>
      <c r="CP984" s="1"/>
      <c r="CQ984" s="1"/>
    </row>
    <row r="985" spans="2:95" s="14" customFormat="1" ht="13.5" customHeight="1">
      <c r="B985" s="451"/>
      <c r="C985" s="566"/>
      <c r="D985" s="581"/>
      <c r="E985" s="569"/>
      <c r="F985" s="569"/>
      <c r="G985" s="117" t="s">
        <v>149</v>
      </c>
      <c r="H985" s="187">
        <v>1378</v>
      </c>
      <c r="I985" s="160">
        <f>IFERROR(H985/E977,"-")</f>
        <v>1.8471552736417108E-6</v>
      </c>
      <c r="J985" s="187">
        <v>1</v>
      </c>
      <c r="K985" s="160">
        <f>IFERROR(J985/F977,"-")</f>
        <v>8.1632653061224493E-4</v>
      </c>
      <c r="L985" s="190">
        <f t="shared" si="558"/>
        <v>1378</v>
      </c>
      <c r="M985" s="101">
        <f t="shared" si="568"/>
        <v>5.0950221633464103E-5</v>
      </c>
      <c r="N985" s="569"/>
      <c r="O985" s="569"/>
      <c r="P985" s="117" t="s">
        <v>149</v>
      </c>
      <c r="Q985" s="187">
        <v>0</v>
      </c>
      <c r="R985" s="160">
        <f>IFERROR(Q985/N977,"-")</f>
        <v>0</v>
      </c>
      <c r="S985" s="187">
        <v>0</v>
      </c>
      <c r="T985" s="160">
        <f>IFERROR(S985/O977,"-")</f>
        <v>0</v>
      </c>
      <c r="U985" s="190" t="str">
        <f t="shared" si="559"/>
        <v>-</v>
      </c>
      <c r="V985" s="101">
        <f t="shared" si="569"/>
        <v>0</v>
      </c>
      <c r="W985" s="569"/>
      <c r="X985" s="569"/>
      <c r="Y985" s="117" t="s">
        <v>149</v>
      </c>
      <c r="Z985" s="187">
        <v>0</v>
      </c>
      <c r="AA985" s="160">
        <f>IFERROR(Z985/W977,"-")</f>
        <v>0</v>
      </c>
      <c r="AB985" s="187">
        <v>0</v>
      </c>
      <c r="AC985" s="160">
        <f>IFERROR(AB985/X977,"-")</f>
        <v>0</v>
      </c>
      <c r="AD985" s="190" t="str">
        <f t="shared" si="560"/>
        <v>-</v>
      </c>
      <c r="AE985" s="101">
        <f t="shared" si="570"/>
        <v>0</v>
      </c>
      <c r="AF985" s="569"/>
      <c r="AG985" s="569"/>
      <c r="AH985" s="117" t="s">
        <v>149</v>
      </c>
      <c r="AI985" s="187">
        <v>0</v>
      </c>
      <c r="AJ985" s="160">
        <f>IFERROR(AI985/AF977,"-")</f>
        <v>0</v>
      </c>
      <c r="AK985" s="187">
        <v>0</v>
      </c>
      <c r="AL985" s="160">
        <f>IFERROR(AK985/AG977,"-")</f>
        <v>0</v>
      </c>
      <c r="AM985" s="190" t="str">
        <f t="shared" si="561"/>
        <v>-</v>
      </c>
      <c r="AN985" s="101">
        <f t="shared" si="571"/>
        <v>0</v>
      </c>
      <c r="AO985" s="569"/>
      <c r="AP985" s="586"/>
      <c r="AQ985" s="117" t="s">
        <v>149</v>
      </c>
      <c r="AR985" s="187">
        <f t="shared" si="556"/>
        <v>1378</v>
      </c>
      <c r="AS985" s="160">
        <f>IFERROR(AR985/AO977,"-")</f>
        <v>1.3541876794648769E-6</v>
      </c>
      <c r="AT985" s="187">
        <f t="shared" si="557"/>
        <v>1</v>
      </c>
      <c r="AU985" s="160">
        <f>IFERROR(AT985/AP977,"-")</f>
        <v>6.1538461538461541E-4</v>
      </c>
      <c r="AV985" s="190">
        <f t="shared" si="562"/>
        <v>1378</v>
      </c>
      <c r="AW985" s="101">
        <f t="shared" si="572"/>
        <v>5.0950221633464103E-5</v>
      </c>
      <c r="AX985" s="112"/>
      <c r="BN985" s="476"/>
      <c r="BO985" s="566"/>
      <c r="BP985" s="569"/>
      <c r="BQ985" s="569"/>
      <c r="BR985" s="388" t="s">
        <v>143</v>
      </c>
      <c r="BS985" s="374">
        <v>0</v>
      </c>
      <c r="BT985" s="329">
        <v>0</v>
      </c>
      <c r="BU985" s="374">
        <v>0</v>
      </c>
      <c r="BV985" s="329">
        <v>0</v>
      </c>
      <c r="BW985" s="374" t="s">
        <v>329</v>
      </c>
      <c r="BX985" s="389">
        <v>0</v>
      </c>
      <c r="CA985" s="9"/>
      <c r="CB985" s="138"/>
      <c r="CC985" s="138"/>
      <c r="CD985" s="138"/>
      <c r="CE985" s="138"/>
      <c r="CF985" s="138"/>
      <c r="CG985" s="138"/>
      <c r="CH985" s="1"/>
      <c r="CI985" s="9"/>
      <c r="CJ985" s="130"/>
      <c r="CK985" s="130"/>
      <c r="CL985" s="130"/>
      <c r="CM985" s="1"/>
      <c r="CN985" s="1"/>
      <c r="CO985" s="1"/>
      <c r="CP985" s="1"/>
      <c r="CQ985" s="1"/>
    </row>
    <row r="986" spans="2:95" s="14" customFormat="1" ht="13.5" customHeight="1">
      <c r="B986" s="451"/>
      <c r="C986" s="566"/>
      <c r="D986" s="581"/>
      <c r="E986" s="569"/>
      <c r="F986" s="569"/>
      <c r="G986" s="117" t="s">
        <v>140</v>
      </c>
      <c r="H986" s="187">
        <v>100991</v>
      </c>
      <c r="I986" s="160">
        <f>IFERROR(H986/E977,"-")</f>
        <v>1.3537449799735124E-4</v>
      </c>
      <c r="J986" s="187">
        <v>8</v>
      </c>
      <c r="K986" s="160">
        <f>IFERROR(J986/F977,"-")</f>
        <v>6.5306122448979594E-3</v>
      </c>
      <c r="L986" s="190">
        <f t="shared" si="558"/>
        <v>12623.875</v>
      </c>
      <c r="M986" s="101">
        <f t="shared" si="568"/>
        <v>4.0760177306771282E-4</v>
      </c>
      <c r="N986" s="569"/>
      <c r="O986" s="569"/>
      <c r="P986" s="117" t="s">
        <v>140</v>
      </c>
      <c r="Q986" s="187">
        <v>41129</v>
      </c>
      <c r="R986" s="160">
        <f>IFERROR(Q986/N977,"-")</f>
        <v>4.8595493470700567E-4</v>
      </c>
      <c r="S986" s="187">
        <v>1</v>
      </c>
      <c r="T986" s="160">
        <f>IFERROR(S986/O977,"-")</f>
        <v>6.8027210884353739E-3</v>
      </c>
      <c r="U986" s="190">
        <f t="shared" si="559"/>
        <v>41129</v>
      </c>
      <c r="V986" s="101">
        <f t="shared" si="569"/>
        <v>5.0950221633464103E-5</v>
      </c>
      <c r="W986" s="569"/>
      <c r="X986" s="569"/>
      <c r="Y986" s="117" t="s">
        <v>140</v>
      </c>
      <c r="Z986" s="187">
        <v>0</v>
      </c>
      <c r="AA986" s="160">
        <f>IFERROR(Z986/W977,"-")</f>
        <v>0</v>
      </c>
      <c r="AB986" s="187">
        <v>0</v>
      </c>
      <c r="AC986" s="160">
        <f>IFERROR(AB986/X977,"-")</f>
        <v>0</v>
      </c>
      <c r="AD986" s="190" t="str">
        <f t="shared" si="560"/>
        <v>-</v>
      </c>
      <c r="AE986" s="101">
        <f t="shared" si="570"/>
        <v>0</v>
      </c>
      <c r="AF986" s="569"/>
      <c r="AG986" s="569"/>
      <c r="AH986" s="117" t="s">
        <v>140</v>
      </c>
      <c r="AI986" s="187">
        <v>93375</v>
      </c>
      <c r="AJ986" s="160">
        <f>IFERROR(AI986/AF977,"-")</f>
        <v>7.5906623837582014E-4</v>
      </c>
      <c r="AK986" s="187">
        <v>3</v>
      </c>
      <c r="AL986" s="160">
        <f>IFERROR(AK986/AG977,"-")</f>
        <v>1.8404907975460124E-2</v>
      </c>
      <c r="AM986" s="190">
        <f t="shared" si="561"/>
        <v>31125</v>
      </c>
      <c r="AN986" s="101">
        <f t="shared" si="571"/>
        <v>1.5285066490039231E-4</v>
      </c>
      <c r="AO986" s="569"/>
      <c r="AP986" s="586"/>
      <c r="AQ986" s="117" t="s">
        <v>140</v>
      </c>
      <c r="AR986" s="187">
        <f t="shared" si="556"/>
        <v>235495</v>
      </c>
      <c r="AS986" s="160">
        <f>IFERROR(AR986/AO977,"-")</f>
        <v>2.314255642783608E-4</v>
      </c>
      <c r="AT986" s="187">
        <f t="shared" si="557"/>
        <v>12</v>
      </c>
      <c r="AU986" s="160">
        <f>IFERROR(AT986/AP977,"-")</f>
        <v>7.3846153846153844E-3</v>
      </c>
      <c r="AV986" s="190">
        <f t="shared" si="562"/>
        <v>19624.583333333332</v>
      </c>
      <c r="AW986" s="101">
        <f t="shared" si="572"/>
        <v>6.1140265960156926E-4</v>
      </c>
      <c r="AX986" s="112"/>
      <c r="BN986" s="476"/>
      <c r="BO986" s="566"/>
      <c r="BP986" s="569"/>
      <c r="BQ986" s="569"/>
      <c r="BR986" s="388" t="s">
        <v>144</v>
      </c>
      <c r="BS986" s="374">
        <v>994692</v>
      </c>
      <c r="BT986" s="329">
        <v>8.3273328670257322E-3</v>
      </c>
      <c r="BU986" s="374">
        <v>25</v>
      </c>
      <c r="BV986" s="329">
        <v>0.14450867052023122</v>
      </c>
      <c r="BW986" s="374">
        <v>39787.68</v>
      </c>
      <c r="BX986" s="389">
        <v>2.5135732957973053E-3</v>
      </c>
      <c r="CA986" s="9"/>
      <c r="CB986" s="138"/>
      <c r="CC986" s="138"/>
      <c r="CD986" s="138"/>
      <c r="CE986" s="138"/>
      <c r="CF986" s="138"/>
      <c r="CG986" s="138"/>
      <c r="CH986" s="1"/>
      <c r="CI986" s="9"/>
      <c r="CJ986" s="130"/>
      <c r="CK986" s="130"/>
      <c r="CL986" s="130"/>
      <c r="CM986" s="1"/>
      <c r="CN986" s="1"/>
      <c r="CO986" s="1"/>
      <c r="CP986" s="1"/>
      <c r="CQ986" s="1"/>
    </row>
    <row r="987" spans="2:95" s="14" customFormat="1" ht="13.5" customHeight="1">
      <c r="B987" s="451"/>
      <c r="C987" s="566"/>
      <c r="D987" s="581"/>
      <c r="E987" s="569"/>
      <c r="F987" s="569"/>
      <c r="G987" s="117" t="s">
        <v>141</v>
      </c>
      <c r="H987" s="187">
        <v>390986</v>
      </c>
      <c r="I987" s="160">
        <f>IFERROR(H987/E977,"-")</f>
        <v>5.2410148898409141E-4</v>
      </c>
      <c r="J987" s="187">
        <v>42</v>
      </c>
      <c r="K987" s="160">
        <f>IFERROR(J987/F977,"-")</f>
        <v>3.4285714285714287E-2</v>
      </c>
      <c r="L987" s="190">
        <f t="shared" si="558"/>
        <v>9309.1904761904771</v>
      </c>
      <c r="M987" s="101">
        <f t="shared" si="568"/>
        <v>2.1399093086054925E-3</v>
      </c>
      <c r="N987" s="569"/>
      <c r="O987" s="569"/>
      <c r="P987" s="117" t="s">
        <v>141</v>
      </c>
      <c r="Q987" s="187">
        <v>53664</v>
      </c>
      <c r="R987" s="160">
        <f>IFERROR(Q987/N977,"-")</f>
        <v>6.3406077502776027E-4</v>
      </c>
      <c r="S987" s="187">
        <v>5</v>
      </c>
      <c r="T987" s="160">
        <f>IFERROR(S987/O977,"-")</f>
        <v>3.4013605442176874E-2</v>
      </c>
      <c r="U987" s="190">
        <f t="shared" si="559"/>
        <v>10732.8</v>
      </c>
      <c r="V987" s="101">
        <f t="shared" si="569"/>
        <v>2.5475110816732053E-4</v>
      </c>
      <c r="W987" s="569"/>
      <c r="X987" s="569"/>
      <c r="Y987" s="117" t="s">
        <v>141</v>
      </c>
      <c r="Z987" s="187">
        <v>74023</v>
      </c>
      <c r="AA987" s="160">
        <f>IFERROR(Z987/W977,"-")</f>
        <v>1.1579879234357277E-3</v>
      </c>
      <c r="AB987" s="187">
        <v>5</v>
      </c>
      <c r="AC987" s="160">
        <f>IFERROR(AB987/X977,"-")</f>
        <v>5.5555555555555552E-2</v>
      </c>
      <c r="AD987" s="190">
        <f t="shared" si="560"/>
        <v>14804.6</v>
      </c>
      <c r="AE987" s="101">
        <f t="shared" si="570"/>
        <v>2.5475110816732053E-4</v>
      </c>
      <c r="AF987" s="569"/>
      <c r="AG987" s="569"/>
      <c r="AH987" s="117" t="s">
        <v>141</v>
      </c>
      <c r="AI987" s="187">
        <v>222437</v>
      </c>
      <c r="AJ987" s="160">
        <f>IFERROR(AI987/AF977,"-")</f>
        <v>1.8082400735272002E-3</v>
      </c>
      <c r="AK987" s="187">
        <v>10</v>
      </c>
      <c r="AL987" s="160">
        <f>IFERROR(AK987/AG977,"-")</f>
        <v>6.1349693251533742E-2</v>
      </c>
      <c r="AM987" s="190">
        <f t="shared" si="561"/>
        <v>22243.7</v>
      </c>
      <c r="AN987" s="101">
        <f t="shared" si="571"/>
        <v>5.0950221633464107E-4</v>
      </c>
      <c r="AO987" s="569"/>
      <c r="AP987" s="586"/>
      <c r="AQ987" s="117" t="s">
        <v>141</v>
      </c>
      <c r="AR987" s="187">
        <f t="shared" si="556"/>
        <v>741110</v>
      </c>
      <c r="AS987" s="160">
        <f>IFERROR(AR987/AO977,"-")</f>
        <v>7.2830336076067852E-4</v>
      </c>
      <c r="AT987" s="187">
        <f t="shared" si="557"/>
        <v>62</v>
      </c>
      <c r="AU987" s="160">
        <f>IFERROR(AT987/AP977,"-")</f>
        <v>3.8153846153846156E-2</v>
      </c>
      <c r="AV987" s="190">
        <f t="shared" si="562"/>
        <v>11953.387096774193</v>
      </c>
      <c r="AW987" s="101">
        <f t="shared" si="572"/>
        <v>3.1589137412747744E-3</v>
      </c>
      <c r="AX987" s="112"/>
      <c r="BN987" s="476"/>
      <c r="BO987" s="566"/>
      <c r="BP987" s="569"/>
      <c r="BQ987" s="569"/>
      <c r="BR987" s="388" t="s">
        <v>145</v>
      </c>
      <c r="BS987" s="374">
        <v>1749802</v>
      </c>
      <c r="BT987" s="329">
        <v>1.4648940280395701E-2</v>
      </c>
      <c r="BU987" s="374">
        <v>30</v>
      </c>
      <c r="BV987" s="329">
        <v>0.17341040462427745</v>
      </c>
      <c r="BW987" s="374">
        <v>58326.73333333333</v>
      </c>
      <c r="BX987" s="389">
        <v>3.0162879549567667E-3</v>
      </c>
      <c r="CA987" s="9"/>
      <c r="CB987" s="138"/>
      <c r="CC987" s="138"/>
      <c r="CD987" s="138"/>
      <c r="CE987" s="138"/>
      <c r="CF987" s="138"/>
      <c r="CG987" s="138"/>
      <c r="CH987" s="1"/>
      <c r="CI987" s="9"/>
      <c r="CJ987" s="130"/>
      <c r="CK987" s="130"/>
      <c r="CL987" s="130"/>
      <c r="CM987" s="1"/>
      <c r="CN987" s="1"/>
      <c r="CO987" s="1"/>
      <c r="CP987" s="1"/>
      <c r="CQ987" s="1"/>
    </row>
    <row r="988" spans="2:95" s="14" customFormat="1" ht="13.5" customHeight="1">
      <c r="B988" s="451"/>
      <c r="C988" s="566"/>
      <c r="D988" s="581"/>
      <c r="E988" s="569"/>
      <c r="F988" s="569"/>
      <c r="G988" s="117" t="s">
        <v>142</v>
      </c>
      <c r="H988" s="187">
        <v>600052</v>
      </c>
      <c r="I988" s="160">
        <f>IFERROR(H988/E977,"-")</f>
        <v>8.0434631078320456E-4</v>
      </c>
      <c r="J988" s="187">
        <v>10</v>
      </c>
      <c r="K988" s="160">
        <f>IFERROR(J988/F977,"-")</f>
        <v>8.1632653061224497E-3</v>
      </c>
      <c r="L988" s="190">
        <f t="shared" si="558"/>
        <v>60005.2</v>
      </c>
      <c r="M988" s="101">
        <f t="shared" si="568"/>
        <v>5.0950221633464107E-4</v>
      </c>
      <c r="N988" s="569"/>
      <c r="O988" s="569"/>
      <c r="P988" s="117" t="s">
        <v>142</v>
      </c>
      <c r="Q988" s="187">
        <v>7476</v>
      </c>
      <c r="R988" s="160">
        <f>IFERROR(Q988/N977,"-")</f>
        <v>8.8331811905700947E-5</v>
      </c>
      <c r="S988" s="187">
        <v>1</v>
      </c>
      <c r="T988" s="160">
        <f>IFERROR(S988/O977,"-")</f>
        <v>6.8027210884353739E-3</v>
      </c>
      <c r="U988" s="190">
        <f t="shared" si="559"/>
        <v>7476</v>
      </c>
      <c r="V988" s="101">
        <f t="shared" si="569"/>
        <v>5.0950221633464103E-5</v>
      </c>
      <c r="W988" s="569"/>
      <c r="X988" s="569"/>
      <c r="Y988" s="117" t="s">
        <v>142</v>
      </c>
      <c r="Z988" s="187">
        <v>9403</v>
      </c>
      <c r="AA988" s="160">
        <f>IFERROR(Z988/W977,"-")</f>
        <v>1.4709698936906296E-4</v>
      </c>
      <c r="AB988" s="187">
        <v>4</v>
      </c>
      <c r="AC988" s="160">
        <f>IFERROR(AB988/X977,"-")</f>
        <v>4.4444444444444446E-2</v>
      </c>
      <c r="AD988" s="190">
        <f t="shared" si="560"/>
        <v>2350.75</v>
      </c>
      <c r="AE988" s="101">
        <f t="shared" si="570"/>
        <v>2.0380088653385641E-4</v>
      </c>
      <c r="AF988" s="569"/>
      <c r="AG988" s="569"/>
      <c r="AH988" s="117" t="s">
        <v>142</v>
      </c>
      <c r="AI988" s="187">
        <v>23013</v>
      </c>
      <c r="AJ988" s="160">
        <f>IFERROR(AI988/AF977,"-")</f>
        <v>1.8707781894235876E-4</v>
      </c>
      <c r="AK988" s="187">
        <v>1</v>
      </c>
      <c r="AL988" s="160">
        <f>IFERROR(AK988/AG977,"-")</f>
        <v>6.1349693251533744E-3</v>
      </c>
      <c r="AM988" s="190">
        <f t="shared" si="561"/>
        <v>23013</v>
      </c>
      <c r="AN988" s="101">
        <f t="shared" si="571"/>
        <v>5.0950221633464103E-5</v>
      </c>
      <c r="AO988" s="569"/>
      <c r="AP988" s="586"/>
      <c r="AQ988" s="117" t="s">
        <v>142</v>
      </c>
      <c r="AR988" s="187">
        <f t="shared" si="556"/>
        <v>639944</v>
      </c>
      <c r="AS988" s="160">
        <f>IFERROR(AR988/AO977,"-")</f>
        <v>6.2888554451920981E-4</v>
      </c>
      <c r="AT988" s="187">
        <f t="shared" si="557"/>
        <v>16</v>
      </c>
      <c r="AU988" s="160">
        <f>IFERROR(AT988/AP977,"-")</f>
        <v>9.8461538461538465E-3</v>
      </c>
      <c r="AV988" s="190">
        <f t="shared" si="562"/>
        <v>39996.5</v>
      </c>
      <c r="AW988" s="101">
        <f t="shared" si="572"/>
        <v>8.1520354613542564E-4</v>
      </c>
      <c r="AX988" s="112"/>
      <c r="BN988" s="476"/>
      <c r="BO988" s="566"/>
      <c r="BP988" s="569"/>
      <c r="BQ988" s="569"/>
      <c r="BR988" s="388" t="s">
        <v>146</v>
      </c>
      <c r="BS988" s="374">
        <v>1014146</v>
      </c>
      <c r="BT988" s="329">
        <v>8.4901972849511995E-3</v>
      </c>
      <c r="BU988" s="374">
        <v>21</v>
      </c>
      <c r="BV988" s="329">
        <v>0.12138728323699421</v>
      </c>
      <c r="BW988" s="374">
        <v>48292.666666666664</v>
      </c>
      <c r="BX988" s="389">
        <v>2.1114015684697367E-3</v>
      </c>
      <c r="CA988" s="9"/>
      <c r="CB988" s="138"/>
      <c r="CC988" s="138"/>
      <c r="CD988" s="138"/>
      <c r="CE988" s="138"/>
      <c r="CF988" s="138"/>
      <c r="CG988" s="138"/>
      <c r="CH988" s="1"/>
      <c r="CI988" s="9"/>
      <c r="CJ988" s="130"/>
      <c r="CK988" s="130"/>
      <c r="CL988" s="130"/>
      <c r="CM988" s="1"/>
      <c r="CN988" s="1"/>
      <c r="CO988" s="1"/>
      <c r="CP988" s="1"/>
      <c r="CQ988" s="1"/>
    </row>
    <row r="989" spans="2:95" s="14" customFormat="1" ht="13.5" customHeight="1">
      <c r="B989" s="451"/>
      <c r="C989" s="566"/>
      <c r="D989" s="581"/>
      <c r="E989" s="569"/>
      <c r="F989" s="569"/>
      <c r="G989" s="117" t="s">
        <v>143</v>
      </c>
      <c r="H989" s="187">
        <v>1044374</v>
      </c>
      <c r="I989" s="160">
        <f>IFERROR(H989/E977,"-")</f>
        <v>1.3999426282687141E-3</v>
      </c>
      <c r="J989" s="187">
        <v>8</v>
      </c>
      <c r="K989" s="160">
        <f>IFERROR(J989/F977,"-")</f>
        <v>6.5306122448979594E-3</v>
      </c>
      <c r="L989" s="190">
        <f t="shared" si="558"/>
        <v>130546.75</v>
      </c>
      <c r="M989" s="101">
        <f t="shared" si="568"/>
        <v>4.0760177306771282E-4</v>
      </c>
      <c r="N989" s="569"/>
      <c r="O989" s="569"/>
      <c r="P989" s="117" t="s">
        <v>143</v>
      </c>
      <c r="Q989" s="187">
        <v>0</v>
      </c>
      <c r="R989" s="160">
        <f>IFERROR(Q989/N977,"-")</f>
        <v>0</v>
      </c>
      <c r="S989" s="187">
        <v>0</v>
      </c>
      <c r="T989" s="160">
        <f>IFERROR(S989/O977,"-")</f>
        <v>0</v>
      </c>
      <c r="U989" s="190" t="str">
        <f t="shared" si="559"/>
        <v>-</v>
      </c>
      <c r="V989" s="101">
        <f t="shared" si="569"/>
        <v>0</v>
      </c>
      <c r="W989" s="569"/>
      <c r="X989" s="569"/>
      <c r="Y989" s="117" t="s">
        <v>143</v>
      </c>
      <c r="Z989" s="187">
        <v>293632</v>
      </c>
      <c r="AA989" s="160">
        <f>IFERROR(Z989/W977,"-")</f>
        <v>4.593468380561171E-3</v>
      </c>
      <c r="AB989" s="187">
        <v>2</v>
      </c>
      <c r="AC989" s="160">
        <f>IFERROR(AB989/X977,"-")</f>
        <v>2.2222222222222223E-2</v>
      </c>
      <c r="AD989" s="190">
        <f t="shared" si="560"/>
        <v>146816</v>
      </c>
      <c r="AE989" s="101">
        <f t="shared" si="570"/>
        <v>1.0190044326692821E-4</v>
      </c>
      <c r="AF989" s="569"/>
      <c r="AG989" s="569"/>
      <c r="AH989" s="117" t="s">
        <v>143</v>
      </c>
      <c r="AI989" s="187">
        <v>456598</v>
      </c>
      <c r="AJ989" s="160">
        <f>IFERROR(AI989/AF977,"-")</f>
        <v>3.7117871626230012E-3</v>
      </c>
      <c r="AK989" s="187">
        <v>4</v>
      </c>
      <c r="AL989" s="160">
        <f>IFERROR(AK989/AG977,"-")</f>
        <v>2.4539877300613498E-2</v>
      </c>
      <c r="AM989" s="190">
        <f t="shared" si="561"/>
        <v>114149.5</v>
      </c>
      <c r="AN989" s="101">
        <f t="shared" si="571"/>
        <v>2.0380088653385641E-4</v>
      </c>
      <c r="AO989" s="569"/>
      <c r="AP989" s="586"/>
      <c r="AQ989" s="117" t="s">
        <v>143</v>
      </c>
      <c r="AR989" s="187">
        <f t="shared" si="556"/>
        <v>1794604</v>
      </c>
      <c r="AS989" s="160">
        <f>IFERROR(AR989/AO977,"-")</f>
        <v>1.7635926170670435E-3</v>
      </c>
      <c r="AT989" s="187">
        <f t="shared" si="557"/>
        <v>14</v>
      </c>
      <c r="AU989" s="160">
        <f>IFERROR(AT989/AP977,"-")</f>
        <v>8.615384615384615E-3</v>
      </c>
      <c r="AV989" s="190">
        <f t="shared" si="562"/>
        <v>128186</v>
      </c>
      <c r="AW989" s="101">
        <f t="shared" si="572"/>
        <v>7.1330310286849745E-4</v>
      </c>
      <c r="AX989" s="112"/>
      <c r="BN989" s="476"/>
      <c r="BO989" s="566"/>
      <c r="BP989" s="569"/>
      <c r="BQ989" s="569"/>
      <c r="BR989" s="388" t="s">
        <v>147</v>
      </c>
      <c r="BS989" s="374">
        <v>307688</v>
      </c>
      <c r="BT989" s="329">
        <v>2.5758932364886955E-3</v>
      </c>
      <c r="BU989" s="374">
        <v>22</v>
      </c>
      <c r="BV989" s="329">
        <v>0.12716763005780346</v>
      </c>
      <c r="BW989" s="374">
        <v>13985.818181818182</v>
      </c>
      <c r="BX989" s="389">
        <v>2.2119445003016287E-3</v>
      </c>
      <c r="CA989" s="9"/>
      <c r="CB989" s="138"/>
      <c r="CC989" s="138"/>
      <c r="CD989" s="138"/>
      <c r="CE989" s="138"/>
      <c r="CF989" s="138"/>
      <c r="CG989" s="138"/>
      <c r="CH989" s="1"/>
      <c r="CI989" s="9"/>
      <c r="CJ989" s="130"/>
      <c r="CK989" s="130"/>
      <c r="CL989" s="130"/>
      <c r="CM989" s="1"/>
      <c r="CN989" s="1"/>
      <c r="CO989" s="1"/>
      <c r="CP989" s="1"/>
      <c r="CQ989" s="1"/>
    </row>
    <row r="990" spans="2:95" s="14" customFormat="1" ht="13.5" customHeight="1">
      <c r="B990" s="451"/>
      <c r="C990" s="566"/>
      <c r="D990" s="581"/>
      <c r="E990" s="569"/>
      <c r="F990" s="569"/>
      <c r="G990" s="117" t="s">
        <v>144</v>
      </c>
      <c r="H990" s="187">
        <v>3390760</v>
      </c>
      <c r="I990" s="160">
        <f>IFERROR(H990/E977,"-")</f>
        <v>4.5451815788485972E-3</v>
      </c>
      <c r="J990" s="187">
        <v>151</v>
      </c>
      <c r="K990" s="160">
        <f>IFERROR(J990/F977,"-")</f>
        <v>0.12326530612244897</v>
      </c>
      <c r="L990" s="190">
        <f t="shared" si="558"/>
        <v>22455.364238410595</v>
      </c>
      <c r="M990" s="101">
        <f t="shared" si="568"/>
        <v>7.69348346665308E-3</v>
      </c>
      <c r="N990" s="569"/>
      <c r="O990" s="569"/>
      <c r="P990" s="117" t="s">
        <v>144</v>
      </c>
      <c r="Q990" s="187">
        <v>690890</v>
      </c>
      <c r="R990" s="160">
        <f>IFERROR(Q990/N977,"-")</f>
        <v>8.1631307554213117E-3</v>
      </c>
      <c r="S990" s="187">
        <v>28</v>
      </c>
      <c r="T990" s="160">
        <f>IFERROR(S990/O977,"-")</f>
        <v>0.19047619047619047</v>
      </c>
      <c r="U990" s="190">
        <f t="shared" si="559"/>
        <v>24674.642857142859</v>
      </c>
      <c r="V990" s="101">
        <f t="shared" si="569"/>
        <v>1.4266062057369949E-3</v>
      </c>
      <c r="W990" s="569"/>
      <c r="X990" s="569"/>
      <c r="Y990" s="117" t="s">
        <v>144</v>
      </c>
      <c r="Z990" s="187">
        <v>174030</v>
      </c>
      <c r="AA990" s="160">
        <f>IFERROR(Z990/W977,"-")</f>
        <v>2.722459753259388E-3</v>
      </c>
      <c r="AB990" s="187">
        <v>12</v>
      </c>
      <c r="AC990" s="160">
        <f>IFERROR(AB990/X977,"-")</f>
        <v>0.13333333333333333</v>
      </c>
      <c r="AD990" s="190">
        <f t="shared" si="560"/>
        <v>14502.5</v>
      </c>
      <c r="AE990" s="101">
        <f t="shared" si="570"/>
        <v>6.1140265960156926E-4</v>
      </c>
      <c r="AF990" s="569"/>
      <c r="AG990" s="569"/>
      <c r="AH990" s="117" t="s">
        <v>144</v>
      </c>
      <c r="AI990" s="187">
        <v>1505004</v>
      </c>
      <c r="AJ990" s="160">
        <f>IFERROR(AI990/AF977,"-")</f>
        <v>1.2234513788707501E-2</v>
      </c>
      <c r="AK990" s="187">
        <v>39</v>
      </c>
      <c r="AL990" s="160">
        <f>IFERROR(AK990/AG977,"-")</f>
        <v>0.2392638036809816</v>
      </c>
      <c r="AM990" s="190">
        <f t="shared" si="561"/>
        <v>38589.846153846156</v>
      </c>
      <c r="AN990" s="101">
        <f t="shared" si="571"/>
        <v>1.9870586437051E-3</v>
      </c>
      <c r="AO990" s="569"/>
      <c r="AP990" s="586"/>
      <c r="AQ990" s="117" t="s">
        <v>144</v>
      </c>
      <c r="AR990" s="187">
        <f t="shared" si="556"/>
        <v>5760684</v>
      </c>
      <c r="AS990" s="160">
        <f>IFERROR(AR990/AO977,"-")</f>
        <v>5.6611373716186101E-3</v>
      </c>
      <c r="AT990" s="187">
        <f t="shared" si="557"/>
        <v>230</v>
      </c>
      <c r="AU990" s="160">
        <f>IFERROR(AT990/AP977,"-")</f>
        <v>0.14153846153846153</v>
      </c>
      <c r="AV990" s="190">
        <f t="shared" si="562"/>
        <v>25046.452173913043</v>
      </c>
      <c r="AW990" s="101">
        <f t="shared" si="572"/>
        <v>1.1718550975696745E-2</v>
      </c>
      <c r="AX990" s="112"/>
      <c r="BN990" s="477"/>
      <c r="BO990" s="567"/>
      <c r="BP990" s="570"/>
      <c r="BQ990" s="570"/>
      <c r="BR990" s="119" t="s">
        <v>74</v>
      </c>
      <c r="BS990" s="374">
        <v>18187817</v>
      </c>
      <c r="BT990" s="329">
        <v>0.15226422478872792</v>
      </c>
      <c r="BU990" s="374">
        <v>150</v>
      </c>
      <c r="BV990" s="329">
        <v>0.86705202312138729</v>
      </c>
      <c r="BW990" s="374">
        <v>121252.11333333333</v>
      </c>
      <c r="BX990" s="389">
        <v>1.5081439774783833E-2</v>
      </c>
      <c r="CA990" s="9"/>
      <c r="CB990" s="138"/>
      <c r="CC990" s="138"/>
      <c r="CD990" s="138"/>
      <c r="CE990" s="138"/>
      <c r="CF990" s="138"/>
      <c r="CG990" s="138"/>
      <c r="CH990" s="1"/>
      <c r="CI990" s="9"/>
      <c r="CJ990" s="130"/>
      <c r="CK990" s="130"/>
      <c r="CL990" s="130"/>
      <c r="CM990" s="1"/>
      <c r="CN990" s="1"/>
      <c r="CO990" s="1"/>
      <c r="CP990" s="1"/>
      <c r="CQ990" s="1"/>
    </row>
    <row r="991" spans="2:95" s="14" customFormat="1" ht="13.5" customHeight="1">
      <c r="B991" s="451"/>
      <c r="C991" s="566"/>
      <c r="D991" s="581"/>
      <c r="E991" s="569"/>
      <c r="F991" s="569"/>
      <c r="G991" s="117" t="s">
        <v>145</v>
      </c>
      <c r="H991" s="187">
        <v>2593328</v>
      </c>
      <c r="I991" s="160">
        <f>IFERROR(H991/E977,"-")</f>
        <v>3.476255073644928E-3</v>
      </c>
      <c r="J991" s="187">
        <v>101</v>
      </c>
      <c r="K991" s="160">
        <f>IFERROR(J991/F977,"-")</f>
        <v>8.2448979591836738E-2</v>
      </c>
      <c r="L991" s="190">
        <f t="shared" si="558"/>
        <v>25676.51485148515</v>
      </c>
      <c r="M991" s="101">
        <f t="shared" si="568"/>
        <v>5.1459723849798748E-3</v>
      </c>
      <c r="N991" s="569"/>
      <c r="O991" s="569"/>
      <c r="P991" s="117" t="s">
        <v>145</v>
      </c>
      <c r="Q991" s="187">
        <v>430107</v>
      </c>
      <c r="R991" s="160">
        <f>IFERROR(Q991/N977,"-")</f>
        <v>5.0818794306213642E-3</v>
      </c>
      <c r="S991" s="187">
        <v>16</v>
      </c>
      <c r="T991" s="160">
        <f>IFERROR(S991/O977,"-")</f>
        <v>0.10884353741496598</v>
      </c>
      <c r="U991" s="190">
        <f t="shared" si="559"/>
        <v>26881.6875</v>
      </c>
      <c r="V991" s="101">
        <f t="shared" si="569"/>
        <v>8.1520354613542564E-4</v>
      </c>
      <c r="W991" s="569"/>
      <c r="X991" s="569"/>
      <c r="Y991" s="117" t="s">
        <v>145</v>
      </c>
      <c r="Z991" s="187">
        <v>159116</v>
      </c>
      <c r="AA991" s="160">
        <f>IFERROR(Z991/W977,"-")</f>
        <v>2.4891507561892821E-3</v>
      </c>
      <c r="AB991" s="187">
        <v>7</v>
      </c>
      <c r="AC991" s="160">
        <f>IFERROR(AB991/X977,"-")</f>
        <v>7.7777777777777779E-2</v>
      </c>
      <c r="AD991" s="190">
        <f t="shared" si="560"/>
        <v>22730.857142857141</v>
      </c>
      <c r="AE991" s="101">
        <f t="shared" si="570"/>
        <v>3.5665155143424872E-4</v>
      </c>
      <c r="AF991" s="569"/>
      <c r="AG991" s="569"/>
      <c r="AH991" s="117" t="s">
        <v>145</v>
      </c>
      <c r="AI991" s="187">
        <v>926311</v>
      </c>
      <c r="AJ991" s="160">
        <f>IFERROR(AI991/AF977,"-")</f>
        <v>7.5301890906146656E-3</v>
      </c>
      <c r="AK991" s="187">
        <v>22</v>
      </c>
      <c r="AL991" s="160">
        <f>IFERROR(AK991/AG977,"-")</f>
        <v>0.13496932515337423</v>
      </c>
      <c r="AM991" s="190">
        <f t="shared" si="561"/>
        <v>42105.045454545456</v>
      </c>
      <c r="AN991" s="101">
        <f t="shared" si="571"/>
        <v>1.1209048759362103E-3</v>
      </c>
      <c r="AO991" s="569"/>
      <c r="AP991" s="586"/>
      <c r="AQ991" s="117" t="s">
        <v>145</v>
      </c>
      <c r="AR991" s="187">
        <f t="shared" si="556"/>
        <v>4108862</v>
      </c>
      <c r="AS991" s="160">
        <f>IFERROR(AR991/AO977,"-")</f>
        <v>4.0378594318007353E-3</v>
      </c>
      <c r="AT991" s="187">
        <f t="shared" si="557"/>
        <v>146</v>
      </c>
      <c r="AU991" s="160">
        <f>IFERROR(AT991/AP977,"-")</f>
        <v>8.9846153846153839E-2</v>
      </c>
      <c r="AV991" s="190">
        <f t="shared" si="562"/>
        <v>28142.890410958906</v>
      </c>
      <c r="AW991" s="101">
        <f t="shared" si="572"/>
        <v>7.4387323584857593E-3</v>
      </c>
      <c r="AX991" s="112"/>
      <c r="BN991" s="555">
        <v>59</v>
      </c>
      <c r="BO991" s="565" t="s">
        <v>20</v>
      </c>
      <c r="BP991" s="568">
        <v>697380860</v>
      </c>
      <c r="BQ991" s="568">
        <v>840</v>
      </c>
      <c r="BR991" s="388" t="s">
        <v>133</v>
      </c>
      <c r="BS991" s="374">
        <v>10607031</v>
      </c>
      <c r="BT991" s="329">
        <v>1.520981089156935E-2</v>
      </c>
      <c r="BU991" s="374">
        <v>162</v>
      </c>
      <c r="BV991" s="329">
        <v>0.19285714285714287</v>
      </c>
      <c r="BW991" s="374">
        <v>65475.5</v>
      </c>
      <c r="BX991" s="389">
        <v>2.2415319902590216E-3</v>
      </c>
      <c r="CA991" s="9"/>
      <c r="CB991" s="138"/>
      <c r="CC991" s="138"/>
      <c r="CD991" s="138"/>
      <c r="CE991" s="138"/>
      <c r="CF991" s="138"/>
      <c r="CG991" s="138"/>
      <c r="CH991" s="1"/>
      <c r="CI991" s="9"/>
      <c r="CJ991" s="130"/>
      <c r="CK991" s="130"/>
      <c r="CL991" s="130"/>
      <c r="CM991" s="1"/>
      <c r="CN991" s="1"/>
      <c r="CO991" s="1"/>
      <c r="CP991" s="1"/>
      <c r="CQ991" s="1"/>
    </row>
    <row r="992" spans="2:95" s="14" customFormat="1" ht="13.5" customHeight="1">
      <c r="B992" s="451"/>
      <c r="C992" s="566"/>
      <c r="D992" s="581"/>
      <c r="E992" s="569"/>
      <c r="F992" s="569"/>
      <c r="G992" s="117" t="s">
        <v>146</v>
      </c>
      <c r="H992" s="187">
        <v>1338827</v>
      </c>
      <c r="I992" s="160">
        <f>IFERROR(H992/E977,"-")</f>
        <v>1.7946453944440572E-3</v>
      </c>
      <c r="J992" s="187">
        <v>57</v>
      </c>
      <c r="K992" s="160">
        <f>IFERROR(J992/F977,"-")</f>
        <v>4.6530612244897962E-2</v>
      </c>
      <c r="L992" s="190">
        <f t="shared" si="558"/>
        <v>23488.192982456141</v>
      </c>
      <c r="M992" s="101">
        <f t="shared" si="568"/>
        <v>2.9041626331074541E-3</v>
      </c>
      <c r="N992" s="569"/>
      <c r="O992" s="569"/>
      <c r="P992" s="117" t="s">
        <v>146</v>
      </c>
      <c r="Q992" s="187">
        <v>357166</v>
      </c>
      <c r="R992" s="160">
        <f>IFERROR(Q992/N977,"-")</f>
        <v>4.2200534953332775E-3</v>
      </c>
      <c r="S992" s="187">
        <v>7</v>
      </c>
      <c r="T992" s="160">
        <f>IFERROR(S992/O977,"-")</f>
        <v>4.7619047619047616E-2</v>
      </c>
      <c r="U992" s="190">
        <f t="shared" si="559"/>
        <v>51023.714285714283</v>
      </c>
      <c r="V992" s="101">
        <f t="shared" si="569"/>
        <v>3.5665155143424872E-4</v>
      </c>
      <c r="W992" s="569"/>
      <c r="X992" s="569"/>
      <c r="Y992" s="117" t="s">
        <v>146</v>
      </c>
      <c r="Z992" s="187">
        <v>191717</v>
      </c>
      <c r="AA992" s="160">
        <f>IFERROR(Z992/W977,"-")</f>
        <v>2.999148517586796E-3</v>
      </c>
      <c r="AB992" s="187">
        <v>7</v>
      </c>
      <c r="AC992" s="160">
        <f>IFERROR(AB992/X977,"-")</f>
        <v>7.7777777777777779E-2</v>
      </c>
      <c r="AD992" s="190">
        <f t="shared" si="560"/>
        <v>27388.142857142859</v>
      </c>
      <c r="AE992" s="101">
        <f t="shared" si="570"/>
        <v>3.5665155143424872E-4</v>
      </c>
      <c r="AF992" s="569"/>
      <c r="AG992" s="569"/>
      <c r="AH992" s="117" t="s">
        <v>146</v>
      </c>
      <c r="AI992" s="187">
        <v>382671</v>
      </c>
      <c r="AJ992" s="160">
        <f>IFERROR(AI992/AF977,"-")</f>
        <v>3.1108180616386985E-3</v>
      </c>
      <c r="AK992" s="187">
        <v>11</v>
      </c>
      <c r="AL992" s="160">
        <f>IFERROR(AK992/AG977,"-")</f>
        <v>6.7484662576687116E-2</v>
      </c>
      <c r="AM992" s="190">
        <f t="shared" si="561"/>
        <v>34788.272727272728</v>
      </c>
      <c r="AN992" s="101">
        <f t="shared" si="571"/>
        <v>5.6045243796810516E-4</v>
      </c>
      <c r="AO992" s="569"/>
      <c r="AP992" s="586"/>
      <c r="AQ992" s="117" t="s">
        <v>146</v>
      </c>
      <c r="AR992" s="187">
        <f t="shared" si="556"/>
        <v>2270381</v>
      </c>
      <c r="AS992" s="160">
        <f>IFERROR(AR992/AO977,"-")</f>
        <v>2.2311480245944459E-3</v>
      </c>
      <c r="AT992" s="187">
        <f t="shared" si="557"/>
        <v>82</v>
      </c>
      <c r="AU992" s="160">
        <f>IFERROR(AT992/AP977,"-")</f>
        <v>5.046153846153846E-2</v>
      </c>
      <c r="AV992" s="190">
        <f t="shared" si="562"/>
        <v>27687.573170731706</v>
      </c>
      <c r="AW992" s="101">
        <f t="shared" si="572"/>
        <v>4.1779181739440563E-3</v>
      </c>
      <c r="AX992" s="112"/>
      <c r="BN992" s="476"/>
      <c r="BO992" s="566"/>
      <c r="BP992" s="569"/>
      <c r="BQ992" s="569"/>
      <c r="BR992" s="388" t="s">
        <v>134</v>
      </c>
      <c r="BS992" s="374">
        <v>17434546</v>
      </c>
      <c r="BT992" s="329">
        <v>2.5000035131448831E-2</v>
      </c>
      <c r="BU992" s="374">
        <v>248</v>
      </c>
      <c r="BV992" s="329">
        <v>0.29523809523809524</v>
      </c>
      <c r="BW992" s="374">
        <v>70300.588709677424</v>
      </c>
      <c r="BX992" s="389">
        <v>3.4314810715076376E-3</v>
      </c>
      <c r="BZ992" s="144"/>
      <c r="CA992" s="9"/>
      <c r="CB992" s="138"/>
      <c r="CC992" s="138"/>
      <c r="CD992" s="138"/>
      <c r="CE992" s="138"/>
      <c r="CF992" s="138"/>
      <c r="CG992" s="138"/>
      <c r="CH992" s="1"/>
      <c r="CI992" s="9"/>
      <c r="CJ992" s="130"/>
      <c r="CK992" s="130"/>
      <c r="CL992" s="130"/>
      <c r="CM992" s="1"/>
      <c r="CN992" s="1"/>
      <c r="CO992" s="1"/>
      <c r="CP992" s="1"/>
      <c r="CQ992" s="1"/>
    </row>
    <row r="993" spans="2:95" s="14" customFormat="1" ht="13.5" customHeight="1">
      <c r="B993" s="451"/>
      <c r="C993" s="566"/>
      <c r="D993" s="581"/>
      <c r="E993" s="569"/>
      <c r="F993" s="569"/>
      <c r="G993" s="118" t="s">
        <v>147</v>
      </c>
      <c r="H993" s="188">
        <v>1690181</v>
      </c>
      <c r="I993" s="161">
        <f>IFERROR(H993/E977,"-")</f>
        <v>2.2656217326262849E-3</v>
      </c>
      <c r="J993" s="188">
        <v>111</v>
      </c>
      <c r="K993" s="161">
        <f>IFERROR(J993/F977,"-")</f>
        <v>9.0612244897959188E-2</v>
      </c>
      <c r="L993" s="191">
        <f t="shared" si="558"/>
        <v>15226.855855855856</v>
      </c>
      <c r="M993" s="102">
        <f t="shared" si="568"/>
        <v>5.6554746013145153E-3</v>
      </c>
      <c r="N993" s="569"/>
      <c r="O993" s="569"/>
      <c r="P993" s="118" t="s">
        <v>147</v>
      </c>
      <c r="Q993" s="188">
        <v>165983</v>
      </c>
      <c r="R993" s="161">
        <f>IFERROR(Q993/N977,"-")</f>
        <v>1.9611529073761316E-3</v>
      </c>
      <c r="S993" s="188">
        <v>21</v>
      </c>
      <c r="T993" s="161">
        <f>IFERROR(S993/O977,"-")</f>
        <v>0.14285714285714285</v>
      </c>
      <c r="U993" s="191">
        <f t="shared" si="559"/>
        <v>7903.9523809523807</v>
      </c>
      <c r="V993" s="102">
        <f t="shared" si="569"/>
        <v>1.0699546543027462E-3</v>
      </c>
      <c r="W993" s="569"/>
      <c r="X993" s="569"/>
      <c r="Y993" s="118" t="s">
        <v>147</v>
      </c>
      <c r="Z993" s="188">
        <v>169651</v>
      </c>
      <c r="AA993" s="161">
        <f>IFERROR(Z993/W977,"-")</f>
        <v>2.6539563270712432E-3</v>
      </c>
      <c r="AB993" s="188">
        <v>9</v>
      </c>
      <c r="AC993" s="161">
        <f>IFERROR(AB993/X977,"-")</f>
        <v>0.1</v>
      </c>
      <c r="AD993" s="191">
        <f t="shared" si="560"/>
        <v>18850.111111111109</v>
      </c>
      <c r="AE993" s="102">
        <f t="shared" si="570"/>
        <v>4.5855199470117697E-4</v>
      </c>
      <c r="AF993" s="569"/>
      <c r="AG993" s="569"/>
      <c r="AH993" s="118" t="s">
        <v>147</v>
      </c>
      <c r="AI993" s="188">
        <v>263009</v>
      </c>
      <c r="AJ993" s="161">
        <f>IFERROR(AI993/AF977,"-")</f>
        <v>2.1380589267896771E-3</v>
      </c>
      <c r="AK993" s="188">
        <v>21</v>
      </c>
      <c r="AL993" s="161">
        <f>IFERROR(AK993/AG977,"-")</f>
        <v>0.12883435582822086</v>
      </c>
      <c r="AM993" s="191">
        <f t="shared" si="561"/>
        <v>12524.238095238095</v>
      </c>
      <c r="AN993" s="102">
        <f t="shared" si="571"/>
        <v>1.0699546543027462E-3</v>
      </c>
      <c r="AO993" s="569"/>
      <c r="AP993" s="586"/>
      <c r="AQ993" s="118" t="s">
        <v>147</v>
      </c>
      <c r="AR993" s="188">
        <f t="shared" si="556"/>
        <v>2288824</v>
      </c>
      <c r="AS993" s="161">
        <f>IFERROR(AR993/AO977,"-")</f>
        <v>2.2492723231230171E-3</v>
      </c>
      <c r="AT993" s="188">
        <f t="shared" si="557"/>
        <v>162</v>
      </c>
      <c r="AU993" s="161">
        <f>IFERROR(AT993/AP977,"-")</f>
        <v>9.9692307692307691E-2</v>
      </c>
      <c r="AV993" s="191">
        <f t="shared" si="562"/>
        <v>14128.543209876543</v>
      </c>
      <c r="AW993" s="102">
        <f t="shared" si="572"/>
        <v>8.2539359046211857E-3</v>
      </c>
      <c r="AX993" s="112"/>
      <c r="BN993" s="476"/>
      <c r="BO993" s="566"/>
      <c r="BP993" s="569"/>
      <c r="BQ993" s="569"/>
      <c r="BR993" s="388" t="s">
        <v>135</v>
      </c>
      <c r="BS993" s="374">
        <v>21327346</v>
      </c>
      <c r="BT993" s="329">
        <v>3.0582063866794393E-2</v>
      </c>
      <c r="BU993" s="374">
        <v>274</v>
      </c>
      <c r="BV993" s="329">
        <v>0.3261904761904762</v>
      </c>
      <c r="BW993" s="374">
        <v>77837.029197080294</v>
      </c>
      <c r="BX993" s="389">
        <v>3.7912331193269868E-3</v>
      </c>
      <c r="CA993" s="9"/>
      <c r="CB993" s="138"/>
      <c r="CC993" s="138"/>
      <c r="CD993" s="138"/>
      <c r="CE993" s="138"/>
      <c r="CF993" s="138"/>
      <c r="CG993" s="138"/>
      <c r="CH993" s="1"/>
      <c r="CI993" s="9"/>
      <c r="CJ993" s="130"/>
      <c r="CK993" s="130"/>
      <c r="CL993" s="130"/>
      <c r="CM993" s="1"/>
      <c r="CN993" s="1"/>
      <c r="CO993" s="1"/>
      <c r="CP993" s="1"/>
      <c r="CQ993" s="1"/>
    </row>
    <row r="994" spans="2:95" s="14" customFormat="1" ht="13.5" customHeight="1">
      <c r="B994" s="451"/>
      <c r="C994" s="567"/>
      <c r="D994" s="582"/>
      <c r="E994" s="570"/>
      <c r="F994" s="570"/>
      <c r="G994" s="119" t="s">
        <v>74</v>
      </c>
      <c r="H994" s="181">
        <v>134339349</v>
      </c>
      <c r="I994" s="161">
        <f>IFERROR(H994/E977,"-")</f>
        <v>0.18007665962477815</v>
      </c>
      <c r="J994" s="188">
        <v>1006</v>
      </c>
      <c r="K994" s="161">
        <f>IFERROR(J994/F977,"-")</f>
        <v>0.82122448979591833</v>
      </c>
      <c r="L994" s="191">
        <f t="shared" si="558"/>
        <v>133538.12027833003</v>
      </c>
      <c r="M994" s="103">
        <f t="shared" si="568"/>
        <v>5.1255922963264887E-2</v>
      </c>
      <c r="N994" s="570"/>
      <c r="O994" s="570"/>
      <c r="P994" s="119" t="s">
        <v>74</v>
      </c>
      <c r="Q994" s="181">
        <v>15664291</v>
      </c>
      <c r="R994" s="161">
        <f>IFERROR(Q994/N977,"-")</f>
        <v>0.18507961560301822</v>
      </c>
      <c r="S994" s="188">
        <v>128</v>
      </c>
      <c r="T994" s="161">
        <f>IFERROR(S994/O977,"-")</f>
        <v>0.87074829931972786</v>
      </c>
      <c r="U994" s="191">
        <f t="shared" si="559"/>
        <v>122377.2734375</v>
      </c>
      <c r="V994" s="103">
        <f t="shared" si="569"/>
        <v>6.5216283690834051E-3</v>
      </c>
      <c r="W994" s="570"/>
      <c r="X994" s="570"/>
      <c r="Y994" s="119" t="s">
        <v>74</v>
      </c>
      <c r="Z994" s="181">
        <v>14323331</v>
      </c>
      <c r="AA994" s="161">
        <f>IFERROR(Z994/W977,"-")</f>
        <v>0.22406879377183556</v>
      </c>
      <c r="AB994" s="188">
        <v>72</v>
      </c>
      <c r="AC994" s="161">
        <f>IFERROR(AB994/X977,"-")</f>
        <v>0.8</v>
      </c>
      <c r="AD994" s="191">
        <f t="shared" si="560"/>
        <v>198935.15277777778</v>
      </c>
      <c r="AE994" s="103">
        <f t="shared" si="570"/>
        <v>3.6684159576094158E-3</v>
      </c>
      <c r="AF994" s="570"/>
      <c r="AG994" s="570"/>
      <c r="AH994" s="119" t="s">
        <v>74</v>
      </c>
      <c r="AI994" s="181">
        <v>22574773</v>
      </c>
      <c r="AJ994" s="161">
        <f>IFERROR(AI994/AF977,"-")</f>
        <v>0.18351537374348625</v>
      </c>
      <c r="AK994" s="188">
        <v>145</v>
      </c>
      <c r="AL994" s="161">
        <f>IFERROR(AK994/AG977,"-")</f>
        <v>0.88957055214723924</v>
      </c>
      <c r="AM994" s="191">
        <f t="shared" si="561"/>
        <v>155688.0896551724</v>
      </c>
      <c r="AN994" s="103">
        <f t="shared" si="571"/>
        <v>7.387782136852295E-3</v>
      </c>
      <c r="AO994" s="570"/>
      <c r="AP994" s="587"/>
      <c r="AQ994" s="119" t="s">
        <v>74</v>
      </c>
      <c r="AR994" s="181">
        <f t="shared" si="556"/>
        <v>186901744</v>
      </c>
      <c r="AS994" s="161">
        <f>IFERROR(AR994/AO977,"-")</f>
        <v>0.18367201668744448</v>
      </c>
      <c r="AT994" s="188">
        <f t="shared" si="557"/>
        <v>1351</v>
      </c>
      <c r="AU994" s="161">
        <f>IFERROR(AT994/AP977,"-")</f>
        <v>0.83138461538461539</v>
      </c>
      <c r="AV994" s="191">
        <f t="shared" si="562"/>
        <v>138343.25980754997</v>
      </c>
      <c r="AW994" s="103">
        <f t="shared" si="572"/>
        <v>6.8833749426810004E-2</v>
      </c>
      <c r="AX994" s="112"/>
      <c r="BN994" s="476"/>
      <c r="BO994" s="566"/>
      <c r="BP994" s="569"/>
      <c r="BQ994" s="569"/>
      <c r="BR994" s="388" t="s">
        <v>136</v>
      </c>
      <c r="BS994" s="374">
        <v>392569</v>
      </c>
      <c r="BT994" s="329">
        <v>5.6291909129826132E-4</v>
      </c>
      <c r="BU994" s="374">
        <v>40</v>
      </c>
      <c r="BV994" s="329">
        <v>4.7619047619047616E-2</v>
      </c>
      <c r="BW994" s="374">
        <v>9814.2250000000004</v>
      </c>
      <c r="BX994" s="389">
        <v>5.5346468895284479E-4</v>
      </c>
      <c r="CA994" s="9"/>
      <c r="CB994" s="138"/>
      <c r="CC994" s="138"/>
      <c r="CD994" s="138"/>
      <c r="CE994" s="138"/>
      <c r="CF994" s="138"/>
      <c r="CG994" s="138"/>
      <c r="CH994" s="1"/>
      <c r="CI994" s="9"/>
      <c r="CJ994" s="130"/>
      <c r="CK994" s="130"/>
      <c r="CL994" s="130"/>
      <c r="CM994" s="1"/>
      <c r="CN994" s="1"/>
      <c r="CO994" s="1"/>
      <c r="CP994" s="1"/>
      <c r="CQ994" s="1"/>
    </row>
    <row r="995" spans="2:95" s="14" customFormat="1" ht="13.5" customHeight="1">
      <c r="B995" s="451">
        <v>56</v>
      </c>
      <c r="C995" s="565" t="s">
        <v>9</v>
      </c>
      <c r="D995" s="580">
        <f>BL60</f>
        <v>12813</v>
      </c>
      <c r="E995" s="568">
        <f>VLOOKUP(C995,$AY$5:$BI$78,2,0)</f>
        <v>775999760</v>
      </c>
      <c r="F995" s="568">
        <f>VLOOKUP(C995,$AY$5:$BI$78,7,0)</f>
        <v>1144</v>
      </c>
      <c r="G995" s="115" t="s">
        <v>133</v>
      </c>
      <c r="H995" s="186">
        <v>26576973</v>
      </c>
      <c r="I995" s="159">
        <f>IFERROR(H995/E995,"-")</f>
        <v>3.4248687138769218E-2</v>
      </c>
      <c r="J995" s="186">
        <v>180</v>
      </c>
      <c r="K995" s="159">
        <f>IFERROR(J995/F995,"-")</f>
        <v>0.15734265734265734</v>
      </c>
      <c r="L995" s="189">
        <f t="shared" si="558"/>
        <v>147649.85</v>
      </c>
      <c r="M995" s="100">
        <f>IFERROR(J995/$BL$60,0)</f>
        <v>1.4048232264106767E-2</v>
      </c>
      <c r="N995" s="568">
        <f>VLOOKUP(C995,$AY$5:$BI$78,3,0)</f>
        <v>107577230</v>
      </c>
      <c r="O995" s="568">
        <f>VLOOKUP(C995,$AY$5:$BI$78,8,0)</f>
        <v>159</v>
      </c>
      <c r="P995" s="115" t="s">
        <v>133</v>
      </c>
      <c r="Q995" s="186">
        <v>558151</v>
      </c>
      <c r="R995" s="159">
        <f>IFERROR(Q995/N995,"-")</f>
        <v>5.1883749005249532E-3</v>
      </c>
      <c r="S995" s="186">
        <v>20</v>
      </c>
      <c r="T995" s="159">
        <f>IFERROR(S995/O995,"-")</f>
        <v>0.12578616352201258</v>
      </c>
      <c r="U995" s="189">
        <f t="shared" si="559"/>
        <v>27907.55</v>
      </c>
      <c r="V995" s="100">
        <f>IFERROR(S995/$BL$60,0)</f>
        <v>1.560914696011863E-3</v>
      </c>
      <c r="W995" s="568">
        <f>VLOOKUP(C995,$AY$5:$BI$78,4,0)</f>
        <v>64394180</v>
      </c>
      <c r="X995" s="568">
        <f>VLOOKUP(C995,$AY$5:$BI$78,9,0)</f>
        <v>87</v>
      </c>
      <c r="Y995" s="115" t="s">
        <v>133</v>
      </c>
      <c r="Z995" s="186">
        <v>248856</v>
      </c>
      <c r="AA995" s="159">
        <f>IFERROR(Z995/W995,"-")</f>
        <v>3.8645728542548411E-3</v>
      </c>
      <c r="AB995" s="186">
        <v>12</v>
      </c>
      <c r="AC995" s="159">
        <f>IFERROR(AB995/X995,"-")</f>
        <v>0.13793103448275862</v>
      </c>
      <c r="AD995" s="189">
        <f t="shared" si="560"/>
        <v>20738</v>
      </c>
      <c r="AE995" s="100">
        <f>IFERROR(AB995/$BL$60,0)</f>
        <v>9.365488176071178E-4</v>
      </c>
      <c r="AF995" s="568">
        <f>VLOOKUP(C995,$AY$5:$BI$78,5,0)</f>
        <v>152334290</v>
      </c>
      <c r="AG995" s="568">
        <f>VLOOKUP(C995,$AY$5:$BI$78,10,0)</f>
        <v>176</v>
      </c>
      <c r="AH995" s="115" t="s">
        <v>133</v>
      </c>
      <c r="AI995" s="186">
        <v>4965445</v>
      </c>
      <c r="AJ995" s="159">
        <f>IFERROR(AI995/AF995,"-")</f>
        <v>3.2595714333260098E-2</v>
      </c>
      <c r="AK995" s="186">
        <v>29</v>
      </c>
      <c r="AL995" s="159">
        <f>IFERROR(AK995/AG995,"-")</f>
        <v>0.16477272727272727</v>
      </c>
      <c r="AM995" s="189">
        <f t="shared" si="561"/>
        <v>171222.24137931035</v>
      </c>
      <c r="AN995" s="100">
        <f>IFERROR(AK995/$BL$60,0)</f>
        <v>2.2633263092172013E-3</v>
      </c>
      <c r="AO995" s="568">
        <f>VLOOKUP(C995,$AY$5:$BI$78,6,0)</f>
        <v>1100305460</v>
      </c>
      <c r="AP995" s="585">
        <f>VLOOKUP(C995,$AY$5:$BI$78,11,0)</f>
        <v>1566</v>
      </c>
      <c r="AQ995" s="115" t="s">
        <v>133</v>
      </c>
      <c r="AR995" s="186">
        <f t="shared" si="556"/>
        <v>32349425</v>
      </c>
      <c r="AS995" s="159">
        <f>IFERROR(AR995/AO995,"-")</f>
        <v>2.9400403956915747E-2</v>
      </c>
      <c r="AT995" s="186">
        <f t="shared" si="557"/>
        <v>241</v>
      </c>
      <c r="AU995" s="159">
        <f>IFERROR(AT995/AP995,"-")</f>
        <v>0.15389527458492977</v>
      </c>
      <c r="AV995" s="189">
        <f t="shared" si="562"/>
        <v>134229.97925311205</v>
      </c>
      <c r="AW995" s="100">
        <f>IFERROR(AT995/$BL$60,0)</f>
        <v>1.8809022086942948E-2</v>
      </c>
      <c r="AX995" s="112"/>
      <c r="BN995" s="476"/>
      <c r="BO995" s="566"/>
      <c r="BP995" s="569"/>
      <c r="BQ995" s="569"/>
      <c r="BR995" s="388" t="s">
        <v>137</v>
      </c>
      <c r="BS995" s="374">
        <v>8718498</v>
      </c>
      <c r="BT995" s="329">
        <v>1.2501774138166052E-2</v>
      </c>
      <c r="BU995" s="374">
        <v>322</v>
      </c>
      <c r="BV995" s="329">
        <v>0.38333333333333336</v>
      </c>
      <c r="BW995" s="374">
        <v>27076.080745341616</v>
      </c>
      <c r="BX995" s="389">
        <v>4.4553907460704008E-3</v>
      </c>
      <c r="CA995" s="9"/>
      <c r="CB995" s="138"/>
      <c r="CC995" s="138"/>
      <c r="CD995" s="138"/>
      <c r="CE995" s="138"/>
      <c r="CF995" s="138"/>
      <c r="CG995" s="138"/>
      <c r="CH995" s="1"/>
      <c r="CI995" s="9"/>
      <c r="CJ995" s="130"/>
      <c r="CK995" s="130"/>
      <c r="CL995" s="130"/>
      <c r="CM995" s="1"/>
      <c r="CN995" s="1"/>
      <c r="CO995" s="1"/>
      <c r="CP995" s="1"/>
      <c r="CQ995" s="1"/>
    </row>
    <row r="996" spans="2:95" s="14" customFormat="1" ht="13.5" customHeight="1">
      <c r="B996" s="451"/>
      <c r="C996" s="566"/>
      <c r="D996" s="581"/>
      <c r="E996" s="569"/>
      <c r="F996" s="569"/>
      <c r="G996" s="116" t="s">
        <v>134</v>
      </c>
      <c r="H996" s="187">
        <v>11211921</v>
      </c>
      <c r="I996" s="160">
        <f>IFERROR(H996/E995,"-")</f>
        <v>1.4448356272687507E-2</v>
      </c>
      <c r="J996" s="187">
        <v>239</v>
      </c>
      <c r="K996" s="160">
        <f>IFERROR(J996/F995,"-")</f>
        <v>0.20891608391608391</v>
      </c>
      <c r="L996" s="190">
        <f t="shared" si="558"/>
        <v>46911.803347280336</v>
      </c>
      <c r="M996" s="101">
        <f t="shared" ref="M996:M1012" si="580">IFERROR(J996/$BL$60,0)</f>
        <v>1.8652930617341763E-2</v>
      </c>
      <c r="N996" s="569"/>
      <c r="O996" s="569"/>
      <c r="P996" s="116" t="s">
        <v>134</v>
      </c>
      <c r="Q996" s="187">
        <v>3900542</v>
      </c>
      <c r="R996" s="160">
        <f>IFERROR(Q996/N995,"-")</f>
        <v>3.6258063160763666E-2</v>
      </c>
      <c r="S996" s="187">
        <v>35</v>
      </c>
      <c r="T996" s="160">
        <f>IFERROR(S996/O995,"-")</f>
        <v>0.22012578616352202</v>
      </c>
      <c r="U996" s="190">
        <f t="shared" si="559"/>
        <v>111444.05714285714</v>
      </c>
      <c r="V996" s="101">
        <f t="shared" ref="V996:V1012" si="581">IFERROR(S996/$BL$60,0)</f>
        <v>2.7316007180207603E-3</v>
      </c>
      <c r="W996" s="569"/>
      <c r="X996" s="569"/>
      <c r="Y996" s="116" t="s">
        <v>134</v>
      </c>
      <c r="Z996" s="187">
        <v>2281758</v>
      </c>
      <c r="AA996" s="160">
        <f>IFERROR(Z996/W995,"-")</f>
        <v>3.5434227130464277E-2</v>
      </c>
      <c r="AB996" s="187">
        <v>24</v>
      </c>
      <c r="AC996" s="160">
        <f>IFERROR(AB996/X995,"-")</f>
        <v>0.27586206896551724</v>
      </c>
      <c r="AD996" s="190">
        <f t="shared" si="560"/>
        <v>95073.25</v>
      </c>
      <c r="AE996" s="101">
        <f t="shared" ref="AE996:AE1012" si="582">IFERROR(AB996/$BL$60,0)</f>
        <v>1.8730976352142356E-3</v>
      </c>
      <c r="AF996" s="569"/>
      <c r="AG996" s="569"/>
      <c r="AH996" s="116" t="s">
        <v>134</v>
      </c>
      <c r="AI996" s="187">
        <v>2136805</v>
      </c>
      <c r="AJ996" s="160">
        <f>IFERROR(AI996/AF995,"-")</f>
        <v>1.402707821069045E-2</v>
      </c>
      <c r="AK996" s="187">
        <v>51</v>
      </c>
      <c r="AL996" s="160">
        <f>IFERROR(AK996/AG995,"-")</f>
        <v>0.28977272727272729</v>
      </c>
      <c r="AM996" s="190">
        <f t="shared" si="561"/>
        <v>41898.137254901958</v>
      </c>
      <c r="AN996" s="101">
        <f t="shared" ref="AN996:AN1012" si="583">IFERROR(AK996/$BL$60,0)</f>
        <v>3.9803324748302503E-3</v>
      </c>
      <c r="AO996" s="569"/>
      <c r="AP996" s="586"/>
      <c r="AQ996" s="116" t="s">
        <v>134</v>
      </c>
      <c r="AR996" s="187">
        <f t="shared" si="556"/>
        <v>19531026</v>
      </c>
      <c r="AS996" s="160">
        <f>IFERROR(AR996/AO995,"-")</f>
        <v>1.7750549015725141E-2</v>
      </c>
      <c r="AT996" s="187">
        <f t="shared" si="557"/>
        <v>349</v>
      </c>
      <c r="AU996" s="160">
        <f>IFERROR(AT996/AP995,"-")</f>
        <v>0.22286079182630908</v>
      </c>
      <c r="AV996" s="190">
        <f t="shared" si="562"/>
        <v>55962.825214899713</v>
      </c>
      <c r="AW996" s="101">
        <f t="shared" ref="AW996:AW1012" si="584">IFERROR(AT996/$BL$60,0)</f>
        <v>2.7237961445407008E-2</v>
      </c>
      <c r="AX996" s="112"/>
      <c r="BN996" s="476"/>
      <c r="BO996" s="566"/>
      <c r="BP996" s="569"/>
      <c r="BQ996" s="569"/>
      <c r="BR996" s="388" t="s">
        <v>138</v>
      </c>
      <c r="BS996" s="374">
        <v>21211294</v>
      </c>
      <c r="BT996" s="329">
        <v>3.0415652646388947E-2</v>
      </c>
      <c r="BU996" s="374">
        <v>316</v>
      </c>
      <c r="BV996" s="329">
        <v>0.37619047619047619</v>
      </c>
      <c r="BW996" s="374">
        <v>67124.348101265816</v>
      </c>
      <c r="BX996" s="389">
        <v>4.3723710427274742E-3</v>
      </c>
      <c r="CA996" s="9"/>
      <c r="CB996" s="138"/>
      <c r="CC996" s="138"/>
      <c r="CD996" s="138"/>
      <c r="CE996" s="138"/>
      <c r="CF996" s="138"/>
      <c r="CG996" s="138"/>
      <c r="CH996" s="1"/>
      <c r="CI996" s="9"/>
      <c r="CJ996" s="130"/>
      <c r="CK996" s="130"/>
      <c r="CL996" s="130"/>
      <c r="CM996" s="1"/>
      <c r="CN996" s="1"/>
      <c r="CO996" s="1"/>
      <c r="CP996" s="1"/>
      <c r="CQ996" s="1"/>
    </row>
    <row r="997" spans="2:95" s="14" customFormat="1" ht="13.5" customHeight="1">
      <c r="B997" s="451"/>
      <c r="C997" s="566"/>
      <c r="D997" s="581"/>
      <c r="E997" s="569"/>
      <c r="F997" s="569"/>
      <c r="G997" s="116" t="s">
        <v>474</v>
      </c>
      <c r="H997" s="187">
        <v>12091576</v>
      </c>
      <c r="I997" s="160">
        <f>IFERROR(H997/E995,"-")</f>
        <v>1.5581932654205976E-2</v>
      </c>
      <c r="J997" s="187">
        <v>87</v>
      </c>
      <c r="K997" s="160">
        <f>IFERROR(J997/F995,"-")</f>
        <v>7.6048951048951055E-2</v>
      </c>
      <c r="L997" s="190">
        <f t="shared" si="558"/>
        <v>138983.63218390805</v>
      </c>
      <c r="M997" s="101">
        <f t="shared" si="580"/>
        <v>6.7899789276516034E-3</v>
      </c>
      <c r="N997" s="569"/>
      <c r="O997" s="569"/>
      <c r="P997" s="116" t="s">
        <v>474</v>
      </c>
      <c r="Q997" s="187">
        <v>1871663</v>
      </c>
      <c r="R997" s="160">
        <f>IFERROR(Q997/N995,"-")</f>
        <v>1.7398319328356011E-2</v>
      </c>
      <c r="S997" s="187">
        <v>15</v>
      </c>
      <c r="T997" s="160">
        <f>IFERROR(S997/O995,"-")</f>
        <v>9.4339622641509441E-2</v>
      </c>
      <c r="U997" s="190">
        <f t="shared" si="559"/>
        <v>124777.53333333334</v>
      </c>
      <c r="V997" s="101">
        <f t="shared" si="581"/>
        <v>1.1706860220088973E-3</v>
      </c>
      <c r="W997" s="569"/>
      <c r="X997" s="569"/>
      <c r="Y997" s="116" t="s">
        <v>474</v>
      </c>
      <c r="Z997" s="187">
        <v>7388</v>
      </c>
      <c r="AA997" s="160">
        <f>IFERROR(Z997/W995,"-")</f>
        <v>1.1473086542914283E-4</v>
      </c>
      <c r="AB997" s="187">
        <v>2</v>
      </c>
      <c r="AC997" s="160">
        <f>IFERROR(AB997/X995,"-")</f>
        <v>2.2988505747126436E-2</v>
      </c>
      <c r="AD997" s="190">
        <f t="shared" si="560"/>
        <v>3694</v>
      </c>
      <c r="AE997" s="101">
        <f t="shared" si="582"/>
        <v>1.560914696011863E-4</v>
      </c>
      <c r="AF997" s="569"/>
      <c r="AG997" s="569"/>
      <c r="AH997" s="116" t="s">
        <v>474</v>
      </c>
      <c r="AI997" s="187">
        <v>1072436</v>
      </c>
      <c r="AJ997" s="160">
        <f>IFERROR(AI997/AF995,"-")</f>
        <v>7.0400170572232947E-3</v>
      </c>
      <c r="AK997" s="187">
        <v>13</v>
      </c>
      <c r="AL997" s="160">
        <f>IFERROR(AK997/AG995,"-")</f>
        <v>7.3863636363636367E-2</v>
      </c>
      <c r="AM997" s="190">
        <f t="shared" si="561"/>
        <v>82495.076923076922</v>
      </c>
      <c r="AN997" s="101">
        <f t="shared" si="583"/>
        <v>1.0145945524077109E-3</v>
      </c>
      <c r="AO997" s="569"/>
      <c r="AP997" s="586"/>
      <c r="AQ997" s="116" t="s">
        <v>474</v>
      </c>
      <c r="AR997" s="187">
        <f t="shared" si="556"/>
        <v>15043063</v>
      </c>
      <c r="AS997" s="160">
        <f>IFERROR(AR997/AO995,"-")</f>
        <v>1.3671715307129349E-2</v>
      </c>
      <c r="AT997" s="187">
        <f t="shared" si="557"/>
        <v>117</v>
      </c>
      <c r="AU997" s="160">
        <f>IFERROR(AT997/AP995,"-")</f>
        <v>7.4712643678160925E-2</v>
      </c>
      <c r="AV997" s="190">
        <f t="shared" si="562"/>
        <v>128573.18803418803</v>
      </c>
      <c r="AW997" s="101">
        <f t="shared" si="584"/>
        <v>9.1313509716693976E-3</v>
      </c>
      <c r="AX997" s="111"/>
      <c r="BJ997" s="12"/>
      <c r="BM997" s="12"/>
      <c r="BN997" s="476"/>
      <c r="BO997" s="566"/>
      <c r="BP997" s="569"/>
      <c r="BQ997" s="569"/>
      <c r="BR997" s="388" t="s">
        <v>139</v>
      </c>
      <c r="BS997" s="374">
        <v>20056550</v>
      </c>
      <c r="BT997" s="329">
        <v>2.8759822860638877E-2</v>
      </c>
      <c r="BU997" s="374">
        <v>133</v>
      </c>
      <c r="BV997" s="329">
        <v>0.15833333333333333</v>
      </c>
      <c r="BW997" s="374">
        <v>150801.12781954888</v>
      </c>
      <c r="BX997" s="389">
        <v>1.8402700907682089E-3</v>
      </c>
      <c r="BY997" s="12"/>
      <c r="CA997" s="9"/>
      <c r="CB997" s="138"/>
      <c r="CC997" s="138"/>
      <c r="CD997" s="138"/>
      <c r="CE997" s="138"/>
      <c r="CF997" s="138"/>
      <c r="CG997" s="138"/>
      <c r="CH997" s="1"/>
      <c r="CI997" s="9"/>
      <c r="CJ997" s="130"/>
      <c r="CK997" s="130"/>
      <c r="CL997" s="130"/>
      <c r="CM997" s="1"/>
      <c r="CN997" s="1"/>
      <c r="CO997" s="1"/>
      <c r="CP997" s="1"/>
      <c r="CQ997" s="1"/>
    </row>
    <row r="998" spans="2:95" s="14" customFormat="1" ht="13.5" customHeight="1">
      <c r="B998" s="451"/>
      <c r="C998" s="566"/>
      <c r="D998" s="581"/>
      <c r="E998" s="569"/>
      <c r="F998" s="569"/>
      <c r="G998" s="117" t="s">
        <v>135</v>
      </c>
      <c r="H998" s="187">
        <v>28065209</v>
      </c>
      <c r="I998" s="160">
        <f>IFERROR(H998/E995,"-")</f>
        <v>3.6166517628819887E-2</v>
      </c>
      <c r="J998" s="187">
        <v>317</v>
      </c>
      <c r="K998" s="160">
        <f>IFERROR(J998/F995,"-")</f>
        <v>0.27709790209790208</v>
      </c>
      <c r="L998" s="190">
        <f t="shared" si="558"/>
        <v>88533.782334384858</v>
      </c>
      <c r="M998" s="101">
        <f t="shared" si="580"/>
        <v>2.4740497931788029E-2</v>
      </c>
      <c r="N998" s="569"/>
      <c r="O998" s="569"/>
      <c r="P998" s="117" t="s">
        <v>135</v>
      </c>
      <c r="Q998" s="187">
        <v>1525311</v>
      </c>
      <c r="R998" s="160">
        <f>IFERROR(Q998/N995,"-")</f>
        <v>1.4178753254754747E-2</v>
      </c>
      <c r="S998" s="187">
        <v>51</v>
      </c>
      <c r="T998" s="160">
        <f>IFERROR(S998/O995,"-")</f>
        <v>0.32075471698113206</v>
      </c>
      <c r="U998" s="190">
        <f t="shared" si="559"/>
        <v>29908.058823529413</v>
      </c>
      <c r="V998" s="101">
        <f t="shared" si="581"/>
        <v>3.9803324748302503E-3</v>
      </c>
      <c r="W998" s="569"/>
      <c r="X998" s="569"/>
      <c r="Y998" s="117" t="s">
        <v>135</v>
      </c>
      <c r="Z998" s="187">
        <v>924331</v>
      </c>
      <c r="AA998" s="160">
        <f>IFERROR(Z998/W995,"-")</f>
        <v>1.435426307160057E-2</v>
      </c>
      <c r="AB998" s="187">
        <v>33</v>
      </c>
      <c r="AC998" s="160">
        <f>IFERROR(AB998/X995,"-")</f>
        <v>0.37931034482758619</v>
      </c>
      <c r="AD998" s="190">
        <f t="shared" si="560"/>
        <v>28010.030303030304</v>
      </c>
      <c r="AE998" s="101">
        <f t="shared" si="582"/>
        <v>2.5755092484195737E-3</v>
      </c>
      <c r="AF998" s="569"/>
      <c r="AG998" s="569"/>
      <c r="AH998" s="117" t="s">
        <v>135</v>
      </c>
      <c r="AI998" s="187">
        <v>1723918</v>
      </c>
      <c r="AJ998" s="160">
        <f>IFERROR(AI998/AF995,"-")</f>
        <v>1.131667728913825E-2</v>
      </c>
      <c r="AK998" s="187">
        <v>62</v>
      </c>
      <c r="AL998" s="160">
        <f>IFERROR(AK998/AG995,"-")</f>
        <v>0.35227272727272729</v>
      </c>
      <c r="AM998" s="190">
        <f t="shared" si="561"/>
        <v>27805.129032258064</v>
      </c>
      <c r="AN998" s="101">
        <f t="shared" si="583"/>
        <v>4.838835557636775E-3</v>
      </c>
      <c r="AO998" s="569"/>
      <c r="AP998" s="586"/>
      <c r="AQ998" s="117" t="s">
        <v>135</v>
      </c>
      <c r="AR998" s="187">
        <f t="shared" si="556"/>
        <v>32238769</v>
      </c>
      <c r="AS998" s="160">
        <f>IFERROR(AR998/AO995,"-")</f>
        <v>2.9299835520219995E-2</v>
      </c>
      <c r="AT998" s="187">
        <f t="shared" si="557"/>
        <v>463</v>
      </c>
      <c r="AU998" s="160">
        <f>IFERROR(AT998/AP995,"-")</f>
        <v>0.29565772669220947</v>
      </c>
      <c r="AV998" s="190">
        <f t="shared" si="562"/>
        <v>69630.170626349893</v>
      </c>
      <c r="AW998" s="101">
        <f t="shared" si="584"/>
        <v>3.6135175212674626E-2</v>
      </c>
      <c r="AX998" s="112"/>
      <c r="BN998" s="476"/>
      <c r="BO998" s="566"/>
      <c r="BP998" s="569"/>
      <c r="BQ998" s="569"/>
      <c r="BR998" s="388" t="s">
        <v>436</v>
      </c>
      <c r="BS998" s="374">
        <v>2715</v>
      </c>
      <c r="BT998" s="329">
        <v>3.8931381053388815E-6</v>
      </c>
      <c r="BU998" s="374">
        <v>2</v>
      </c>
      <c r="BV998" s="329">
        <v>2.3809523809523812E-3</v>
      </c>
      <c r="BW998" s="374">
        <v>1357.5</v>
      </c>
      <c r="BX998" s="389">
        <v>2.767323444764224E-5</v>
      </c>
      <c r="CA998" s="9"/>
      <c r="CB998" s="138"/>
      <c r="CC998" s="138"/>
      <c r="CD998" s="138"/>
      <c r="CE998" s="138"/>
      <c r="CF998" s="138"/>
      <c r="CG998" s="138"/>
      <c r="CH998" s="1"/>
      <c r="CI998" s="9"/>
      <c r="CJ998" s="130"/>
      <c r="CK998" s="130"/>
      <c r="CL998" s="130"/>
      <c r="CM998" s="1"/>
      <c r="CN998" s="1"/>
      <c r="CO998" s="1"/>
      <c r="CP998" s="1"/>
      <c r="CQ998" s="1"/>
    </row>
    <row r="999" spans="2:95" s="14" customFormat="1" ht="13.5" customHeight="1">
      <c r="B999" s="451"/>
      <c r="C999" s="566"/>
      <c r="D999" s="581"/>
      <c r="E999" s="569"/>
      <c r="F999" s="569"/>
      <c r="G999" s="117" t="s">
        <v>136</v>
      </c>
      <c r="H999" s="187">
        <v>522193</v>
      </c>
      <c r="I999" s="160">
        <f>IFERROR(H999/E995,"-")</f>
        <v>6.7292933183381396E-4</v>
      </c>
      <c r="J999" s="187">
        <v>50</v>
      </c>
      <c r="K999" s="160">
        <f>IFERROR(J999/F995,"-")</f>
        <v>4.3706293706293704E-2</v>
      </c>
      <c r="L999" s="190">
        <f t="shared" si="558"/>
        <v>10443.86</v>
      </c>
      <c r="M999" s="101">
        <f t="shared" si="580"/>
        <v>3.9022867400296574E-3</v>
      </c>
      <c r="N999" s="569"/>
      <c r="O999" s="569"/>
      <c r="P999" s="117" t="s">
        <v>136</v>
      </c>
      <c r="Q999" s="187">
        <v>88575</v>
      </c>
      <c r="R999" s="160">
        <f>IFERROR(Q999/N995,"-")</f>
        <v>8.2336196981461598E-4</v>
      </c>
      <c r="S999" s="187">
        <v>12</v>
      </c>
      <c r="T999" s="160">
        <f>IFERROR(S999/O995,"-")</f>
        <v>7.5471698113207544E-2</v>
      </c>
      <c r="U999" s="190">
        <f t="shared" si="559"/>
        <v>7381.25</v>
      </c>
      <c r="V999" s="101">
        <f t="shared" si="581"/>
        <v>9.365488176071178E-4</v>
      </c>
      <c r="W999" s="569"/>
      <c r="X999" s="569"/>
      <c r="Y999" s="117" t="s">
        <v>136</v>
      </c>
      <c r="Z999" s="187">
        <v>46347</v>
      </c>
      <c r="AA999" s="160">
        <f>IFERROR(Z999/W995,"-")</f>
        <v>7.1973895777537663E-4</v>
      </c>
      <c r="AB999" s="187">
        <v>7</v>
      </c>
      <c r="AC999" s="160">
        <f>IFERROR(AB999/X995,"-")</f>
        <v>8.0459770114942528E-2</v>
      </c>
      <c r="AD999" s="190">
        <f t="shared" si="560"/>
        <v>6621</v>
      </c>
      <c r="AE999" s="101">
        <f t="shared" si="582"/>
        <v>5.4632014360415199E-4</v>
      </c>
      <c r="AF999" s="569"/>
      <c r="AG999" s="569"/>
      <c r="AH999" s="117" t="s">
        <v>136</v>
      </c>
      <c r="AI999" s="187">
        <v>114366</v>
      </c>
      <c r="AJ999" s="160">
        <f>IFERROR(AI999/AF995,"-")</f>
        <v>7.5075677314674193E-4</v>
      </c>
      <c r="AK999" s="187">
        <v>15</v>
      </c>
      <c r="AL999" s="160">
        <f>IFERROR(AK999/AG995,"-")</f>
        <v>8.5227272727272721E-2</v>
      </c>
      <c r="AM999" s="190">
        <f t="shared" si="561"/>
        <v>7624.4</v>
      </c>
      <c r="AN999" s="101">
        <f t="shared" si="583"/>
        <v>1.1706860220088973E-3</v>
      </c>
      <c r="AO999" s="569"/>
      <c r="AP999" s="586"/>
      <c r="AQ999" s="117" t="s">
        <v>136</v>
      </c>
      <c r="AR999" s="187">
        <f t="shared" si="556"/>
        <v>771481</v>
      </c>
      <c r="AS999" s="160">
        <f>IFERROR(AR999/AO995,"-")</f>
        <v>7.0115166019443364E-4</v>
      </c>
      <c r="AT999" s="187">
        <f t="shared" si="557"/>
        <v>84</v>
      </c>
      <c r="AU999" s="160">
        <f>IFERROR(AT999/AP995,"-")</f>
        <v>5.3639846743295021E-2</v>
      </c>
      <c r="AV999" s="190">
        <f t="shared" si="562"/>
        <v>9184.2976190476184</v>
      </c>
      <c r="AW999" s="101">
        <f t="shared" si="584"/>
        <v>6.5558417232498244E-3</v>
      </c>
      <c r="AX999" s="112"/>
      <c r="BN999" s="476"/>
      <c r="BO999" s="566"/>
      <c r="BP999" s="569"/>
      <c r="BQ999" s="569"/>
      <c r="BR999" s="388" t="s">
        <v>140</v>
      </c>
      <c r="BS999" s="374">
        <v>172922</v>
      </c>
      <c r="BT999" s="329">
        <v>2.4795919979794112E-4</v>
      </c>
      <c r="BU999" s="374">
        <v>6</v>
      </c>
      <c r="BV999" s="329">
        <v>7.1428571428571426E-3</v>
      </c>
      <c r="BW999" s="374">
        <v>28820.333333333332</v>
      </c>
      <c r="BX999" s="389">
        <v>8.3019703342926719E-5</v>
      </c>
      <c r="CA999" s="9"/>
      <c r="CB999" s="138"/>
      <c r="CC999" s="138"/>
      <c r="CD999" s="138"/>
      <c r="CE999" s="138"/>
      <c r="CF999" s="138"/>
      <c r="CG999" s="138"/>
      <c r="CH999" s="1"/>
      <c r="CI999" s="9"/>
      <c r="CJ999" s="130"/>
      <c r="CK999" s="130"/>
      <c r="CL999" s="130"/>
      <c r="CM999" s="1"/>
      <c r="CN999" s="1"/>
      <c r="CO999" s="1"/>
      <c r="CP999" s="1"/>
      <c r="CQ999" s="1"/>
    </row>
    <row r="1000" spans="2:95" s="14" customFormat="1" ht="13.5" customHeight="1">
      <c r="B1000" s="451"/>
      <c r="C1000" s="566"/>
      <c r="D1000" s="581"/>
      <c r="E1000" s="569"/>
      <c r="F1000" s="569"/>
      <c r="G1000" s="117" t="s">
        <v>137</v>
      </c>
      <c r="H1000" s="187">
        <v>16973305</v>
      </c>
      <c r="I1000" s="160">
        <f>IFERROR(H1000/E995,"-")</f>
        <v>2.1872822486439944E-2</v>
      </c>
      <c r="J1000" s="187">
        <v>365</v>
      </c>
      <c r="K1000" s="160">
        <f>IFERROR(J1000/F995,"-")</f>
        <v>0.31905594405594406</v>
      </c>
      <c r="L1000" s="190">
        <f t="shared" si="558"/>
        <v>46502.205479452052</v>
      </c>
      <c r="M1000" s="101">
        <f t="shared" si="580"/>
        <v>2.8486693202216497E-2</v>
      </c>
      <c r="N1000" s="569"/>
      <c r="O1000" s="569"/>
      <c r="P1000" s="117" t="s">
        <v>137</v>
      </c>
      <c r="Q1000" s="187">
        <v>4826233</v>
      </c>
      <c r="R1000" s="160">
        <f>IFERROR(Q1000/N995,"-")</f>
        <v>4.4862960312326318E-2</v>
      </c>
      <c r="S1000" s="187">
        <v>52</v>
      </c>
      <c r="T1000" s="160">
        <f>IFERROR(S1000/O995,"-")</f>
        <v>0.32704402515723269</v>
      </c>
      <c r="U1000" s="190">
        <f t="shared" si="559"/>
        <v>92812.173076923078</v>
      </c>
      <c r="V1000" s="101">
        <f t="shared" si="581"/>
        <v>4.0583782096308436E-3</v>
      </c>
      <c r="W1000" s="569"/>
      <c r="X1000" s="569"/>
      <c r="Y1000" s="117" t="s">
        <v>137</v>
      </c>
      <c r="Z1000" s="187">
        <v>1048106</v>
      </c>
      <c r="AA1000" s="160">
        <f>IFERROR(Z1000/W995,"-")</f>
        <v>1.6276408830735944E-2</v>
      </c>
      <c r="AB1000" s="187">
        <v>40</v>
      </c>
      <c r="AC1000" s="160">
        <f>IFERROR(AB1000/X995,"-")</f>
        <v>0.45977011494252873</v>
      </c>
      <c r="AD1000" s="190">
        <f t="shared" si="560"/>
        <v>26202.65</v>
      </c>
      <c r="AE1000" s="101">
        <f t="shared" si="582"/>
        <v>3.121829392023726E-3</v>
      </c>
      <c r="AF1000" s="569"/>
      <c r="AG1000" s="569"/>
      <c r="AH1000" s="117" t="s">
        <v>137</v>
      </c>
      <c r="AI1000" s="187">
        <v>4352067</v>
      </c>
      <c r="AJ1000" s="160">
        <f>IFERROR(AI1000/AF995,"-")</f>
        <v>2.8569188197877182E-2</v>
      </c>
      <c r="AK1000" s="187">
        <v>84</v>
      </c>
      <c r="AL1000" s="160">
        <f>IFERROR(AK1000/AG995,"-")</f>
        <v>0.47727272727272729</v>
      </c>
      <c r="AM1000" s="190">
        <f t="shared" si="561"/>
        <v>51810.321428571428</v>
      </c>
      <c r="AN1000" s="101">
        <f t="shared" si="583"/>
        <v>6.5558417232498244E-3</v>
      </c>
      <c r="AO1000" s="569"/>
      <c r="AP1000" s="586"/>
      <c r="AQ1000" s="117" t="s">
        <v>137</v>
      </c>
      <c r="AR1000" s="187">
        <f t="shared" si="556"/>
        <v>27199711</v>
      </c>
      <c r="AS1000" s="160">
        <f>IFERROR(AR1000/AO995,"-")</f>
        <v>2.4720145440339812E-2</v>
      </c>
      <c r="AT1000" s="187">
        <f t="shared" si="557"/>
        <v>541</v>
      </c>
      <c r="AU1000" s="160">
        <f>IFERROR(AT1000/AP995,"-")</f>
        <v>0.34546615581098339</v>
      </c>
      <c r="AV1000" s="190">
        <f t="shared" si="562"/>
        <v>50276.730129390016</v>
      </c>
      <c r="AW1000" s="101">
        <f t="shared" si="584"/>
        <v>4.2222742527120896E-2</v>
      </c>
      <c r="AX1000" s="112"/>
      <c r="BN1000" s="476"/>
      <c r="BO1000" s="566"/>
      <c r="BP1000" s="569"/>
      <c r="BQ1000" s="569"/>
      <c r="BR1000" s="388" t="s">
        <v>141</v>
      </c>
      <c r="BS1000" s="374">
        <v>1345769</v>
      </c>
      <c r="BT1000" s="329">
        <v>1.9297475413936655E-3</v>
      </c>
      <c r="BU1000" s="374">
        <v>61</v>
      </c>
      <c r="BV1000" s="329">
        <v>7.2619047619047625E-2</v>
      </c>
      <c r="BW1000" s="374">
        <v>22061.786885245903</v>
      </c>
      <c r="BX1000" s="389">
        <v>8.4403365065308837E-4</v>
      </c>
      <c r="CA1000" s="9"/>
      <c r="CB1000" s="138"/>
      <c r="CC1000" s="138"/>
      <c r="CD1000" s="138"/>
      <c r="CE1000" s="138"/>
      <c r="CF1000" s="138"/>
      <c r="CG1000" s="138"/>
      <c r="CH1000" s="1"/>
      <c r="CI1000" s="9"/>
      <c r="CJ1000" s="130"/>
      <c r="CK1000" s="130"/>
      <c r="CL1000" s="130"/>
      <c r="CM1000" s="1"/>
      <c r="CN1000" s="1"/>
      <c r="CO1000" s="1"/>
      <c r="CP1000" s="1"/>
      <c r="CQ1000" s="1"/>
    </row>
    <row r="1001" spans="2:95" s="14" customFormat="1" ht="13.5" customHeight="1">
      <c r="B1001" s="451"/>
      <c r="C1001" s="566"/>
      <c r="D1001" s="581"/>
      <c r="E1001" s="569"/>
      <c r="F1001" s="569"/>
      <c r="G1001" s="117" t="s">
        <v>138</v>
      </c>
      <c r="H1001" s="187">
        <v>28886557</v>
      </c>
      <c r="I1001" s="160">
        <f>IFERROR(H1001/E995,"-")</f>
        <v>3.7224956100501888E-2</v>
      </c>
      <c r="J1001" s="187">
        <v>394</v>
      </c>
      <c r="K1001" s="160">
        <f>IFERROR(J1001/F995,"-")</f>
        <v>0.34440559440559443</v>
      </c>
      <c r="L1001" s="190">
        <f t="shared" si="558"/>
        <v>73316.134517766492</v>
      </c>
      <c r="M1001" s="101">
        <f t="shared" si="580"/>
        <v>3.0750019511433701E-2</v>
      </c>
      <c r="N1001" s="569"/>
      <c r="O1001" s="569"/>
      <c r="P1001" s="117" t="s">
        <v>138</v>
      </c>
      <c r="Q1001" s="187">
        <v>3839209</v>
      </c>
      <c r="R1001" s="160">
        <f>IFERROR(Q1001/N995,"-")</f>
        <v>3.568793321783801E-2</v>
      </c>
      <c r="S1001" s="187">
        <v>70</v>
      </c>
      <c r="T1001" s="160">
        <f>IFERROR(S1001/O995,"-")</f>
        <v>0.44025157232704404</v>
      </c>
      <c r="U1001" s="190">
        <f t="shared" si="559"/>
        <v>54845.842857142859</v>
      </c>
      <c r="V1001" s="101">
        <f t="shared" si="581"/>
        <v>5.4632014360415206E-3</v>
      </c>
      <c r="W1001" s="569"/>
      <c r="X1001" s="569"/>
      <c r="Y1001" s="117" t="s">
        <v>138</v>
      </c>
      <c r="Z1001" s="187">
        <v>2031432</v>
      </c>
      <c r="AA1001" s="160">
        <f>IFERROR(Z1001/W995,"-")</f>
        <v>3.1546826126212027E-2</v>
      </c>
      <c r="AB1001" s="187">
        <v>44</v>
      </c>
      <c r="AC1001" s="160">
        <f>IFERROR(AB1001/X995,"-")</f>
        <v>0.50574712643678166</v>
      </c>
      <c r="AD1001" s="190">
        <f t="shared" si="560"/>
        <v>46168.909090909088</v>
      </c>
      <c r="AE1001" s="101">
        <f t="shared" si="582"/>
        <v>3.4340123312260984E-3</v>
      </c>
      <c r="AF1001" s="569"/>
      <c r="AG1001" s="569"/>
      <c r="AH1001" s="117" t="s">
        <v>138</v>
      </c>
      <c r="AI1001" s="187">
        <v>5624204</v>
      </c>
      <c r="AJ1001" s="160">
        <f>IFERROR(AI1001/AF995,"-")</f>
        <v>3.6920144505875857E-2</v>
      </c>
      <c r="AK1001" s="187">
        <v>85</v>
      </c>
      <c r="AL1001" s="160">
        <f>IFERROR(AK1001/AG995,"-")</f>
        <v>0.48295454545454547</v>
      </c>
      <c r="AM1001" s="190">
        <f t="shared" si="561"/>
        <v>66167.105882352946</v>
      </c>
      <c r="AN1001" s="101">
        <f t="shared" si="583"/>
        <v>6.6338874580504177E-3</v>
      </c>
      <c r="AO1001" s="569"/>
      <c r="AP1001" s="586"/>
      <c r="AQ1001" s="117" t="s">
        <v>138</v>
      </c>
      <c r="AR1001" s="187">
        <f t="shared" si="556"/>
        <v>40381402</v>
      </c>
      <c r="AS1001" s="160">
        <f>IFERROR(AR1001/AO995,"-")</f>
        <v>3.6700174149821997E-2</v>
      </c>
      <c r="AT1001" s="187">
        <f t="shared" si="557"/>
        <v>593</v>
      </c>
      <c r="AU1001" s="160">
        <f>IFERROR(AT1001/AP995,"-")</f>
        <v>0.37867177522349937</v>
      </c>
      <c r="AV1001" s="190">
        <f t="shared" si="562"/>
        <v>68096.79932546374</v>
      </c>
      <c r="AW1001" s="101">
        <f t="shared" si="584"/>
        <v>4.6281120736751738E-2</v>
      </c>
      <c r="AX1001" s="112"/>
      <c r="BN1001" s="476"/>
      <c r="BO1001" s="566"/>
      <c r="BP1001" s="569"/>
      <c r="BQ1001" s="569"/>
      <c r="BR1001" s="388" t="s">
        <v>142</v>
      </c>
      <c r="BS1001" s="374">
        <v>262036</v>
      </c>
      <c r="BT1001" s="329">
        <v>3.7574303372765348E-4</v>
      </c>
      <c r="BU1001" s="374">
        <v>14</v>
      </c>
      <c r="BV1001" s="329">
        <v>1.6666666666666666E-2</v>
      </c>
      <c r="BW1001" s="374">
        <v>18716.857142857141</v>
      </c>
      <c r="BX1001" s="389">
        <v>1.9371264113349568E-4</v>
      </c>
      <c r="CA1001" s="9"/>
      <c r="CB1001" s="138"/>
      <c r="CC1001" s="138"/>
      <c r="CD1001" s="138"/>
      <c r="CE1001" s="138"/>
      <c r="CF1001" s="138"/>
      <c r="CG1001" s="138"/>
      <c r="CH1001" s="1"/>
      <c r="CI1001" s="9"/>
      <c r="CJ1001" s="130"/>
      <c r="CK1001" s="130"/>
      <c r="CL1001" s="130"/>
      <c r="CM1001" s="1"/>
      <c r="CN1001" s="1"/>
      <c r="CO1001" s="1"/>
      <c r="CP1001" s="1"/>
      <c r="CQ1001" s="1"/>
    </row>
    <row r="1002" spans="2:95" s="14" customFormat="1" ht="13.5" customHeight="1">
      <c r="B1002" s="451"/>
      <c r="C1002" s="566"/>
      <c r="D1002" s="581"/>
      <c r="E1002" s="569"/>
      <c r="F1002" s="569"/>
      <c r="G1002" s="117" t="s">
        <v>139</v>
      </c>
      <c r="H1002" s="187">
        <v>24340805</v>
      </c>
      <c r="I1002" s="160">
        <f>IFERROR(H1002/E995,"-")</f>
        <v>3.136702645371952E-2</v>
      </c>
      <c r="J1002" s="187">
        <v>96</v>
      </c>
      <c r="K1002" s="160">
        <f>IFERROR(J1002/F995,"-")</f>
        <v>8.3916083916083919E-2</v>
      </c>
      <c r="L1002" s="190">
        <f t="shared" si="558"/>
        <v>253550.05208333334</v>
      </c>
      <c r="M1002" s="101">
        <f t="shared" si="580"/>
        <v>7.4923905408569424E-3</v>
      </c>
      <c r="N1002" s="569"/>
      <c r="O1002" s="569"/>
      <c r="P1002" s="117" t="s">
        <v>139</v>
      </c>
      <c r="Q1002" s="187">
        <v>4404394</v>
      </c>
      <c r="R1002" s="160">
        <f>IFERROR(Q1002/N995,"-")</f>
        <v>4.0941693702282539E-2</v>
      </c>
      <c r="S1002" s="187">
        <v>17</v>
      </c>
      <c r="T1002" s="160">
        <f>IFERROR(S1002/O995,"-")</f>
        <v>0.1069182389937107</v>
      </c>
      <c r="U1002" s="190">
        <f t="shared" si="559"/>
        <v>259082</v>
      </c>
      <c r="V1002" s="101">
        <f t="shared" si="581"/>
        <v>1.3267774916100835E-3</v>
      </c>
      <c r="W1002" s="569"/>
      <c r="X1002" s="569"/>
      <c r="Y1002" s="117" t="s">
        <v>139</v>
      </c>
      <c r="Z1002" s="187">
        <v>2081766</v>
      </c>
      <c r="AA1002" s="160">
        <f>IFERROR(Z1002/W995,"-")</f>
        <v>3.2328480617347714E-2</v>
      </c>
      <c r="AB1002" s="187">
        <v>16</v>
      </c>
      <c r="AC1002" s="160">
        <f>IFERROR(AB1002/X995,"-")</f>
        <v>0.18390804597701149</v>
      </c>
      <c r="AD1002" s="190">
        <f t="shared" si="560"/>
        <v>130110.375</v>
      </c>
      <c r="AE1002" s="101">
        <f t="shared" si="582"/>
        <v>1.2487317568094904E-3</v>
      </c>
      <c r="AF1002" s="569"/>
      <c r="AG1002" s="569"/>
      <c r="AH1002" s="117" t="s">
        <v>139</v>
      </c>
      <c r="AI1002" s="187">
        <v>3115644</v>
      </c>
      <c r="AJ1002" s="160">
        <f>IFERROR(AI1002/AF995,"-")</f>
        <v>2.0452676807040621E-2</v>
      </c>
      <c r="AK1002" s="187">
        <v>32</v>
      </c>
      <c r="AL1002" s="160">
        <f>IFERROR(AK1002/AG995,"-")</f>
        <v>0.18181818181818182</v>
      </c>
      <c r="AM1002" s="190">
        <f t="shared" si="561"/>
        <v>97363.875</v>
      </c>
      <c r="AN1002" s="101">
        <f t="shared" si="583"/>
        <v>2.4974635136189808E-3</v>
      </c>
      <c r="AO1002" s="569"/>
      <c r="AP1002" s="586"/>
      <c r="AQ1002" s="117" t="s">
        <v>139</v>
      </c>
      <c r="AR1002" s="187">
        <f t="shared" si="556"/>
        <v>33942609</v>
      </c>
      <c r="AS1002" s="160">
        <f>IFERROR(AR1002/AO995,"-")</f>
        <v>3.0848350966103541E-2</v>
      </c>
      <c r="AT1002" s="187">
        <f t="shared" si="557"/>
        <v>161</v>
      </c>
      <c r="AU1002" s="160">
        <f>IFERROR(AT1002/AP995,"-")</f>
        <v>0.10280970625798212</v>
      </c>
      <c r="AV1002" s="190">
        <f t="shared" si="562"/>
        <v>210823.65838509318</v>
      </c>
      <c r="AW1002" s="101">
        <f t="shared" si="584"/>
        <v>1.2565363302895496E-2</v>
      </c>
      <c r="AX1002" s="112"/>
      <c r="BN1002" s="476"/>
      <c r="BO1002" s="566"/>
      <c r="BP1002" s="569"/>
      <c r="BQ1002" s="569"/>
      <c r="BR1002" s="388" t="s">
        <v>143</v>
      </c>
      <c r="BS1002" s="374">
        <v>3758100</v>
      </c>
      <c r="BT1002" s="329">
        <v>5.3888774636000189E-3</v>
      </c>
      <c r="BU1002" s="374">
        <v>10</v>
      </c>
      <c r="BV1002" s="329">
        <v>1.1904761904761904E-2</v>
      </c>
      <c r="BW1002" s="374">
        <v>375810</v>
      </c>
      <c r="BX1002" s="389">
        <v>1.383661722382112E-4</v>
      </c>
      <c r="CA1002" s="9"/>
      <c r="CB1002" s="138"/>
      <c r="CC1002" s="138"/>
      <c r="CD1002" s="138"/>
      <c r="CE1002" s="138"/>
      <c r="CF1002" s="138"/>
      <c r="CG1002" s="138"/>
      <c r="CH1002" s="1"/>
      <c r="CI1002" s="9"/>
      <c r="CJ1002" s="130"/>
      <c r="CK1002" s="130"/>
      <c r="CL1002" s="130"/>
      <c r="CM1002" s="1"/>
      <c r="CN1002" s="1"/>
      <c r="CO1002" s="1"/>
      <c r="CP1002" s="1"/>
      <c r="CQ1002" s="1"/>
    </row>
    <row r="1003" spans="2:95" s="14" customFormat="1" ht="13.5" customHeight="1">
      <c r="B1003" s="451"/>
      <c r="C1003" s="566"/>
      <c r="D1003" s="581"/>
      <c r="E1003" s="569"/>
      <c r="F1003" s="569"/>
      <c r="G1003" s="117" t="s">
        <v>149</v>
      </c>
      <c r="H1003" s="187">
        <v>1671</v>
      </c>
      <c r="I1003" s="160">
        <f>IFERROR(H1003/E995,"-")</f>
        <v>2.1533511814488189E-6</v>
      </c>
      <c r="J1003" s="187">
        <v>1</v>
      </c>
      <c r="K1003" s="160">
        <f>IFERROR(J1003/F995,"-")</f>
        <v>8.7412587412587413E-4</v>
      </c>
      <c r="L1003" s="190">
        <f t="shared" si="558"/>
        <v>1671</v>
      </c>
      <c r="M1003" s="101">
        <f t="shared" si="580"/>
        <v>7.804573480059315E-5</v>
      </c>
      <c r="N1003" s="569"/>
      <c r="O1003" s="569"/>
      <c r="P1003" s="117" t="s">
        <v>149</v>
      </c>
      <c r="Q1003" s="187">
        <v>0</v>
      </c>
      <c r="R1003" s="160">
        <f>IFERROR(Q1003/N995,"-")</f>
        <v>0</v>
      </c>
      <c r="S1003" s="187">
        <v>0</v>
      </c>
      <c r="T1003" s="160">
        <f>IFERROR(S1003/O995,"-")</f>
        <v>0</v>
      </c>
      <c r="U1003" s="190" t="str">
        <f t="shared" si="559"/>
        <v>-</v>
      </c>
      <c r="V1003" s="101">
        <f t="shared" si="581"/>
        <v>0</v>
      </c>
      <c r="W1003" s="569"/>
      <c r="X1003" s="569"/>
      <c r="Y1003" s="117" t="s">
        <v>149</v>
      </c>
      <c r="Z1003" s="187">
        <v>0</v>
      </c>
      <c r="AA1003" s="160">
        <f>IFERROR(Z1003/W995,"-")</f>
        <v>0</v>
      </c>
      <c r="AB1003" s="187">
        <v>0</v>
      </c>
      <c r="AC1003" s="160">
        <f>IFERROR(AB1003/X995,"-")</f>
        <v>0</v>
      </c>
      <c r="AD1003" s="190" t="str">
        <f t="shared" si="560"/>
        <v>-</v>
      </c>
      <c r="AE1003" s="101">
        <f t="shared" si="582"/>
        <v>0</v>
      </c>
      <c r="AF1003" s="569"/>
      <c r="AG1003" s="569"/>
      <c r="AH1003" s="117" t="s">
        <v>149</v>
      </c>
      <c r="AI1003" s="187">
        <v>0</v>
      </c>
      <c r="AJ1003" s="160">
        <f>IFERROR(AI1003/AF995,"-")</f>
        <v>0</v>
      </c>
      <c r="AK1003" s="187">
        <v>0</v>
      </c>
      <c r="AL1003" s="160">
        <f>IFERROR(AK1003/AG995,"-")</f>
        <v>0</v>
      </c>
      <c r="AM1003" s="190" t="str">
        <f t="shared" si="561"/>
        <v>-</v>
      </c>
      <c r="AN1003" s="101">
        <f t="shared" si="583"/>
        <v>0</v>
      </c>
      <c r="AO1003" s="569"/>
      <c r="AP1003" s="586"/>
      <c r="AQ1003" s="117" t="s">
        <v>149</v>
      </c>
      <c r="AR1003" s="187">
        <f t="shared" si="556"/>
        <v>1671</v>
      </c>
      <c r="AS1003" s="160">
        <f>IFERROR(AR1003/AO995,"-")</f>
        <v>1.5186691884633562E-6</v>
      </c>
      <c r="AT1003" s="187">
        <f t="shared" si="557"/>
        <v>1</v>
      </c>
      <c r="AU1003" s="160">
        <f>IFERROR(AT1003/AP995,"-")</f>
        <v>6.3856960408684551E-4</v>
      </c>
      <c r="AV1003" s="190">
        <f t="shared" si="562"/>
        <v>1671</v>
      </c>
      <c r="AW1003" s="101">
        <f t="shared" si="584"/>
        <v>7.804573480059315E-5</v>
      </c>
      <c r="AX1003" s="112"/>
      <c r="BN1003" s="476"/>
      <c r="BO1003" s="566"/>
      <c r="BP1003" s="569"/>
      <c r="BQ1003" s="569"/>
      <c r="BR1003" s="388" t="s">
        <v>144</v>
      </c>
      <c r="BS1003" s="374">
        <v>5680874</v>
      </c>
      <c r="BT1003" s="329">
        <v>8.1460136431045719E-3</v>
      </c>
      <c r="BU1003" s="374">
        <v>145</v>
      </c>
      <c r="BV1003" s="329">
        <v>0.17261904761904762</v>
      </c>
      <c r="BW1003" s="374">
        <v>39178.441379310345</v>
      </c>
      <c r="BX1003" s="389">
        <v>2.0063094974540623E-3</v>
      </c>
      <c r="CA1003" s="9"/>
      <c r="CB1003" s="138"/>
      <c r="CC1003" s="138"/>
      <c r="CD1003" s="138"/>
      <c r="CE1003" s="138"/>
      <c r="CF1003" s="138"/>
      <c r="CG1003" s="138"/>
      <c r="CH1003" s="1"/>
      <c r="CI1003" s="9"/>
      <c r="CJ1003" s="130"/>
      <c r="CK1003" s="130"/>
      <c r="CL1003" s="130"/>
      <c r="CM1003" s="1"/>
      <c r="CN1003" s="1"/>
      <c r="CO1003" s="1"/>
      <c r="CP1003" s="1"/>
      <c r="CQ1003" s="1"/>
    </row>
    <row r="1004" spans="2:95" s="14" customFormat="1" ht="13.5" customHeight="1">
      <c r="B1004" s="451"/>
      <c r="C1004" s="566"/>
      <c r="D1004" s="581"/>
      <c r="E1004" s="569"/>
      <c r="F1004" s="569"/>
      <c r="G1004" s="117" t="s">
        <v>140</v>
      </c>
      <c r="H1004" s="187">
        <v>103737</v>
      </c>
      <c r="I1004" s="160">
        <f>IFERROR(H1004/E995,"-")</f>
        <v>1.336817423757966E-4</v>
      </c>
      <c r="J1004" s="187">
        <v>7</v>
      </c>
      <c r="K1004" s="160">
        <f>IFERROR(J1004/F995,"-")</f>
        <v>6.118881118881119E-3</v>
      </c>
      <c r="L1004" s="190">
        <f t="shared" si="558"/>
        <v>14819.571428571429</v>
      </c>
      <c r="M1004" s="101">
        <f t="shared" si="580"/>
        <v>5.4632014360415199E-4</v>
      </c>
      <c r="N1004" s="569"/>
      <c r="O1004" s="569"/>
      <c r="P1004" s="117" t="s">
        <v>140</v>
      </c>
      <c r="Q1004" s="187">
        <v>5136</v>
      </c>
      <c r="R1004" s="160">
        <f>IFERROR(Q1004/N995,"-")</f>
        <v>4.7742445125237001E-5</v>
      </c>
      <c r="S1004" s="187">
        <v>1</v>
      </c>
      <c r="T1004" s="160">
        <f>IFERROR(S1004/O995,"-")</f>
        <v>6.2893081761006293E-3</v>
      </c>
      <c r="U1004" s="190">
        <f t="shared" si="559"/>
        <v>5136</v>
      </c>
      <c r="V1004" s="101">
        <f t="shared" si="581"/>
        <v>7.804573480059315E-5</v>
      </c>
      <c r="W1004" s="569"/>
      <c r="X1004" s="569"/>
      <c r="Y1004" s="117" t="s">
        <v>140</v>
      </c>
      <c r="Z1004" s="187">
        <v>0</v>
      </c>
      <c r="AA1004" s="160">
        <f>IFERROR(Z1004/W995,"-")</f>
        <v>0</v>
      </c>
      <c r="AB1004" s="187">
        <v>0</v>
      </c>
      <c r="AC1004" s="160">
        <f>IFERROR(AB1004/X995,"-")</f>
        <v>0</v>
      </c>
      <c r="AD1004" s="190" t="str">
        <f t="shared" si="560"/>
        <v>-</v>
      </c>
      <c r="AE1004" s="101">
        <f t="shared" si="582"/>
        <v>0</v>
      </c>
      <c r="AF1004" s="569"/>
      <c r="AG1004" s="569"/>
      <c r="AH1004" s="117" t="s">
        <v>140</v>
      </c>
      <c r="AI1004" s="187">
        <v>33535</v>
      </c>
      <c r="AJ1004" s="160">
        <f>IFERROR(AI1004/AF995,"-")</f>
        <v>2.2014084944368075E-4</v>
      </c>
      <c r="AK1004" s="187">
        <v>1</v>
      </c>
      <c r="AL1004" s="160">
        <f>IFERROR(AK1004/AG995,"-")</f>
        <v>5.681818181818182E-3</v>
      </c>
      <c r="AM1004" s="190">
        <f t="shared" si="561"/>
        <v>33535</v>
      </c>
      <c r="AN1004" s="101">
        <f t="shared" si="583"/>
        <v>7.804573480059315E-5</v>
      </c>
      <c r="AO1004" s="569"/>
      <c r="AP1004" s="586"/>
      <c r="AQ1004" s="117" t="s">
        <v>140</v>
      </c>
      <c r="AR1004" s="187">
        <f t="shared" si="556"/>
        <v>142408</v>
      </c>
      <c r="AS1004" s="160">
        <f>IFERROR(AR1004/AO995,"-")</f>
        <v>1.2942587779215419E-4</v>
      </c>
      <c r="AT1004" s="187">
        <f t="shared" si="557"/>
        <v>9</v>
      </c>
      <c r="AU1004" s="160">
        <f>IFERROR(AT1004/AP995,"-")</f>
        <v>5.7471264367816091E-3</v>
      </c>
      <c r="AV1004" s="190">
        <f t="shared" si="562"/>
        <v>15823.111111111111</v>
      </c>
      <c r="AW1004" s="101">
        <f t="shared" si="584"/>
        <v>7.0241161320533829E-4</v>
      </c>
      <c r="AX1004" s="112"/>
      <c r="BN1004" s="476"/>
      <c r="BO1004" s="566"/>
      <c r="BP1004" s="569"/>
      <c r="BQ1004" s="569"/>
      <c r="BR1004" s="388" t="s">
        <v>145</v>
      </c>
      <c r="BS1004" s="374">
        <v>4801120</v>
      </c>
      <c r="BT1004" s="329">
        <v>6.8845021069261925E-3</v>
      </c>
      <c r="BU1004" s="374">
        <v>81</v>
      </c>
      <c r="BV1004" s="329">
        <v>9.6428571428571433E-2</v>
      </c>
      <c r="BW1004" s="374">
        <v>59273.08641975309</v>
      </c>
      <c r="BX1004" s="389">
        <v>1.1207659951295108E-3</v>
      </c>
      <c r="CA1004" s="9"/>
      <c r="CB1004" s="138"/>
      <c r="CC1004" s="138"/>
      <c r="CD1004" s="138"/>
      <c r="CE1004" s="138"/>
      <c r="CF1004" s="138"/>
      <c r="CG1004" s="138"/>
      <c r="CH1004" s="1"/>
      <c r="CI1004" s="9"/>
      <c r="CJ1004" s="130"/>
      <c r="CK1004" s="130"/>
      <c r="CL1004" s="130"/>
      <c r="CM1004" s="1"/>
      <c r="CN1004" s="1"/>
      <c r="CO1004" s="1"/>
      <c r="CP1004" s="1"/>
      <c r="CQ1004" s="1"/>
    </row>
    <row r="1005" spans="2:95" s="14" customFormat="1" ht="13.5" customHeight="1">
      <c r="B1005" s="451"/>
      <c r="C1005" s="566"/>
      <c r="D1005" s="581"/>
      <c r="E1005" s="569"/>
      <c r="F1005" s="569"/>
      <c r="G1005" s="117" t="s">
        <v>141</v>
      </c>
      <c r="H1005" s="187">
        <v>428384</v>
      </c>
      <c r="I1005" s="160">
        <f>IFERROR(H1005/E995,"-")</f>
        <v>5.520414078478581E-4</v>
      </c>
      <c r="J1005" s="187">
        <v>23</v>
      </c>
      <c r="K1005" s="160">
        <f>IFERROR(J1005/F995,"-")</f>
        <v>2.0104895104895104E-2</v>
      </c>
      <c r="L1005" s="190">
        <f t="shared" si="558"/>
        <v>18625.391304347828</v>
      </c>
      <c r="M1005" s="101">
        <f t="shared" si="580"/>
        <v>1.7950519004136425E-3</v>
      </c>
      <c r="N1005" s="569"/>
      <c r="O1005" s="569"/>
      <c r="P1005" s="117" t="s">
        <v>141</v>
      </c>
      <c r="Q1005" s="187">
        <v>35539</v>
      </c>
      <c r="R1005" s="160">
        <f>IFERROR(Q1005/N995,"-")</f>
        <v>3.303580134941195E-4</v>
      </c>
      <c r="S1005" s="187">
        <v>7</v>
      </c>
      <c r="T1005" s="160">
        <f>IFERROR(S1005/O995,"-")</f>
        <v>4.40251572327044E-2</v>
      </c>
      <c r="U1005" s="190">
        <f t="shared" si="559"/>
        <v>5077</v>
      </c>
      <c r="V1005" s="101">
        <f t="shared" si="581"/>
        <v>5.4632014360415199E-4</v>
      </c>
      <c r="W1005" s="569"/>
      <c r="X1005" s="569"/>
      <c r="Y1005" s="117" t="s">
        <v>141</v>
      </c>
      <c r="Z1005" s="187">
        <v>73269</v>
      </c>
      <c r="AA1005" s="160">
        <f>IFERROR(Z1005/W995,"-")</f>
        <v>1.1378202191564518E-3</v>
      </c>
      <c r="AB1005" s="187">
        <v>5</v>
      </c>
      <c r="AC1005" s="160">
        <f>IFERROR(AB1005/X995,"-")</f>
        <v>5.7471264367816091E-2</v>
      </c>
      <c r="AD1005" s="190">
        <f t="shared" si="560"/>
        <v>14653.8</v>
      </c>
      <c r="AE1005" s="101">
        <f t="shared" si="582"/>
        <v>3.9022867400296575E-4</v>
      </c>
      <c r="AF1005" s="569"/>
      <c r="AG1005" s="569"/>
      <c r="AH1005" s="117" t="s">
        <v>141</v>
      </c>
      <c r="AI1005" s="187">
        <v>164836</v>
      </c>
      <c r="AJ1005" s="160">
        <f>IFERROR(AI1005/AF995,"-")</f>
        <v>1.082067602770197E-3</v>
      </c>
      <c r="AK1005" s="187">
        <v>9</v>
      </c>
      <c r="AL1005" s="160">
        <f>IFERROR(AK1005/AG995,"-")</f>
        <v>5.113636363636364E-2</v>
      </c>
      <c r="AM1005" s="190">
        <f t="shared" si="561"/>
        <v>18315.111111111109</v>
      </c>
      <c r="AN1005" s="101">
        <f t="shared" si="583"/>
        <v>7.0241161320533829E-4</v>
      </c>
      <c r="AO1005" s="569"/>
      <c r="AP1005" s="586"/>
      <c r="AQ1005" s="117" t="s">
        <v>141</v>
      </c>
      <c r="AR1005" s="187">
        <f t="shared" si="556"/>
        <v>702028</v>
      </c>
      <c r="AS1005" s="160">
        <f>IFERROR(AR1005/AO995,"-")</f>
        <v>6.3803009756945126E-4</v>
      </c>
      <c r="AT1005" s="187">
        <f t="shared" si="557"/>
        <v>44</v>
      </c>
      <c r="AU1005" s="160">
        <f>IFERROR(AT1005/AP995,"-")</f>
        <v>2.8097062579821201E-2</v>
      </c>
      <c r="AV1005" s="190">
        <f t="shared" si="562"/>
        <v>15955.181818181818</v>
      </c>
      <c r="AW1005" s="101">
        <f t="shared" si="584"/>
        <v>3.4340123312260984E-3</v>
      </c>
      <c r="AX1005" s="112"/>
      <c r="BN1005" s="476"/>
      <c r="BO1005" s="566"/>
      <c r="BP1005" s="569"/>
      <c r="BQ1005" s="569"/>
      <c r="BR1005" s="388" t="s">
        <v>146</v>
      </c>
      <c r="BS1005" s="374">
        <v>3789999</v>
      </c>
      <c r="BT1005" s="329">
        <v>5.4346186099802048E-3</v>
      </c>
      <c r="BU1005" s="374">
        <v>95</v>
      </c>
      <c r="BV1005" s="329">
        <v>0.1130952380952381</v>
      </c>
      <c r="BW1005" s="374">
        <v>39894.72631578947</v>
      </c>
      <c r="BX1005" s="389">
        <v>1.3144786362630065E-3</v>
      </c>
      <c r="CA1005" s="9"/>
      <c r="CB1005" s="138"/>
      <c r="CC1005" s="138"/>
      <c r="CD1005" s="138"/>
      <c r="CE1005" s="138"/>
      <c r="CF1005" s="138"/>
      <c r="CG1005" s="138"/>
      <c r="CH1005" s="1"/>
      <c r="CI1005" s="9"/>
      <c r="CJ1005" s="130"/>
      <c r="CK1005" s="130"/>
      <c r="CL1005" s="130"/>
      <c r="CM1005" s="1"/>
      <c r="CN1005" s="1"/>
      <c r="CO1005" s="1"/>
      <c r="CP1005" s="1"/>
      <c r="CQ1005" s="1"/>
    </row>
    <row r="1006" spans="2:95" s="14" customFormat="1" ht="13.5" customHeight="1">
      <c r="B1006" s="451"/>
      <c r="C1006" s="566"/>
      <c r="D1006" s="581"/>
      <c r="E1006" s="569"/>
      <c r="F1006" s="569"/>
      <c r="G1006" s="117" t="s">
        <v>142</v>
      </c>
      <c r="H1006" s="187">
        <v>40441</v>
      </c>
      <c r="I1006" s="160">
        <f>IFERROR(H1006/E995,"-")</f>
        <v>5.2114706839600051E-5</v>
      </c>
      <c r="J1006" s="187">
        <v>7</v>
      </c>
      <c r="K1006" s="160">
        <f>IFERROR(J1006/F995,"-")</f>
        <v>6.118881118881119E-3</v>
      </c>
      <c r="L1006" s="190">
        <f t="shared" si="558"/>
        <v>5777.2857142857147</v>
      </c>
      <c r="M1006" s="101">
        <f t="shared" si="580"/>
        <v>5.4632014360415199E-4</v>
      </c>
      <c r="N1006" s="569"/>
      <c r="O1006" s="569"/>
      <c r="P1006" s="117" t="s">
        <v>142</v>
      </c>
      <c r="Q1006" s="187">
        <v>0</v>
      </c>
      <c r="R1006" s="160">
        <f>IFERROR(Q1006/N995,"-")</f>
        <v>0</v>
      </c>
      <c r="S1006" s="187">
        <v>0</v>
      </c>
      <c r="T1006" s="160">
        <f>IFERROR(S1006/O995,"-")</f>
        <v>0</v>
      </c>
      <c r="U1006" s="190" t="str">
        <f t="shared" si="559"/>
        <v>-</v>
      </c>
      <c r="V1006" s="101">
        <f t="shared" si="581"/>
        <v>0</v>
      </c>
      <c r="W1006" s="569"/>
      <c r="X1006" s="569"/>
      <c r="Y1006" s="117" t="s">
        <v>142</v>
      </c>
      <c r="Z1006" s="187">
        <v>1338</v>
      </c>
      <c r="AA1006" s="160">
        <f>IFERROR(Z1006/W995,"-")</f>
        <v>2.0778275303761924E-5</v>
      </c>
      <c r="AB1006" s="187">
        <v>1</v>
      </c>
      <c r="AC1006" s="160">
        <f>IFERROR(AB1006/X995,"-")</f>
        <v>1.1494252873563218E-2</v>
      </c>
      <c r="AD1006" s="190">
        <f t="shared" si="560"/>
        <v>1338</v>
      </c>
      <c r="AE1006" s="101">
        <f t="shared" si="582"/>
        <v>7.804573480059315E-5</v>
      </c>
      <c r="AF1006" s="569"/>
      <c r="AG1006" s="569"/>
      <c r="AH1006" s="117" t="s">
        <v>142</v>
      </c>
      <c r="AI1006" s="187">
        <v>204404</v>
      </c>
      <c r="AJ1006" s="160">
        <f>IFERROR(AI1006/AF995,"-")</f>
        <v>1.3418121422300914E-3</v>
      </c>
      <c r="AK1006" s="187">
        <v>4</v>
      </c>
      <c r="AL1006" s="160">
        <f>IFERROR(AK1006/AG995,"-")</f>
        <v>2.2727272727272728E-2</v>
      </c>
      <c r="AM1006" s="190">
        <f t="shared" si="561"/>
        <v>51101</v>
      </c>
      <c r="AN1006" s="101">
        <f t="shared" si="583"/>
        <v>3.121829392023726E-4</v>
      </c>
      <c r="AO1006" s="569"/>
      <c r="AP1006" s="586"/>
      <c r="AQ1006" s="117" t="s">
        <v>142</v>
      </c>
      <c r="AR1006" s="187">
        <f t="shared" si="556"/>
        <v>246183</v>
      </c>
      <c r="AS1006" s="160">
        <f>IFERROR(AR1006/AO995,"-")</f>
        <v>2.2374059654307269E-4</v>
      </c>
      <c r="AT1006" s="187">
        <f t="shared" si="557"/>
        <v>12</v>
      </c>
      <c r="AU1006" s="160">
        <f>IFERROR(AT1006/AP995,"-")</f>
        <v>7.6628352490421452E-3</v>
      </c>
      <c r="AV1006" s="190">
        <f t="shared" si="562"/>
        <v>20515.25</v>
      </c>
      <c r="AW1006" s="101">
        <f t="shared" si="584"/>
        <v>9.365488176071178E-4</v>
      </c>
      <c r="AX1006" s="112"/>
      <c r="BN1006" s="476"/>
      <c r="BO1006" s="566"/>
      <c r="BP1006" s="569"/>
      <c r="BQ1006" s="569"/>
      <c r="BR1006" s="388" t="s">
        <v>147</v>
      </c>
      <c r="BS1006" s="374">
        <v>1664978</v>
      </c>
      <c r="BT1006" s="329">
        <v>2.3874730373299891E-3</v>
      </c>
      <c r="BU1006" s="374">
        <v>105</v>
      </c>
      <c r="BV1006" s="329">
        <v>0.125</v>
      </c>
      <c r="BW1006" s="374">
        <v>15856.933333333332</v>
      </c>
      <c r="BX1006" s="389">
        <v>1.4528448085012176E-3</v>
      </c>
      <c r="CA1006" s="9"/>
      <c r="CB1006" s="138"/>
      <c r="CC1006" s="138"/>
      <c r="CD1006" s="138"/>
      <c r="CE1006" s="138"/>
      <c r="CF1006" s="138"/>
      <c r="CG1006" s="138"/>
      <c r="CH1006" s="1"/>
      <c r="CI1006" s="9"/>
      <c r="CJ1006" s="130"/>
      <c r="CK1006" s="130"/>
      <c r="CL1006" s="130"/>
      <c r="CM1006" s="1"/>
      <c r="CN1006" s="1"/>
      <c r="CO1006" s="1"/>
      <c r="CP1006" s="1"/>
      <c r="CQ1006" s="1"/>
    </row>
    <row r="1007" spans="2:95" s="14" customFormat="1" ht="13.5" customHeight="1">
      <c r="B1007" s="451"/>
      <c r="C1007" s="566"/>
      <c r="D1007" s="581"/>
      <c r="E1007" s="569"/>
      <c r="F1007" s="569"/>
      <c r="G1007" s="117" t="s">
        <v>143</v>
      </c>
      <c r="H1007" s="187">
        <v>19651</v>
      </c>
      <c r="I1007" s="160">
        <f>IFERROR(H1007/E995,"-")</f>
        <v>2.5323461440245807E-5</v>
      </c>
      <c r="J1007" s="187">
        <v>3</v>
      </c>
      <c r="K1007" s="160">
        <f>IFERROR(J1007/F995,"-")</f>
        <v>2.6223776223776225E-3</v>
      </c>
      <c r="L1007" s="190">
        <f t="shared" si="558"/>
        <v>6550.333333333333</v>
      </c>
      <c r="M1007" s="101">
        <f t="shared" si="580"/>
        <v>2.3413720440177945E-4</v>
      </c>
      <c r="N1007" s="569"/>
      <c r="O1007" s="569"/>
      <c r="P1007" s="117" t="s">
        <v>143</v>
      </c>
      <c r="Q1007" s="187">
        <v>1009836</v>
      </c>
      <c r="R1007" s="160">
        <f>IFERROR(Q1007/N995,"-")</f>
        <v>9.3870794033272652E-3</v>
      </c>
      <c r="S1007" s="187">
        <v>2</v>
      </c>
      <c r="T1007" s="160">
        <f>IFERROR(S1007/O995,"-")</f>
        <v>1.2578616352201259E-2</v>
      </c>
      <c r="U1007" s="190">
        <f t="shared" si="559"/>
        <v>504918</v>
      </c>
      <c r="V1007" s="101">
        <f t="shared" si="581"/>
        <v>1.560914696011863E-4</v>
      </c>
      <c r="W1007" s="569"/>
      <c r="X1007" s="569"/>
      <c r="Y1007" s="117" t="s">
        <v>143</v>
      </c>
      <c r="Z1007" s="187">
        <v>0</v>
      </c>
      <c r="AA1007" s="160">
        <f>IFERROR(Z1007/W995,"-")</f>
        <v>0</v>
      </c>
      <c r="AB1007" s="187">
        <v>0</v>
      </c>
      <c r="AC1007" s="160">
        <f>IFERROR(AB1007/X995,"-")</f>
        <v>0</v>
      </c>
      <c r="AD1007" s="190" t="str">
        <f t="shared" si="560"/>
        <v>-</v>
      </c>
      <c r="AE1007" s="101">
        <f t="shared" si="582"/>
        <v>0</v>
      </c>
      <c r="AF1007" s="569"/>
      <c r="AG1007" s="569"/>
      <c r="AH1007" s="117" t="s">
        <v>143</v>
      </c>
      <c r="AI1007" s="187">
        <v>1061795</v>
      </c>
      <c r="AJ1007" s="160">
        <f>IFERROR(AI1007/AF995,"-")</f>
        <v>6.970164104221052E-3</v>
      </c>
      <c r="AK1007" s="187">
        <v>2</v>
      </c>
      <c r="AL1007" s="160">
        <f>IFERROR(AK1007/AG995,"-")</f>
        <v>1.1363636363636364E-2</v>
      </c>
      <c r="AM1007" s="190">
        <f t="shared" si="561"/>
        <v>530897.5</v>
      </c>
      <c r="AN1007" s="101">
        <f t="shared" si="583"/>
        <v>1.560914696011863E-4</v>
      </c>
      <c r="AO1007" s="569"/>
      <c r="AP1007" s="586"/>
      <c r="AQ1007" s="117" t="s">
        <v>143</v>
      </c>
      <c r="AR1007" s="187">
        <f t="shared" si="556"/>
        <v>2091282</v>
      </c>
      <c r="AS1007" s="160">
        <f>IFERROR(AR1007/AO995,"-")</f>
        <v>1.9006376647444792E-3</v>
      </c>
      <c r="AT1007" s="187">
        <f t="shared" si="557"/>
        <v>7</v>
      </c>
      <c r="AU1007" s="160">
        <f>IFERROR(AT1007/AP995,"-")</f>
        <v>4.4699872286079181E-3</v>
      </c>
      <c r="AV1007" s="190">
        <f t="shared" si="562"/>
        <v>298754.57142857142</v>
      </c>
      <c r="AW1007" s="101">
        <f t="shared" si="584"/>
        <v>5.4632014360415199E-4</v>
      </c>
      <c r="AX1007" s="112"/>
      <c r="BN1007" s="477"/>
      <c r="BO1007" s="567"/>
      <c r="BP1007" s="570"/>
      <c r="BQ1007" s="570"/>
      <c r="BR1007" s="119" t="s">
        <v>74</v>
      </c>
      <c r="BS1007" s="374">
        <v>121226347</v>
      </c>
      <c r="BT1007" s="329">
        <v>0.1738309064002703</v>
      </c>
      <c r="BU1007" s="374">
        <v>706</v>
      </c>
      <c r="BV1007" s="329">
        <v>0.84047619047619049</v>
      </c>
      <c r="BW1007" s="374">
        <v>171708.70679886686</v>
      </c>
      <c r="BX1007" s="389">
        <v>9.7686517600177117E-3</v>
      </c>
      <c r="CA1007" s="9"/>
      <c r="CB1007" s="138"/>
      <c r="CC1007" s="138"/>
      <c r="CD1007" s="138"/>
      <c r="CE1007" s="138"/>
      <c r="CF1007" s="138"/>
      <c r="CG1007" s="138"/>
      <c r="CH1007" s="1"/>
      <c r="CI1007" s="9"/>
      <c r="CJ1007" s="130"/>
      <c r="CK1007" s="130"/>
      <c r="CL1007" s="130"/>
      <c r="CM1007" s="1"/>
      <c r="CN1007" s="1"/>
      <c r="CO1007" s="1"/>
      <c r="CP1007" s="1"/>
      <c r="CQ1007" s="1"/>
    </row>
    <row r="1008" spans="2:95" s="14" customFormat="1" ht="13.5" customHeight="1">
      <c r="B1008" s="451"/>
      <c r="C1008" s="566"/>
      <c r="D1008" s="581"/>
      <c r="E1008" s="569"/>
      <c r="F1008" s="569"/>
      <c r="G1008" s="117" t="s">
        <v>144</v>
      </c>
      <c r="H1008" s="187">
        <v>1458313</v>
      </c>
      <c r="I1008" s="160">
        <f>IFERROR(H1008/E995,"-")</f>
        <v>1.8792699111144055E-3</v>
      </c>
      <c r="J1008" s="187">
        <v>74</v>
      </c>
      <c r="K1008" s="160">
        <f>IFERROR(J1008/F995,"-")</f>
        <v>6.4685314685314688E-2</v>
      </c>
      <c r="L1008" s="190">
        <f t="shared" si="558"/>
        <v>19706.932432432433</v>
      </c>
      <c r="M1008" s="101">
        <f t="shared" si="580"/>
        <v>5.775384375243893E-3</v>
      </c>
      <c r="N1008" s="569"/>
      <c r="O1008" s="569"/>
      <c r="P1008" s="117" t="s">
        <v>144</v>
      </c>
      <c r="Q1008" s="187">
        <v>1133938</v>
      </c>
      <c r="R1008" s="160">
        <f>IFERROR(Q1008/N995,"-")</f>
        <v>1.0540687838867017E-2</v>
      </c>
      <c r="S1008" s="187">
        <v>21</v>
      </c>
      <c r="T1008" s="160">
        <f>IFERROR(S1008/O995,"-")</f>
        <v>0.13207547169811321</v>
      </c>
      <c r="U1008" s="190">
        <f t="shared" si="559"/>
        <v>53997.047619047618</v>
      </c>
      <c r="V1008" s="101">
        <f t="shared" si="581"/>
        <v>1.6389604308124561E-3</v>
      </c>
      <c r="W1008" s="569"/>
      <c r="X1008" s="569"/>
      <c r="Y1008" s="117" t="s">
        <v>144</v>
      </c>
      <c r="Z1008" s="187">
        <v>625154</v>
      </c>
      <c r="AA1008" s="160">
        <f>IFERROR(Z1008/W995,"-")</f>
        <v>9.7082376078086556E-3</v>
      </c>
      <c r="AB1008" s="187">
        <v>11</v>
      </c>
      <c r="AC1008" s="160">
        <f>IFERROR(AB1008/X995,"-")</f>
        <v>0.12643678160919541</v>
      </c>
      <c r="AD1008" s="190">
        <f t="shared" si="560"/>
        <v>56832.181818181816</v>
      </c>
      <c r="AE1008" s="101">
        <f t="shared" si="582"/>
        <v>8.5850308280652459E-4</v>
      </c>
      <c r="AF1008" s="569"/>
      <c r="AG1008" s="569"/>
      <c r="AH1008" s="117" t="s">
        <v>144</v>
      </c>
      <c r="AI1008" s="187">
        <v>1759591</v>
      </c>
      <c r="AJ1008" s="160">
        <f>IFERROR(AI1008/AF995,"-")</f>
        <v>1.1550853061382305E-2</v>
      </c>
      <c r="AK1008" s="187">
        <v>25</v>
      </c>
      <c r="AL1008" s="160">
        <f>IFERROR(AK1008/AG995,"-")</f>
        <v>0.14204545454545456</v>
      </c>
      <c r="AM1008" s="190">
        <f t="shared" si="561"/>
        <v>70383.64</v>
      </c>
      <c r="AN1008" s="101">
        <f t="shared" si="583"/>
        <v>1.9511433700148287E-3</v>
      </c>
      <c r="AO1008" s="569"/>
      <c r="AP1008" s="586"/>
      <c r="AQ1008" s="117" t="s">
        <v>144</v>
      </c>
      <c r="AR1008" s="187">
        <f t="shared" si="556"/>
        <v>4976996</v>
      </c>
      <c r="AS1008" s="160">
        <f>IFERROR(AR1008/AO995,"-")</f>
        <v>4.523285742851808E-3</v>
      </c>
      <c r="AT1008" s="187">
        <f t="shared" si="557"/>
        <v>131</v>
      </c>
      <c r="AU1008" s="160">
        <f>IFERROR(AT1008/AP995,"-")</f>
        <v>8.365261813537675E-2</v>
      </c>
      <c r="AV1008" s="190">
        <f t="shared" si="562"/>
        <v>37992.335877862599</v>
      </c>
      <c r="AW1008" s="101">
        <f t="shared" si="584"/>
        <v>1.0223991258877702E-2</v>
      </c>
      <c r="AX1008" s="112"/>
      <c r="BN1008" s="555">
        <v>60</v>
      </c>
      <c r="BO1008" s="565" t="s">
        <v>44</v>
      </c>
      <c r="BP1008" s="568">
        <v>57440550</v>
      </c>
      <c r="BQ1008" s="568">
        <v>81</v>
      </c>
      <c r="BR1008" s="388" t="s">
        <v>133</v>
      </c>
      <c r="BS1008" s="374">
        <v>784504</v>
      </c>
      <c r="BT1008" s="329">
        <v>1.3657668667866168E-2</v>
      </c>
      <c r="BU1008" s="374">
        <v>17</v>
      </c>
      <c r="BV1008" s="329">
        <v>0.20987654320987653</v>
      </c>
      <c r="BW1008" s="374">
        <v>46147.294117647056</v>
      </c>
      <c r="BX1008" s="389">
        <v>1.8012290739563466E-3</v>
      </c>
      <c r="CA1008" s="9"/>
      <c r="CB1008" s="138"/>
      <c r="CC1008" s="138"/>
      <c r="CD1008" s="138"/>
      <c r="CE1008" s="138"/>
      <c r="CF1008" s="138"/>
      <c r="CG1008" s="138"/>
      <c r="CH1008" s="1"/>
      <c r="CI1008" s="9"/>
      <c r="CJ1008" s="130"/>
      <c r="CK1008" s="130"/>
      <c r="CL1008" s="130"/>
      <c r="CM1008" s="1"/>
      <c r="CN1008" s="1"/>
      <c r="CO1008" s="1"/>
      <c r="CP1008" s="1"/>
      <c r="CQ1008" s="1"/>
    </row>
    <row r="1009" spans="2:95" s="14" customFormat="1" ht="13.5" customHeight="1">
      <c r="B1009" s="451"/>
      <c r="C1009" s="566"/>
      <c r="D1009" s="581"/>
      <c r="E1009" s="569"/>
      <c r="F1009" s="569"/>
      <c r="G1009" s="117" t="s">
        <v>145</v>
      </c>
      <c r="H1009" s="187">
        <v>7093421</v>
      </c>
      <c r="I1009" s="160">
        <f>IFERROR(H1009/E995,"-")</f>
        <v>9.1410092704152391E-3</v>
      </c>
      <c r="J1009" s="187">
        <v>81</v>
      </c>
      <c r="K1009" s="160">
        <f>IFERROR(J1009/F995,"-")</f>
        <v>7.0804195804195807E-2</v>
      </c>
      <c r="L1009" s="190">
        <f t="shared" si="558"/>
        <v>87573.098765432092</v>
      </c>
      <c r="M1009" s="101">
        <f t="shared" si="580"/>
        <v>6.3217045188480453E-3</v>
      </c>
      <c r="N1009" s="569"/>
      <c r="O1009" s="569"/>
      <c r="P1009" s="117" t="s">
        <v>145</v>
      </c>
      <c r="Q1009" s="187">
        <v>177542</v>
      </c>
      <c r="R1009" s="160">
        <f>IFERROR(Q1009/N995,"-")</f>
        <v>1.6503678334160491E-3</v>
      </c>
      <c r="S1009" s="187">
        <v>5</v>
      </c>
      <c r="T1009" s="160">
        <f>IFERROR(S1009/O995,"-")</f>
        <v>3.1446540880503145E-2</v>
      </c>
      <c r="U1009" s="190">
        <f t="shared" si="559"/>
        <v>35508.400000000001</v>
      </c>
      <c r="V1009" s="101">
        <f t="shared" si="581"/>
        <v>3.9022867400296575E-4</v>
      </c>
      <c r="W1009" s="569"/>
      <c r="X1009" s="569"/>
      <c r="Y1009" s="117" t="s">
        <v>145</v>
      </c>
      <c r="Z1009" s="187">
        <v>65281</v>
      </c>
      <c r="AA1009" s="160">
        <f>IFERROR(Z1009/W995,"-")</f>
        <v>1.0137717414834696E-3</v>
      </c>
      <c r="AB1009" s="187">
        <v>3</v>
      </c>
      <c r="AC1009" s="160">
        <f>IFERROR(AB1009/X995,"-")</f>
        <v>3.4482758620689655E-2</v>
      </c>
      <c r="AD1009" s="190">
        <f t="shared" si="560"/>
        <v>21760.333333333332</v>
      </c>
      <c r="AE1009" s="101">
        <f t="shared" si="582"/>
        <v>2.3413720440177945E-4</v>
      </c>
      <c r="AF1009" s="569"/>
      <c r="AG1009" s="569"/>
      <c r="AH1009" s="117" t="s">
        <v>145</v>
      </c>
      <c r="AI1009" s="187">
        <v>643475</v>
      </c>
      <c r="AJ1009" s="160">
        <f>IFERROR(AI1009/AF995,"-")</f>
        <v>4.2240981987706119E-3</v>
      </c>
      <c r="AK1009" s="187">
        <v>15</v>
      </c>
      <c r="AL1009" s="160">
        <f>IFERROR(AK1009/AG995,"-")</f>
        <v>8.5227272727272721E-2</v>
      </c>
      <c r="AM1009" s="190">
        <f t="shared" si="561"/>
        <v>42898.333333333336</v>
      </c>
      <c r="AN1009" s="101">
        <f t="shared" si="583"/>
        <v>1.1706860220088973E-3</v>
      </c>
      <c r="AO1009" s="569"/>
      <c r="AP1009" s="586"/>
      <c r="AQ1009" s="117" t="s">
        <v>145</v>
      </c>
      <c r="AR1009" s="187">
        <f t="shared" si="556"/>
        <v>7979719</v>
      </c>
      <c r="AS1009" s="160">
        <f>IFERROR(AR1009/AO995,"-")</f>
        <v>7.2522761088543537E-3</v>
      </c>
      <c r="AT1009" s="187">
        <f t="shared" si="557"/>
        <v>104</v>
      </c>
      <c r="AU1009" s="160">
        <f>IFERROR(AT1009/AP995,"-")</f>
        <v>6.6411238825031929E-2</v>
      </c>
      <c r="AV1009" s="190">
        <f t="shared" si="562"/>
        <v>76728.067307692312</v>
      </c>
      <c r="AW1009" s="101">
        <f t="shared" si="584"/>
        <v>8.1167564192616871E-3</v>
      </c>
      <c r="AX1009" s="112"/>
      <c r="BN1009" s="476"/>
      <c r="BO1009" s="566"/>
      <c r="BP1009" s="569"/>
      <c r="BQ1009" s="569"/>
      <c r="BR1009" s="388" t="s">
        <v>134</v>
      </c>
      <c r="BS1009" s="374">
        <v>1550805</v>
      </c>
      <c r="BT1009" s="329">
        <v>2.6998435774030716E-2</v>
      </c>
      <c r="BU1009" s="374">
        <v>21</v>
      </c>
      <c r="BV1009" s="329">
        <v>0.25925925925925924</v>
      </c>
      <c r="BW1009" s="374">
        <v>73847.857142857145</v>
      </c>
      <c r="BX1009" s="389">
        <v>2.2250476795931343E-3</v>
      </c>
      <c r="CA1009" s="9"/>
      <c r="CB1009" s="138"/>
      <c r="CC1009" s="138"/>
      <c r="CD1009" s="138"/>
      <c r="CE1009" s="138"/>
      <c r="CF1009" s="138"/>
      <c r="CG1009" s="138"/>
      <c r="CH1009" s="1"/>
      <c r="CI1009" s="9"/>
      <c r="CJ1009" s="130"/>
      <c r="CK1009" s="130"/>
      <c r="CL1009" s="130"/>
      <c r="CM1009" s="1"/>
      <c r="CN1009" s="1"/>
      <c r="CO1009" s="1"/>
      <c r="CP1009" s="1"/>
      <c r="CQ1009" s="1"/>
    </row>
    <row r="1010" spans="2:95" s="14" customFormat="1" ht="13.5" customHeight="1">
      <c r="B1010" s="451"/>
      <c r="C1010" s="566"/>
      <c r="D1010" s="581"/>
      <c r="E1010" s="569"/>
      <c r="F1010" s="569"/>
      <c r="G1010" s="117" t="s">
        <v>146</v>
      </c>
      <c r="H1010" s="187">
        <v>2456202</v>
      </c>
      <c r="I1010" s="160">
        <f>IFERROR(H1010/E995,"-")</f>
        <v>3.165209741817446E-3</v>
      </c>
      <c r="J1010" s="187">
        <v>70</v>
      </c>
      <c r="K1010" s="160">
        <f>IFERROR(J1010/F995,"-")</f>
        <v>6.1188811188811192E-2</v>
      </c>
      <c r="L1010" s="190">
        <f t="shared" si="558"/>
        <v>35088.6</v>
      </c>
      <c r="M1010" s="101">
        <f t="shared" si="580"/>
        <v>5.4632014360415206E-3</v>
      </c>
      <c r="N1010" s="569"/>
      <c r="O1010" s="569"/>
      <c r="P1010" s="117" t="s">
        <v>146</v>
      </c>
      <c r="Q1010" s="187">
        <v>193736</v>
      </c>
      <c r="R1010" s="160">
        <f>IFERROR(Q1010/N995,"-")</f>
        <v>1.800901547660225E-3</v>
      </c>
      <c r="S1010" s="187">
        <v>9</v>
      </c>
      <c r="T1010" s="160">
        <f>IFERROR(S1010/O995,"-")</f>
        <v>5.6603773584905662E-2</v>
      </c>
      <c r="U1010" s="190">
        <f t="shared" si="559"/>
        <v>21526.222222222223</v>
      </c>
      <c r="V1010" s="101">
        <f t="shared" si="581"/>
        <v>7.0241161320533829E-4</v>
      </c>
      <c r="W1010" s="569"/>
      <c r="X1010" s="569"/>
      <c r="Y1010" s="117" t="s">
        <v>146</v>
      </c>
      <c r="Z1010" s="187">
        <v>378881</v>
      </c>
      <c r="AA1010" s="160">
        <f>IFERROR(Z1010/W995,"-")</f>
        <v>5.8837770742635439E-3</v>
      </c>
      <c r="AB1010" s="187">
        <v>7</v>
      </c>
      <c r="AC1010" s="160">
        <f>IFERROR(AB1010/X995,"-")</f>
        <v>8.0459770114942528E-2</v>
      </c>
      <c r="AD1010" s="190">
        <f t="shared" si="560"/>
        <v>54125.857142857145</v>
      </c>
      <c r="AE1010" s="101">
        <f t="shared" si="582"/>
        <v>5.4632014360415199E-4</v>
      </c>
      <c r="AF1010" s="569"/>
      <c r="AG1010" s="569"/>
      <c r="AH1010" s="117" t="s">
        <v>146</v>
      </c>
      <c r="AI1010" s="187">
        <v>742329</v>
      </c>
      <c r="AJ1010" s="160">
        <f>IFERROR(AI1010/AF995,"-")</f>
        <v>4.873026289747371E-3</v>
      </c>
      <c r="AK1010" s="187">
        <v>22</v>
      </c>
      <c r="AL1010" s="160">
        <f>IFERROR(AK1010/AG995,"-")</f>
        <v>0.125</v>
      </c>
      <c r="AM1010" s="190">
        <f t="shared" si="561"/>
        <v>33742.227272727272</v>
      </c>
      <c r="AN1010" s="101">
        <f t="shared" si="583"/>
        <v>1.7170061656130492E-3</v>
      </c>
      <c r="AO1010" s="569"/>
      <c r="AP1010" s="586"/>
      <c r="AQ1010" s="117" t="s">
        <v>146</v>
      </c>
      <c r="AR1010" s="187">
        <f t="shared" si="556"/>
        <v>3771148</v>
      </c>
      <c r="AS1010" s="160">
        <f>IFERROR(AR1010/AO995,"-")</f>
        <v>3.4273646156404605E-3</v>
      </c>
      <c r="AT1010" s="187">
        <f t="shared" si="557"/>
        <v>108</v>
      </c>
      <c r="AU1010" s="160">
        <f>IFERROR(AT1010/AP995,"-")</f>
        <v>6.8965517241379309E-2</v>
      </c>
      <c r="AV1010" s="190">
        <f t="shared" si="562"/>
        <v>34918.037037037036</v>
      </c>
      <c r="AW1010" s="101">
        <f t="shared" si="584"/>
        <v>8.4289393584640604E-3</v>
      </c>
      <c r="AX1010" s="112"/>
      <c r="BN1010" s="476"/>
      <c r="BO1010" s="566"/>
      <c r="BP1010" s="569"/>
      <c r="BQ1010" s="569"/>
      <c r="BR1010" s="388" t="s">
        <v>135</v>
      </c>
      <c r="BS1010" s="374">
        <v>500129</v>
      </c>
      <c r="BT1010" s="329">
        <v>8.7068978274059006E-3</v>
      </c>
      <c r="BU1010" s="374">
        <v>22</v>
      </c>
      <c r="BV1010" s="329">
        <v>0.27160493827160492</v>
      </c>
      <c r="BW1010" s="374">
        <v>22733.136363636364</v>
      </c>
      <c r="BX1010" s="389">
        <v>2.331002331002331E-3</v>
      </c>
      <c r="BZ1010" s="144"/>
      <c r="CA1010" s="9"/>
      <c r="CB1010" s="138"/>
      <c r="CC1010" s="138"/>
      <c r="CD1010" s="138"/>
      <c r="CE1010" s="138"/>
      <c r="CF1010" s="138"/>
      <c r="CG1010" s="138"/>
      <c r="CH1010" s="1"/>
      <c r="CI1010" s="9"/>
      <c r="CJ1010" s="130"/>
      <c r="CK1010" s="130"/>
      <c r="CL1010" s="130"/>
      <c r="CM1010" s="1"/>
      <c r="CN1010" s="1"/>
      <c r="CO1010" s="1"/>
      <c r="CP1010" s="1"/>
      <c r="CQ1010" s="1"/>
    </row>
    <row r="1011" spans="2:95" s="14" customFormat="1" ht="13.5" customHeight="1">
      <c r="B1011" s="451"/>
      <c r="C1011" s="566"/>
      <c r="D1011" s="581"/>
      <c r="E1011" s="569"/>
      <c r="F1011" s="569"/>
      <c r="G1011" s="118" t="s">
        <v>147</v>
      </c>
      <c r="H1011" s="188">
        <v>1059179</v>
      </c>
      <c r="I1011" s="161">
        <f>IFERROR(H1011/E995,"-")</f>
        <v>1.3649218138933445E-3</v>
      </c>
      <c r="J1011" s="188">
        <v>79</v>
      </c>
      <c r="K1011" s="161">
        <f>IFERROR(J1011/F995,"-")</f>
        <v>6.9055944055944049E-2</v>
      </c>
      <c r="L1011" s="191">
        <f t="shared" si="558"/>
        <v>13407.32911392405</v>
      </c>
      <c r="M1011" s="102">
        <f t="shared" si="580"/>
        <v>6.1656130492468587E-3</v>
      </c>
      <c r="N1011" s="569"/>
      <c r="O1011" s="569"/>
      <c r="P1011" s="118" t="s">
        <v>147</v>
      </c>
      <c r="Q1011" s="188">
        <v>111345</v>
      </c>
      <c r="R1011" s="161">
        <f>IFERROR(Q1011/N995,"-")</f>
        <v>1.0350238614621329E-3</v>
      </c>
      <c r="S1011" s="188">
        <v>14</v>
      </c>
      <c r="T1011" s="161">
        <f>IFERROR(S1011/O995,"-")</f>
        <v>8.8050314465408799E-2</v>
      </c>
      <c r="U1011" s="191">
        <f t="shared" si="559"/>
        <v>7953.2142857142853</v>
      </c>
      <c r="V1011" s="102">
        <f t="shared" si="581"/>
        <v>1.092640287208304E-3</v>
      </c>
      <c r="W1011" s="569"/>
      <c r="X1011" s="569"/>
      <c r="Y1011" s="118" t="s">
        <v>147</v>
      </c>
      <c r="Z1011" s="188">
        <v>56838</v>
      </c>
      <c r="AA1011" s="161">
        <f>IFERROR(Z1011/W995,"-")</f>
        <v>8.8265740785890899E-4</v>
      </c>
      <c r="AB1011" s="188">
        <v>4</v>
      </c>
      <c r="AC1011" s="161">
        <f>IFERROR(AB1011/X995,"-")</f>
        <v>4.5977011494252873E-2</v>
      </c>
      <c r="AD1011" s="191">
        <f t="shared" si="560"/>
        <v>14209.5</v>
      </c>
      <c r="AE1011" s="102">
        <f t="shared" si="582"/>
        <v>3.121829392023726E-4</v>
      </c>
      <c r="AF1011" s="569"/>
      <c r="AG1011" s="569"/>
      <c r="AH1011" s="118" t="s">
        <v>147</v>
      </c>
      <c r="AI1011" s="188">
        <v>114856</v>
      </c>
      <c r="AJ1011" s="161">
        <f>IFERROR(AI1011/AF995,"-")</f>
        <v>7.5397338314308617E-4</v>
      </c>
      <c r="AK1011" s="188">
        <v>17</v>
      </c>
      <c r="AL1011" s="161">
        <f>IFERROR(AK1011/AG995,"-")</f>
        <v>9.6590909090909088E-2</v>
      </c>
      <c r="AM1011" s="191">
        <f t="shared" si="561"/>
        <v>6756.2352941176468</v>
      </c>
      <c r="AN1011" s="102">
        <f t="shared" si="583"/>
        <v>1.3267774916100835E-3</v>
      </c>
      <c r="AO1011" s="569"/>
      <c r="AP1011" s="586"/>
      <c r="AQ1011" s="118" t="s">
        <v>147</v>
      </c>
      <c r="AR1011" s="188">
        <f t="shared" si="556"/>
        <v>1342218</v>
      </c>
      <c r="AS1011" s="161">
        <f>IFERROR(AR1011/AO995,"-")</f>
        <v>1.2198594379418965E-3</v>
      </c>
      <c r="AT1011" s="188">
        <f t="shared" si="557"/>
        <v>114</v>
      </c>
      <c r="AU1011" s="161">
        <f>IFERROR(AT1011/AP995,"-")</f>
        <v>7.2796934865900387E-2</v>
      </c>
      <c r="AV1011" s="191">
        <f t="shared" si="562"/>
        <v>11773.842105263158</v>
      </c>
      <c r="AW1011" s="102">
        <f t="shared" si="584"/>
        <v>8.8972137672676185E-3</v>
      </c>
      <c r="AX1011" s="112"/>
      <c r="BN1011" s="476"/>
      <c r="BO1011" s="566"/>
      <c r="BP1011" s="569"/>
      <c r="BQ1011" s="569"/>
      <c r="BR1011" s="388" t="s">
        <v>136</v>
      </c>
      <c r="BS1011" s="374">
        <v>43394</v>
      </c>
      <c r="BT1011" s="329">
        <v>7.5545934013514845E-4</v>
      </c>
      <c r="BU1011" s="374">
        <v>2</v>
      </c>
      <c r="BV1011" s="329">
        <v>2.4691358024691357E-2</v>
      </c>
      <c r="BW1011" s="374">
        <v>21697</v>
      </c>
      <c r="BX1011" s="389">
        <v>2.1190930281839374E-4</v>
      </c>
      <c r="CA1011" s="9"/>
      <c r="CB1011" s="138"/>
      <c r="CC1011" s="138"/>
      <c r="CD1011" s="138"/>
      <c r="CE1011" s="138"/>
      <c r="CF1011" s="138"/>
      <c r="CG1011" s="138"/>
      <c r="CH1011" s="1"/>
      <c r="CI1011" s="9"/>
      <c r="CJ1011" s="130"/>
      <c r="CK1011" s="130"/>
      <c r="CL1011" s="130"/>
      <c r="CM1011" s="1"/>
      <c r="CN1011" s="1"/>
      <c r="CO1011" s="1"/>
      <c r="CP1011" s="1"/>
      <c r="CQ1011" s="1"/>
    </row>
    <row r="1012" spans="2:95" s="14" customFormat="1" ht="13.5" customHeight="1">
      <c r="B1012" s="451"/>
      <c r="C1012" s="567"/>
      <c r="D1012" s="582"/>
      <c r="E1012" s="570"/>
      <c r="F1012" s="570"/>
      <c r="G1012" s="119" t="s">
        <v>74</v>
      </c>
      <c r="H1012" s="181">
        <v>161329538</v>
      </c>
      <c r="I1012" s="161">
        <f>IFERROR(H1012/E995,"-")</f>
        <v>0.20789895347390314</v>
      </c>
      <c r="J1012" s="188">
        <v>858</v>
      </c>
      <c r="K1012" s="161">
        <f>IFERROR(J1012/F995,"-")</f>
        <v>0.75</v>
      </c>
      <c r="L1012" s="191">
        <f t="shared" si="558"/>
        <v>188029.76456876457</v>
      </c>
      <c r="M1012" s="103">
        <f t="shared" si="580"/>
        <v>6.6963240458908918E-2</v>
      </c>
      <c r="N1012" s="570"/>
      <c r="O1012" s="570"/>
      <c r="P1012" s="119" t="s">
        <v>74</v>
      </c>
      <c r="Q1012" s="181">
        <v>23681150</v>
      </c>
      <c r="R1012" s="161">
        <f>IFERROR(Q1012/N995,"-")</f>
        <v>0.22013162079001292</v>
      </c>
      <c r="S1012" s="188">
        <v>125</v>
      </c>
      <c r="T1012" s="161">
        <f>IFERROR(S1012/O995,"-")</f>
        <v>0.78616352201257866</v>
      </c>
      <c r="U1012" s="191">
        <f t="shared" si="559"/>
        <v>189449.2</v>
      </c>
      <c r="V1012" s="103">
        <f t="shared" si="581"/>
        <v>9.7557168500741441E-3</v>
      </c>
      <c r="W1012" s="570"/>
      <c r="X1012" s="570"/>
      <c r="Y1012" s="119" t="s">
        <v>74</v>
      </c>
      <c r="Z1012" s="181">
        <v>9870745</v>
      </c>
      <c r="AA1012" s="161">
        <f>IFERROR(Z1012/W995,"-")</f>
        <v>0.15328629077969469</v>
      </c>
      <c r="AB1012" s="188">
        <v>71</v>
      </c>
      <c r="AC1012" s="161">
        <f>IFERROR(AB1012/X995,"-")</f>
        <v>0.81609195402298851</v>
      </c>
      <c r="AD1012" s="191">
        <f t="shared" si="560"/>
        <v>139024.57746478874</v>
      </c>
      <c r="AE1012" s="103">
        <f t="shared" si="582"/>
        <v>5.5412471708421139E-3</v>
      </c>
      <c r="AF1012" s="570"/>
      <c r="AG1012" s="570"/>
      <c r="AH1012" s="119" t="s">
        <v>74</v>
      </c>
      <c r="AI1012" s="181">
        <v>27829706</v>
      </c>
      <c r="AJ1012" s="161">
        <f>IFERROR(AI1012/AF995,"-")</f>
        <v>0.18268838880596089</v>
      </c>
      <c r="AK1012" s="188">
        <v>156</v>
      </c>
      <c r="AL1012" s="161">
        <f>IFERROR(AK1012/AG995,"-")</f>
        <v>0.88636363636363635</v>
      </c>
      <c r="AM1012" s="191">
        <f t="shared" si="561"/>
        <v>178395.55128205128</v>
      </c>
      <c r="AN1012" s="103">
        <f t="shared" si="583"/>
        <v>1.2175134628892531E-2</v>
      </c>
      <c r="AO1012" s="570"/>
      <c r="AP1012" s="587"/>
      <c r="AQ1012" s="119" t="s">
        <v>74</v>
      </c>
      <c r="AR1012" s="181">
        <f t="shared" si="556"/>
        <v>222711139</v>
      </c>
      <c r="AS1012" s="161">
        <f>IFERROR(AR1012/AO995,"-")</f>
        <v>0.20240846482757616</v>
      </c>
      <c r="AT1012" s="188">
        <f t="shared" si="557"/>
        <v>1210</v>
      </c>
      <c r="AU1012" s="161">
        <f>IFERROR(AT1012/AP995,"-")</f>
        <v>0.77266922094508306</v>
      </c>
      <c r="AV1012" s="191">
        <f t="shared" si="562"/>
        <v>184058.79256198346</v>
      </c>
      <c r="AW1012" s="103">
        <f t="shared" si="584"/>
        <v>9.4435339108717709E-2</v>
      </c>
      <c r="AX1012" s="112"/>
      <c r="BN1012" s="476"/>
      <c r="BO1012" s="566"/>
      <c r="BP1012" s="569"/>
      <c r="BQ1012" s="569"/>
      <c r="BR1012" s="388" t="s">
        <v>137</v>
      </c>
      <c r="BS1012" s="374">
        <v>5876357</v>
      </c>
      <c r="BT1012" s="329">
        <v>0.10230328574500069</v>
      </c>
      <c r="BU1012" s="374">
        <v>24</v>
      </c>
      <c r="BV1012" s="329">
        <v>0.29629629629629628</v>
      </c>
      <c r="BW1012" s="374">
        <v>244848.20833333334</v>
      </c>
      <c r="BX1012" s="389">
        <v>2.5429116338207248E-3</v>
      </c>
      <c r="CA1012" s="9"/>
      <c r="CB1012" s="138"/>
      <c r="CC1012" s="138"/>
      <c r="CD1012" s="138"/>
      <c r="CE1012" s="138"/>
      <c r="CF1012" s="138"/>
      <c r="CG1012" s="138"/>
      <c r="CH1012" s="1"/>
      <c r="CI1012" s="9"/>
      <c r="CJ1012" s="130"/>
      <c r="CK1012" s="130"/>
      <c r="CL1012" s="130"/>
      <c r="CM1012" s="1"/>
      <c r="CN1012" s="1"/>
      <c r="CO1012" s="1"/>
      <c r="CP1012" s="1"/>
      <c r="CQ1012" s="1"/>
    </row>
    <row r="1013" spans="2:95" s="14" customFormat="1" ht="13.5" customHeight="1">
      <c r="B1013" s="451">
        <v>57</v>
      </c>
      <c r="C1013" s="565" t="s">
        <v>43</v>
      </c>
      <c r="D1013" s="580">
        <f>BL61</f>
        <v>9061</v>
      </c>
      <c r="E1013" s="568">
        <f>VLOOKUP(C1013,$AY$5:$BI$78,2,0)</f>
        <v>578581930</v>
      </c>
      <c r="F1013" s="568">
        <f>VLOOKUP(C1013,$AY$5:$BI$78,7,0)</f>
        <v>856</v>
      </c>
      <c r="G1013" s="115" t="s">
        <v>133</v>
      </c>
      <c r="H1013" s="186">
        <v>16493979</v>
      </c>
      <c r="I1013" s="159">
        <f>IFERROR(H1013/E1013,"-")</f>
        <v>2.8507594421415823E-2</v>
      </c>
      <c r="J1013" s="186">
        <v>158</v>
      </c>
      <c r="K1013" s="159">
        <f>IFERROR(J1013/F1013,"-")</f>
        <v>0.18457943925233644</v>
      </c>
      <c r="L1013" s="189">
        <f t="shared" si="558"/>
        <v>104392.27215189874</v>
      </c>
      <c r="M1013" s="104">
        <f>IFERROR(J1013/$BL$61,0)</f>
        <v>1.7437368943825186E-2</v>
      </c>
      <c r="N1013" s="568">
        <f>VLOOKUP(C1013,$AY$5:$BI$78,3,0)</f>
        <v>63985510</v>
      </c>
      <c r="O1013" s="568">
        <f>VLOOKUP(C1013,$AY$5:$BI$78,8,0)</f>
        <v>107</v>
      </c>
      <c r="P1013" s="115" t="s">
        <v>133</v>
      </c>
      <c r="Q1013" s="186">
        <v>458569</v>
      </c>
      <c r="R1013" s="159">
        <f>IFERROR(Q1013/N1013,"-")</f>
        <v>7.1667632249864067E-3</v>
      </c>
      <c r="S1013" s="186">
        <v>14</v>
      </c>
      <c r="T1013" s="159">
        <f>IFERROR(S1013/O1013,"-")</f>
        <v>0.13084112149532709</v>
      </c>
      <c r="U1013" s="189">
        <f t="shared" si="559"/>
        <v>32754.928571428572</v>
      </c>
      <c r="V1013" s="104">
        <f>IFERROR(S1013/$BL$61,0)</f>
        <v>1.5450833241364087E-3</v>
      </c>
      <c r="W1013" s="568">
        <f>VLOOKUP(C1013,$AY$5:$BI$78,4,0)</f>
        <v>28063950</v>
      </c>
      <c r="X1013" s="568">
        <f>VLOOKUP(C1013,$AY$5:$BI$78,9,0)</f>
        <v>59</v>
      </c>
      <c r="Y1013" s="115" t="s">
        <v>133</v>
      </c>
      <c r="Z1013" s="186">
        <v>285355</v>
      </c>
      <c r="AA1013" s="159">
        <f>IFERROR(Z1013/W1013,"-")</f>
        <v>1.0168026952727609E-2</v>
      </c>
      <c r="AB1013" s="186">
        <v>13</v>
      </c>
      <c r="AC1013" s="159">
        <f>IFERROR(AB1013/X1013,"-")</f>
        <v>0.22033898305084745</v>
      </c>
      <c r="AD1013" s="189">
        <f t="shared" si="560"/>
        <v>21950.384615384617</v>
      </c>
      <c r="AE1013" s="104">
        <f>IFERROR(AB1013/$BL$61,0)</f>
        <v>1.4347202295552368E-3</v>
      </c>
      <c r="AF1013" s="568">
        <f>VLOOKUP(C1013,$AY$5:$BI$78,5,0)</f>
        <v>100156860</v>
      </c>
      <c r="AG1013" s="568">
        <f>VLOOKUP(C1013,$AY$5:$BI$78,10,0)</f>
        <v>111</v>
      </c>
      <c r="AH1013" s="115" t="s">
        <v>133</v>
      </c>
      <c r="AI1013" s="186">
        <v>7207152</v>
      </c>
      <c r="AJ1013" s="159">
        <f>IFERROR(AI1013/AF1013,"-")</f>
        <v>7.1958645668404542E-2</v>
      </c>
      <c r="AK1013" s="186">
        <v>26</v>
      </c>
      <c r="AL1013" s="159">
        <f>IFERROR(AK1013/AG1013,"-")</f>
        <v>0.23423423423423423</v>
      </c>
      <c r="AM1013" s="189">
        <f t="shared" si="561"/>
        <v>277198.15384615387</v>
      </c>
      <c r="AN1013" s="104">
        <f>IFERROR(AK1013/$BL$61,0)</f>
        <v>2.8694404591104736E-3</v>
      </c>
      <c r="AO1013" s="568">
        <f>VLOOKUP(C1013,$AY$5:$BI$78,6,0)</f>
        <v>770788250</v>
      </c>
      <c r="AP1013" s="585">
        <f>VLOOKUP(C1013,$AY$5:$BI$78,11,0)</f>
        <v>1133</v>
      </c>
      <c r="AQ1013" s="115" t="s">
        <v>133</v>
      </c>
      <c r="AR1013" s="186">
        <f t="shared" si="556"/>
        <v>24445055</v>
      </c>
      <c r="AS1013" s="159">
        <f>IFERROR(AR1013/AO1013,"-")</f>
        <v>3.1714358645192113E-2</v>
      </c>
      <c r="AT1013" s="186">
        <f t="shared" si="557"/>
        <v>211</v>
      </c>
      <c r="AU1013" s="159">
        <f>IFERROR(AT1013/AP1013,"-")</f>
        <v>0.18623124448367168</v>
      </c>
      <c r="AV1013" s="189">
        <f t="shared" si="562"/>
        <v>115853.34123222748</v>
      </c>
      <c r="AW1013" s="104">
        <f>IFERROR(AT1013/$BL$61,0)</f>
        <v>2.3286612956627303E-2</v>
      </c>
      <c r="AX1013" s="112"/>
      <c r="BN1013" s="476"/>
      <c r="BO1013" s="566"/>
      <c r="BP1013" s="569"/>
      <c r="BQ1013" s="569"/>
      <c r="BR1013" s="388" t="s">
        <v>138</v>
      </c>
      <c r="BS1013" s="374">
        <v>1777739</v>
      </c>
      <c r="BT1013" s="329">
        <v>3.0949198780304159E-2</v>
      </c>
      <c r="BU1013" s="374">
        <v>26</v>
      </c>
      <c r="BV1013" s="329">
        <v>0.32098765432098764</v>
      </c>
      <c r="BW1013" s="374">
        <v>68374.576923076922</v>
      </c>
      <c r="BX1013" s="389">
        <v>2.7548209366391185E-3</v>
      </c>
      <c r="CA1013" s="9"/>
      <c r="CB1013" s="138"/>
      <c r="CC1013" s="138"/>
      <c r="CD1013" s="138"/>
      <c r="CE1013" s="138"/>
      <c r="CF1013" s="138"/>
      <c r="CG1013" s="138"/>
      <c r="CH1013" s="1"/>
      <c r="CI1013" s="9"/>
      <c r="CJ1013" s="130"/>
      <c r="CK1013" s="130"/>
      <c r="CL1013" s="130"/>
      <c r="CM1013" s="1"/>
      <c r="CN1013" s="1"/>
      <c r="CO1013" s="1"/>
      <c r="CP1013" s="1"/>
      <c r="CQ1013" s="1"/>
    </row>
    <row r="1014" spans="2:95" s="14" customFormat="1" ht="13.5" customHeight="1">
      <c r="B1014" s="451"/>
      <c r="C1014" s="566"/>
      <c r="D1014" s="581"/>
      <c r="E1014" s="569"/>
      <c r="F1014" s="569"/>
      <c r="G1014" s="116" t="s">
        <v>134</v>
      </c>
      <c r="H1014" s="187">
        <v>12975061</v>
      </c>
      <c r="I1014" s="160">
        <f>IFERROR(H1014/E1013,"-")</f>
        <v>2.2425624319100321E-2</v>
      </c>
      <c r="J1014" s="187">
        <v>235</v>
      </c>
      <c r="K1014" s="160">
        <f>IFERROR(J1014/F1013,"-")</f>
        <v>0.27453271028037385</v>
      </c>
      <c r="L1014" s="190">
        <f t="shared" si="558"/>
        <v>55213.025531914893</v>
      </c>
      <c r="M1014" s="101">
        <f t="shared" ref="M1014:M1030" si="585">IFERROR(J1014/$BL$61,0)</f>
        <v>2.5935327226575433E-2</v>
      </c>
      <c r="N1014" s="569"/>
      <c r="O1014" s="569"/>
      <c r="P1014" s="116" t="s">
        <v>134</v>
      </c>
      <c r="Q1014" s="187">
        <v>327223</v>
      </c>
      <c r="R1014" s="160">
        <f>IFERROR(Q1014/N1013,"-")</f>
        <v>5.1140172204613204E-3</v>
      </c>
      <c r="S1014" s="187">
        <v>26</v>
      </c>
      <c r="T1014" s="160">
        <f>IFERROR(S1014/O1013,"-")</f>
        <v>0.24299065420560748</v>
      </c>
      <c r="U1014" s="190">
        <f t="shared" si="559"/>
        <v>12585.5</v>
      </c>
      <c r="V1014" s="101">
        <f t="shared" ref="V1014:V1030" si="586">IFERROR(S1014/$BL$61,0)</f>
        <v>2.8694404591104736E-3</v>
      </c>
      <c r="W1014" s="569"/>
      <c r="X1014" s="569"/>
      <c r="Y1014" s="116" t="s">
        <v>134</v>
      </c>
      <c r="Z1014" s="187">
        <v>410548</v>
      </c>
      <c r="AA1014" s="160">
        <f>IFERROR(Z1014/W1013,"-")</f>
        <v>1.4629016941663592E-2</v>
      </c>
      <c r="AB1014" s="187">
        <v>18</v>
      </c>
      <c r="AC1014" s="160">
        <f>IFERROR(AB1014/X1013,"-")</f>
        <v>0.30508474576271188</v>
      </c>
      <c r="AD1014" s="190">
        <f t="shared" si="560"/>
        <v>22808.222222222223</v>
      </c>
      <c r="AE1014" s="101">
        <f t="shared" ref="AE1014:AE1030" si="587">IFERROR(AB1014/$BL$61,0)</f>
        <v>1.9865357024610969E-3</v>
      </c>
      <c r="AF1014" s="569"/>
      <c r="AG1014" s="569"/>
      <c r="AH1014" s="116" t="s">
        <v>134</v>
      </c>
      <c r="AI1014" s="187">
        <v>1166173</v>
      </c>
      <c r="AJ1014" s="160">
        <f>IFERROR(AI1014/AF1013,"-")</f>
        <v>1.1643466059139634E-2</v>
      </c>
      <c r="AK1014" s="187">
        <v>31</v>
      </c>
      <c r="AL1014" s="160">
        <f>IFERROR(AK1014/AG1013,"-")</f>
        <v>0.27927927927927926</v>
      </c>
      <c r="AM1014" s="190">
        <f t="shared" si="561"/>
        <v>37618.483870967742</v>
      </c>
      <c r="AN1014" s="101">
        <f t="shared" ref="AN1014:AN1030" si="588">IFERROR(AK1014/$BL$61,0)</f>
        <v>3.4212559320163337E-3</v>
      </c>
      <c r="AO1014" s="569"/>
      <c r="AP1014" s="586"/>
      <c r="AQ1014" s="116" t="s">
        <v>134</v>
      </c>
      <c r="AR1014" s="187">
        <f t="shared" si="556"/>
        <v>14879005</v>
      </c>
      <c r="AS1014" s="160">
        <f>IFERROR(AR1014/AO1013,"-")</f>
        <v>1.9303621973998694E-2</v>
      </c>
      <c r="AT1014" s="187">
        <f t="shared" si="557"/>
        <v>310</v>
      </c>
      <c r="AU1014" s="160">
        <f>IFERROR(AT1014/AP1013,"-")</f>
        <v>0.27360988526037072</v>
      </c>
      <c r="AV1014" s="190">
        <f t="shared" si="562"/>
        <v>47996.790322580644</v>
      </c>
      <c r="AW1014" s="101">
        <f t="shared" ref="AW1014:AW1030" si="589">IFERROR(AT1014/$BL$61,0)</f>
        <v>3.4212559320163337E-2</v>
      </c>
      <c r="AX1014" s="112"/>
      <c r="BN1014" s="476"/>
      <c r="BO1014" s="566"/>
      <c r="BP1014" s="569"/>
      <c r="BQ1014" s="569"/>
      <c r="BR1014" s="388" t="s">
        <v>139</v>
      </c>
      <c r="BS1014" s="374">
        <v>2289377</v>
      </c>
      <c r="BT1014" s="329">
        <v>3.9856460288071757E-2</v>
      </c>
      <c r="BU1014" s="374">
        <v>10</v>
      </c>
      <c r="BV1014" s="329">
        <v>0.12345679012345678</v>
      </c>
      <c r="BW1014" s="374">
        <v>228937.7</v>
      </c>
      <c r="BX1014" s="389">
        <v>1.0595465140919686E-3</v>
      </c>
      <c r="CA1014" s="9"/>
      <c r="CB1014" s="138"/>
      <c r="CC1014" s="138"/>
      <c r="CD1014" s="138"/>
      <c r="CE1014" s="138"/>
      <c r="CF1014" s="138"/>
      <c r="CG1014" s="138"/>
      <c r="CH1014" s="1"/>
      <c r="CI1014" s="9"/>
      <c r="CJ1014" s="130"/>
      <c r="CK1014" s="130"/>
      <c r="CL1014" s="130"/>
      <c r="CM1014" s="1"/>
      <c r="CN1014" s="1"/>
      <c r="CO1014" s="1"/>
      <c r="CP1014" s="1"/>
      <c r="CQ1014" s="1"/>
    </row>
    <row r="1015" spans="2:95" s="14" customFormat="1" ht="13.5" customHeight="1">
      <c r="B1015" s="451"/>
      <c r="C1015" s="566"/>
      <c r="D1015" s="581"/>
      <c r="E1015" s="569"/>
      <c r="F1015" s="569"/>
      <c r="G1015" s="116" t="s">
        <v>474</v>
      </c>
      <c r="H1015" s="187">
        <v>8724649</v>
      </c>
      <c r="I1015" s="160">
        <f>IFERROR(H1015/E1013,"-")</f>
        <v>1.5079366547102499E-2</v>
      </c>
      <c r="J1015" s="187">
        <v>68</v>
      </c>
      <c r="K1015" s="160">
        <f>IFERROR(J1015/F1013,"-")</f>
        <v>7.9439252336448593E-2</v>
      </c>
      <c r="L1015" s="190">
        <f t="shared" ref="L1015" si="590">IFERROR(H1015/J1015,"-")</f>
        <v>128303.66176470589</v>
      </c>
      <c r="M1015" s="101">
        <f t="shared" si="585"/>
        <v>7.5046904315196998E-3</v>
      </c>
      <c r="N1015" s="569"/>
      <c r="O1015" s="569"/>
      <c r="P1015" s="116" t="s">
        <v>474</v>
      </c>
      <c r="Q1015" s="187">
        <v>161088</v>
      </c>
      <c r="R1015" s="160">
        <f>IFERROR(Q1015/N1013,"-")</f>
        <v>2.5175699935813594E-3</v>
      </c>
      <c r="S1015" s="187">
        <v>9</v>
      </c>
      <c r="T1015" s="160">
        <f>IFERROR(S1015/O1013,"-")</f>
        <v>8.4112149532710276E-2</v>
      </c>
      <c r="U1015" s="190">
        <f t="shared" ref="U1015" si="591">IFERROR(Q1015/S1015,"-")</f>
        <v>17898.666666666668</v>
      </c>
      <c r="V1015" s="101">
        <f t="shared" si="586"/>
        <v>9.9326785123054844E-4</v>
      </c>
      <c r="W1015" s="569"/>
      <c r="X1015" s="569"/>
      <c r="Y1015" s="116" t="s">
        <v>474</v>
      </c>
      <c r="Z1015" s="187">
        <v>8019</v>
      </c>
      <c r="AA1015" s="160">
        <f>IFERROR(Z1015/W1013,"-")</f>
        <v>2.8574024682911708E-4</v>
      </c>
      <c r="AB1015" s="187">
        <v>3</v>
      </c>
      <c r="AC1015" s="160">
        <f>IFERROR(AB1015/X1013,"-")</f>
        <v>5.0847457627118647E-2</v>
      </c>
      <c r="AD1015" s="190">
        <f t="shared" ref="AD1015" si="592">IFERROR(Z1015/AB1015,"-")</f>
        <v>2673</v>
      </c>
      <c r="AE1015" s="101">
        <f t="shared" si="587"/>
        <v>3.3108928374351616E-4</v>
      </c>
      <c r="AF1015" s="569"/>
      <c r="AG1015" s="569"/>
      <c r="AH1015" s="116" t="s">
        <v>474</v>
      </c>
      <c r="AI1015" s="187">
        <v>118554</v>
      </c>
      <c r="AJ1015" s="160">
        <f>IFERROR(AI1015/AF1013,"-")</f>
        <v>1.1836832744157515E-3</v>
      </c>
      <c r="AK1015" s="187">
        <v>9</v>
      </c>
      <c r="AL1015" s="160">
        <f>IFERROR(AK1015/AG1013,"-")</f>
        <v>8.1081081081081086E-2</v>
      </c>
      <c r="AM1015" s="190">
        <f t="shared" ref="AM1015" si="593">IFERROR(AI1015/AK1015,"-")</f>
        <v>13172.666666666666</v>
      </c>
      <c r="AN1015" s="101">
        <f t="shared" si="588"/>
        <v>9.9326785123054844E-4</v>
      </c>
      <c r="AO1015" s="569"/>
      <c r="AP1015" s="586"/>
      <c r="AQ1015" s="116" t="s">
        <v>474</v>
      </c>
      <c r="AR1015" s="187">
        <f t="shared" ref="AR1015" si="594">SUM(H1015,Q1015,Z1015,AI1015)</f>
        <v>9012310</v>
      </c>
      <c r="AS1015" s="160">
        <f>IFERROR(AR1015/AO1013,"-")</f>
        <v>1.1692329248662002E-2</v>
      </c>
      <c r="AT1015" s="187">
        <f t="shared" ref="AT1015" si="595">SUM(J1015,S1015,AB1015,AK1015)</f>
        <v>89</v>
      </c>
      <c r="AU1015" s="160">
        <f>IFERROR(AT1015/AP1013,"-")</f>
        <v>7.8552515445719326E-2</v>
      </c>
      <c r="AV1015" s="190">
        <f t="shared" ref="AV1015" si="596">IFERROR(AR1015/AT1015,"-")</f>
        <v>101261.91011235955</v>
      </c>
      <c r="AW1015" s="101">
        <f t="shared" si="589"/>
        <v>9.8223154177243133E-3</v>
      </c>
      <c r="AX1015" s="111"/>
      <c r="BJ1015" s="12"/>
      <c r="BM1015" s="12"/>
      <c r="BN1015" s="476"/>
      <c r="BO1015" s="566"/>
      <c r="BP1015" s="569"/>
      <c r="BQ1015" s="569"/>
      <c r="BR1015" s="388" t="s">
        <v>436</v>
      </c>
      <c r="BS1015" s="374">
        <v>0</v>
      </c>
      <c r="BT1015" s="329">
        <v>0</v>
      </c>
      <c r="BU1015" s="374">
        <v>0</v>
      </c>
      <c r="BV1015" s="329">
        <v>0</v>
      </c>
      <c r="BW1015" s="374" t="s">
        <v>329</v>
      </c>
      <c r="BX1015" s="389">
        <v>0</v>
      </c>
      <c r="BY1015" s="12"/>
      <c r="CA1015" s="9"/>
      <c r="CB1015" s="138"/>
      <c r="CC1015" s="138"/>
      <c r="CD1015" s="138"/>
      <c r="CE1015" s="138"/>
      <c r="CF1015" s="138"/>
      <c r="CG1015" s="138"/>
      <c r="CH1015" s="1"/>
      <c r="CI1015" s="9"/>
      <c r="CJ1015" s="130"/>
      <c r="CK1015" s="130"/>
      <c r="CL1015" s="130"/>
      <c r="CM1015" s="1"/>
      <c r="CN1015" s="1"/>
      <c r="CO1015" s="1"/>
      <c r="CP1015" s="1"/>
      <c r="CQ1015" s="1"/>
    </row>
    <row r="1016" spans="2:95" s="14" customFormat="1" ht="13.5" customHeight="1">
      <c r="B1016" s="451"/>
      <c r="C1016" s="566"/>
      <c r="D1016" s="581"/>
      <c r="E1016" s="569"/>
      <c r="F1016" s="569"/>
      <c r="G1016" s="117" t="s">
        <v>135</v>
      </c>
      <c r="H1016" s="187">
        <v>15654670</v>
      </c>
      <c r="I1016" s="160">
        <f>IFERROR(H1016/E1013,"-")</f>
        <v>2.7056963220403376E-2</v>
      </c>
      <c r="J1016" s="187">
        <v>249</v>
      </c>
      <c r="K1016" s="160">
        <f>IFERROR(J1016/F1013,"-")</f>
        <v>0.29088785046728971</v>
      </c>
      <c r="L1016" s="190">
        <f t="shared" si="558"/>
        <v>62870.160642570278</v>
      </c>
      <c r="M1016" s="101">
        <f t="shared" si="585"/>
        <v>2.7480410550711841E-2</v>
      </c>
      <c r="N1016" s="569"/>
      <c r="O1016" s="569"/>
      <c r="P1016" s="117" t="s">
        <v>135</v>
      </c>
      <c r="Q1016" s="187">
        <v>646696</v>
      </c>
      <c r="R1016" s="160">
        <f>IFERROR(Q1016/N1013,"-")</f>
        <v>1.0106913268332159E-2</v>
      </c>
      <c r="S1016" s="187">
        <v>28</v>
      </c>
      <c r="T1016" s="160">
        <f>IFERROR(S1016/O1013,"-")</f>
        <v>0.26168224299065418</v>
      </c>
      <c r="U1016" s="190">
        <f t="shared" si="559"/>
        <v>23096.285714285714</v>
      </c>
      <c r="V1016" s="101">
        <f t="shared" si="586"/>
        <v>3.0901666482728175E-3</v>
      </c>
      <c r="W1016" s="569"/>
      <c r="X1016" s="569"/>
      <c r="Y1016" s="117" t="s">
        <v>135</v>
      </c>
      <c r="Z1016" s="187">
        <v>2254048</v>
      </c>
      <c r="AA1016" s="160">
        <f>IFERROR(Z1016/W1013,"-")</f>
        <v>8.0318273087003081E-2</v>
      </c>
      <c r="AB1016" s="187">
        <v>19</v>
      </c>
      <c r="AC1016" s="160">
        <f>IFERROR(AB1016/X1013,"-")</f>
        <v>0.32203389830508472</v>
      </c>
      <c r="AD1016" s="190">
        <f t="shared" si="560"/>
        <v>118634.10526315789</v>
      </c>
      <c r="AE1016" s="101">
        <f t="shared" si="587"/>
        <v>2.0968987970422692E-3</v>
      </c>
      <c r="AF1016" s="569"/>
      <c r="AG1016" s="569"/>
      <c r="AH1016" s="117" t="s">
        <v>135</v>
      </c>
      <c r="AI1016" s="187">
        <v>3530145</v>
      </c>
      <c r="AJ1016" s="160">
        <f>IFERROR(AI1016/AF1013,"-")</f>
        <v>3.5246162868923805E-2</v>
      </c>
      <c r="AK1016" s="187">
        <v>36</v>
      </c>
      <c r="AL1016" s="160">
        <f>IFERROR(AK1016/AG1013,"-")</f>
        <v>0.32432432432432434</v>
      </c>
      <c r="AM1016" s="190">
        <f t="shared" si="561"/>
        <v>98059.583333333328</v>
      </c>
      <c r="AN1016" s="101">
        <f t="shared" si="588"/>
        <v>3.9730714049221938E-3</v>
      </c>
      <c r="AO1016" s="569"/>
      <c r="AP1016" s="586"/>
      <c r="AQ1016" s="117" t="s">
        <v>135</v>
      </c>
      <c r="AR1016" s="187">
        <f t="shared" si="556"/>
        <v>22085559</v>
      </c>
      <c r="AS1016" s="160">
        <f>IFERROR(AR1016/AO1013,"-")</f>
        <v>2.8653211825686236E-2</v>
      </c>
      <c r="AT1016" s="187">
        <f t="shared" si="557"/>
        <v>332</v>
      </c>
      <c r="AU1016" s="160">
        <f>IFERROR(AT1016/AP1013,"-")</f>
        <v>0.29302736098852605</v>
      </c>
      <c r="AV1016" s="190">
        <f t="shared" si="562"/>
        <v>66522.768072289153</v>
      </c>
      <c r="AW1016" s="101">
        <f t="shared" si="589"/>
        <v>3.6640547400949124E-2</v>
      </c>
      <c r="AX1016" s="112"/>
      <c r="BN1016" s="476"/>
      <c r="BO1016" s="566"/>
      <c r="BP1016" s="569"/>
      <c r="BQ1016" s="569"/>
      <c r="BR1016" s="388" t="s">
        <v>140</v>
      </c>
      <c r="BS1016" s="374">
        <v>623</v>
      </c>
      <c r="BT1016" s="329">
        <v>1.0845996425869878E-5</v>
      </c>
      <c r="BU1016" s="374">
        <v>1</v>
      </c>
      <c r="BV1016" s="329">
        <v>1.2345679012345678E-2</v>
      </c>
      <c r="BW1016" s="374">
        <v>623</v>
      </c>
      <c r="BX1016" s="389">
        <v>1.0595465140919687E-4</v>
      </c>
      <c r="CA1016" s="9"/>
      <c r="CB1016" s="138"/>
      <c r="CC1016" s="138"/>
      <c r="CD1016" s="138"/>
      <c r="CE1016" s="138"/>
      <c r="CF1016" s="138"/>
      <c r="CG1016" s="138"/>
      <c r="CH1016" s="1"/>
      <c r="CI1016" s="9"/>
      <c r="CJ1016" s="130"/>
      <c r="CK1016" s="130"/>
      <c r="CL1016" s="130"/>
      <c r="CM1016" s="1"/>
      <c r="CN1016" s="1"/>
      <c r="CO1016" s="1"/>
      <c r="CP1016" s="1"/>
      <c r="CQ1016" s="1"/>
    </row>
    <row r="1017" spans="2:95" s="14" customFormat="1" ht="13.5" customHeight="1">
      <c r="B1017" s="451"/>
      <c r="C1017" s="566"/>
      <c r="D1017" s="581"/>
      <c r="E1017" s="569"/>
      <c r="F1017" s="569"/>
      <c r="G1017" s="117" t="s">
        <v>136</v>
      </c>
      <c r="H1017" s="187">
        <v>2264523</v>
      </c>
      <c r="I1017" s="160">
        <f>IFERROR(H1017/E1013,"-")</f>
        <v>3.9139193303185252E-3</v>
      </c>
      <c r="J1017" s="187">
        <v>42</v>
      </c>
      <c r="K1017" s="160">
        <f>IFERROR(J1017/F1013,"-")</f>
        <v>4.9065420560747662E-2</v>
      </c>
      <c r="L1017" s="190">
        <f t="shared" si="558"/>
        <v>53917.214285714283</v>
      </c>
      <c r="M1017" s="101">
        <f t="shared" si="585"/>
        <v>4.6352499724092262E-3</v>
      </c>
      <c r="N1017" s="569"/>
      <c r="O1017" s="569"/>
      <c r="P1017" s="117" t="s">
        <v>136</v>
      </c>
      <c r="Q1017" s="187">
        <v>32153</v>
      </c>
      <c r="R1017" s="160">
        <f>IFERROR(Q1017/N1013,"-")</f>
        <v>5.0250439513571123E-4</v>
      </c>
      <c r="S1017" s="187">
        <v>4</v>
      </c>
      <c r="T1017" s="160">
        <f>IFERROR(S1017/O1013,"-")</f>
        <v>3.7383177570093455E-2</v>
      </c>
      <c r="U1017" s="190">
        <f t="shared" si="559"/>
        <v>8038.25</v>
      </c>
      <c r="V1017" s="101">
        <f t="shared" si="586"/>
        <v>4.414523783246882E-4</v>
      </c>
      <c r="W1017" s="569"/>
      <c r="X1017" s="569"/>
      <c r="Y1017" s="117" t="s">
        <v>136</v>
      </c>
      <c r="Z1017" s="187">
        <v>40647</v>
      </c>
      <c r="AA1017" s="160">
        <f>IFERROR(Z1017/W1013,"-")</f>
        <v>1.4483705964413421E-3</v>
      </c>
      <c r="AB1017" s="187">
        <v>4</v>
      </c>
      <c r="AC1017" s="160">
        <f>IFERROR(AB1017/X1013,"-")</f>
        <v>6.7796610169491525E-2</v>
      </c>
      <c r="AD1017" s="190">
        <f t="shared" si="560"/>
        <v>10161.75</v>
      </c>
      <c r="AE1017" s="101">
        <f t="shared" si="587"/>
        <v>4.414523783246882E-4</v>
      </c>
      <c r="AF1017" s="569"/>
      <c r="AG1017" s="569"/>
      <c r="AH1017" s="117" t="s">
        <v>136</v>
      </c>
      <c r="AI1017" s="187">
        <v>92768</v>
      </c>
      <c r="AJ1017" s="160">
        <f>IFERROR(AI1017/AF1013,"-")</f>
        <v>9.2622712013934938E-4</v>
      </c>
      <c r="AK1017" s="187">
        <v>5</v>
      </c>
      <c r="AL1017" s="160">
        <f>IFERROR(AK1017/AG1013,"-")</f>
        <v>4.5045045045045043E-2</v>
      </c>
      <c r="AM1017" s="190">
        <f t="shared" si="561"/>
        <v>18553.599999999999</v>
      </c>
      <c r="AN1017" s="101">
        <f t="shared" si="588"/>
        <v>5.5181547290586029E-4</v>
      </c>
      <c r="AO1017" s="569"/>
      <c r="AP1017" s="586"/>
      <c r="AQ1017" s="117" t="s">
        <v>136</v>
      </c>
      <c r="AR1017" s="187">
        <f t="shared" si="556"/>
        <v>2430091</v>
      </c>
      <c r="AS1017" s="160">
        <f>IFERROR(AR1017/AO1013,"-")</f>
        <v>3.152734878872375E-3</v>
      </c>
      <c r="AT1017" s="187">
        <f t="shared" si="557"/>
        <v>55</v>
      </c>
      <c r="AU1017" s="160">
        <f>IFERROR(AT1017/AP1013,"-")</f>
        <v>4.8543689320388349E-2</v>
      </c>
      <c r="AV1017" s="190">
        <f t="shared" si="562"/>
        <v>44183.472727272725</v>
      </c>
      <c r="AW1017" s="101">
        <f t="shared" si="589"/>
        <v>6.0699702019644634E-3</v>
      </c>
      <c r="AX1017" s="112"/>
      <c r="BN1017" s="476"/>
      <c r="BO1017" s="566"/>
      <c r="BP1017" s="569"/>
      <c r="BQ1017" s="569"/>
      <c r="BR1017" s="388" t="s">
        <v>141</v>
      </c>
      <c r="BS1017" s="374">
        <v>10241</v>
      </c>
      <c r="BT1017" s="329">
        <v>1.7828868282075989E-4</v>
      </c>
      <c r="BU1017" s="374">
        <v>2</v>
      </c>
      <c r="BV1017" s="329">
        <v>2.4691358024691357E-2</v>
      </c>
      <c r="BW1017" s="374">
        <v>5120.5</v>
      </c>
      <c r="BX1017" s="389">
        <v>2.1190930281839374E-4</v>
      </c>
      <c r="CA1017" s="9"/>
      <c r="CB1017" s="138"/>
      <c r="CC1017" s="138"/>
      <c r="CD1017" s="138"/>
      <c r="CE1017" s="138"/>
      <c r="CF1017" s="138"/>
      <c r="CG1017" s="138"/>
      <c r="CH1017" s="1"/>
      <c r="CI1017" s="9"/>
      <c r="CJ1017" s="130"/>
      <c r="CK1017" s="130"/>
      <c r="CL1017" s="130"/>
      <c r="CM1017" s="1"/>
      <c r="CN1017" s="1"/>
      <c r="CO1017" s="1"/>
      <c r="CP1017" s="1"/>
      <c r="CQ1017" s="1"/>
    </row>
    <row r="1018" spans="2:95" s="14" customFormat="1" ht="13.5" customHeight="1">
      <c r="B1018" s="451"/>
      <c r="C1018" s="566"/>
      <c r="D1018" s="581"/>
      <c r="E1018" s="569"/>
      <c r="F1018" s="569"/>
      <c r="G1018" s="117" t="s">
        <v>137</v>
      </c>
      <c r="H1018" s="187">
        <v>14250379</v>
      </c>
      <c r="I1018" s="160">
        <f>IFERROR(H1018/E1013,"-")</f>
        <v>2.4629837644601173E-2</v>
      </c>
      <c r="J1018" s="187">
        <v>260</v>
      </c>
      <c r="K1018" s="160">
        <f>IFERROR(J1018/F1013,"-")</f>
        <v>0.30373831775700932</v>
      </c>
      <c r="L1018" s="190">
        <f t="shared" si="558"/>
        <v>54809.15</v>
      </c>
      <c r="M1018" s="101">
        <f t="shared" si="585"/>
        <v>2.8694404591104734E-2</v>
      </c>
      <c r="N1018" s="569"/>
      <c r="O1018" s="569"/>
      <c r="P1018" s="117" t="s">
        <v>137</v>
      </c>
      <c r="Q1018" s="187">
        <v>3191213</v>
      </c>
      <c r="R1018" s="160">
        <f>IFERROR(Q1018/N1013,"-")</f>
        <v>4.9873994909159905E-2</v>
      </c>
      <c r="S1018" s="187">
        <v>36</v>
      </c>
      <c r="T1018" s="160">
        <f>IFERROR(S1018/O1013,"-")</f>
        <v>0.3364485981308411</v>
      </c>
      <c r="U1018" s="190">
        <f t="shared" si="559"/>
        <v>88644.805555555562</v>
      </c>
      <c r="V1018" s="101">
        <f t="shared" si="586"/>
        <v>3.9730714049221938E-3</v>
      </c>
      <c r="W1018" s="569"/>
      <c r="X1018" s="569"/>
      <c r="Y1018" s="117" t="s">
        <v>137</v>
      </c>
      <c r="Z1018" s="187">
        <v>613977</v>
      </c>
      <c r="AA1018" s="160">
        <f>IFERROR(Z1018/W1013,"-")</f>
        <v>2.1877782706995984E-2</v>
      </c>
      <c r="AB1018" s="187">
        <v>28</v>
      </c>
      <c r="AC1018" s="160">
        <f>IFERROR(AB1018/X1013,"-")</f>
        <v>0.47457627118644069</v>
      </c>
      <c r="AD1018" s="190">
        <f t="shared" si="560"/>
        <v>21927.75</v>
      </c>
      <c r="AE1018" s="101">
        <f t="shared" si="587"/>
        <v>3.0901666482728175E-3</v>
      </c>
      <c r="AF1018" s="569"/>
      <c r="AG1018" s="569"/>
      <c r="AH1018" s="117" t="s">
        <v>137</v>
      </c>
      <c r="AI1018" s="187">
        <v>1352925</v>
      </c>
      <c r="AJ1018" s="160">
        <f>IFERROR(AI1018/AF1013,"-")</f>
        <v>1.3508061255115226E-2</v>
      </c>
      <c r="AK1018" s="187">
        <v>42</v>
      </c>
      <c r="AL1018" s="160">
        <f>IFERROR(AK1018/AG1013,"-")</f>
        <v>0.3783783783783784</v>
      </c>
      <c r="AM1018" s="190">
        <f t="shared" si="561"/>
        <v>32212.5</v>
      </c>
      <c r="AN1018" s="101">
        <f t="shared" si="588"/>
        <v>4.6352499724092262E-3</v>
      </c>
      <c r="AO1018" s="569"/>
      <c r="AP1018" s="586"/>
      <c r="AQ1018" s="117" t="s">
        <v>137</v>
      </c>
      <c r="AR1018" s="187">
        <f t="shared" si="556"/>
        <v>19408494</v>
      </c>
      <c r="AS1018" s="160">
        <f>IFERROR(AR1018/AO1013,"-")</f>
        <v>2.5180059504020722E-2</v>
      </c>
      <c r="AT1018" s="187">
        <f t="shared" si="557"/>
        <v>366</v>
      </c>
      <c r="AU1018" s="160">
        <f>IFERROR(AT1018/AP1013,"-")</f>
        <v>0.32303618711385701</v>
      </c>
      <c r="AV1018" s="190">
        <f t="shared" si="562"/>
        <v>53028.672131147541</v>
      </c>
      <c r="AW1018" s="101">
        <f t="shared" si="589"/>
        <v>4.0392892616708975E-2</v>
      </c>
      <c r="AX1018" s="112"/>
      <c r="BN1018" s="476"/>
      <c r="BO1018" s="566"/>
      <c r="BP1018" s="569"/>
      <c r="BQ1018" s="569"/>
      <c r="BR1018" s="388" t="s">
        <v>142</v>
      </c>
      <c r="BS1018" s="374">
        <v>0</v>
      </c>
      <c r="BT1018" s="329">
        <v>0</v>
      </c>
      <c r="BU1018" s="374">
        <v>0</v>
      </c>
      <c r="BV1018" s="329">
        <v>0</v>
      </c>
      <c r="BW1018" s="374" t="s">
        <v>329</v>
      </c>
      <c r="BX1018" s="389">
        <v>0</v>
      </c>
      <c r="CA1018" s="9"/>
      <c r="CB1018" s="138"/>
      <c r="CC1018" s="138"/>
      <c r="CD1018" s="138"/>
      <c r="CE1018" s="138"/>
      <c r="CF1018" s="138"/>
      <c r="CG1018" s="138"/>
      <c r="CH1018" s="1"/>
      <c r="CI1018" s="9"/>
      <c r="CJ1018" s="130"/>
      <c r="CK1018" s="130"/>
      <c r="CL1018" s="130"/>
      <c r="CM1018" s="1"/>
      <c r="CN1018" s="1"/>
      <c r="CO1018" s="1"/>
      <c r="CP1018" s="1"/>
      <c r="CQ1018" s="1"/>
    </row>
    <row r="1019" spans="2:95" s="14" customFormat="1" ht="13.5" customHeight="1">
      <c r="B1019" s="451"/>
      <c r="C1019" s="566"/>
      <c r="D1019" s="581"/>
      <c r="E1019" s="569"/>
      <c r="F1019" s="569"/>
      <c r="G1019" s="117" t="s">
        <v>138</v>
      </c>
      <c r="H1019" s="187">
        <v>16117883</v>
      </c>
      <c r="I1019" s="160">
        <f>IFERROR(H1019/E1013,"-")</f>
        <v>2.7857563750737946E-2</v>
      </c>
      <c r="J1019" s="187">
        <v>276</v>
      </c>
      <c r="K1019" s="160">
        <f>IFERROR(J1019/F1013,"-")</f>
        <v>0.32242990654205606</v>
      </c>
      <c r="L1019" s="190">
        <f t="shared" si="558"/>
        <v>58398.1268115942</v>
      </c>
      <c r="M1019" s="101">
        <f t="shared" si="585"/>
        <v>3.0460214104403489E-2</v>
      </c>
      <c r="N1019" s="569"/>
      <c r="O1019" s="569"/>
      <c r="P1019" s="117" t="s">
        <v>138</v>
      </c>
      <c r="Q1019" s="187">
        <v>2089957</v>
      </c>
      <c r="R1019" s="160">
        <f>IFERROR(Q1019/N1013,"-")</f>
        <v>3.2662973226282012E-2</v>
      </c>
      <c r="S1019" s="187">
        <v>42</v>
      </c>
      <c r="T1019" s="160">
        <f>IFERROR(S1019/O1013,"-")</f>
        <v>0.3925233644859813</v>
      </c>
      <c r="U1019" s="190">
        <f t="shared" si="559"/>
        <v>49760.880952380954</v>
      </c>
      <c r="V1019" s="101">
        <f t="shared" si="586"/>
        <v>4.6352499724092262E-3</v>
      </c>
      <c r="W1019" s="569"/>
      <c r="X1019" s="569"/>
      <c r="Y1019" s="117" t="s">
        <v>138</v>
      </c>
      <c r="Z1019" s="187">
        <v>505702</v>
      </c>
      <c r="AA1019" s="160">
        <f>IFERROR(Z1019/W1013,"-")</f>
        <v>1.8019630166102776E-2</v>
      </c>
      <c r="AB1019" s="187">
        <v>15</v>
      </c>
      <c r="AC1019" s="160">
        <f>IFERROR(AB1019/X1013,"-")</f>
        <v>0.25423728813559321</v>
      </c>
      <c r="AD1019" s="190">
        <f t="shared" si="560"/>
        <v>33713.466666666667</v>
      </c>
      <c r="AE1019" s="101">
        <f t="shared" si="587"/>
        <v>1.6554464187175809E-3</v>
      </c>
      <c r="AF1019" s="569"/>
      <c r="AG1019" s="569"/>
      <c r="AH1019" s="117" t="s">
        <v>138</v>
      </c>
      <c r="AI1019" s="187">
        <v>2909066</v>
      </c>
      <c r="AJ1019" s="160">
        <f>IFERROR(AI1019/AF1013,"-")</f>
        <v>2.9045099856365306E-2</v>
      </c>
      <c r="AK1019" s="187">
        <v>46</v>
      </c>
      <c r="AL1019" s="160">
        <f>IFERROR(AK1019/AG1013,"-")</f>
        <v>0.4144144144144144</v>
      </c>
      <c r="AM1019" s="190">
        <f t="shared" si="561"/>
        <v>63240.565217391304</v>
      </c>
      <c r="AN1019" s="101">
        <f t="shared" si="588"/>
        <v>5.0767023507339148E-3</v>
      </c>
      <c r="AO1019" s="569"/>
      <c r="AP1019" s="586"/>
      <c r="AQ1019" s="117" t="s">
        <v>138</v>
      </c>
      <c r="AR1019" s="187">
        <f t="shared" si="556"/>
        <v>21622608</v>
      </c>
      <c r="AS1019" s="160">
        <f>IFERROR(AR1019/AO1013,"-")</f>
        <v>2.8052591616439405E-2</v>
      </c>
      <c r="AT1019" s="187">
        <f t="shared" si="557"/>
        <v>379</v>
      </c>
      <c r="AU1019" s="160">
        <f>IFERROR(AT1019/AP1013,"-")</f>
        <v>0.33451015004413065</v>
      </c>
      <c r="AV1019" s="190">
        <f t="shared" si="562"/>
        <v>57051.736147757256</v>
      </c>
      <c r="AW1019" s="101">
        <f t="shared" si="589"/>
        <v>4.1827612846264212E-2</v>
      </c>
      <c r="AX1019" s="112"/>
      <c r="BN1019" s="476"/>
      <c r="BO1019" s="566"/>
      <c r="BP1019" s="569"/>
      <c r="BQ1019" s="569"/>
      <c r="BR1019" s="388" t="s">
        <v>143</v>
      </c>
      <c r="BS1019" s="374">
        <v>0</v>
      </c>
      <c r="BT1019" s="329">
        <v>0</v>
      </c>
      <c r="BU1019" s="374">
        <v>0</v>
      </c>
      <c r="BV1019" s="329">
        <v>0</v>
      </c>
      <c r="BW1019" s="374" t="s">
        <v>329</v>
      </c>
      <c r="BX1019" s="389">
        <v>0</v>
      </c>
      <c r="CA1019" s="9"/>
      <c r="CB1019" s="138"/>
      <c r="CC1019" s="138"/>
      <c r="CD1019" s="138"/>
      <c r="CE1019" s="138"/>
      <c r="CF1019" s="138"/>
      <c r="CG1019" s="138"/>
      <c r="CH1019" s="1"/>
      <c r="CI1019" s="9"/>
      <c r="CJ1019" s="130"/>
      <c r="CK1019" s="130"/>
      <c r="CL1019" s="130"/>
      <c r="CM1019" s="1"/>
      <c r="CN1019" s="1"/>
      <c r="CO1019" s="1"/>
      <c r="CP1019" s="1"/>
      <c r="CQ1019" s="1"/>
    </row>
    <row r="1020" spans="2:95" s="14" customFormat="1" ht="13.5" customHeight="1">
      <c r="B1020" s="451"/>
      <c r="C1020" s="566"/>
      <c r="D1020" s="581"/>
      <c r="E1020" s="569"/>
      <c r="F1020" s="569"/>
      <c r="G1020" s="117" t="s">
        <v>139</v>
      </c>
      <c r="H1020" s="187">
        <v>22573740</v>
      </c>
      <c r="I1020" s="160">
        <f>IFERROR(H1020/E1013,"-")</f>
        <v>3.901563258292564E-2</v>
      </c>
      <c r="J1020" s="187">
        <v>100</v>
      </c>
      <c r="K1020" s="160">
        <f>IFERROR(J1020/F1013,"-")</f>
        <v>0.11682242990654206</v>
      </c>
      <c r="L1020" s="190">
        <f t="shared" si="558"/>
        <v>225737.4</v>
      </c>
      <c r="M1020" s="101">
        <f t="shared" si="585"/>
        <v>1.1036309458117205E-2</v>
      </c>
      <c r="N1020" s="569"/>
      <c r="O1020" s="569"/>
      <c r="P1020" s="117" t="s">
        <v>139</v>
      </c>
      <c r="Q1020" s="187">
        <v>79457</v>
      </c>
      <c r="R1020" s="160">
        <f>IFERROR(Q1020/N1013,"-")</f>
        <v>1.2417967755512147E-3</v>
      </c>
      <c r="S1020" s="187">
        <v>10</v>
      </c>
      <c r="T1020" s="160">
        <f>IFERROR(S1020/O1013,"-")</f>
        <v>9.3457943925233641E-2</v>
      </c>
      <c r="U1020" s="190">
        <f t="shared" si="559"/>
        <v>7945.7</v>
      </c>
      <c r="V1020" s="101">
        <f t="shared" si="586"/>
        <v>1.1036309458117206E-3</v>
      </c>
      <c r="W1020" s="569"/>
      <c r="X1020" s="569"/>
      <c r="Y1020" s="117" t="s">
        <v>139</v>
      </c>
      <c r="Z1020" s="187">
        <v>695154</v>
      </c>
      <c r="AA1020" s="160">
        <f>IFERROR(Z1020/W1013,"-")</f>
        <v>2.4770354850261633E-2</v>
      </c>
      <c r="AB1020" s="187">
        <v>5</v>
      </c>
      <c r="AC1020" s="160">
        <f>IFERROR(AB1020/X1013,"-")</f>
        <v>8.4745762711864403E-2</v>
      </c>
      <c r="AD1020" s="190">
        <f t="shared" si="560"/>
        <v>139030.79999999999</v>
      </c>
      <c r="AE1020" s="101">
        <f t="shared" si="587"/>
        <v>5.5181547290586029E-4</v>
      </c>
      <c r="AF1020" s="569"/>
      <c r="AG1020" s="569"/>
      <c r="AH1020" s="117" t="s">
        <v>139</v>
      </c>
      <c r="AI1020" s="187">
        <v>2167475</v>
      </c>
      <c r="AJ1020" s="160">
        <f>IFERROR(AI1020/AF1013,"-")</f>
        <v>2.1640804234477798E-2</v>
      </c>
      <c r="AK1020" s="187">
        <v>16</v>
      </c>
      <c r="AL1020" s="160">
        <f>IFERROR(AK1020/AG1013,"-")</f>
        <v>0.14414414414414414</v>
      </c>
      <c r="AM1020" s="190">
        <f t="shared" si="561"/>
        <v>135467.1875</v>
      </c>
      <c r="AN1020" s="101">
        <f t="shared" si="588"/>
        <v>1.7658095132987528E-3</v>
      </c>
      <c r="AO1020" s="569"/>
      <c r="AP1020" s="586"/>
      <c r="AQ1020" s="117" t="s">
        <v>139</v>
      </c>
      <c r="AR1020" s="187">
        <f t="shared" si="556"/>
        <v>25515826</v>
      </c>
      <c r="AS1020" s="160">
        <f>IFERROR(AR1020/AO1013,"-")</f>
        <v>3.3103548218333632E-2</v>
      </c>
      <c r="AT1020" s="187">
        <f t="shared" si="557"/>
        <v>131</v>
      </c>
      <c r="AU1020" s="160">
        <f>IFERROR(AT1020/AP1013,"-")</f>
        <v>0.11562224183583407</v>
      </c>
      <c r="AV1020" s="190">
        <f t="shared" si="562"/>
        <v>194777.29770992367</v>
      </c>
      <c r="AW1020" s="101">
        <f t="shared" si="589"/>
        <v>1.4457565390133539E-2</v>
      </c>
      <c r="AX1020" s="112"/>
      <c r="BN1020" s="476"/>
      <c r="BO1020" s="566"/>
      <c r="BP1020" s="569"/>
      <c r="BQ1020" s="569"/>
      <c r="BR1020" s="388" t="s">
        <v>144</v>
      </c>
      <c r="BS1020" s="374">
        <v>513119</v>
      </c>
      <c r="BT1020" s="329">
        <v>8.9330446870721121E-3</v>
      </c>
      <c r="BU1020" s="374">
        <v>11</v>
      </c>
      <c r="BV1020" s="329">
        <v>0.13580246913580246</v>
      </c>
      <c r="BW1020" s="374">
        <v>46647.181818181816</v>
      </c>
      <c r="BX1020" s="389">
        <v>1.1655011655011655E-3</v>
      </c>
      <c r="CA1020" s="9"/>
      <c r="CB1020" s="138"/>
      <c r="CC1020" s="138"/>
      <c r="CD1020" s="138"/>
      <c r="CE1020" s="138"/>
      <c r="CF1020" s="138"/>
      <c r="CG1020" s="138"/>
      <c r="CH1020" s="1"/>
      <c r="CI1020" s="9"/>
      <c r="CJ1020" s="130"/>
      <c r="CK1020" s="130"/>
      <c r="CL1020" s="130"/>
      <c r="CM1020" s="1"/>
      <c r="CN1020" s="1"/>
      <c r="CO1020" s="1"/>
      <c r="CP1020" s="1"/>
      <c r="CQ1020" s="1"/>
    </row>
    <row r="1021" spans="2:95" s="14" customFormat="1" ht="13.5" customHeight="1">
      <c r="B1021" s="451"/>
      <c r="C1021" s="566"/>
      <c r="D1021" s="581"/>
      <c r="E1021" s="569"/>
      <c r="F1021" s="569"/>
      <c r="G1021" s="117" t="s">
        <v>149</v>
      </c>
      <c r="H1021" s="187">
        <v>0</v>
      </c>
      <c r="I1021" s="160">
        <f>IFERROR(H1021/E1013,"-")</f>
        <v>0</v>
      </c>
      <c r="J1021" s="187">
        <v>0</v>
      </c>
      <c r="K1021" s="160">
        <f>IFERROR(J1021/F1013,"-")</f>
        <v>0</v>
      </c>
      <c r="L1021" s="190" t="str">
        <f t="shared" si="558"/>
        <v>-</v>
      </c>
      <c r="M1021" s="101">
        <f t="shared" si="585"/>
        <v>0</v>
      </c>
      <c r="N1021" s="569"/>
      <c r="O1021" s="569"/>
      <c r="P1021" s="117" t="s">
        <v>149</v>
      </c>
      <c r="Q1021" s="187">
        <v>0</v>
      </c>
      <c r="R1021" s="160">
        <f>IFERROR(Q1021/N1013,"-")</f>
        <v>0</v>
      </c>
      <c r="S1021" s="187">
        <v>0</v>
      </c>
      <c r="T1021" s="160">
        <f>IFERROR(S1021/O1013,"-")</f>
        <v>0</v>
      </c>
      <c r="U1021" s="190" t="str">
        <f t="shared" si="559"/>
        <v>-</v>
      </c>
      <c r="V1021" s="101">
        <f t="shared" si="586"/>
        <v>0</v>
      </c>
      <c r="W1021" s="569"/>
      <c r="X1021" s="569"/>
      <c r="Y1021" s="117" t="s">
        <v>149</v>
      </c>
      <c r="Z1021" s="187">
        <v>0</v>
      </c>
      <c r="AA1021" s="160">
        <f>IFERROR(Z1021/W1013,"-")</f>
        <v>0</v>
      </c>
      <c r="AB1021" s="187">
        <v>0</v>
      </c>
      <c r="AC1021" s="160">
        <f>IFERROR(AB1021/X1013,"-")</f>
        <v>0</v>
      </c>
      <c r="AD1021" s="190" t="str">
        <f t="shared" si="560"/>
        <v>-</v>
      </c>
      <c r="AE1021" s="101">
        <f t="shared" si="587"/>
        <v>0</v>
      </c>
      <c r="AF1021" s="569"/>
      <c r="AG1021" s="569"/>
      <c r="AH1021" s="117" t="s">
        <v>149</v>
      </c>
      <c r="AI1021" s="187">
        <v>0</v>
      </c>
      <c r="AJ1021" s="160">
        <f>IFERROR(AI1021/AF1013,"-")</f>
        <v>0</v>
      </c>
      <c r="AK1021" s="187">
        <v>0</v>
      </c>
      <c r="AL1021" s="160">
        <f>IFERROR(AK1021/AG1013,"-")</f>
        <v>0</v>
      </c>
      <c r="AM1021" s="190" t="str">
        <f t="shared" si="561"/>
        <v>-</v>
      </c>
      <c r="AN1021" s="101">
        <f t="shared" si="588"/>
        <v>0</v>
      </c>
      <c r="AO1021" s="569"/>
      <c r="AP1021" s="586"/>
      <c r="AQ1021" s="117" t="s">
        <v>149</v>
      </c>
      <c r="AR1021" s="187">
        <f t="shared" si="556"/>
        <v>0</v>
      </c>
      <c r="AS1021" s="160">
        <f>IFERROR(AR1021/AO1013,"-")</f>
        <v>0</v>
      </c>
      <c r="AT1021" s="187">
        <f t="shared" si="557"/>
        <v>0</v>
      </c>
      <c r="AU1021" s="160">
        <f>IFERROR(AT1021/AP1013,"-")</f>
        <v>0</v>
      </c>
      <c r="AV1021" s="190" t="str">
        <f t="shared" si="562"/>
        <v>-</v>
      </c>
      <c r="AW1021" s="101">
        <f t="shared" si="589"/>
        <v>0</v>
      </c>
      <c r="AX1021" s="112"/>
      <c r="BN1021" s="476"/>
      <c r="BO1021" s="566"/>
      <c r="BP1021" s="569"/>
      <c r="BQ1021" s="569"/>
      <c r="BR1021" s="388" t="s">
        <v>145</v>
      </c>
      <c r="BS1021" s="374">
        <v>381507</v>
      </c>
      <c r="BT1021" s="329">
        <v>6.641771361868924E-3</v>
      </c>
      <c r="BU1021" s="374">
        <v>9</v>
      </c>
      <c r="BV1021" s="329">
        <v>0.1111111111111111</v>
      </c>
      <c r="BW1021" s="374">
        <v>42389.666666666664</v>
      </c>
      <c r="BX1021" s="389">
        <v>9.5359186268277173E-4</v>
      </c>
      <c r="CA1021" s="9"/>
      <c r="CB1021" s="138"/>
      <c r="CC1021" s="138"/>
      <c r="CD1021" s="138"/>
      <c r="CE1021" s="138"/>
      <c r="CF1021" s="138"/>
      <c r="CG1021" s="138"/>
      <c r="CH1021" s="1"/>
      <c r="CI1021" s="9"/>
      <c r="CJ1021" s="130"/>
      <c r="CK1021" s="130"/>
      <c r="CL1021" s="130"/>
      <c r="CM1021" s="1"/>
      <c r="CN1021" s="1"/>
      <c r="CO1021" s="1"/>
      <c r="CP1021" s="1"/>
      <c r="CQ1021" s="1"/>
    </row>
    <row r="1022" spans="2:95" s="14" customFormat="1" ht="13.5" customHeight="1">
      <c r="B1022" s="451"/>
      <c r="C1022" s="566"/>
      <c r="D1022" s="581"/>
      <c r="E1022" s="569"/>
      <c r="F1022" s="569"/>
      <c r="G1022" s="117" t="s">
        <v>140</v>
      </c>
      <c r="H1022" s="187">
        <v>96704</v>
      </c>
      <c r="I1022" s="160">
        <f>IFERROR(H1022/E1013,"-")</f>
        <v>1.6713968236097522E-4</v>
      </c>
      <c r="J1022" s="187">
        <v>10</v>
      </c>
      <c r="K1022" s="160">
        <f>IFERROR(J1022/F1013,"-")</f>
        <v>1.1682242990654205E-2</v>
      </c>
      <c r="L1022" s="190">
        <f t="shared" si="558"/>
        <v>9670.4</v>
      </c>
      <c r="M1022" s="101">
        <f t="shared" si="585"/>
        <v>1.1036309458117206E-3</v>
      </c>
      <c r="N1022" s="569"/>
      <c r="O1022" s="569"/>
      <c r="P1022" s="117" t="s">
        <v>140</v>
      </c>
      <c r="Q1022" s="187">
        <v>24115</v>
      </c>
      <c r="R1022" s="160">
        <f>IFERROR(Q1022/N1013,"-")</f>
        <v>3.7688220348638311E-4</v>
      </c>
      <c r="S1022" s="187">
        <v>1</v>
      </c>
      <c r="T1022" s="160">
        <f>IFERROR(S1022/O1013,"-")</f>
        <v>9.3457943925233638E-3</v>
      </c>
      <c r="U1022" s="190">
        <f t="shared" si="559"/>
        <v>24115</v>
      </c>
      <c r="V1022" s="101">
        <f t="shared" si="586"/>
        <v>1.1036309458117205E-4</v>
      </c>
      <c r="W1022" s="569"/>
      <c r="X1022" s="569"/>
      <c r="Y1022" s="117" t="s">
        <v>140</v>
      </c>
      <c r="Z1022" s="187">
        <v>0</v>
      </c>
      <c r="AA1022" s="160">
        <f>IFERROR(Z1022/W1013,"-")</f>
        <v>0</v>
      </c>
      <c r="AB1022" s="187">
        <v>0</v>
      </c>
      <c r="AC1022" s="160">
        <f>IFERROR(AB1022/X1013,"-")</f>
        <v>0</v>
      </c>
      <c r="AD1022" s="190" t="str">
        <f t="shared" si="560"/>
        <v>-</v>
      </c>
      <c r="AE1022" s="101">
        <f t="shared" si="587"/>
        <v>0</v>
      </c>
      <c r="AF1022" s="569"/>
      <c r="AG1022" s="569"/>
      <c r="AH1022" s="117" t="s">
        <v>140</v>
      </c>
      <c r="AI1022" s="187">
        <v>25364</v>
      </c>
      <c r="AJ1022" s="160">
        <f>IFERROR(AI1022/AF1013,"-")</f>
        <v>2.5324276340132868E-4</v>
      </c>
      <c r="AK1022" s="187">
        <v>1</v>
      </c>
      <c r="AL1022" s="160">
        <f>IFERROR(AK1022/AG1013,"-")</f>
        <v>9.0090090090090089E-3</v>
      </c>
      <c r="AM1022" s="190">
        <f t="shared" si="561"/>
        <v>25364</v>
      </c>
      <c r="AN1022" s="101">
        <f t="shared" si="588"/>
        <v>1.1036309458117205E-4</v>
      </c>
      <c r="AO1022" s="569"/>
      <c r="AP1022" s="586"/>
      <c r="AQ1022" s="117" t="s">
        <v>140</v>
      </c>
      <c r="AR1022" s="187">
        <f t="shared" ref="AR1022:AR1089" si="597">SUM(H1022,Q1022,Z1022,AI1022)</f>
        <v>146183</v>
      </c>
      <c r="AS1022" s="160">
        <f>IFERROR(AR1022/AO1013,"-")</f>
        <v>1.8965390300124579E-4</v>
      </c>
      <c r="AT1022" s="187">
        <f t="shared" ref="AT1022:AT1089" si="598">SUM(J1022,S1022,AB1022,AK1022)</f>
        <v>12</v>
      </c>
      <c r="AU1022" s="160">
        <f>IFERROR(AT1022/AP1013,"-")</f>
        <v>1.0591350397175641E-2</v>
      </c>
      <c r="AV1022" s="190">
        <f t="shared" si="562"/>
        <v>12181.916666666666</v>
      </c>
      <c r="AW1022" s="101">
        <f t="shared" si="589"/>
        <v>1.3243571349740647E-3</v>
      </c>
      <c r="AX1022" s="112"/>
      <c r="BN1022" s="476"/>
      <c r="BO1022" s="566"/>
      <c r="BP1022" s="569"/>
      <c r="BQ1022" s="569"/>
      <c r="BR1022" s="388" t="s">
        <v>146</v>
      </c>
      <c r="BS1022" s="374">
        <v>563556</v>
      </c>
      <c r="BT1022" s="329">
        <v>9.811117755662159E-3</v>
      </c>
      <c r="BU1022" s="374">
        <v>9</v>
      </c>
      <c r="BV1022" s="329">
        <v>0.1111111111111111</v>
      </c>
      <c r="BW1022" s="374">
        <v>62617.333333333336</v>
      </c>
      <c r="BX1022" s="389">
        <v>9.5359186268277173E-4</v>
      </c>
      <c r="CA1022" s="9"/>
      <c r="CB1022" s="138"/>
      <c r="CC1022" s="138"/>
      <c r="CD1022" s="138"/>
      <c r="CE1022" s="138"/>
      <c r="CF1022" s="138"/>
      <c r="CG1022" s="138"/>
      <c r="CH1022" s="1"/>
      <c r="CI1022" s="9"/>
      <c r="CJ1022" s="130"/>
      <c r="CK1022" s="130"/>
      <c r="CL1022" s="130"/>
      <c r="CM1022" s="1"/>
      <c r="CN1022" s="1"/>
      <c r="CO1022" s="1"/>
      <c r="CP1022" s="1"/>
      <c r="CQ1022" s="1"/>
    </row>
    <row r="1023" spans="2:95" s="14" customFormat="1" ht="13.5" customHeight="1">
      <c r="B1023" s="451"/>
      <c r="C1023" s="566"/>
      <c r="D1023" s="581"/>
      <c r="E1023" s="569"/>
      <c r="F1023" s="569"/>
      <c r="G1023" s="117" t="s">
        <v>141</v>
      </c>
      <c r="H1023" s="187">
        <v>269067</v>
      </c>
      <c r="I1023" s="160">
        <f>IFERROR(H1023/E1013,"-")</f>
        <v>4.6504563320876611E-4</v>
      </c>
      <c r="J1023" s="187">
        <v>29</v>
      </c>
      <c r="K1023" s="160">
        <f>IFERROR(J1023/F1013,"-")</f>
        <v>3.3878504672897193E-2</v>
      </c>
      <c r="L1023" s="190">
        <f t="shared" ref="L1023:L1090" si="599">IFERROR(H1023/J1023,"-")</f>
        <v>9278.1724137931033</v>
      </c>
      <c r="M1023" s="101">
        <f t="shared" si="585"/>
        <v>3.2005297428539898E-3</v>
      </c>
      <c r="N1023" s="569"/>
      <c r="O1023" s="569"/>
      <c r="P1023" s="117" t="s">
        <v>141</v>
      </c>
      <c r="Q1023" s="187">
        <v>47935</v>
      </c>
      <c r="R1023" s="160">
        <f>IFERROR(Q1023/N1013,"-")</f>
        <v>7.4915398814512845E-4</v>
      </c>
      <c r="S1023" s="187">
        <v>5</v>
      </c>
      <c r="T1023" s="160">
        <f>IFERROR(S1023/O1013,"-")</f>
        <v>4.6728971962616821E-2</v>
      </c>
      <c r="U1023" s="190">
        <f t="shared" ref="U1023:U1090" si="600">IFERROR(Q1023/S1023,"-")</f>
        <v>9587</v>
      </c>
      <c r="V1023" s="101">
        <f t="shared" si="586"/>
        <v>5.5181547290586029E-4</v>
      </c>
      <c r="W1023" s="569"/>
      <c r="X1023" s="569"/>
      <c r="Y1023" s="117" t="s">
        <v>141</v>
      </c>
      <c r="Z1023" s="187">
        <v>1806</v>
      </c>
      <c r="AA1023" s="160">
        <f>IFERROR(Z1023/W1013,"-")</f>
        <v>6.435302229372558E-5</v>
      </c>
      <c r="AB1023" s="187">
        <v>2</v>
      </c>
      <c r="AC1023" s="160">
        <f>IFERROR(AB1023/X1013,"-")</f>
        <v>3.3898305084745763E-2</v>
      </c>
      <c r="AD1023" s="190">
        <f t="shared" ref="AD1023:AD1090" si="601">IFERROR(Z1023/AB1023,"-")</f>
        <v>903</v>
      </c>
      <c r="AE1023" s="101">
        <f t="shared" si="587"/>
        <v>2.207261891623441E-4</v>
      </c>
      <c r="AF1023" s="569"/>
      <c r="AG1023" s="569"/>
      <c r="AH1023" s="117" t="s">
        <v>141</v>
      </c>
      <c r="AI1023" s="187">
        <v>25087</v>
      </c>
      <c r="AJ1023" s="160">
        <f>IFERROR(AI1023/AF1013,"-")</f>
        <v>2.5047710161840139E-4</v>
      </c>
      <c r="AK1023" s="187">
        <v>6</v>
      </c>
      <c r="AL1023" s="160">
        <f>IFERROR(AK1023/AG1013,"-")</f>
        <v>5.4054054054054057E-2</v>
      </c>
      <c r="AM1023" s="190">
        <f t="shared" ref="AM1023:AM1090" si="602">IFERROR(AI1023/AK1023,"-")</f>
        <v>4181.166666666667</v>
      </c>
      <c r="AN1023" s="101">
        <f t="shared" si="588"/>
        <v>6.6217856748703233E-4</v>
      </c>
      <c r="AO1023" s="569"/>
      <c r="AP1023" s="586"/>
      <c r="AQ1023" s="117" t="s">
        <v>141</v>
      </c>
      <c r="AR1023" s="187">
        <f t="shared" si="597"/>
        <v>343895</v>
      </c>
      <c r="AS1023" s="160">
        <f>IFERROR(AR1023/AO1013,"-")</f>
        <v>4.461601483935439E-4</v>
      </c>
      <c r="AT1023" s="187">
        <f t="shared" si="598"/>
        <v>42</v>
      </c>
      <c r="AU1023" s="160">
        <f>IFERROR(AT1023/AP1013,"-")</f>
        <v>3.7069726390114736E-2</v>
      </c>
      <c r="AV1023" s="190">
        <f t="shared" ref="AV1023:AV1090" si="603">IFERROR(AR1023/AT1023,"-")</f>
        <v>8187.9761904761908</v>
      </c>
      <c r="AW1023" s="101">
        <f t="shared" si="589"/>
        <v>4.6352499724092262E-3</v>
      </c>
      <c r="AX1023" s="112"/>
      <c r="BN1023" s="476"/>
      <c r="BO1023" s="566"/>
      <c r="BP1023" s="569"/>
      <c r="BQ1023" s="569"/>
      <c r="BR1023" s="388" t="s">
        <v>147</v>
      </c>
      <c r="BS1023" s="374">
        <v>65153</v>
      </c>
      <c r="BT1023" s="329">
        <v>1.1342683870540933E-3</v>
      </c>
      <c r="BU1023" s="374">
        <v>5</v>
      </c>
      <c r="BV1023" s="329">
        <v>6.1728395061728392E-2</v>
      </c>
      <c r="BW1023" s="374">
        <v>13030.6</v>
      </c>
      <c r="BX1023" s="389">
        <v>5.2977325704598431E-4</v>
      </c>
      <c r="CA1023" s="9"/>
      <c r="CB1023" s="138"/>
      <c r="CC1023" s="138"/>
      <c r="CD1023" s="138"/>
      <c r="CE1023" s="138"/>
      <c r="CF1023" s="138"/>
      <c r="CG1023" s="138"/>
      <c r="CH1023" s="1"/>
      <c r="CI1023" s="9"/>
      <c r="CJ1023" s="130"/>
      <c r="CK1023" s="130"/>
      <c r="CL1023" s="130"/>
      <c r="CM1023" s="1"/>
      <c r="CN1023" s="1"/>
      <c r="CO1023" s="1"/>
      <c r="CP1023" s="1"/>
      <c r="CQ1023" s="1"/>
    </row>
    <row r="1024" spans="2:95" s="14" customFormat="1" ht="13.5" customHeight="1">
      <c r="B1024" s="451"/>
      <c r="C1024" s="566"/>
      <c r="D1024" s="581"/>
      <c r="E1024" s="569"/>
      <c r="F1024" s="569"/>
      <c r="G1024" s="117" t="s">
        <v>142</v>
      </c>
      <c r="H1024" s="187">
        <v>17124</v>
      </c>
      <c r="I1024" s="160">
        <f>IFERROR(H1024/E1013,"-")</f>
        <v>2.9596499842295456E-5</v>
      </c>
      <c r="J1024" s="187">
        <v>3</v>
      </c>
      <c r="K1024" s="160">
        <f>IFERROR(J1024/F1013,"-")</f>
        <v>3.5046728971962616E-3</v>
      </c>
      <c r="L1024" s="190">
        <f t="shared" si="599"/>
        <v>5708</v>
      </c>
      <c r="M1024" s="101">
        <f t="shared" si="585"/>
        <v>3.3108928374351616E-4</v>
      </c>
      <c r="N1024" s="569"/>
      <c r="O1024" s="569"/>
      <c r="P1024" s="117" t="s">
        <v>142</v>
      </c>
      <c r="Q1024" s="187">
        <v>0</v>
      </c>
      <c r="R1024" s="160">
        <f>IFERROR(Q1024/N1013,"-")</f>
        <v>0</v>
      </c>
      <c r="S1024" s="187">
        <v>0</v>
      </c>
      <c r="T1024" s="160">
        <f>IFERROR(S1024/O1013,"-")</f>
        <v>0</v>
      </c>
      <c r="U1024" s="190" t="str">
        <f t="shared" si="600"/>
        <v>-</v>
      </c>
      <c r="V1024" s="101">
        <f t="shared" si="586"/>
        <v>0</v>
      </c>
      <c r="W1024" s="569"/>
      <c r="X1024" s="569"/>
      <c r="Y1024" s="117" t="s">
        <v>142</v>
      </c>
      <c r="Z1024" s="187">
        <v>0</v>
      </c>
      <c r="AA1024" s="160">
        <f>IFERROR(Z1024/W1013,"-")</f>
        <v>0</v>
      </c>
      <c r="AB1024" s="187">
        <v>0</v>
      </c>
      <c r="AC1024" s="160">
        <f>IFERROR(AB1024/X1013,"-")</f>
        <v>0</v>
      </c>
      <c r="AD1024" s="190" t="str">
        <f t="shared" si="601"/>
        <v>-</v>
      </c>
      <c r="AE1024" s="101">
        <f t="shared" si="587"/>
        <v>0</v>
      </c>
      <c r="AF1024" s="569"/>
      <c r="AG1024" s="569"/>
      <c r="AH1024" s="117" t="s">
        <v>142</v>
      </c>
      <c r="AI1024" s="187">
        <v>93122</v>
      </c>
      <c r="AJ1024" s="160">
        <f>IFERROR(AI1024/AF1013,"-")</f>
        <v>9.2976157599189912E-4</v>
      </c>
      <c r="AK1024" s="187">
        <v>2</v>
      </c>
      <c r="AL1024" s="160">
        <f>IFERROR(AK1024/AG1013,"-")</f>
        <v>1.8018018018018018E-2</v>
      </c>
      <c r="AM1024" s="190">
        <f t="shared" si="602"/>
        <v>46561</v>
      </c>
      <c r="AN1024" s="101">
        <f t="shared" si="588"/>
        <v>2.207261891623441E-4</v>
      </c>
      <c r="AO1024" s="569"/>
      <c r="AP1024" s="586"/>
      <c r="AQ1024" s="117" t="s">
        <v>142</v>
      </c>
      <c r="AR1024" s="187">
        <f t="shared" si="597"/>
        <v>110246</v>
      </c>
      <c r="AS1024" s="160">
        <f>IFERROR(AR1024/AO1013,"-")</f>
        <v>1.4303020317188282E-4</v>
      </c>
      <c r="AT1024" s="187">
        <f t="shared" si="598"/>
        <v>5</v>
      </c>
      <c r="AU1024" s="160">
        <f>IFERROR(AT1024/AP1013,"-")</f>
        <v>4.4130626654898496E-3</v>
      </c>
      <c r="AV1024" s="190">
        <f t="shared" si="603"/>
        <v>22049.200000000001</v>
      </c>
      <c r="AW1024" s="101">
        <f t="shared" si="589"/>
        <v>5.5181547290586029E-4</v>
      </c>
      <c r="AX1024" s="112"/>
      <c r="BN1024" s="477"/>
      <c r="BO1024" s="567"/>
      <c r="BP1024" s="570"/>
      <c r="BQ1024" s="570"/>
      <c r="BR1024" s="119" t="s">
        <v>74</v>
      </c>
      <c r="BS1024" s="374">
        <v>14356504</v>
      </c>
      <c r="BT1024" s="329">
        <v>0.24993674329371846</v>
      </c>
      <c r="BU1024" s="374">
        <v>63</v>
      </c>
      <c r="BV1024" s="329">
        <v>0.77777777777777779</v>
      </c>
      <c r="BW1024" s="374">
        <v>227881.01587301589</v>
      </c>
      <c r="BX1024" s="389">
        <v>6.6751430387794021E-3</v>
      </c>
      <c r="CA1024" s="9"/>
      <c r="CB1024" s="138"/>
      <c r="CC1024" s="138"/>
      <c r="CD1024" s="138"/>
      <c r="CE1024" s="138"/>
      <c r="CF1024" s="138"/>
      <c r="CG1024" s="138"/>
      <c r="CH1024" s="1"/>
      <c r="CI1024" s="9"/>
      <c r="CJ1024" s="130"/>
      <c r="CK1024" s="130"/>
      <c r="CL1024" s="130"/>
      <c r="CM1024" s="1"/>
      <c r="CN1024" s="1"/>
      <c r="CO1024" s="1"/>
      <c r="CP1024" s="1"/>
      <c r="CQ1024" s="1"/>
    </row>
    <row r="1025" spans="2:95" s="14" customFormat="1" ht="13.5" customHeight="1">
      <c r="B1025" s="451"/>
      <c r="C1025" s="566"/>
      <c r="D1025" s="581"/>
      <c r="E1025" s="569"/>
      <c r="F1025" s="569"/>
      <c r="G1025" s="117" t="s">
        <v>143</v>
      </c>
      <c r="H1025" s="187">
        <v>2315971</v>
      </c>
      <c r="I1025" s="160">
        <f>IFERROR(H1025/E1013,"-")</f>
        <v>4.0028401854859171E-3</v>
      </c>
      <c r="J1025" s="187">
        <v>3</v>
      </c>
      <c r="K1025" s="160">
        <f>IFERROR(J1025/F1013,"-")</f>
        <v>3.5046728971962616E-3</v>
      </c>
      <c r="L1025" s="190">
        <f t="shared" si="599"/>
        <v>771990.33333333337</v>
      </c>
      <c r="M1025" s="101">
        <f t="shared" si="585"/>
        <v>3.3108928374351616E-4</v>
      </c>
      <c r="N1025" s="569"/>
      <c r="O1025" s="569"/>
      <c r="P1025" s="117" t="s">
        <v>143</v>
      </c>
      <c r="Q1025" s="187">
        <v>112279</v>
      </c>
      <c r="R1025" s="160">
        <f>IFERROR(Q1025/N1013,"-")</f>
        <v>1.7547566628757043E-3</v>
      </c>
      <c r="S1025" s="187">
        <v>2</v>
      </c>
      <c r="T1025" s="160">
        <f>IFERROR(S1025/O1013,"-")</f>
        <v>1.8691588785046728E-2</v>
      </c>
      <c r="U1025" s="190">
        <f t="shared" si="600"/>
        <v>56139.5</v>
      </c>
      <c r="V1025" s="101">
        <f t="shared" si="586"/>
        <v>2.207261891623441E-4</v>
      </c>
      <c r="W1025" s="569"/>
      <c r="X1025" s="569"/>
      <c r="Y1025" s="117" t="s">
        <v>143</v>
      </c>
      <c r="Z1025" s="187">
        <v>0</v>
      </c>
      <c r="AA1025" s="160">
        <f>IFERROR(Z1025/W1013,"-")</f>
        <v>0</v>
      </c>
      <c r="AB1025" s="187">
        <v>0</v>
      </c>
      <c r="AC1025" s="160">
        <f>IFERROR(AB1025/X1013,"-")</f>
        <v>0</v>
      </c>
      <c r="AD1025" s="190" t="str">
        <f t="shared" si="601"/>
        <v>-</v>
      </c>
      <c r="AE1025" s="101">
        <f t="shared" si="587"/>
        <v>0</v>
      </c>
      <c r="AF1025" s="569"/>
      <c r="AG1025" s="569"/>
      <c r="AH1025" s="117" t="s">
        <v>143</v>
      </c>
      <c r="AI1025" s="187">
        <v>267631</v>
      </c>
      <c r="AJ1025" s="160">
        <f>IFERROR(AI1025/AF1013,"-")</f>
        <v>2.6721185148975315E-3</v>
      </c>
      <c r="AK1025" s="187">
        <v>2</v>
      </c>
      <c r="AL1025" s="160">
        <f>IFERROR(AK1025/AG1013,"-")</f>
        <v>1.8018018018018018E-2</v>
      </c>
      <c r="AM1025" s="190">
        <f t="shared" si="602"/>
        <v>133815.5</v>
      </c>
      <c r="AN1025" s="101">
        <f t="shared" si="588"/>
        <v>2.207261891623441E-4</v>
      </c>
      <c r="AO1025" s="569"/>
      <c r="AP1025" s="586"/>
      <c r="AQ1025" s="117" t="s">
        <v>143</v>
      </c>
      <c r="AR1025" s="187">
        <f t="shared" si="597"/>
        <v>2695881</v>
      </c>
      <c r="AS1025" s="160">
        <f>IFERROR(AR1025/AO1013,"-")</f>
        <v>3.4975636953469389E-3</v>
      </c>
      <c r="AT1025" s="187">
        <f t="shared" si="598"/>
        <v>7</v>
      </c>
      <c r="AU1025" s="160">
        <f>IFERROR(AT1025/AP1013,"-")</f>
        <v>6.1782877316857903E-3</v>
      </c>
      <c r="AV1025" s="190">
        <f t="shared" si="603"/>
        <v>385125.85714285716</v>
      </c>
      <c r="AW1025" s="101">
        <f t="shared" si="589"/>
        <v>7.7254166206820437E-4</v>
      </c>
      <c r="AX1025" s="112"/>
      <c r="BN1025" s="555">
        <v>61</v>
      </c>
      <c r="BO1025" s="565" t="s">
        <v>16</v>
      </c>
      <c r="BP1025" s="568">
        <v>64842670</v>
      </c>
      <c r="BQ1025" s="568">
        <v>83</v>
      </c>
      <c r="BR1025" s="388" t="s">
        <v>133</v>
      </c>
      <c r="BS1025" s="374">
        <v>422310</v>
      </c>
      <c r="BT1025" s="329">
        <v>6.5128410042337862E-3</v>
      </c>
      <c r="BU1025" s="374">
        <v>21</v>
      </c>
      <c r="BV1025" s="329">
        <v>0.25301204819277107</v>
      </c>
      <c r="BW1025" s="374">
        <v>20110</v>
      </c>
      <c r="BX1025" s="389">
        <v>2.5504007772649989E-3</v>
      </c>
      <c r="CA1025" s="9"/>
      <c r="CB1025" s="138"/>
      <c r="CC1025" s="138"/>
      <c r="CD1025" s="138"/>
      <c r="CE1025" s="138"/>
      <c r="CF1025" s="138"/>
      <c r="CG1025" s="138"/>
      <c r="CH1025" s="1"/>
      <c r="CI1025" s="9"/>
      <c r="CJ1025" s="130"/>
      <c r="CK1025" s="130"/>
      <c r="CL1025" s="130"/>
      <c r="CM1025" s="1"/>
      <c r="CN1025" s="1"/>
      <c r="CO1025" s="1"/>
      <c r="CP1025" s="1"/>
      <c r="CQ1025" s="1"/>
    </row>
    <row r="1026" spans="2:95" s="14" customFormat="1" ht="13.5" customHeight="1">
      <c r="B1026" s="451"/>
      <c r="C1026" s="566"/>
      <c r="D1026" s="581"/>
      <c r="E1026" s="569"/>
      <c r="F1026" s="569"/>
      <c r="G1026" s="117" t="s">
        <v>144</v>
      </c>
      <c r="H1026" s="187">
        <v>2058833</v>
      </c>
      <c r="I1026" s="160">
        <f>IFERROR(H1026/E1013,"-")</f>
        <v>3.5584122027454263E-3</v>
      </c>
      <c r="J1026" s="187">
        <v>74</v>
      </c>
      <c r="K1026" s="160">
        <f>IFERROR(J1026/F1013,"-")</f>
        <v>8.6448598130841117E-2</v>
      </c>
      <c r="L1026" s="190">
        <f t="shared" si="599"/>
        <v>27822.067567567567</v>
      </c>
      <c r="M1026" s="101">
        <f t="shared" si="585"/>
        <v>8.1668689990067322E-3</v>
      </c>
      <c r="N1026" s="569"/>
      <c r="O1026" s="569"/>
      <c r="P1026" s="117" t="s">
        <v>144</v>
      </c>
      <c r="Q1026" s="187">
        <v>255302</v>
      </c>
      <c r="R1026" s="160">
        <f>IFERROR(Q1026/N1013,"-")</f>
        <v>3.9899971102832499E-3</v>
      </c>
      <c r="S1026" s="187">
        <v>9</v>
      </c>
      <c r="T1026" s="160">
        <f>IFERROR(S1026/O1013,"-")</f>
        <v>8.4112149532710276E-2</v>
      </c>
      <c r="U1026" s="190">
        <f t="shared" si="600"/>
        <v>28366.888888888891</v>
      </c>
      <c r="V1026" s="101">
        <f t="shared" si="586"/>
        <v>9.9326785123054844E-4</v>
      </c>
      <c r="W1026" s="569"/>
      <c r="X1026" s="569"/>
      <c r="Y1026" s="117" t="s">
        <v>144</v>
      </c>
      <c r="Z1026" s="187">
        <v>103550</v>
      </c>
      <c r="AA1026" s="160">
        <f>IFERROR(Z1026/W1013,"-")</f>
        <v>3.6897870755898581E-3</v>
      </c>
      <c r="AB1026" s="187">
        <v>5</v>
      </c>
      <c r="AC1026" s="160">
        <f>IFERROR(AB1026/X1013,"-")</f>
        <v>8.4745762711864403E-2</v>
      </c>
      <c r="AD1026" s="190">
        <f t="shared" si="601"/>
        <v>20710</v>
      </c>
      <c r="AE1026" s="101">
        <f t="shared" si="587"/>
        <v>5.5181547290586029E-4</v>
      </c>
      <c r="AF1026" s="569"/>
      <c r="AG1026" s="569"/>
      <c r="AH1026" s="117" t="s">
        <v>144</v>
      </c>
      <c r="AI1026" s="187">
        <v>410438</v>
      </c>
      <c r="AJ1026" s="160">
        <f>IFERROR(AI1026/AF1013,"-")</f>
        <v>4.0979519525672029E-3</v>
      </c>
      <c r="AK1026" s="187">
        <v>19</v>
      </c>
      <c r="AL1026" s="160">
        <f>IFERROR(AK1026/AG1013,"-")</f>
        <v>0.17117117117117117</v>
      </c>
      <c r="AM1026" s="190">
        <f t="shared" si="602"/>
        <v>21602</v>
      </c>
      <c r="AN1026" s="101">
        <f t="shared" si="588"/>
        <v>2.0968987970422692E-3</v>
      </c>
      <c r="AO1026" s="569"/>
      <c r="AP1026" s="586"/>
      <c r="AQ1026" s="117" t="s">
        <v>144</v>
      </c>
      <c r="AR1026" s="187">
        <f t="shared" si="597"/>
        <v>2828123</v>
      </c>
      <c r="AS1026" s="160">
        <f>IFERROR(AR1026/AO1013,"-")</f>
        <v>3.6691309189002298E-3</v>
      </c>
      <c r="AT1026" s="187">
        <f t="shared" si="598"/>
        <v>107</v>
      </c>
      <c r="AU1026" s="160">
        <f>IFERROR(AT1026/AP1013,"-")</f>
        <v>9.4439541041482791E-2</v>
      </c>
      <c r="AV1026" s="190">
        <f t="shared" si="603"/>
        <v>26431.056074766355</v>
      </c>
      <c r="AW1026" s="101">
        <f t="shared" si="589"/>
        <v>1.1808851120185411E-2</v>
      </c>
      <c r="AX1026" s="112"/>
      <c r="BN1026" s="476"/>
      <c r="BO1026" s="566"/>
      <c r="BP1026" s="569"/>
      <c r="BQ1026" s="569"/>
      <c r="BR1026" s="388" t="s">
        <v>134</v>
      </c>
      <c r="BS1026" s="374">
        <v>280602</v>
      </c>
      <c r="BT1026" s="329">
        <v>4.3274282197201322E-3</v>
      </c>
      <c r="BU1026" s="374">
        <v>22</v>
      </c>
      <c r="BV1026" s="329">
        <v>0.26506024096385544</v>
      </c>
      <c r="BW1026" s="374">
        <v>12754.636363636364</v>
      </c>
      <c r="BX1026" s="389">
        <v>2.6718484333252369E-3</v>
      </c>
      <c r="CA1026" s="9"/>
      <c r="CB1026" s="138"/>
      <c r="CC1026" s="138"/>
      <c r="CD1026" s="138"/>
      <c r="CE1026" s="138"/>
      <c r="CF1026" s="138"/>
      <c r="CG1026" s="138"/>
      <c r="CH1026" s="1"/>
      <c r="CI1026" s="9"/>
      <c r="CJ1026" s="130"/>
      <c r="CK1026" s="130"/>
      <c r="CL1026" s="130"/>
      <c r="CM1026" s="1"/>
      <c r="CN1026" s="1"/>
      <c r="CO1026" s="1"/>
      <c r="CP1026" s="1"/>
      <c r="CQ1026" s="1"/>
    </row>
    <row r="1027" spans="2:95" s="14" customFormat="1" ht="13.5" customHeight="1">
      <c r="B1027" s="451"/>
      <c r="C1027" s="566"/>
      <c r="D1027" s="581"/>
      <c r="E1027" s="569"/>
      <c r="F1027" s="569"/>
      <c r="G1027" s="117" t="s">
        <v>145</v>
      </c>
      <c r="H1027" s="187">
        <v>3053102</v>
      </c>
      <c r="I1027" s="160">
        <f>IFERROR(H1027/E1013,"-")</f>
        <v>5.2768706412936192E-3</v>
      </c>
      <c r="J1027" s="187">
        <v>60</v>
      </c>
      <c r="K1027" s="160">
        <f>IFERROR(J1027/F1013,"-")</f>
        <v>7.0093457943925228E-2</v>
      </c>
      <c r="L1027" s="190">
        <f t="shared" si="599"/>
        <v>50885.033333333333</v>
      </c>
      <c r="M1027" s="101">
        <f t="shared" si="585"/>
        <v>6.6217856748703235E-3</v>
      </c>
      <c r="N1027" s="569"/>
      <c r="O1027" s="569"/>
      <c r="P1027" s="117" t="s">
        <v>145</v>
      </c>
      <c r="Q1027" s="187">
        <v>316913</v>
      </c>
      <c r="R1027" s="160">
        <f>IFERROR(Q1027/N1013,"-")</f>
        <v>4.9528869895699825E-3</v>
      </c>
      <c r="S1027" s="187">
        <v>6</v>
      </c>
      <c r="T1027" s="160">
        <f>IFERROR(S1027/O1013,"-")</f>
        <v>5.6074766355140186E-2</v>
      </c>
      <c r="U1027" s="190">
        <f t="shared" si="600"/>
        <v>52818.833333333336</v>
      </c>
      <c r="V1027" s="101">
        <f t="shared" si="586"/>
        <v>6.6217856748703233E-4</v>
      </c>
      <c r="W1027" s="569"/>
      <c r="X1027" s="569"/>
      <c r="Y1027" s="117" t="s">
        <v>145</v>
      </c>
      <c r="Z1027" s="187">
        <v>129951</v>
      </c>
      <c r="AA1027" s="160">
        <f>IFERROR(Z1027/W1013,"-")</f>
        <v>4.6305313400287554E-3</v>
      </c>
      <c r="AB1027" s="187">
        <v>5</v>
      </c>
      <c r="AC1027" s="160">
        <f>IFERROR(AB1027/X1013,"-")</f>
        <v>8.4745762711864403E-2</v>
      </c>
      <c r="AD1027" s="190">
        <f t="shared" si="601"/>
        <v>25990.2</v>
      </c>
      <c r="AE1027" s="101">
        <f t="shared" si="587"/>
        <v>5.5181547290586029E-4</v>
      </c>
      <c r="AF1027" s="569"/>
      <c r="AG1027" s="569"/>
      <c r="AH1027" s="117" t="s">
        <v>145</v>
      </c>
      <c r="AI1027" s="187">
        <v>274507</v>
      </c>
      <c r="AJ1027" s="160">
        <f>IFERROR(AI1027/AF1013,"-")</f>
        <v>2.7407708268809543E-3</v>
      </c>
      <c r="AK1027" s="187">
        <v>11</v>
      </c>
      <c r="AL1027" s="160">
        <f>IFERROR(AK1027/AG1013,"-")</f>
        <v>9.90990990990991E-2</v>
      </c>
      <c r="AM1027" s="190">
        <f t="shared" si="602"/>
        <v>24955.18181818182</v>
      </c>
      <c r="AN1027" s="101">
        <f t="shared" si="588"/>
        <v>1.2139940403928925E-3</v>
      </c>
      <c r="AO1027" s="569"/>
      <c r="AP1027" s="586"/>
      <c r="AQ1027" s="117" t="s">
        <v>145</v>
      </c>
      <c r="AR1027" s="187">
        <f t="shared" si="597"/>
        <v>3774473</v>
      </c>
      <c r="AS1027" s="160">
        <f>IFERROR(AR1027/AO1013,"-")</f>
        <v>4.8969000240987066E-3</v>
      </c>
      <c r="AT1027" s="187">
        <f t="shared" si="598"/>
        <v>82</v>
      </c>
      <c r="AU1027" s="160">
        <f>IFERROR(AT1027/AP1013,"-")</f>
        <v>7.237422771403354E-2</v>
      </c>
      <c r="AV1027" s="190">
        <f t="shared" si="603"/>
        <v>46030.158536585368</v>
      </c>
      <c r="AW1027" s="101">
        <f t="shared" si="589"/>
        <v>9.0497737556561094E-3</v>
      </c>
      <c r="AX1027" s="112"/>
      <c r="BN1027" s="476"/>
      <c r="BO1027" s="566"/>
      <c r="BP1027" s="569"/>
      <c r="BQ1027" s="569"/>
      <c r="BR1027" s="388" t="s">
        <v>135</v>
      </c>
      <c r="BS1027" s="374">
        <v>1223978</v>
      </c>
      <c r="BT1027" s="329">
        <v>1.8876119690938081E-2</v>
      </c>
      <c r="BU1027" s="374">
        <v>22</v>
      </c>
      <c r="BV1027" s="329">
        <v>0.26506024096385544</v>
      </c>
      <c r="BW1027" s="374">
        <v>55635.36363636364</v>
      </c>
      <c r="BX1027" s="389">
        <v>2.6718484333252369E-3</v>
      </c>
      <c r="CA1027" s="9"/>
      <c r="CB1027" s="138"/>
      <c r="CC1027" s="138"/>
      <c r="CD1027" s="138"/>
      <c r="CE1027" s="138"/>
      <c r="CF1027" s="138"/>
      <c r="CG1027" s="138"/>
      <c r="CH1027" s="1"/>
      <c r="CI1027" s="9"/>
      <c r="CJ1027" s="130"/>
      <c r="CK1027" s="130"/>
      <c r="CL1027" s="130"/>
      <c r="CM1027" s="1"/>
      <c r="CN1027" s="1"/>
      <c r="CO1027" s="1"/>
      <c r="CP1027" s="1"/>
      <c r="CQ1027" s="1"/>
    </row>
    <row r="1028" spans="2:95" s="14" customFormat="1" ht="13.5" customHeight="1">
      <c r="B1028" s="451"/>
      <c r="C1028" s="566"/>
      <c r="D1028" s="581"/>
      <c r="E1028" s="569"/>
      <c r="F1028" s="569"/>
      <c r="G1028" s="117" t="s">
        <v>146</v>
      </c>
      <c r="H1028" s="187">
        <v>1280836</v>
      </c>
      <c r="I1028" s="160">
        <f>IFERROR(H1028/E1013,"-")</f>
        <v>2.2137504363470184E-3</v>
      </c>
      <c r="J1028" s="187">
        <v>44</v>
      </c>
      <c r="K1028" s="160">
        <f>IFERROR(J1028/F1013,"-")</f>
        <v>5.1401869158878503E-2</v>
      </c>
      <c r="L1028" s="190">
        <f t="shared" si="599"/>
        <v>29109.909090909092</v>
      </c>
      <c r="M1028" s="101">
        <f t="shared" si="585"/>
        <v>4.8559761615715701E-3</v>
      </c>
      <c r="N1028" s="569"/>
      <c r="O1028" s="569"/>
      <c r="P1028" s="117" t="s">
        <v>146</v>
      </c>
      <c r="Q1028" s="187">
        <v>1832</v>
      </c>
      <c r="R1028" s="160">
        <f>IFERROR(Q1028/N1013,"-")</f>
        <v>2.8631482346550025E-5</v>
      </c>
      <c r="S1028" s="187">
        <v>1</v>
      </c>
      <c r="T1028" s="160">
        <f>IFERROR(S1028/O1013,"-")</f>
        <v>9.3457943925233638E-3</v>
      </c>
      <c r="U1028" s="190">
        <f t="shared" si="600"/>
        <v>1832</v>
      </c>
      <c r="V1028" s="101">
        <f t="shared" si="586"/>
        <v>1.1036309458117205E-4</v>
      </c>
      <c r="W1028" s="569"/>
      <c r="X1028" s="569"/>
      <c r="Y1028" s="117" t="s">
        <v>146</v>
      </c>
      <c r="Z1028" s="187">
        <v>165859</v>
      </c>
      <c r="AA1028" s="160">
        <f>IFERROR(Z1028/W1013,"-")</f>
        <v>5.9100376105288097E-3</v>
      </c>
      <c r="AB1028" s="187">
        <v>5</v>
      </c>
      <c r="AC1028" s="160">
        <f>IFERROR(AB1028/X1013,"-")</f>
        <v>8.4745762711864403E-2</v>
      </c>
      <c r="AD1028" s="190">
        <f t="shared" si="601"/>
        <v>33171.800000000003</v>
      </c>
      <c r="AE1028" s="101">
        <f t="shared" si="587"/>
        <v>5.5181547290586029E-4</v>
      </c>
      <c r="AF1028" s="569"/>
      <c r="AG1028" s="569"/>
      <c r="AH1028" s="117" t="s">
        <v>146</v>
      </c>
      <c r="AI1028" s="187">
        <v>347684</v>
      </c>
      <c r="AJ1028" s="160">
        <f>IFERROR(AI1028/AF1013,"-")</f>
        <v>3.4713947701635215E-3</v>
      </c>
      <c r="AK1028" s="187">
        <v>9</v>
      </c>
      <c r="AL1028" s="160">
        <f>IFERROR(AK1028/AG1013,"-")</f>
        <v>8.1081081081081086E-2</v>
      </c>
      <c r="AM1028" s="190">
        <f t="shared" si="602"/>
        <v>38631.555555555555</v>
      </c>
      <c r="AN1028" s="101">
        <f t="shared" si="588"/>
        <v>9.9326785123054844E-4</v>
      </c>
      <c r="AO1028" s="569"/>
      <c r="AP1028" s="586"/>
      <c r="AQ1028" s="117" t="s">
        <v>146</v>
      </c>
      <c r="AR1028" s="187">
        <f t="shared" si="597"/>
        <v>1796211</v>
      </c>
      <c r="AS1028" s="160">
        <f>IFERROR(AR1028/AO1013,"-")</f>
        <v>2.3303559700086243E-3</v>
      </c>
      <c r="AT1028" s="187">
        <f t="shared" si="598"/>
        <v>59</v>
      </c>
      <c r="AU1028" s="160">
        <f>IFERROR(AT1028/AP1013,"-")</f>
        <v>5.2074139452780228E-2</v>
      </c>
      <c r="AV1028" s="190">
        <f t="shared" si="603"/>
        <v>30444.254237288136</v>
      </c>
      <c r="AW1028" s="101">
        <f t="shared" si="589"/>
        <v>6.5114225802891511E-3</v>
      </c>
      <c r="AX1028" s="112"/>
      <c r="BN1028" s="476"/>
      <c r="BO1028" s="566"/>
      <c r="BP1028" s="569"/>
      <c r="BQ1028" s="569"/>
      <c r="BR1028" s="388" t="s">
        <v>136</v>
      </c>
      <c r="BS1028" s="374">
        <v>29045</v>
      </c>
      <c r="BT1028" s="329">
        <v>4.479303520351645E-4</v>
      </c>
      <c r="BU1028" s="374">
        <v>5</v>
      </c>
      <c r="BV1028" s="329">
        <v>6.0240963855421686E-2</v>
      </c>
      <c r="BW1028" s="374">
        <v>5809</v>
      </c>
      <c r="BX1028" s="389">
        <v>6.0723828030119021E-4</v>
      </c>
      <c r="BZ1028" s="144"/>
      <c r="CA1028" s="9"/>
      <c r="CB1028" s="138"/>
      <c r="CC1028" s="138"/>
      <c r="CD1028" s="138"/>
      <c r="CE1028" s="138"/>
      <c r="CF1028" s="138"/>
      <c r="CG1028" s="138"/>
      <c r="CH1028" s="1"/>
      <c r="CI1028" s="9"/>
      <c r="CJ1028" s="130"/>
      <c r="CK1028" s="130"/>
      <c r="CL1028" s="130"/>
      <c r="CM1028" s="1"/>
      <c r="CN1028" s="1"/>
      <c r="CO1028" s="1"/>
      <c r="CP1028" s="1"/>
      <c r="CQ1028" s="1"/>
    </row>
    <row r="1029" spans="2:95" s="14" customFormat="1" ht="13.5" customHeight="1">
      <c r="B1029" s="451"/>
      <c r="C1029" s="566"/>
      <c r="D1029" s="581"/>
      <c r="E1029" s="569"/>
      <c r="F1029" s="569"/>
      <c r="G1029" s="118" t="s">
        <v>147</v>
      </c>
      <c r="H1029" s="188">
        <v>790383</v>
      </c>
      <c r="I1029" s="161">
        <f>IFERROR(H1029/E1013,"-")</f>
        <v>1.3660692790734062E-3</v>
      </c>
      <c r="J1029" s="188">
        <v>93</v>
      </c>
      <c r="K1029" s="161">
        <f>IFERROR(J1029/F1013,"-")</f>
        <v>0.10864485981308411</v>
      </c>
      <c r="L1029" s="191">
        <f t="shared" si="599"/>
        <v>8498.7419354838712</v>
      </c>
      <c r="M1029" s="102">
        <f t="shared" si="585"/>
        <v>1.0263767796049001E-2</v>
      </c>
      <c r="N1029" s="569"/>
      <c r="O1029" s="569"/>
      <c r="P1029" s="118" t="s">
        <v>147</v>
      </c>
      <c r="Q1029" s="188">
        <v>57811</v>
      </c>
      <c r="R1029" s="161">
        <f>IFERROR(Q1029/N1013,"-")</f>
        <v>9.0350143337139923E-4</v>
      </c>
      <c r="S1029" s="188">
        <v>7</v>
      </c>
      <c r="T1029" s="161">
        <f>IFERROR(S1029/O1013,"-")</f>
        <v>6.5420560747663545E-2</v>
      </c>
      <c r="U1029" s="191">
        <f t="shared" si="600"/>
        <v>8258.7142857142862</v>
      </c>
      <c r="V1029" s="102">
        <f t="shared" si="586"/>
        <v>7.7254166206820437E-4</v>
      </c>
      <c r="W1029" s="569"/>
      <c r="X1029" s="569"/>
      <c r="Y1029" s="118" t="s">
        <v>147</v>
      </c>
      <c r="Z1029" s="188">
        <v>11208</v>
      </c>
      <c r="AA1029" s="161">
        <f>IFERROR(Z1029/W1013,"-")</f>
        <v>3.9937357357036342E-4</v>
      </c>
      <c r="AB1029" s="188">
        <v>7</v>
      </c>
      <c r="AC1029" s="161">
        <f>IFERROR(AB1029/X1013,"-")</f>
        <v>0.11864406779661017</v>
      </c>
      <c r="AD1029" s="191">
        <f t="shared" si="601"/>
        <v>1601.1428571428571</v>
      </c>
      <c r="AE1029" s="102">
        <f t="shared" si="587"/>
        <v>7.7254166206820437E-4</v>
      </c>
      <c r="AF1029" s="569"/>
      <c r="AG1029" s="569"/>
      <c r="AH1029" s="118" t="s">
        <v>147</v>
      </c>
      <c r="AI1029" s="188">
        <v>59797</v>
      </c>
      <c r="AJ1029" s="161">
        <f>IFERROR(AI1029/AF1013,"-")</f>
        <v>5.9703349326246848E-4</v>
      </c>
      <c r="AK1029" s="188">
        <v>9</v>
      </c>
      <c r="AL1029" s="161">
        <f>IFERROR(AK1029/AG1013,"-")</f>
        <v>8.1081081081081086E-2</v>
      </c>
      <c r="AM1029" s="191">
        <f t="shared" si="602"/>
        <v>6644.1111111111113</v>
      </c>
      <c r="AN1029" s="102">
        <f t="shared" si="588"/>
        <v>9.9326785123054844E-4</v>
      </c>
      <c r="AO1029" s="569"/>
      <c r="AP1029" s="586"/>
      <c r="AQ1029" s="118" t="s">
        <v>147</v>
      </c>
      <c r="AR1029" s="188">
        <f t="shared" si="597"/>
        <v>919199</v>
      </c>
      <c r="AS1029" s="161">
        <f>IFERROR(AR1029/AO1013,"-")</f>
        <v>1.1925441260942937E-3</v>
      </c>
      <c r="AT1029" s="188">
        <f t="shared" si="598"/>
        <v>116</v>
      </c>
      <c r="AU1029" s="161">
        <f>IFERROR(AT1029/AP1013,"-")</f>
        <v>0.10238305383936452</v>
      </c>
      <c r="AV1029" s="191">
        <f t="shared" si="603"/>
        <v>7924.1293103448279</v>
      </c>
      <c r="AW1029" s="102">
        <f t="shared" si="589"/>
        <v>1.2802118971415959E-2</v>
      </c>
      <c r="AX1029" s="112"/>
      <c r="BN1029" s="476"/>
      <c r="BO1029" s="566"/>
      <c r="BP1029" s="569"/>
      <c r="BQ1029" s="569"/>
      <c r="BR1029" s="388" t="s">
        <v>137</v>
      </c>
      <c r="BS1029" s="374">
        <v>1845146</v>
      </c>
      <c r="BT1029" s="329">
        <v>2.8455737556766246E-2</v>
      </c>
      <c r="BU1029" s="374">
        <v>32</v>
      </c>
      <c r="BV1029" s="329">
        <v>0.38554216867469882</v>
      </c>
      <c r="BW1029" s="374">
        <v>57660.8125</v>
      </c>
      <c r="BX1029" s="389">
        <v>3.8863249939276173E-3</v>
      </c>
      <c r="CA1029" s="9"/>
      <c r="CB1029" s="138"/>
      <c r="CC1029" s="138"/>
      <c r="CD1029" s="138"/>
      <c r="CE1029" s="138"/>
      <c r="CF1029" s="138"/>
      <c r="CG1029" s="138"/>
      <c r="CH1029" s="1"/>
      <c r="CI1029" s="9"/>
      <c r="CJ1029" s="130"/>
      <c r="CK1029" s="130"/>
      <c r="CL1029" s="130"/>
      <c r="CM1029" s="1"/>
      <c r="CN1029" s="1"/>
      <c r="CO1029" s="1"/>
      <c r="CP1029" s="1"/>
      <c r="CQ1029" s="1"/>
    </row>
    <row r="1030" spans="2:95" s="14" customFormat="1" ht="13.5" customHeight="1">
      <c r="B1030" s="451"/>
      <c r="C1030" s="567"/>
      <c r="D1030" s="582"/>
      <c r="E1030" s="570"/>
      <c r="F1030" s="570"/>
      <c r="G1030" s="119" t="s">
        <v>74</v>
      </c>
      <c r="H1030" s="181">
        <v>118936904</v>
      </c>
      <c r="I1030" s="161">
        <f>IFERROR(H1030/E1013,"-")</f>
        <v>0.20556622637696273</v>
      </c>
      <c r="J1030" s="188">
        <v>658</v>
      </c>
      <c r="K1030" s="161">
        <f>IFERROR(J1030/F1013,"-")</f>
        <v>0.76869158878504673</v>
      </c>
      <c r="L1030" s="191">
        <f t="shared" si="599"/>
        <v>180755.17325227964</v>
      </c>
      <c r="M1030" s="103">
        <f t="shared" si="585"/>
        <v>7.2618916234411218E-2</v>
      </c>
      <c r="N1030" s="570"/>
      <c r="O1030" s="570"/>
      <c r="P1030" s="119" t="s">
        <v>74</v>
      </c>
      <c r="Q1030" s="181">
        <v>7802543</v>
      </c>
      <c r="R1030" s="161">
        <f>IFERROR(Q1030/N1013,"-")</f>
        <v>0.12194234288356848</v>
      </c>
      <c r="S1030" s="188">
        <v>79</v>
      </c>
      <c r="T1030" s="161">
        <f>IFERROR(S1030/O1013,"-")</f>
        <v>0.73831775700934577</v>
      </c>
      <c r="U1030" s="191">
        <f t="shared" si="600"/>
        <v>98766.3670886076</v>
      </c>
      <c r="V1030" s="103">
        <f t="shared" si="586"/>
        <v>8.7186844719125932E-3</v>
      </c>
      <c r="W1030" s="570"/>
      <c r="X1030" s="570"/>
      <c r="Y1030" s="119" t="s">
        <v>74</v>
      </c>
      <c r="Z1030" s="181">
        <v>5225824</v>
      </c>
      <c r="AA1030" s="161">
        <f>IFERROR(Z1030/W1013,"-")</f>
        <v>0.18621127817003666</v>
      </c>
      <c r="AB1030" s="188">
        <v>50</v>
      </c>
      <c r="AC1030" s="161">
        <f>IFERROR(AB1030/X1013,"-")</f>
        <v>0.84745762711864403</v>
      </c>
      <c r="AD1030" s="191">
        <f t="shared" si="601"/>
        <v>104516.48</v>
      </c>
      <c r="AE1030" s="103">
        <f t="shared" si="587"/>
        <v>5.5181547290586025E-3</v>
      </c>
      <c r="AF1030" s="570"/>
      <c r="AG1030" s="570"/>
      <c r="AH1030" s="119" t="s">
        <v>74</v>
      </c>
      <c r="AI1030" s="181">
        <v>20047888</v>
      </c>
      <c r="AJ1030" s="161">
        <f>IFERROR(AI1030/AF1013,"-")</f>
        <v>0.20016490133576473</v>
      </c>
      <c r="AK1030" s="188">
        <v>96</v>
      </c>
      <c r="AL1030" s="161">
        <f>IFERROR(AK1030/AG1013,"-")</f>
        <v>0.86486486486486491</v>
      </c>
      <c r="AM1030" s="191">
        <f t="shared" si="602"/>
        <v>208832.16666666666</v>
      </c>
      <c r="AN1030" s="103">
        <f t="shared" si="588"/>
        <v>1.0594857079792517E-2</v>
      </c>
      <c r="AO1030" s="570"/>
      <c r="AP1030" s="587"/>
      <c r="AQ1030" s="119" t="s">
        <v>74</v>
      </c>
      <c r="AR1030" s="181">
        <f t="shared" si="597"/>
        <v>152013159</v>
      </c>
      <c r="AS1030" s="161">
        <f>IFERROR(AR1030/AO1013,"-")</f>
        <v>0.19721779490022065</v>
      </c>
      <c r="AT1030" s="188">
        <f t="shared" si="598"/>
        <v>883</v>
      </c>
      <c r="AU1030" s="161">
        <f>IFERROR(AT1030/AP1013,"-")</f>
        <v>0.77934686672550746</v>
      </c>
      <c r="AV1030" s="191">
        <f t="shared" si="603"/>
        <v>172155.33295583239</v>
      </c>
      <c r="AW1030" s="103">
        <f t="shared" si="589"/>
        <v>9.7450612515174923E-2</v>
      </c>
      <c r="AX1030" s="112"/>
      <c r="BN1030" s="476"/>
      <c r="BO1030" s="566"/>
      <c r="BP1030" s="569"/>
      <c r="BQ1030" s="569"/>
      <c r="BR1030" s="388" t="s">
        <v>138</v>
      </c>
      <c r="BS1030" s="374">
        <v>1226417</v>
      </c>
      <c r="BT1030" s="329">
        <v>1.8913733811393024E-2</v>
      </c>
      <c r="BU1030" s="374">
        <v>26</v>
      </c>
      <c r="BV1030" s="329">
        <v>0.31325301204819278</v>
      </c>
      <c r="BW1030" s="374">
        <v>47169.884615384617</v>
      </c>
      <c r="BX1030" s="389">
        <v>3.1576390575661891E-3</v>
      </c>
      <c r="CA1030" s="9"/>
      <c r="CB1030" s="138"/>
      <c r="CC1030" s="138"/>
      <c r="CD1030" s="138"/>
      <c r="CE1030" s="138"/>
      <c r="CF1030" s="138"/>
      <c r="CG1030" s="138"/>
      <c r="CH1030" s="1"/>
      <c r="CI1030" s="9"/>
      <c r="CJ1030" s="130"/>
      <c r="CK1030" s="130"/>
      <c r="CL1030" s="130"/>
      <c r="CM1030" s="1"/>
      <c r="CN1030" s="1"/>
      <c r="CO1030" s="1"/>
      <c r="CP1030" s="1"/>
      <c r="CQ1030" s="1"/>
    </row>
    <row r="1031" spans="2:95" s="14" customFormat="1" ht="13.5" customHeight="1">
      <c r="B1031" s="451">
        <v>58</v>
      </c>
      <c r="C1031" s="565" t="s">
        <v>25</v>
      </c>
      <c r="D1031" s="580">
        <f>BL62</f>
        <v>10528</v>
      </c>
      <c r="E1031" s="568">
        <f>VLOOKUP(C1031,$AY$5:$BI$78,2,0)</f>
        <v>862335780</v>
      </c>
      <c r="F1031" s="568">
        <f>VLOOKUP(C1031,$AY$5:$BI$78,7,0)</f>
        <v>1366</v>
      </c>
      <c r="G1031" s="115" t="s">
        <v>133</v>
      </c>
      <c r="H1031" s="186">
        <v>10940148</v>
      </c>
      <c r="I1031" s="159">
        <f>IFERROR(H1031/E1031,"-")</f>
        <v>1.2686645102444896E-2</v>
      </c>
      <c r="J1031" s="186">
        <v>199</v>
      </c>
      <c r="K1031" s="159">
        <f>IFERROR(J1031/F1031,"-")</f>
        <v>0.14568081991215226</v>
      </c>
      <c r="L1031" s="189">
        <f t="shared" si="599"/>
        <v>54975.618090452263</v>
      </c>
      <c r="M1031" s="100">
        <f>IFERROR(J1031/$BL$62,0)</f>
        <v>1.8901975683890578E-2</v>
      </c>
      <c r="N1031" s="568">
        <f>VLOOKUP(C1031,$AY$5:$BI$78,3,0)</f>
        <v>106211850</v>
      </c>
      <c r="O1031" s="568">
        <f>VLOOKUP(C1031,$AY$5:$BI$78,8,0)</f>
        <v>177</v>
      </c>
      <c r="P1031" s="115" t="s">
        <v>133</v>
      </c>
      <c r="Q1031" s="186">
        <v>3153835</v>
      </c>
      <c r="R1031" s="159">
        <f>IFERROR(Q1031/N1031,"-")</f>
        <v>2.9693814767372945E-2</v>
      </c>
      <c r="S1031" s="186">
        <v>28</v>
      </c>
      <c r="T1031" s="159">
        <f>IFERROR(S1031/O1031,"-")</f>
        <v>0.15819209039548024</v>
      </c>
      <c r="U1031" s="189">
        <f t="shared" si="600"/>
        <v>112636.96428571429</v>
      </c>
      <c r="V1031" s="100">
        <f>IFERROR(S1031/$BL$62,0)</f>
        <v>2.6595744680851063E-3</v>
      </c>
      <c r="W1031" s="568">
        <f>VLOOKUP(C1031,$AY$5:$BI$78,4,0)</f>
        <v>59551190</v>
      </c>
      <c r="X1031" s="568">
        <f>VLOOKUP(C1031,$AY$5:$BI$78,9,0)</f>
        <v>90</v>
      </c>
      <c r="Y1031" s="115" t="s">
        <v>133</v>
      </c>
      <c r="Z1031" s="186">
        <v>6495038</v>
      </c>
      <c r="AA1031" s="159">
        <f>IFERROR(Z1031/W1031,"-")</f>
        <v>0.10906646869693117</v>
      </c>
      <c r="AB1031" s="186">
        <v>7</v>
      </c>
      <c r="AC1031" s="159">
        <f>IFERROR(AB1031/X1031,"-")</f>
        <v>7.7777777777777779E-2</v>
      </c>
      <c r="AD1031" s="189">
        <f t="shared" si="601"/>
        <v>927862.57142857148</v>
      </c>
      <c r="AE1031" s="100">
        <f>IFERROR(AB1031/$BL$62,0)</f>
        <v>6.6489361702127658E-4</v>
      </c>
      <c r="AF1031" s="568">
        <f>VLOOKUP(C1031,$AY$5:$BI$78,5,0)</f>
        <v>128808320</v>
      </c>
      <c r="AG1031" s="568">
        <f>VLOOKUP(C1031,$AY$5:$BI$78,10,0)</f>
        <v>173</v>
      </c>
      <c r="AH1031" s="115" t="s">
        <v>133</v>
      </c>
      <c r="AI1031" s="186">
        <v>3558653</v>
      </c>
      <c r="AJ1031" s="159">
        <f>IFERROR(AI1031/AF1031,"-")</f>
        <v>2.7627508844149197E-2</v>
      </c>
      <c r="AK1031" s="186">
        <v>37</v>
      </c>
      <c r="AL1031" s="159">
        <f>IFERROR(AK1031/AG1031,"-")</f>
        <v>0.2138728323699422</v>
      </c>
      <c r="AM1031" s="189">
        <f t="shared" si="602"/>
        <v>96179.810810810814</v>
      </c>
      <c r="AN1031" s="100">
        <f>IFERROR(AK1031/$BL$62,0)</f>
        <v>3.5144376899696049E-3</v>
      </c>
      <c r="AO1031" s="568">
        <f>VLOOKUP(C1031,$AY$5:$BI$78,6,0)</f>
        <v>1156907140</v>
      </c>
      <c r="AP1031" s="585">
        <f>VLOOKUP(C1031,$AY$5:$BI$78,11,0)</f>
        <v>1806</v>
      </c>
      <c r="AQ1031" s="115" t="s">
        <v>133</v>
      </c>
      <c r="AR1031" s="186">
        <f t="shared" si="597"/>
        <v>24147674</v>
      </c>
      <c r="AS1031" s="159">
        <f>IFERROR(AR1031/AO1031,"-")</f>
        <v>2.0872612126847104E-2</v>
      </c>
      <c r="AT1031" s="186">
        <f t="shared" si="598"/>
        <v>271</v>
      </c>
      <c r="AU1031" s="159">
        <f>IFERROR(AT1031/AP1031,"-")</f>
        <v>0.15005537098560354</v>
      </c>
      <c r="AV1031" s="189">
        <f t="shared" si="603"/>
        <v>89105.808118081186</v>
      </c>
      <c r="AW1031" s="100">
        <f>IFERROR(AT1031/$BL$62,0)</f>
        <v>2.5740881458966566E-2</v>
      </c>
      <c r="AX1031" s="112"/>
      <c r="BN1031" s="476"/>
      <c r="BO1031" s="566"/>
      <c r="BP1031" s="569"/>
      <c r="BQ1031" s="569"/>
      <c r="BR1031" s="388" t="s">
        <v>139</v>
      </c>
      <c r="BS1031" s="374">
        <v>2408250</v>
      </c>
      <c r="BT1031" s="329">
        <v>3.7139895689057838E-2</v>
      </c>
      <c r="BU1031" s="374">
        <v>11</v>
      </c>
      <c r="BV1031" s="329">
        <v>0.13253012048192772</v>
      </c>
      <c r="BW1031" s="374">
        <v>218931.81818181818</v>
      </c>
      <c r="BX1031" s="389">
        <v>1.3359242166626185E-3</v>
      </c>
      <c r="CA1031" s="9"/>
      <c r="CB1031" s="138"/>
      <c r="CC1031" s="138"/>
      <c r="CD1031" s="138"/>
      <c r="CE1031" s="138"/>
      <c r="CF1031" s="138"/>
      <c r="CG1031" s="138"/>
      <c r="CH1031" s="1"/>
      <c r="CI1031" s="9"/>
      <c r="CJ1031" s="130"/>
      <c r="CK1031" s="130"/>
      <c r="CL1031" s="130"/>
      <c r="CM1031" s="1"/>
      <c r="CN1031" s="1"/>
      <c r="CO1031" s="1"/>
      <c r="CP1031" s="1"/>
      <c r="CQ1031" s="1"/>
    </row>
    <row r="1032" spans="2:95" s="14" customFormat="1" ht="13.5" customHeight="1">
      <c r="B1032" s="451"/>
      <c r="C1032" s="566"/>
      <c r="D1032" s="581"/>
      <c r="E1032" s="569"/>
      <c r="F1032" s="569"/>
      <c r="G1032" s="116" t="s">
        <v>134</v>
      </c>
      <c r="H1032" s="187">
        <v>16063309</v>
      </c>
      <c r="I1032" s="160">
        <f>IFERROR(H1032/E1031,"-")</f>
        <v>1.8627673085767123E-2</v>
      </c>
      <c r="J1032" s="187">
        <v>273</v>
      </c>
      <c r="K1032" s="160">
        <f>IFERROR(J1032/F1031,"-")</f>
        <v>0.19985358711566617</v>
      </c>
      <c r="L1032" s="190">
        <f t="shared" si="599"/>
        <v>58839.959706959708</v>
      </c>
      <c r="M1032" s="101">
        <f t="shared" ref="M1032:M1048" si="604">IFERROR(J1032/$BL$62,0)</f>
        <v>2.5930851063829786E-2</v>
      </c>
      <c r="N1032" s="569"/>
      <c r="O1032" s="569"/>
      <c r="P1032" s="116" t="s">
        <v>134</v>
      </c>
      <c r="Q1032" s="187">
        <v>3347388</v>
      </c>
      <c r="R1032" s="160">
        <f>IFERROR(Q1032/N1031,"-")</f>
        <v>3.1516144385019186E-2</v>
      </c>
      <c r="S1032" s="187">
        <v>32</v>
      </c>
      <c r="T1032" s="160">
        <f>IFERROR(S1032/O1031,"-")</f>
        <v>0.1807909604519774</v>
      </c>
      <c r="U1032" s="190">
        <f t="shared" si="600"/>
        <v>104605.875</v>
      </c>
      <c r="V1032" s="101">
        <f t="shared" ref="V1032:V1048" si="605">IFERROR(S1032/$BL$62,0)</f>
        <v>3.0395136778115501E-3</v>
      </c>
      <c r="W1032" s="569"/>
      <c r="X1032" s="569"/>
      <c r="Y1032" s="116" t="s">
        <v>134</v>
      </c>
      <c r="Z1032" s="187">
        <v>240378</v>
      </c>
      <c r="AA1032" s="160">
        <f>IFERROR(Z1032/W1031,"-")</f>
        <v>4.0364936452151499E-3</v>
      </c>
      <c r="AB1032" s="187">
        <v>14</v>
      </c>
      <c r="AC1032" s="160">
        <f>IFERROR(AB1032/X1031,"-")</f>
        <v>0.15555555555555556</v>
      </c>
      <c r="AD1032" s="190">
        <f t="shared" si="601"/>
        <v>17169.857142857141</v>
      </c>
      <c r="AE1032" s="101">
        <f t="shared" ref="AE1032:AE1048" si="606">IFERROR(AB1032/$BL$62,0)</f>
        <v>1.3297872340425532E-3</v>
      </c>
      <c r="AF1032" s="569"/>
      <c r="AG1032" s="569"/>
      <c r="AH1032" s="116" t="s">
        <v>134</v>
      </c>
      <c r="AI1032" s="187">
        <v>1883971</v>
      </c>
      <c r="AJ1032" s="160">
        <f>IFERROR(AI1032/AF1031,"-")</f>
        <v>1.462615924188748E-2</v>
      </c>
      <c r="AK1032" s="187">
        <v>41</v>
      </c>
      <c r="AL1032" s="160">
        <f>IFERROR(AK1032/AG1031,"-")</f>
        <v>0.23699421965317918</v>
      </c>
      <c r="AM1032" s="190">
        <f t="shared" si="602"/>
        <v>45950.512195121948</v>
      </c>
      <c r="AN1032" s="101">
        <f t="shared" ref="AN1032:AN1048" si="607">IFERROR(AK1032/$BL$62,0)</f>
        <v>3.8943768996960487E-3</v>
      </c>
      <c r="AO1032" s="569"/>
      <c r="AP1032" s="586"/>
      <c r="AQ1032" s="116" t="s">
        <v>134</v>
      </c>
      <c r="AR1032" s="187">
        <f t="shared" si="597"/>
        <v>21535046</v>
      </c>
      <c r="AS1032" s="160">
        <f>IFERROR(AR1032/AO1031,"-")</f>
        <v>1.8614325433240909E-2</v>
      </c>
      <c r="AT1032" s="187">
        <f t="shared" si="598"/>
        <v>360</v>
      </c>
      <c r="AU1032" s="160">
        <f>IFERROR(AT1032/AP1031,"-")</f>
        <v>0.19933554817275748</v>
      </c>
      <c r="AV1032" s="190">
        <f t="shared" si="603"/>
        <v>59819.572222222225</v>
      </c>
      <c r="AW1032" s="101">
        <f t="shared" ref="AW1032:AW1048" si="608">IFERROR(AT1032/$BL$62,0)</f>
        <v>3.4194528875379937E-2</v>
      </c>
      <c r="AX1032" s="112"/>
      <c r="BN1032" s="476"/>
      <c r="BO1032" s="566"/>
      <c r="BP1032" s="569"/>
      <c r="BQ1032" s="569"/>
      <c r="BR1032" s="388" t="s">
        <v>436</v>
      </c>
      <c r="BS1032" s="374">
        <v>0</v>
      </c>
      <c r="BT1032" s="329">
        <v>0</v>
      </c>
      <c r="BU1032" s="374">
        <v>0</v>
      </c>
      <c r="BV1032" s="329">
        <v>0</v>
      </c>
      <c r="BW1032" s="374" t="s">
        <v>329</v>
      </c>
      <c r="BX1032" s="389">
        <v>0</v>
      </c>
      <c r="CA1032" s="9"/>
      <c r="CB1032" s="138"/>
      <c r="CC1032" s="138"/>
      <c r="CD1032" s="138"/>
      <c r="CE1032" s="138"/>
      <c r="CF1032" s="138"/>
      <c r="CG1032" s="138"/>
      <c r="CH1032" s="1"/>
      <c r="CI1032" s="9"/>
      <c r="CJ1032" s="130"/>
      <c r="CK1032" s="130"/>
      <c r="CL1032" s="130"/>
      <c r="CM1032" s="1"/>
      <c r="CN1032" s="1"/>
      <c r="CO1032" s="1"/>
      <c r="CP1032" s="1"/>
      <c r="CQ1032" s="1"/>
    </row>
    <row r="1033" spans="2:95" s="14" customFormat="1" ht="13.5" customHeight="1">
      <c r="B1033" s="451"/>
      <c r="C1033" s="566"/>
      <c r="D1033" s="581"/>
      <c r="E1033" s="569"/>
      <c r="F1033" s="569"/>
      <c r="G1033" s="116" t="s">
        <v>474</v>
      </c>
      <c r="H1033" s="187">
        <v>10213938</v>
      </c>
      <c r="I1033" s="160">
        <f>IFERROR(H1033/E1031,"-")</f>
        <v>1.1844502149731049E-2</v>
      </c>
      <c r="J1033" s="187">
        <v>76</v>
      </c>
      <c r="K1033" s="160">
        <f>IFERROR(J1033/F1031,"-")</f>
        <v>5.5636896046852125E-2</v>
      </c>
      <c r="L1033" s="190">
        <f t="shared" si="599"/>
        <v>134393.92105263157</v>
      </c>
      <c r="M1033" s="101">
        <f t="shared" si="604"/>
        <v>7.2188449848024317E-3</v>
      </c>
      <c r="N1033" s="569"/>
      <c r="O1033" s="569"/>
      <c r="P1033" s="116" t="s">
        <v>474</v>
      </c>
      <c r="Q1033" s="187">
        <v>187341</v>
      </c>
      <c r="R1033" s="160">
        <f>IFERROR(Q1033/N1031,"-")</f>
        <v>1.7638427350620482E-3</v>
      </c>
      <c r="S1033" s="187">
        <v>8</v>
      </c>
      <c r="T1033" s="160">
        <f>IFERROR(S1033/O1031,"-")</f>
        <v>4.519774011299435E-2</v>
      </c>
      <c r="U1033" s="190">
        <f t="shared" si="600"/>
        <v>23417.625</v>
      </c>
      <c r="V1033" s="101">
        <f t="shared" si="605"/>
        <v>7.5987841945288754E-4</v>
      </c>
      <c r="W1033" s="569"/>
      <c r="X1033" s="569"/>
      <c r="Y1033" s="116" t="s">
        <v>474</v>
      </c>
      <c r="Z1033" s="187">
        <v>1118442</v>
      </c>
      <c r="AA1033" s="160">
        <f>IFERROR(Z1033/W1031,"-")</f>
        <v>1.8781186404503419E-2</v>
      </c>
      <c r="AB1033" s="187">
        <v>12</v>
      </c>
      <c r="AC1033" s="160">
        <f>IFERROR(AB1033/X1031,"-")</f>
        <v>0.13333333333333333</v>
      </c>
      <c r="AD1033" s="190">
        <f t="shared" si="601"/>
        <v>93203.5</v>
      </c>
      <c r="AE1033" s="101">
        <f t="shared" si="606"/>
        <v>1.1398176291793312E-3</v>
      </c>
      <c r="AF1033" s="569"/>
      <c r="AG1033" s="569"/>
      <c r="AH1033" s="116" t="s">
        <v>474</v>
      </c>
      <c r="AI1033" s="187">
        <v>2047667</v>
      </c>
      <c r="AJ1033" s="160">
        <f>IFERROR(AI1033/AF1031,"-")</f>
        <v>1.5897008826759016E-2</v>
      </c>
      <c r="AK1033" s="187">
        <v>11</v>
      </c>
      <c r="AL1033" s="160">
        <f>IFERROR(AK1033/AG1031,"-")</f>
        <v>6.358381502890173E-2</v>
      </c>
      <c r="AM1033" s="190">
        <f t="shared" si="602"/>
        <v>186151.54545454544</v>
      </c>
      <c r="AN1033" s="101">
        <f t="shared" si="607"/>
        <v>1.0448328267477203E-3</v>
      </c>
      <c r="AO1033" s="569"/>
      <c r="AP1033" s="586"/>
      <c r="AQ1033" s="116" t="s">
        <v>474</v>
      </c>
      <c r="AR1033" s="187">
        <f t="shared" si="597"/>
        <v>13567388</v>
      </c>
      <c r="AS1033" s="160">
        <f>IFERROR(AR1033/AO1031,"-")</f>
        <v>1.1727292131674458E-2</v>
      </c>
      <c r="AT1033" s="187">
        <f t="shared" si="598"/>
        <v>107</v>
      </c>
      <c r="AU1033" s="160">
        <f>IFERROR(AT1033/AP1031,"-")</f>
        <v>5.9246954595791802E-2</v>
      </c>
      <c r="AV1033" s="190">
        <f t="shared" si="603"/>
        <v>126798.01869158879</v>
      </c>
      <c r="AW1033" s="101">
        <f t="shared" si="608"/>
        <v>1.0163373860182371E-2</v>
      </c>
      <c r="AX1033" s="111"/>
      <c r="BJ1033" s="12"/>
      <c r="BM1033" s="12"/>
      <c r="BN1033" s="476"/>
      <c r="BO1033" s="566"/>
      <c r="BP1033" s="569"/>
      <c r="BQ1033" s="569"/>
      <c r="BR1033" s="388" t="s">
        <v>140</v>
      </c>
      <c r="BS1033" s="374">
        <v>151674</v>
      </c>
      <c r="BT1033" s="329">
        <v>2.3391078744906708E-3</v>
      </c>
      <c r="BU1033" s="374">
        <v>3</v>
      </c>
      <c r="BV1033" s="329">
        <v>3.614457831325301E-2</v>
      </c>
      <c r="BW1033" s="374">
        <v>50558</v>
      </c>
      <c r="BX1033" s="389">
        <v>3.6434296818071412E-4</v>
      </c>
      <c r="BY1033" s="12"/>
      <c r="CA1033" s="9"/>
      <c r="CB1033" s="138"/>
      <c r="CC1033" s="138"/>
      <c r="CD1033" s="138"/>
      <c r="CE1033" s="138"/>
      <c r="CF1033" s="138"/>
      <c r="CG1033" s="138"/>
      <c r="CH1033" s="1"/>
      <c r="CI1033" s="9"/>
      <c r="CJ1033" s="130"/>
      <c r="CK1033" s="130"/>
      <c r="CL1033" s="130"/>
      <c r="CM1033" s="1"/>
      <c r="CN1033" s="1"/>
      <c r="CO1033" s="1"/>
      <c r="CP1033" s="1"/>
      <c r="CQ1033" s="1"/>
    </row>
    <row r="1034" spans="2:95" s="14" customFormat="1" ht="13.5" customHeight="1">
      <c r="B1034" s="451"/>
      <c r="C1034" s="566"/>
      <c r="D1034" s="581"/>
      <c r="E1034" s="569"/>
      <c r="F1034" s="569"/>
      <c r="G1034" s="117" t="s">
        <v>135</v>
      </c>
      <c r="H1034" s="187">
        <v>14169470</v>
      </c>
      <c r="I1034" s="160">
        <f>IFERROR(H1034/E1031,"-")</f>
        <v>1.6431499572011263E-2</v>
      </c>
      <c r="J1034" s="187">
        <v>345</v>
      </c>
      <c r="K1034" s="160">
        <f>IFERROR(J1034/F1031,"-")</f>
        <v>0.25256222547584189</v>
      </c>
      <c r="L1034" s="190">
        <f t="shared" si="599"/>
        <v>41070.927536231888</v>
      </c>
      <c r="M1034" s="101">
        <f t="shared" si="604"/>
        <v>3.2769756838905775E-2</v>
      </c>
      <c r="N1034" s="569"/>
      <c r="O1034" s="569"/>
      <c r="P1034" s="117" t="s">
        <v>135</v>
      </c>
      <c r="Q1034" s="187">
        <v>2569563</v>
      </c>
      <c r="R1034" s="160">
        <f>IFERROR(Q1034/N1031,"-")</f>
        <v>2.4192808994476605E-2</v>
      </c>
      <c r="S1034" s="187">
        <v>56</v>
      </c>
      <c r="T1034" s="160">
        <f>IFERROR(S1034/O1031,"-")</f>
        <v>0.31638418079096048</v>
      </c>
      <c r="U1034" s="190">
        <f t="shared" si="600"/>
        <v>45885.053571428572</v>
      </c>
      <c r="V1034" s="101">
        <f t="shared" si="605"/>
        <v>5.3191489361702126E-3</v>
      </c>
      <c r="W1034" s="569"/>
      <c r="X1034" s="569"/>
      <c r="Y1034" s="117" t="s">
        <v>135</v>
      </c>
      <c r="Z1034" s="187">
        <v>3046946</v>
      </c>
      <c r="AA1034" s="160">
        <f>IFERROR(Z1034/W1031,"-")</f>
        <v>5.1165157236992241E-2</v>
      </c>
      <c r="AB1034" s="187">
        <v>23</v>
      </c>
      <c r="AC1034" s="160">
        <f>IFERROR(AB1034/X1031,"-")</f>
        <v>0.25555555555555554</v>
      </c>
      <c r="AD1034" s="190">
        <f t="shared" si="601"/>
        <v>132475.91304347827</v>
      </c>
      <c r="AE1034" s="101">
        <f t="shared" si="606"/>
        <v>2.1846504559270515E-3</v>
      </c>
      <c r="AF1034" s="569"/>
      <c r="AG1034" s="569"/>
      <c r="AH1034" s="117" t="s">
        <v>135</v>
      </c>
      <c r="AI1034" s="187">
        <v>2782318</v>
      </c>
      <c r="AJ1034" s="160">
        <f>IFERROR(AI1034/AF1031,"-")</f>
        <v>2.1600452517352917E-2</v>
      </c>
      <c r="AK1034" s="187">
        <v>53</v>
      </c>
      <c r="AL1034" s="160">
        <f>IFERROR(AK1034/AG1031,"-")</f>
        <v>0.30635838150289019</v>
      </c>
      <c r="AM1034" s="190">
        <f t="shared" si="602"/>
        <v>52496.566037735851</v>
      </c>
      <c r="AN1034" s="101">
        <f t="shared" si="607"/>
        <v>5.0341945288753798E-3</v>
      </c>
      <c r="AO1034" s="569"/>
      <c r="AP1034" s="586"/>
      <c r="AQ1034" s="117" t="s">
        <v>135</v>
      </c>
      <c r="AR1034" s="187">
        <f t="shared" si="597"/>
        <v>22568297</v>
      </c>
      <c r="AS1034" s="160">
        <f>IFERROR(AR1034/AO1031,"-")</f>
        <v>1.9507440329221238E-2</v>
      </c>
      <c r="AT1034" s="187">
        <f t="shared" si="598"/>
        <v>477</v>
      </c>
      <c r="AU1034" s="160">
        <f>IFERROR(AT1034/AP1031,"-")</f>
        <v>0.26411960132890366</v>
      </c>
      <c r="AV1034" s="190">
        <f t="shared" si="603"/>
        <v>47312.991614255763</v>
      </c>
      <c r="AW1034" s="101">
        <f t="shared" si="608"/>
        <v>4.5307750759878418E-2</v>
      </c>
      <c r="AX1034" s="112"/>
      <c r="BN1034" s="476"/>
      <c r="BO1034" s="566"/>
      <c r="BP1034" s="569"/>
      <c r="BQ1034" s="569"/>
      <c r="BR1034" s="388" t="s">
        <v>141</v>
      </c>
      <c r="BS1034" s="374">
        <v>18377</v>
      </c>
      <c r="BT1034" s="329">
        <v>2.8340905764676256E-4</v>
      </c>
      <c r="BU1034" s="374">
        <v>2</v>
      </c>
      <c r="BV1034" s="329">
        <v>2.4096385542168676E-2</v>
      </c>
      <c r="BW1034" s="374">
        <v>9188.5</v>
      </c>
      <c r="BX1034" s="389">
        <v>2.4289531212047608E-4</v>
      </c>
      <c r="CA1034" s="9"/>
      <c r="CB1034" s="138"/>
      <c r="CC1034" s="138"/>
      <c r="CD1034" s="138"/>
      <c r="CE1034" s="138"/>
      <c r="CF1034" s="138"/>
      <c r="CG1034" s="138"/>
      <c r="CH1034" s="1"/>
      <c r="CI1034" s="9"/>
      <c r="CJ1034" s="130"/>
      <c r="CK1034" s="130"/>
      <c r="CL1034" s="130"/>
      <c r="CM1034" s="1"/>
      <c r="CN1034" s="1"/>
      <c r="CO1034" s="1"/>
      <c r="CP1034" s="1"/>
      <c r="CQ1034" s="1"/>
    </row>
    <row r="1035" spans="2:95" s="14" customFormat="1" ht="13.5" customHeight="1">
      <c r="B1035" s="451"/>
      <c r="C1035" s="566"/>
      <c r="D1035" s="581"/>
      <c r="E1035" s="569"/>
      <c r="F1035" s="569"/>
      <c r="G1035" s="117" t="s">
        <v>136</v>
      </c>
      <c r="H1035" s="187">
        <v>4976109</v>
      </c>
      <c r="I1035" s="160">
        <f>IFERROR(H1035/E1031,"-")</f>
        <v>5.7705004424146705E-3</v>
      </c>
      <c r="J1035" s="187">
        <v>49</v>
      </c>
      <c r="K1035" s="160">
        <f>IFERROR(J1035/F1031,"-")</f>
        <v>3.5871156661786238E-2</v>
      </c>
      <c r="L1035" s="190">
        <f t="shared" si="599"/>
        <v>101553.24489795919</v>
      </c>
      <c r="M1035" s="101">
        <f t="shared" si="604"/>
        <v>4.6542553191489359E-3</v>
      </c>
      <c r="N1035" s="569"/>
      <c r="O1035" s="569"/>
      <c r="P1035" s="117" t="s">
        <v>136</v>
      </c>
      <c r="Q1035" s="187">
        <v>2360960</v>
      </c>
      <c r="R1035" s="160">
        <f>IFERROR(Q1035/N1031,"-")</f>
        <v>2.222878144011238E-2</v>
      </c>
      <c r="S1035" s="187">
        <v>7</v>
      </c>
      <c r="T1035" s="160">
        <f>IFERROR(S1035/O1031,"-")</f>
        <v>3.954802259887006E-2</v>
      </c>
      <c r="U1035" s="190">
        <f t="shared" si="600"/>
        <v>337280</v>
      </c>
      <c r="V1035" s="101">
        <f t="shared" si="605"/>
        <v>6.6489361702127658E-4</v>
      </c>
      <c r="W1035" s="569"/>
      <c r="X1035" s="569"/>
      <c r="Y1035" s="117" t="s">
        <v>136</v>
      </c>
      <c r="Z1035" s="187">
        <v>8154</v>
      </c>
      <c r="AA1035" s="160">
        <f>IFERROR(Z1035/W1031,"-")</f>
        <v>1.3692421595605395E-4</v>
      </c>
      <c r="AB1035" s="187">
        <v>3</v>
      </c>
      <c r="AC1035" s="160">
        <f>IFERROR(AB1035/X1031,"-")</f>
        <v>3.3333333333333333E-2</v>
      </c>
      <c r="AD1035" s="190">
        <f t="shared" si="601"/>
        <v>2718</v>
      </c>
      <c r="AE1035" s="101">
        <f t="shared" si="606"/>
        <v>2.8495440729483281E-4</v>
      </c>
      <c r="AF1035" s="569"/>
      <c r="AG1035" s="569"/>
      <c r="AH1035" s="117" t="s">
        <v>136</v>
      </c>
      <c r="AI1035" s="187">
        <v>77007</v>
      </c>
      <c r="AJ1035" s="160">
        <f>IFERROR(AI1035/AF1031,"-")</f>
        <v>5.9784181642924929E-4</v>
      </c>
      <c r="AK1035" s="187">
        <v>11</v>
      </c>
      <c r="AL1035" s="160">
        <f>IFERROR(AK1035/AG1031,"-")</f>
        <v>6.358381502890173E-2</v>
      </c>
      <c r="AM1035" s="190">
        <f t="shared" si="602"/>
        <v>7000.636363636364</v>
      </c>
      <c r="AN1035" s="101">
        <f t="shared" si="607"/>
        <v>1.0448328267477203E-3</v>
      </c>
      <c r="AO1035" s="569"/>
      <c r="AP1035" s="586"/>
      <c r="AQ1035" s="117" t="s">
        <v>136</v>
      </c>
      <c r="AR1035" s="187">
        <f t="shared" si="597"/>
        <v>7422230</v>
      </c>
      <c r="AS1035" s="160">
        <f>IFERROR(AR1035/AO1031,"-")</f>
        <v>6.4155797327000675E-3</v>
      </c>
      <c r="AT1035" s="187">
        <f t="shared" si="598"/>
        <v>70</v>
      </c>
      <c r="AU1035" s="160">
        <f>IFERROR(AT1035/AP1031,"-")</f>
        <v>3.875968992248062E-2</v>
      </c>
      <c r="AV1035" s="190">
        <f t="shared" si="603"/>
        <v>106031.85714285714</v>
      </c>
      <c r="AW1035" s="101">
        <f t="shared" si="608"/>
        <v>6.648936170212766E-3</v>
      </c>
      <c r="AX1035" s="112"/>
      <c r="BN1035" s="476"/>
      <c r="BO1035" s="566"/>
      <c r="BP1035" s="569"/>
      <c r="BQ1035" s="569"/>
      <c r="BR1035" s="388" t="s">
        <v>142</v>
      </c>
      <c r="BS1035" s="374">
        <v>0</v>
      </c>
      <c r="BT1035" s="329">
        <v>0</v>
      </c>
      <c r="BU1035" s="374">
        <v>0</v>
      </c>
      <c r="BV1035" s="329">
        <v>0</v>
      </c>
      <c r="BW1035" s="374" t="s">
        <v>329</v>
      </c>
      <c r="BX1035" s="389">
        <v>0</v>
      </c>
      <c r="CA1035" s="9"/>
      <c r="CB1035" s="138"/>
      <c r="CC1035" s="138"/>
      <c r="CD1035" s="138"/>
      <c r="CE1035" s="138"/>
      <c r="CF1035" s="138"/>
      <c r="CG1035" s="138"/>
      <c r="CH1035" s="1"/>
      <c r="CI1035" s="9"/>
      <c r="CJ1035" s="130"/>
      <c r="CK1035" s="130"/>
      <c r="CL1035" s="130"/>
      <c r="CM1035" s="1"/>
      <c r="CN1035" s="1"/>
      <c r="CO1035" s="1"/>
      <c r="CP1035" s="1"/>
      <c r="CQ1035" s="1"/>
    </row>
    <row r="1036" spans="2:95" s="14" customFormat="1" ht="13.5" customHeight="1">
      <c r="B1036" s="451"/>
      <c r="C1036" s="566"/>
      <c r="D1036" s="581"/>
      <c r="E1036" s="569"/>
      <c r="F1036" s="569"/>
      <c r="G1036" s="117" t="s">
        <v>137</v>
      </c>
      <c r="H1036" s="187">
        <v>26605624</v>
      </c>
      <c r="I1036" s="160">
        <f>IFERROR(H1036/E1031,"-")</f>
        <v>3.0852974696237236E-2</v>
      </c>
      <c r="J1036" s="187">
        <v>386</v>
      </c>
      <c r="K1036" s="160">
        <f>IFERROR(J1036/F1031,"-")</f>
        <v>0.28257686676427524</v>
      </c>
      <c r="L1036" s="190">
        <f t="shared" si="599"/>
        <v>68926.48704663213</v>
      </c>
      <c r="M1036" s="101">
        <f t="shared" si="604"/>
        <v>3.6664133738601827E-2</v>
      </c>
      <c r="N1036" s="569"/>
      <c r="O1036" s="569"/>
      <c r="P1036" s="117" t="s">
        <v>137</v>
      </c>
      <c r="Q1036" s="187">
        <v>1888038</v>
      </c>
      <c r="R1036" s="160">
        <f>IFERROR(Q1036/N1031,"-")</f>
        <v>1.7776152096023182E-2</v>
      </c>
      <c r="S1036" s="187">
        <v>67</v>
      </c>
      <c r="T1036" s="160">
        <f>IFERROR(S1036/O1031,"-")</f>
        <v>0.37853107344632769</v>
      </c>
      <c r="U1036" s="190">
        <f t="shared" si="600"/>
        <v>28179.671641791047</v>
      </c>
      <c r="V1036" s="101">
        <f t="shared" si="605"/>
        <v>6.3639817629179331E-3</v>
      </c>
      <c r="W1036" s="569"/>
      <c r="X1036" s="569"/>
      <c r="Y1036" s="117" t="s">
        <v>137</v>
      </c>
      <c r="Z1036" s="187">
        <v>3182774</v>
      </c>
      <c r="AA1036" s="160">
        <f>IFERROR(Z1036/W1031,"-")</f>
        <v>5.3446018459076969E-2</v>
      </c>
      <c r="AB1036" s="187">
        <v>31</v>
      </c>
      <c r="AC1036" s="160">
        <f>IFERROR(AB1036/X1031,"-")</f>
        <v>0.34444444444444444</v>
      </c>
      <c r="AD1036" s="190">
        <f t="shared" si="601"/>
        <v>102670.12903225806</v>
      </c>
      <c r="AE1036" s="101">
        <f t="shared" si="606"/>
        <v>2.9445288753799392E-3</v>
      </c>
      <c r="AF1036" s="569"/>
      <c r="AG1036" s="569"/>
      <c r="AH1036" s="117" t="s">
        <v>137</v>
      </c>
      <c r="AI1036" s="187">
        <v>3458523</v>
      </c>
      <c r="AJ1036" s="160">
        <f>IFERROR(AI1036/AF1031,"-")</f>
        <v>2.6850152226191599E-2</v>
      </c>
      <c r="AK1036" s="187">
        <v>68</v>
      </c>
      <c r="AL1036" s="160">
        <f>IFERROR(AK1036/AG1031,"-")</f>
        <v>0.39306358381502893</v>
      </c>
      <c r="AM1036" s="190">
        <f t="shared" si="602"/>
        <v>50860.632352941175</v>
      </c>
      <c r="AN1036" s="101">
        <f t="shared" si="607"/>
        <v>6.4589665653495441E-3</v>
      </c>
      <c r="AO1036" s="569"/>
      <c r="AP1036" s="586"/>
      <c r="AQ1036" s="117" t="s">
        <v>137</v>
      </c>
      <c r="AR1036" s="187">
        <f t="shared" si="597"/>
        <v>35134959</v>
      </c>
      <c r="AS1036" s="160">
        <f>IFERROR(AR1036/AO1031,"-")</f>
        <v>3.0369731316551473E-2</v>
      </c>
      <c r="AT1036" s="187">
        <f t="shared" si="598"/>
        <v>552</v>
      </c>
      <c r="AU1036" s="160">
        <f>IFERROR(AT1036/AP1031,"-")</f>
        <v>0.30564784053156147</v>
      </c>
      <c r="AV1036" s="190">
        <f t="shared" si="603"/>
        <v>63650.288043478264</v>
      </c>
      <c r="AW1036" s="101">
        <f t="shared" si="608"/>
        <v>5.243161094224924E-2</v>
      </c>
      <c r="AX1036" s="112"/>
      <c r="BN1036" s="476"/>
      <c r="BO1036" s="566"/>
      <c r="BP1036" s="569"/>
      <c r="BQ1036" s="569"/>
      <c r="BR1036" s="388" t="s">
        <v>143</v>
      </c>
      <c r="BS1036" s="374">
        <v>500011</v>
      </c>
      <c r="BT1036" s="329">
        <v>7.7111414443606346E-3</v>
      </c>
      <c r="BU1036" s="374">
        <v>1</v>
      </c>
      <c r="BV1036" s="329">
        <v>1.2048192771084338E-2</v>
      </c>
      <c r="BW1036" s="374">
        <v>500011</v>
      </c>
      <c r="BX1036" s="389">
        <v>1.2144765606023804E-4</v>
      </c>
      <c r="CA1036" s="9"/>
      <c r="CB1036" s="138"/>
      <c r="CC1036" s="138"/>
      <c r="CD1036" s="138"/>
      <c r="CE1036" s="138"/>
      <c r="CF1036" s="138"/>
      <c r="CG1036" s="138"/>
      <c r="CH1036" s="1"/>
      <c r="CI1036" s="9"/>
      <c r="CJ1036" s="130"/>
      <c r="CK1036" s="130"/>
      <c r="CL1036" s="130"/>
      <c r="CM1036" s="1"/>
      <c r="CN1036" s="1"/>
      <c r="CO1036" s="1"/>
      <c r="CP1036" s="1"/>
      <c r="CQ1036" s="1"/>
    </row>
    <row r="1037" spans="2:95" s="14" customFormat="1" ht="13.5" customHeight="1">
      <c r="B1037" s="451"/>
      <c r="C1037" s="566"/>
      <c r="D1037" s="581"/>
      <c r="E1037" s="569"/>
      <c r="F1037" s="569"/>
      <c r="G1037" s="117" t="s">
        <v>138</v>
      </c>
      <c r="H1037" s="187">
        <v>21991724</v>
      </c>
      <c r="I1037" s="160">
        <f>IFERROR(H1037/E1031,"-")</f>
        <v>2.5502506691766867E-2</v>
      </c>
      <c r="J1037" s="187">
        <v>409</v>
      </c>
      <c r="K1037" s="160">
        <f>IFERROR(J1037/F1031,"-")</f>
        <v>0.29941434846266474</v>
      </c>
      <c r="L1037" s="190">
        <f t="shared" si="599"/>
        <v>53769.496332518334</v>
      </c>
      <c r="M1037" s="101">
        <f t="shared" si="604"/>
        <v>3.8848784194528876E-2</v>
      </c>
      <c r="N1037" s="569"/>
      <c r="O1037" s="569"/>
      <c r="P1037" s="117" t="s">
        <v>138</v>
      </c>
      <c r="Q1037" s="187">
        <v>4847279</v>
      </c>
      <c r="R1037" s="160">
        <f>IFERROR(Q1037/N1031,"-")</f>
        <v>4.5637836079495835E-2</v>
      </c>
      <c r="S1037" s="187">
        <v>76</v>
      </c>
      <c r="T1037" s="160">
        <f>IFERROR(S1037/O1031,"-")</f>
        <v>0.42937853107344631</v>
      </c>
      <c r="U1037" s="190">
        <f t="shared" si="600"/>
        <v>63779.98684210526</v>
      </c>
      <c r="V1037" s="101">
        <f t="shared" si="605"/>
        <v>7.2188449848024317E-3</v>
      </c>
      <c r="W1037" s="569"/>
      <c r="X1037" s="569"/>
      <c r="Y1037" s="117" t="s">
        <v>138</v>
      </c>
      <c r="Z1037" s="187">
        <v>1193337</v>
      </c>
      <c r="AA1037" s="160">
        <f>IFERROR(Z1037/W1031,"-")</f>
        <v>2.0038843892120375E-2</v>
      </c>
      <c r="AB1037" s="187">
        <v>38</v>
      </c>
      <c r="AC1037" s="160">
        <f>IFERROR(AB1037/X1031,"-")</f>
        <v>0.42222222222222222</v>
      </c>
      <c r="AD1037" s="190">
        <f t="shared" si="601"/>
        <v>31403.605263157893</v>
      </c>
      <c r="AE1037" s="101">
        <f t="shared" si="606"/>
        <v>3.6094224924012159E-3</v>
      </c>
      <c r="AF1037" s="569"/>
      <c r="AG1037" s="569"/>
      <c r="AH1037" s="117" t="s">
        <v>138</v>
      </c>
      <c r="AI1037" s="187">
        <v>3410205</v>
      </c>
      <c r="AJ1037" s="160">
        <f>IFERROR(AI1037/AF1031,"-")</f>
        <v>2.6475036705703482E-2</v>
      </c>
      <c r="AK1037" s="187">
        <v>67</v>
      </c>
      <c r="AL1037" s="160">
        <f>IFERROR(AK1037/AG1031,"-")</f>
        <v>0.38728323699421963</v>
      </c>
      <c r="AM1037" s="190">
        <f t="shared" si="602"/>
        <v>50898.582089552241</v>
      </c>
      <c r="AN1037" s="101">
        <f t="shared" si="607"/>
        <v>6.3639817629179331E-3</v>
      </c>
      <c r="AO1037" s="569"/>
      <c r="AP1037" s="586"/>
      <c r="AQ1037" s="117" t="s">
        <v>138</v>
      </c>
      <c r="AR1037" s="187">
        <f t="shared" si="597"/>
        <v>31442545</v>
      </c>
      <c r="AS1037" s="160">
        <f>IFERROR(AR1037/AO1031,"-")</f>
        <v>2.7178106101065296E-2</v>
      </c>
      <c r="AT1037" s="187">
        <f t="shared" si="598"/>
        <v>590</v>
      </c>
      <c r="AU1037" s="160">
        <f>IFERROR(AT1037/AP1031,"-")</f>
        <v>0.32668881506090808</v>
      </c>
      <c r="AV1037" s="190">
        <f t="shared" si="603"/>
        <v>53292.449152542373</v>
      </c>
      <c r="AW1037" s="101">
        <f t="shared" si="608"/>
        <v>5.6041033434650459E-2</v>
      </c>
      <c r="AX1037" s="112"/>
      <c r="BN1037" s="476"/>
      <c r="BO1037" s="566"/>
      <c r="BP1037" s="569"/>
      <c r="BQ1037" s="569"/>
      <c r="BR1037" s="388" t="s">
        <v>144</v>
      </c>
      <c r="BS1037" s="374">
        <v>319260</v>
      </c>
      <c r="BT1037" s="329">
        <v>4.9236097156394086E-3</v>
      </c>
      <c r="BU1037" s="374">
        <v>12</v>
      </c>
      <c r="BV1037" s="329">
        <v>0.14457831325301204</v>
      </c>
      <c r="BW1037" s="374">
        <v>26605</v>
      </c>
      <c r="BX1037" s="389">
        <v>1.4573718727228565E-3</v>
      </c>
      <c r="CA1037" s="9"/>
      <c r="CB1037" s="138"/>
      <c r="CC1037" s="138"/>
      <c r="CD1037" s="138"/>
      <c r="CE1037" s="138"/>
      <c r="CF1037" s="138"/>
      <c r="CG1037" s="138"/>
      <c r="CH1037" s="1"/>
      <c r="CI1037" s="9"/>
      <c r="CJ1037" s="130"/>
      <c r="CK1037" s="130"/>
      <c r="CL1037" s="130"/>
      <c r="CM1037" s="1"/>
      <c r="CN1037" s="1"/>
      <c r="CO1037" s="1"/>
      <c r="CP1037" s="1"/>
      <c r="CQ1037" s="1"/>
    </row>
    <row r="1038" spans="2:95" s="14" customFormat="1" ht="13.5" customHeight="1">
      <c r="B1038" s="451"/>
      <c r="C1038" s="566"/>
      <c r="D1038" s="581"/>
      <c r="E1038" s="569"/>
      <c r="F1038" s="569"/>
      <c r="G1038" s="117" t="s">
        <v>139</v>
      </c>
      <c r="H1038" s="187">
        <v>28368983</v>
      </c>
      <c r="I1038" s="160">
        <f>IFERROR(H1038/E1031,"-")</f>
        <v>3.2897838241154741E-2</v>
      </c>
      <c r="J1038" s="187">
        <v>111</v>
      </c>
      <c r="K1038" s="160">
        <f>IFERROR(J1038/F1031,"-")</f>
        <v>8.1259150805270866E-2</v>
      </c>
      <c r="L1038" s="190">
        <f t="shared" si="599"/>
        <v>255576.42342342343</v>
      </c>
      <c r="M1038" s="101">
        <f t="shared" si="604"/>
        <v>1.0543313069908815E-2</v>
      </c>
      <c r="N1038" s="569"/>
      <c r="O1038" s="569"/>
      <c r="P1038" s="117" t="s">
        <v>139</v>
      </c>
      <c r="Q1038" s="187">
        <v>2997424</v>
      </c>
      <c r="R1038" s="160">
        <f>IFERROR(Q1038/N1031,"-")</f>
        <v>2.8221182476343271E-2</v>
      </c>
      <c r="S1038" s="187">
        <v>20</v>
      </c>
      <c r="T1038" s="160">
        <f>IFERROR(S1038/O1031,"-")</f>
        <v>0.11299435028248588</v>
      </c>
      <c r="U1038" s="190">
        <f t="shared" si="600"/>
        <v>149871.20000000001</v>
      </c>
      <c r="V1038" s="101">
        <f t="shared" si="605"/>
        <v>1.8996960486322189E-3</v>
      </c>
      <c r="W1038" s="569"/>
      <c r="X1038" s="569"/>
      <c r="Y1038" s="117" t="s">
        <v>139</v>
      </c>
      <c r="Z1038" s="187">
        <v>1646452</v>
      </c>
      <c r="AA1038" s="160">
        <f>IFERROR(Z1038/W1031,"-")</f>
        <v>2.7647675890271881E-2</v>
      </c>
      <c r="AB1038" s="187">
        <v>10</v>
      </c>
      <c r="AC1038" s="160">
        <f>IFERROR(AB1038/X1031,"-")</f>
        <v>0.1111111111111111</v>
      </c>
      <c r="AD1038" s="190">
        <f t="shared" si="601"/>
        <v>164645.20000000001</v>
      </c>
      <c r="AE1038" s="101">
        <f t="shared" si="606"/>
        <v>9.4984802431610945E-4</v>
      </c>
      <c r="AF1038" s="569"/>
      <c r="AG1038" s="569"/>
      <c r="AH1038" s="117" t="s">
        <v>139</v>
      </c>
      <c r="AI1038" s="187">
        <v>163890</v>
      </c>
      <c r="AJ1038" s="160">
        <f>IFERROR(AI1038/AF1031,"-")</f>
        <v>1.272355698762316E-3</v>
      </c>
      <c r="AK1038" s="187">
        <v>19</v>
      </c>
      <c r="AL1038" s="160">
        <f>IFERROR(AK1038/AG1031,"-")</f>
        <v>0.10982658959537572</v>
      </c>
      <c r="AM1038" s="190">
        <f t="shared" si="602"/>
        <v>8625.78947368421</v>
      </c>
      <c r="AN1038" s="101">
        <f t="shared" si="607"/>
        <v>1.8047112462006079E-3</v>
      </c>
      <c r="AO1038" s="569"/>
      <c r="AP1038" s="586"/>
      <c r="AQ1038" s="117" t="s">
        <v>139</v>
      </c>
      <c r="AR1038" s="187">
        <f t="shared" si="597"/>
        <v>33176749</v>
      </c>
      <c r="AS1038" s="160">
        <f>IFERROR(AR1038/AO1031,"-")</f>
        <v>2.8677106271467908E-2</v>
      </c>
      <c r="AT1038" s="187">
        <f t="shared" si="598"/>
        <v>160</v>
      </c>
      <c r="AU1038" s="160">
        <f>IFERROR(AT1038/AP1031,"-")</f>
        <v>8.8593576965669996E-2</v>
      </c>
      <c r="AV1038" s="190">
        <f t="shared" si="603"/>
        <v>207354.68124999999</v>
      </c>
      <c r="AW1038" s="101">
        <f t="shared" si="608"/>
        <v>1.5197568389057751E-2</v>
      </c>
      <c r="AX1038" s="112"/>
      <c r="BN1038" s="476"/>
      <c r="BO1038" s="566"/>
      <c r="BP1038" s="569"/>
      <c r="BQ1038" s="569"/>
      <c r="BR1038" s="388" t="s">
        <v>145</v>
      </c>
      <c r="BS1038" s="374">
        <v>208755</v>
      </c>
      <c r="BT1038" s="329">
        <v>3.2194078374625846E-3</v>
      </c>
      <c r="BU1038" s="374">
        <v>7</v>
      </c>
      <c r="BV1038" s="329">
        <v>8.4337349397590355E-2</v>
      </c>
      <c r="BW1038" s="374">
        <v>29822.142857142859</v>
      </c>
      <c r="BX1038" s="389">
        <v>8.5013359242166629E-4</v>
      </c>
      <c r="CA1038" s="9"/>
      <c r="CB1038" s="138"/>
      <c r="CC1038" s="138"/>
      <c r="CD1038" s="138"/>
      <c r="CE1038" s="138"/>
      <c r="CF1038" s="138"/>
      <c r="CG1038" s="138"/>
      <c r="CH1038" s="1"/>
      <c r="CI1038" s="9"/>
      <c r="CJ1038" s="130"/>
      <c r="CK1038" s="130"/>
      <c r="CL1038" s="130"/>
      <c r="CM1038" s="1"/>
      <c r="CN1038" s="1"/>
      <c r="CO1038" s="1"/>
      <c r="CP1038" s="1"/>
      <c r="CQ1038" s="1"/>
    </row>
    <row r="1039" spans="2:95" s="14" customFormat="1" ht="13.5" customHeight="1">
      <c r="B1039" s="451"/>
      <c r="C1039" s="566"/>
      <c r="D1039" s="581"/>
      <c r="E1039" s="569"/>
      <c r="F1039" s="569"/>
      <c r="G1039" s="117" t="s">
        <v>149</v>
      </c>
      <c r="H1039" s="187">
        <v>720</v>
      </c>
      <c r="I1039" s="160">
        <f>IFERROR(H1039/E1031,"-")</f>
        <v>8.3494158157278359E-7</v>
      </c>
      <c r="J1039" s="187">
        <v>1</v>
      </c>
      <c r="K1039" s="160">
        <f>IFERROR(J1039/F1031,"-")</f>
        <v>7.320644216691069E-4</v>
      </c>
      <c r="L1039" s="190">
        <f t="shared" si="599"/>
        <v>720</v>
      </c>
      <c r="M1039" s="101">
        <f t="shared" si="604"/>
        <v>9.4984802431610942E-5</v>
      </c>
      <c r="N1039" s="569"/>
      <c r="O1039" s="569"/>
      <c r="P1039" s="117" t="s">
        <v>149</v>
      </c>
      <c r="Q1039" s="187">
        <v>0</v>
      </c>
      <c r="R1039" s="160">
        <f>IFERROR(Q1039/N1031,"-")</f>
        <v>0</v>
      </c>
      <c r="S1039" s="187">
        <v>0</v>
      </c>
      <c r="T1039" s="160">
        <f>IFERROR(S1039/O1031,"-")</f>
        <v>0</v>
      </c>
      <c r="U1039" s="190" t="str">
        <f t="shared" si="600"/>
        <v>-</v>
      </c>
      <c r="V1039" s="101">
        <f t="shared" si="605"/>
        <v>0</v>
      </c>
      <c r="W1039" s="569"/>
      <c r="X1039" s="569"/>
      <c r="Y1039" s="117" t="s">
        <v>149</v>
      </c>
      <c r="Z1039" s="187">
        <v>0</v>
      </c>
      <c r="AA1039" s="160">
        <f>IFERROR(Z1039/W1031,"-")</f>
        <v>0</v>
      </c>
      <c r="AB1039" s="187">
        <v>0</v>
      </c>
      <c r="AC1039" s="160">
        <f>IFERROR(AB1039/X1031,"-")</f>
        <v>0</v>
      </c>
      <c r="AD1039" s="190" t="str">
        <f t="shared" si="601"/>
        <v>-</v>
      </c>
      <c r="AE1039" s="101">
        <f t="shared" si="606"/>
        <v>0</v>
      </c>
      <c r="AF1039" s="569"/>
      <c r="AG1039" s="569"/>
      <c r="AH1039" s="117" t="s">
        <v>149</v>
      </c>
      <c r="AI1039" s="187">
        <v>0</v>
      </c>
      <c r="AJ1039" s="160">
        <f>IFERROR(AI1039/AF1031,"-")</f>
        <v>0</v>
      </c>
      <c r="AK1039" s="187">
        <v>0</v>
      </c>
      <c r="AL1039" s="160">
        <f>IFERROR(AK1039/AG1031,"-")</f>
        <v>0</v>
      </c>
      <c r="AM1039" s="190" t="str">
        <f t="shared" si="602"/>
        <v>-</v>
      </c>
      <c r="AN1039" s="101">
        <f t="shared" si="607"/>
        <v>0</v>
      </c>
      <c r="AO1039" s="569"/>
      <c r="AP1039" s="586"/>
      <c r="AQ1039" s="117" t="s">
        <v>149</v>
      </c>
      <c r="AR1039" s="187">
        <f t="shared" si="597"/>
        <v>720</v>
      </c>
      <c r="AS1039" s="160">
        <f>IFERROR(AR1039/AO1031,"-")</f>
        <v>6.2234899855488835E-7</v>
      </c>
      <c r="AT1039" s="187">
        <f t="shared" si="598"/>
        <v>1</v>
      </c>
      <c r="AU1039" s="160">
        <f>IFERROR(AT1039/AP1031,"-")</f>
        <v>5.5370985603543741E-4</v>
      </c>
      <c r="AV1039" s="190">
        <f t="shared" si="603"/>
        <v>720</v>
      </c>
      <c r="AW1039" s="101">
        <f t="shared" si="608"/>
        <v>9.4984802431610942E-5</v>
      </c>
      <c r="AX1039" s="112"/>
      <c r="BN1039" s="476"/>
      <c r="BO1039" s="566"/>
      <c r="BP1039" s="569"/>
      <c r="BQ1039" s="569"/>
      <c r="BR1039" s="388" t="s">
        <v>146</v>
      </c>
      <c r="BS1039" s="374">
        <v>102693</v>
      </c>
      <c r="BT1039" s="329">
        <v>1.5837256547270493E-3</v>
      </c>
      <c r="BU1039" s="374">
        <v>3</v>
      </c>
      <c r="BV1039" s="329">
        <v>3.614457831325301E-2</v>
      </c>
      <c r="BW1039" s="374">
        <v>34231</v>
      </c>
      <c r="BX1039" s="389">
        <v>3.6434296818071412E-4</v>
      </c>
      <c r="CA1039" s="9"/>
      <c r="CB1039" s="138"/>
      <c r="CC1039" s="138"/>
      <c r="CD1039" s="138"/>
      <c r="CE1039" s="138"/>
      <c r="CF1039" s="138"/>
      <c r="CG1039" s="138"/>
      <c r="CH1039" s="1"/>
      <c r="CI1039" s="9"/>
      <c r="CJ1039" s="130"/>
      <c r="CK1039" s="130"/>
      <c r="CL1039" s="130"/>
      <c r="CM1039" s="1"/>
      <c r="CN1039" s="1"/>
      <c r="CO1039" s="1"/>
      <c r="CP1039" s="1"/>
      <c r="CQ1039" s="1"/>
    </row>
    <row r="1040" spans="2:95" s="14" customFormat="1" ht="13.5" customHeight="1">
      <c r="B1040" s="451"/>
      <c r="C1040" s="566"/>
      <c r="D1040" s="581"/>
      <c r="E1040" s="569"/>
      <c r="F1040" s="569"/>
      <c r="G1040" s="117" t="s">
        <v>140</v>
      </c>
      <c r="H1040" s="187">
        <v>214447</v>
      </c>
      <c r="I1040" s="160">
        <f>IFERROR(H1040/E1031,"-")</f>
        <v>2.4868155186602602E-4</v>
      </c>
      <c r="J1040" s="187">
        <v>11</v>
      </c>
      <c r="K1040" s="160">
        <f>IFERROR(J1040/F1031,"-")</f>
        <v>8.0527086383601759E-3</v>
      </c>
      <c r="L1040" s="190">
        <f t="shared" si="599"/>
        <v>19495.18181818182</v>
      </c>
      <c r="M1040" s="101">
        <f t="shared" si="604"/>
        <v>1.0448328267477203E-3</v>
      </c>
      <c r="N1040" s="569"/>
      <c r="O1040" s="569"/>
      <c r="P1040" s="117" t="s">
        <v>140</v>
      </c>
      <c r="Q1040" s="187">
        <v>11393</v>
      </c>
      <c r="R1040" s="160">
        <f>IFERROR(Q1040/N1031,"-")</f>
        <v>1.0726675036730835E-4</v>
      </c>
      <c r="S1040" s="187">
        <v>2</v>
      </c>
      <c r="T1040" s="160">
        <f>IFERROR(S1040/O1031,"-")</f>
        <v>1.1299435028248588E-2</v>
      </c>
      <c r="U1040" s="190">
        <f t="shared" si="600"/>
        <v>5696.5</v>
      </c>
      <c r="V1040" s="101">
        <f t="shared" si="605"/>
        <v>1.8996960486322188E-4</v>
      </c>
      <c r="W1040" s="569"/>
      <c r="X1040" s="569"/>
      <c r="Y1040" s="117" t="s">
        <v>140</v>
      </c>
      <c r="Z1040" s="187">
        <v>0</v>
      </c>
      <c r="AA1040" s="160">
        <f>IFERROR(Z1040/W1031,"-")</f>
        <v>0</v>
      </c>
      <c r="AB1040" s="187">
        <v>0</v>
      </c>
      <c r="AC1040" s="160">
        <f>IFERROR(AB1040/X1031,"-")</f>
        <v>0</v>
      </c>
      <c r="AD1040" s="190" t="str">
        <f t="shared" si="601"/>
        <v>-</v>
      </c>
      <c r="AE1040" s="101">
        <f t="shared" si="606"/>
        <v>0</v>
      </c>
      <c r="AF1040" s="569"/>
      <c r="AG1040" s="569"/>
      <c r="AH1040" s="117" t="s">
        <v>140</v>
      </c>
      <c r="AI1040" s="187">
        <v>40411</v>
      </c>
      <c r="AJ1040" s="160">
        <f>IFERROR(AI1040/AF1031,"-")</f>
        <v>3.1372973422834799E-4</v>
      </c>
      <c r="AK1040" s="187">
        <v>3</v>
      </c>
      <c r="AL1040" s="160">
        <f>IFERROR(AK1040/AG1031,"-")</f>
        <v>1.7341040462427744E-2</v>
      </c>
      <c r="AM1040" s="190">
        <f t="shared" si="602"/>
        <v>13470.333333333334</v>
      </c>
      <c r="AN1040" s="101">
        <f t="shared" si="607"/>
        <v>2.8495440729483281E-4</v>
      </c>
      <c r="AO1040" s="569"/>
      <c r="AP1040" s="586"/>
      <c r="AQ1040" s="117" t="s">
        <v>140</v>
      </c>
      <c r="AR1040" s="187">
        <f t="shared" si="597"/>
        <v>266251</v>
      </c>
      <c r="AS1040" s="160">
        <f>IFERROR(AR1040/AO1031,"-")</f>
        <v>2.3014033779755218E-4</v>
      </c>
      <c r="AT1040" s="187">
        <f t="shared" si="598"/>
        <v>16</v>
      </c>
      <c r="AU1040" s="160">
        <f>IFERROR(AT1040/AP1031,"-")</f>
        <v>8.8593576965669985E-3</v>
      </c>
      <c r="AV1040" s="190">
        <f t="shared" si="603"/>
        <v>16640.6875</v>
      </c>
      <c r="AW1040" s="101">
        <f t="shared" si="608"/>
        <v>1.5197568389057751E-3</v>
      </c>
      <c r="AX1040" s="112"/>
      <c r="BN1040" s="476"/>
      <c r="BO1040" s="566"/>
      <c r="BP1040" s="569"/>
      <c r="BQ1040" s="569"/>
      <c r="BR1040" s="388" t="s">
        <v>147</v>
      </c>
      <c r="BS1040" s="374">
        <v>103554</v>
      </c>
      <c r="BT1040" s="329">
        <v>1.5970039481717825E-3</v>
      </c>
      <c r="BU1040" s="374">
        <v>20</v>
      </c>
      <c r="BV1040" s="329">
        <v>0.24096385542168675</v>
      </c>
      <c r="BW1040" s="374">
        <v>5177.7</v>
      </c>
      <c r="BX1040" s="389">
        <v>2.4289531212047608E-3</v>
      </c>
      <c r="CA1040" s="9"/>
      <c r="CB1040" s="138"/>
      <c r="CC1040" s="138"/>
      <c r="CD1040" s="138"/>
      <c r="CE1040" s="138"/>
      <c r="CF1040" s="138"/>
      <c r="CG1040" s="138"/>
      <c r="CH1040" s="1"/>
      <c r="CI1040" s="9"/>
      <c r="CJ1040" s="130"/>
      <c r="CK1040" s="130"/>
      <c r="CL1040" s="130"/>
      <c r="CM1040" s="1"/>
      <c r="CN1040" s="1"/>
      <c r="CO1040" s="1"/>
      <c r="CP1040" s="1"/>
      <c r="CQ1040" s="1"/>
    </row>
    <row r="1041" spans="2:95" s="14" customFormat="1" ht="13.5" customHeight="1">
      <c r="B1041" s="451"/>
      <c r="C1041" s="566"/>
      <c r="D1041" s="581"/>
      <c r="E1041" s="569"/>
      <c r="F1041" s="569"/>
      <c r="G1041" s="117" t="s">
        <v>141</v>
      </c>
      <c r="H1041" s="187">
        <v>327227</v>
      </c>
      <c r="I1041" s="160">
        <f>IFERROR(H1041/E1031,"-")</f>
        <v>3.7946587349071845E-4</v>
      </c>
      <c r="J1041" s="187">
        <v>35</v>
      </c>
      <c r="K1041" s="160">
        <f>IFERROR(J1041/F1031,"-")</f>
        <v>2.5622254758418742E-2</v>
      </c>
      <c r="L1041" s="190">
        <f t="shared" si="599"/>
        <v>9349.3428571428576</v>
      </c>
      <c r="M1041" s="101">
        <f t="shared" si="604"/>
        <v>3.324468085106383E-3</v>
      </c>
      <c r="N1041" s="569"/>
      <c r="O1041" s="569"/>
      <c r="P1041" s="117" t="s">
        <v>141</v>
      </c>
      <c r="Q1041" s="187">
        <v>90056</v>
      </c>
      <c r="R1041" s="160">
        <f>IFERROR(Q1041/N1031,"-")</f>
        <v>8.4789032485546578E-4</v>
      </c>
      <c r="S1041" s="187">
        <v>8</v>
      </c>
      <c r="T1041" s="160">
        <f>IFERROR(S1041/O1031,"-")</f>
        <v>4.519774011299435E-2</v>
      </c>
      <c r="U1041" s="190">
        <f t="shared" si="600"/>
        <v>11257</v>
      </c>
      <c r="V1041" s="101">
        <f t="shared" si="605"/>
        <v>7.5987841945288754E-4</v>
      </c>
      <c r="W1041" s="569"/>
      <c r="X1041" s="569"/>
      <c r="Y1041" s="117" t="s">
        <v>141</v>
      </c>
      <c r="Z1041" s="187">
        <v>102808</v>
      </c>
      <c r="AA1041" s="160">
        <f>IFERROR(Z1041/W1031,"-")</f>
        <v>1.7263802788827561E-3</v>
      </c>
      <c r="AB1041" s="187">
        <v>4</v>
      </c>
      <c r="AC1041" s="160">
        <f>IFERROR(AB1041/X1031,"-")</f>
        <v>4.4444444444444446E-2</v>
      </c>
      <c r="AD1041" s="190">
        <f t="shared" si="601"/>
        <v>25702</v>
      </c>
      <c r="AE1041" s="101">
        <f t="shared" si="606"/>
        <v>3.7993920972644377E-4</v>
      </c>
      <c r="AF1041" s="569"/>
      <c r="AG1041" s="569"/>
      <c r="AH1041" s="117" t="s">
        <v>141</v>
      </c>
      <c r="AI1041" s="187">
        <v>118174</v>
      </c>
      <c r="AJ1041" s="160">
        <f>IFERROR(AI1041/AF1031,"-")</f>
        <v>9.1744073674743991E-4</v>
      </c>
      <c r="AK1041" s="187">
        <v>10</v>
      </c>
      <c r="AL1041" s="160">
        <f>IFERROR(AK1041/AG1031,"-")</f>
        <v>5.7803468208092484E-2</v>
      </c>
      <c r="AM1041" s="190">
        <f t="shared" si="602"/>
        <v>11817.4</v>
      </c>
      <c r="AN1041" s="101">
        <f t="shared" si="607"/>
        <v>9.4984802431610945E-4</v>
      </c>
      <c r="AO1041" s="569"/>
      <c r="AP1041" s="586"/>
      <c r="AQ1041" s="117" t="s">
        <v>141</v>
      </c>
      <c r="AR1041" s="187">
        <f t="shared" si="597"/>
        <v>638265</v>
      </c>
      <c r="AS1041" s="160">
        <f>IFERROR(AR1041/AO1031,"-")</f>
        <v>5.5169942161477196E-4</v>
      </c>
      <c r="AT1041" s="187">
        <f t="shared" si="598"/>
        <v>57</v>
      </c>
      <c r="AU1041" s="160">
        <f>IFERROR(AT1041/AP1031,"-")</f>
        <v>3.1561461794019932E-2</v>
      </c>
      <c r="AV1041" s="190">
        <f t="shared" si="603"/>
        <v>11197.631578947368</v>
      </c>
      <c r="AW1041" s="101">
        <f t="shared" si="608"/>
        <v>5.4141337386018236E-3</v>
      </c>
      <c r="AX1041" s="112"/>
      <c r="BN1041" s="477"/>
      <c r="BO1041" s="567"/>
      <c r="BP1041" s="570"/>
      <c r="BQ1041" s="570"/>
      <c r="BR1041" s="119" t="s">
        <v>74</v>
      </c>
      <c r="BS1041" s="374">
        <v>8840072</v>
      </c>
      <c r="BT1041" s="329">
        <v>0.13633109185664316</v>
      </c>
      <c r="BU1041" s="374">
        <v>63</v>
      </c>
      <c r="BV1041" s="329">
        <v>0.75903614457831325</v>
      </c>
      <c r="BW1041" s="374">
        <v>140318.60317460317</v>
      </c>
      <c r="BX1041" s="389">
        <v>7.6512023317949962E-3</v>
      </c>
      <c r="CA1041" s="9"/>
      <c r="CB1041" s="138"/>
      <c r="CC1041" s="138"/>
      <c r="CD1041" s="138"/>
      <c r="CE1041" s="138"/>
      <c r="CF1041" s="138"/>
      <c r="CG1041" s="138"/>
      <c r="CH1041" s="1"/>
      <c r="CI1041" s="9"/>
      <c r="CJ1041" s="130"/>
      <c r="CK1041" s="130"/>
      <c r="CL1041" s="130"/>
      <c r="CM1041" s="1"/>
      <c r="CN1041" s="1"/>
      <c r="CO1041" s="1"/>
      <c r="CP1041" s="1"/>
      <c r="CQ1041" s="1"/>
    </row>
    <row r="1042" spans="2:95" s="14" customFormat="1" ht="13.5" customHeight="1">
      <c r="B1042" s="451"/>
      <c r="C1042" s="566"/>
      <c r="D1042" s="581"/>
      <c r="E1042" s="569"/>
      <c r="F1042" s="569"/>
      <c r="G1042" s="117" t="s">
        <v>142</v>
      </c>
      <c r="H1042" s="187">
        <v>7883</v>
      </c>
      <c r="I1042" s="160">
        <f>IFERROR(H1042/E1031,"-")</f>
        <v>9.1414506771364631E-6</v>
      </c>
      <c r="J1042" s="187">
        <v>2</v>
      </c>
      <c r="K1042" s="160">
        <f>IFERROR(J1042/F1031,"-")</f>
        <v>1.4641288433382138E-3</v>
      </c>
      <c r="L1042" s="190">
        <f t="shared" si="599"/>
        <v>3941.5</v>
      </c>
      <c r="M1042" s="101">
        <f t="shared" si="604"/>
        <v>1.8996960486322188E-4</v>
      </c>
      <c r="N1042" s="569"/>
      <c r="O1042" s="569"/>
      <c r="P1042" s="117" t="s">
        <v>142</v>
      </c>
      <c r="Q1042" s="187">
        <v>0</v>
      </c>
      <c r="R1042" s="160">
        <f>IFERROR(Q1042/N1031,"-")</f>
        <v>0</v>
      </c>
      <c r="S1042" s="187">
        <v>0</v>
      </c>
      <c r="T1042" s="160">
        <f>IFERROR(S1042/O1031,"-")</f>
        <v>0</v>
      </c>
      <c r="U1042" s="190" t="str">
        <f t="shared" si="600"/>
        <v>-</v>
      </c>
      <c r="V1042" s="101">
        <f t="shared" si="605"/>
        <v>0</v>
      </c>
      <c r="W1042" s="569"/>
      <c r="X1042" s="569"/>
      <c r="Y1042" s="117" t="s">
        <v>142</v>
      </c>
      <c r="Z1042" s="187">
        <v>7661</v>
      </c>
      <c r="AA1042" s="160">
        <f>IFERROR(Z1042/W1031,"-")</f>
        <v>1.2864562404210563E-4</v>
      </c>
      <c r="AB1042" s="187">
        <v>2</v>
      </c>
      <c r="AC1042" s="160">
        <f>IFERROR(AB1042/X1031,"-")</f>
        <v>2.2222222222222223E-2</v>
      </c>
      <c r="AD1042" s="190">
        <f t="shared" si="601"/>
        <v>3830.5</v>
      </c>
      <c r="AE1042" s="101">
        <f t="shared" si="606"/>
        <v>1.8996960486322188E-4</v>
      </c>
      <c r="AF1042" s="569"/>
      <c r="AG1042" s="569"/>
      <c r="AH1042" s="117" t="s">
        <v>142</v>
      </c>
      <c r="AI1042" s="187">
        <v>490254</v>
      </c>
      <c r="AJ1042" s="160">
        <f>IFERROR(AI1042/AF1031,"-")</f>
        <v>3.8060740175789886E-3</v>
      </c>
      <c r="AK1042" s="187">
        <v>3</v>
      </c>
      <c r="AL1042" s="160">
        <f>IFERROR(AK1042/AG1031,"-")</f>
        <v>1.7341040462427744E-2</v>
      </c>
      <c r="AM1042" s="190">
        <f t="shared" si="602"/>
        <v>163418</v>
      </c>
      <c r="AN1042" s="101">
        <f t="shared" si="607"/>
        <v>2.8495440729483281E-4</v>
      </c>
      <c r="AO1042" s="569"/>
      <c r="AP1042" s="586"/>
      <c r="AQ1042" s="117" t="s">
        <v>142</v>
      </c>
      <c r="AR1042" s="187">
        <f t="shared" si="597"/>
        <v>505798</v>
      </c>
      <c r="AS1042" s="160">
        <f>IFERROR(AR1042/AO1031,"-")</f>
        <v>4.3719844273759086E-4</v>
      </c>
      <c r="AT1042" s="187">
        <f t="shared" si="598"/>
        <v>7</v>
      </c>
      <c r="AU1042" s="160">
        <f>IFERROR(AT1042/AP1031,"-")</f>
        <v>3.875968992248062E-3</v>
      </c>
      <c r="AV1042" s="190">
        <f t="shared" si="603"/>
        <v>72256.857142857145</v>
      </c>
      <c r="AW1042" s="101">
        <f t="shared" si="608"/>
        <v>6.6489361702127658E-4</v>
      </c>
      <c r="AX1042" s="112"/>
      <c r="BN1042" s="555">
        <v>62</v>
      </c>
      <c r="BO1042" s="565" t="s">
        <v>17</v>
      </c>
      <c r="BP1042" s="568">
        <v>51609810</v>
      </c>
      <c r="BQ1042" s="568">
        <v>78</v>
      </c>
      <c r="BR1042" s="388" t="s">
        <v>133</v>
      </c>
      <c r="BS1042" s="374">
        <v>275402</v>
      </c>
      <c r="BT1042" s="329">
        <v>5.3362335571473718E-3</v>
      </c>
      <c r="BU1042" s="374">
        <v>15</v>
      </c>
      <c r="BV1042" s="329">
        <v>0.19230769230769232</v>
      </c>
      <c r="BW1042" s="374">
        <v>18360.133333333335</v>
      </c>
      <c r="BX1042" s="389">
        <v>1.2027904738994466E-3</v>
      </c>
      <c r="CA1042" s="9"/>
      <c r="CB1042" s="138"/>
      <c r="CC1042" s="138"/>
      <c r="CD1042" s="138"/>
      <c r="CE1042" s="138"/>
      <c r="CF1042" s="138"/>
      <c r="CG1042" s="138"/>
      <c r="CH1042" s="1"/>
      <c r="CI1042" s="9"/>
      <c r="CJ1042" s="130"/>
      <c r="CK1042" s="130"/>
      <c r="CL1042" s="130"/>
      <c r="CM1042" s="1"/>
      <c r="CN1042" s="1"/>
      <c r="CO1042" s="1"/>
      <c r="CP1042" s="1"/>
      <c r="CQ1042" s="1"/>
    </row>
    <row r="1043" spans="2:95" s="14" customFormat="1" ht="13.5" customHeight="1">
      <c r="B1043" s="451"/>
      <c r="C1043" s="566"/>
      <c r="D1043" s="581"/>
      <c r="E1043" s="569"/>
      <c r="F1043" s="569"/>
      <c r="G1043" s="117" t="s">
        <v>143</v>
      </c>
      <c r="H1043" s="187">
        <v>3367794</v>
      </c>
      <c r="I1043" s="160">
        <f>IFERROR(H1043/E1031,"-")</f>
        <v>3.9054322899601825E-3</v>
      </c>
      <c r="J1043" s="187">
        <v>7</v>
      </c>
      <c r="K1043" s="160">
        <f>IFERROR(J1043/F1031,"-")</f>
        <v>5.1244509516837483E-3</v>
      </c>
      <c r="L1043" s="190">
        <f t="shared" si="599"/>
        <v>481113.42857142858</v>
      </c>
      <c r="M1043" s="101">
        <f t="shared" si="604"/>
        <v>6.6489361702127658E-4</v>
      </c>
      <c r="N1043" s="569"/>
      <c r="O1043" s="569"/>
      <c r="P1043" s="117" t="s">
        <v>143</v>
      </c>
      <c r="Q1043" s="187">
        <v>36500</v>
      </c>
      <c r="R1043" s="160">
        <f>IFERROR(Q1043/N1031,"-")</f>
        <v>3.436528033359743E-4</v>
      </c>
      <c r="S1043" s="187">
        <v>1</v>
      </c>
      <c r="T1043" s="160">
        <f>IFERROR(S1043/O1031,"-")</f>
        <v>5.6497175141242938E-3</v>
      </c>
      <c r="U1043" s="190">
        <f t="shared" si="600"/>
        <v>36500</v>
      </c>
      <c r="V1043" s="101">
        <f t="shared" si="605"/>
        <v>9.4984802431610942E-5</v>
      </c>
      <c r="W1043" s="569"/>
      <c r="X1043" s="569"/>
      <c r="Y1043" s="117" t="s">
        <v>143</v>
      </c>
      <c r="Z1043" s="187">
        <v>177918</v>
      </c>
      <c r="AA1043" s="160">
        <f>IFERROR(Z1043/W1031,"-")</f>
        <v>2.9876481057725295E-3</v>
      </c>
      <c r="AB1043" s="187">
        <v>1</v>
      </c>
      <c r="AC1043" s="160">
        <f>IFERROR(AB1043/X1031,"-")</f>
        <v>1.1111111111111112E-2</v>
      </c>
      <c r="AD1043" s="190">
        <f t="shared" si="601"/>
        <v>177918</v>
      </c>
      <c r="AE1043" s="101">
        <f t="shared" si="606"/>
        <v>9.4984802431610942E-5</v>
      </c>
      <c r="AF1043" s="569"/>
      <c r="AG1043" s="569"/>
      <c r="AH1043" s="117" t="s">
        <v>143</v>
      </c>
      <c r="AI1043" s="187">
        <v>1910874</v>
      </c>
      <c r="AJ1043" s="160">
        <f>IFERROR(AI1043/AF1031,"-")</f>
        <v>1.4835019973865042E-2</v>
      </c>
      <c r="AK1043" s="187">
        <v>2</v>
      </c>
      <c r="AL1043" s="160">
        <f>IFERROR(AK1043/AG1031,"-")</f>
        <v>1.1560693641618497E-2</v>
      </c>
      <c r="AM1043" s="190">
        <f t="shared" si="602"/>
        <v>955437</v>
      </c>
      <c r="AN1043" s="101">
        <f t="shared" si="607"/>
        <v>1.8996960486322188E-4</v>
      </c>
      <c r="AO1043" s="569"/>
      <c r="AP1043" s="586"/>
      <c r="AQ1043" s="117" t="s">
        <v>143</v>
      </c>
      <c r="AR1043" s="187">
        <f t="shared" si="597"/>
        <v>5493086</v>
      </c>
      <c r="AS1043" s="160">
        <f>IFERROR(AR1043/AO1031,"-")</f>
        <v>4.7480785709387184E-3</v>
      </c>
      <c r="AT1043" s="187">
        <f t="shared" si="598"/>
        <v>11</v>
      </c>
      <c r="AU1043" s="160">
        <f>IFERROR(AT1043/AP1031,"-")</f>
        <v>6.090808416389812E-3</v>
      </c>
      <c r="AV1043" s="190">
        <f t="shared" si="603"/>
        <v>499371.45454545453</v>
      </c>
      <c r="AW1043" s="101">
        <f t="shared" si="608"/>
        <v>1.0448328267477203E-3</v>
      </c>
      <c r="AX1043" s="112"/>
      <c r="BN1043" s="476"/>
      <c r="BO1043" s="566"/>
      <c r="BP1043" s="569"/>
      <c r="BQ1043" s="569"/>
      <c r="BR1043" s="388" t="s">
        <v>134</v>
      </c>
      <c r="BS1043" s="374">
        <v>319160</v>
      </c>
      <c r="BT1043" s="329">
        <v>6.1840956205806612E-3</v>
      </c>
      <c r="BU1043" s="374">
        <v>19</v>
      </c>
      <c r="BV1043" s="329">
        <v>0.24358974358974358</v>
      </c>
      <c r="BW1043" s="374">
        <v>16797.894736842107</v>
      </c>
      <c r="BX1043" s="389">
        <v>1.5235346002726326E-3</v>
      </c>
      <c r="CA1043" s="9"/>
      <c r="CB1043" s="138"/>
      <c r="CC1043" s="138"/>
      <c r="CD1043" s="138"/>
      <c r="CE1043" s="138"/>
      <c r="CF1043" s="138"/>
      <c r="CG1043" s="138"/>
      <c r="CH1043" s="1"/>
      <c r="CI1043" s="9"/>
      <c r="CJ1043" s="130"/>
      <c r="CK1043" s="130"/>
      <c r="CL1043" s="130"/>
      <c r="CM1043" s="1"/>
      <c r="CN1043" s="1"/>
      <c r="CO1043" s="1"/>
      <c r="CP1043" s="1"/>
      <c r="CQ1043" s="1"/>
    </row>
    <row r="1044" spans="2:95" s="14" customFormat="1" ht="13.5" customHeight="1">
      <c r="B1044" s="451"/>
      <c r="C1044" s="566"/>
      <c r="D1044" s="581"/>
      <c r="E1044" s="569"/>
      <c r="F1044" s="569"/>
      <c r="G1044" s="117" t="s">
        <v>144</v>
      </c>
      <c r="H1044" s="187">
        <v>7127609</v>
      </c>
      <c r="I1044" s="160">
        <f>IFERROR(H1044/E1031,"-")</f>
        <v>8.2654682379061199E-3</v>
      </c>
      <c r="J1044" s="187">
        <v>146</v>
      </c>
      <c r="K1044" s="160">
        <f>IFERROR(J1044/F1031,"-")</f>
        <v>0.10688140556368961</v>
      </c>
      <c r="L1044" s="190">
        <f t="shared" si="599"/>
        <v>48819.239726027394</v>
      </c>
      <c r="M1044" s="101">
        <f t="shared" si="604"/>
        <v>1.3867781155015198E-2</v>
      </c>
      <c r="N1044" s="569"/>
      <c r="O1044" s="569"/>
      <c r="P1044" s="117" t="s">
        <v>144</v>
      </c>
      <c r="Q1044" s="187">
        <v>566105</v>
      </c>
      <c r="R1044" s="160">
        <f>IFERROR(Q1044/N1031,"-")</f>
        <v>5.3299608282879919E-3</v>
      </c>
      <c r="S1044" s="187">
        <v>22</v>
      </c>
      <c r="T1044" s="160">
        <f>IFERROR(S1044/O1031,"-")</f>
        <v>0.12429378531073447</v>
      </c>
      <c r="U1044" s="190">
        <f t="shared" si="600"/>
        <v>25732.045454545456</v>
      </c>
      <c r="V1044" s="101">
        <f t="shared" si="605"/>
        <v>2.0896656534954406E-3</v>
      </c>
      <c r="W1044" s="569"/>
      <c r="X1044" s="569"/>
      <c r="Y1044" s="117" t="s">
        <v>144</v>
      </c>
      <c r="Z1044" s="187">
        <v>368625</v>
      </c>
      <c r="AA1044" s="160">
        <f>IFERROR(Z1044/W1031,"-")</f>
        <v>6.190052625312777E-3</v>
      </c>
      <c r="AB1044" s="187">
        <v>8</v>
      </c>
      <c r="AC1044" s="160">
        <f>IFERROR(AB1044/X1031,"-")</f>
        <v>8.8888888888888892E-2</v>
      </c>
      <c r="AD1044" s="190">
        <f t="shared" si="601"/>
        <v>46078.125</v>
      </c>
      <c r="AE1044" s="101">
        <f t="shared" si="606"/>
        <v>7.5987841945288754E-4</v>
      </c>
      <c r="AF1044" s="569"/>
      <c r="AG1044" s="569"/>
      <c r="AH1044" s="117" t="s">
        <v>144</v>
      </c>
      <c r="AI1044" s="187">
        <v>1076441</v>
      </c>
      <c r="AJ1044" s="160">
        <f>IFERROR(AI1044/AF1031,"-")</f>
        <v>8.3569213541485523E-3</v>
      </c>
      <c r="AK1044" s="187">
        <v>31</v>
      </c>
      <c r="AL1044" s="160">
        <f>IFERROR(AK1044/AG1031,"-")</f>
        <v>0.1791907514450867</v>
      </c>
      <c r="AM1044" s="190">
        <f t="shared" si="602"/>
        <v>34723.903225806454</v>
      </c>
      <c r="AN1044" s="101">
        <f t="shared" si="607"/>
        <v>2.9445288753799392E-3</v>
      </c>
      <c r="AO1044" s="569"/>
      <c r="AP1044" s="586"/>
      <c r="AQ1044" s="117" t="s">
        <v>144</v>
      </c>
      <c r="AR1044" s="187">
        <f t="shared" si="597"/>
        <v>9138780</v>
      </c>
      <c r="AS1044" s="160">
        <f>IFERROR(AR1044/AO1031,"-")</f>
        <v>7.8993202514075593E-3</v>
      </c>
      <c r="AT1044" s="187">
        <f t="shared" si="598"/>
        <v>207</v>
      </c>
      <c r="AU1044" s="160">
        <f>IFERROR(AT1044/AP1031,"-")</f>
        <v>0.11461794019933555</v>
      </c>
      <c r="AV1044" s="190">
        <f t="shared" si="603"/>
        <v>44148.695652173912</v>
      </c>
      <c r="AW1044" s="101">
        <f t="shared" si="608"/>
        <v>1.9661854103343465E-2</v>
      </c>
      <c r="AX1044" s="112"/>
      <c r="BN1044" s="476"/>
      <c r="BO1044" s="566"/>
      <c r="BP1044" s="569"/>
      <c r="BQ1044" s="569"/>
      <c r="BR1044" s="388" t="s">
        <v>135</v>
      </c>
      <c r="BS1044" s="374">
        <v>410719</v>
      </c>
      <c r="BT1044" s="329">
        <v>7.9581575673307071E-3</v>
      </c>
      <c r="BU1044" s="374">
        <v>21</v>
      </c>
      <c r="BV1044" s="329">
        <v>0.26923076923076922</v>
      </c>
      <c r="BW1044" s="374">
        <v>19558.047619047618</v>
      </c>
      <c r="BX1044" s="389">
        <v>1.6839066634592255E-3</v>
      </c>
      <c r="CA1044" s="9"/>
      <c r="CB1044" s="138"/>
      <c r="CC1044" s="138"/>
      <c r="CD1044" s="138"/>
      <c r="CE1044" s="138"/>
      <c r="CF1044" s="138"/>
      <c r="CG1044" s="138"/>
      <c r="CH1044" s="1"/>
      <c r="CI1044" s="9"/>
      <c r="CJ1044" s="130"/>
      <c r="CK1044" s="130"/>
      <c r="CL1044" s="130"/>
      <c r="CM1044" s="1"/>
      <c r="CN1044" s="1"/>
      <c r="CO1044" s="1"/>
      <c r="CP1044" s="1"/>
      <c r="CQ1044" s="1"/>
    </row>
    <row r="1045" spans="2:95" s="14" customFormat="1" ht="13.5" customHeight="1">
      <c r="B1045" s="451"/>
      <c r="C1045" s="566"/>
      <c r="D1045" s="581"/>
      <c r="E1045" s="569"/>
      <c r="F1045" s="569"/>
      <c r="G1045" s="117" t="s">
        <v>145</v>
      </c>
      <c r="H1045" s="187">
        <v>5371569</v>
      </c>
      <c r="I1045" s="160">
        <f>IFERROR(H1045/E1031,"-")</f>
        <v>6.2290921060935223E-3</v>
      </c>
      <c r="J1045" s="187">
        <v>108</v>
      </c>
      <c r="K1045" s="160">
        <f>IFERROR(J1045/F1031,"-")</f>
        <v>7.9062957540263545E-2</v>
      </c>
      <c r="L1045" s="190">
        <f t="shared" si="599"/>
        <v>49736.75</v>
      </c>
      <c r="M1045" s="101">
        <f t="shared" si="604"/>
        <v>1.0258358662613981E-2</v>
      </c>
      <c r="N1045" s="569"/>
      <c r="O1045" s="569"/>
      <c r="P1045" s="117" t="s">
        <v>145</v>
      </c>
      <c r="Q1045" s="187">
        <v>1097635</v>
      </c>
      <c r="R1045" s="160">
        <f>IFERROR(Q1045/N1031,"-")</f>
        <v>1.0334393007936496E-2</v>
      </c>
      <c r="S1045" s="187">
        <v>11</v>
      </c>
      <c r="T1045" s="160">
        <f>IFERROR(S1045/O1031,"-")</f>
        <v>6.2146892655367235E-2</v>
      </c>
      <c r="U1045" s="190">
        <f t="shared" si="600"/>
        <v>99785</v>
      </c>
      <c r="V1045" s="101">
        <f t="shared" si="605"/>
        <v>1.0448328267477203E-3</v>
      </c>
      <c r="W1045" s="569"/>
      <c r="X1045" s="569"/>
      <c r="Y1045" s="117" t="s">
        <v>145</v>
      </c>
      <c r="Z1045" s="187">
        <v>227219</v>
      </c>
      <c r="AA1045" s="160">
        <f>IFERROR(Z1045/W1031,"-")</f>
        <v>3.8155240894430487E-3</v>
      </c>
      <c r="AB1045" s="187">
        <v>5</v>
      </c>
      <c r="AC1045" s="160">
        <f>IFERROR(AB1045/X1031,"-")</f>
        <v>5.5555555555555552E-2</v>
      </c>
      <c r="AD1045" s="190">
        <f t="shared" si="601"/>
        <v>45443.8</v>
      </c>
      <c r="AE1045" s="101">
        <f t="shared" si="606"/>
        <v>4.7492401215805472E-4</v>
      </c>
      <c r="AF1045" s="569"/>
      <c r="AG1045" s="569"/>
      <c r="AH1045" s="117" t="s">
        <v>145</v>
      </c>
      <c r="AI1045" s="187">
        <v>3364386</v>
      </c>
      <c r="AJ1045" s="160">
        <f>IFERROR(AI1045/AF1031,"-")</f>
        <v>2.6119322105901233E-2</v>
      </c>
      <c r="AK1045" s="187">
        <v>21</v>
      </c>
      <c r="AL1045" s="160">
        <f>IFERROR(AK1045/AG1031,"-")</f>
        <v>0.12138728323699421</v>
      </c>
      <c r="AM1045" s="190">
        <f t="shared" si="602"/>
        <v>160208.85714285713</v>
      </c>
      <c r="AN1045" s="101">
        <f t="shared" si="607"/>
        <v>1.9946808510638296E-3</v>
      </c>
      <c r="AO1045" s="569"/>
      <c r="AP1045" s="586"/>
      <c r="AQ1045" s="117" t="s">
        <v>145</v>
      </c>
      <c r="AR1045" s="187">
        <f t="shared" si="597"/>
        <v>10060809</v>
      </c>
      <c r="AS1045" s="160">
        <f>IFERROR(AR1045/AO1031,"-")</f>
        <v>8.6962977858361223E-3</v>
      </c>
      <c r="AT1045" s="187">
        <f t="shared" si="598"/>
        <v>145</v>
      </c>
      <c r="AU1045" s="160">
        <f>IFERROR(AT1045/AP1031,"-")</f>
        <v>8.0287929125138421E-2</v>
      </c>
      <c r="AV1045" s="190">
        <f t="shared" si="603"/>
        <v>69384.889655172417</v>
      </c>
      <c r="AW1045" s="101">
        <f t="shared" si="608"/>
        <v>1.3772796352583586E-2</v>
      </c>
      <c r="AX1045" s="112"/>
      <c r="BN1045" s="476"/>
      <c r="BO1045" s="566"/>
      <c r="BP1045" s="569"/>
      <c r="BQ1045" s="569"/>
      <c r="BR1045" s="388" t="s">
        <v>136</v>
      </c>
      <c r="BS1045" s="374">
        <v>27207</v>
      </c>
      <c r="BT1045" s="329">
        <v>5.2716721879038115E-4</v>
      </c>
      <c r="BU1045" s="374">
        <v>2</v>
      </c>
      <c r="BV1045" s="329">
        <v>2.564102564102564E-2</v>
      </c>
      <c r="BW1045" s="374">
        <v>13603.5</v>
      </c>
      <c r="BX1045" s="389">
        <v>1.6037206318659288E-4</v>
      </c>
      <c r="CA1045" s="9"/>
      <c r="CB1045" s="138"/>
      <c r="CC1045" s="138"/>
      <c r="CD1045" s="138"/>
      <c r="CE1045" s="138"/>
      <c r="CF1045" s="138"/>
      <c r="CG1045" s="138"/>
      <c r="CH1045" s="1"/>
      <c r="CI1045" s="9"/>
      <c r="CJ1045" s="130"/>
      <c r="CK1045" s="130"/>
      <c r="CL1045" s="130"/>
      <c r="CM1045" s="1"/>
      <c r="CN1045" s="1"/>
      <c r="CO1045" s="1"/>
      <c r="CP1045" s="1"/>
      <c r="CQ1045" s="1"/>
    </row>
    <row r="1046" spans="2:95" s="14" customFormat="1" ht="13.5" customHeight="1">
      <c r="B1046" s="451"/>
      <c r="C1046" s="566"/>
      <c r="D1046" s="581"/>
      <c r="E1046" s="569"/>
      <c r="F1046" s="569"/>
      <c r="G1046" s="117" t="s">
        <v>146</v>
      </c>
      <c r="H1046" s="187">
        <v>2632718</v>
      </c>
      <c r="I1046" s="160">
        <f>IFERROR(H1046/E1031,"-")</f>
        <v>3.0530079593821331E-3</v>
      </c>
      <c r="J1046" s="187">
        <v>83</v>
      </c>
      <c r="K1046" s="160">
        <f>IFERROR(J1046/F1031,"-")</f>
        <v>6.0761346998535873E-2</v>
      </c>
      <c r="L1046" s="190">
        <f t="shared" si="599"/>
        <v>31719.493975903613</v>
      </c>
      <c r="M1046" s="101">
        <f t="shared" si="604"/>
        <v>7.8837386018237084E-3</v>
      </c>
      <c r="N1046" s="569"/>
      <c r="O1046" s="569"/>
      <c r="P1046" s="117" t="s">
        <v>146</v>
      </c>
      <c r="Q1046" s="187">
        <v>2952598</v>
      </c>
      <c r="R1046" s="160">
        <f>IFERROR(Q1046/N1031,"-")</f>
        <v>2.7799139173265507E-2</v>
      </c>
      <c r="S1046" s="187">
        <v>12</v>
      </c>
      <c r="T1046" s="160">
        <f>IFERROR(S1046/O1031,"-")</f>
        <v>6.7796610169491525E-2</v>
      </c>
      <c r="U1046" s="190">
        <f t="shared" si="600"/>
        <v>246049.83333333334</v>
      </c>
      <c r="V1046" s="101">
        <f t="shared" si="605"/>
        <v>1.1398176291793312E-3</v>
      </c>
      <c r="W1046" s="569"/>
      <c r="X1046" s="569"/>
      <c r="Y1046" s="117" t="s">
        <v>146</v>
      </c>
      <c r="Z1046" s="187">
        <v>88202</v>
      </c>
      <c r="AA1046" s="160">
        <f>IFERROR(Z1046/W1031,"-")</f>
        <v>1.4811123001908107E-3</v>
      </c>
      <c r="AB1046" s="187">
        <v>4</v>
      </c>
      <c r="AC1046" s="160">
        <f>IFERROR(AB1046/X1031,"-")</f>
        <v>4.4444444444444446E-2</v>
      </c>
      <c r="AD1046" s="190">
        <f t="shared" si="601"/>
        <v>22050.5</v>
      </c>
      <c r="AE1046" s="101">
        <f t="shared" si="606"/>
        <v>3.7993920972644377E-4</v>
      </c>
      <c r="AF1046" s="569"/>
      <c r="AG1046" s="569"/>
      <c r="AH1046" s="117" t="s">
        <v>146</v>
      </c>
      <c r="AI1046" s="187">
        <v>3452076</v>
      </c>
      <c r="AJ1046" s="160">
        <f>IFERROR(AI1046/AF1031,"-")</f>
        <v>2.6800101111480998E-2</v>
      </c>
      <c r="AK1046" s="187">
        <v>21</v>
      </c>
      <c r="AL1046" s="160">
        <f>IFERROR(AK1046/AG1031,"-")</f>
        <v>0.12138728323699421</v>
      </c>
      <c r="AM1046" s="190">
        <f t="shared" si="602"/>
        <v>164384.57142857142</v>
      </c>
      <c r="AN1046" s="101">
        <f t="shared" si="607"/>
        <v>1.9946808510638296E-3</v>
      </c>
      <c r="AO1046" s="569"/>
      <c r="AP1046" s="586"/>
      <c r="AQ1046" s="117" t="s">
        <v>146</v>
      </c>
      <c r="AR1046" s="187">
        <f t="shared" si="597"/>
        <v>9125594</v>
      </c>
      <c r="AS1046" s="160">
        <f>IFERROR(AR1046/AO1031,"-")</f>
        <v>7.8879226209979132E-3</v>
      </c>
      <c r="AT1046" s="187">
        <f t="shared" si="598"/>
        <v>120</v>
      </c>
      <c r="AU1046" s="160">
        <f>IFERROR(AT1046/AP1031,"-")</f>
        <v>6.6445182724252497E-2</v>
      </c>
      <c r="AV1046" s="190">
        <f t="shared" si="603"/>
        <v>76046.616666666669</v>
      </c>
      <c r="AW1046" s="101">
        <f t="shared" si="608"/>
        <v>1.1398176291793313E-2</v>
      </c>
      <c r="AX1046" s="112"/>
      <c r="BN1046" s="476"/>
      <c r="BO1046" s="566"/>
      <c r="BP1046" s="569"/>
      <c r="BQ1046" s="569"/>
      <c r="BR1046" s="388" t="s">
        <v>137</v>
      </c>
      <c r="BS1046" s="374">
        <v>594890</v>
      </c>
      <c r="BT1046" s="329">
        <v>1.1526684558613954E-2</v>
      </c>
      <c r="BU1046" s="374">
        <v>29</v>
      </c>
      <c r="BV1046" s="329">
        <v>0.37179487179487181</v>
      </c>
      <c r="BW1046" s="374">
        <v>20513.448275862069</v>
      </c>
      <c r="BX1046" s="389">
        <v>2.3253949162055968E-3</v>
      </c>
      <c r="BZ1046" s="144"/>
      <c r="CA1046" s="9"/>
      <c r="CB1046" s="138"/>
      <c r="CC1046" s="138"/>
      <c r="CD1046" s="138"/>
      <c r="CE1046" s="138"/>
      <c r="CF1046" s="138"/>
      <c r="CG1046" s="138"/>
      <c r="CH1046" s="1"/>
      <c r="CI1046" s="9"/>
      <c r="CJ1046" s="130"/>
      <c r="CK1046" s="130"/>
      <c r="CL1046" s="130"/>
      <c r="CM1046" s="1"/>
      <c r="CN1046" s="1"/>
      <c r="CO1046" s="1"/>
      <c r="CP1046" s="1"/>
      <c r="CQ1046" s="1"/>
    </row>
    <row r="1047" spans="2:95" s="14" customFormat="1" ht="13.5" customHeight="1">
      <c r="B1047" s="451"/>
      <c r="C1047" s="566"/>
      <c r="D1047" s="581"/>
      <c r="E1047" s="569"/>
      <c r="F1047" s="569"/>
      <c r="G1047" s="118" t="s">
        <v>147</v>
      </c>
      <c r="H1047" s="188">
        <v>1923986</v>
      </c>
      <c r="I1047" s="161">
        <f>IFERROR(H1047/E1031,"-")</f>
        <v>2.2311332135609633E-3</v>
      </c>
      <c r="J1047" s="188">
        <v>115</v>
      </c>
      <c r="K1047" s="161">
        <f>IFERROR(J1047/F1031,"-")</f>
        <v>8.4187408491947294E-2</v>
      </c>
      <c r="L1047" s="191">
        <f t="shared" si="599"/>
        <v>16730.313043478262</v>
      </c>
      <c r="M1047" s="102">
        <f t="shared" si="604"/>
        <v>1.0923252279635259E-2</v>
      </c>
      <c r="N1047" s="569"/>
      <c r="O1047" s="569"/>
      <c r="P1047" s="118" t="s">
        <v>147</v>
      </c>
      <c r="Q1047" s="188">
        <v>109181</v>
      </c>
      <c r="R1047" s="161">
        <f>IFERROR(Q1047/N1031,"-")</f>
        <v>1.0279549786582193E-3</v>
      </c>
      <c r="S1047" s="188">
        <v>10</v>
      </c>
      <c r="T1047" s="161">
        <f>IFERROR(S1047/O1031,"-")</f>
        <v>5.6497175141242938E-2</v>
      </c>
      <c r="U1047" s="191">
        <f t="shared" si="600"/>
        <v>10918.1</v>
      </c>
      <c r="V1047" s="102">
        <f t="shared" si="605"/>
        <v>9.4984802431610945E-4</v>
      </c>
      <c r="W1047" s="569"/>
      <c r="X1047" s="569"/>
      <c r="Y1047" s="118" t="s">
        <v>147</v>
      </c>
      <c r="Z1047" s="188">
        <v>74612</v>
      </c>
      <c r="AA1047" s="161">
        <f>IFERROR(Z1047/W1031,"-")</f>
        <v>1.2529052735973875E-3</v>
      </c>
      <c r="AB1047" s="188">
        <v>8</v>
      </c>
      <c r="AC1047" s="161">
        <f>IFERROR(AB1047/X1031,"-")</f>
        <v>8.8888888888888892E-2</v>
      </c>
      <c r="AD1047" s="191">
        <f t="shared" si="601"/>
        <v>9326.5</v>
      </c>
      <c r="AE1047" s="102">
        <f t="shared" si="606"/>
        <v>7.5987841945288754E-4</v>
      </c>
      <c r="AF1047" s="569"/>
      <c r="AG1047" s="569"/>
      <c r="AH1047" s="118" t="s">
        <v>147</v>
      </c>
      <c r="AI1047" s="188">
        <v>989027</v>
      </c>
      <c r="AJ1047" s="161">
        <f>IFERROR(AI1047/AF1031,"-")</f>
        <v>7.6782850673000006E-3</v>
      </c>
      <c r="AK1047" s="188">
        <v>20</v>
      </c>
      <c r="AL1047" s="161">
        <f>IFERROR(AK1047/AG1031,"-")</f>
        <v>0.11560693641618497</v>
      </c>
      <c r="AM1047" s="191">
        <f t="shared" si="602"/>
        <v>49451.35</v>
      </c>
      <c r="AN1047" s="102">
        <f t="shared" si="607"/>
        <v>1.8996960486322189E-3</v>
      </c>
      <c r="AO1047" s="569"/>
      <c r="AP1047" s="586"/>
      <c r="AQ1047" s="118" t="s">
        <v>147</v>
      </c>
      <c r="AR1047" s="188">
        <f t="shared" si="597"/>
        <v>3096806</v>
      </c>
      <c r="AS1047" s="161">
        <f>IFERROR(AR1047/AO1031,"-")</f>
        <v>2.6767973789149579E-3</v>
      </c>
      <c r="AT1047" s="188">
        <f t="shared" si="598"/>
        <v>153</v>
      </c>
      <c r="AU1047" s="161">
        <f>IFERROR(AT1047/AP1031,"-")</f>
        <v>8.4717607973421927E-2</v>
      </c>
      <c r="AV1047" s="191">
        <f t="shared" si="603"/>
        <v>20240.562091503267</v>
      </c>
      <c r="AW1047" s="102">
        <f t="shared" si="608"/>
        <v>1.4532674772036474E-2</v>
      </c>
      <c r="AX1047" s="112"/>
      <c r="BN1047" s="476"/>
      <c r="BO1047" s="566"/>
      <c r="BP1047" s="569"/>
      <c r="BQ1047" s="569"/>
      <c r="BR1047" s="388" t="s">
        <v>138</v>
      </c>
      <c r="BS1047" s="374">
        <v>1964189</v>
      </c>
      <c r="BT1047" s="329">
        <v>3.805844276504796E-2</v>
      </c>
      <c r="BU1047" s="374">
        <v>32</v>
      </c>
      <c r="BV1047" s="329">
        <v>0.41025641025641024</v>
      </c>
      <c r="BW1047" s="374">
        <v>61380.90625</v>
      </c>
      <c r="BX1047" s="389">
        <v>2.5659530109854861E-3</v>
      </c>
      <c r="CA1047" s="9"/>
      <c r="CB1047" s="138"/>
      <c r="CC1047" s="138"/>
      <c r="CD1047" s="138"/>
      <c r="CE1047" s="138"/>
      <c r="CF1047" s="138"/>
      <c r="CG1047" s="138"/>
      <c r="CH1047" s="1"/>
      <c r="CI1047" s="9"/>
      <c r="CJ1047" s="130"/>
      <c r="CK1047" s="130"/>
      <c r="CL1047" s="130"/>
      <c r="CM1047" s="1"/>
      <c r="CN1047" s="1"/>
      <c r="CO1047" s="1"/>
      <c r="CP1047" s="1"/>
      <c r="CQ1047" s="1"/>
    </row>
    <row r="1048" spans="2:95" s="14" customFormat="1" ht="13.5" customHeight="1">
      <c r="B1048" s="451"/>
      <c r="C1048" s="567"/>
      <c r="D1048" s="582"/>
      <c r="E1048" s="570"/>
      <c r="F1048" s="570"/>
      <c r="G1048" s="119" t="s">
        <v>74</v>
      </c>
      <c r="H1048" s="181">
        <v>154303258</v>
      </c>
      <c r="I1048" s="161">
        <f>IFERROR(H1048/E1031,"-")</f>
        <v>0.17893639760604621</v>
      </c>
      <c r="J1048" s="188">
        <v>995</v>
      </c>
      <c r="K1048" s="161">
        <f>IFERROR(J1048/F1031,"-")</f>
        <v>0.72840409956076135</v>
      </c>
      <c r="L1048" s="191">
        <f t="shared" si="599"/>
        <v>155078.65125628142</v>
      </c>
      <c r="M1048" s="103">
        <f t="shared" si="604"/>
        <v>9.4509878419452881E-2</v>
      </c>
      <c r="N1048" s="570"/>
      <c r="O1048" s="570"/>
      <c r="P1048" s="119" t="s">
        <v>74</v>
      </c>
      <c r="Q1048" s="181">
        <v>26215296</v>
      </c>
      <c r="R1048" s="161">
        <f>IFERROR(Q1048/N1031,"-")</f>
        <v>0.24682082084061241</v>
      </c>
      <c r="S1048" s="188">
        <v>141</v>
      </c>
      <c r="T1048" s="161">
        <f>IFERROR(S1048/O1031,"-")</f>
        <v>0.79661016949152541</v>
      </c>
      <c r="U1048" s="191">
        <f t="shared" si="600"/>
        <v>185924.08510638299</v>
      </c>
      <c r="V1048" s="103">
        <f t="shared" si="605"/>
        <v>1.3392857142857142E-2</v>
      </c>
      <c r="W1048" s="570"/>
      <c r="X1048" s="570"/>
      <c r="Y1048" s="119" t="s">
        <v>74</v>
      </c>
      <c r="Z1048" s="181">
        <v>17978566</v>
      </c>
      <c r="AA1048" s="161">
        <f>IFERROR(Z1048/W1031,"-")</f>
        <v>0.30190103673830865</v>
      </c>
      <c r="AB1048" s="188">
        <v>71</v>
      </c>
      <c r="AC1048" s="161">
        <f>IFERROR(AB1048/X1031,"-")</f>
        <v>0.78888888888888886</v>
      </c>
      <c r="AD1048" s="191">
        <f t="shared" si="601"/>
        <v>253219.23943661971</v>
      </c>
      <c r="AE1048" s="103">
        <f t="shared" si="606"/>
        <v>6.743920972644377E-3</v>
      </c>
      <c r="AF1048" s="570"/>
      <c r="AG1048" s="570"/>
      <c r="AH1048" s="119" t="s">
        <v>74</v>
      </c>
      <c r="AI1048" s="181">
        <v>28823877</v>
      </c>
      <c r="AJ1048" s="161">
        <f>IFERROR(AI1048/AF1031,"-")</f>
        <v>0.22377340997848585</v>
      </c>
      <c r="AK1048" s="188">
        <v>142</v>
      </c>
      <c r="AL1048" s="161">
        <f>IFERROR(AK1048/AG1031,"-")</f>
        <v>0.82080924855491333</v>
      </c>
      <c r="AM1048" s="191">
        <f t="shared" si="602"/>
        <v>202985.04929577466</v>
      </c>
      <c r="AN1048" s="103">
        <f t="shared" si="607"/>
        <v>1.3487841945288754E-2</v>
      </c>
      <c r="AO1048" s="570"/>
      <c r="AP1048" s="587"/>
      <c r="AQ1048" s="119" t="s">
        <v>74</v>
      </c>
      <c r="AR1048" s="181">
        <f t="shared" si="597"/>
        <v>227320997</v>
      </c>
      <c r="AS1048" s="161">
        <f>IFERROR(AR1048/AO1031,"-")</f>
        <v>0.19649027060201218</v>
      </c>
      <c r="AT1048" s="188">
        <f t="shared" si="598"/>
        <v>1349</v>
      </c>
      <c r="AU1048" s="161">
        <f>IFERROR(AT1048/AP1031,"-")</f>
        <v>0.74695459579180512</v>
      </c>
      <c r="AV1048" s="191">
        <f t="shared" si="603"/>
        <v>168510.74647887325</v>
      </c>
      <c r="AW1048" s="103">
        <f t="shared" si="608"/>
        <v>0.12813449848024316</v>
      </c>
      <c r="AX1048" s="112"/>
      <c r="BN1048" s="476"/>
      <c r="BO1048" s="566"/>
      <c r="BP1048" s="569"/>
      <c r="BQ1048" s="569"/>
      <c r="BR1048" s="388" t="s">
        <v>139</v>
      </c>
      <c r="BS1048" s="374">
        <v>151039</v>
      </c>
      <c r="BT1048" s="329">
        <v>2.9265560171603034E-3</v>
      </c>
      <c r="BU1048" s="374">
        <v>8</v>
      </c>
      <c r="BV1048" s="329">
        <v>0.10256410256410256</v>
      </c>
      <c r="BW1048" s="374">
        <v>18879.875</v>
      </c>
      <c r="BX1048" s="389">
        <v>6.4148825274637153E-4</v>
      </c>
      <c r="CA1048" s="9"/>
      <c r="CB1048" s="138"/>
      <c r="CC1048" s="138"/>
      <c r="CD1048" s="138"/>
      <c r="CE1048" s="138"/>
      <c r="CF1048" s="138"/>
      <c r="CG1048" s="138"/>
      <c r="CH1048" s="1"/>
      <c r="CI1048" s="9"/>
      <c r="CJ1048" s="130"/>
      <c r="CK1048" s="130"/>
      <c r="CL1048" s="130"/>
      <c r="CM1048" s="1"/>
      <c r="CN1048" s="1"/>
      <c r="CO1048" s="1"/>
      <c r="CP1048" s="1"/>
      <c r="CQ1048" s="1"/>
    </row>
    <row r="1049" spans="2:95" s="14" customFormat="1" ht="13.5" customHeight="1">
      <c r="B1049" s="451">
        <v>59</v>
      </c>
      <c r="C1049" s="565" t="s">
        <v>20</v>
      </c>
      <c r="D1049" s="580">
        <f>BL63</f>
        <v>76100</v>
      </c>
      <c r="E1049" s="568">
        <f>VLOOKUP(C1049,$AY$5:$BI$78,2,0)</f>
        <v>4733463470</v>
      </c>
      <c r="F1049" s="568">
        <f>VLOOKUP(C1049,$AY$5:$BI$78,7,0)</f>
        <v>7829</v>
      </c>
      <c r="G1049" s="115" t="s">
        <v>133</v>
      </c>
      <c r="H1049" s="186">
        <v>81269531</v>
      </c>
      <c r="I1049" s="159">
        <f>IFERROR(H1049/E1049,"-")</f>
        <v>1.7169147182623128E-2</v>
      </c>
      <c r="J1049" s="186">
        <v>1127</v>
      </c>
      <c r="K1049" s="159">
        <f>IFERROR(J1049/F1049,"-")</f>
        <v>0.14395197343211139</v>
      </c>
      <c r="L1049" s="189">
        <f t="shared" si="599"/>
        <v>72111.385093167701</v>
      </c>
      <c r="M1049" s="100">
        <f>IFERROR(J1049/$BL$63,0)</f>
        <v>1.4809461235216819E-2</v>
      </c>
      <c r="N1049" s="568">
        <f>VLOOKUP(C1049,$AY$5:$BI$78,3,0)</f>
        <v>672061480</v>
      </c>
      <c r="O1049" s="568">
        <f>VLOOKUP(C1049,$AY$5:$BI$78,8,0)</f>
        <v>995</v>
      </c>
      <c r="P1049" s="115" t="s">
        <v>133</v>
      </c>
      <c r="Q1049" s="186">
        <v>12616423</v>
      </c>
      <c r="R1049" s="159">
        <f>IFERROR(Q1049/N1049,"-")</f>
        <v>1.8772721507562075E-2</v>
      </c>
      <c r="S1049" s="186">
        <v>173</v>
      </c>
      <c r="T1049" s="159">
        <f>IFERROR(S1049/O1049,"-")</f>
        <v>0.17386934673366833</v>
      </c>
      <c r="U1049" s="189">
        <f t="shared" si="600"/>
        <v>72927.300578034687</v>
      </c>
      <c r="V1049" s="100">
        <f>IFERROR(S1049/$BL$63,0)</f>
        <v>2.2733245729303548E-3</v>
      </c>
      <c r="W1049" s="568">
        <f>VLOOKUP(C1049,$AY$5:$BI$78,4,0)</f>
        <v>400502810</v>
      </c>
      <c r="X1049" s="568">
        <f>VLOOKUP(C1049,$AY$5:$BI$78,9,0)</f>
        <v>521</v>
      </c>
      <c r="Y1049" s="115" t="s">
        <v>133</v>
      </c>
      <c r="Z1049" s="186">
        <v>8204368</v>
      </c>
      <c r="AA1049" s="159">
        <f>IFERROR(Z1049/W1049,"-")</f>
        <v>2.0485169629646294E-2</v>
      </c>
      <c r="AB1049" s="186">
        <v>86</v>
      </c>
      <c r="AC1049" s="159">
        <f>IFERROR(AB1049/X1049,"-")</f>
        <v>0.16506717850287908</v>
      </c>
      <c r="AD1049" s="189">
        <f t="shared" si="601"/>
        <v>95399.627906976748</v>
      </c>
      <c r="AE1049" s="100">
        <f>IFERROR(AB1049/$BL$63,0)</f>
        <v>1.1300919842312746E-3</v>
      </c>
      <c r="AF1049" s="568">
        <f>VLOOKUP(C1049,$AY$5:$BI$78,5,0)</f>
        <v>716927740</v>
      </c>
      <c r="AG1049" s="568">
        <f>VLOOKUP(C1049,$AY$5:$BI$78,10,0)</f>
        <v>890</v>
      </c>
      <c r="AH1049" s="115" t="s">
        <v>133</v>
      </c>
      <c r="AI1049" s="186">
        <v>6141348</v>
      </c>
      <c r="AJ1049" s="159">
        <f>IFERROR(AI1049/AF1049,"-")</f>
        <v>8.5662022228348983E-3</v>
      </c>
      <c r="AK1049" s="186">
        <v>200</v>
      </c>
      <c r="AL1049" s="159">
        <f>IFERROR(AK1049/AG1049,"-")</f>
        <v>0.2247191011235955</v>
      </c>
      <c r="AM1049" s="189">
        <f t="shared" si="602"/>
        <v>30706.74</v>
      </c>
      <c r="AN1049" s="100">
        <f>IFERROR(AK1049/$BL$63,0)</f>
        <v>2.6281208935611039E-3</v>
      </c>
      <c r="AO1049" s="568">
        <f>VLOOKUP(C1049,$AY$5:$BI$78,6,0)</f>
        <v>6522955500</v>
      </c>
      <c r="AP1049" s="585">
        <f>VLOOKUP(C1049,$AY$5:$BI$78,11,0)</f>
        <v>10235</v>
      </c>
      <c r="AQ1049" s="115" t="s">
        <v>133</v>
      </c>
      <c r="AR1049" s="186">
        <f t="shared" si="597"/>
        <v>108231670</v>
      </c>
      <c r="AS1049" s="159">
        <f>IFERROR(AR1049/AO1049,"-")</f>
        <v>1.6592428079572213E-2</v>
      </c>
      <c r="AT1049" s="186">
        <f t="shared" si="598"/>
        <v>1586</v>
      </c>
      <c r="AU1049" s="159">
        <f>IFERROR(AT1049/AP1049,"-")</f>
        <v>0.15495847581827063</v>
      </c>
      <c r="AV1049" s="189">
        <f t="shared" si="603"/>
        <v>68241.910466582602</v>
      </c>
      <c r="AW1049" s="100">
        <f>IFERROR(AT1049/$BL$63,0)</f>
        <v>2.0840998685939555E-2</v>
      </c>
      <c r="AX1049" s="112"/>
      <c r="BN1049" s="476"/>
      <c r="BO1049" s="566"/>
      <c r="BP1049" s="569"/>
      <c r="BQ1049" s="569"/>
      <c r="BR1049" s="388" t="s">
        <v>436</v>
      </c>
      <c r="BS1049" s="374">
        <v>0</v>
      </c>
      <c r="BT1049" s="329">
        <v>0</v>
      </c>
      <c r="BU1049" s="374">
        <v>0</v>
      </c>
      <c r="BV1049" s="329">
        <v>0</v>
      </c>
      <c r="BW1049" s="374" t="s">
        <v>329</v>
      </c>
      <c r="BX1049" s="389">
        <v>0</v>
      </c>
      <c r="CA1049" s="9"/>
      <c r="CB1049" s="138"/>
      <c r="CC1049" s="138"/>
      <c r="CD1049" s="138"/>
      <c r="CE1049" s="138"/>
      <c r="CF1049" s="138"/>
      <c r="CG1049" s="138"/>
      <c r="CH1049" s="1"/>
      <c r="CI1049" s="9"/>
      <c r="CJ1049" s="130"/>
      <c r="CK1049" s="130"/>
      <c r="CL1049" s="130"/>
      <c r="CM1049" s="1"/>
      <c r="CN1049" s="1"/>
      <c r="CO1049" s="1"/>
      <c r="CP1049" s="1"/>
      <c r="CQ1049" s="1"/>
    </row>
    <row r="1050" spans="2:95" s="14" customFormat="1" ht="13.5" customHeight="1">
      <c r="B1050" s="451"/>
      <c r="C1050" s="566"/>
      <c r="D1050" s="581"/>
      <c r="E1050" s="569"/>
      <c r="F1050" s="569"/>
      <c r="G1050" s="116" t="s">
        <v>134</v>
      </c>
      <c r="H1050" s="187">
        <v>106644784</v>
      </c>
      <c r="I1050" s="160">
        <f>IFERROR(H1050/E1049,"-")</f>
        <v>2.2529968737669374E-2</v>
      </c>
      <c r="J1050" s="187">
        <v>1793</v>
      </c>
      <c r="K1050" s="160">
        <f>IFERROR(J1050/F1049,"-")</f>
        <v>0.22902030910716567</v>
      </c>
      <c r="L1050" s="190">
        <f t="shared" si="599"/>
        <v>59478.407138873394</v>
      </c>
      <c r="M1050" s="101">
        <f t="shared" ref="M1050:M1066" si="609">IFERROR(J1050/$BL$63,0)</f>
        <v>2.3561103810775294E-2</v>
      </c>
      <c r="N1050" s="569"/>
      <c r="O1050" s="569"/>
      <c r="P1050" s="116" t="s">
        <v>134</v>
      </c>
      <c r="Q1050" s="187">
        <v>11004926</v>
      </c>
      <c r="R1050" s="160">
        <f>IFERROR(Q1050/N1049,"-")</f>
        <v>1.6374879869621453E-2</v>
      </c>
      <c r="S1050" s="187">
        <v>226</v>
      </c>
      <c r="T1050" s="160">
        <f>IFERROR(S1050/O1049,"-")</f>
        <v>0.22713567839195981</v>
      </c>
      <c r="U1050" s="190">
        <f t="shared" si="600"/>
        <v>48694.362831858409</v>
      </c>
      <c r="V1050" s="101">
        <f t="shared" ref="V1050:V1066" si="610">IFERROR(S1050/$BL$63,0)</f>
        <v>2.9697766097240472E-3</v>
      </c>
      <c r="W1050" s="569"/>
      <c r="X1050" s="569"/>
      <c r="Y1050" s="116" t="s">
        <v>134</v>
      </c>
      <c r="Z1050" s="187">
        <v>15516391</v>
      </c>
      <c r="AA1050" s="160">
        <f>IFERROR(Z1050/W1049,"-")</f>
        <v>3.8742277488639842E-2</v>
      </c>
      <c r="AB1050" s="187">
        <v>121</v>
      </c>
      <c r="AC1050" s="160">
        <f>IFERROR(AB1050/X1049,"-")</f>
        <v>0.23224568138195778</v>
      </c>
      <c r="AD1050" s="190">
        <f t="shared" si="601"/>
        <v>128234.63636363637</v>
      </c>
      <c r="AE1050" s="101">
        <f t="shared" ref="AE1050:AE1066" si="611">IFERROR(AB1050/$BL$63,0)</f>
        <v>1.5900131406044679E-3</v>
      </c>
      <c r="AF1050" s="569"/>
      <c r="AG1050" s="569"/>
      <c r="AH1050" s="116" t="s">
        <v>134</v>
      </c>
      <c r="AI1050" s="187">
        <v>19749638</v>
      </c>
      <c r="AJ1050" s="160">
        <f>IFERROR(AI1050/AF1049,"-")</f>
        <v>2.7547599148555754E-2</v>
      </c>
      <c r="AK1050" s="187">
        <v>281</v>
      </c>
      <c r="AL1050" s="160">
        <f>IFERROR(AK1050/AG1049,"-")</f>
        <v>0.31573033707865167</v>
      </c>
      <c r="AM1050" s="190">
        <f t="shared" si="602"/>
        <v>70283.409252669037</v>
      </c>
      <c r="AN1050" s="101">
        <f t="shared" ref="AN1050:AN1066" si="612">IFERROR(AK1050/$BL$63,0)</f>
        <v>3.692509855453351E-3</v>
      </c>
      <c r="AO1050" s="569"/>
      <c r="AP1050" s="586"/>
      <c r="AQ1050" s="116" t="s">
        <v>134</v>
      </c>
      <c r="AR1050" s="187">
        <f t="shared" si="597"/>
        <v>152915739</v>
      </c>
      <c r="AS1050" s="160">
        <f>IFERROR(AR1050/AO1049,"-")</f>
        <v>2.3442707680590494E-2</v>
      </c>
      <c r="AT1050" s="187">
        <f t="shared" si="598"/>
        <v>2421</v>
      </c>
      <c r="AU1050" s="160">
        <f>IFERROR(AT1050/AP1049,"-")</f>
        <v>0.23654127992183682</v>
      </c>
      <c r="AV1050" s="190">
        <f t="shared" si="603"/>
        <v>63162.221809169765</v>
      </c>
      <c r="AW1050" s="101">
        <f t="shared" ref="AW1050:AW1066" si="613">IFERROR(AT1050/$BL$63,0)</f>
        <v>3.1813403416557161E-2</v>
      </c>
      <c r="AX1050" s="112"/>
      <c r="BN1050" s="476"/>
      <c r="BO1050" s="566"/>
      <c r="BP1050" s="569"/>
      <c r="BQ1050" s="569"/>
      <c r="BR1050" s="388" t="s">
        <v>140</v>
      </c>
      <c r="BS1050" s="374">
        <v>0</v>
      </c>
      <c r="BT1050" s="329">
        <v>0</v>
      </c>
      <c r="BU1050" s="374">
        <v>0</v>
      </c>
      <c r="BV1050" s="329">
        <v>0</v>
      </c>
      <c r="BW1050" s="374" t="s">
        <v>329</v>
      </c>
      <c r="BX1050" s="389">
        <v>0</v>
      </c>
      <c r="CA1050" s="9"/>
      <c r="CB1050" s="138"/>
      <c r="CC1050" s="138"/>
      <c r="CD1050" s="138"/>
      <c r="CE1050" s="138"/>
      <c r="CF1050" s="138"/>
      <c r="CG1050" s="138"/>
      <c r="CH1050" s="1"/>
      <c r="CI1050" s="9"/>
      <c r="CJ1050" s="130"/>
      <c r="CK1050" s="130"/>
      <c r="CL1050" s="130"/>
      <c r="CM1050" s="1"/>
      <c r="CN1050" s="1"/>
      <c r="CO1050" s="1"/>
      <c r="CP1050" s="1"/>
      <c r="CQ1050" s="1"/>
    </row>
    <row r="1051" spans="2:95" s="14" customFormat="1" ht="13.5" customHeight="1">
      <c r="B1051" s="451"/>
      <c r="C1051" s="566"/>
      <c r="D1051" s="581"/>
      <c r="E1051" s="569"/>
      <c r="F1051" s="569"/>
      <c r="G1051" s="116" t="s">
        <v>474</v>
      </c>
      <c r="H1051" s="187">
        <v>76292876</v>
      </c>
      <c r="I1051" s="160">
        <f>IFERROR(H1051/E1049,"-")</f>
        <v>1.6117770102913671E-2</v>
      </c>
      <c r="J1051" s="187">
        <v>499</v>
      </c>
      <c r="K1051" s="160">
        <f>IFERROR(J1051/F1049,"-")</f>
        <v>6.3737386639417554E-2</v>
      </c>
      <c r="L1051" s="190">
        <f t="shared" ref="L1051" si="614">IFERROR(H1051/J1051,"-")</f>
        <v>152891.53507014029</v>
      </c>
      <c r="M1051" s="101">
        <f t="shared" si="609"/>
        <v>6.5571616294349544E-3</v>
      </c>
      <c r="N1051" s="569"/>
      <c r="O1051" s="569"/>
      <c r="P1051" s="116" t="s">
        <v>474</v>
      </c>
      <c r="Q1051" s="187">
        <v>7127000</v>
      </c>
      <c r="R1051" s="160">
        <f>IFERROR(Q1051/N1049,"-")</f>
        <v>1.0604684559513812E-2</v>
      </c>
      <c r="S1051" s="187">
        <v>69</v>
      </c>
      <c r="T1051" s="160">
        <f>IFERROR(S1051/O1049,"-")</f>
        <v>6.9346733668341709E-2</v>
      </c>
      <c r="U1051" s="190">
        <f t="shared" ref="U1051" si="615">IFERROR(Q1051/S1051,"-")</f>
        <v>103289.85507246378</v>
      </c>
      <c r="V1051" s="101">
        <f t="shared" si="610"/>
        <v>9.0670170827858085E-4</v>
      </c>
      <c r="W1051" s="569"/>
      <c r="X1051" s="569"/>
      <c r="Y1051" s="116" t="s">
        <v>474</v>
      </c>
      <c r="Z1051" s="187">
        <v>8065166</v>
      </c>
      <c r="AA1051" s="160">
        <f>IFERROR(Z1051/W1049,"-")</f>
        <v>2.013760153143495E-2</v>
      </c>
      <c r="AB1051" s="187">
        <v>41</v>
      </c>
      <c r="AC1051" s="160">
        <f>IFERROR(AB1051/X1049,"-")</f>
        <v>7.8694817658349334E-2</v>
      </c>
      <c r="AD1051" s="190">
        <f t="shared" ref="AD1051" si="616">IFERROR(Z1051/AB1051,"-")</f>
        <v>196711.36585365853</v>
      </c>
      <c r="AE1051" s="101">
        <f t="shared" si="611"/>
        <v>5.3876478318002632E-4</v>
      </c>
      <c r="AF1051" s="569"/>
      <c r="AG1051" s="569"/>
      <c r="AH1051" s="116" t="s">
        <v>474</v>
      </c>
      <c r="AI1051" s="187">
        <v>10295340</v>
      </c>
      <c r="AJ1051" s="160">
        <f>IFERROR(AI1051/AF1049,"-")</f>
        <v>1.436035938573112E-2</v>
      </c>
      <c r="AK1051" s="187">
        <v>71</v>
      </c>
      <c r="AL1051" s="160">
        <f>IFERROR(AK1051/AG1049,"-")</f>
        <v>7.9775280898876408E-2</v>
      </c>
      <c r="AM1051" s="190">
        <f t="shared" ref="AM1051" si="617">IFERROR(AI1051/AK1051,"-")</f>
        <v>145004.78873239437</v>
      </c>
      <c r="AN1051" s="101">
        <f t="shared" si="612"/>
        <v>9.3298291721419181E-4</v>
      </c>
      <c r="AO1051" s="569"/>
      <c r="AP1051" s="586"/>
      <c r="AQ1051" s="116" t="s">
        <v>474</v>
      </c>
      <c r="AR1051" s="187">
        <f t="shared" ref="AR1051" si="618">SUM(H1051,Q1051,Z1051,AI1051)</f>
        <v>101780382</v>
      </c>
      <c r="AS1051" s="160">
        <f>IFERROR(AR1051/AO1049,"-")</f>
        <v>1.5603415047059572E-2</v>
      </c>
      <c r="AT1051" s="187">
        <f t="shared" ref="AT1051" si="619">SUM(J1051,S1051,AB1051,AK1051)</f>
        <v>680</v>
      </c>
      <c r="AU1051" s="160">
        <f>IFERROR(AT1051/AP1049,"-")</f>
        <v>6.6438690766976061E-2</v>
      </c>
      <c r="AV1051" s="190">
        <f t="shared" ref="AV1051" si="620">IFERROR(AR1051/AT1051,"-")</f>
        <v>149677.03235294117</v>
      </c>
      <c r="AW1051" s="101">
        <f t="shared" si="613"/>
        <v>8.9356110381077526E-3</v>
      </c>
      <c r="AX1051" s="111"/>
      <c r="BJ1051" s="12"/>
      <c r="BM1051" s="12"/>
      <c r="BN1051" s="476"/>
      <c r="BO1051" s="566"/>
      <c r="BP1051" s="569"/>
      <c r="BQ1051" s="569"/>
      <c r="BR1051" s="388" t="s">
        <v>141</v>
      </c>
      <c r="BS1051" s="374">
        <v>54506</v>
      </c>
      <c r="BT1051" s="329">
        <v>1.0561170444146181E-3</v>
      </c>
      <c r="BU1051" s="374">
        <v>9</v>
      </c>
      <c r="BV1051" s="329">
        <v>0.11538461538461539</v>
      </c>
      <c r="BW1051" s="374">
        <v>6056.2222222222226</v>
      </c>
      <c r="BX1051" s="389">
        <v>7.2167428433966808E-4</v>
      </c>
      <c r="BY1051" s="12"/>
      <c r="CA1051" s="9"/>
      <c r="CB1051" s="138"/>
      <c r="CC1051" s="138"/>
      <c r="CD1051" s="138"/>
      <c r="CE1051" s="138"/>
      <c r="CF1051" s="138"/>
      <c r="CG1051" s="138"/>
      <c r="CH1051" s="1"/>
      <c r="CI1051" s="9"/>
      <c r="CJ1051" s="130"/>
      <c r="CK1051" s="130"/>
      <c r="CL1051" s="130"/>
      <c r="CM1051" s="1"/>
      <c r="CN1051" s="1"/>
      <c r="CO1051" s="1"/>
      <c r="CP1051" s="1"/>
      <c r="CQ1051" s="1"/>
    </row>
    <row r="1052" spans="2:95" s="14" customFormat="1" ht="13.5" customHeight="1">
      <c r="B1052" s="451"/>
      <c r="C1052" s="566"/>
      <c r="D1052" s="581"/>
      <c r="E1052" s="569"/>
      <c r="F1052" s="569"/>
      <c r="G1052" s="117" t="s">
        <v>135</v>
      </c>
      <c r="H1052" s="187">
        <v>112768610</v>
      </c>
      <c r="I1052" s="160">
        <f>IFERROR(H1052/E1049,"-")</f>
        <v>2.3823699224618713E-2</v>
      </c>
      <c r="J1052" s="187">
        <v>2317</v>
      </c>
      <c r="K1052" s="160">
        <f>IFERROR(J1052/F1049,"-")</f>
        <v>0.29595095159024143</v>
      </c>
      <c r="L1052" s="190">
        <f t="shared" si="599"/>
        <v>48670.094950366853</v>
      </c>
      <c r="M1052" s="101">
        <f t="shared" si="609"/>
        <v>3.0446780551905389E-2</v>
      </c>
      <c r="N1052" s="569"/>
      <c r="O1052" s="569"/>
      <c r="P1052" s="117" t="s">
        <v>135</v>
      </c>
      <c r="Q1052" s="187">
        <v>17596396</v>
      </c>
      <c r="R1052" s="160">
        <f>IFERROR(Q1052/N1049,"-")</f>
        <v>2.6182717688268638E-2</v>
      </c>
      <c r="S1052" s="187">
        <v>316</v>
      </c>
      <c r="T1052" s="160">
        <f>IFERROR(S1052/O1049,"-")</f>
        <v>0.31758793969849247</v>
      </c>
      <c r="U1052" s="190">
        <f t="shared" si="600"/>
        <v>55684.797468354431</v>
      </c>
      <c r="V1052" s="101">
        <f t="shared" si="610"/>
        <v>4.1524310118265439E-3</v>
      </c>
      <c r="W1052" s="569"/>
      <c r="X1052" s="569"/>
      <c r="Y1052" s="117" t="s">
        <v>135</v>
      </c>
      <c r="Z1052" s="187">
        <v>7974044</v>
      </c>
      <c r="AA1052" s="160">
        <f>IFERROR(Z1052/W1049,"-")</f>
        <v>1.99100825285096E-2</v>
      </c>
      <c r="AB1052" s="187">
        <v>164</v>
      </c>
      <c r="AC1052" s="160">
        <f>IFERROR(AB1052/X1049,"-")</f>
        <v>0.31477927063339733</v>
      </c>
      <c r="AD1052" s="190">
        <f t="shared" si="601"/>
        <v>48622.219512195123</v>
      </c>
      <c r="AE1052" s="101">
        <f t="shared" si="611"/>
        <v>2.1550591327201053E-3</v>
      </c>
      <c r="AF1052" s="569"/>
      <c r="AG1052" s="569"/>
      <c r="AH1052" s="117" t="s">
        <v>135</v>
      </c>
      <c r="AI1052" s="187">
        <v>13826703</v>
      </c>
      <c r="AJ1052" s="160">
        <f>IFERROR(AI1052/AF1049,"-")</f>
        <v>1.9286048270359856E-2</v>
      </c>
      <c r="AK1052" s="187">
        <v>256</v>
      </c>
      <c r="AL1052" s="160">
        <f>IFERROR(AK1052/AG1049,"-")</f>
        <v>0.28764044943820227</v>
      </c>
      <c r="AM1052" s="190">
        <f t="shared" si="602"/>
        <v>54010.55859375</v>
      </c>
      <c r="AN1052" s="101">
        <f t="shared" si="612"/>
        <v>3.3639947437582129E-3</v>
      </c>
      <c r="AO1052" s="569"/>
      <c r="AP1052" s="586"/>
      <c r="AQ1052" s="117" t="s">
        <v>135</v>
      </c>
      <c r="AR1052" s="187">
        <f t="shared" si="597"/>
        <v>152165753</v>
      </c>
      <c r="AS1052" s="160">
        <f>IFERROR(AR1052/AO1049,"-")</f>
        <v>2.3327731271507217E-2</v>
      </c>
      <c r="AT1052" s="187">
        <f t="shared" si="598"/>
        <v>3053</v>
      </c>
      <c r="AU1052" s="160">
        <f>IFERROR(AT1052/AP1049,"-")</f>
        <v>0.29829018075232044</v>
      </c>
      <c r="AV1052" s="190">
        <f t="shared" si="603"/>
        <v>49841.386505076975</v>
      </c>
      <c r="AW1052" s="101">
        <f t="shared" si="613"/>
        <v>4.011826544021025E-2</v>
      </c>
      <c r="AX1052" s="112"/>
      <c r="BN1052" s="476"/>
      <c r="BO1052" s="566"/>
      <c r="BP1052" s="569"/>
      <c r="BQ1052" s="569"/>
      <c r="BR1052" s="388" t="s">
        <v>142</v>
      </c>
      <c r="BS1052" s="374">
        <v>625</v>
      </c>
      <c r="BT1052" s="329">
        <v>1.211010077347698E-5</v>
      </c>
      <c r="BU1052" s="374">
        <v>1</v>
      </c>
      <c r="BV1052" s="329">
        <v>1.282051282051282E-2</v>
      </c>
      <c r="BW1052" s="374">
        <v>625</v>
      </c>
      <c r="BX1052" s="389">
        <v>8.0186031593296441E-5</v>
      </c>
      <c r="CA1052" s="9"/>
      <c r="CB1052" s="138"/>
      <c r="CC1052" s="138"/>
      <c r="CD1052" s="138"/>
      <c r="CE1052" s="138"/>
      <c r="CF1052" s="138"/>
      <c r="CG1052" s="138"/>
      <c r="CH1052" s="1"/>
      <c r="CI1052" s="9"/>
      <c r="CJ1052" s="130"/>
      <c r="CK1052" s="130"/>
      <c r="CL1052" s="130"/>
      <c r="CM1052" s="1"/>
      <c r="CN1052" s="1"/>
      <c r="CO1052" s="1"/>
      <c r="CP1052" s="1"/>
      <c r="CQ1052" s="1"/>
    </row>
    <row r="1053" spans="2:95" s="14" customFormat="1" ht="13.5" customHeight="1">
      <c r="B1053" s="451"/>
      <c r="C1053" s="566"/>
      <c r="D1053" s="581"/>
      <c r="E1053" s="569"/>
      <c r="F1053" s="569"/>
      <c r="G1053" s="117" t="s">
        <v>136</v>
      </c>
      <c r="H1053" s="187">
        <v>18992287</v>
      </c>
      <c r="I1053" s="160">
        <f>IFERROR(H1053/E1049,"-")</f>
        <v>4.0123446859514902E-3</v>
      </c>
      <c r="J1053" s="187">
        <v>371</v>
      </c>
      <c r="K1053" s="160">
        <f>IFERROR(J1053/F1049,"-")</f>
        <v>4.7387916719887596E-2</v>
      </c>
      <c r="L1053" s="190">
        <f t="shared" si="599"/>
        <v>51192.148247978439</v>
      </c>
      <c r="M1053" s="101">
        <f t="shared" si="609"/>
        <v>4.8751642575558477E-3</v>
      </c>
      <c r="N1053" s="569"/>
      <c r="O1053" s="569"/>
      <c r="P1053" s="117" t="s">
        <v>136</v>
      </c>
      <c r="Q1053" s="187">
        <v>4512368</v>
      </c>
      <c r="R1053" s="160">
        <f>IFERROR(Q1053/N1049,"-")</f>
        <v>6.7142190622203196E-3</v>
      </c>
      <c r="S1053" s="187">
        <v>39</v>
      </c>
      <c r="T1053" s="160">
        <f>IFERROR(S1053/O1049,"-")</f>
        <v>3.9195979899497489E-2</v>
      </c>
      <c r="U1053" s="190">
        <f t="shared" si="600"/>
        <v>115701.74358974359</v>
      </c>
      <c r="V1053" s="101">
        <f t="shared" si="610"/>
        <v>5.1248357424441525E-4</v>
      </c>
      <c r="W1053" s="569"/>
      <c r="X1053" s="569"/>
      <c r="Y1053" s="117" t="s">
        <v>136</v>
      </c>
      <c r="Z1053" s="187">
        <v>369675</v>
      </c>
      <c r="AA1053" s="160">
        <f>IFERROR(Z1053/W1049,"-")</f>
        <v>9.230272316940797E-4</v>
      </c>
      <c r="AB1053" s="187">
        <v>24</v>
      </c>
      <c r="AC1053" s="160">
        <f>IFERROR(AB1053/X1049,"-")</f>
        <v>4.6065259117082535E-2</v>
      </c>
      <c r="AD1053" s="190">
        <f t="shared" si="601"/>
        <v>15403.125</v>
      </c>
      <c r="AE1053" s="101">
        <f t="shared" si="611"/>
        <v>3.1537450722733245E-4</v>
      </c>
      <c r="AF1053" s="569"/>
      <c r="AG1053" s="569"/>
      <c r="AH1053" s="117" t="s">
        <v>136</v>
      </c>
      <c r="AI1053" s="187">
        <v>540922</v>
      </c>
      <c r="AJ1053" s="160">
        <f>IFERROR(AI1053/AF1049,"-")</f>
        <v>7.545000281339372E-4</v>
      </c>
      <c r="AK1053" s="187">
        <v>48</v>
      </c>
      <c r="AL1053" s="160">
        <f>IFERROR(AK1053/AG1049,"-")</f>
        <v>5.3932584269662923E-2</v>
      </c>
      <c r="AM1053" s="190">
        <f t="shared" si="602"/>
        <v>11269.208333333334</v>
      </c>
      <c r="AN1053" s="101">
        <f t="shared" si="612"/>
        <v>6.307490144546649E-4</v>
      </c>
      <c r="AO1053" s="569"/>
      <c r="AP1053" s="586"/>
      <c r="AQ1053" s="117" t="s">
        <v>136</v>
      </c>
      <c r="AR1053" s="187">
        <f t="shared" si="597"/>
        <v>24415252</v>
      </c>
      <c r="AS1053" s="160">
        <f>IFERROR(AR1053/AO1049,"-")</f>
        <v>3.7429738712766013E-3</v>
      </c>
      <c r="AT1053" s="187">
        <f t="shared" si="598"/>
        <v>482</v>
      </c>
      <c r="AU1053" s="160">
        <f>IFERROR(AT1053/AP1049,"-")</f>
        <v>4.7093307278944799E-2</v>
      </c>
      <c r="AV1053" s="190">
        <f t="shared" si="603"/>
        <v>50654.049792531121</v>
      </c>
      <c r="AW1053" s="101">
        <f t="shared" si="613"/>
        <v>6.3337713534822601E-3</v>
      </c>
      <c r="AX1053" s="112"/>
      <c r="BN1053" s="476"/>
      <c r="BO1053" s="566"/>
      <c r="BP1053" s="569"/>
      <c r="BQ1053" s="569"/>
      <c r="BR1053" s="388" t="s">
        <v>143</v>
      </c>
      <c r="BS1053" s="374">
        <v>2100</v>
      </c>
      <c r="BT1053" s="329">
        <v>4.0689938598882654E-5</v>
      </c>
      <c r="BU1053" s="374">
        <v>1</v>
      </c>
      <c r="BV1053" s="329">
        <v>1.282051282051282E-2</v>
      </c>
      <c r="BW1053" s="374">
        <v>2100</v>
      </c>
      <c r="BX1053" s="389">
        <v>8.0186031593296441E-5</v>
      </c>
      <c r="CA1053" s="9"/>
      <c r="CB1053" s="138"/>
      <c r="CC1053" s="138"/>
      <c r="CD1053" s="138"/>
      <c r="CE1053" s="138"/>
      <c r="CF1053" s="138"/>
      <c r="CG1053" s="138"/>
      <c r="CH1053" s="1"/>
      <c r="CI1053" s="9"/>
      <c r="CJ1053" s="130"/>
      <c r="CK1053" s="130"/>
      <c r="CL1053" s="130"/>
      <c r="CM1053" s="1"/>
      <c r="CN1053" s="1"/>
      <c r="CO1053" s="1"/>
      <c r="CP1053" s="1"/>
      <c r="CQ1053" s="1"/>
    </row>
    <row r="1054" spans="2:95" s="14" customFormat="1" ht="13.5" customHeight="1">
      <c r="B1054" s="451"/>
      <c r="C1054" s="566"/>
      <c r="D1054" s="581"/>
      <c r="E1054" s="569"/>
      <c r="F1054" s="569"/>
      <c r="G1054" s="117" t="s">
        <v>137</v>
      </c>
      <c r="H1054" s="187">
        <v>113240614</v>
      </c>
      <c r="I1054" s="160">
        <f>IFERROR(H1054/E1049,"-")</f>
        <v>2.3923415637978927E-2</v>
      </c>
      <c r="J1054" s="187">
        <v>2637</v>
      </c>
      <c r="K1054" s="160">
        <f>IFERROR(J1054/F1049,"-")</f>
        <v>0.3368246263890663</v>
      </c>
      <c r="L1054" s="190">
        <f t="shared" si="599"/>
        <v>42942.970800151685</v>
      </c>
      <c r="M1054" s="101">
        <f t="shared" si="609"/>
        <v>3.4651773981603157E-2</v>
      </c>
      <c r="N1054" s="569"/>
      <c r="O1054" s="569"/>
      <c r="P1054" s="117" t="s">
        <v>137</v>
      </c>
      <c r="Q1054" s="187">
        <v>19920763</v>
      </c>
      <c r="R1054" s="160">
        <f>IFERROR(Q1054/N1049,"-")</f>
        <v>2.9641280735208927E-2</v>
      </c>
      <c r="S1054" s="187">
        <v>398</v>
      </c>
      <c r="T1054" s="160">
        <f>IFERROR(S1054/O1049,"-")</f>
        <v>0.4</v>
      </c>
      <c r="U1054" s="190">
        <f t="shared" si="600"/>
        <v>50052.168341708544</v>
      </c>
      <c r="V1054" s="101">
        <f t="shared" si="610"/>
        <v>5.2299605781865963E-3</v>
      </c>
      <c r="W1054" s="569"/>
      <c r="X1054" s="569"/>
      <c r="Y1054" s="117" t="s">
        <v>137</v>
      </c>
      <c r="Z1054" s="187">
        <v>8013422</v>
      </c>
      <c r="AA1054" s="160">
        <f>IFERROR(Z1054/W1049,"-")</f>
        <v>2.0008403936042297E-2</v>
      </c>
      <c r="AB1054" s="187">
        <v>204</v>
      </c>
      <c r="AC1054" s="160">
        <f>IFERROR(AB1054/X1049,"-")</f>
        <v>0.39155470249520152</v>
      </c>
      <c r="AD1054" s="190">
        <f t="shared" si="601"/>
        <v>39281.48039215686</v>
      </c>
      <c r="AE1054" s="101">
        <f t="shared" si="611"/>
        <v>2.6806833114323258E-3</v>
      </c>
      <c r="AF1054" s="569"/>
      <c r="AG1054" s="569"/>
      <c r="AH1054" s="117" t="s">
        <v>137</v>
      </c>
      <c r="AI1054" s="187">
        <v>13748193</v>
      </c>
      <c r="AJ1054" s="160">
        <f>IFERROR(AI1054/AF1049,"-")</f>
        <v>1.917653932598563E-2</v>
      </c>
      <c r="AK1054" s="187">
        <v>376</v>
      </c>
      <c r="AL1054" s="160">
        <f>IFERROR(AK1054/AG1049,"-")</f>
        <v>0.42247191011235957</v>
      </c>
      <c r="AM1054" s="190">
        <f t="shared" si="602"/>
        <v>36564.343085106382</v>
      </c>
      <c r="AN1054" s="101">
        <f t="shared" si="612"/>
        <v>4.9408672798948753E-3</v>
      </c>
      <c r="AO1054" s="569"/>
      <c r="AP1054" s="586"/>
      <c r="AQ1054" s="117" t="s">
        <v>137</v>
      </c>
      <c r="AR1054" s="187">
        <f t="shared" si="597"/>
        <v>154922992</v>
      </c>
      <c r="AS1054" s="160">
        <f>IFERROR(AR1054/AO1049,"-")</f>
        <v>2.3750429080805473E-2</v>
      </c>
      <c r="AT1054" s="187">
        <f t="shared" si="598"/>
        <v>3615</v>
      </c>
      <c r="AU1054" s="160">
        <f>IFERROR(AT1054/AP1049,"-")</f>
        <v>0.353199804592086</v>
      </c>
      <c r="AV1054" s="190">
        <f t="shared" si="603"/>
        <v>42855.599446749657</v>
      </c>
      <c r="AW1054" s="101">
        <f t="shared" si="613"/>
        <v>4.7503285151116952E-2</v>
      </c>
      <c r="AX1054" s="112"/>
      <c r="BN1054" s="476"/>
      <c r="BO1054" s="566"/>
      <c r="BP1054" s="569"/>
      <c r="BQ1054" s="569"/>
      <c r="BR1054" s="388" t="s">
        <v>144</v>
      </c>
      <c r="BS1054" s="374">
        <v>416101</v>
      </c>
      <c r="BT1054" s="329">
        <v>8.062440067111272E-3</v>
      </c>
      <c r="BU1054" s="374">
        <v>16</v>
      </c>
      <c r="BV1054" s="329">
        <v>0.20512820512820512</v>
      </c>
      <c r="BW1054" s="374">
        <v>26006.3125</v>
      </c>
      <c r="BX1054" s="389">
        <v>1.2829765054927431E-3</v>
      </c>
      <c r="CA1054" s="9"/>
      <c r="CB1054" s="138"/>
      <c r="CC1054" s="138"/>
      <c r="CD1054" s="138"/>
      <c r="CE1054" s="138"/>
      <c r="CF1054" s="138"/>
      <c r="CG1054" s="138"/>
      <c r="CH1054" s="1"/>
      <c r="CI1054" s="9"/>
      <c r="CJ1054" s="130"/>
      <c r="CK1054" s="130"/>
      <c r="CL1054" s="130"/>
      <c r="CM1054" s="1"/>
      <c r="CN1054" s="1"/>
      <c r="CO1054" s="1"/>
      <c r="CP1054" s="1"/>
      <c r="CQ1054" s="1"/>
    </row>
    <row r="1055" spans="2:95" s="14" customFormat="1" ht="13.5" customHeight="1">
      <c r="B1055" s="451"/>
      <c r="C1055" s="566"/>
      <c r="D1055" s="581"/>
      <c r="E1055" s="569"/>
      <c r="F1055" s="569"/>
      <c r="G1055" s="117" t="s">
        <v>138</v>
      </c>
      <c r="H1055" s="187">
        <v>194517546</v>
      </c>
      <c r="I1055" s="160">
        <f>IFERROR(H1055/E1049,"-")</f>
        <v>4.109412636916368E-2</v>
      </c>
      <c r="J1055" s="187">
        <v>2854</v>
      </c>
      <c r="K1055" s="160">
        <f>IFERROR(J1055/F1049,"-")</f>
        <v>0.36454208711201941</v>
      </c>
      <c r="L1055" s="190">
        <f t="shared" si="599"/>
        <v>68156.112824106516</v>
      </c>
      <c r="M1055" s="101">
        <f t="shared" si="609"/>
        <v>3.750328515111695E-2</v>
      </c>
      <c r="N1055" s="569"/>
      <c r="O1055" s="569"/>
      <c r="P1055" s="117" t="s">
        <v>138</v>
      </c>
      <c r="Q1055" s="187">
        <v>24159518</v>
      </c>
      <c r="R1055" s="160">
        <f>IFERROR(Q1055/N1049,"-")</f>
        <v>3.5948374842134978E-2</v>
      </c>
      <c r="S1055" s="187">
        <v>382</v>
      </c>
      <c r="T1055" s="160">
        <f>IFERROR(S1055/O1049,"-")</f>
        <v>0.38391959798994973</v>
      </c>
      <c r="U1055" s="190">
        <f t="shared" si="600"/>
        <v>63244.811518324605</v>
      </c>
      <c r="V1055" s="101">
        <f t="shared" si="610"/>
        <v>5.0197109067017086E-3</v>
      </c>
      <c r="W1055" s="569"/>
      <c r="X1055" s="569"/>
      <c r="Y1055" s="117" t="s">
        <v>138</v>
      </c>
      <c r="Z1055" s="187">
        <v>13462278</v>
      </c>
      <c r="AA1055" s="160">
        <f>IFERROR(Z1055/W1049,"-")</f>
        <v>3.3613442062990766E-2</v>
      </c>
      <c r="AB1055" s="187">
        <v>196</v>
      </c>
      <c r="AC1055" s="160">
        <f>IFERROR(AB1055/X1049,"-")</f>
        <v>0.3761996161228407</v>
      </c>
      <c r="AD1055" s="190">
        <f t="shared" si="601"/>
        <v>68685.091836734689</v>
      </c>
      <c r="AE1055" s="101">
        <f t="shared" si="611"/>
        <v>2.5755584756898819E-3</v>
      </c>
      <c r="AF1055" s="569"/>
      <c r="AG1055" s="569"/>
      <c r="AH1055" s="117" t="s">
        <v>138</v>
      </c>
      <c r="AI1055" s="187">
        <v>25451667</v>
      </c>
      <c r="AJ1055" s="160">
        <f>IFERROR(AI1055/AF1049,"-")</f>
        <v>3.5501021344215247E-2</v>
      </c>
      <c r="AK1055" s="187">
        <v>370</v>
      </c>
      <c r="AL1055" s="160">
        <f>IFERROR(AK1055/AG1049,"-")</f>
        <v>0.4157303370786517</v>
      </c>
      <c r="AM1055" s="190">
        <f t="shared" si="602"/>
        <v>68788.289189189192</v>
      </c>
      <c r="AN1055" s="101">
        <f t="shared" si="612"/>
        <v>4.862023653088042E-3</v>
      </c>
      <c r="AO1055" s="569"/>
      <c r="AP1055" s="586"/>
      <c r="AQ1055" s="117" t="s">
        <v>138</v>
      </c>
      <c r="AR1055" s="187">
        <f t="shared" si="597"/>
        <v>257591009</v>
      </c>
      <c r="AS1055" s="160">
        <f>IFERROR(AR1055/AO1049,"-")</f>
        <v>3.9489922781168751E-2</v>
      </c>
      <c r="AT1055" s="187">
        <f t="shared" si="598"/>
        <v>3802</v>
      </c>
      <c r="AU1055" s="160">
        <f>IFERROR(AT1055/AP1049,"-")</f>
        <v>0.37147044455300438</v>
      </c>
      <c r="AV1055" s="190">
        <f t="shared" si="603"/>
        <v>67751.448974224098</v>
      </c>
      <c r="AW1055" s="101">
        <f t="shared" si="613"/>
        <v>4.9960578186596584E-2</v>
      </c>
      <c r="AX1055" s="112"/>
      <c r="BN1055" s="476"/>
      <c r="BO1055" s="566"/>
      <c r="BP1055" s="569"/>
      <c r="BQ1055" s="569"/>
      <c r="BR1055" s="388" t="s">
        <v>145</v>
      </c>
      <c r="BS1055" s="374">
        <v>288092</v>
      </c>
      <c r="BT1055" s="329">
        <v>5.5821170432520488E-3</v>
      </c>
      <c r="BU1055" s="374">
        <v>10</v>
      </c>
      <c r="BV1055" s="329">
        <v>0.12820512820512819</v>
      </c>
      <c r="BW1055" s="374">
        <v>28809.200000000001</v>
      </c>
      <c r="BX1055" s="389">
        <v>8.0186031593296452E-4</v>
      </c>
      <c r="CA1055" s="9"/>
      <c r="CB1055" s="138"/>
      <c r="CC1055" s="138"/>
      <c r="CD1055" s="138"/>
      <c r="CE1055" s="138"/>
      <c r="CF1055" s="138"/>
      <c r="CG1055" s="138"/>
      <c r="CH1055" s="1"/>
      <c r="CI1055" s="9"/>
      <c r="CJ1055" s="130"/>
      <c r="CK1055" s="130"/>
      <c r="CL1055" s="130"/>
      <c r="CM1055" s="1"/>
      <c r="CN1055" s="1"/>
      <c r="CO1055" s="1"/>
      <c r="CP1055" s="1"/>
      <c r="CQ1055" s="1"/>
    </row>
    <row r="1056" spans="2:95" s="14" customFormat="1" ht="13.5" customHeight="1">
      <c r="B1056" s="451"/>
      <c r="C1056" s="566"/>
      <c r="D1056" s="581"/>
      <c r="E1056" s="569"/>
      <c r="F1056" s="569"/>
      <c r="G1056" s="117" t="s">
        <v>139</v>
      </c>
      <c r="H1056" s="187">
        <v>99497086</v>
      </c>
      <c r="I1056" s="160">
        <f>IFERROR(H1056/E1049,"-")</f>
        <v>2.1019933211822169E-2</v>
      </c>
      <c r="J1056" s="187">
        <v>934</v>
      </c>
      <c r="K1056" s="160">
        <f>IFERROR(J1056/F1049,"-")</f>
        <v>0.11930003831907013</v>
      </c>
      <c r="L1056" s="190">
        <f t="shared" si="599"/>
        <v>106527.92933618843</v>
      </c>
      <c r="M1056" s="101">
        <f t="shared" si="609"/>
        <v>1.2273324572930355E-2</v>
      </c>
      <c r="N1056" s="569"/>
      <c r="O1056" s="569"/>
      <c r="P1056" s="117" t="s">
        <v>139</v>
      </c>
      <c r="Q1056" s="187">
        <v>17502313</v>
      </c>
      <c r="R1056" s="160">
        <f>IFERROR(Q1056/N1049,"-")</f>
        <v>2.6042726031552946E-2</v>
      </c>
      <c r="S1056" s="187">
        <v>116</v>
      </c>
      <c r="T1056" s="160">
        <f>IFERROR(S1056/O1049,"-")</f>
        <v>0.11658291457286432</v>
      </c>
      <c r="U1056" s="190">
        <f t="shared" si="600"/>
        <v>150882.00862068965</v>
      </c>
      <c r="V1056" s="101">
        <f t="shared" si="610"/>
        <v>1.5243101182654403E-3</v>
      </c>
      <c r="W1056" s="569"/>
      <c r="X1056" s="569"/>
      <c r="Y1056" s="117" t="s">
        <v>139</v>
      </c>
      <c r="Z1056" s="187">
        <v>9840824</v>
      </c>
      <c r="AA1056" s="160">
        <f>IFERROR(Z1056/W1049,"-")</f>
        <v>2.4571173420730806E-2</v>
      </c>
      <c r="AB1056" s="187">
        <v>79</v>
      </c>
      <c r="AC1056" s="160">
        <f>IFERROR(AB1056/X1049,"-")</f>
        <v>0.15163147792706333</v>
      </c>
      <c r="AD1056" s="190">
        <f t="shared" si="601"/>
        <v>124567.39240506329</v>
      </c>
      <c r="AE1056" s="101">
        <f t="shared" si="611"/>
        <v>1.038107752956636E-3</v>
      </c>
      <c r="AF1056" s="569"/>
      <c r="AG1056" s="569"/>
      <c r="AH1056" s="117" t="s">
        <v>139</v>
      </c>
      <c r="AI1056" s="187">
        <v>13832849</v>
      </c>
      <c r="AJ1056" s="160">
        <f>IFERROR(AI1056/AF1049,"-")</f>
        <v>1.9294620961381688E-2</v>
      </c>
      <c r="AK1056" s="187">
        <v>134</v>
      </c>
      <c r="AL1056" s="160">
        <f>IFERROR(AK1056/AG1049,"-")</f>
        <v>0.15056179775280898</v>
      </c>
      <c r="AM1056" s="190">
        <f t="shared" si="602"/>
        <v>103230.21641791044</v>
      </c>
      <c r="AN1056" s="101">
        <f t="shared" si="612"/>
        <v>1.7608409986859396E-3</v>
      </c>
      <c r="AO1056" s="569"/>
      <c r="AP1056" s="586"/>
      <c r="AQ1056" s="117" t="s">
        <v>139</v>
      </c>
      <c r="AR1056" s="187">
        <f t="shared" si="597"/>
        <v>140673072</v>
      </c>
      <c r="AS1056" s="160">
        <f>IFERROR(AR1056/AO1049,"-")</f>
        <v>2.1565848793541516E-2</v>
      </c>
      <c r="AT1056" s="187">
        <f t="shared" si="598"/>
        <v>1263</v>
      </c>
      <c r="AU1056" s="160">
        <f>IFERROR(AT1056/AP1049,"-")</f>
        <v>0.123400097703957</v>
      </c>
      <c r="AV1056" s="190">
        <f t="shared" si="603"/>
        <v>111380.10451306413</v>
      </c>
      <c r="AW1056" s="101">
        <f t="shared" si="613"/>
        <v>1.6596583442838372E-2</v>
      </c>
      <c r="AX1056" s="112"/>
      <c r="BN1056" s="476"/>
      <c r="BO1056" s="566"/>
      <c r="BP1056" s="569"/>
      <c r="BQ1056" s="569"/>
      <c r="BR1056" s="388" t="s">
        <v>146</v>
      </c>
      <c r="BS1056" s="374">
        <v>248455</v>
      </c>
      <c r="BT1056" s="329">
        <v>4.814104140278757E-3</v>
      </c>
      <c r="BU1056" s="374">
        <v>5</v>
      </c>
      <c r="BV1056" s="329">
        <v>6.4102564102564097E-2</v>
      </c>
      <c r="BW1056" s="374">
        <v>49691</v>
      </c>
      <c r="BX1056" s="389">
        <v>4.0093015796648226E-4</v>
      </c>
      <c r="CA1056" s="9"/>
      <c r="CB1056" s="138"/>
      <c r="CC1056" s="138"/>
      <c r="CD1056" s="138"/>
      <c r="CE1056" s="138"/>
      <c r="CF1056" s="138"/>
      <c r="CG1056" s="138"/>
      <c r="CH1056" s="1"/>
      <c r="CI1056" s="9"/>
      <c r="CJ1056" s="130"/>
      <c r="CK1056" s="130"/>
      <c r="CL1056" s="130"/>
      <c r="CM1056" s="1"/>
      <c r="CN1056" s="1"/>
      <c r="CO1056" s="1"/>
      <c r="CP1056" s="1"/>
      <c r="CQ1056" s="1"/>
    </row>
    <row r="1057" spans="2:95" s="14" customFormat="1" ht="13.5" customHeight="1">
      <c r="B1057" s="451"/>
      <c r="C1057" s="566"/>
      <c r="D1057" s="581"/>
      <c r="E1057" s="569"/>
      <c r="F1057" s="569"/>
      <c r="G1057" s="117" t="s">
        <v>149</v>
      </c>
      <c r="H1057" s="187">
        <v>106489</v>
      </c>
      <c r="I1057" s="160">
        <f>IFERROR(H1057/E1049,"-")</f>
        <v>2.2497057529842941E-5</v>
      </c>
      <c r="J1057" s="187">
        <v>4</v>
      </c>
      <c r="K1057" s="160">
        <f>IFERROR(J1057/F1049,"-")</f>
        <v>5.1092093498531106E-4</v>
      </c>
      <c r="L1057" s="190">
        <f t="shared" si="599"/>
        <v>26622.25</v>
      </c>
      <c r="M1057" s="101">
        <f t="shared" si="609"/>
        <v>5.2562417871222077E-5</v>
      </c>
      <c r="N1057" s="569"/>
      <c r="O1057" s="569"/>
      <c r="P1057" s="117" t="s">
        <v>149</v>
      </c>
      <c r="Q1057" s="187">
        <v>0</v>
      </c>
      <c r="R1057" s="160">
        <f>IFERROR(Q1057/N1049,"-")</f>
        <v>0</v>
      </c>
      <c r="S1057" s="187">
        <v>0</v>
      </c>
      <c r="T1057" s="160">
        <f>IFERROR(S1057/O1049,"-")</f>
        <v>0</v>
      </c>
      <c r="U1057" s="190" t="str">
        <f t="shared" si="600"/>
        <v>-</v>
      </c>
      <c r="V1057" s="101">
        <f t="shared" si="610"/>
        <v>0</v>
      </c>
      <c r="W1057" s="569"/>
      <c r="X1057" s="569"/>
      <c r="Y1057" s="117" t="s">
        <v>149</v>
      </c>
      <c r="Z1057" s="187">
        <v>960</v>
      </c>
      <c r="AA1057" s="160">
        <f>IFERROR(Z1057/W1049,"-")</f>
        <v>2.39698692750745E-6</v>
      </c>
      <c r="AB1057" s="187">
        <v>1</v>
      </c>
      <c r="AC1057" s="160">
        <f>IFERROR(AB1057/X1049,"-")</f>
        <v>1.9193857965451055E-3</v>
      </c>
      <c r="AD1057" s="190">
        <f t="shared" si="601"/>
        <v>960</v>
      </c>
      <c r="AE1057" s="101">
        <f t="shared" si="611"/>
        <v>1.3140604467805519E-5</v>
      </c>
      <c r="AF1057" s="569"/>
      <c r="AG1057" s="569"/>
      <c r="AH1057" s="117" t="s">
        <v>149</v>
      </c>
      <c r="AI1057" s="187">
        <v>5400</v>
      </c>
      <c r="AJ1057" s="160">
        <f>IFERROR(AI1057/AF1049,"-")</f>
        <v>7.5321398499659118E-6</v>
      </c>
      <c r="AK1057" s="187">
        <v>1</v>
      </c>
      <c r="AL1057" s="160">
        <f>IFERROR(AK1057/AG1049,"-")</f>
        <v>1.1235955056179776E-3</v>
      </c>
      <c r="AM1057" s="190">
        <f t="shared" si="602"/>
        <v>5400</v>
      </c>
      <c r="AN1057" s="101">
        <f t="shared" si="612"/>
        <v>1.3140604467805519E-5</v>
      </c>
      <c r="AO1057" s="569"/>
      <c r="AP1057" s="586"/>
      <c r="AQ1057" s="117" t="s">
        <v>149</v>
      </c>
      <c r="AR1057" s="187">
        <f t="shared" si="597"/>
        <v>112849</v>
      </c>
      <c r="AS1057" s="160">
        <f>IFERROR(AR1057/AO1049,"-")</f>
        <v>1.7300286656868961E-5</v>
      </c>
      <c r="AT1057" s="187">
        <f t="shared" si="598"/>
        <v>6</v>
      </c>
      <c r="AU1057" s="160">
        <f>IFERROR(AT1057/AP1049,"-")</f>
        <v>5.8622374206155345E-4</v>
      </c>
      <c r="AV1057" s="190">
        <f t="shared" si="603"/>
        <v>18808.166666666668</v>
      </c>
      <c r="AW1057" s="101">
        <f t="shared" si="613"/>
        <v>7.8843626806833112E-5</v>
      </c>
      <c r="AX1057" s="112"/>
      <c r="BN1057" s="476"/>
      <c r="BO1057" s="566"/>
      <c r="BP1057" s="569"/>
      <c r="BQ1057" s="569"/>
      <c r="BR1057" s="388" t="s">
        <v>147</v>
      </c>
      <c r="BS1057" s="374">
        <v>87179</v>
      </c>
      <c r="BT1057" s="329">
        <v>1.6891943605295194E-3</v>
      </c>
      <c r="BU1057" s="374">
        <v>14</v>
      </c>
      <c r="BV1057" s="329">
        <v>0.17948717948717949</v>
      </c>
      <c r="BW1057" s="374">
        <v>6227.0714285714284</v>
      </c>
      <c r="BX1057" s="389">
        <v>1.1226044423061502E-3</v>
      </c>
      <c r="CA1057" s="9"/>
      <c r="CB1057" s="138"/>
      <c r="CC1057" s="138"/>
      <c r="CD1057" s="138"/>
      <c r="CE1057" s="138"/>
      <c r="CF1057" s="138"/>
      <c r="CG1057" s="138"/>
      <c r="CH1057" s="1"/>
      <c r="CI1057" s="9"/>
      <c r="CJ1057" s="130"/>
      <c r="CK1057" s="130"/>
      <c r="CL1057" s="130"/>
      <c r="CM1057" s="1"/>
      <c r="CN1057" s="1"/>
      <c r="CO1057" s="1"/>
      <c r="CP1057" s="1"/>
      <c r="CQ1057" s="1"/>
    </row>
    <row r="1058" spans="2:95" s="14" customFormat="1" ht="13.5" customHeight="1">
      <c r="B1058" s="451"/>
      <c r="C1058" s="566"/>
      <c r="D1058" s="581"/>
      <c r="E1058" s="569"/>
      <c r="F1058" s="569"/>
      <c r="G1058" s="117" t="s">
        <v>140</v>
      </c>
      <c r="H1058" s="187">
        <v>1103663</v>
      </c>
      <c r="I1058" s="160">
        <f>IFERROR(H1058/E1049,"-")</f>
        <v>2.3316182896410945E-4</v>
      </c>
      <c r="J1058" s="187">
        <v>60</v>
      </c>
      <c r="K1058" s="160">
        <f>IFERROR(J1058/F1049,"-")</f>
        <v>7.663814024779665E-3</v>
      </c>
      <c r="L1058" s="190">
        <f t="shared" si="599"/>
        <v>18394.383333333335</v>
      </c>
      <c r="M1058" s="101">
        <f t="shared" si="609"/>
        <v>7.8843626806833109E-4</v>
      </c>
      <c r="N1058" s="569"/>
      <c r="O1058" s="569"/>
      <c r="P1058" s="117" t="s">
        <v>140</v>
      </c>
      <c r="Q1058" s="187">
        <v>251647</v>
      </c>
      <c r="R1058" s="160">
        <f>IFERROR(Q1058/N1049,"-")</f>
        <v>3.7444044553781001E-4</v>
      </c>
      <c r="S1058" s="187">
        <v>9</v>
      </c>
      <c r="T1058" s="160">
        <f>IFERROR(S1058/O1049,"-")</f>
        <v>9.0452261306532659E-3</v>
      </c>
      <c r="U1058" s="190">
        <f t="shared" si="600"/>
        <v>27960.777777777777</v>
      </c>
      <c r="V1058" s="101">
        <f t="shared" si="610"/>
        <v>1.1826544021024967E-4</v>
      </c>
      <c r="W1058" s="569"/>
      <c r="X1058" s="569"/>
      <c r="Y1058" s="117" t="s">
        <v>140</v>
      </c>
      <c r="Z1058" s="187">
        <v>124196</v>
      </c>
      <c r="AA1058" s="160">
        <f>IFERROR(Z1058/W1049,"-")</f>
        <v>3.1010019630074503E-4</v>
      </c>
      <c r="AB1058" s="187">
        <v>6</v>
      </c>
      <c r="AC1058" s="160">
        <f>IFERROR(AB1058/X1049,"-")</f>
        <v>1.1516314779270634E-2</v>
      </c>
      <c r="AD1058" s="190">
        <f t="shared" si="601"/>
        <v>20699.333333333332</v>
      </c>
      <c r="AE1058" s="101">
        <f t="shared" si="611"/>
        <v>7.8843626806833112E-5</v>
      </c>
      <c r="AF1058" s="569"/>
      <c r="AG1058" s="569"/>
      <c r="AH1058" s="117" t="s">
        <v>140</v>
      </c>
      <c r="AI1058" s="187">
        <v>197730</v>
      </c>
      <c r="AJ1058" s="160">
        <f>IFERROR(AI1058/AF1049,"-")</f>
        <v>2.7580185417291848E-4</v>
      </c>
      <c r="AK1058" s="187">
        <v>8</v>
      </c>
      <c r="AL1058" s="160">
        <f>IFERROR(AK1058/AG1049,"-")</f>
        <v>8.988764044943821E-3</v>
      </c>
      <c r="AM1058" s="190">
        <f t="shared" si="602"/>
        <v>24716.25</v>
      </c>
      <c r="AN1058" s="101">
        <f t="shared" si="612"/>
        <v>1.0512483574244415E-4</v>
      </c>
      <c r="AO1058" s="569"/>
      <c r="AP1058" s="586"/>
      <c r="AQ1058" s="117" t="s">
        <v>140</v>
      </c>
      <c r="AR1058" s="187">
        <f t="shared" si="597"/>
        <v>1677236</v>
      </c>
      <c r="AS1058" s="160">
        <f>IFERROR(AR1058/AO1049,"-")</f>
        <v>2.5712822968054896E-4</v>
      </c>
      <c r="AT1058" s="187">
        <f t="shared" si="598"/>
        <v>83</v>
      </c>
      <c r="AU1058" s="160">
        <f>IFERROR(AT1058/AP1049,"-")</f>
        <v>8.1094284318514905E-3</v>
      </c>
      <c r="AV1058" s="190">
        <f t="shared" si="603"/>
        <v>20207.662650602411</v>
      </c>
      <c r="AW1058" s="101">
        <f t="shared" si="613"/>
        <v>1.0906701708278581E-3</v>
      </c>
      <c r="AX1058" s="112"/>
      <c r="BN1058" s="477"/>
      <c r="BO1058" s="567"/>
      <c r="BP1058" s="570"/>
      <c r="BQ1058" s="570"/>
      <c r="BR1058" s="119" t="s">
        <v>74</v>
      </c>
      <c r="BS1058" s="374">
        <v>4839664</v>
      </c>
      <c r="BT1058" s="329">
        <v>9.3774109999629915E-2</v>
      </c>
      <c r="BU1058" s="374">
        <v>61</v>
      </c>
      <c r="BV1058" s="329">
        <v>0.78205128205128205</v>
      </c>
      <c r="BW1058" s="374">
        <v>79338.75409836066</v>
      </c>
      <c r="BX1058" s="389">
        <v>4.8913479271910833E-3</v>
      </c>
      <c r="CA1058" s="9"/>
      <c r="CB1058" s="138"/>
      <c r="CC1058" s="138"/>
      <c r="CD1058" s="138"/>
      <c r="CE1058" s="138"/>
      <c r="CF1058" s="138"/>
      <c r="CG1058" s="138"/>
      <c r="CH1058" s="1"/>
      <c r="CI1058" s="9"/>
      <c r="CJ1058" s="130"/>
      <c r="CK1058" s="130"/>
      <c r="CL1058" s="130"/>
      <c r="CM1058" s="1"/>
      <c r="CN1058" s="1"/>
      <c r="CO1058" s="1"/>
      <c r="CP1058" s="1"/>
      <c r="CQ1058" s="1"/>
    </row>
    <row r="1059" spans="2:95" s="14" customFormat="1" ht="13.5" customHeight="1">
      <c r="B1059" s="451"/>
      <c r="C1059" s="566"/>
      <c r="D1059" s="581"/>
      <c r="E1059" s="569"/>
      <c r="F1059" s="569"/>
      <c r="G1059" s="117" t="s">
        <v>141</v>
      </c>
      <c r="H1059" s="187">
        <v>3408664</v>
      </c>
      <c r="I1059" s="160">
        <f>IFERROR(H1059/E1049,"-")</f>
        <v>7.201204829410039E-4</v>
      </c>
      <c r="J1059" s="187">
        <v>270</v>
      </c>
      <c r="K1059" s="160">
        <f>IFERROR(J1059/F1049,"-")</f>
        <v>3.4487163111508491E-2</v>
      </c>
      <c r="L1059" s="190">
        <f t="shared" si="599"/>
        <v>12624.681481481481</v>
      </c>
      <c r="M1059" s="101">
        <f t="shared" si="609"/>
        <v>3.5479632063074901E-3</v>
      </c>
      <c r="N1059" s="569"/>
      <c r="O1059" s="569"/>
      <c r="P1059" s="117" t="s">
        <v>141</v>
      </c>
      <c r="Q1059" s="187">
        <v>647102</v>
      </c>
      <c r="R1059" s="160">
        <f>IFERROR(Q1059/N1049,"-")</f>
        <v>9.6286131441427052E-4</v>
      </c>
      <c r="S1059" s="187">
        <v>44</v>
      </c>
      <c r="T1059" s="160">
        <f>IFERROR(S1059/O1049,"-")</f>
        <v>4.4221105527638194E-2</v>
      </c>
      <c r="U1059" s="190">
        <f t="shared" si="600"/>
        <v>14706.863636363636</v>
      </c>
      <c r="V1059" s="101">
        <f t="shared" si="610"/>
        <v>5.7818659658344287E-4</v>
      </c>
      <c r="W1059" s="569"/>
      <c r="X1059" s="569"/>
      <c r="Y1059" s="117" t="s">
        <v>141</v>
      </c>
      <c r="Z1059" s="187">
        <v>533724</v>
      </c>
      <c r="AA1059" s="160">
        <f>IFERROR(Z1059/W1049,"-")</f>
        <v>1.3326348446843607E-3</v>
      </c>
      <c r="AB1059" s="187">
        <v>26</v>
      </c>
      <c r="AC1059" s="160">
        <f>IFERROR(AB1059/X1049,"-")</f>
        <v>4.9904030710172742E-2</v>
      </c>
      <c r="AD1059" s="190">
        <f t="shared" si="601"/>
        <v>20527.846153846152</v>
      </c>
      <c r="AE1059" s="101">
        <f t="shared" si="611"/>
        <v>3.4165571616294352E-4</v>
      </c>
      <c r="AF1059" s="569"/>
      <c r="AG1059" s="569"/>
      <c r="AH1059" s="117" t="s">
        <v>141</v>
      </c>
      <c r="AI1059" s="187">
        <v>694805</v>
      </c>
      <c r="AJ1059" s="160">
        <f>IFERROR(AI1059/AF1049,"-")</f>
        <v>9.6914230156584541E-4</v>
      </c>
      <c r="AK1059" s="187">
        <v>53</v>
      </c>
      <c r="AL1059" s="160">
        <f>IFERROR(AK1059/AG1049,"-")</f>
        <v>5.955056179775281E-2</v>
      </c>
      <c r="AM1059" s="190">
        <f t="shared" si="602"/>
        <v>13109.528301886792</v>
      </c>
      <c r="AN1059" s="101">
        <f t="shared" si="612"/>
        <v>6.9645203679369252E-4</v>
      </c>
      <c r="AO1059" s="569"/>
      <c r="AP1059" s="586"/>
      <c r="AQ1059" s="117" t="s">
        <v>141</v>
      </c>
      <c r="AR1059" s="187">
        <f t="shared" si="597"/>
        <v>5284295</v>
      </c>
      <c r="AS1059" s="160">
        <f>IFERROR(AR1059/AO1049,"-")</f>
        <v>8.1010747352178007E-4</v>
      </c>
      <c r="AT1059" s="187">
        <f t="shared" si="598"/>
        <v>393</v>
      </c>
      <c r="AU1059" s="160">
        <f>IFERROR(AT1059/AP1049,"-")</f>
        <v>3.8397655105031757E-2</v>
      </c>
      <c r="AV1059" s="190">
        <f t="shared" si="603"/>
        <v>13446.043256997455</v>
      </c>
      <c r="AW1059" s="101">
        <f t="shared" si="613"/>
        <v>5.1642575558475687E-3</v>
      </c>
      <c r="AX1059" s="112"/>
      <c r="BN1059" s="555">
        <v>63</v>
      </c>
      <c r="BO1059" s="565" t="s">
        <v>26</v>
      </c>
      <c r="BP1059" s="568">
        <v>62725530</v>
      </c>
      <c r="BQ1059" s="568">
        <v>93</v>
      </c>
      <c r="BR1059" s="388" t="s">
        <v>133</v>
      </c>
      <c r="BS1059" s="374">
        <v>760814</v>
      </c>
      <c r="BT1059" s="329">
        <v>1.2129255822948009E-2</v>
      </c>
      <c r="BU1059" s="374">
        <v>29</v>
      </c>
      <c r="BV1059" s="329">
        <v>0.31182795698924731</v>
      </c>
      <c r="BW1059" s="374">
        <v>26234.96551724138</v>
      </c>
      <c r="BX1059" s="389">
        <v>3.2304778879358362E-3</v>
      </c>
      <c r="CA1059" s="9"/>
      <c r="CB1059" s="138"/>
      <c r="CC1059" s="138"/>
      <c r="CD1059" s="138"/>
      <c r="CE1059" s="138"/>
      <c r="CF1059" s="138"/>
      <c r="CG1059" s="138"/>
      <c r="CH1059" s="1"/>
      <c r="CI1059" s="9"/>
      <c r="CJ1059" s="130"/>
      <c r="CK1059" s="130"/>
      <c r="CL1059" s="130"/>
      <c r="CM1059" s="1"/>
      <c r="CN1059" s="1"/>
      <c r="CO1059" s="1"/>
      <c r="CP1059" s="1"/>
      <c r="CQ1059" s="1"/>
    </row>
    <row r="1060" spans="2:95" s="14" customFormat="1" ht="13.5" customHeight="1">
      <c r="B1060" s="451"/>
      <c r="C1060" s="566"/>
      <c r="D1060" s="581"/>
      <c r="E1060" s="569"/>
      <c r="F1060" s="569"/>
      <c r="G1060" s="117" t="s">
        <v>142</v>
      </c>
      <c r="H1060" s="187">
        <v>1590318</v>
      </c>
      <c r="I1060" s="160">
        <f>IFERROR(H1060/E1049,"-")</f>
        <v>3.3597343891617694E-4</v>
      </c>
      <c r="J1060" s="187">
        <v>25</v>
      </c>
      <c r="K1060" s="160">
        <f>IFERROR(J1060/F1049,"-")</f>
        <v>3.193255843658194E-3</v>
      </c>
      <c r="L1060" s="190">
        <f t="shared" si="599"/>
        <v>63612.72</v>
      </c>
      <c r="M1060" s="101">
        <f t="shared" si="609"/>
        <v>3.2851511169513798E-4</v>
      </c>
      <c r="N1060" s="569"/>
      <c r="O1060" s="569"/>
      <c r="P1060" s="117" t="s">
        <v>142</v>
      </c>
      <c r="Q1060" s="187">
        <v>26094</v>
      </c>
      <c r="R1060" s="160">
        <f>IFERROR(Q1060/N1049,"-")</f>
        <v>3.8826804952427864E-5</v>
      </c>
      <c r="S1060" s="187">
        <v>3</v>
      </c>
      <c r="T1060" s="160">
        <f>IFERROR(S1060/O1049,"-")</f>
        <v>3.015075376884422E-3</v>
      </c>
      <c r="U1060" s="190">
        <f t="shared" si="600"/>
        <v>8698</v>
      </c>
      <c r="V1060" s="101">
        <f t="shared" si="610"/>
        <v>3.9421813403416556E-5</v>
      </c>
      <c r="W1060" s="569"/>
      <c r="X1060" s="569"/>
      <c r="Y1060" s="117" t="s">
        <v>142</v>
      </c>
      <c r="Z1060" s="187">
        <v>79233</v>
      </c>
      <c r="AA1060" s="160">
        <f>IFERROR(Z1060/W1049,"-")</f>
        <v>1.9783381794499769E-4</v>
      </c>
      <c r="AB1060" s="187">
        <v>3</v>
      </c>
      <c r="AC1060" s="160">
        <f>IFERROR(AB1060/X1049,"-")</f>
        <v>5.7581573896353169E-3</v>
      </c>
      <c r="AD1060" s="190">
        <f t="shared" si="601"/>
        <v>26411</v>
      </c>
      <c r="AE1060" s="101">
        <f t="shared" si="611"/>
        <v>3.9421813403416556E-5</v>
      </c>
      <c r="AF1060" s="569"/>
      <c r="AG1060" s="569"/>
      <c r="AH1060" s="117" t="s">
        <v>142</v>
      </c>
      <c r="AI1060" s="187">
        <v>282449</v>
      </c>
      <c r="AJ1060" s="160">
        <f>IFERROR(AI1060/AF1049,"-")</f>
        <v>3.9397136453389294E-4</v>
      </c>
      <c r="AK1060" s="187">
        <v>10</v>
      </c>
      <c r="AL1060" s="160">
        <f>IFERROR(AK1060/AG1049,"-")</f>
        <v>1.1235955056179775E-2</v>
      </c>
      <c r="AM1060" s="190">
        <f t="shared" si="602"/>
        <v>28244.9</v>
      </c>
      <c r="AN1060" s="101">
        <f t="shared" si="612"/>
        <v>1.3140604467805518E-4</v>
      </c>
      <c r="AO1060" s="569"/>
      <c r="AP1060" s="586"/>
      <c r="AQ1060" s="117" t="s">
        <v>142</v>
      </c>
      <c r="AR1060" s="187">
        <f t="shared" si="597"/>
        <v>1978094</v>
      </c>
      <c r="AS1060" s="160">
        <f>IFERROR(AR1060/AO1049,"-")</f>
        <v>3.0325118728772563E-4</v>
      </c>
      <c r="AT1060" s="187">
        <f t="shared" si="598"/>
        <v>41</v>
      </c>
      <c r="AU1060" s="160">
        <f>IFERROR(AT1060/AP1049,"-")</f>
        <v>4.0058622374206159E-3</v>
      </c>
      <c r="AV1060" s="190">
        <f t="shared" si="603"/>
        <v>48246.195121951219</v>
      </c>
      <c r="AW1060" s="101">
        <f t="shared" si="613"/>
        <v>5.3876478318002632E-4</v>
      </c>
      <c r="AX1060" s="112"/>
      <c r="BN1060" s="476"/>
      <c r="BO1060" s="566"/>
      <c r="BP1060" s="569"/>
      <c r="BQ1060" s="569"/>
      <c r="BR1060" s="388" t="s">
        <v>134</v>
      </c>
      <c r="BS1060" s="374">
        <v>317318</v>
      </c>
      <c r="BT1060" s="329">
        <v>5.0588333012092524E-3</v>
      </c>
      <c r="BU1060" s="374">
        <v>19</v>
      </c>
      <c r="BV1060" s="329">
        <v>0.20430107526881722</v>
      </c>
      <c r="BW1060" s="374">
        <v>16700.947368421053</v>
      </c>
      <c r="BX1060" s="389">
        <v>2.1165199955441682E-3</v>
      </c>
      <c r="CA1060" s="9"/>
      <c r="CB1060" s="138"/>
      <c r="CC1060" s="138"/>
      <c r="CD1060" s="138"/>
      <c r="CE1060" s="138"/>
      <c r="CF1060" s="138"/>
      <c r="CG1060" s="138"/>
      <c r="CH1060" s="1"/>
      <c r="CI1060" s="9"/>
      <c r="CJ1060" s="130"/>
      <c r="CK1060" s="130"/>
      <c r="CL1060" s="130"/>
      <c r="CM1060" s="1"/>
      <c r="CN1060" s="1"/>
      <c r="CO1060" s="1"/>
      <c r="CP1060" s="1"/>
      <c r="CQ1060" s="1"/>
    </row>
    <row r="1061" spans="2:95" s="14" customFormat="1" ht="13.5" customHeight="1">
      <c r="B1061" s="451"/>
      <c r="C1061" s="566"/>
      <c r="D1061" s="581"/>
      <c r="E1061" s="569"/>
      <c r="F1061" s="569"/>
      <c r="G1061" s="117" t="s">
        <v>143</v>
      </c>
      <c r="H1061" s="187">
        <v>4208101</v>
      </c>
      <c r="I1061" s="160">
        <f>IFERROR(H1061/E1049,"-")</f>
        <v>8.890109803678278E-4</v>
      </c>
      <c r="J1061" s="187">
        <v>38</v>
      </c>
      <c r="K1061" s="160">
        <f>IFERROR(J1061/F1049,"-")</f>
        <v>4.8537488823604544E-3</v>
      </c>
      <c r="L1061" s="190">
        <f t="shared" si="599"/>
        <v>110739.5</v>
      </c>
      <c r="M1061" s="101">
        <f t="shared" si="609"/>
        <v>4.9934296977660977E-4</v>
      </c>
      <c r="N1061" s="569"/>
      <c r="O1061" s="569"/>
      <c r="P1061" s="117" t="s">
        <v>143</v>
      </c>
      <c r="Q1061" s="187">
        <v>246819</v>
      </c>
      <c r="R1061" s="160">
        <f>IFERROR(Q1061/N1049,"-")</f>
        <v>3.6725657896655525E-4</v>
      </c>
      <c r="S1061" s="187">
        <v>4</v>
      </c>
      <c r="T1061" s="160">
        <f>IFERROR(S1061/O1049,"-")</f>
        <v>4.0201005025125632E-3</v>
      </c>
      <c r="U1061" s="190">
        <f t="shared" si="600"/>
        <v>61704.75</v>
      </c>
      <c r="V1061" s="101">
        <f t="shared" si="610"/>
        <v>5.2562417871222077E-5</v>
      </c>
      <c r="W1061" s="569"/>
      <c r="X1061" s="569"/>
      <c r="Y1061" s="117" t="s">
        <v>143</v>
      </c>
      <c r="Z1061" s="187">
        <v>649832</v>
      </c>
      <c r="AA1061" s="160">
        <f>IFERROR(Z1061/W1049,"-")</f>
        <v>1.6225404261208554E-3</v>
      </c>
      <c r="AB1061" s="187">
        <v>3</v>
      </c>
      <c r="AC1061" s="160">
        <f>IFERROR(AB1061/X1049,"-")</f>
        <v>5.7581573896353169E-3</v>
      </c>
      <c r="AD1061" s="190">
        <f t="shared" si="601"/>
        <v>216610.66666666666</v>
      </c>
      <c r="AE1061" s="101">
        <f t="shared" si="611"/>
        <v>3.9421813403416556E-5</v>
      </c>
      <c r="AF1061" s="569"/>
      <c r="AG1061" s="569"/>
      <c r="AH1061" s="117" t="s">
        <v>143</v>
      </c>
      <c r="AI1061" s="187">
        <v>842517</v>
      </c>
      <c r="AJ1061" s="160">
        <f>IFERROR(AI1061/AF1049,"-")</f>
        <v>1.175177012958098E-3</v>
      </c>
      <c r="AK1061" s="187">
        <v>10</v>
      </c>
      <c r="AL1061" s="160">
        <f>IFERROR(AK1061/AG1049,"-")</f>
        <v>1.1235955056179775E-2</v>
      </c>
      <c r="AM1061" s="190">
        <f t="shared" si="602"/>
        <v>84251.7</v>
      </c>
      <c r="AN1061" s="101">
        <f t="shared" si="612"/>
        <v>1.3140604467805518E-4</v>
      </c>
      <c r="AO1061" s="569"/>
      <c r="AP1061" s="586"/>
      <c r="AQ1061" s="117" t="s">
        <v>143</v>
      </c>
      <c r="AR1061" s="187">
        <f t="shared" si="597"/>
        <v>5947269</v>
      </c>
      <c r="AS1061" s="160">
        <f>IFERROR(AR1061/AO1049,"-")</f>
        <v>9.1174453052761135E-4</v>
      </c>
      <c r="AT1061" s="187">
        <f t="shared" si="598"/>
        <v>55</v>
      </c>
      <c r="AU1061" s="160">
        <f>IFERROR(AT1061/AP1049,"-")</f>
        <v>5.3737176355642402E-3</v>
      </c>
      <c r="AV1061" s="190">
        <f t="shared" si="603"/>
        <v>108132.16363636364</v>
      </c>
      <c r="AW1061" s="101">
        <f t="shared" si="613"/>
        <v>7.2273324572930358E-4</v>
      </c>
      <c r="AX1061" s="112"/>
      <c r="BN1061" s="476"/>
      <c r="BO1061" s="566"/>
      <c r="BP1061" s="569"/>
      <c r="BQ1061" s="569"/>
      <c r="BR1061" s="388" t="s">
        <v>135</v>
      </c>
      <c r="BS1061" s="374">
        <v>362034</v>
      </c>
      <c r="BT1061" s="329">
        <v>5.7717168750905734E-3</v>
      </c>
      <c r="BU1061" s="374">
        <v>22</v>
      </c>
      <c r="BV1061" s="329">
        <v>0.23655913978494625</v>
      </c>
      <c r="BW1061" s="374">
        <v>16456.090909090908</v>
      </c>
      <c r="BX1061" s="389">
        <v>2.4507073632616689E-3</v>
      </c>
      <c r="CA1061" s="9"/>
      <c r="CB1061" s="138"/>
      <c r="CC1061" s="138"/>
      <c r="CD1061" s="138"/>
      <c r="CE1061" s="138"/>
      <c r="CF1061" s="138"/>
      <c r="CG1061" s="138"/>
      <c r="CH1061" s="1"/>
      <c r="CI1061" s="9"/>
      <c r="CJ1061" s="130"/>
      <c r="CK1061" s="130"/>
      <c r="CL1061" s="130"/>
      <c r="CM1061" s="1"/>
      <c r="CN1061" s="1"/>
      <c r="CO1061" s="1"/>
      <c r="CP1061" s="1"/>
      <c r="CQ1061" s="1"/>
    </row>
    <row r="1062" spans="2:95" s="14" customFormat="1" ht="13.5" customHeight="1">
      <c r="B1062" s="451"/>
      <c r="C1062" s="566"/>
      <c r="D1062" s="581"/>
      <c r="E1062" s="569"/>
      <c r="F1062" s="569"/>
      <c r="G1062" s="117" t="s">
        <v>144</v>
      </c>
      <c r="H1062" s="187">
        <v>32516407</v>
      </c>
      <c r="I1062" s="160">
        <f>IFERROR(H1062/E1049,"-")</f>
        <v>6.8694745836920968E-3</v>
      </c>
      <c r="J1062" s="187">
        <v>742</v>
      </c>
      <c r="K1062" s="160">
        <f>IFERROR(J1062/F1049,"-")</f>
        <v>9.4775833439775192E-2</v>
      </c>
      <c r="L1062" s="190">
        <f t="shared" si="599"/>
        <v>43822.650943396227</v>
      </c>
      <c r="M1062" s="101">
        <f t="shared" si="609"/>
        <v>9.7503285151116954E-3</v>
      </c>
      <c r="N1062" s="569"/>
      <c r="O1062" s="569"/>
      <c r="P1062" s="117" t="s">
        <v>144</v>
      </c>
      <c r="Q1062" s="187">
        <v>3554983</v>
      </c>
      <c r="R1062" s="160">
        <f>IFERROR(Q1062/N1049,"-")</f>
        <v>5.2896693320378966E-3</v>
      </c>
      <c r="S1062" s="187">
        <v>110</v>
      </c>
      <c r="T1062" s="160">
        <f>IFERROR(S1062/O1049,"-")</f>
        <v>0.11055276381909548</v>
      </c>
      <c r="U1062" s="190">
        <f t="shared" si="600"/>
        <v>32318.027272727271</v>
      </c>
      <c r="V1062" s="101">
        <f t="shared" si="610"/>
        <v>1.4454664914586072E-3</v>
      </c>
      <c r="W1062" s="569"/>
      <c r="X1062" s="569"/>
      <c r="Y1062" s="117" t="s">
        <v>144</v>
      </c>
      <c r="Z1062" s="187">
        <v>3010104</v>
      </c>
      <c r="AA1062" s="160">
        <f>IFERROR(Z1062/W1049,"-")</f>
        <v>7.5158124358727972E-3</v>
      </c>
      <c r="AB1062" s="187">
        <v>73</v>
      </c>
      <c r="AC1062" s="160">
        <f>IFERROR(AB1062/X1049,"-")</f>
        <v>0.14011516314779271</v>
      </c>
      <c r="AD1062" s="190">
        <f t="shared" si="601"/>
        <v>41234.301369863017</v>
      </c>
      <c r="AE1062" s="101">
        <f t="shared" si="611"/>
        <v>9.5926412614980288E-4</v>
      </c>
      <c r="AF1062" s="569"/>
      <c r="AG1062" s="569"/>
      <c r="AH1062" s="117" t="s">
        <v>144</v>
      </c>
      <c r="AI1062" s="187">
        <v>7859646</v>
      </c>
      <c r="AJ1062" s="160">
        <f>IFERROR(AI1062/AF1049,"-")</f>
        <v>1.0962954230226885E-2</v>
      </c>
      <c r="AK1062" s="187">
        <v>161</v>
      </c>
      <c r="AL1062" s="160">
        <f>IFERROR(AK1062/AG1049,"-")</f>
        <v>0.18089887640449437</v>
      </c>
      <c r="AM1062" s="190">
        <f t="shared" si="602"/>
        <v>48817.677018633542</v>
      </c>
      <c r="AN1062" s="101">
        <f t="shared" si="612"/>
        <v>2.1156373193166886E-3</v>
      </c>
      <c r="AO1062" s="569"/>
      <c r="AP1062" s="586"/>
      <c r="AQ1062" s="117" t="s">
        <v>144</v>
      </c>
      <c r="AR1062" s="187">
        <f t="shared" si="597"/>
        <v>46941140</v>
      </c>
      <c r="AS1062" s="160">
        <f>IFERROR(AR1062/AO1049,"-")</f>
        <v>7.1962992848870425E-3</v>
      </c>
      <c r="AT1062" s="187">
        <f t="shared" si="598"/>
        <v>1086</v>
      </c>
      <c r="AU1062" s="160">
        <f>IFERROR(AT1062/AP1049,"-")</f>
        <v>0.10610649731314119</v>
      </c>
      <c r="AV1062" s="190">
        <f t="shared" si="603"/>
        <v>43223.88581952118</v>
      </c>
      <c r="AW1062" s="101">
        <f t="shared" si="613"/>
        <v>1.4270696452036795E-2</v>
      </c>
      <c r="AX1062" s="112"/>
      <c r="BN1062" s="476"/>
      <c r="BO1062" s="566"/>
      <c r="BP1062" s="569"/>
      <c r="BQ1062" s="569"/>
      <c r="BR1062" s="388" t="s">
        <v>136</v>
      </c>
      <c r="BS1062" s="374">
        <v>130484</v>
      </c>
      <c r="BT1062" s="329">
        <v>2.0802375045695111E-3</v>
      </c>
      <c r="BU1062" s="374">
        <v>9</v>
      </c>
      <c r="BV1062" s="329">
        <v>9.6774193548387094E-2</v>
      </c>
      <c r="BW1062" s="374">
        <v>14498.222222222223</v>
      </c>
      <c r="BX1062" s="389">
        <v>1.0025621031525009E-3</v>
      </c>
      <c r="CA1062" s="9"/>
      <c r="CB1062" s="138"/>
      <c r="CC1062" s="138"/>
      <c r="CD1062" s="138"/>
      <c r="CE1062" s="138"/>
      <c r="CF1062" s="138"/>
      <c r="CG1062" s="138"/>
      <c r="CH1062" s="1"/>
      <c r="CI1062" s="9"/>
      <c r="CJ1062" s="130"/>
      <c r="CK1062" s="130"/>
      <c r="CL1062" s="130"/>
      <c r="CM1062" s="1"/>
      <c r="CN1062" s="1"/>
      <c r="CO1062" s="1"/>
      <c r="CP1062" s="1"/>
      <c r="CQ1062" s="1"/>
    </row>
    <row r="1063" spans="2:95" s="14" customFormat="1" ht="13.5" customHeight="1">
      <c r="B1063" s="451"/>
      <c r="C1063" s="566"/>
      <c r="D1063" s="581"/>
      <c r="E1063" s="569"/>
      <c r="F1063" s="569"/>
      <c r="G1063" s="117" t="s">
        <v>145</v>
      </c>
      <c r="H1063" s="187">
        <v>32809219</v>
      </c>
      <c r="I1063" s="160">
        <f>IFERROR(H1063/E1049,"-")</f>
        <v>6.931334573075305E-3</v>
      </c>
      <c r="J1063" s="187">
        <v>594</v>
      </c>
      <c r="K1063" s="160">
        <f>IFERROR(J1063/F1049,"-")</f>
        <v>7.5871758845318688E-2</v>
      </c>
      <c r="L1063" s="190">
        <f t="shared" si="599"/>
        <v>55234.375420875418</v>
      </c>
      <c r="M1063" s="101">
        <f t="shared" si="609"/>
        <v>7.8055190538764783E-3</v>
      </c>
      <c r="N1063" s="569"/>
      <c r="O1063" s="569"/>
      <c r="P1063" s="117" t="s">
        <v>145</v>
      </c>
      <c r="Q1063" s="187">
        <v>4317074</v>
      </c>
      <c r="R1063" s="160">
        <f>IFERROR(Q1063/N1049,"-")</f>
        <v>6.4236295762703137E-3</v>
      </c>
      <c r="S1063" s="187">
        <v>70</v>
      </c>
      <c r="T1063" s="160">
        <f>IFERROR(S1063/O1049,"-")</f>
        <v>7.0351758793969849E-2</v>
      </c>
      <c r="U1063" s="190">
        <f t="shared" si="600"/>
        <v>61672.485714285714</v>
      </c>
      <c r="V1063" s="101">
        <f t="shared" si="610"/>
        <v>9.1984231274638633E-4</v>
      </c>
      <c r="W1063" s="569"/>
      <c r="X1063" s="569"/>
      <c r="Y1063" s="117" t="s">
        <v>145</v>
      </c>
      <c r="Z1063" s="187">
        <v>1929222</v>
      </c>
      <c r="AA1063" s="160">
        <f>IFERROR(Z1063/W1049,"-")</f>
        <v>4.8169999106872684E-3</v>
      </c>
      <c r="AB1063" s="187">
        <v>28</v>
      </c>
      <c r="AC1063" s="160">
        <f>IFERROR(AB1063/X1049,"-")</f>
        <v>5.3742802303262956E-2</v>
      </c>
      <c r="AD1063" s="190">
        <f t="shared" si="601"/>
        <v>68900.78571428571</v>
      </c>
      <c r="AE1063" s="101">
        <f t="shared" si="611"/>
        <v>3.6793692509855453E-4</v>
      </c>
      <c r="AF1063" s="569"/>
      <c r="AG1063" s="569"/>
      <c r="AH1063" s="117" t="s">
        <v>145</v>
      </c>
      <c r="AI1063" s="187">
        <v>4173980</v>
      </c>
      <c r="AJ1063" s="160">
        <f>IFERROR(AI1063/AF1049,"-")</f>
        <v>5.8220372390667989E-3</v>
      </c>
      <c r="AK1063" s="187">
        <v>106</v>
      </c>
      <c r="AL1063" s="160">
        <f>IFERROR(AK1063/AG1049,"-")</f>
        <v>0.11910112359550562</v>
      </c>
      <c r="AM1063" s="190">
        <f t="shared" si="602"/>
        <v>39377.169811320753</v>
      </c>
      <c r="AN1063" s="101">
        <f t="shared" si="612"/>
        <v>1.392904073587385E-3</v>
      </c>
      <c r="AO1063" s="569"/>
      <c r="AP1063" s="586"/>
      <c r="AQ1063" s="117" t="s">
        <v>145</v>
      </c>
      <c r="AR1063" s="187">
        <f t="shared" si="597"/>
        <v>43229495</v>
      </c>
      <c r="AS1063" s="160">
        <f>IFERROR(AR1063/AO1049,"-")</f>
        <v>6.6272865114594143E-3</v>
      </c>
      <c r="AT1063" s="187">
        <f t="shared" si="598"/>
        <v>798</v>
      </c>
      <c r="AU1063" s="160">
        <f>IFERROR(AT1063/AP1049,"-")</f>
        <v>7.796775769418661E-2</v>
      </c>
      <c r="AV1063" s="190">
        <f t="shared" si="603"/>
        <v>54172.29949874687</v>
      </c>
      <c r="AW1063" s="101">
        <f t="shared" si="613"/>
        <v>1.0486202365308804E-2</v>
      </c>
      <c r="AX1063" s="112"/>
      <c r="BN1063" s="476"/>
      <c r="BO1063" s="566"/>
      <c r="BP1063" s="569"/>
      <c r="BQ1063" s="569"/>
      <c r="BR1063" s="388" t="s">
        <v>137</v>
      </c>
      <c r="BS1063" s="374">
        <v>820880</v>
      </c>
      <c r="BT1063" s="329">
        <v>1.3086856340631956E-2</v>
      </c>
      <c r="BU1063" s="374">
        <v>39</v>
      </c>
      <c r="BV1063" s="329">
        <v>0.41935483870967744</v>
      </c>
      <c r="BW1063" s="374">
        <v>21048.205128205129</v>
      </c>
      <c r="BX1063" s="389">
        <v>4.3444357803275038E-3</v>
      </c>
      <c r="CA1063" s="9"/>
      <c r="CB1063" s="138"/>
      <c r="CC1063" s="138"/>
      <c r="CD1063" s="138"/>
      <c r="CE1063" s="138"/>
      <c r="CF1063" s="138"/>
      <c r="CG1063" s="138"/>
      <c r="CH1063" s="1"/>
      <c r="CI1063" s="9"/>
      <c r="CJ1063" s="130"/>
      <c r="CK1063" s="130"/>
      <c r="CL1063" s="130"/>
      <c r="CM1063" s="1"/>
      <c r="CN1063" s="1"/>
      <c r="CO1063" s="1"/>
      <c r="CP1063" s="1"/>
      <c r="CQ1063" s="1"/>
    </row>
    <row r="1064" spans="2:95" s="14" customFormat="1" ht="13.5" customHeight="1">
      <c r="B1064" s="451"/>
      <c r="C1064" s="566"/>
      <c r="D1064" s="581"/>
      <c r="E1064" s="569"/>
      <c r="F1064" s="569"/>
      <c r="G1064" s="117" t="s">
        <v>146</v>
      </c>
      <c r="H1064" s="187">
        <v>12305756</v>
      </c>
      <c r="I1064" s="160">
        <f>IFERROR(H1064/E1049,"-")</f>
        <v>2.5997361293674461E-3</v>
      </c>
      <c r="J1064" s="187">
        <v>370</v>
      </c>
      <c r="K1064" s="160">
        <f>IFERROR(J1064/F1049,"-")</f>
        <v>4.7260186486141269E-2</v>
      </c>
      <c r="L1064" s="190">
        <f t="shared" si="599"/>
        <v>33258.800000000003</v>
      </c>
      <c r="M1064" s="101">
        <f t="shared" si="609"/>
        <v>4.862023653088042E-3</v>
      </c>
      <c r="N1064" s="569"/>
      <c r="O1064" s="569"/>
      <c r="P1064" s="117" t="s">
        <v>146</v>
      </c>
      <c r="Q1064" s="187">
        <v>2395368</v>
      </c>
      <c r="R1064" s="160">
        <f>IFERROR(Q1064/N1049,"-")</f>
        <v>3.5642096315354958E-3</v>
      </c>
      <c r="S1064" s="187">
        <v>62</v>
      </c>
      <c r="T1064" s="160">
        <f>IFERROR(S1064/O1049,"-")</f>
        <v>6.2311557788944726E-2</v>
      </c>
      <c r="U1064" s="190">
        <f t="shared" si="600"/>
        <v>38634.967741935485</v>
      </c>
      <c r="V1064" s="101">
        <f t="shared" si="610"/>
        <v>8.1471747700394216E-4</v>
      </c>
      <c r="W1064" s="569"/>
      <c r="X1064" s="569"/>
      <c r="Y1064" s="117" t="s">
        <v>146</v>
      </c>
      <c r="Z1064" s="187">
        <v>2073144</v>
      </c>
      <c r="AA1064" s="160">
        <f>IFERROR(Z1064/W1049,"-")</f>
        <v>5.1763531946255256E-3</v>
      </c>
      <c r="AB1064" s="187">
        <v>25</v>
      </c>
      <c r="AC1064" s="160">
        <f>IFERROR(AB1064/X1049,"-")</f>
        <v>4.7984644913627639E-2</v>
      </c>
      <c r="AD1064" s="190">
        <f t="shared" si="601"/>
        <v>82925.759999999995</v>
      </c>
      <c r="AE1064" s="101">
        <f t="shared" si="611"/>
        <v>3.2851511169513798E-4</v>
      </c>
      <c r="AF1064" s="569"/>
      <c r="AG1064" s="569"/>
      <c r="AH1064" s="117" t="s">
        <v>146</v>
      </c>
      <c r="AI1064" s="187">
        <v>3340793</v>
      </c>
      <c r="AJ1064" s="160">
        <f>IFERROR(AI1064/AF1049,"-")</f>
        <v>4.6598740899605863E-3</v>
      </c>
      <c r="AK1064" s="187">
        <v>78</v>
      </c>
      <c r="AL1064" s="160">
        <f>IFERROR(AK1064/AG1049,"-")</f>
        <v>8.7640449438202248E-2</v>
      </c>
      <c r="AM1064" s="190">
        <f t="shared" si="602"/>
        <v>42830.679487179485</v>
      </c>
      <c r="AN1064" s="101">
        <f t="shared" si="612"/>
        <v>1.0249671484888305E-3</v>
      </c>
      <c r="AO1064" s="569"/>
      <c r="AP1064" s="586"/>
      <c r="AQ1064" s="117" t="s">
        <v>146</v>
      </c>
      <c r="AR1064" s="187">
        <f t="shared" si="597"/>
        <v>20115061</v>
      </c>
      <c r="AS1064" s="160">
        <f>IFERROR(AR1064/AO1049,"-")</f>
        <v>3.08373420606656E-3</v>
      </c>
      <c r="AT1064" s="187">
        <f t="shared" si="598"/>
        <v>535</v>
      </c>
      <c r="AU1064" s="160">
        <f>IFERROR(AT1064/AP1049,"-")</f>
        <v>5.2271617000488518E-2</v>
      </c>
      <c r="AV1064" s="190">
        <f t="shared" si="603"/>
        <v>37598.244859813087</v>
      </c>
      <c r="AW1064" s="101">
        <f t="shared" si="613"/>
        <v>7.0302233902759526E-3</v>
      </c>
      <c r="AX1064" s="112"/>
      <c r="BN1064" s="476"/>
      <c r="BO1064" s="566"/>
      <c r="BP1064" s="569"/>
      <c r="BQ1064" s="569"/>
      <c r="BR1064" s="388" t="s">
        <v>138</v>
      </c>
      <c r="BS1064" s="374">
        <v>975010</v>
      </c>
      <c r="BT1064" s="329">
        <v>1.5544069535960875E-2</v>
      </c>
      <c r="BU1064" s="374">
        <v>33</v>
      </c>
      <c r="BV1064" s="329">
        <v>0.35483870967741937</v>
      </c>
      <c r="BW1064" s="374">
        <v>29545.757575757576</v>
      </c>
      <c r="BX1064" s="389">
        <v>3.6760610448925029E-3</v>
      </c>
      <c r="BZ1064" s="144"/>
      <c r="CA1064" s="9"/>
      <c r="CB1064" s="138"/>
      <c r="CC1064" s="138"/>
      <c r="CD1064" s="138"/>
      <c r="CE1064" s="138"/>
      <c r="CF1064" s="138"/>
      <c r="CG1064" s="138"/>
      <c r="CH1064" s="1"/>
      <c r="CI1064" s="9"/>
      <c r="CJ1064" s="130"/>
      <c r="CK1064" s="130"/>
      <c r="CL1064" s="130"/>
      <c r="CM1064" s="1"/>
      <c r="CN1064" s="1"/>
      <c r="CO1064" s="1"/>
      <c r="CP1064" s="1"/>
      <c r="CQ1064" s="1"/>
    </row>
    <row r="1065" spans="2:95" s="14" customFormat="1" ht="13.5" customHeight="1">
      <c r="B1065" s="451"/>
      <c r="C1065" s="566"/>
      <c r="D1065" s="581"/>
      <c r="E1065" s="569"/>
      <c r="F1065" s="569"/>
      <c r="G1065" s="118" t="s">
        <v>147</v>
      </c>
      <c r="H1065" s="188">
        <v>8411320</v>
      </c>
      <c r="I1065" s="161">
        <f>IFERROR(H1065/E1049,"-")</f>
        <v>1.776990580641367E-3</v>
      </c>
      <c r="J1065" s="188">
        <v>688</v>
      </c>
      <c r="K1065" s="161">
        <f>IFERROR(J1065/F1049,"-")</f>
        <v>8.7878400817473501E-2</v>
      </c>
      <c r="L1065" s="191">
        <f t="shared" si="599"/>
        <v>12225.755813953489</v>
      </c>
      <c r="M1065" s="102">
        <f t="shared" si="609"/>
        <v>9.0407358738501965E-3</v>
      </c>
      <c r="N1065" s="569"/>
      <c r="O1065" s="569"/>
      <c r="P1065" s="118" t="s">
        <v>147</v>
      </c>
      <c r="Q1065" s="188">
        <v>1198657</v>
      </c>
      <c r="R1065" s="161">
        <f>IFERROR(Q1065/N1049,"-")</f>
        <v>1.7835525999793948E-3</v>
      </c>
      <c r="S1065" s="188">
        <v>94</v>
      </c>
      <c r="T1065" s="161">
        <f>IFERROR(S1065/O1049,"-")</f>
        <v>9.4472361809045224E-2</v>
      </c>
      <c r="U1065" s="191">
        <f t="shared" si="600"/>
        <v>12751.670212765957</v>
      </c>
      <c r="V1065" s="102">
        <f t="shared" si="610"/>
        <v>1.2352168199737188E-3</v>
      </c>
      <c r="W1065" s="569"/>
      <c r="X1065" s="569"/>
      <c r="Y1065" s="118" t="s">
        <v>147</v>
      </c>
      <c r="Z1065" s="188">
        <v>439380</v>
      </c>
      <c r="AA1065" s="161">
        <f>IFERROR(Z1065/W1049,"-")</f>
        <v>1.097070954383566E-3</v>
      </c>
      <c r="AB1065" s="188">
        <v>52</v>
      </c>
      <c r="AC1065" s="161">
        <f>IFERROR(AB1065/X1049,"-")</f>
        <v>9.9808061420345484E-2</v>
      </c>
      <c r="AD1065" s="191">
        <f t="shared" si="601"/>
        <v>8449.6153846153848</v>
      </c>
      <c r="AE1065" s="102">
        <f t="shared" si="611"/>
        <v>6.8331143232588704E-4</v>
      </c>
      <c r="AF1065" s="569"/>
      <c r="AG1065" s="569"/>
      <c r="AH1065" s="118" t="s">
        <v>147</v>
      </c>
      <c r="AI1065" s="188">
        <v>2874975</v>
      </c>
      <c r="AJ1065" s="161">
        <f>IFERROR(AI1065/AF1049,"-")</f>
        <v>4.0101321787325457E-3</v>
      </c>
      <c r="AK1065" s="188">
        <v>101</v>
      </c>
      <c r="AL1065" s="161">
        <f>IFERROR(AK1065/AG1049,"-")</f>
        <v>0.11348314606741573</v>
      </c>
      <c r="AM1065" s="191">
        <f t="shared" si="602"/>
        <v>28465.09900990099</v>
      </c>
      <c r="AN1065" s="102">
        <f t="shared" si="612"/>
        <v>1.3272010512483574E-3</v>
      </c>
      <c r="AO1065" s="569"/>
      <c r="AP1065" s="586"/>
      <c r="AQ1065" s="118" t="s">
        <v>147</v>
      </c>
      <c r="AR1065" s="188">
        <f t="shared" si="597"/>
        <v>12924332</v>
      </c>
      <c r="AS1065" s="161">
        <f>IFERROR(AR1065/AO1049,"-")</f>
        <v>1.9813613629588614E-3</v>
      </c>
      <c r="AT1065" s="188">
        <f t="shared" si="598"/>
        <v>935</v>
      </c>
      <c r="AU1065" s="161">
        <f>IFERROR(AT1065/AP1049,"-")</f>
        <v>9.1353199804592083E-2</v>
      </c>
      <c r="AV1065" s="191">
        <f t="shared" si="603"/>
        <v>13822.814973262031</v>
      </c>
      <c r="AW1065" s="102">
        <f t="shared" si="613"/>
        <v>1.228646517739816E-2</v>
      </c>
      <c r="AX1065" s="112"/>
      <c r="BN1065" s="476"/>
      <c r="BO1065" s="566"/>
      <c r="BP1065" s="569"/>
      <c r="BQ1065" s="569"/>
      <c r="BR1065" s="388" t="s">
        <v>139</v>
      </c>
      <c r="BS1065" s="374">
        <v>2108040</v>
      </c>
      <c r="BT1065" s="329">
        <v>3.3607368482976546E-2</v>
      </c>
      <c r="BU1065" s="374">
        <v>14</v>
      </c>
      <c r="BV1065" s="329">
        <v>0.15053763440860216</v>
      </c>
      <c r="BW1065" s="374">
        <v>150574.28571428571</v>
      </c>
      <c r="BX1065" s="389">
        <v>1.5595410493483347E-3</v>
      </c>
      <c r="CA1065" s="9"/>
      <c r="CB1065" s="138"/>
      <c r="CC1065" s="138"/>
      <c r="CD1065" s="138"/>
      <c r="CE1065" s="138"/>
      <c r="CF1065" s="138"/>
      <c r="CG1065" s="138"/>
      <c r="CH1065" s="1"/>
      <c r="CI1065" s="9"/>
      <c r="CJ1065" s="130"/>
      <c r="CK1065" s="130"/>
      <c r="CL1065" s="130"/>
      <c r="CM1065" s="1"/>
      <c r="CN1065" s="1"/>
      <c r="CO1065" s="1"/>
      <c r="CP1065" s="1"/>
      <c r="CQ1065" s="1"/>
    </row>
    <row r="1066" spans="2:95" s="14" customFormat="1" ht="13.5" customHeight="1">
      <c r="B1066" s="451"/>
      <c r="C1066" s="567"/>
      <c r="D1066" s="582"/>
      <c r="E1066" s="570"/>
      <c r="F1066" s="570"/>
      <c r="G1066" s="119" t="s">
        <v>74</v>
      </c>
      <c r="H1066" s="181">
        <v>899683271</v>
      </c>
      <c r="I1066" s="161">
        <f>IFERROR(H1066/E1049,"-")</f>
        <v>0.19006870480823632</v>
      </c>
      <c r="J1066" s="188">
        <v>6041</v>
      </c>
      <c r="K1066" s="161">
        <f>IFERROR(J1066/F1049,"-")</f>
        <v>0.77161834206156599</v>
      </c>
      <c r="L1066" s="191">
        <f t="shared" si="599"/>
        <v>148929.52673398444</v>
      </c>
      <c r="M1066" s="103">
        <f t="shared" si="609"/>
        <v>7.9382391590013146E-2</v>
      </c>
      <c r="N1066" s="570"/>
      <c r="O1066" s="570"/>
      <c r="P1066" s="119" t="s">
        <v>74</v>
      </c>
      <c r="Q1066" s="181">
        <v>127077451</v>
      </c>
      <c r="R1066" s="161">
        <f>IFERROR(Q1066/N1049,"-")</f>
        <v>0.18908605057977732</v>
      </c>
      <c r="S1066" s="188">
        <v>795</v>
      </c>
      <c r="T1066" s="161">
        <f>IFERROR(S1066/O1049,"-")</f>
        <v>0.79899497487437188</v>
      </c>
      <c r="U1066" s="191">
        <f t="shared" si="600"/>
        <v>159845.85031446541</v>
      </c>
      <c r="V1066" s="103">
        <f t="shared" si="610"/>
        <v>1.0446780551905387E-2</v>
      </c>
      <c r="W1066" s="570"/>
      <c r="X1066" s="570"/>
      <c r="Y1066" s="119" t="s">
        <v>74</v>
      </c>
      <c r="Z1066" s="181">
        <v>80285963</v>
      </c>
      <c r="AA1066" s="161">
        <f>IFERROR(Z1066/W1049,"-")</f>
        <v>0.20046292059723625</v>
      </c>
      <c r="AB1066" s="188">
        <v>424</v>
      </c>
      <c r="AC1066" s="161">
        <f>IFERROR(AB1066/X1049,"-")</f>
        <v>0.81381957773512481</v>
      </c>
      <c r="AD1066" s="191">
        <f t="shared" si="601"/>
        <v>189353.68632075473</v>
      </c>
      <c r="AE1066" s="103">
        <f t="shared" si="611"/>
        <v>5.5716162943495401E-3</v>
      </c>
      <c r="AF1066" s="570"/>
      <c r="AG1066" s="570"/>
      <c r="AH1066" s="119" t="s">
        <v>74</v>
      </c>
      <c r="AI1066" s="181">
        <v>123858955</v>
      </c>
      <c r="AJ1066" s="161">
        <f>IFERROR(AI1066/AF1049,"-")</f>
        <v>0.17276351309826565</v>
      </c>
      <c r="AK1066" s="188">
        <v>766</v>
      </c>
      <c r="AL1066" s="161">
        <f>IFERROR(AK1066/AG1049,"-")</f>
        <v>0.86067415730337082</v>
      </c>
      <c r="AM1066" s="191">
        <f t="shared" si="602"/>
        <v>161695.76370757181</v>
      </c>
      <c r="AN1066" s="103">
        <f t="shared" si="612"/>
        <v>1.0065703022339027E-2</v>
      </c>
      <c r="AO1066" s="570"/>
      <c r="AP1066" s="587"/>
      <c r="AQ1066" s="119" t="s">
        <v>74</v>
      </c>
      <c r="AR1066" s="181">
        <f t="shared" si="597"/>
        <v>1230905640</v>
      </c>
      <c r="AS1066" s="161">
        <f>IFERROR(AR1066/AO1049,"-")</f>
        <v>0.18870366967856825</v>
      </c>
      <c r="AT1066" s="188">
        <f t="shared" si="598"/>
        <v>8026</v>
      </c>
      <c r="AU1066" s="161">
        <f>IFERROR(AT1066/AP1049,"-")</f>
        <v>0.784171958964338</v>
      </c>
      <c r="AV1066" s="191">
        <f t="shared" si="603"/>
        <v>153364.76949912784</v>
      </c>
      <c r="AW1066" s="103">
        <f t="shared" si="613"/>
        <v>0.10546649145860709</v>
      </c>
      <c r="AX1066" s="112"/>
      <c r="BN1066" s="476"/>
      <c r="BO1066" s="566"/>
      <c r="BP1066" s="569"/>
      <c r="BQ1066" s="569"/>
      <c r="BR1066" s="388" t="s">
        <v>436</v>
      </c>
      <c r="BS1066" s="374">
        <v>0</v>
      </c>
      <c r="BT1066" s="329">
        <v>0</v>
      </c>
      <c r="BU1066" s="374">
        <v>0</v>
      </c>
      <c r="BV1066" s="329">
        <v>0</v>
      </c>
      <c r="BW1066" s="374" t="s">
        <v>329</v>
      </c>
      <c r="BX1066" s="389">
        <v>0</v>
      </c>
      <c r="CA1066" s="9"/>
      <c r="CB1066" s="138"/>
      <c r="CC1066" s="138"/>
      <c r="CD1066" s="138"/>
      <c r="CE1066" s="138"/>
      <c r="CF1066" s="138"/>
      <c r="CG1066" s="138"/>
      <c r="CH1066" s="1"/>
      <c r="CI1066" s="9"/>
      <c r="CJ1066" s="130"/>
      <c r="CK1066" s="130"/>
      <c r="CL1066" s="130"/>
      <c r="CM1066" s="1"/>
      <c r="CN1066" s="1"/>
      <c r="CO1066" s="1"/>
      <c r="CP1066" s="1"/>
      <c r="CQ1066" s="1"/>
    </row>
    <row r="1067" spans="2:95" s="14" customFormat="1" ht="13.5" customHeight="1">
      <c r="B1067" s="451">
        <v>60</v>
      </c>
      <c r="C1067" s="565" t="s">
        <v>44</v>
      </c>
      <c r="D1067" s="580">
        <f>BL64</f>
        <v>10093</v>
      </c>
      <c r="E1067" s="568">
        <f>VLOOKUP(C1067,$AY$5:$BI$78,2,0)</f>
        <v>403316030</v>
      </c>
      <c r="F1067" s="568">
        <f>VLOOKUP(C1067,$AY$5:$BI$78,7,0)</f>
        <v>679</v>
      </c>
      <c r="G1067" s="115" t="s">
        <v>133</v>
      </c>
      <c r="H1067" s="186">
        <v>2968721</v>
      </c>
      <c r="I1067" s="159">
        <f>IFERROR(H1067/E1067,"-")</f>
        <v>7.3607810728475139E-3</v>
      </c>
      <c r="J1067" s="186">
        <v>99</v>
      </c>
      <c r="K1067" s="159">
        <f>IFERROR(J1067/F1067,"-")</f>
        <v>0.14580265095729014</v>
      </c>
      <c r="L1067" s="189">
        <f t="shared" si="599"/>
        <v>29987.080808080809</v>
      </c>
      <c r="M1067" s="100">
        <f>IFERROR(J1067/$BL$64,0)</f>
        <v>9.8087783612404635E-3</v>
      </c>
      <c r="N1067" s="568">
        <f>VLOOKUP(C1067,$AY$5:$BI$78,3,0)</f>
        <v>41933370</v>
      </c>
      <c r="O1067" s="568">
        <f>VLOOKUP(C1067,$AY$5:$BI$78,8,0)</f>
        <v>70</v>
      </c>
      <c r="P1067" s="115" t="s">
        <v>133</v>
      </c>
      <c r="Q1067" s="186">
        <v>398273</v>
      </c>
      <c r="R1067" s="159">
        <f>IFERROR(Q1067/N1067,"-")</f>
        <v>9.4977579908316449E-3</v>
      </c>
      <c r="S1067" s="186">
        <v>17</v>
      </c>
      <c r="T1067" s="159">
        <f>IFERROR(S1067/O1067,"-")</f>
        <v>0.24285714285714285</v>
      </c>
      <c r="U1067" s="189">
        <f t="shared" si="600"/>
        <v>23427.823529411766</v>
      </c>
      <c r="V1067" s="100">
        <f>IFERROR(S1067/$BL$64,0)</f>
        <v>1.6843356781928069E-3</v>
      </c>
      <c r="W1067" s="568">
        <f>VLOOKUP(C1067,$AY$5:$BI$78,4,0)</f>
        <v>28370910</v>
      </c>
      <c r="X1067" s="568">
        <f>VLOOKUP(C1067,$AY$5:$BI$78,9,0)</f>
        <v>55</v>
      </c>
      <c r="Y1067" s="115" t="s">
        <v>133</v>
      </c>
      <c r="Z1067" s="186">
        <v>314089</v>
      </c>
      <c r="AA1067" s="159">
        <f>IFERROR(Z1067/W1067,"-")</f>
        <v>1.1070811616546668E-2</v>
      </c>
      <c r="AB1067" s="186">
        <v>14</v>
      </c>
      <c r="AC1067" s="159">
        <f>IFERROR(AB1067/X1067,"-")</f>
        <v>0.25454545454545452</v>
      </c>
      <c r="AD1067" s="189">
        <f t="shared" si="601"/>
        <v>22434.928571428572</v>
      </c>
      <c r="AE1067" s="100">
        <f>IFERROR(AB1067/$BL$64,0)</f>
        <v>1.3870999702764292E-3</v>
      </c>
      <c r="AF1067" s="568">
        <f>VLOOKUP(C1067,$AY$5:$BI$78,5,0)</f>
        <v>75993740</v>
      </c>
      <c r="AG1067" s="568">
        <f>VLOOKUP(C1067,$AY$5:$BI$78,10,0)</f>
        <v>104</v>
      </c>
      <c r="AH1067" s="115" t="s">
        <v>133</v>
      </c>
      <c r="AI1067" s="186">
        <v>4005028</v>
      </c>
      <c r="AJ1067" s="159">
        <f>IFERROR(AI1067/AF1067,"-")</f>
        <v>5.2702077829042238E-2</v>
      </c>
      <c r="AK1067" s="186">
        <v>35</v>
      </c>
      <c r="AL1067" s="159">
        <f>IFERROR(AK1067/AG1067,"-")</f>
        <v>0.33653846153846156</v>
      </c>
      <c r="AM1067" s="189">
        <f t="shared" si="602"/>
        <v>114429.37142857142</v>
      </c>
      <c r="AN1067" s="100">
        <f>IFERROR(AK1067/$BL$64,0)</f>
        <v>3.4677499256910728E-3</v>
      </c>
      <c r="AO1067" s="568">
        <f>VLOOKUP(C1067,$AY$5:$BI$78,6,0)</f>
        <v>549614050</v>
      </c>
      <c r="AP1067" s="585">
        <f>VLOOKUP(C1067,$AY$5:$BI$78,11,0)</f>
        <v>908</v>
      </c>
      <c r="AQ1067" s="115" t="s">
        <v>133</v>
      </c>
      <c r="AR1067" s="186">
        <f t="shared" si="597"/>
        <v>7686111</v>
      </c>
      <c r="AS1067" s="159">
        <f>IFERROR(AR1067/AO1067,"-")</f>
        <v>1.3984560620311653E-2</v>
      </c>
      <c r="AT1067" s="186">
        <f t="shared" si="598"/>
        <v>165</v>
      </c>
      <c r="AU1067" s="159">
        <f>IFERROR(AT1067/AP1067,"-")</f>
        <v>0.18171806167400881</v>
      </c>
      <c r="AV1067" s="189">
        <f t="shared" si="603"/>
        <v>46582.490909090906</v>
      </c>
      <c r="AW1067" s="100">
        <f>IFERROR(AT1067/$BL$64,0)</f>
        <v>1.6347963935400774E-2</v>
      </c>
      <c r="AX1067" s="112"/>
      <c r="BN1067" s="476"/>
      <c r="BO1067" s="566"/>
      <c r="BP1067" s="569"/>
      <c r="BQ1067" s="569"/>
      <c r="BR1067" s="388" t="s">
        <v>140</v>
      </c>
      <c r="BS1067" s="374">
        <v>0</v>
      </c>
      <c r="BT1067" s="329">
        <v>0</v>
      </c>
      <c r="BU1067" s="374">
        <v>0</v>
      </c>
      <c r="BV1067" s="329">
        <v>0</v>
      </c>
      <c r="BW1067" s="374" t="s">
        <v>329</v>
      </c>
      <c r="BX1067" s="389">
        <v>0</v>
      </c>
      <c r="CA1067" s="9"/>
      <c r="CB1067" s="138"/>
      <c r="CC1067" s="138"/>
      <c r="CD1067" s="138"/>
      <c r="CE1067" s="138"/>
      <c r="CF1067" s="138"/>
      <c r="CG1067" s="138"/>
      <c r="CH1067" s="1"/>
      <c r="CI1067" s="9"/>
      <c r="CJ1067" s="130"/>
      <c r="CK1067" s="130"/>
      <c r="CL1067" s="130"/>
      <c r="CM1067" s="1"/>
      <c r="CN1067" s="1"/>
      <c r="CO1067" s="1"/>
      <c r="CP1067" s="1"/>
      <c r="CQ1067" s="1"/>
    </row>
    <row r="1068" spans="2:95" s="14" customFormat="1" ht="13.5" customHeight="1">
      <c r="B1068" s="451"/>
      <c r="C1068" s="566"/>
      <c r="D1068" s="581"/>
      <c r="E1068" s="569"/>
      <c r="F1068" s="569"/>
      <c r="G1068" s="116" t="s">
        <v>134</v>
      </c>
      <c r="H1068" s="187">
        <v>3511671</v>
      </c>
      <c r="I1068" s="160">
        <f>IFERROR(H1068/E1067,"-")</f>
        <v>8.7069958513674751E-3</v>
      </c>
      <c r="J1068" s="187">
        <v>136</v>
      </c>
      <c r="K1068" s="160">
        <f>IFERROR(J1068/F1067,"-")</f>
        <v>0.20029455081001474</v>
      </c>
      <c r="L1068" s="190">
        <f t="shared" si="599"/>
        <v>25821.110294117647</v>
      </c>
      <c r="M1068" s="101">
        <f t="shared" ref="M1068:M1084" si="621">IFERROR(J1068/$BL$64,0)</f>
        <v>1.3474685425542456E-2</v>
      </c>
      <c r="N1068" s="569"/>
      <c r="O1068" s="569"/>
      <c r="P1068" s="116" t="s">
        <v>134</v>
      </c>
      <c r="Q1068" s="187">
        <v>251054</v>
      </c>
      <c r="R1068" s="160">
        <f>IFERROR(Q1068/N1067,"-")</f>
        <v>5.9869740972404552E-3</v>
      </c>
      <c r="S1068" s="187">
        <v>13</v>
      </c>
      <c r="T1068" s="160">
        <f>IFERROR(S1068/O1067,"-")</f>
        <v>0.18571428571428572</v>
      </c>
      <c r="U1068" s="190">
        <f t="shared" si="600"/>
        <v>19311.846153846152</v>
      </c>
      <c r="V1068" s="101">
        <f t="shared" ref="V1068:V1084" si="622">IFERROR(S1068/$BL$64,0)</f>
        <v>1.2880214009709701E-3</v>
      </c>
      <c r="W1068" s="569"/>
      <c r="X1068" s="569"/>
      <c r="Y1068" s="116" t="s">
        <v>134</v>
      </c>
      <c r="Z1068" s="187">
        <v>336330</v>
      </c>
      <c r="AA1068" s="160">
        <f>IFERROR(Z1068/W1067,"-")</f>
        <v>1.1854748402501012E-2</v>
      </c>
      <c r="AB1068" s="187">
        <v>11</v>
      </c>
      <c r="AC1068" s="160">
        <f>IFERROR(AB1068/X1067,"-")</f>
        <v>0.2</v>
      </c>
      <c r="AD1068" s="190">
        <f t="shared" si="601"/>
        <v>30575.454545454544</v>
      </c>
      <c r="AE1068" s="101">
        <f t="shared" ref="AE1068:AE1084" si="623">IFERROR(AB1068/$BL$64,0)</f>
        <v>1.0898642623600515E-3</v>
      </c>
      <c r="AF1068" s="569"/>
      <c r="AG1068" s="569"/>
      <c r="AH1068" s="116" t="s">
        <v>134</v>
      </c>
      <c r="AI1068" s="187">
        <v>4115387</v>
      </c>
      <c r="AJ1068" s="160">
        <f>IFERROR(AI1068/AF1067,"-")</f>
        <v>5.4154289550691938E-2</v>
      </c>
      <c r="AK1068" s="187">
        <v>18</v>
      </c>
      <c r="AL1068" s="160">
        <f>IFERROR(AK1068/AG1067,"-")</f>
        <v>0.17307692307692307</v>
      </c>
      <c r="AM1068" s="190">
        <f t="shared" si="602"/>
        <v>228632.61111111112</v>
      </c>
      <c r="AN1068" s="101">
        <f t="shared" ref="AN1068:AN1084" si="624">IFERROR(AK1068/$BL$64,0)</f>
        <v>1.7834142474982661E-3</v>
      </c>
      <c r="AO1068" s="569"/>
      <c r="AP1068" s="586"/>
      <c r="AQ1068" s="116" t="s">
        <v>134</v>
      </c>
      <c r="AR1068" s="187">
        <f t="shared" si="597"/>
        <v>8214442</v>
      </c>
      <c r="AS1068" s="160">
        <f>IFERROR(AR1068/AO1067,"-")</f>
        <v>1.4945836992340353E-2</v>
      </c>
      <c r="AT1068" s="187">
        <f t="shared" si="598"/>
        <v>178</v>
      </c>
      <c r="AU1068" s="160">
        <f>IFERROR(AT1068/AP1067,"-")</f>
        <v>0.1960352422907489</v>
      </c>
      <c r="AV1068" s="190">
        <f t="shared" si="603"/>
        <v>46148.550561797754</v>
      </c>
      <c r="AW1068" s="101">
        <f t="shared" ref="AW1068:AW1084" si="625">IFERROR(AT1068/$BL$64,0)</f>
        <v>1.7635985336371743E-2</v>
      </c>
      <c r="AX1068" s="112"/>
      <c r="BN1068" s="476"/>
      <c r="BO1068" s="566"/>
      <c r="BP1068" s="569"/>
      <c r="BQ1068" s="569"/>
      <c r="BR1068" s="388" t="s">
        <v>141</v>
      </c>
      <c r="BS1068" s="374">
        <v>74936</v>
      </c>
      <c r="BT1068" s="329">
        <v>1.1946650749702712E-3</v>
      </c>
      <c r="BU1068" s="374">
        <v>4</v>
      </c>
      <c r="BV1068" s="329">
        <v>4.3010752688172046E-2</v>
      </c>
      <c r="BW1068" s="374">
        <v>18734</v>
      </c>
      <c r="BX1068" s="389">
        <v>4.4558315695666706E-4</v>
      </c>
      <c r="CA1068" s="9"/>
      <c r="CB1068" s="138"/>
      <c r="CC1068" s="138"/>
      <c r="CD1068" s="138"/>
      <c r="CE1068" s="138"/>
      <c r="CF1068" s="138"/>
      <c r="CG1068" s="138"/>
      <c r="CH1068" s="1"/>
      <c r="CI1068" s="9"/>
      <c r="CJ1068" s="130"/>
      <c r="CK1068" s="130"/>
      <c r="CL1068" s="130"/>
      <c r="CM1068" s="1"/>
      <c r="CN1068" s="1"/>
      <c r="CO1068" s="1"/>
      <c r="CP1068" s="1"/>
      <c r="CQ1068" s="1"/>
    </row>
    <row r="1069" spans="2:95" s="14" customFormat="1" ht="13.5" customHeight="1">
      <c r="B1069" s="451"/>
      <c r="C1069" s="566"/>
      <c r="D1069" s="581"/>
      <c r="E1069" s="569"/>
      <c r="F1069" s="569"/>
      <c r="G1069" s="116" t="s">
        <v>474</v>
      </c>
      <c r="H1069" s="187">
        <v>9743447</v>
      </c>
      <c r="I1069" s="160">
        <f>IFERROR(H1069/E1067,"-")</f>
        <v>2.4158343024451568E-2</v>
      </c>
      <c r="J1069" s="187">
        <v>44</v>
      </c>
      <c r="K1069" s="160">
        <f>IFERROR(J1069/F1067,"-")</f>
        <v>6.4801178203240065E-2</v>
      </c>
      <c r="L1069" s="190">
        <f t="shared" si="599"/>
        <v>221441.97727272726</v>
      </c>
      <c r="M1069" s="101">
        <f t="shared" si="621"/>
        <v>4.359457049440206E-3</v>
      </c>
      <c r="N1069" s="569"/>
      <c r="O1069" s="569"/>
      <c r="P1069" s="116" t="s">
        <v>474</v>
      </c>
      <c r="Q1069" s="187">
        <v>3098982</v>
      </c>
      <c r="R1069" s="160">
        <f>IFERROR(Q1069/N1067,"-")</f>
        <v>7.3902526794292947E-2</v>
      </c>
      <c r="S1069" s="187">
        <v>5</v>
      </c>
      <c r="T1069" s="160">
        <f>IFERROR(S1069/O1067,"-")</f>
        <v>7.1428571428571425E-2</v>
      </c>
      <c r="U1069" s="190">
        <f t="shared" si="600"/>
        <v>619796.4</v>
      </c>
      <c r="V1069" s="101">
        <f t="shared" si="622"/>
        <v>4.9539284652729617E-4</v>
      </c>
      <c r="W1069" s="569"/>
      <c r="X1069" s="569"/>
      <c r="Y1069" s="116" t="s">
        <v>474</v>
      </c>
      <c r="Z1069" s="187">
        <v>1059078</v>
      </c>
      <c r="AA1069" s="160">
        <f>IFERROR(Z1069/W1067,"-")</f>
        <v>3.7329715543139082E-2</v>
      </c>
      <c r="AB1069" s="187">
        <v>6</v>
      </c>
      <c r="AC1069" s="160">
        <f>IFERROR(AB1069/X1067,"-")</f>
        <v>0.10909090909090909</v>
      </c>
      <c r="AD1069" s="190">
        <f t="shared" si="601"/>
        <v>176513</v>
      </c>
      <c r="AE1069" s="101">
        <f t="shared" si="623"/>
        <v>5.9447141583275534E-4</v>
      </c>
      <c r="AF1069" s="569"/>
      <c r="AG1069" s="569"/>
      <c r="AH1069" s="116" t="s">
        <v>474</v>
      </c>
      <c r="AI1069" s="187">
        <v>3054926</v>
      </c>
      <c r="AJ1069" s="160">
        <f>IFERROR(AI1069/AF1067,"-")</f>
        <v>4.0199705923145777E-2</v>
      </c>
      <c r="AK1069" s="187">
        <v>8</v>
      </c>
      <c r="AL1069" s="160">
        <f>IFERROR(AK1069/AG1067,"-")</f>
        <v>7.6923076923076927E-2</v>
      </c>
      <c r="AM1069" s="190">
        <f t="shared" si="602"/>
        <v>381865.75</v>
      </c>
      <c r="AN1069" s="101">
        <f t="shared" si="624"/>
        <v>7.9262855444367378E-4</v>
      </c>
      <c r="AO1069" s="569"/>
      <c r="AP1069" s="586"/>
      <c r="AQ1069" s="116" t="s">
        <v>474</v>
      </c>
      <c r="AR1069" s="187">
        <f t="shared" si="597"/>
        <v>16956433</v>
      </c>
      <c r="AS1069" s="160">
        <f>IFERROR(AR1069/AO1067,"-")</f>
        <v>3.0851527540098365E-2</v>
      </c>
      <c r="AT1069" s="187">
        <f t="shared" si="598"/>
        <v>63</v>
      </c>
      <c r="AU1069" s="160">
        <f>IFERROR(AT1069/AP1067,"-")</f>
        <v>6.9383259911894271E-2</v>
      </c>
      <c r="AV1069" s="190">
        <f t="shared" si="603"/>
        <v>269149.73015873018</v>
      </c>
      <c r="AW1069" s="101">
        <f t="shared" si="625"/>
        <v>6.2419498662439317E-3</v>
      </c>
      <c r="AX1069" s="111"/>
      <c r="BJ1069" s="12"/>
      <c r="BM1069" s="12"/>
      <c r="BN1069" s="476"/>
      <c r="BO1069" s="566"/>
      <c r="BP1069" s="569"/>
      <c r="BQ1069" s="569"/>
      <c r="BR1069" s="388" t="s">
        <v>142</v>
      </c>
      <c r="BS1069" s="374">
        <v>0</v>
      </c>
      <c r="BT1069" s="329">
        <v>0</v>
      </c>
      <c r="BU1069" s="374">
        <v>0</v>
      </c>
      <c r="BV1069" s="329">
        <v>0</v>
      </c>
      <c r="BW1069" s="374" t="s">
        <v>329</v>
      </c>
      <c r="BX1069" s="389">
        <v>0</v>
      </c>
      <c r="BY1069" s="12"/>
      <c r="CA1069" s="9"/>
      <c r="CB1069" s="138"/>
      <c r="CC1069" s="138"/>
      <c r="CD1069" s="138"/>
      <c r="CE1069" s="138"/>
      <c r="CF1069" s="138"/>
      <c r="CG1069" s="138"/>
      <c r="CH1069" s="1"/>
      <c r="CI1069" s="9"/>
      <c r="CJ1069" s="130"/>
      <c r="CK1069" s="130"/>
      <c r="CL1069" s="130"/>
      <c r="CM1069" s="1"/>
      <c r="CN1069" s="1"/>
      <c r="CO1069" s="1"/>
      <c r="CP1069" s="1"/>
      <c r="CQ1069" s="1"/>
    </row>
    <row r="1070" spans="2:95" s="14" customFormat="1" ht="13.5" customHeight="1">
      <c r="B1070" s="451"/>
      <c r="C1070" s="566"/>
      <c r="D1070" s="581"/>
      <c r="E1070" s="569"/>
      <c r="F1070" s="569"/>
      <c r="G1070" s="117" t="s">
        <v>135</v>
      </c>
      <c r="H1070" s="187">
        <v>4551869</v>
      </c>
      <c r="I1070" s="160">
        <f>IFERROR(H1070/E1067,"-")</f>
        <v>1.1286109803272635E-2</v>
      </c>
      <c r="J1070" s="187">
        <v>167</v>
      </c>
      <c r="K1070" s="160">
        <f>IFERROR(J1070/F1067,"-")</f>
        <v>0.24594992636229748</v>
      </c>
      <c r="L1070" s="190">
        <f t="shared" si="599"/>
        <v>27256.700598802396</v>
      </c>
      <c r="M1070" s="101">
        <f t="shared" si="621"/>
        <v>1.654612107401169E-2</v>
      </c>
      <c r="N1070" s="569"/>
      <c r="O1070" s="569"/>
      <c r="P1070" s="117" t="s">
        <v>135</v>
      </c>
      <c r="Q1070" s="187">
        <v>414200</v>
      </c>
      <c r="R1070" s="160">
        <f>IFERROR(Q1070/N1067,"-")</f>
        <v>9.8775748288296404E-3</v>
      </c>
      <c r="S1070" s="187">
        <v>19</v>
      </c>
      <c r="T1070" s="160">
        <f>IFERROR(S1070/O1067,"-")</f>
        <v>0.27142857142857141</v>
      </c>
      <c r="U1070" s="190">
        <f t="shared" si="600"/>
        <v>21800</v>
      </c>
      <c r="V1070" s="101">
        <f t="shared" si="622"/>
        <v>1.8824928168037253E-3</v>
      </c>
      <c r="W1070" s="569"/>
      <c r="X1070" s="569"/>
      <c r="Y1070" s="117" t="s">
        <v>135</v>
      </c>
      <c r="Z1070" s="187">
        <v>360403</v>
      </c>
      <c r="AA1070" s="160">
        <f>IFERROR(Z1070/W1067,"-")</f>
        <v>1.2703258372748707E-2</v>
      </c>
      <c r="AB1070" s="187">
        <v>13</v>
      </c>
      <c r="AC1070" s="160">
        <f>IFERROR(AB1070/X1067,"-")</f>
        <v>0.23636363636363636</v>
      </c>
      <c r="AD1070" s="190">
        <f t="shared" si="601"/>
        <v>27723.307692307691</v>
      </c>
      <c r="AE1070" s="101">
        <f t="shared" si="623"/>
        <v>1.2880214009709701E-3</v>
      </c>
      <c r="AF1070" s="569"/>
      <c r="AG1070" s="569"/>
      <c r="AH1070" s="117" t="s">
        <v>135</v>
      </c>
      <c r="AI1070" s="187">
        <v>936608</v>
      </c>
      <c r="AJ1070" s="160">
        <f>IFERROR(AI1070/AF1067,"-")</f>
        <v>1.232480464838288E-2</v>
      </c>
      <c r="AK1070" s="187">
        <v>29</v>
      </c>
      <c r="AL1070" s="160">
        <f>IFERROR(AK1070/AG1067,"-")</f>
        <v>0.27884615384615385</v>
      </c>
      <c r="AM1070" s="190">
        <f t="shared" si="602"/>
        <v>32296.827586206895</v>
      </c>
      <c r="AN1070" s="101">
        <f t="shared" si="624"/>
        <v>2.8732785098583178E-3</v>
      </c>
      <c r="AO1070" s="569"/>
      <c r="AP1070" s="586"/>
      <c r="AQ1070" s="117" t="s">
        <v>135</v>
      </c>
      <c r="AR1070" s="187">
        <f t="shared" si="597"/>
        <v>6263080</v>
      </c>
      <c r="AS1070" s="160">
        <f>IFERROR(AR1070/AO1067,"-")</f>
        <v>1.1395414655065677E-2</v>
      </c>
      <c r="AT1070" s="187">
        <f t="shared" si="598"/>
        <v>228</v>
      </c>
      <c r="AU1070" s="160">
        <f>IFERROR(AT1070/AP1067,"-")</f>
        <v>0.25110132158590309</v>
      </c>
      <c r="AV1070" s="190">
        <f t="shared" si="603"/>
        <v>27469.649122807019</v>
      </c>
      <c r="AW1070" s="101">
        <f t="shared" si="625"/>
        <v>2.2589913801644705E-2</v>
      </c>
      <c r="AX1070" s="112"/>
      <c r="BN1070" s="476"/>
      <c r="BO1070" s="566"/>
      <c r="BP1070" s="569"/>
      <c r="BQ1070" s="569"/>
      <c r="BR1070" s="388" t="s">
        <v>143</v>
      </c>
      <c r="BS1070" s="374">
        <v>2432</v>
      </c>
      <c r="BT1070" s="329">
        <v>3.8772091682605153E-5</v>
      </c>
      <c r="BU1070" s="374">
        <v>1</v>
      </c>
      <c r="BV1070" s="329">
        <v>1.0752688172043012E-2</v>
      </c>
      <c r="BW1070" s="374">
        <v>2432</v>
      </c>
      <c r="BX1070" s="389">
        <v>1.1139578923916676E-4</v>
      </c>
      <c r="CA1070" s="9"/>
      <c r="CB1070" s="138"/>
      <c r="CC1070" s="138"/>
      <c r="CD1070" s="138"/>
      <c r="CE1070" s="138"/>
      <c r="CF1070" s="138"/>
      <c r="CG1070" s="138"/>
      <c r="CH1070" s="1"/>
      <c r="CI1070" s="9"/>
      <c r="CJ1070" s="130"/>
      <c r="CK1070" s="130"/>
      <c r="CL1070" s="130"/>
      <c r="CM1070" s="1"/>
      <c r="CN1070" s="1"/>
      <c r="CO1070" s="1"/>
      <c r="CP1070" s="1"/>
      <c r="CQ1070" s="1"/>
    </row>
    <row r="1071" spans="2:95" s="14" customFormat="1" ht="13.5" customHeight="1">
      <c r="B1071" s="451"/>
      <c r="C1071" s="566"/>
      <c r="D1071" s="581"/>
      <c r="E1071" s="569"/>
      <c r="F1071" s="569"/>
      <c r="G1071" s="117" t="s">
        <v>136</v>
      </c>
      <c r="H1071" s="187">
        <v>4203628</v>
      </c>
      <c r="I1071" s="160">
        <f>IFERROR(H1071/E1067,"-")</f>
        <v>1.0422665322774301E-2</v>
      </c>
      <c r="J1071" s="187">
        <v>19</v>
      </c>
      <c r="K1071" s="160">
        <f>IFERROR(J1071/F1067,"-")</f>
        <v>2.7982326951399118E-2</v>
      </c>
      <c r="L1071" s="190">
        <f t="shared" si="599"/>
        <v>221243.57894736843</v>
      </c>
      <c r="M1071" s="101">
        <f t="shared" si="621"/>
        <v>1.8824928168037253E-3</v>
      </c>
      <c r="N1071" s="569"/>
      <c r="O1071" s="569"/>
      <c r="P1071" s="117" t="s">
        <v>136</v>
      </c>
      <c r="Q1071" s="187">
        <v>86377</v>
      </c>
      <c r="R1071" s="160">
        <f>IFERROR(Q1071/N1067,"-")</f>
        <v>2.0598630637127424E-3</v>
      </c>
      <c r="S1071" s="187">
        <v>5</v>
      </c>
      <c r="T1071" s="160">
        <f>IFERROR(S1071/O1067,"-")</f>
        <v>7.1428571428571425E-2</v>
      </c>
      <c r="U1071" s="190">
        <f t="shared" si="600"/>
        <v>17275.400000000001</v>
      </c>
      <c r="V1071" s="101">
        <f t="shared" si="622"/>
        <v>4.9539284652729617E-4</v>
      </c>
      <c r="W1071" s="569"/>
      <c r="X1071" s="569"/>
      <c r="Y1071" s="117" t="s">
        <v>136</v>
      </c>
      <c r="Z1071" s="187">
        <v>5139</v>
      </c>
      <c r="AA1071" s="160">
        <f>IFERROR(Z1071/W1067,"-")</f>
        <v>1.8113624131196356E-4</v>
      </c>
      <c r="AB1071" s="187">
        <v>2</v>
      </c>
      <c r="AC1071" s="160">
        <f>IFERROR(AB1071/X1067,"-")</f>
        <v>3.6363636363636362E-2</v>
      </c>
      <c r="AD1071" s="190">
        <f t="shared" si="601"/>
        <v>2569.5</v>
      </c>
      <c r="AE1071" s="101">
        <f t="shared" si="623"/>
        <v>1.9815713861091845E-4</v>
      </c>
      <c r="AF1071" s="569"/>
      <c r="AG1071" s="569"/>
      <c r="AH1071" s="117" t="s">
        <v>136</v>
      </c>
      <c r="AI1071" s="187">
        <v>64740</v>
      </c>
      <c r="AJ1071" s="160">
        <f>IFERROR(AI1071/AF1067,"-")</f>
        <v>8.5191227593220181E-4</v>
      </c>
      <c r="AK1071" s="187">
        <v>5</v>
      </c>
      <c r="AL1071" s="160">
        <f>IFERROR(AK1071/AG1067,"-")</f>
        <v>4.807692307692308E-2</v>
      </c>
      <c r="AM1071" s="190">
        <f t="shared" si="602"/>
        <v>12948</v>
      </c>
      <c r="AN1071" s="101">
        <f t="shared" si="624"/>
        <v>4.9539284652729617E-4</v>
      </c>
      <c r="AO1071" s="569"/>
      <c r="AP1071" s="586"/>
      <c r="AQ1071" s="117" t="s">
        <v>136</v>
      </c>
      <c r="AR1071" s="187">
        <f t="shared" si="597"/>
        <v>4359884</v>
      </c>
      <c r="AS1071" s="160">
        <f>IFERROR(AR1071/AO1067,"-")</f>
        <v>7.9326283598463321E-3</v>
      </c>
      <c r="AT1071" s="187">
        <f t="shared" si="598"/>
        <v>31</v>
      </c>
      <c r="AU1071" s="160">
        <f>IFERROR(AT1071/AP1067,"-")</f>
        <v>3.4140969162995596E-2</v>
      </c>
      <c r="AV1071" s="190">
        <f t="shared" si="603"/>
        <v>140641.4193548387</v>
      </c>
      <c r="AW1071" s="101">
        <f t="shared" si="625"/>
        <v>3.0714356484692362E-3</v>
      </c>
      <c r="AX1071" s="112"/>
      <c r="BN1071" s="476"/>
      <c r="BO1071" s="566"/>
      <c r="BP1071" s="569"/>
      <c r="BQ1071" s="569"/>
      <c r="BR1071" s="388" t="s">
        <v>144</v>
      </c>
      <c r="BS1071" s="374">
        <v>594292</v>
      </c>
      <c r="BT1071" s="329">
        <v>9.4744835157231835E-3</v>
      </c>
      <c r="BU1071" s="374">
        <v>10</v>
      </c>
      <c r="BV1071" s="329">
        <v>0.10752688172043011</v>
      </c>
      <c r="BW1071" s="374">
        <v>59429.2</v>
      </c>
      <c r="BX1071" s="389">
        <v>1.1139578923916676E-3</v>
      </c>
      <c r="CA1071" s="9"/>
      <c r="CB1071" s="138"/>
      <c r="CC1071" s="138"/>
      <c r="CD1071" s="138"/>
      <c r="CE1071" s="138"/>
      <c r="CF1071" s="138"/>
      <c r="CG1071" s="138"/>
      <c r="CH1071" s="1"/>
      <c r="CI1071" s="9"/>
      <c r="CJ1071" s="130"/>
      <c r="CK1071" s="130"/>
      <c r="CL1071" s="130"/>
      <c r="CM1071" s="1"/>
      <c r="CN1071" s="1"/>
      <c r="CO1071" s="1"/>
      <c r="CP1071" s="1"/>
      <c r="CQ1071" s="1"/>
    </row>
    <row r="1072" spans="2:95" s="14" customFormat="1" ht="13.5" customHeight="1">
      <c r="B1072" s="451"/>
      <c r="C1072" s="566"/>
      <c r="D1072" s="581"/>
      <c r="E1072" s="569"/>
      <c r="F1072" s="569"/>
      <c r="G1072" s="117" t="s">
        <v>137</v>
      </c>
      <c r="H1072" s="187">
        <v>7790425</v>
      </c>
      <c r="I1072" s="160">
        <f>IFERROR(H1072/E1067,"-")</f>
        <v>1.9315931975230443E-2</v>
      </c>
      <c r="J1072" s="187">
        <v>170</v>
      </c>
      <c r="K1072" s="160">
        <f>IFERROR(J1072/F1067,"-")</f>
        <v>0.25036818851251841</v>
      </c>
      <c r="L1072" s="190">
        <f t="shared" si="599"/>
        <v>45826.029411764706</v>
      </c>
      <c r="M1072" s="101">
        <f t="shared" si="621"/>
        <v>1.6843356781928068E-2</v>
      </c>
      <c r="N1072" s="569"/>
      <c r="O1072" s="569"/>
      <c r="P1072" s="117" t="s">
        <v>137</v>
      </c>
      <c r="Q1072" s="187">
        <v>300466</v>
      </c>
      <c r="R1072" s="160">
        <f>IFERROR(Q1072/N1067,"-")</f>
        <v>7.1653196487666028E-3</v>
      </c>
      <c r="S1072" s="187">
        <v>17</v>
      </c>
      <c r="T1072" s="160">
        <f>IFERROR(S1072/O1067,"-")</f>
        <v>0.24285714285714285</v>
      </c>
      <c r="U1072" s="190">
        <f t="shared" si="600"/>
        <v>17674.470588235294</v>
      </c>
      <c r="V1072" s="101">
        <f t="shared" si="622"/>
        <v>1.6843356781928069E-3</v>
      </c>
      <c r="W1072" s="569"/>
      <c r="X1072" s="569"/>
      <c r="Y1072" s="117" t="s">
        <v>137</v>
      </c>
      <c r="Z1072" s="187">
        <v>347568</v>
      </c>
      <c r="AA1072" s="160">
        <f>IFERROR(Z1072/W1067,"-")</f>
        <v>1.2250858361610537E-2</v>
      </c>
      <c r="AB1072" s="187">
        <v>18</v>
      </c>
      <c r="AC1072" s="160">
        <f>IFERROR(AB1072/X1067,"-")</f>
        <v>0.32727272727272727</v>
      </c>
      <c r="AD1072" s="190">
        <f t="shared" si="601"/>
        <v>19309.333333333332</v>
      </c>
      <c r="AE1072" s="101">
        <f t="shared" si="623"/>
        <v>1.7834142474982661E-3</v>
      </c>
      <c r="AF1072" s="569"/>
      <c r="AG1072" s="569"/>
      <c r="AH1072" s="117" t="s">
        <v>137</v>
      </c>
      <c r="AI1072" s="187">
        <v>1129824</v>
      </c>
      <c r="AJ1072" s="160">
        <f>IFERROR(AI1072/AF1067,"-")</f>
        <v>1.4867329861643868E-2</v>
      </c>
      <c r="AK1072" s="187">
        <v>31</v>
      </c>
      <c r="AL1072" s="160">
        <f>IFERROR(AK1072/AG1067,"-")</f>
        <v>0.29807692307692307</v>
      </c>
      <c r="AM1072" s="190">
        <f t="shared" si="602"/>
        <v>36445.93548387097</v>
      </c>
      <c r="AN1072" s="101">
        <f t="shared" si="624"/>
        <v>3.0714356484692362E-3</v>
      </c>
      <c r="AO1072" s="569"/>
      <c r="AP1072" s="586"/>
      <c r="AQ1072" s="117" t="s">
        <v>137</v>
      </c>
      <c r="AR1072" s="187">
        <f t="shared" si="597"/>
        <v>9568283</v>
      </c>
      <c r="AS1072" s="160">
        <f>IFERROR(AR1072/AO1067,"-")</f>
        <v>1.7409094618305337E-2</v>
      </c>
      <c r="AT1072" s="187">
        <f t="shared" si="598"/>
        <v>236</v>
      </c>
      <c r="AU1072" s="160">
        <f>IFERROR(AT1072/AP1067,"-")</f>
        <v>0.25991189427312777</v>
      </c>
      <c r="AV1072" s="190">
        <f t="shared" si="603"/>
        <v>40543.572033898308</v>
      </c>
      <c r="AW1072" s="101">
        <f t="shared" si="625"/>
        <v>2.3382542356088377E-2</v>
      </c>
      <c r="AX1072" s="112"/>
      <c r="BN1072" s="476"/>
      <c r="BO1072" s="566"/>
      <c r="BP1072" s="569"/>
      <c r="BQ1072" s="569"/>
      <c r="BR1072" s="388" t="s">
        <v>145</v>
      </c>
      <c r="BS1072" s="374">
        <v>910552</v>
      </c>
      <c r="BT1072" s="329">
        <v>1.4516449681652749E-2</v>
      </c>
      <c r="BU1072" s="374">
        <v>11</v>
      </c>
      <c r="BV1072" s="329">
        <v>0.11827956989247312</v>
      </c>
      <c r="BW1072" s="374">
        <v>82777.454545454544</v>
      </c>
      <c r="BX1072" s="389">
        <v>1.2253536816308344E-3</v>
      </c>
      <c r="CA1072" s="9"/>
      <c r="CB1072" s="138"/>
      <c r="CC1072" s="138"/>
      <c r="CD1072" s="138"/>
      <c r="CE1072" s="138"/>
      <c r="CF1072" s="138"/>
      <c r="CG1072" s="138"/>
      <c r="CH1072" s="1"/>
      <c r="CI1072" s="9"/>
      <c r="CJ1072" s="130"/>
      <c r="CK1072" s="130"/>
      <c r="CL1072" s="130"/>
      <c r="CM1072" s="1"/>
      <c r="CN1072" s="1"/>
      <c r="CO1072" s="1"/>
      <c r="CP1072" s="1"/>
      <c r="CQ1072" s="1"/>
    </row>
    <row r="1073" spans="2:95" s="14" customFormat="1" ht="13.5" customHeight="1">
      <c r="B1073" s="451"/>
      <c r="C1073" s="566"/>
      <c r="D1073" s="581"/>
      <c r="E1073" s="569"/>
      <c r="F1073" s="569"/>
      <c r="G1073" s="117" t="s">
        <v>138</v>
      </c>
      <c r="H1073" s="187">
        <v>19804602</v>
      </c>
      <c r="I1073" s="160">
        <f>IFERROR(H1073/E1067,"-")</f>
        <v>4.9104425628706101E-2</v>
      </c>
      <c r="J1073" s="187">
        <v>186</v>
      </c>
      <c r="K1073" s="160">
        <f>IFERROR(J1073/F1067,"-")</f>
        <v>0.27393225331369664</v>
      </c>
      <c r="L1073" s="190">
        <f t="shared" si="599"/>
        <v>106476.35483870968</v>
      </c>
      <c r="M1073" s="101">
        <f t="shared" si="621"/>
        <v>1.8428613890815418E-2</v>
      </c>
      <c r="N1073" s="569"/>
      <c r="O1073" s="569"/>
      <c r="P1073" s="117" t="s">
        <v>138</v>
      </c>
      <c r="Q1073" s="187">
        <v>2868367</v>
      </c>
      <c r="R1073" s="160">
        <f>IFERROR(Q1073/N1067,"-")</f>
        <v>6.8402968805035227E-2</v>
      </c>
      <c r="S1073" s="187">
        <v>28</v>
      </c>
      <c r="T1073" s="160">
        <f>IFERROR(S1073/O1067,"-")</f>
        <v>0.4</v>
      </c>
      <c r="U1073" s="190">
        <f t="shared" si="600"/>
        <v>102441.67857142857</v>
      </c>
      <c r="V1073" s="101">
        <f t="shared" si="622"/>
        <v>2.7741999405528584E-3</v>
      </c>
      <c r="W1073" s="569"/>
      <c r="X1073" s="569"/>
      <c r="Y1073" s="117" t="s">
        <v>138</v>
      </c>
      <c r="Z1073" s="187">
        <v>1448299</v>
      </c>
      <c r="AA1073" s="160">
        <f>IFERROR(Z1073/W1067,"-")</f>
        <v>5.1048732663139813E-2</v>
      </c>
      <c r="AB1073" s="187">
        <v>20</v>
      </c>
      <c r="AC1073" s="160">
        <f>IFERROR(AB1073/X1067,"-")</f>
        <v>0.36363636363636365</v>
      </c>
      <c r="AD1073" s="190">
        <f t="shared" si="601"/>
        <v>72414.95</v>
      </c>
      <c r="AE1073" s="101">
        <f t="shared" si="623"/>
        <v>1.9815713861091847E-3</v>
      </c>
      <c r="AF1073" s="569"/>
      <c r="AG1073" s="569"/>
      <c r="AH1073" s="117" t="s">
        <v>138</v>
      </c>
      <c r="AI1073" s="187">
        <v>2510881</v>
      </c>
      <c r="AJ1073" s="160">
        <f>IFERROR(AI1073/AF1067,"-")</f>
        <v>3.3040629399211041E-2</v>
      </c>
      <c r="AK1073" s="187">
        <v>32</v>
      </c>
      <c r="AL1073" s="160">
        <f>IFERROR(AK1073/AG1067,"-")</f>
        <v>0.30769230769230771</v>
      </c>
      <c r="AM1073" s="190">
        <f t="shared" si="602"/>
        <v>78465.03125</v>
      </c>
      <c r="AN1073" s="101">
        <f t="shared" si="624"/>
        <v>3.1705142177746951E-3</v>
      </c>
      <c r="AO1073" s="569"/>
      <c r="AP1073" s="586"/>
      <c r="AQ1073" s="117" t="s">
        <v>138</v>
      </c>
      <c r="AR1073" s="187">
        <f t="shared" si="597"/>
        <v>26632149</v>
      </c>
      <c r="AS1073" s="160">
        <f>IFERROR(AR1073/AO1067,"-")</f>
        <v>4.8456092052231926E-2</v>
      </c>
      <c r="AT1073" s="187">
        <f t="shared" si="598"/>
        <v>266</v>
      </c>
      <c r="AU1073" s="160">
        <f>IFERROR(AT1073/AP1067,"-")</f>
        <v>0.29295154185022027</v>
      </c>
      <c r="AV1073" s="190">
        <f t="shared" si="603"/>
        <v>100120.86090225563</v>
      </c>
      <c r="AW1073" s="101">
        <f t="shared" si="625"/>
        <v>2.6354899435252155E-2</v>
      </c>
      <c r="AX1073" s="112"/>
      <c r="BN1073" s="476"/>
      <c r="BO1073" s="566"/>
      <c r="BP1073" s="569"/>
      <c r="BQ1073" s="569"/>
      <c r="BR1073" s="388" t="s">
        <v>146</v>
      </c>
      <c r="BS1073" s="374">
        <v>1139258</v>
      </c>
      <c r="BT1073" s="329">
        <v>1.8162588662064712E-2</v>
      </c>
      <c r="BU1073" s="374">
        <v>14</v>
      </c>
      <c r="BV1073" s="329">
        <v>0.15053763440860216</v>
      </c>
      <c r="BW1073" s="374">
        <v>81375.571428571435</v>
      </c>
      <c r="BX1073" s="389">
        <v>1.5595410493483347E-3</v>
      </c>
      <c r="CA1073" s="9"/>
      <c r="CB1073" s="138"/>
      <c r="CC1073" s="138"/>
      <c r="CD1073" s="138"/>
      <c r="CE1073" s="138"/>
      <c r="CF1073" s="138"/>
      <c r="CG1073" s="138"/>
      <c r="CH1073" s="1"/>
      <c r="CI1073" s="9"/>
      <c r="CJ1073" s="130"/>
      <c r="CK1073" s="130"/>
      <c r="CL1073" s="130"/>
      <c r="CM1073" s="1"/>
      <c r="CN1073" s="1"/>
      <c r="CO1073" s="1"/>
      <c r="CP1073" s="1"/>
      <c r="CQ1073" s="1"/>
    </row>
    <row r="1074" spans="2:95" s="14" customFormat="1" ht="13.5" customHeight="1">
      <c r="B1074" s="451"/>
      <c r="C1074" s="566"/>
      <c r="D1074" s="581"/>
      <c r="E1074" s="569"/>
      <c r="F1074" s="569"/>
      <c r="G1074" s="117" t="s">
        <v>139</v>
      </c>
      <c r="H1074" s="187">
        <v>12857491</v>
      </c>
      <c r="I1074" s="160">
        <f>IFERROR(H1074/E1067,"-")</f>
        <v>3.187944451402043E-2</v>
      </c>
      <c r="J1074" s="187">
        <v>54</v>
      </c>
      <c r="K1074" s="160">
        <f>IFERROR(J1074/F1067,"-")</f>
        <v>7.9528718703976431E-2</v>
      </c>
      <c r="L1074" s="190">
        <f t="shared" si="599"/>
        <v>238101.6851851852</v>
      </c>
      <c r="M1074" s="101">
        <f t="shared" si="621"/>
        <v>5.3502427424947981E-3</v>
      </c>
      <c r="N1074" s="569"/>
      <c r="O1074" s="569"/>
      <c r="P1074" s="117" t="s">
        <v>139</v>
      </c>
      <c r="Q1074" s="187">
        <v>5864523</v>
      </c>
      <c r="R1074" s="160">
        <f>IFERROR(Q1074/N1067,"-")</f>
        <v>0.13985336737781867</v>
      </c>
      <c r="S1074" s="187">
        <v>8</v>
      </c>
      <c r="T1074" s="160">
        <f>IFERROR(S1074/O1067,"-")</f>
        <v>0.11428571428571428</v>
      </c>
      <c r="U1074" s="190">
        <f t="shared" si="600"/>
        <v>733065.375</v>
      </c>
      <c r="V1074" s="101">
        <f t="shared" si="622"/>
        <v>7.9262855444367378E-4</v>
      </c>
      <c r="W1074" s="569"/>
      <c r="X1074" s="569"/>
      <c r="Y1074" s="117" t="s">
        <v>139</v>
      </c>
      <c r="Z1074" s="187">
        <v>40567</v>
      </c>
      <c r="AA1074" s="160">
        <f>IFERROR(Z1074/W1067,"-")</f>
        <v>1.429880113115864E-3</v>
      </c>
      <c r="AB1074" s="187">
        <v>5</v>
      </c>
      <c r="AC1074" s="160">
        <f>IFERROR(AB1074/X1067,"-")</f>
        <v>9.0909090909090912E-2</v>
      </c>
      <c r="AD1074" s="190">
        <f t="shared" si="601"/>
        <v>8113.4</v>
      </c>
      <c r="AE1074" s="101">
        <f t="shared" si="623"/>
        <v>4.9539284652729617E-4</v>
      </c>
      <c r="AF1074" s="569"/>
      <c r="AG1074" s="569"/>
      <c r="AH1074" s="117" t="s">
        <v>139</v>
      </c>
      <c r="AI1074" s="187">
        <v>2356179</v>
      </c>
      <c r="AJ1074" s="160">
        <f>IFERROR(AI1074/AF1067,"-")</f>
        <v>3.10049090885644E-2</v>
      </c>
      <c r="AK1074" s="187">
        <v>7</v>
      </c>
      <c r="AL1074" s="160">
        <f>IFERROR(AK1074/AG1067,"-")</f>
        <v>6.7307692307692304E-2</v>
      </c>
      <c r="AM1074" s="190">
        <f t="shared" si="602"/>
        <v>336597</v>
      </c>
      <c r="AN1074" s="101">
        <f t="shared" si="624"/>
        <v>6.9354998513821461E-4</v>
      </c>
      <c r="AO1074" s="569"/>
      <c r="AP1074" s="586"/>
      <c r="AQ1074" s="117" t="s">
        <v>139</v>
      </c>
      <c r="AR1074" s="187">
        <f t="shared" si="597"/>
        <v>21118760</v>
      </c>
      <c r="AS1074" s="160">
        <f>IFERROR(AR1074/AO1067,"-")</f>
        <v>3.8424709120882188E-2</v>
      </c>
      <c r="AT1074" s="187">
        <f t="shared" si="598"/>
        <v>74</v>
      </c>
      <c r="AU1074" s="160">
        <f>IFERROR(AT1074/AP1067,"-")</f>
        <v>8.1497797356828189E-2</v>
      </c>
      <c r="AV1074" s="190">
        <f t="shared" si="603"/>
        <v>285388.64864864864</v>
      </c>
      <c r="AW1074" s="101">
        <f t="shared" si="625"/>
        <v>7.3318141286039832E-3</v>
      </c>
      <c r="AX1074" s="112"/>
      <c r="BN1074" s="476"/>
      <c r="BO1074" s="566"/>
      <c r="BP1074" s="569"/>
      <c r="BQ1074" s="569"/>
      <c r="BR1074" s="388" t="s">
        <v>147</v>
      </c>
      <c r="BS1074" s="374">
        <v>350007</v>
      </c>
      <c r="BT1074" s="329">
        <v>5.5799767654414398E-3</v>
      </c>
      <c r="BU1074" s="374">
        <v>14</v>
      </c>
      <c r="BV1074" s="329">
        <v>0.15053763440860216</v>
      </c>
      <c r="BW1074" s="374">
        <v>25000.5</v>
      </c>
      <c r="BX1074" s="389">
        <v>1.5595410493483347E-3</v>
      </c>
      <c r="CA1074" s="9"/>
      <c r="CB1074" s="138"/>
      <c r="CC1074" s="138"/>
      <c r="CD1074" s="138"/>
      <c r="CE1074" s="138"/>
      <c r="CF1074" s="138"/>
      <c r="CG1074" s="138"/>
      <c r="CH1074" s="1"/>
      <c r="CI1074" s="9"/>
      <c r="CJ1074" s="130"/>
      <c r="CK1074" s="130"/>
      <c r="CL1074" s="130"/>
      <c r="CM1074" s="1"/>
      <c r="CN1074" s="1"/>
      <c r="CO1074" s="1"/>
      <c r="CP1074" s="1"/>
      <c r="CQ1074" s="1"/>
    </row>
    <row r="1075" spans="2:95" s="14" customFormat="1" ht="13.5" customHeight="1">
      <c r="B1075" s="451"/>
      <c r="C1075" s="566"/>
      <c r="D1075" s="581"/>
      <c r="E1075" s="569"/>
      <c r="F1075" s="569"/>
      <c r="G1075" s="117" t="s">
        <v>149</v>
      </c>
      <c r="H1075" s="187">
        <v>607</v>
      </c>
      <c r="I1075" s="160">
        <f>IFERROR(H1075/E1067,"-")</f>
        <v>1.5050232444269571E-6</v>
      </c>
      <c r="J1075" s="187">
        <v>1</v>
      </c>
      <c r="K1075" s="160">
        <f>IFERROR(J1075/F1067,"-")</f>
        <v>1.4727540500736377E-3</v>
      </c>
      <c r="L1075" s="190">
        <f t="shared" si="599"/>
        <v>607</v>
      </c>
      <c r="M1075" s="101">
        <f t="shared" si="621"/>
        <v>9.9078569305459223E-5</v>
      </c>
      <c r="N1075" s="569"/>
      <c r="O1075" s="569"/>
      <c r="P1075" s="117" t="s">
        <v>149</v>
      </c>
      <c r="Q1075" s="187">
        <v>735</v>
      </c>
      <c r="R1075" s="160">
        <f>IFERROR(Q1075/N1067,"-")</f>
        <v>1.7527806613205665E-5</v>
      </c>
      <c r="S1075" s="187">
        <v>1</v>
      </c>
      <c r="T1075" s="160">
        <f>IFERROR(S1075/O1067,"-")</f>
        <v>1.4285714285714285E-2</v>
      </c>
      <c r="U1075" s="190">
        <f t="shared" si="600"/>
        <v>735</v>
      </c>
      <c r="V1075" s="101">
        <f t="shared" si="622"/>
        <v>9.9078569305459223E-5</v>
      </c>
      <c r="W1075" s="569"/>
      <c r="X1075" s="569"/>
      <c r="Y1075" s="117" t="s">
        <v>149</v>
      </c>
      <c r="Z1075" s="187">
        <v>0</v>
      </c>
      <c r="AA1075" s="160">
        <f>IFERROR(Z1075/W1067,"-")</f>
        <v>0</v>
      </c>
      <c r="AB1075" s="187">
        <v>0</v>
      </c>
      <c r="AC1075" s="160">
        <f>IFERROR(AB1075/X1067,"-")</f>
        <v>0</v>
      </c>
      <c r="AD1075" s="190" t="str">
        <f t="shared" si="601"/>
        <v>-</v>
      </c>
      <c r="AE1075" s="101">
        <f t="shared" si="623"/>
        <v>0</v>
      </c>
      <c r="AF1075" s="569"/>
      <c r="AG1075" s="569"/>
      <c r="AH1075" s="117" t="s">
        <v>149</v>
      </c>
      <c r="AI1075" s="187">
        <v>5400</v>
      </c>
      <c r="AJ1075" s="160">
        <f>IFERROR(AI1075/AF1067,"-")</f>
        <v>7.105848455412249E-5</v>
      </c>
      <c r="AK1075" s="187">
        <v>1</v>
      </c>
      <c r="AL1075" s="160">
        <f>IFERROR(AK1075/AG1067,"-")</f>
        <v>9.6153846153846159E-3</v>
      </c>
      <c r="AM1075" s="190">
        <f t="shared" si="602"/>
        <v>5400</v>
      </c>
      <c r="AN1075" s="101">
        <f t="shared" si="624"/>
        <v>9.9078569305459223E-5</v>
      </c>
      <c r="AO1075" s="569"/>
      <c r="AP1075" s="586"/>
      <c r="AQ1075" s="117" t="s">
        <v>149</v>
      </c>
      <c r="AR1075" s="187">
        <f t="shared" si="597"/>
        <v>6742</v>
      </c>
      <c r="AS1075" s="160">
        <f>IFERROR(AR1075/AO1067,"-")</f>
        <v>1.2266789759104594E-5</v>
      </c>
      <c r="AT1075" s="187">
        <f t="shared" si="598"/>
        <v>3</v>
      </c>
      <c r="AU1075" s="160">
        <f>IFERROR(AT1075/AP1067,"-")</f>
        <v>3.3039647577092512E-3</v>
      </c>
      <c r="AV1075" s="190">
        <f t="shared" si="603"/>
        <v>2247.3333333333335</v>
      </c>
      <c r="AW1075" s="101">
        <f t="shared" si="625"/>
        <v>2.9723570791637767E-4</v>
      </c>
      <c r="AX1075" s="112"/>
      <c r="BN1075" s="477"/>
      <c r="BO1075" s="567"/>
      <c r="BP1075" s="570"/>
      <c r="BQ1075" s="570"/>
      <c r="BR1075" s="119" t="s">
        <v>74</v>
      </c>
      <c r="BS1075" s="374">
        <v>8546057</v>
      </c>
      <c r="BT1075" s="329">
        <v>0.1362452736549217</v>
      </c>
      <c r="BU1075" s="374">
        <v>74</v>
      </c>
      <c r="BV1075" s="329">
        <v>0.79569892473118276</v>
      </c>
      <c r="BW1075" s="374">
        <v>115487.25675675676</v>
      </c>
      <c r="BX1075" s="389">
        <v>8.24328840369834E-3</v>
      </c>
      <c r="CA1075" s="9"/>
      <c r="CB1075" s="138"/>
      <c r="CC1075" s="138"/>
      <c r="CD1075" s="138"/>
      <c r="CE1075" s="138"/>
      <c r="CF1075" s="138"/>
      <c r="CG1075" s="138"/>
      <c r="CH1075" s="1"/>
      <c r="CI1075" s="9"/>
      <c r="CJ1075" s="130"/>
      <c r="CK1075" s="130"/>
      <c r="CL1075" s="130"/>
      <c r="CM1075" s="1"/>
      <c r="CN1075" s="1"/>
      <c r="CO1075" s="1"/>
      <c r="CP1075" s="1"/>
      <c r="CQ1075" s="1"/>
    </row>
    <row r="1076" spans="2:95" s="14" customFormat="1" ht="13.5" customHeight="1">
      <c r="B1076" s="451"/>
      <c r="C1076" s="566"/>
      <c r="D1076" s="581"/>
      <c r="E1076" s="569"/>
      <c r="F1076" s="569"/>
      <c r="G1076" s="117" t="s">
        <v>140</v>
      </c>
      <c r="H1076" s="187">
        <v>285963</v>
      </c>
      <c r="I1076" s="160">
        <f>IFERROR(H1076/E1067,"-")</f>
        <v>7.0902959150916957E-4</v>
      </c>
      <c r="J1076" s="187">
        <v>8</v>
      </c>
      <c r="K1076" s="160">
        <f>IFERROR(J1076/F1067,"-")</f>
        <v>1.1782032400589101E-2</v>
      </c>
      <c r="L1076" s="190">
        <f t="shared" si="599"/>
        <v>35745.375</v>
      </c>
      <c r="M1076" s="101">
        <f t="shared" si="621"/>
        <v>7.9262855444367378E-4</v>
      </c>
      <c r="N1076" s="569"/>
      <c r="O1076" s="569"/>
      <c r="P1076" s="117" t="s">
        <v>140</v>
      </c>
      <c r="Q1076" s="187">
        <v>0</v>
      </c>
      <c r="R1076" s="160">
        <f>IFERROR(Q1076/N1067,"-")</f>
        <v>0</v>
      </c>
      <c r="S1076" s="187">
        <v>0</v>
      </c>
      <c r="T1076" s="160">
        <f>IFERROR(S1076/O1067,"-")</f>
        <v>0</v>
      </c>
      <c r="U1076" s="190" t="str">
        <f t="shared" si="600"/>
        <v>-</v>
      </c>
      <c r="V1076" s="101">
        <f t="shared" si="622"/>
        <v>0</v>
      </c>
      <c r="W1076" s="569"/>
      <c r="X1076" s="569"/>
      <c r="Y1076" s="117" t="s">
        <v>140</v>
      </c>
      <c r="Z1076" s="187">
        <v>0</v>
      </c>
      <c r="AA1076" s="160">
        <f>IFERROR(Z1076/W1067,"-")</f>
        <v>0</v>
      </c>
      <c r="AB1076" s="187">
        <v>0</v>
      </c>
      <c r="AC1076" s="160">
        <f>IFERROR(AB1076/X1067,"-")</f>
        <v>0</v>
      </c>
      <c r="AD1076" s="190" t="str">
        <f t="shared" si="601"/>
        <v>-</v>
      </c>
      <c r="AE1076" s="101">
        <f t="shared" si="623"/>
        <v>0</v>
      </c>
      <c r="AF1076" s="569"/>
      <c r="AG1076" s="569"/>
      <c r="AH1076" s="117" t="s">
        <v>140</v>
      </c>
      <c r="AI1076" s="187">
        <v>0</v>
      </c>
      <c r="AJ1076" s="160">
        <f>IFERROR(AI1076/AF1067,"-")</f>
        <v>0</v>
      </c>
      <c r="AK1076" s="187">
        <v>0</v>
      </c>
      <c r="AL1076" s="160">
        <f>IFERROR(AK1076/AG1067,"-")</f>
        <v>0</v>
      </c>
      <c r="AM1076" s="190" t="str">
        <f t="shared" si="602"/>
        <v>-</v>
      </c>
      <c r="AN1076" s="101">
        <f t="shared" si="624"/>
        <v>0</v>
      </c>
      <c r="AO1076" s="569"/>
      <c r="AP1076" s="586"/>
      <c r="AQ1076" s="117" t="s">
        <v>140</v>
      </c>
      <c r="AR1076" s="187">
        <f t="shared" si="597"/>
        <v>285963</v>
      </c>
      <c r="AS1076" s="160">
        <f>IFERROR(AR1076/AO1067,"-")</f>
        <v>5.2029783445310391E-4</v>
      </c>
      <c r="AT1076" s="187">
        <f t="shared" si="598"/>
        <v>8</v>
      </c>
      <c r="AU1076" s="160">
        <f>IFERROR(AT1076/AP1067,"-")</f>
        <v>8.8105726872246704E-3</v>
      </c>
      <c r="AV1076" s="190">
        <f t="shared" si="603"/>
        <v>35745.375</v>
      </c>
      <c r="AW1076" s="101">
        <f t="shared" si="625"/>
        <v>7.9262855444367378E-4</v>
      </c>
      <c r="AX1076" s="112"/>
      <c r="BN1076" s="555">
        <v>64</v>
      </c>
      <c r="BO1076" s="565" t="s">
        <v>45</v>
      </c>
      <c r="BP1076" s="568">
        <v>39513290</v>
      </c>
      <c r="BQ1076" s="568">
        <v>62</v>
      </c>
      <c r="BR1076" s="388" t="s">
        <v>133</v>
      </c>
      <c r="BS1076" s="374">
        <v>307958</v>
      </c>
      <c r="BT1076" s="329">
        <v>7.7937828006728873E-3</v>
      </c>
      <c r="BU1076" s="374">
        <v>13</v>
      </c>
      <c r="BV1076" s="329">
        <v>0.20967741935483872</v>
      </c>
      <c r="BW1076" s="374">
        <v>23689.076923076922</v>
      </c>
      <c r="BX1076" s="389">
        <v>1.3921610623259799E-3</v>
      </c>
      <c r="CA1076" s="9"/>
      <c r="CB1076" s="138"/>
      <c r="CC1076" s="138"/>
      <c r="CD1076" s="138"/>
      <c r="CE1076" s="138"/>
      <c r="CF1076" s="138"/>
      <c r="CG1076" s="138"/>
      <c r="CH1076" s="1"/>
      <c r="CI1076" s="9"/>
      <c r="CJ1076" s="130"/>
      <c r="CK1076" s="130"/>
      <c r="CL1076" s="130"/>
      <c r="CM1076" s="1"/>
      <c r="CN1076" s="1"/>
      <c r="CO1076" s="1"/>
      <c r="CP1076" s="1"/>
      <c r="CQ1076" s="1"/>
    </row>
    <row r="1077" spans="2:95" s="14" customFormat="1" ht="13.5" customHeight="1">
      <c r="B1077" s="451"/>
      <c r="C1077" s="566"/>
      <c r="D1077" s="581"/>
      <c r="E1077" s="569"/>
      <c r="F1077" s="569"/>
      <c r="G1077" s="117" t="s">
        <v>141</v>
      </c>
      <c r="H1077" s="187">
        <v>215151</v>
      </c>
      <c r="I1077" s="160">
        <f>IFERROR(H1077/E1067,"-")</f>
        <v>5.3345511707035304E-4</v>
      </c>
      <c r="J1077" s="187">
        <v>20</v>
      </c>
      <c r="K1077" s="160">
        <f>IFERROR(J1077/F1067,"-")</f>
        <v>2.9455081001472753E-2</v>
      </c>
      <c r="L1077" s="190">
        <f t="shared" si="599"/>
        <v>10757.55</v>
      </c>
      <c r="M1077" s="101">
        <f t="shared" si="621"/>
        <v>1.9815713861091847E-3</v>
      </c>
      <c r="N1077" s="569"/>
      <c r="O1077" s="569"/>
      <c r="P1077" s="117" t="s">
        <v>141</v>
      </c>
      <c r="Q1077" s="187">
        <v>28757</v>
      </c>
      <c r="R1077" s="160">
        <f>IFERROR(Q1077/N1067,"-")</f>
        <v>6.8577841466116365E-4</v>
      </c>
      <c r="S1077" s="187">
        <v>1</v>
      </c>
      <c r="T1077" s="160">
        <f>IFERROR(S1077/O1067,"-")</f>
        <v>1.4285714285714285E-2</v>
      </c>
      <c r="U1077" s="190">
        <f t="shared" si="600"/>
        <v>28757</v>
      </c>
      <c r="V1077" s="101">
        <f t="shared" si="622"/>
        <v>9.9078569305459223E-5</v>
      </c>
      <c r="W1077" s="569"/>
      <c r="X1077" s="569"/>
      <c r="Y1077" s="117" t="s">
        <v>141</v>
      </c>
      <c r="Z1077" s="187">
        <v>1292</v>
      </c>
      <c r="AA1077" s="160">
        <f>IFERROR(Z1077/W1067,"-")</f>
        <v>4.553960377019983E-5</v>
      </c>
      <c r="AB1077" s="187">
        <v>1</v>
      </c>
      <c r="AC1077" s="160">
        <f>IFERROR(AB1077/X1067,"-")</f>
        <v>1.8181818181818181E-2</v>
      </c>
      <c r="AD1077" s="190">
        <f t="shared" si="601"/>
        <v>1292</v>
      </c>
      <c r="AE1077" s="101">
        <f t="shared" si="623"/>
        <v>9.9078569305459223E-5</v>
      </c>
      <c r="AF1077" s="569"/>
      <c r="AG1077" s="569"/>
      <c r="AH1077" s="117" t="s">
        <v>141</v>
      </c>
      <c r="AI1077" s="187">
        <v>279122</v>
      </c>
      <c r="AJ1077" s="160">
        <f>IFERROR(AI1077/AF1067,"-")</f>
        <v>3.6729604306881066E-3</v>
      </c>
      <c r="AK1077" s="187">
        <v>4</v>
      </c>
      <c r="AL1077" s="160">
        <f>IFERROR(AK1077/AG1067,"-")</f>
        <v>3.8461538461538464E-2</v>
      </c>
      <c r="AM1077" s="190">
        <f t="shared" si="602"/>
        <v>69780.5</v>
      </c>
      <c r="AN1077" s="101">
        <f t="shared" si="624"/>
        <v>3.9631427722183689E-4</v>
      </c>
      <c r="AO1077" s="569"/>
      <c r="AP1077" s="586"/>
      <c r="AQ1077" s="117" t="s">
        <v>141</v>
      </c>
      <c r="AR1077" s="187">
        <f t="shared" si="597"/>
        <v>524322</v>
      </c>
      <c r="AS1077" s="160">
        <f>IFERROR(AR1077/AO1067,"-")</f>
        <v>9.5398216257390077E-4</v>
      </c>
      <c r="AT1077" s="187">
        <f t="shared" si="598"/>
        <v>26</v>
      </c>
      <c r="AU1077" s="160">
        <f>IFERROR(AT1077/AP1067,"-")</f>
        <v>2.8634361233480177E-2</v>
      </c>
      <c r="AV1077" s="190">
        <f t="shared" si="603"/>
        <v>20166.23076923077</v>
      </c>
      <c r="AW1077" s="101">
        <f t="shared" si="625"/>
        <v>2.5760428019419401E-3</v>
      </c>
      <c r="AX1077" s="112"/>
      <c r="BN1077" s="476"/>
      <c r="BO1077" s="566"/>
      <c r="BP1077" s="569"/>
      <c r="BQ1077" s="569"/>
      <c r="BR1077" s="388" t="s">
        <v>134</v>
      </c>
      <c r="BS1077" s="374">
        <v>2294816</v>
      </c>
      <c r="BT1077" s="329">
        <v>5.8077067234846805E-2</v>
      </c>
      <c r="BU1077" s="374">
        <v>22</v>
      </c>
      <c r="BV1077" s="329">
        <v>0.35483870967741937</v>
      </c>
      <c r="BW1077" s="374">
        <v>104309.81818181818</v>
      </c>
      <c r="BX1077" s="389">
        <v>2.3559648747055045E-3</v>
      </c>
      <c r="CA1077" s="9"/>
      <c r="CB1077" s="138"/>
      <c r="CC1077" s="138"/>
      <c r="CD1077" s="138"/>
      <c r="CE1077" s="138"/>
      <c r="CF1077" s="138"/>
      <c r="CG1077" s="138"/>
      <c r="CH1077" s="1"/>
      <c r="CI1077" s="9"/>
      <c r="CJ1077" s="130"/>
      <c r="CK1077" s="130"/>
      <c r="CL1077" s="130"/>
      <c r="CM1077" s="1"/>
      <c r="CN1077" s="1"/>
      <c r="CO1077" s="1"/>
      <c r="CP1077" s="1"/>
      <c r="CQ1077" s="1"/>
    </row>
    <row r="1078" spans="2:95" s="14" customFormat="1" ht="13.5" customHeight="1">
      <c r="B1078" s="451"/>
      <c r="C1078" s="566"/>
      <c r="D1078" s="581"/>
      <c r="E1078" s="569"/>
      <c r="F1078" s="569"/>
      <c r="G1078" s="117" t="s">
        <v>142</v>
      </c>
      <c r="H1078" s="187">
        <v>0</v>
      </c>
      <c r="I1078" s="160">
        <f>IFERROR(H1078/E1067,"-")</f>
        <v>0</v>
      </c>
      <c r="J1078" s="187">
        <v>0</v>
      </c>
      <c r="K1078" s="160">
        <f>IFERROR(J1078/F1067,"-")</f>
        <v>0</v>
      </c>
      <c r="L1078" s="190" t="str">
        <f t="shared" si="599"/>
        <v>-</v>
      </c>
      <c r="M1078" s="101">
        <f t="shared" si="621"/>
        <v>0</v>
      </c>
      <c r="N1078" s="569"/>
      <c r="O1078" s="569"/>
      <c r="P1078" s="117" t="s">
        <v>142</v>
      </c>
      <c r="Q1078" s="187">
        <v>3960</v>
      </c>
      <c r="R1078" s="160">
        <f>IFERROR(Q1078/N1067,"-")</f>
        <v>9.4435529507883584E-5</v>
      </c>
      <c r="S1078" s="187">
        <v>1</v>
      </c>
      <c r="T1078" s="160">
        <f>IFERROR(S1078/O1067,"-")</f>
        <v>1.4285714285714285E-2</v>
      </c>
      <c r="U1078" s="190">
        <f t="shared" si="600"/>
        <v>3960</v>
      </c>
      <c r="V1078" s="101">
        <f t="shared" si="622"/>
        <v>9.9078569305459223E-5</v>
      </c>
      <c r="W1078" s="569"/>
      <c r="X1078" s="569"/>
      <c r="Y1078" s="117" t="s">
        <v>142</v>
      </c>
      <c r="Z1078" s="187">
        <v>0</v>
      </c>
      <c r="AA1078" s="160">
        <f>IFERROR(Z1078/W1067,"-")</f>
        <v>0</v>
      </c>
      <c r="AB1078" s="187">
        <v>0</v>
      </c>
      <c r="AC1078" s="160">
        <f>IFERROR(AB1078/X1067,"-")</f>
        <v>0</v>
      </c>
      <c r="AD1078" s="190" t="str">
        <f t="shared" si="601"/>
        <v>-</v>
      </c>
      <c r="AE1078" s="101">
        <f t="shared" si="623"/>
        <v>0</v>
      </c>
      <c r="AF1078" s="569"/>
      <c r="AG1078" s="569"/>
      <c r="AH1078" s="117" t="s">
        <v>142</v>
      </c>
      <c r="AI1078" s="187">
        <v>83478</v>
      </c>
      <c r="AJ1078" s="160">
        <f>IFERROR(AI1078/AF1067,"-")</f>
        <v>1.0984852173350067E-3</v>
      </c>
      <c r="AK1078" s="187">
        <v>1</v>
      </c>
      <c r="AL1078" s="160">
        <f>IFERROR(AK1078/AG1067,"-")</f>
        <v>9.6153846153846159E-3</v>
      </c>
      <c r="AM1078" s="190">
        <f t="shared" si="602"/>
        <v>83478</v>
      </c>
      <c r="AN1078" s="101">
        <f t="shared" si="624"/>
        <v>9.9078569305459223E-5</v>
      </c>
      <c r="AO1078" s="569"/>
      <c r="AP1078" s="586"/>
      <c r="AQ1078" s="117" t="s">
        <v>142</v>
      </c>
      <c r="AR1078" s="187">
        <f t="shared" si="597"/>
        <v>87438</v>
      </c>
      <c r="AS1078" s="160">
        <f>IFERROR(AR1078/AO1067,"-")</f>
        <v>1.5908981948332653E-4</v>
      </c>
      <c r="AT1078" s="187">
        <f t="shared" si="598"/>
        <v>2</v>
      </c>
      <c r="AU1078" s="160">
        <f>IFERROR(AT1078/AP1067,"-")</f>
        <v>2.2026431718061676E-3</v>
      </c>
      <c r="AV1078" s="190">
        <f t="shared" si="603"/>
        <v>43719</v>
      </c>
      <c r="AW1078" s="101">
        <f t="shared" si="625"/>
        <v>1.9815713861091845E-4</v>
      </c>
      <c r="AX1078" s="112"/>
      <c r="BN1078" s="476"/>
      <c r="BO1078" s="566"/>
      <c r="BP1078" s="569"/>
      <c r="BQ1078" s="569"/>
      <c r="BR1078" s="388" t="s">
        <v>135</v>
      </c>
      <c r="BS1078" s="374">
        <v>287115</v>
      </c>
      <c r="BT1078" s="329">
        <v>7.26628939275874E-3</v>
      </c>
      <c r="BU1078" s="374">
        <v>16</v>
      </c>
      <c r="BV1078" s="329">
        <v>0.25806451612903225</v>
      </c>
      <c r="BW1078" s="374">
        <v>17944.6875</v>
      </c>
      <c r="BX1078" s="389">
        <v>1.7134289997858213E-3</v>
      </c>
      <c r="CA1078" s="9"/>
      <c r="CB1078" s="138"/>
      <c r="CC1078" s="138"/>
      <c r="CD1078" s="138"/>
      <c r="CE1078" s="138"/>
      <c r="CF1078" s="138"/>
      <c r="CG1078" s="138"/>
      <c r="CH1078" s="1"/>
      <c r="CI1078" s="9"/>
      <c r="CJ1078" s="130"/>
      <c r="CK1078" s="130"/>
      <c r="CL1078" s="130"/>
      <c r="CM1078" s="1"/>
      <c r="CN1078" s="1"/>
      <c r="CO1078" s="1"/>
      <c r="CP1078" s="1"/>
      <c r="CQ1078" s="1"/>
    </row>
    <row r="1079" spans="2:95" s="14" customFormat="1" ht="13.5" customHeight="1">
      <c r="B1079" s="451"/>
      <c r="C1079" s="566"/>
      <c r="D1079" s="581"/>
      <c r="E1079" s="569"/>
      <c r="F1079" s="569"/>
      <c r="G1079" s="117" t="s">
        <v>143</v>
      </c>
      <c r="H1079" s="187">
        <v>389056</v>
      </c>
      <c r="I1079" s="160">
        <f>IFERROR(H1079/E1067,"-")</f>
        <v>9.6464303687606963E-4</v>
      </c>
      <c r="J1079" s="187">
        <v>3</v>
      </c>
      <c r="K1079" s="160">
        <f>IFERROR(J1079/F1067,"-")</f>
        <v>4.418262150220913E-3</v>
      </c>
      <c r="L1079" s="190">
        <f t="shared" si="599"/>
        <v>129685.33333333333</v>
      </c>
      <c r="M1079" s="101">
        <f t="shared" si="621"/>
        <v>2.9723570791637767E-4</v>
      </c>
      <c r="N1079" s="569"/>
      <c r="O1079" s="569"/>
      <c r="P1079" s="117" t="s">
        <v>143</v>
      </c>
      <c r="Q1079" s="187">
        <v>1495341</v>
      </c>
      <c r="R1079" s="160">
        <f>IFERROR(Q1079/N1067,"-")</f>
        <v>3.5659929073193972E-2</v>
      </c>
      <c r="S1079" s="187">
        <v>2</v>
      </c>
      <c r="T1079" s="160">
        <f>IFERROR(S1079/O1067,"-")</f>
        <v>2.8571428571428571E-2</v>
      </c>
      <c r="U1079" s="190">
        <f t="shared" si="600"/>
        <v>747670.5</v>
      </c>
      <c r="V1079" s="101">
        <f t="shared" si="622"/>
        <v>1.9815713861091845E-4</v>
      </c>
      <c r="W1079" s="569"/>
      <c r="X1079" s="569"/>
      <c r="Y1079" s="117" t="s">
        <v>143</v>
      </c>
      <c r="Z1079" s="187">
        <v>0</v>
      </c>
      <c r="AA1079" s="160">
        <f>IFERROR(Z1079/W1067,"-")</f>
        <v>0</v>
      </c>
      <c r="AB1079" s="187">
        <v>0</v>
      </c>
      <c r="AC1079" s="160">
        <f>IFERROR(AB1079/X1067,"-")</f>
        <v>0</v>
      </c>
      <c r="AD1079" s="190" t="str">
        <f t="shared" si="601"/>
        <v>-</v>
      </c>
      <c r="AE1079" s="101">
        <f t="shared" si="623"/>
        <v>0</v>
      </c>
      <c r="AF1079" s="569"/>
      <c r="AG1079" s="569"/>
      <c r="AH1079" s="117" t="s">
        <v>143</v>
      </c>
      <c r="AI1079" s="187">
        <v>162758</v>
      </c>
      <c r="AJ1079" s="160">
        <f>IFERROR(AI1079/AF1067,"-")</f>
        <v>2.1417290424184938E-3</v>
      </c>
      <c r="AK1079" s="187">
        <v>3</v>
      </c>
      <c r="AL1079" s="160">
        <f>IFERROR(AK1079/AG1067,"-")</f>
        <v>2.8846153846153848E-2</v>
      </c>
      <c r="AM1079" s="190">
        <f t="shared" si="602"/>
        <v>54252.666666666664</v>
      </c>
      <c r="AN1079" s="101">
        <f t="shared" si="624"/>
        <v>2.9723570791637767E-4</v>
      </c>
      <c r="AO1079" s="569"/>
      <c r="AP1079" s="586"/>
      <c r="AQ1079" s="117" t="s">
        <v>143</v>
      </c>
      <c r="AR1079" s="187">
        <f t="shared" si="597"/>
        <v>2047155</v>
      </c>
      <c r="AS1079" s="160">
        <f>IFERROR(AR1079/AO1067,"-")</f>
        <v>3.7247137332096949E-3</v>
      </c>
      <c r="AT1079" s="187">
        <f t="shared" si="598"/>
        <v>8</v>
      </c>
      <c r="AU1079" s="160">
        <f>IFERROR(AT1079/AP1067,"-")</f>
        <v>8.8105726872246704E-3</v>
      </c>
      <c r="AV1079" s="190">
        <f t="shared" si="603"/>
        <v>255894.375</v>
      </c>
      <c r="AW1079" s="101">
        <f t="shared" si="625"/>
        <v>7.9262855444367378E-4</v>
      </c>
      <c r="AX1079" s="112"/>
      <c r="BN1079" s="476"/>
      <c r="BO1079" s="566"/>
      <c r="BP1079" s="569"/>
      <c r="BQ1079" s="569"/>
      <c r="BR1079" s="388" t="s">
        <v>136</v>
      </c>
      <c r="BS1079" s="374">
        <v>16283</v>
      </c>
      <c r="BT1079" s="329">
        <v>4.1208919834313974E-4</v>
      </c>
      <c r="BU1079" s="374">
        <v>4</v>
      </c>
      <c r="BV1079" s="329">
        <v>6.4516129032258063E-2</v>
      </c>
      <c r="BW1079" s="374">
        <v>4070.75</v>
      </c>
      <c r="BX1079" s="389">
        <v>4.2835724994645533E-4</v>
      </c>
      <c r="CA1079" s="9"/>
      <c r="CB1079" s="138"/>
      <c r="CC1079" s="138"/>
      <c r="CD1079" s="138"/>
      <c r="CE1079" s="138"/>
      <c r="CF1079" s="138"/>
      <c r="CG1079" s="138"/>
      <c r="CH1079" s="1"/>
      <c r="CI1079" s="9"/>
      <c r="CJ1079" s="130"/>
      <c r="CK1079" s="130"/>
      <c r="CL1079" s="130"/>
      <c r="CM1079" s="1"/>
      <c r="CN1079" s="1"/>
      <c r="CO1079" s="1"/>
      <c r="CP1079" s="1"/>
      <c r="CQ1079" s="1"/>
    </row>
    <row r="1080" spans="2:95" s="14" customFormat="1" ht="13.5" customHeight="1">
      <c r="B1080" s="451"/>
      <c r="C1080" s="566"/>
      <c r="D1080" s="581"/>
      <c r="E1080" s="569"/>
      <c r="F1080" s="569"/>
      <c r="G1080" s="117" t="s">
        <v>144</v>
      </c>
      <c r="H1080" s="187">
        <v>2931126</v>
      </c>
      <c r="I1080" s="160">
        <f>IFERROR(H1080/E1067,"-")</f>
        <v>7.2675663300563577E-3</v>
      </c>
      <c r="J1080" s="187">
        <v>65</v>
      </c>
      <c r="K1080" s="160">
        <f>IFERROR(J1080/F1067,"-")</f>
        <v>9.5729013254786458E-2</v>
      </c>
      <c r="L1080" s="190">
        <f t="shared" si="599"/>
        <v>45094.24615384615</v>
      </c>
      <c r="M1080" s="101">
        <f t="shared" si="621"/>
        <v>6.4401070048548496E-3</v>
      </c>
      <c r="N1080" s="569"/>
      <c r="O1080" s="569"/>
      <c r="P1080" s="117" t="s">
        <v>144</v>
      </c>
      <c r="Q1080" s="187">
        <v>51558</v>
      </c>
      <c r="R1080" s="160">
        <f>IFERROR(Q1080/N1067,"-")</f>
        <v>1.2295219773655207E-3</v>
      </c>
      <c r="S1080" s="187">
        <v>10</v>
      </c>
      <c r="T1080" s="160">
        <f>IFERROR(S1080/O1067,"-")</f>
        <v>0.14285714285714285</v>
      </c>
      <c r="U1080" s="190">
        <f t="shared" si="600"/>
        <v>5155.8</v>
      </c>
      <c r="V1080" s="101">
        <f t="shared" si="622"/>
        <v>9.9078569305459233E-4</v>
      </c>
      <c r="W1080" s="569"/>
      <c r="X1080" s="569"/>
      <c r="Y1080" s="117" t="s">
        <v>144</v>
      </c>
      <c r="Z1080" s="187">
        <v>93705</v>
      </c>
      <c r="AA1080" s="160">
        <f>IFERROR(Z1080/W1067,"-")</f>
        <v>3.3028549313363583E-3</v>
      </c>
      <c r="AB1080" s="187">
        <v>4</v>
      </c>
      <c r="AC1080" s="160">
        <f>IFERROR(AB1080/X1067,"-")</f>
        <v>7.2727272727272724E-2</v>
      </c>
      <c r="AD1080" s="190">
        <f t="shared" si="601"/>
        <v>23426.25</v>
      </c>
      <c r="AE1080" s="101">
        <f t="shared" si="623"/>
        <v>3.9631427722183689E-4</v>
      </c>
      <c r="AF1080" s="569"/>
      <c r="AG1080" s="569"/>
      <c r="AH1080" s="117" t="s">
        <v>144</v>
      </c>
      <c r="AI1080" s="187">
        <v>611450</v>
      </c>
      <c r="AJ1080" s="160">
        <f>IFERROR(AI1080/AF1067,"-")</f>
        <v>8.0460574778922576E-3</v>
      </c>
      <c r="AK1080" s="187">
        <v>16</v>
      </c>
      <c r="AL1080" s="160">
        <f>IFERROR(AK1080/AG1067,"-")</f>
        <v>0.15384615384615385</v>
      </c>
      <c r="AM1080" s="190">
        <f t="shared" si="602"/>
        <v>38215.625</v>
      </c>
      <c r="AN1080" s="101">
        <f t="shared" si="624"/>
        <v>1.5852571088873476E-3</v>
      </c>
      <c r="AO1080" s="569"/>
      <c r="AP1080" s="586"/>
      <c r="AQ1080" s="117" t="s">
        <v>144</v>
      </c>
      <c r="AR1080" s="187">
        <f t="shared" si="597"/>
        <v>3687839</v>
      </c>
      <c r="AS1080" s="160">
        <f>IFERROR(AR1080/AO1067,"-")</f>
        <v>6.7098703171798463E-3</v>
      </c>
      <c r="AT1080" s="187">
        <f t="shared" si="598"/>
        <v>95</v>
      </c>
      <c r="AU1080" s="160">
        <f>IFERROR(AT1080/AP1067,"-")</f>
        <v>0.10462555066079295</v>
      </c>
      <c r="AV1080" s="190">
        <f t="shared" si="603"/>
        <v>38819.357894736844</v>
      </c>
      <c r="AW1080" s="101">
        <f t="shared" si="625"/>
        <v>9.412464084018626E-3</v>
      </c>
      <c r="AX1080" s="112"/>
      <c r="BN1080" s="476"/>
      <c r="BO1080" s="566"/>
      <c r="BP1080" s="569"/>
      <c r="BQ1080" s="569"/>
      <c r="BR1080" s="388" t="s">
        <v>137</v>
      </c>
      <c r="BS1080" s="374">
        <v>948862</v>
      </c>
      <c r="BT1080" s="329">
        <v>2.4013743224115227E-2</v>
      </c>
      <c r="BU1080" s="374">
        <v>29</v>
      </c>
      <c r="BV1080" s="329">
        <v>0.46774193548387094</v>
      </c>
      <c r="BW1080" s="374">
        <v>32719.379310344826</v>
      </c>
      <c r="BX1080" s="389">
        <v>3.105590062111801E-3</v>
      </c>
      <c r="CA1080" s="9"/>
      <c r="CB1080" s="138"/>
      <c r="CC1080" s="138"/>
      <c r="CD1080" s="138"/>
      <c r="CE1080" s="138"/>
      <c r="CF1080" s="138"/>
      <c r="CG1080" s="138"/>
      <c r="CH1080" s="1"/>
      <c r="CI1080" s="9"/>
      <c r="CJ1080" s="130"/>
      <c r="CK1080" s="130"/>
      <c r="CL1080" s="130"/>
      <c r="CM1080" s="1"/>
      <c r="CN1080" s="1"/>
      <c r="CO1080" s="1"/>
      <c r="CP1080" s="1"/>
      <c r="CQ1080" s="1"/>
    </row>
    <row r="1081" spans="2:95" s="14" customFormat="1" ht="13.5" customHeight="1">
      <c r="B1081" s="451"/>
      <c r="C1081" s="566"/>
      <c r="D1081" s="581"/>
      <c r="E1081" s="569"/>
      <c r="F1081" s="569"/>
      <c r="G1081" s="117" t="s">
        <v>145</v>
      </c>
      <c r="H1081" s="187">
        <v>1376622</v>
      </c>
      <c r="I1081" s="160">
        <f>IFERROR(H1081/E1067,"-")</f>
        <v>3.4132588283188247E-3</v>
      </c>
      <c r="J1081" s="187">
        <v>37</v>
      </c>
      <c r="K1081" s="160">
        <f>IFERROR(J1081/F1067,"-")</f>
        <v>5.4491899852724596E-2</v>
      </c>
      <c r="L1081" s="190">
        <f t="shared" si="599"/>
        <v>37206</v>
      </c>
      <c r="M1081" s="101">
        <f t="shared" si="621"/>
        <v>3.6659070643019916E-3</v>
      </c>
      <c r="N1081" s="569"/>
      <c r="O1081" s="569"/>
      <c r="P1081" s="117" t="s">
        <v>145</v>
      </c>
      <c r="Q1081" s="187">
        <v>245108</v>
      </c>
      <c r="R1081" s="160">
        <f>IFERROR(Q1081/N1067,"-")</f>
        <v>5.845177718843012E-3</v>
      </c>
      <c r="S1081" s="187">
        <v>7</v>
      </c>
      <c r="T1081" s="160">
        <f>IFERROR(S1081/O1067,"-")</f>
        <v>0.1</v>
      </c>
      <c r="U1081" s="190">
        <f t="shared" si="600"/>
        <v>35015.428571428572</v>
      </c>
      <c r="V1081" s="101">
        <f t="shared" si="622"/>
        <v>6.9354998513821461E-4</v>
      </c>
      <c r="W1081" s="569"/>
      <c r="X1081" s="569"/>
      <c r="Y1081" s="117" t="s">
        <v>145</v>
      </c>
      <c r="Z1081" s="187">
        <v>125083</v>
      </c>
      <c r="AA1081" s="160">
        <f>IFERROR(Z1081/W1067,"-")</f>
        <v>4.4088469492166446E-3</v>
      </c>
      <c r="AB1081" s="187">
        <v>1</v>
      </c>
      <c r="AC1081" s="160">
        <f>IFERROR(AB1081/X1067,"-")</f>
        <v>1.8181818181818181E-2</v>
      </c>
      <c r="AD1081" s="190">
        <f t="shared" si="601"/>
        <v>125083</v>
      </c>
      <c r="AE1081" s="101">
        <f t="shared" si="623"/>
        <v>9.9078569305459223E-5</v>
      </c>
      <c r="AF1081" s="569"/>
      <c r="AG1081" s="569"/>
      <c r="AH1081" s="117" t="s">
        <v>145</v>
      </c>
      <c r="AI1081" s="187">
        <v>260848</v>
      </c>
      <c r="AJ1081" s="160">
        <f>IFERROR(AI1081/AF1067,"-")</f>
        <v>3.4324932553655078E-3</v>
      </c>
      <c r="AK1081" s="187">
        <v>8</v>
      </c>
      <c r="AL1081" s="160">
        <f>IFERROR(AK1081/AG1067,"-")</f>
        <v>7.6923076923076927E-2</v>
      </c>
      <c r="AM1081" s="190">
        <f t="shared" si="602"/>
        <v>32606</v>
      </c>
      <c r="AN1081" s="101">
        <f t="shared" si="624"/>
        <v>7.9262855444367378E-4</v>
      </c>
      <c r="AO1081" s="569"/>
      <c r="AP1081" s="586"/>
      <c r="AQ1081" s="117" t="s">
        <v>145</v>
      </c>
      <c r="AR1081" s="187">
        <f t="shared" si="597"/>
        <v>2007661</v>
      </c>
      <c r="AS1081" s="160">
        <f>IFERROR(AR1081/AO1067,"-")</f>
        <v>3.6528560359765185E-3</v>
      </c>
      <c r="AT1081" s="187">
        <f t="shared" si="598"/>
        <v>53</v>
      </c>
      <c r="AU1081" s="160">
        <f>IFERROR(AT1081/AP1067,"-")</f>
        <v>5.8370044052863439E-2</v>
      </c>
      <c r="AV1081" s="190">
        <f t="shared" si="603"/>
        <v>37880.396226415098</v>
      </c>
      <c r="AW1081" s="101">
        <f t="shared" si="625"/>
        <v>5.2511641731893387E-3</v>
      </c>
      <c r="AX1081" s="112"/>
      <c r="BN1081" s="476"/>
      <c r="BO1081" s="566"/>
      <c r="BP1081" s="569"/>
      <c r="BQ1081" s="569"/>
      <c r="BR1081" s="388" t="s">
        <v>138</v>
      </c>
      <c r="BS1081" s="374">
        <v>635341</v>
      </c>
      <c r="BT1081" s="329">
        <v>1.6079172349353851E-2</v>
      </c>
      <c r="BU1081" s="374">
        <v>21</v>
      </c>
      <c r="BV1081" s="329">
        <v>0.33870967741935482</v>
      </c>
      <c r="BW1081" s="374">
        <v>30254.333333333332</v>
      </c>
      <c r="BX1081" s="389">
        <v>2.2488755622188904E-3</v>
      </c>
      <c r="CA1081" s="9"/>
      <c r="CB1081" s="138"/>
      <c r="CC1081" s="138"/>
      <c r="CD1081" s="138"/>
      <c r="CE1081" s="138"/>
      <c r="CF1081" s="138"/>
      <c r="CG1081" s="138"/>
      <c r="CH1081" s="1"/>
      <c r="CI1081" s="9"/>
      <c r="CJ1081" s="130"/>
      <c r="CK1081" s="130"/>
      <c r="CL1081" s="130"/>
      <c r="CM1081" s="1"/>
      <c r="CN1081" s="1"/>
      <c r="CO1081" s="1"/>
      <c r="CP1081" s="1"/>
      <c r="CQ1081" s="1"/>
    </row>
    <row r="1082" spans="2:95" s="14" customFormat="1" ht="13.5" customHeight="1">
      <c r="B1082" s="451"/>
      <c r="C1082" s="566"/>
      <c r="D1082" s="581"/>
      <c r="E1082" s="569"/>
      <c r="F1082" s="569"/>
      <c r="G1082" s="117" t="s">
        <v>146</v>
      </c>
      <c r="H1082" s="187">
        <v>1308532</v>
      </c>
      <c r="I1082" s="160">
        <f>IFERROR(H1082/E1067,"-")</f>
        <v>3.2444334037504039E-3</v>
      </c>
      <c r="J1082" s="187">
        <v>39</v>
      </c>
      <c r="K1082" s="160">
        <f>IFERROR(J1082/F1067,"-")</f>
        <v>5.7437407952871868E-2</v>
      </c>
      <c r="L1082" s="190">
        <f t="shared" si="599"/>
        <v>33552.102564102563</v>
      </c>
      <c r="M1082" s="101">
        <f t="shared" si="621"/>
        <v>3.86406420291291E-3</v>
      </c>
      <c r="N1082" s="569"/>
      <c r="O1082" s="569"/>
      <c r="P1082" s="117" t="s">
        <v>146</v>
      </c>
      <c r="Q1082" s="187">
        <v>209154</v>
      </c>
      <c r="R1082" s="160">
        <f>IFERROR(Q1082/N1067,"-")</f>
        <v>4.987769883508051E-3</v>
      </c>
      <c r="S1082" s="187">
        <v>4</v>
      </c>
      <c r="T1082" s="160">
        <f>IFERROR(S1082/O1067,"-")</f>
        <v>5.7142857142857141E-2</v>
      </c>
      <c r="U1082" s="190">
        <f t="shared" si="600"/>
        <v>52288.5</v>
      </c>
      <c r="V1082" s="101">
        <f t="shared" si="622"/>
        <v>3.9631427722183689E-4</v>
      </c>
      <c r="W1082" s="569"/>
      <c r="X1082" s="569"/>
      <c r="Y1082" s="117" t="s">
        <v>146</v>
      </c>
      <c r="Z1082" s="187">
        <v>112944</v>
      </c>
      <c r="AA1082" s="160">
        <f>IFERROR(Z1082/W1067,"-")</f>
        <v>3.9809791085305335E-3</v>
      </c>
      <c r="AB1082" s="187">
        <v>4</v>
      </c>
      <c r="AC1082" s="160">
        <f>IFERROR(AB1082/X1067,"-")</f>
        <v>7.2727272727272724E-2</v>
      </c>
      <c r="AD1082" s="190">
        <f t="shared" si="601"/>
        <v>28236</v>
      </c>
      <c r="AE1082" s="101">
        <f t="shared" si="623"/>
        <v>3.9631427722183689E-4</v>
      </c>
      <c r="AF1082" s="569"/>
      <c r="AG1082" s="569"/>
      <c r="AH1082" s="117" t="s">
        <v>146</v>
      </c>
      <c r="AI1082" s="187">
        <v>695240</v>
      </c>
      <c r="AJ1082" s="160">
        <f>IFERROR(AI1082/AF1067,"-")</f>
        <v>9.148648296557059E-3</v>
      </c>
      <c r="AK1082" s="187">
        <v>6</v>
      </c>
      <c r="AL1082" s="160">
        <f>IFERROR(AK1082/AG1067,"-")</f>
        <v>5.7692307692307696E-2</v>
      </c>
      <c r="AM1082" s="190">
        <f t="shared" si="602"/>
        <v>115873.33333333333</v>
      </c>
      <c r="AN1082" s="101">
        <f t="shared" si="624"/>
        <v>5.9447141583275534E-4</v>
      </c>
      <c r="AO1082" s="569"/>
      <c r="AP1082" s="586"/>
      <c r="AQ1082" s="117" t="s">
        <v>146</v>
      </c>
      <c r="AR1082" s="187">
        <f t="shared" si="597"/>
        <v>2325870</v>
      </c>
      <c r="AS1082" s="160">
        <f>IFERROR(AR1082/AO1067,"-")</f>
        <v>4.2318241318612575E-3</v>
      </c>
      <c r="AT1082" s="187">
        <f t="shared" si="598"/>
        <v>53</v>
      </c>
      <c r="AU1082" s="160">
        <f>IFERROR(AT1082/AP1067,"-")</f>
        <v>5.8370044052863439E-2</v>
      </c>
      <c r="AV1082" s="190">
        <f t="shared" si="603"/>
        <v>43884.339622641506</v>
      </c>
      <c r="AW1082" s="101">
        <f t="shared" si="625"/>
        <v>5.2511641731893387E-3</v>
      </c>
      <c r="AX1082" s="112"/>
      <c r="BN1082" s="476"/>
      <c r="BO1082" s="566"/>
      <c r="BP1082" s="569"/>
      <c r="BQ1082" s="569"/>
      <c r="BR1082" s="388" t="s">
        <v>139</v>
      </c>
      <c r="BS1082" s="374">
        <v>112042</v>
      </c>
      <c r="BT1082" s="329">
        <v>2.8355522913936044E-3</v>
      </c>
      <c r="BU1082" s="374">
        <v>12</v>
      </c>
      <c r="BV1082" s="329">
        <v>0.19354838709677419</v>
      </c>
      <c r="BW1082" s="374">
        <v>9336.8333333333339</v>
      </c>
      <c r="BX1082" s="389">
        <v>1.285071749839366E-3</v>
      </c>
      <c r="BZ1082" s="144"/>
      <c r="CA1082" s="9"/>
      <c r="CB1082" s="138"/>
      <c r="CC1082" s="138"/>
      <c r="CD1082" s="138"/>
      <c r="CE1082" s="138"/>
      <c r="CF1082" s="138"/>
      <c r="CG1082" s="138"/>
      <c r="CH1082" s="1"/>
      <c r="CI1082" s="9"/>
      <c r="CJ1082" s="130"/>
      <c r="CK1082" s="130"/>
      <c r="CL1082" s="130"/>
      <c r="CM1082" s="1"/>
      <c r="CN1082" s="1"/>
      <c r="CO1082" s="1"/>
      <c r="CP1082" s="1"/>
      <c r="CQ1082" s="1"/>
    </row>
    <row r="1083" spans="2:95" s="14" customFormat="1" ht="13.5" customHeight="1">
      <c r="B1083" s="451"/>
      <c r="C1083" s="566"/>
      <c r="D1083" s="581"/>
      <c r="E1083" s="569"/>
      <c r="F1083" s="569"/>
      <c r="G1083" s="118" t="s">
        <v>147</v>
      </c>
      <c r="H1083" s="188">
        <v>411802</v>
      </c>
      <c r="I1083" s="161">
        <f>IFERROR(H1083/E1067,"-")</f>
        <v>1.0210404976960623E-3</v>
      </c>
      <c r="J1083" s="188">
        <v>51</v>
      </c>
      <c r="K1083" s="161">
        <f>IFERROR(J1083/F1067,"-")</f>
        <v>7.511045655375552E-2</v>
      </c>
      <c r="L1083" s="191">
        <f t="shared" si="599"/>
        <v>8074.5490196078435</v>
      </c>
      <c r="M1083" s="102">
        <f t="shared" si="621"/>
        <v>5.0530070345784208E-3</v>
      </c>
      <c r="N1083" s="569"/>
      <c r="O1083" s="569"/>
      <c r="P1083" s="118" t="s">
        <v>147</v>
      </c>
      <c r="Q1083" s="188">
        <v>35686</v>
      </c>
      <c r="R1083" s="161">
        <f>IFERROR(Q1083/N1067,"-")</f>
        <v>8.5101674394402358E-4</v>
      </c>
      <c r="S1083" s="188">
        <v>4</v>
      </c>
      <c r="T1083" s="161">
        <f>IFERROR(S1083/O1067,"-")</f>
        <v>5.7142857142857141E-2</v>
      </c>
      <c r="U1083" s="191">
        <f t="shared" si="600"/>
        <v>8921.5</v>
      </c>
      <c r="V1083" s="102">
        <f t="shared" si="622"/>
        <v>3.9631427722183689E-4</v>
      </c>
      <c r="W1083" s="569"/>
      <c r="X1083" s="569"/>
      <c r="Y1083" s="118" t="s">
        <v>147</v>
      </c>
      <c r="Z1083" s="188">
        <v>33970</v>
      </c>
      <c r="AA1083" s="161">
        <f>IFERROR(Z1083/W1067,"-")</f>
        <v>1.1973532043913996E-3</v>
      </c>
      <c r="AB1083" s="188">
        <v>3</v>
      </c>
      <c r="AC1083" s="161">
        <f>IFERROR(AB1083/X1067,"-")</f>
        <v>5.4545454545454543E-2</v>
      </c>
      <c r="AD1083" s="191">
        <f t="shared" si="601"/>
        <v>11323.333333333334</v>
      </c>
      <c r="AE1083" s="102">
        <f t="shared" si="623"/>
        <v>2.9723570791637767E-4</v>
      </c>
      <c r="AF1083" s="569"/>
      <c r="AG1083" s="569"/>
      <c r="AH1083" s="118" t="s">
        <v>147</v>
      </c>
      <c r="AI1083" s="188">
        <v>34178</v>
      </c>
      <c r="AJ1083" s="161">
        <f>IFERROR(AI1083/AF1067,"-")</f>
        <v>4.4974757131311077E-4</v>
      </c>
      <c r="AK1083" s="188">
        <v>8</v>
      </c>
      <c r="AL1083" s="161">
        <f>IFERROR(AK1083/AG1067,"-")</f>
        <v>7.6923076923076927E-2</v>
      </c>
      <c r="AM1083" s="191">
        <f t="shared" si="602"/>
        <v>4272.25</v>
      </c>
      <c r="AN1083" s="102">
        <f t="shared" si="624"/>
        <v>7.9262855444367378E-4</v>
      </c>
      <c r="AO1083" s="569"/>
      <c r="AP1083" s="586"/>
      <c r="AQ1083" s="118" t="s">
        <v>147</v>
      </c>
      <c r="AR1083" s="188">
        <f t="shared" si="597"/>
        <v>515636</v>
      </c>
      <c r="AS1083" s="161">
        <f>IFERROR(AR1083/AO1067,"-")</f>
        <v>9.3817834533160133E-4</v>
      </c>
      <c r="AT1083" s="188">
        <f t="shared" si="598"/>
        <v>66</v>
      </c>
      <c r="AU1083" s="161">
        <f>IFERROR(AT1083/AP1067,"-")</f>
        <v>7.268722466960352E-2</v>
      </c>
      <c r="AV1083" s="191">
        <f t="shared" si="603"/>
        <v>7812.666666666667</v>
      </c>
      <c r="AW1083" s="102">
        <f t="shared" si="625"/>
        <v>6.539185574160309E-3</v>
      </c>
      <c r="AX1083" s="112"/>
      <c r="BN1083" s="476"/>
      <c r="BO1083" s="566"/>
      <c r="BP1083" s="569"/>
      <c r="BQ1083" s="569"/>
      <c r="BR1083" s="388" t="s">
        <v>436</v>
      </c>
      <c r="BS1083" s="374">
        <v>0</v>
      </c>
      <c r="BT1083" s="329">
        <v>0</v>
      </c>
      <c r="BU1083" s="374">
        <v>0</v>
      </c>
      <c r="BV1083" s="329">
        <v>0</v>
      </c>
      <c r="BW1083" s="374" t="s">
        <v>329</v>
      </c>
      <c r="BX1083" s="389">
        <v>0</v>
      </c>
      <c r="CA1083" s="9"/>
      <c r="CB1083" s="138"/>
      <c r="CC1083" s="138"/>
      <c r="CD1083" s="138"/>
      <c r="CE1083" s="138"/>
      <c r="CF1083" s="138"/>
      <c r="CG1083" s="138"/>
      <c r="CH1083" s="1"/>
      <c r="CI1083" s="9"/>
      <c r="CJ1083" s="130"/>
      <c r="CK1083" s="130"/>
      <c r="CL1083" s="130"/>
      <c r="CM1083" s="1"/>
      <c r="CN1083" s="1"/>
      <c r="CO1083" s="1"/>
      <c r="CP1083" s="1"/>
      <c r="CQ1083" s="1"/>
    </row>
    <row r="1084" spans="2:95" s="14" customFormat="1" ht="13.5" customHeight="1">
      <c r="B1084" s="451"/>
      <c r="C1084" s="567"/>
      <c r="D1084" s="582"/>
      <c r="E1084" s="570"/>
      <c r="F1084" s="570"/>
      <c r="G1084" s="119" t="s">
        <v>74</v>
      </c>
      <c r="H1084" s="181">
        <v>72350713</v>
      </c>
      <c r="I1084" s="161">
        <f>IFERROR(H1084/E1067,"-")</f>
        <v>0.17938962902119215</v>
      </c>
      <c r="J1084" s="188">
        <v>479</v>
      </c>
      <c r="K1084" s="161">
        <f>IFERROR(J1084/F1067,"-")</f>
        <v>0.70544918998527251</v>
      </c>
      <c r="L1084" s="191">
        <f t="shared" si="599"/>
        <v>151045.3298538622</v>
      </c>
      <c r="M1084" s="103">
        <f t="shared" si="621"/>
        <v>4.7458634697314969E-2</v>
      </c>
      <c r="N1084" s="570"/>
      <c r="O1084" s="570"/>
      <c r="P1084" s="119" t="s">
        <v>74</v>
      </c>
      <c r="Q1084" s="181">
        <v>15352541</v>
      </c>
      <c r="R1084" s="161">
        <f>IFERROR(Q1084/N1067,"-")</f>
        <v>0.36611750975416474</v>
      </c>
      <c r="S1084" s="188">
        <v>52</v>
      </c>
      <c r="T1084" s="161">
        <f>IFERROR(S1084/O1067,"-")</f>
        <v>0.74285714285714288</v>
      </c>
      <c r="U1084" s="191">
        <f t="shared" si="600"/>
        <v>295241.17307692306</v>
      </c>
      <c r="V1084" s="103">
        <f t="shared" si="622"/>
        <v>5.1520856038838802E-3</v>
      </c>
      <c r="W1084" s="570"/>
      <c r="X1084" s="570"/>
      <c r="Y1084" s="119" t="s">
        <v>74</v>
      </c>
      <c r="Z1084" s="181">
        <v>4278467</v>
      </c>
      <c r="AA1084" s="161">
        <f>IFERROR(Z1084/W1067,"-")</f>
        <v>0.15080471511135879</v>
      </c>
      <c r="AB1084" s="188">
        <v>44</v>
      </c>
      <c r="AC1084" s="161">
        <f>IFERROR(AB1084/X1067,"-")</f>
        <v>0.8</v>
      </c>
      <c r="AD1084" s="191">
        <f t="shared" si="601"/>
        <v>97237.886363636368</v>
      </c>
      <c r="AE1084" s="103">
        <f t="shared" si="623"/>
        <v>4.359457049440206E-3</v>
      </c>
      <c r="AF1084" s="570"/>
      <c r="AG1084" s="570"/>
      <c r="AH1084" s="119" t="s">
        <v>74</v>
      </c>
      <c r="AI1084" s="181">
        <v>20306047</v>
      </c>
      <c r="AJ1084" s="161">
        <f>IFERROR(AI1084/AF1067,"-")</f>
        <v>0.26720683835273801</v>
      </c>
      <c r="AK1084" s="188">
        <v>79</v>
      </c>
      <c r="AL1084" s="161">
        <f>IFERROR(AK1084/AG1067,"-")</f>
        <v>0.75961538461538458</v>
      </c>
      <c r="AM1084" s="191">
        <f t="shared" si="602"/>
        <v>257038.56962025317</v>
      </c>
      <c r="AN1084" s="103">
        <f t="shared" si="624"/>
        <v>7.8272069751312793E-3</v>
      </c>
      <c r="AO1084" s="570"/>
      <c r="AP1084" s="587"/>
      <c r="AQ1084" s="119" t="s">
        <v>74</v>
      </c>
      <c r="AR1084" s="181">
        <f t="shared" si="597"/>
        <v>112287768</v>
      </c>
      <c r="AS1084" s="161">
        <f>IFERROR(AR1084/AO1067,"-")</f>
        <v>0.20430294312891017</v>
      </c>
      <c r="AT1084" s="188">
        <f t="shared" si="598"/>
        <v>654</v>
      </c>
      <c r="AU1084" s="161">
        <f>IFERROR(AT1084/AP1067,"-")</f>
        <v>0.72026431718061679</v>
      </c>
      <c r="AV1084" s="191">
        <f t="shared" si="603"/>
        <v>171693.83486238532</v>
      </c>
      <c r="AW1084" s="103">
        <f t="shared" si="625"/>
        <v>6.4797384325770341E-2</v>
      </c>
      <c r="AX1084" s="112"/>
      <c r="BN1084" s="476"/>
      <c r="BO1084" s="566"/>
      <c r="BP1084" s="569"/>
      <c r="BQ1084" s="569"/>
      <c r="BR1084" s="388" t="s">
        <v>140</v>
      </c>
      <c r="BS1084" s="374">
        <v>0</v>
      </c>
      <c r="BT1084" s="329">
        <v>0</v>
      </c>
      <c r="BU1084" s="374">
        <v>0</v>
      </c>
      <c r="BV1084" s="329">
        <v>0</v>
      </c>
      <c r="BW1084" s="374" t="s">
        <v>329</v>
      </c>
      <c r="BX1084" s="389">
        <v>0</v>
      </c>
      <c r="CA1084" s="9"/>
      <c r="CB1084" s="138"/>
      <c r="CC1084" s="138"/>
      <c r="CD1084" s="138"/>
      <c r="CE1084" s="138"/>
      <c r="CF1084" s="138"/>
      <c r="CG1084" s="138"/>
      <c r="CH1084" s="1"/>
      <c r="CI1084" s="9"/>
      <c r="CJ1084" s="130"/>
      <c r="CK1084" s="130"/>
      <c r="CL1084" s="130"/>
      <c r="CM1084" s="1"/>
      <c r="CN1084" s="1"/>
      <c r="CO1084" s="1"/>
      <c r="CP1084" s="1"/>
      <c r="CQ1084" s="1"/>
    </row>
    <row r="1085" spans="2:95" s="14" customFormat="1" ht="13.5" customHeight="1">
      <c r="B1085" s="451">
        <v>61</v>
      </c>
      <c r="C1085" s="565" t="s">
        <v>16</v>
      </c>
      <c r="D1085" s="580">
        <f>BL65</f>
        <v>8772</v>
      </c>
      <c r="E1085" s="568">
        <f>VLOOKUP(C1085,$AY$5:$BI$78,2,0)</f>
        <v>479736600</v>
      </c>
      <c r="F1085" s="568">
        <f>VLOOKUP(C1085,$AY$5:$BI$78,7,0)</f>
        <v>775</v>
      </c>
      <c r="G1085" s="115" t="s">
        <v>133</v>
      </c>
      <c r="H1085" s="186">
        <v>11684152</v>
      </c>
      <c r="I1085" s="159">
        <f>IFERROR(H1085/E1085,"-")</f>
        <v>2.4355348330729821E-2</v>
      </c>
      <c r="J1085" s="186">
        <v>141</v>
      </c>
      <c r="K1085" s="159">
        <f>IFERROR(J1085/F1085,"-")</f>
        <v>0.18193548387096775</v>
      </c>
      <c r="L1085" s="189">
        <f t="shared" si="599"/>
        <v>82866.326241134753</v>
      </c>
      <c r="M1085" s="100">
        <f>IFERROR(J1085/$BL$65,0)</f>
        <v>1.6073871409028728E-2</v>
      </c>
      <c r="N1085" s="568">
        <f>VLOOKUP(C1085,$AY$5:$BI$78,3,0)</f>
        <v>62739040</v>
      </c>
      <c r="O1085" s="568">
        <f>VLOOKUP(C1085,$AY$5:$BI$78,8,0)</f>
        <v>100</v>
      </c>
      <c r="P1085" s="115" t="s">
        <v>133</v>
      </c>
      <c r="Q1085" s="186">
        <v>416342</v>
      </c>
      <c r="R1085" s="159">
        <f>IFERROR(Q1085/N1085,"-")</f>
        <v>6.6360913396188402E-3</v>
      </c>
      <c r="S1085" s="186">
        <v>26</v>
      </c>
      <c r="T1085" s="159">
        <f>IFERROR(S1085/O1085,"-")</f>
        <v>0.26</v>
      </c>
      <c r="U1085" s="189">
        <f t="shared" si="600"/>
        <v>16013.153846153846</v>
      </c>
      <c r="V1085" s="100">
        <f>IFERROR(S1085/$BL$65,0)</f>
        <v>2.9639762881896944E-3</v>
      </c>
      <c r="W1085" s="568">
        <f>VLOOKUP(C1085,$AY$5:$BI$78,4,0)</f>
        <v>39841560</v>
      </c>
      <c r="X1085" s="568">
        <f>VLOOKUP(C1085,$AY$5:$BI$78,9,0)</f>
        <v>65</v>
      </c>
      <c r="Y1085" s="115" t="s">
        <v>133</v>
      </c>
      <c r="Z1085" s="186">
        <v>3901263</v>
      </c>
      <c r="AA1085" s="159">
        <f>IFERROR(Z1085/W1085,"-")</f>
        <v>9.7919433877589127E-2</v>
      </c>
      <c r="AB1085" s="186">
        <v>12</v>
      </c>
      <c r="AC1085" s="159">
        <f>IFERROR(AB1085/X1085,"-")</f>
        <v>0.18461538461538463</v>
      </c>
      <c r="AD1085" s="189">
        <f t="shared" si="601"/>
        <v>325105.25</v>
      </c>
      <c r="AE1085" s="100">
        <f>IFERROR(AB1085/$BL$65,0)</f>
        <v>1.3679890560875513E-3</v>
      </c>
      <c r="AF1085" s="568">
        <f>VLOOKUP(C1085,$AY$5:$BI$78,5,0)</f>
        <v>99818750</v>
      </c>
      <c r="AG1085" s="568">
        <f>VLOOKUP(C1085,$AY$5:$BI$78,10,0)</f>
        <v>113</v>
      </c>
      <c r="AH1085" s="115" t="s">
        <v>133</v>
      </c>
      <c r="AI1085" s="186">
        <v>555151</v>
      </c>
      <c r="AJ1085" s="159">
        <f>IFERROR(AI1085/AF1085,"-")</f>
        <v>5.5615903825684048E-3</v>
      </c>
      <c r="AK1085" s="186">
        <v>28</v>
      </c>
      <c r="AL1085" s="159">
        <f>IFERROR(AK1085/AG1085,"-")</f>
        <v>0.24778761061946902</v>
      </c>
      <c r="AM1085" s="189">
        <f t="shared" si="602"/>
        <v>19826.821428571428</v>
      </c>
      <c r="AN1085" s="100">
        <f>IFERROR(AK1085/$BL$65,0)</f>
        <v>3.1919744642042863E-3</v>
      </c>
      <c r="AO1085" s="568">
        <f>VLOOKUP(C1085,$AY$5:$BI$78,6,0)</f>
        <v>682135950</v>
      </c>
      <c r="AP1085" s="585">
        <f>VLOOKUP(C1085,$AY$5:$BI$78,11,0)</f>
        <v>1053</v>
      </c>
      <c r="AQ1085" s="115" t="s">
        <v>133</v>
      </c>
      <c r="AR1085" s="186">
        <f t="shared" si="597"/>
        <v>16556908</v>
      </c>
      <c r="AS1085" s="159">
        <f>IFERROR(AR1085/AO1085,"-")</f>
        <v>2.4272152787138693E-2</v>
      </c>
      <c r="AT1085" s="186">
        <f t="shared" si="598"/>
        <v>207</v>
      </c>
      <c r="AU1085" s="159">
        <f>IFERROR(AT1085/AP1085,"-")</f>
        <v>0.19658119658119658</v>
      </c>
      <c r="AV1085" s="189">
        <f t="shared" si="603"/>
        <v>79985.062801932363</v>
      </c>
      <c r="AW1085" s="100">
        <f>IFERROR(AT1085/$BL$65,0)</f>
        <v>2.359781121751026E-2</v>
      </c>
      <c r="AX1085" s="112"/>
      <c r="BN1085" s="476"/>
      <c r="BO1085" s="566"/>
      <c r="BP1085" s="569"/>
      <c r="BQ1085" s="569"/>
      <c r="BR1085" s="388" t="s">
        <v>141</v>
      </c>
      <c r="BS1085" s="374">
        <v>37011</v>
      </c>
      <c r="BT1085" s="329">
        <v>9.3667219307731655E-4</v>
      </c>
      <c r="BU1085" s="374">
        <v>4</v>
      </c>
      <c r="BV1085" s="329">
        <v>6.4516129032258063E-2</v>
      </c>
      <c r="BW1085" s="374">
        <v>9252.75</v>
      </c>
      <c r="BX1085" s="389">
        <v>4.2835724994645533E-4</v>
      </c>
      <c r="CA1085" s="9"/>
      <c r="CB1085" s="138"/>
      <c r="CC1085" s="138"/>
      <c r="CD1085" s="138"/>
      <c r="CE1085" s="138"/>
      <c r="CF1085" s="138"/>
      <c r="CG1085" s="138"/>
      <c r="CH1085" s="1"/>
      <c r="CI1085" s="9"/>
      <c r="CJ1085" s="130"/>
      <c r="CK1085" s="130"/>
      <c r="CL1085" s="130"/>
      <c r="CM1085" s="1"/>
      <c r="CN1085" s="1"/>
      <c r="CO1085" s="1"/>
      <c r="CP1085" s="1"/>
      <c r="CQ1085" s="1"/>
    </row>
    <row r="1086" spans="2:95" s="14" customFormat="1" ht="13.5" customHeight="1">
      <c r="B1086" s="451"/>
      <c r="C1086" s="566"/>
      <c r="D1086" s="581"/>
      <c r="E1086" s="569"/>
      <c r="F1086" s="569"/>
      <c r="G1086" s="116" t="s">
        <v>134</v>
      </c>
      <c r="H1086" s="187">
        <v>13771925</v>
      </c>
      <c r="I1086" s="160">
        <f>IFERROR(H1086/E1085,"-")</f>
        <v>2.8707263527527397E-2</v>
      </c>
      <c r="J1086" s="187">
        <v>206</v>
      </c>
      <c r="K1086" s="160">
        <f>IFERROR(J1086/F1085,"-")</f>
        <v>0.26580645161290323</v>
      </c>
      <c r="L1086" s="190">
        <f t="shared" si="599"/>
        <v>66854.004854368934</v>
      </c>
      <c r="M1086" s="101">
        <f t="shared" ref="M1086:M1102" si="626">IFERROR(J1086/$BL$65,0)</f>
        <v>2.3483812129502964E-2</v>
      </c>
      <c r="N1086" s="569"/>
      <c r="O1086" s="569"/>
      <c r="P1086" s="116" t="s">
        <v>134</v>
      </c>
      <c r="Q1086" s="187">
        <v>917858</v>
      </c>
      <c r="R1086" s="160">
        <f>IFERROR(Q1086/N1085,"-")</f>
        <v>1.4629774379716362E-2</v>
      </c>
      <c r="S1086" s="187">
        <v>34</v>
      </c>
      <c r="T1086" s="160">
        <f>IFERROR(S1086/O1085,"-")</f>
        <v>0.34</v>
      </c>
      <c r="U1086" s="190">
        <f t="shared" si="600"/>
        <v>26995.823529411766</v>
      </c>
      <c r="V1086" s="101">
        <f t="shared" ref="V1086:V1102" si="627">IFERROR(S1086/$BL$65,0)</f>
        <v>3.875968992248062E-3</v>
      </c>
      <c r="W1086" s="569"/>
      <c r="X1086" s="569"/>
      <c r="Y1086" s="116" t="s">
        <v>134</v>
      </c>
      <c r="Z1086" s="187">
        <v>207879</v>
      </c>
      <c r="AA1086" s="160">
        <f>IFERROR(Z1086/W1085,"-")</f>
        <v>5.217642080279989E-3</v>
      </c>
      <c r="AB1086" s="187">
        <v>13</v>
      </c>
      <c r="AC1086" s="160">
        <f>IFERROR(AB1086/X1085,"-")</f>
        <v>0.2</v>
      </c>
      <c r="AD1086" s="190">
        <f t="shared" si="601"/>
        <v>15990.692307692309</v>
      </c>
      <c r="AE1086" s="101">
        <f t="shared" ref="AE1086:AE1102" si="628">IFERROR(AB1086/$BL$65,0)</f>
        <v>1.4819881440948472E-3</v>
      </c>
      <c r="AF1086" s="569"/>
      <c r="AG1086" s="569"/>
      <c r="AH1086" s="116" t="s">
        <v>134</v>
      </c>
      <c r="AI1086" s="187">
        <v>2849123</v>
      </c>
      <c r="AJ1086" s="160">
        <f>IFERROR(AI1086/AF1085,"-")</f>
        <v>2.8542964122471981E-2</v>
      </c>
      <c r="AK1086" s="187">
        <v>41</v>
      </c>
      <c r="AL1086" s="160">
        <f>IFERROR(AK1086/AG1085,"-")</f>
        <v>0.36283185840707965</v>
      </c>
      <c r="AM1086" s="190">
        <f t="shared" si="602"/>
        <v>69490.804878048773</v>
      </c>
      <c r="AN1086" s="101">
        <f t="shared" ref="AN1086:AN1102" si="629">IFERROR(AK1086/$BL$65,0)</f>
        <v>4.6739626082991335E-3</v>
      </c>
      <c r="AO1086" s="569"/>
      <c r="AP1086" s="586"/>
      <c r="AQ1086" s="116" t="s">
        <v>134</v>
      </c>
      <c r="AR1086" s="187">
        <f t="shared" si="597"/>
        <v>17746785</v>
      </c>
      <c r="AS1086" s="160">
        <f>IFERROR(AR1086/AO1085,"-")</f>
        <v>2.6016492753387355E-2</v>
      </c>
      <c r="AT1086" s="187">
        <f t="shared" si="598"/>
        <v>294</v>
      </c>
      <c r="AU1086" s="160">
        <f>IFERROR(AT1086/AP1085,"-")</f>
        <v>0.27920227920227919</v>
      </c>
      <c r="AV1086" s="190">
        <f t="shared" si="603"/>
        <v>60363.214285714283</v>
      </c>
      <c r="AW1086" s="101">
        <f t="shared" ref="AW1086:AW1102" si="630">IFERROR(AT1086/$BL$65,0)</f>
        <v>3.3515731874145006E-2</v>
      </c>
      <c r="AX1086" s="112"/>
      <c r="BN1086" s="476"/>
      <c r="BO1086" s="566"/>
      <c r="BP1086" s="569"/>
      <c r="BQ1086" s="569"/>
      <c r="BR1086" s="388" t="s">
        <v>142</v>
      </c>
      <c r="BS1086" s="374">
        <v>2093</v>
      </c>
      <c r="BT1086" s="329">
        <v>5.2969519875464686E-5</v>
      </c>
      <c r="BU1086" s="374">
        <v>1</v>
      </c>
      <c r="BV1086" s="329">
        <v>1.6129032258064516E-2</v>
      </c>
      <c r="BW1086" s="374">
        <v>2093</v>
      </c>
      <c r="BX1086" s="389">
        <v>1.0708931248661383E-4</v>
      </c>
      <c r="CA1086" s="9"/>
      <c r="CB1086" s="138"/>
      <c r="CC1086" s="138"/>
      <c r="CD1086" s="138"/>
      <c r="CE1086" s="138"/>
      <c r="CF1086" s="138"/>
      <c r="CG1086" s="138"/>
      <c r="CH1086" s="1"/>
      <c r="CI1086" s="9"/>
      <c r="CJ1086" s="130"/>
      <c r="CK1086" s="130"/>
      <c r="CL1086" s="130"/>
      <c r="CM1086" s="1"/>
      <c r="CN1086" s="1"/>
      <c r="CO1086" s="1"/>
      <c r="CP1086" s="1"/>
      <c r="CQ1086" s="1"/>
    </row>
    <row r="1087" spans="2:95" s="14" customFormat="1" ht="13.5" customHeight="1">
      <c r="B1087" s="451"/>
      <c r="C1087" s="566"/>
      <c r="D1087" s="581"/>
      <c r="E1087" s="569"/>
      <c r="F1087" s="569"/>
      <c r="G1087" s="116" t="s">
        <v>474</v>
      </c>
      <c r="H1087" s="187">
        <v>6429229</v>
      </c>
      <c r="I1087" s="160">
        <f>IFERROR(H1087/E1085,"-")</f>
        <v>1.3401581201017391E-2</v>
      </c>
      <c r="J1087" s="187">
        <v>58</v>
      </c>
      <c r="K1087" s="160">
        <f>IFERROR(J1087/F1085,"-")</f>
        <v>7.483870967741936E-2</v>
      </c>
      <c r="L1087" s="190">
        <f t="shared" ref="L1087" si="631">IFERROR(H1087/J1087,"-")</f>
        <v>110848.77586206897</v>
      </c>
      <c r="M1087" s="101">
        <f t="shared" si="626"/>
        <v>6.6119471044231645E-3</v>
      </c>
      <c r="N1087" s="569"/>
      <c r="O1087" s="569"/>
      <c r="P1087" s="116" t="s">
        <v>474</v>
      </c>
      <c r="Q1087" s="187">
        <v>436358</v>
      </c>
      <c r="R1087" s="160">
        <f>IFERROR(Q1087/N1085,"-")</f>
        <v>6.9551271425256104E-3</v>
      </c>
      <c r="S1087" s="187">
        <v>6</v>
      </c>
      <c r="T1087" s="160">
        <f>IFERROR(S1087/O1085,"-")</f>
        <v>0.06</v>
      </c>
      <c r="U1087" s="190">
        <f t="shared" ref="U1087" si="632">IFERROR(Q1087/S1087,"-")</f>
        <v>72726.333333333328</v>
      </c>
      <c r="V1087" s="101">
        <f t="shared" si="627"/>
        <v>6.8399452804377564E-4</v>
      </c>
      <c r="W1087" s="569"/>
      <c r="X1087" s="569"/>
      <c r="Y1087" s="116" t="s">
        <v>474</v>
      </c>
      <c r="Z1087" s="187">
        <v>48009</v>
      </c>
      <c r="AA1087" s="160">
        <f>IFERROR(Z1087/W1085,"-")</f>
        <v>1.2049979970663799E-3</v>
      </c>
      <c r="AB1087" s="187">
        <v>5</v>
      </c>
      <c r="AC1087" s="160">
        <f>IFERROR(AB1087/X1085,"-")</f>
        <v>7.6923076923076927E-2</v>
      </c>
      <c r="AD1087" s="190">
        <f t="shared" ref="AD1087" si="633">IFERROR(Z1087/AB1087,"-")</f>
        <v>9601.7999999999993</v>
      </c>
      <c r="AE1087" s="101">
        <f t="shared" si="628"/>
        <v>5.699954400364797E-4</v>
      </c>
      <c r="AF1087" s="569"/>
      <c r="AG1087" s="569"/>
      <c r="AH1087" s="116" t="s">
        <v>474</v>
      </c>
      <c r="AI1087" s="187">
        <v>1660556</v>
      </c>
      <c r="AJ1087" s="160">
        <f>IFERROR(AI1087/AF1085,"-")</f>
        <v>1.6635712228414E-2</v>
      </c>
      <c r="AK1087" s="187">
        <v>11</v>
      </c>
      <c r="AL1087" s="160">
        <f>IFERROR(AK1087/AG1085,"-")</f>
        <v>9.7345132743362831E-2</v>
      </c>
      <c r="AM1087" s="190">
        <f t="shared" ref="AM1087" si="634">IFERROR(AI1087/AK1087,"-")</f>
        <v>150959.63636363635</v>
      </c>
      <c r="AN1087" s="101">
        <f t="shared" si="629"/>
        <v>1.2539899680802553E-3</v>
      </c>
      <c r="AO1087" s="569"/>
      <c r="AP1087" s="586"/>
      <c r="AQ1087" s="116" t="s">
        <v>474</v>
      </c>
      <c r="AR1087" s="187">
        <f t="shared" ref="AR1087" si="635">SUM(H1087,Q1087,Z1087,AI1087)</f>
        <v>8574152</v>
      </c>
      <c r="AS1087" s="160">
        <f>IFERROR(AR1087/AO1085,"-")</f>
        <v>1.2569564761980364E-2</v>
      </c>
      <c r="AT1087" s="187">
        <f t="shared" ref="AT1087" si="636">SUM(J1087,S1087,AB1087,AK1087)</f>
        <v>80</v>
      </c>
      <c r="AU1087" s="160">
        <f>IFERROR(AT1087/AP1085,"-")</f>
        <v>7.5973409306742637E-2</v>
      </c>
      <c r="AV1087" s="190">
        <f t="shared" ref="AV1087" si="637">IFERROR(AR1087/AT1087,"-")</f>
        <v>107176.9</v>
      </c>
      <c r="AW1087" s="101">
        <f t="shared" si="630"/>
        <v>9.1199270405836752E-3</v>
      </c>
      <c r="AX1087" s="111"/>
      <c r="BJ1087" s="12"/>
      <c r="BM1087" s="12"/>
      <c r="BN1087" s="476"/>
      <c r="BO1087" s="566"/>
      <c r="BP1087" s="569"/>
      <c r="BQ1087" s="569"/>
      <c r="BR1087" s="388" t="s">
        <v>143</v>
      </c>
      <c r="BS1087" s="374">
        <v>0</v>
      </c>
      <c r="BT1087" s="329">
        <v>0</v>
      </c>
      <c r="BU1087" s="374">
        <v>0</v>
      </c>
      <c r="BV1087" s="329">
        <v>0</v>
      </c>
      <c r="BW1087" s="374" t="s">
        <v>329</v>
      </c>
      <c r="BX1087" s="389">
        <v>0</v>
      </c>
      <c r="BY1087" s="12"/>
      <c r="CA1087" s="9"/>
      <c r="CB1087" s="138"/>
      <c r="CC1087" s="138"/>
      <c r="CD1087" s="138"/>
      <c r="CE1087" s="138"/>
      <c r="CF1087" s="138"/>
      <c r="CG1087" s="138"/>
      <c r="CH1087" s="1"/>
      <c r="CI1087" s="9"/>
      <c r="CJ1087" s="130"/>
      <c r="CK1087" s="130"/>
      <c r="CL1087" s="130"/>
      <c r="CM1087" s="1"/>
      <c r="CN1087" s="1"/>
      <c r="CO1087" s="1"/>
      <c r="CP1087" s="1"/>
      <c r="CQ1087" s="1"/>
    </row>
    <row r="1088" spans="2:95" s="14" customFormat="1" ht="13.5" customHeight="1">
      <c r="B1088" s="451"/>
      <c r="C1088" s="566"/>
      <c r="D1088" s="581"/>
      <c r="E1088" s="569"/>
      <c r="F1088" s="569"/>
      <c r="G1088" s="117" t="s">
        <v>135</v>
      </c>
      <c r="H1088" s="187">
        <v>10014552</v>
      </c>
      <c r="I1088" s="160">
        <f>IFERROR(H1088/E1085,"-")</f>
        <v>2.0875105213986174E-2</v>
      </c>
      <c r="J1088" s="187">
        <v>165</v>
      </c>
      <c r="K1088" s="160">
        <f>IFERROR(J1088/F1085,"-")</f>
        <v>0.2129032258064516</v>
      </c>
      <c r="L1088" s="190">
        <f t="shared" si="599"/>
        <v>60694.254545454547</v>
      </c>
      <c r="M1088" s="101">
        <f t="shared" si="626"/>
        <v>1.880984952120383E-2</v>
      </c>
      <c r="N1088" s="569"/>
      <c r="O1088" s="569"/>
      <c r="P1088" s="117" t="s">
        <v>135</v>
      </c>
      <c r="Q1088" s="187">
        <v>903381</v>
      </c>
      <c r="R1088" s="160">
        <f>IFERROR(Q1088/N1085,"-")</f>
        <v>1.4399024913355384E-2</v>
      </c>
      <c r="S1088" s="187">
        <v>31</v>
      </c>
      <c r="T1088" s="160">
        <f>IFERROR(S1088/O1085,"-")</f>
        <v>0.31</v>
      </c>
      <c r="U1088" s="190">
        <f t="shared" si="600"/>
        <v>29141.322580645163</v>
      </c>
      <c r="V1088" s="101">
        <f t="shared" si="627"/>
        <v>3.5339717282261741E-3</v>
      </c>
      <c r="W1088" s="569"/>
      <c r="X1088" s="569"/>
      <c r="Y1088" s="117" t="s">
        <v>135</v>
      </c>
      <c r="Z1088" s="187">
        <v>109090</v>
      </c>
      <c r="AA1088" s="160">
        <f>IFERROR(Z1088/W1085,"-")</f>
        <v>2.7380955966583636E-3</v>
      </c>
      <c r="AB1088" s="187">
        <v>9</v>
      </c>
      <c r="AC1088" s="160">
        <f>IFERROR(AB1088/X1085,"-")</f>
        <v>0.13846153846153847</v>
      </c>
      <c r="AD1088" s="190">
        <f t="shared" si="601"/>
        <v>12121.111111111111</v>
      </c>
      <c r="AE1088" s="101">
        <f t="shared" si="628"/>
        <v>1.0259917920656635E-3</v>
      </c>
      <c r="AF1088" s="569"/>
      <c r="AG1088" s="569"/>
      <c r="AH1088" s="117" t="s">
        <v>135</v>
      </c>
      <c r="AI1088" s="187">
        <v>722631</v>
      </c>
      <c r="AJ1088" s="160">
        <f>IFERROR(AI1088/AF1085,"-")</f>
        <v>7.2394314695385384E-3</v>
      </c>
      <c r="AK1088" s="187">
        <v>29</v>
      </c>
      <c r="AL1088" s="160">
        <f>IFERROR(AK1088/AG1085,"-")</f>
        <v>0.25663716814159293</v>
      </c>
      <c r="AM1088" s="190">
        <f t="shared" si="602"/>
        <v>24918.310344827587</v>
      </c>
      <c r="AN1088" s="101">
        <f t="shared" si="629"/>
        <v>3.3059735522115823E-3</v>
      </c>
      <c r="AO1088" s="569"/>
      <c r="AP1088" s="586"/>
      <c r="AQ1088" s="117" t="s">
        <v>135</v>
      </c>
      <c r="AR1088" s="187">
        <f t="shared" si="597"/>
        <v>11749654</v>
      </c>
      <c r="AS1088" s="160">
        <f>IFERROR(AR1088/AO1085,"-")</f>
        <v>1.7224798077274773E-2</v>
      </c>
      <c r="AT1088" s="187">
        <f t="shared" si="598"/>
        <v>234</v>
      </c>
      <c r="AU1088" s="160">
        <f>IFERROR(AT1088/AP1085,"-")</f>
        <v>0.22222222222222221</v>
      </c>
      <c r="AV1088" s="190">
        <f t="shared" si="603"/>
        <v>50212.196581196578</v>
      </c>
      <c r="AW1088" s="101">
        <f t="shared" si="630"/>
        <v>2.667578659370725E-2</v>
      </c>
      <c r="AX1088" s="112"/>
      <c r="BN1088" s="476"/>
      <c r="BO1088" s="566"/>
      <c r="BP1088" s="569"/>
      <c r="BQ1088" s="569"/>
      <c r="BR1088" s="388" t="s">
        <v>144</v>
      </c>
      <c r="BS1088" s="374">
        <v>256438</v>
      </c>
      <c r="BT1088" s="329">
        <v>6.4899176960460641E-3</v>
      </c>
      <c r="BU1088" s="374">
        <v>13</v>
      </c>
      <c r="BV1088" s="329">
        <v>0.20967741935483872</v>
      </c>
      <c r="BW1088" s="374">
        <v>19726</v>
      </c>
      <c r="BX1088" s="389">
        <v>1.3921610623259799E-3</v>
      </c>
      <c r="CA1088" s="9"/>
      <c r="CB1088" s="138"/>
      <c r="CC1088" s="138"/>
      <c r="CD1088" s="138"/>
      <c r="CE1088" s="138"/>
      <c r="CF1088" s="138"/>
      <c r="CG1088" s="138"/>
      <c r="CH1088" s="1"/>
      <c r="CI1088" s="9"/>
      <c r="CJ1088" s="130"/>
      <c r="CK1088" s="130"/>
      <c r="CL1088" s="130"/>
      <c r="CM1088" s="1"/>
      <c r="CN1088" s="1"/>
      <c r="CO1088" s="1"/>
      <c r="CP1088" s="1"/>
      <c r="CQ1088" s="1"/>
    </row>
    <row r="1089" spans="2:95" s="14" customFormat="1" ht="13.5" customHeight="1">
      <c r="B1089" s="451"/>
      <c r="C1089" s="566"/>
      <c r="D1089" s="581"/>
      <c r="E1089" s="569"/>
      <c r="F1089" s="569"/>
      <c r="G1089" s="117" t="s">
        <v>136</v>
      </c>
      <c r="H1089" s="187">
        <v>140718</v>
      </c>
      <c r="I1089" s="160">
        <f>IFERROR(H1089/E1085,"-")</f>
        <v>2.933234612493606E-4</v>
      </c>
      <c r="J1089" s="187">
        <v>13</v>
      </c>
      <c r="K1089" s="160">
        <f>IFERROR(J1089/F1085,"-")</f>
        <v>1.6774193548387096E-2</v>
      </c>
      <c r="L1089" s="190">
        <f t="shared" si="599"/>
        <v>10824.461538461539</v>
      </c>
      <c r="M1089" s="101">
        <f t="shared" si="626"/>
        <v>1.4819881440948472E-3</v>
      </c>
      <c r="N1089" s="569"/>
      <c r="O1089" s="569"/>
      <c r="P1089" s="117" t="s">
        <v>136</v>
      </c>
      <c r="Q1089" s="187">
        <v>109988</v>
      </c>
      <c r="R1089" s="160">
        <f>IFERROR(Q1089/N1085,"-")</f>
        <v>1.7531030120958178E-3</v>
      </c>
      <c r="S1089" s="187">
        <v>4</v>
      </c>
      <c r="T1089" s="160">
        <f>IFERROR(S1089/O1085,"-")</f>
        <v>0.04</v>
      </c>
      <c r="U1089" s="190">
        <f t="shared" si="600"/>
        <v>27497</v>
      </c>
      <c r="V1089" s="101">
        <f t="shared" si="627"/>
        <v>4.5599635202918376E-4</v>
      </c>
      <c r="W1089" s="569"/>
      <c r="X1089" s="569"/>
      <c r="Y1089" s="117" t="s">
        <v>136</v>
      </c>
      <c r="Z1089" s="187">
        <v>1677</v>
      </c>
      <c r="AA1089" s="160">
        <f>IFERROR(Z1089/W1085,"-")</f>
        <v>4.2091725324008395E-5</v>
      </c>
      <c r="AB1089" s="187">
        <v>1</v>
      </c>
      <c r="AC1089" s="160">
        <f>IFERROR(AB1089/X1085,"-")</f>
        <v>1.5384615384615385E-2</v>
      </c>
      <c r="AD1089" s="190">
        <f t="shared" si="601"/>
        <v>1677</v>
      </c>
      <c r="AE1089" s="101">
        <f t="shared" si="628"/>
        <v>1.1399908800729594E-4</v>
      </c>
      <c r="AF1089" s="569"/>
      <c r="AG1089" s="569"/>
      <c r="AH1089" s="117" t="s">
        <v>136</v>
      </c>
      <c r="AI1089" s="187">
        <v>24174</v>
      </c>
      <c r="AJ1089" s="160">
        <f>IFERROR(AI1089/AF1085,"-")</f>
        <v>2.4217894934568907E-4</v>
      </c>
      <c r="AK1089" s="187">
        <v>4</v>
      </c>
      <c r="AL1089" s="160">
        <f>IFERROR(AK1089/AG1085,"-")</f>
        <v>3.5398230088495575E-2</v>
      </c>
      <c r="AM1089" s="190">
        <f t="shared" si="602"/>
        <v>6043.5</v>
      </c>
      <c r="AN1089" s="101">
        <f t="shared" si="629"/>
        <v>4.5599635202918376E-4</v>
      </c>
      <c r="AO1089" s="569"/>
      <c r="AP1089" s="586"/>
      <c r="AQ1089" s="117" t="s">
        <v>136</v>
      </c>
      <c r="AR1089" s="187">
        <f t="shared" si="597"/>
        <v>276557</v>
      </c>
      <c r="AS1089" s="160">
        <f>IFERROR(AR1089/AO1085,"-")</f>
        <v>4.0542797956917532E-4</v>
      </c>
      <c r="AT1089" s="187">
        <f t="shared" si="598"/>
        <v>22</v>
      </c>
      <c r="AU1089" s="160">
        <f>IFERROR(AT1089/AP1085,"-")</f>
        <v>2.0892687559354226E-2</v>
      </c>
      <c r="AV1089" s="190">
        <f t="shared" si="603"/>
        <v>12570.772727272728</v>
      </c>
      <c r="AW1089" s="101">
        <f t="shared" si="630"/>
        <v>2.5079799361605107E-3</v>
      </c>
      <c r="AX1089" s="112"/>
      <c r="BN1089" s="476"/>
      <c r="BO1089" s="566"/>
      <c r="BP1089" s="569"/>
      <c r="BQ1089" s="569"/>
      <c r="BR1089" s="388" t="s">
        <v>145</v>
      </c>
      <c r="BS1089" s="374">
        <v>57741</v>
      </c>
      <c r="BT1089" s="329">
        <v>1.4613058036928841E-3</v>
      </c>
      <c r="BU1089" s="374">
        <v>3</v>
      </c>
      <c r="BV1089" s="329">
        <v>4.8387096774193547E-2</v>
      </c>
      <c r="BW1089" s="374">
        <v>19247</v>
      </c>
      <c r="BX1089" s="389">
        <v>3.212679374598415E-4</v>
      </c>
      <c r="CA1089" s="9"/>
      <c r="CB1089" s="138"/>
      <c r="CC1089" s="138"/>
      <c r="CD1089" s="138"/>
      <c r="CE1089" s="138"/>
      <c r="CF1089" s="138"/>
      <c r="CG1089" s="138"/>
      <c r="CH1089" s="1"/>
      <c r="CI1089" s="9"/>
      <c r="CJ1089" s="130"/>
      <c r="CK1089" s="130"/>
      <c r="CL1089" s="130"/>
      <c r="CM1089" s="1"/>
      <c r="CN1089" s="1"/>
      <c r="CO1089" s="1"/>
      <c r="CP1089" s="1"/>
      <c r="CQ1089" s="1"/>
    </row>
    <row r="1090" spans="2:95" s="14" customFormat="1" ht="13.5" customHeight="1">
      <c r="B1090" s="451"/>
      <c r="C1090" s="566"/>
      <c r="D1090" s="581"/>
      <c r="E1090" s="569"/>
      <c r="F1090" s="569"/>
      <c r="G1090" s="117" t="s">
        <v>137</v>
      </c>
      <c r="H1090" s="187">
        <v>10575810</v>
      </c>
      <c r="I1090" s="160">
        <f>IFERROR(H1090/E1085,"-")</f>
        <v>2.2045034712798648E-2</v>
      </c>
      <c r="J1090" s="187">
        <v>221</v>
      </c>
      <c r="K1090" s="160">
        <f>IFERROR(J1090/F1085,"-")</f>
        <v>0.28516129032258064</v>
      </c>
      <c r="L1090" s="190">
        <f t="shared" si="599"/>
        <v>47854.343891402714</v>
      </c>
      <c r="M1090" s="101">
        <f t="shared" si="626"/>
        <v>2.5193798449612403E-2</v>
      </c>
      <c r="N1090" s="569"/>
      <c r="O1090" s="569"/>
      <c r="P1090" s="117" t="s">
        <v>137</v>
      </c>
      <c r="Q1090" s="187">
        <v>1213196</v>
      </c>
      <c r="R1090" s="160">
        <f>IFERROR(Q1090/N1085,"-")</f>
        <v>1.9337178254560477E-2</v>
      </c>
      <c r="S1090" s="187">
        <v>44</v>
      </c>
      <c r="T1090" s="160">
        <f>IFERROR(S1090/O1085,"-")</f>
        <v>0.44</v>
      </c>
      <c r="U1090" s="190">
        <f t="shared" si="600"/>
        <v>27572.636363636364</v>
      </c>
      <c r="V1090" s="101">
        <f t="shared" si="627"/>
        <v>5.0159598723210214E-3</v>
      </c>
      <c r="W1090" s="569"/>
      <c r="X1090" s="569"/>
      <c r="Y1090" s="117" t="s">
        <v>137</v>
      </c>
      <c r="Z1090" s="187">
        <v>459131</v>
      </c>
      <c r="AA1090" s="160">
        <f>IFERROR(Z1090/W1085,"-")</f>
        <v>1.1523921252079487E-2</v>
      </c>
      <c r="AB1090" s="187">
        <v>27</v>
      </c>
      <c r="AC1090" s="160">
        <f>IFERROR(AB1090/X1085,"-")</f>
        <v>0.41538461538461541</v>
      </c>
      <c r="AD1090" s="190">
        <f t="shared" si="601"/>
        <v>17004.85185185185</v>
      </c>
      <c r="AE1090" s="101">
        <f t="shared" si="628"/>
        <v>3.0779753761969904E-3</v>
      </c>
      <c r="AF1090" s="569"/>
      <c r="AG1090" s="569"/>
      <c r="AH1090" s="117" t="s">
        <v>137</v>
      </c>
      <c r="AI1090" s="187">
        <v>763227</v>
      </c>
      <c r="AJ1090" s="160">
        <f>IFERROR(AI1090/AF1085,"-")</f>
        <v>7.6461286081021852E-3</v>
      </c>
      <c r="AK1090" s="187">
        <v>40</v>
      </c>
      <c r="AL1090" s="160">
        <f>IFERROR(AK1090/AG1085,"-")</f>
        <v>0.35398230088495575</v>
      </c>
      <c r="AM1090" s="190">
        <f t="shared" si="602"/>
        <v>19080.674999999999</v>
      </c>
      <c r="AN1090" s="101">
        <f t="shared" si="629"/>
        <v>4.5599635202918376E-3</v>
      </c>
      <c r="AO1090" s="569"/>
      <c r="AP1090" s="586"/>
      <c r="AQ1090" s="117" t="s">
        <v>137</v>
      </c>
      <c r="AR1090" s="187">
        <f t="shared" ref="AR1090:AR1156" si="638">SUM(H1090,Q1090,Z1090,AI1090)</f>
        <v>13011364</v>
      </c>
      <c r="AS1090" s="160">
        <f>IFERROR(AR1090/AO1085,"-")</f>
        <v>1.9074444031281449E-2</v>
      </c>
      <c r="AT1090" s="187">
        <f t="shared" ref="AT1090:AT1156" si="639">SUM(J1090,S1090,AB1090,AK1090)</f>
        <v>332</v>
      </c>
      <c r="AU1090" s="160">
        <f>IFERROR(AT1090/AP1085,"-")</f>
        <v>0.31528964862298198</v>
      </c>
      <c r="AV1090" s="190">
        <f t="shared" si="603"/>
        <v>39190.855421686749</v>
      </c>
      <c r="AW1090" s="101">
        <f t="shared" si="630"/>
        <v>3.7847697218422252E-2</v>
      </c>
      <c r="AX1090" s="112"/>
      <c r="BN1090" s="476"/>
      <c r="BO1090" s="566"/>
      <c r="BP1090" s="569"/>
      <c r="BQ1090" s="569"/>
      <c r="BR1090" s="388" t="s">
        <v>146</v>
      </c>
      <c r="BS1090" s="374">
        <v>41966</v>
      </c>
      <c r="BT1090" s="329">
        <v>1.0620730392230057E-3</v>
      </c>
      <c r="BU1090" s="374">
        <v>3</v>
      </c>
      <c r="BV1090" s="329">
        <v>4.8387096774193547E-2</v>
      </c>
      <c r="BW1090" s="374">
        <v>13988.666666666666</v>
      </c>
      <c r="BX1090" s="389">
        <v>3.212679374598415E-4</v>
      </c>
      <c r="CA1090" s="9"/>
      <c r="CB1090" s="138"/>
      <c r="CC1090" s="138"/>
      <c r="CD1090" s="138"/>
      <c r="CE1090" s="138"/>
      <c r="CF1090" s="138"/>
      <c r="CG1090" s="138"/>
      <c r="CH1090" s="1"/>
      <c r="CI1090" s="9"/>
      <c r="CJ1090" s="130"/>
      <c r="CK1090" s="130"/>
      <c r="CL1090" s="130"/>
      <c r="CM1090" s="1"/>
      <c r="CN1090" s="1"/>
      <c r="CO1090" s="1"/>
      <c r="CP1090" s="1"/>
      <c r="CQ1090" s="1"/>
    </row>
    <row r="1091" spans="2:95" s="14" customFormat="1" ht="13.5" customHeight="1">
      <c r="B1091" s="451"/>
      <c r="C1091" s="566"/>
      <c r="D1091" s="581"/>
      <c r="E1091" s="569"/>
      <c r="F1091" s="569"/>
      <c r="G1091" s="117" t="s">
        <v>138</v>
      </c>
      <c r="H1091" s="187">
        <v>13352701</v>
      </c>
      <c r="I1091" s="160">
        <f>IFERROR(H1091/E1085,"-")</f>
        <v>2.7833400661946575E-2</v>
      </c>
      <c r="J1091" s="187">
        <v>194</v>
      </c>
      <c r="K1091" s="160">
        <f>IFERROR(J1091/F1085,"-")</f>
        <v>0.25032258064516127</v>
      </c>
      <c r="L1091" s="190">
        <f t="shared" ref="L1091:L1157" si="640">IFERROR(H1091/J1091,"-")</f>
        <v>68828.35567010309</v>
      </c>
      <c r="M1091" s="101">
        <f t="shared" si="626"/>
        <v>2.2115823073415412E-2</v>
      </c>
      <c r="N1091" s="569"/>
      <c r="O1091" s="569"/>
      <c r="P1091" s="117" t="s">
        <v>138</v>
      </c>
      <c r="Q1091" s="187">
        <v>1172717</v>
      </c>
      <c r="R1091" s="160">
        <f>IFERROR(Q1091/N1085,"-")</f>
        <v>1.8691981898352285E-2</v>
      </c>
      <c r="S1091" s="187">
        <v>38</v>
      </c>
      <c r="T1091" s="160">
        <f>IFERROR(S1091/O1085,"-")</f>
        <v>0.38</v>
      </c>
      <c r="U1091" s="190">
        <f t="shared" ref="U1091:U1157" si="641">IFERROR(Q1091/S1091,"-")</f>
        <v>30860.973684210527</v>
      </c>
      <c r="V1091" s="101">
        <f t="shared" si="627"/>
        <v>4.3319653442772457E-3</v>
      </c>
      <c r="W1091" s="569"/>
      <c r="X1091" s="569"/>
      <c r="Y1091" s="117" t="s">
        <v>138</v>
      </c>
      <c r="Z1091" s="187">
        <v>1521223</v>
      </c>
      <c r="AA1091" s="160">
        <f>IFERROR(Z1091/W1085,"-")</f>
        <v>3.8181813161934419E-2</v>
      </c>
      <c r="AB1091" s="187">
        <v>17</v>
      </c>
      <c r="AC1091" s="160">
        <f>IFERROR(AB1091/X1085,"-")</f>
        <v>0.26153846153846155</v>
      </c>
      <c r="AD1091" s="190">
        <f t="shared" ref="AD1091:AD1157" si="642">IFERROR(Z1091/AB1091,"-")</f>
        <v>89483.705882352937</v>
      </c>
      <c r="AE1091" s="101">
        <f t="shared" si="628"/>
        <v>1.937984496124031E-3</v>
      </c>
      <c r="AF1091" s="569"/>
      <c r="AG1091" s="569"/>
      <c r="AH1091" s="117" t="s">
        <v>138</v>
      </c>
      <c r="AI1091" s="187">
        <v>3580168</v>
      </c>
      <c r="AJ1091" s="160">
        <f>IFERROR(AI1091/AF1085,"-")</f>
        <v>3.5866688372675475E-2</v>
      </c>
      <c r="AK1091" s="187">
        <v>31</v>
      </c>
      <c r="AL1091" s="160">
        <f>IFERROR(AK1091/AG1085,"-")</f>
        <v>0.27433628318584069</v>
      </c>
      <c r="AM1091" s="190">
        <f t="shared" ref="AM1091:AM1157" si="643">IFERROR(AI1091/AK1091,"-")</f>
        <v>115489.29032258065</v>
      </c>
      <c r="AN1091" s="101">
        <f t="shared" si="629"/>
        <v>3.5339717282261741E-3</v>
      </c>
      <c r="AO1091" s="569"/>
      <c r="AP1091" s="586"/>
      <c r="AQ1091" s="117" t="s">
        <v>138</v>
      </c>
      <c r="AR1091" s="187">
        <f t="shared" si="638"/>
        <v>19626809</v>
      </c>
      <c r="AS1091" s="160">
        <f>IFERROR(AR1091/AO1085,"-")</f>
        <v>2.8772576786196359E-2</v>
      </c>
      <c r="AT1091" s="187">
        <f t="shared" si="639"/>
        <v>280</v>
      </c>
      <c r="AU1091" s="160">
        <f>IFERROR(AT1091/AP1085,"-")</f>
        <v>0.26590693257359926</v>
      </c>
      <c r="AV1091" s="190">
        <f t="shared" ref="AV1091:AV1157" si="644">IFERROR(AR1091/AT1091,"-")</f>
        <v>70095.746428571423</v>
      </c>
      <c r="AW1091" s="101">
        <f t="shared" si="630"/>
        <v>3.1919744642042863E-2</v>
      </c>
      <c r="AX1091" s="112"/>
      <c r="BN1091" s="476"/>
      <c r="BO1091" s="566"/>
      <c r="BP1091" s="569"/>
      <c r="BQ1091" s="569"/>
      <c r="BR1091" s="388" t="s">
        <v>147</v>
      </c>
      <c r="BS1091" s="374">
        <v>11827</v>
      </c>
      <c r="BT1091" s="329">
        <v>2.9931701460445334E-4</v>
      </c>
      <c r="BU1091" s="374">
        <v>5</v>
      </c>
      <c r="BV1091" s="329">
        <v>8.0645161290322578E-2</v>
      </c>
      <c r="BW1091" s="374">
        <v>2365.4</v>
      </c>
      <c r="BX1091" s="389">
        <v>5.3544656243306916E-4</v>
      </c>
      <c r="CA1091" s="9"/>
      <c r="CB1091" s="138"/>
      <c r="CC1091" s="138"/>
      <c r="CD1091" s="138"/>
      <c r="CE1091" s="138"/>
      <c r="CF1091" s="138"/>
      <c r="CG1091" s="138"/>
      <c r="CH1091" s="1"/>
      <c r="CI1091" s="9"/>
      <c r="CJ1091" s="130"/>
      <c r="CK1091" s="130"/>
      <c r="CL1091" s="130"/>
      <c r="CM1091" s="1"/>
      <c r="CN1091" s="1"/>
      <c r="CO1091" s="1"/>
      <c r="CP1091" s="1"/>
      <c r="CQ1091" s="1"/>
    </row>
    <row r="1092" spans="2:95" s="14" customFormat="1" ht="13.5" customHeight="1">
      <c r="B1092" s="451"/>
      <c r="C1092" s="566"/>
      <c r="D1092" s="581"/>
      <c r="E1092" s="569"/>
      <c r="F1092" s="569"/>
      <c r="G1092" s="117" t="s">
        <v>139</v>
      </c>
      <c r="H1092" s="187">
        <v>11870411</v>
      </c>
      <c r="I1092" s="160">
        <f>IFERROR(H1092/E1085,"-")</f>
        <v>2.474360096769769E-2</v>
      </c>
      <c r="J1092" s="187">
        <v>74</v>
      </c>
      <c r="K1092" s="160">
        <f>IFERROR(J1092/F1085,"-")</f>
        <v>9.5483870967741941E-2</v>
      </c>
      <c r="L1092" s="190">
        <f t="shared" si="640"/>
        <v>160410.95945945947</v>
      </c>
      <c r="M1092" s="101">
        <f t="shared" si="626"/>
        <v>8.4359325125398996E-3</v>
      </c>
      <c r="N1092" s="569"/>
      <c r="O1092" s="569"/>
      <c r="P1092" s="117" t="s">
        <v>139</v>
      </c>
      <c r="Q1092" s="187">
        <v>2565537</v>
      </c>
      <c r="R1092" s="160">
        <f>IFERROR(Q1092/N1085,"-")</f>
        <v>4.0892194078838311E-2</v>
      </c>
      <c r="S1092" s="187">
        <v>11</v>
      </c>
      <c r="T1092" s="160">
        <f>IFERROR(S1092/O1085,"-")</f>
        <v>0.11</v>
      </c>
      <c r="U1092" s="190">
        <f t="shared" si="641"/>
        <v>233230.63636363635</v>
      </c>
      <c r="V1092" s="101">
        <f t="shared" si="627"/>
        <v>1.2539899680802553E-3</v>
      </c>
      <c r="W1092" s="569"/>
      <c r="X1092" s="569"/>
      <c r="Y1092" s="117" t="s">
        <v>139</v>
      </c>
      <c r="Z1092" s="187">
        <v>1057845</v>
      </c>
      <c r="AA1092" s="160">
        <f>IFERROR(Z1092/W1085,"-")</f>
        <v>2.6551294678220431E-2</v>
      </c>
      <c r="AB1092" s="187">
        <v>8</v>
      </c>
      <c r="AC1092" s="160">
        <f>IFERROR(AB1092/X1085,"-")</f>
        <v>0.12307692307692308</v>
      </c>
      <c r="AD1092" s="190">
        <f t="shared" si="642"/>
        <v>132230.625</v>
      </c>
      <c r="AE1092" s="101">
        <f t="shared" si="628"/>
        <v>9.1199270405836752E-4</v>
      </c>
      <c r="AF1092" s="569"/>
      <c r="AG1092" s="569"/>
      <c r="AH1092" s="117" t="s">
        <v>139</v>
      </c>
      <c r="AI1092" s="187">
        <v>5743944</v>
      </c>
      <c r="AJ1092" s="160">
        <f>IFERROR(AI1092/AF1085,"-")</f>
        <v>5.754373802517062E-2</v>
      </c>
      <c r="AK1092" s="187">
        <v>16</v>
      </c>
      <c r="AL1092" s="160">
        <f>IFERROR(AK1092/AG1085,"-")</f>
        <v>0.1415929203539823</v>
      </c>
      <c r="AM1092" s="190">
        <f t="shared" si="643"/>
        <v>358996.5</v>
      </c>
      <c r="AN1092" s="101">
        <f t="shared" si="629"/>
        <v>1.823985408116735E-3</v>
      </c>
      <c r="AO1092" s="569"/>
      <c r="AP1092" s="586"/>
      <c r="AQ1092" s="117" t="s">
        <v>139</v>
      </c>
      <c r="AR1092" s="187">
        <f t="shared" si="638"/>
        <v>21237737</v>
      </c>
      <c r="AS1092" s="160">
        <f>IFERROR(AR1092/AO1085,"-")</f>
        <v>3.1134170541810616E-2</v>
      </c>
      <c r="AT1092" s="187">
        <f t="shared" si="639"/>
        <v>109</v>
      </c>
      <c r="AU1092" s="160">
        <f>IFERROR(AT1092/AP1085,"-")</f>
        <v>0.10351377018043685</v>
      </c>
      <c r="AV1092" s="190">
        <f t="shared" si="644"/>
        <v>194841.623853211</v>
      </c>
      <c r="AW1092" s="101">
        <f t="shared" si="630"/>
        <v>1.2425900592795257E-2</v>
      </c>
      <c r="AX1092" s="112"/>
      <c r="BN1092" s="477"/>
      <c r="BO1092" s="567"/>
      <c r="BP1092" s="570"/>
      <c r="BQ1092" s="570"/>
      <c r="BR1092" s="119" t="s">
        <v>74</v>
      </c>
      <c r="BS1092" s="374">
        <v>5009493</v>
      </c>
      <c r="BT1092" s="329">
        <v>0.12677995175800344</v>
      </c>
      <c r="BU1092" s="374">
        <v>49</v>
      </c>
      <c r="BV1092" s="329">
        <v>0.79032258064516125</v>
      </c>
      <c r="BW1092" s="374">
        <v>102234.55102040817</v>
      </c>
      <c r="BX1092" s="389">
        <v>5.2473763118440781E-3</v>
      </c>
      <c r="CA1092" s="9"/>
      <c r="CB1092" s="138"/>
      <c r="CC1092" s="138"/>
      <c r="CD1092" s="138"/>
      <c r="CE1092" s="138"/>
      <c r="CF1092" s="138"/>
      <c r="CG1092" s="138"/>
      <c r="CH1092" s="1"/>
      <c r="CI1092" s="9"/>
      <c r="CJ1092" s="130"/>
      <c r="CK1092" s="130"/>
      <c r="CL1092" s="130"/>
      <c r="CM1092" s="1"/>
      <c r="CN1092" s="1"/>
      <c r="CO1092" s="1"/>
      <c r="CP1092" s="1"/>
      <c r="CQ1092" s="1"/>
    </row>
    <row r="1093" spans="2:95" s="14" customFormat="1" ht="13.5" customHeight="1">
      <c r="B1093" s="451"/>
      <c r="C1093" s="566"/>
      <c r="D1093" s="581"/>
      <c r="E1093" s="569"/>
      <c r="F1093" s="569"/>
      <c r="G1093" s="117" t="s">
        <v>149</v>
      </c>
      <c r="H1093" s="187">
        <v>0</v>
      </c>
      <c r="I1093" s="160">
        <f>IFERROR(H1093/E1085,"-")</f>
        <v>0</v>
      </c>
      <c r="J1093" s="187">
        <v>0</v>
      </c>
      <c r="K1093" s="160">
        <f>IFERROR(J1093/F1085,"-")</f>
        <v>0</v>
      </c>
      <c r="L1093" s="190" t="str">
        <f t="shared" si="640"/>
        <v>-</v>
      </c>
      <c r="M1093" s="101">
        <f t="shared" si="626"/>
        <v>0</v>
      </c>
      <c r="N1093" s="569"/>
      <c r="O1093" s="569"/>
      <c r="P1093" s="117" t="s">
        <v>149</v>
      </c>
      <c r="Q1093" s="187">
        <v>0</v>
      </c>
      <c r="R1093" s="160">
        <f>IFERROR(Q1093/N1085,"-")</f>
        <v>0</v>
      </c>
      <c r="S1093" s="187">
        <v>0</v>
      </c>
      <c r="T1093" s="160">
        <f>IFERROR(S1093/O1085,"-")</f>
        <v>0</v>
      </c>
      <c r="U1093" s="190" t="str">
        <f t="shared" si="641"/>
        <v>-</v>
      </c>
      <c r="V1093" s="101">
        <f t="shared" si="627"/>
        <v>0</v>
      </c>
      <c r="W1093" s="569"/>
      <c r="X1093" s="569"/>
      <c r="Y1093" s="117" t="s">
        <v>149</v>
      </c>
      <c r="Z1093" s="187">
        <v>0</v>
      </c>
      <c r="AA1093" s="160">
        <f>IFERROR(Z1093/W1085,"-")</f>
        <v>0</v>
      </c>
      <c r="AB1093" s="187">
        <v>0</v>
      </c>
      <c r="AC1093" s="160">
        <f>IFERROR(AB1093/X1085,"-")</f>
        <v>0</v>
      </c>
      <c r="AD1093" s="190" t="str">
        <f t="shared" si="642"/>
        <v>-</v>
      </c>
      <c r="AE1093" s="101">
        <f t="shared" si="628"/>
        <v>0</v>
      </c>
      <c r="AF1093" s="569"/>
      <c r="AG1093" s="569"/>
      <c r="AH1093" s="117" t="s">
        <v>149</v>
      </c>
      <c r="AI1093" s="187">
        <v>0</v>
      </c>
      <c r="AJ1093" s="160">
        <f>IFERROR(AI1093/AF1085,"-")</f>
        <v>0</v>
      </c>
      <c r="AK1093" s="187">
        <v>0</v>
      </c>
      <c r="AL1093" s="160">
        <f>IFERROR(AK1093/AG1085,"-")</f>
        <v>0</v>
      </c>
      <c r="AM1093" s="190" t="str">
        <f t="shared" si="643"/>
        <v>-</v>
      </c>
      <c r="AN1093" s="101">
        <f t="shared" si="629"/>
        <v>0</v>
      </c>
      <c r="AO1093" s="569"/>
      <c r="AP1093" s="586"/>
      <c r="AQ1093" s="117" t="s">
        <v>149</v>
      </c>
      <c r="AR1093" s="187">
        <f t="shared" si="638"/>
        <v>0</v>
      </c>
      <c r="AS1093" s="160">
        <f>IFERROR(AR1093/AO1085,"-")</f>
        <v>0</v>
      </c>
      <c r="AT1093" s="187">
        <f t="shared" si="639"/>
        <v>0</v>
      </c>
      <c r="AU1093" s="160">
        <f>IFERROR(AT1093/AP1085,"-")</f>
        <v>0</v>
      </c>
      <c r="AV1093" s="190" t="str">
        <f t="shared" si="644"/>
        <v>-</v>
      </c>
      <c r="AW1093" s="101">
        <f t="shared" si="630"/>
        <v>0</v>
      </c>
      <c r="AX1093" s="112"/>
      <c r="BN1093" s="555">
        <v>65</v>
      </c>
      <c r="BO1093" s="565" t="s">
        <v>10</v>
      </c>
      <c r="BP1093" s="568">
        <v>48157190</v>
      </c>
      <c r="BQ1093" s="568">
        <v>59</v>
      </c>
      <c r="BR1093" s="388" t="s">
        <v>133</v>
      </c>
      <c r="BS1093" s="374">
        <v>4001385</v>
      </c>
      <c r="BT1093" s="329">
        <v>8.3090084782770759E-2</v>
      </c>
      <c r="BU1093" s="374">
        <v>12</v>
      </c>
      <c r="BV1093" s="329">
        <v>0.20338983050847459</v>
      </c>
      <c r="BW1093" s="374">
        <v>333448.75</v>
      </c>
      <c r="BX1093" s="389">
        <v>2.5263157894736842E-3</v>
      </c>
      <c r="CA1093" s="9"/>
      <c r="CB1093" s="138"/>
      <c r="CC1093" s="138"/>
      <c r="CD1093" s="138"/>
      <c r="CE1093" s="138"/>
      <c r="CF1093" s="138"/>
      <c r="CG1093" s="138"/>
      <c r="CH1093" s="1"/>
      <c r="CI1093" s="9"/>
      <c r="CJ1093" s="130"/>
      <c r="CK1093" s="130"/>
      <c r="CL1093" s="130"/>
      <c r="CM1093" s="1"/>
      <c r="CN1093" s="1"/>
      <c r="CO1093" s="1"/>
      <c r="CP1093" s="1"/>
      <c r="CQ1093" s="1"/>
    </row>
    <row r="1094" spans="2:95" s="14" customFormat="1" ht="13.5" customHeight="1">
      <c r="B1094" s="451"/>
      <c r="C1094" s="566"/>
      <c r="D1094" s="581"/>
      <c r="E1094" s="569"/>
      <c r="F1094" s="569"/>
      <c r="G1094" s="117" t="s">
        <v>140</v>
      </c>
      <c r="H1094" s="187">
        <v>154758</v>
      </c>
      <c r="I1094" s="160">
        <f>IFERROR(H1094/E1085,"-")</f>
        <v>3.2258952099964856E-4</v>
      </c>
      <c r="J1094" s="187">
        <v>8</v>
      </c>
      <c r="K1094" s="160">
        <f>IFERROR(J1094/F1085,"-")</f>
        <v>1.032258064516129E-2</v>
      </c>
      <c r="L1094" s="190">
        <f t="shared" si="640"/>
        <v>19344.75</v>
      </c>
      <c r="M1094" s="101">
        <f t="shared" si="626"/>
        <v>9.1199270405836752E-4</v>
      </c>
      <c r="N1094" s="569"/>
      <c r="O1094" s="569"/>
      <c r="P1094" s="117" t="s">
        <v>140</v>
      </c>
      <c r="Q1094" s="187">
        <v>6029</v>
      </c>
      <c r="R1094" s="160">
        <f>IFERROR(Q1094/N1085,"-")</f>
        <v>9.6096465613755013E-5</v>
      </c>
      <c r="S1094" s="187">
        <v>1</v>
      </c>
      <c r="T1094" s="160">
        <f>IFERROR(S1094/O1085,"-")</f>
        <v>0.01</v>
      </c>
      <c r="U1094" s="190">
        <f t="shared" si="641"/>
        <v>6029</v>
      </c>
      <c r="V1094" s="101">
        <f t="shared" si="627"/>
        <v>1.1399908800729594E-4</v>
      </c>
      <c r="W1094" s="569"/>
      <c r="X1094" s="569"/>
      <c r="Y1094" s="117" t="s">
        <v>140</v>
      </c>
      <c r="Z1094" s="187">
        <v>47746</v>
      </c>
      <c r="AA1094" s="160">
        <f>IFERROR(Z1094/W1085,"-")</f>
        <v>1.1983968499225432E-3</v>
      </c>
      <c r="AB1094" s="187">
        <v>1</v>
      </c>
      <c r="AC1094" s="160">
        <f>IFERROR(AB1094/X1085,"-")</f>
        <v>1.5384615384615385E-2</v>
      </c>
      <c r="AD1094" s="190">
        <f t="shared" si="642"/>
        <v>47746</v>
      </c>
      <c r="AE1094" s="101">
        <f t="shared" si="628"/>
        <v>1.1399908800729594E-4</v>
      </c>
      <c r="AF1094" s="569"/>
      <c r="AG1094" s="569"/>
      <c r="AH1094" s="117" t="s">
        <v>140</v>
      </c>
      <c r="AI1094" s="187">
        <v>83257</v>
      </c>
      <c r="AJ1094" s="160">
        <f>IFERROR(AI1094/AF1085,"-")</f>
        <v>8.340817732139503E-4</v>
      </c>
      <c r="AK1094" s="187">
        <v>6</v>
      </c>
      <c r="AL1094" s="160">
        <f>IFERROR(AK1094/AG1085,"-")</f>
        <v>5.3097345132743362E-2</v>
      </c>
      <c r="AM1094" s="190">
        <f t="shared" si="643"/>
        <v>13876.166666666666</v>
      </c>
      <c r="AN1094" s="101">
        <f t="shared" si="629"/>
        <v>6.8399452804377564E-4</v>
      </c>
      <c r="AO1094" s="569"/>
      <c r="AP1094" s="586"/>
      <c r="AQ1094" s="117" t="s">
        <v>140</v>
      </c>
      <c r="AR1094" s="187">
        <f t="shared" si="638"/>
        <v>291790</v>
      </c>
      <c r="AS1094" s="160">
        <f>IFERROR(AR1094/AO1085,"-")</f>
        <v>4.2775930516490154E-4</v>
      </c>
      <c r="AT1094" s="187">
        <f t="shared" si="639"/>
        <v>16</v>
      </c>
      <c r="AU1094" s="160">
        <f>IFERROR(AT1094/AP1085,"-")</f>
        <v>1.5194681861348529E-2</v>
      </c>
      <c r="AV1094" s="190">
        <f t="shared" si="644"/>
        <v>18236.875</v>
      </c>
      <c r="AW1094" s="101">
        <f t="shared" si="630"/>
        <v>1.823985408116735E-3</v>
      </c>
      <c r="AX1094" s="112"/>
      <c r="BN1094" s="476"/>
      <c r="BO1094" s="566"/>
      <c r="BP1094" s="569"/>
      <c r="BQ1094" s="569"/>
      <c r="BR1094" s="388" t="s">
        <v>134</v>
      </c>
      <c r="BS1094" s="374">
        <v>390388</v>
      </c>
      <c r="BT1094" s="329">
        <v>8.1065361164137685E-3</v>
      </c>
      <c r="BU1094" s="374">
        <v>15</v>
      </c>
      <c r="BV1094" s="329">
        <v>0.25423728813559321</v>
      </c>
      <c r="BW1094" s="374">
        <v>26025.866666666665</v>
      </c>
      <c r="BX1094" s="389">
        <v>3.1578947368421052E-3</v>
      </c>
      <c r="CA1094" s="9"/>
      <c r="CB1094" s="138"/>
      <c r="CC1094" s="138"/>
      <c r="CD1094" s="138"/>
      <c r="CE1094" s="138"/>
      <c r="CF1094" s="138"/>
      <c r="CG1094" s="138"/>
      <c r="CH1094" s="1"/>
      <c r="CI1094" s="9"/>
      <c r="CJ1094" s="130"/>
      <c r="CK1094" s="130"/>
      <c r="CL1094" s="130"/>
      <c r="CM1094" s="1"/>
      <c r="CN1094" s="1"/>
      <c r="CO1094" s="1"/>
      <c r="CP1094" s="1"/>
      <c r="CQ1094" s="1"/>
    </row>
    <row r="1095" spans="2:95" s="14" customFormat="1" ht="13.5" customHeight="1">
      <c r="B1095" s="451"/>
      <c r="C1095" s="566"/>
      <c r="D1095" s="581"/>
      <c r="E1095" s="569"/>
      <c r="F1095" s="569"/>
      <c r="G1095" s="117" t="s">
        <v>141</v>
      </c>
      <c r="H1095" s="187">
        <v>394738</v>
      </c>
      <c r="I1095" s="160">
        <f>IFERROR(H1095/E1085,"-")</f>
        <v>8.2282235710179298E-4</v>
      </c>
      <c r="J1095" s="187">
        <v>28</v>
      </c>
      <c r="K1095" s="160">
        <f>IFERROR(J1095/F1085,"-")</f>
        <v>3.612903225806452E-2</v>
      </c>
      <c r="L1095" s="190">
        <f t="shared" si="640"/>
        <v>14097.785714285714</v>
      </c>
      <c r="M1095" s="101">
        <f t="shared" si="626"/>
        <v>3.1919744642042863E-3</v>
      </c>
      <c r="N1095" s="569"/>
      <c r="O1095" s="569"/>
      <c r="P1095" s="117" t="s">
        <v>141</v>
      </c>
      <c r="Q1095" s="187">
        <v>4358</v>
      </c>
      <c r="R1095" s="160">
        <f>IFERROR(Q1095/N1085,"-")</f>
        <v>6.9462331588114829E-5</v>
      </c>
      <c r="S1095" s="187">
        <v>3</v>
      </c>
      <c r="T1095" s="160">
        <f>IFERROR(S1095/O1085,"-")</f>
        <v>0.03</v>
      </c>
      <c r="U1095" s="190">
        <f t="shared" si="641"/>
        <v>1452.6666666666667</v>
      </c>
      <c r="V1095" s="101">
        <f t="shared" si="627"/>
        <v>3.4199726402188782E-4</v>
      </c>
      <c r="W1095" s="569"/>
      <c r="X1095" s="569"/>
      <c r="Y1095" s="117" t="s">
        <v>141</v>
      </c>
      <c r="Z1095" s="187">
        <v>41997</v>
      </c>
      <c r="AA1095" s="160">
        <f>IFERROR(Z1095/W1085,"-")</f>
        <v>1.0541002912536558E-3</v>
      </c>
      <c r="AB1095" s="187">
        <v>3</v>
      </c>
      <c r="AC1095" s="160">
        <f>IFERROR(AB1095/X1085,"-")</f>
        <v>4.6153846153846156E-2</v>
      </c>
      <c r="AD1095" s="190">
        <f t="shared" si="642"/>
        <v>13999</v>
      </c>
      <c r="AE1095" s="101">
        <f t="shared" si="628"/>
        <v>3.4199726402188782E-4</v>
      </c>
      <c r="AF1095" s="569"/>
      <c r="AG1095" s="569"/>
      <c r="AH1095" s="117" t="s">
        <v>141</v>
      </c>
      <c r="AI1095" s="187">
        <v>93470</v>
      </c>
      <c r="AJ1095" s="160">
        <f>IFERROR(AI1095/AF1085,"-")</f>
        <v>9.3639721996117964E-4</v>
      </c>
      <c r="AK1095" s="187">
        <v>10</v>
      </c>
      <c r="AL1095" s="160">
        <f>IFERROR(AK1095/AG1085,"-")</f>
        <v>8.8495575221238937E-2</v>
      </c>
      <c r="AM1095" s="190">
        <f t="shared" si="643"/>
        <v>9347</v>
      </c>
      <c r="AN1095" s="101">
        <f t="shared" si="629"/>
        <v>1.1399908800729594E-3</v>
      </c>
      <c r="AO1095" s="569"/>
      <c r="AP1095" s="586"/>
      <c r="AQ1095" s="117" t="s">
        <v>141</v>
      </c>
      <c r="AR1095" s="187">
        <f t="shared" si="638"/>
        <v>534563</v>
      </c>
      <c r="AS1095" s="160">
        <f>IFERROR(AR1095/AO1085,"-")</f>
        <v>7.8366050052046073E-4</v>
      </c>
      <c r="AT1095" s="187">
        <f t="shared" si="639"/>
        <v>44</v>
      </c>
      <c r="AU1095" s="160">
        <f>IFERROR(AT1095/AP1085,"-")</f>
        <v>4.1785375118708452E-2</v>
      </c>
      <c r="AV1095" s="190">
        <f t="shared" si="644"/>
        <v>12149.15909090909</v>
      </c>
      <c r="AW1095" s="101">
        <f t="shared" si="630"/>
        <v>5.0159598723210214E-3</v>
      </c>
      <c r="AX1095" s="112"/>
      <c r="BN1095" s="476"/>
      <c r="BO1095" s="566"/>
      <c r="BP1095" s="569"/>
      <c r="BQ1095" s="569"/>
      <c r="BR1095" s="388" t="s">
        <v>135</v>
      </c>
      <c r="BS1095" s="374">
        <v>418375</v>
      </c>
      <c r="BT1095" s="329">
        <v>8.6876954407015851E-3</v>
      </c>
      <c r="BU1095" s="374">
        <v>22</v>
      </c>
      <c r="BV1095" s="329">
        <v>0.3728813559322034</v>
      </c>
      <c r="BW1095" s="374">
        <v>19017.045454545456</v>
      </c>
      <c r="BX1095" s="389">
        <v>4.6315789473684215E-3</v>
      </c>
      <c r="CA1095" s="9"/>
      <c r="CB1095" s="138"/>
      <c r="CC1095" s="138"/>
      <c r="CD1095" s="138"/>
      <c r="CE1095" s="138"/>
      <c r="CF1095" s="138"/>
      <c r="CG1095" s="138"/>
      <c r="CH1095" s="1"/>
      <c r="CI1095" s="9"/>
      <c r="CJ1095" s="130"/>
      <c r="CK1095" s="130"/>
      <c r="CL1095" s="130"/>
      <c r="CM1095" s="1"/>
      <c r="CN1095" s="1"/>
      <c r="CO1095" s="1"/>
      <c r="CP1095" s="1"/>
      <c r="CQ1095" s="1"/>
    </row>
    <row r="1096" spans="2:95" s="14" customFormat="1" ht="13.5" customHeight="1">
      <c r="B1096" s="451"/>
      <c r="C1096" s="566"/>
      <c r="D1096" s="581"/>
      <c r="E1096" s="569"/>
      <c r="F1096" s="569"/>
      <c r="G1096" s="117" t="s">
        <v>142</v>
      </c>
      <c r="H1096" s="187">
        <v>5307</v>
      </c>
      <c r="I1096" s="160">
        <f>IFERROR(H1096/E1085,"-")</f>
        <v>1.106232044834603E-5</v>
      </c>
      <c r="J1096" s="187">
        <v>1</v>
      </c>
      <c r="K1096" s="160">
        <f>IFERROR(J1096/F1085,"-")</f>
        <v>1.2903225806451613E-3</v>
      </c>
      <c r="L1096" s="190">
        <f t="shared" si="640"/>
        <v>5307</v>
      </c>
      <c r="M1096" s="101">
        <f t="shared" si="626"/>
        <v>1.1399908800729594E-4</v>
      </c>
      <c r="N1096" s="569"/>
      <c r="O1096" s="569"/>
      <c r="P1096" s="117" t="s">
        <v>142</v>
      </c>
      <c r="Q1096" s="187">
        <v>0</v>
      </c>
      <c r="R1096" s="160">
        <f>IFERROR(Q1096/N1085,"-")</f>
        <v>0</v>
      </c>
      <c r="S1096" s="187">
        <v>0</v>
      </c>
      <c r="T1096" s="160">
        <f>IFERROR(S1096/O1085,"-")</f>
        <v>0</v>
      </c>
      <c r="U1096" s="190" t="str">
        <f t="shared" si="641"/>
        <v>-</v>
      </c>
      <c r="V1096" s="101">
        <f t="shared" si="627"/>
        <v>0</v>
      </c>
      <c r="W1096" s="569"/>
      <c r="X1096" s="569"/>
      <c r="Y1096" s="117" t="s">
        <v>142</v>
      </c>
      <c r="Z1096" s="187">
        <v>27297</v>
      </c>
      <c r="AA1096" s="160">
        <f>IFERROR(Z1096/W1085,"-")</f>
        <v>6.8513883492513842E-4</v>
      </c>
      <c r="AB1096" s="187">
        <v>2</v>
      </c>
      <c r="AC1096" s="160">
        <f>IFERROR(AB1096/X1085,"-")</f>
        <v>3.0769230769230771E-2</v>
      </c>
      <c r="AD1096" s="190">
        <f t="shared" si="642"/>
        <v>13648.5</v>
      </c>
      <c r="AE1096" s="101">
        <f t="shared" si="628"/>
        <v>2.2799817601459188E-4</v>
      </c>
      <c r="AF1096" s="569"/>
      <c r="AG1096" s="569"/>
      <c r="AH1096" s="117" t="s">
        <v>142</v>
      </c>
      <c r="AI1096" s="187">
        <v>27765</v>
      </c>
      <c r="AJ1096" s="160">
        <f>IFERROR(AI1096/AF1085,"-")</f>
        <v>2.7815415440485882E-4</v>
      </c>
      <c r="AK1096" s="187">
        <v>1</v>
      </c>
      <c r="AL1096" s="160">
        <f>IFERROR(AK1096/AG1085,"-")</f>
        <v>8.8495575221238937E-3</v>
      </c>
      <c r="AM1096" s="190">
        <f t="shared" si="643"/>
        <v>27765</v>
      </c>
      <c r="AN1096" s="101">
        <f t="shared" si="629"/>
        <v>1.1399908800729594E-4</v>
      </c>
      <c r="AO1096" s="569"/>
      <c r="AP1096" s="586"/>
      <c r="AQ1096" s="117" t="s">
        <v>142</v>
      </c>
      <c r="AR1096" s="187">
        <f t="shared" si="638"/>
        <v>60369</v>
      </c>
      <c r="AS1096" s="160">
        <f>IFERROR(AR1096/AO1085,"-")</f>
        <v>8.8499953711573183E-5</v>
      </c>
      <c r="AT1096" s="187">
        <f t="shared" si="639"/>
        <v>4</v>
      </c>
      <c r="AU1096" s="160">
        <f>IFERROR(AT1096/AP1085,"-")</f>
        <v>3.7986704653371322E-3</v>
      </c>
      <c r="AV1096" s="190">
        <f t="shared" si="644"/>
        <v>15092.25</v>
      </c>
      <c r="AW1096" s="101">
        <f t="shared" si="630"/>
        <v>4.5599635202918376E-4</v>
      </c>
      <c r="AX1096" s="112"/>
      <c r="BN1096" s="476"/>
      <c r="BO1096" s="566"/>
      <c r="BP1096" s="569"/>
      <c r="BQ1096" s="569"/>
      <c r="BR1096" s="388" t="s">
        <v>136</v>
      </c>
      <c r="BS1096" s="374">
        <v>45820</v>
      </c>
      <c r="BT1096" s="329">
        <v>9.5146747557322176E-4</v>
      </c>
      <c r="BU1096" s="374">
        <v>6</v>
      </c>
      <c r="BV1096" s="329">
        <v>0.10169491525423729</v>
      </c>
      <c r="BW1096" s="374">
        <v>7636.666666666667</v>
      </c>
      <c r="BX1096" s="389">
        <v>1.2631578947368421E-3</v>
      </c>
      <c r="CA1096" s="9"/>
      <c r="CB1096" s="138"/>
      <c r="CC1096" s="138"/>
      <c r="CD1096" s="138"/>
      <c r="CE1096" s="138"/>
      <c r="CF1096" s="138"/>
      <c r="CG1096" s="138"/>
      <c r="CH1096" s="1"/>
      <c r="CI1096" s="9"/>
      <c r="CJ1096" s="130"/>
      <c r="CK1096" s="130"/>
      <c r="CL1096" s="130"/>
      <c r="CM1096" s="1"/>
      <c r="CN1096" s="1"/>
      <c r="CO1096" s="1"/>
      <c r="CP1096" s="1"/>
      <c r="CQ1096" s="1"/>
    </row>
    <row r="1097" spans="2:95" s="14" customFormat="1" ht="13.5" customHeight="1">
      <c r="B1097" s="451"/>
      <c r="C1097" s="566"/>
      <c r="D1097" s="581"/>
      <c r="E1097" s="569"/>
      <c r="F1097" s="569"/>
      <c r="G1097" s="117" t="s">
        <v>143</v>
      </c>
      <c r="H1097" s="187">
        <v>77929</v>
      </c>
      <c r="I1097" s="160">
        <f>IFERROR(H1097/E1085,"-")</f>
        <v>1.6244122295442959E-4</v>
      </c>
      <c r="J1097" s="187">
        <v>4</v>
      </c>
      <c r="K1097" s="160">
        <f>IFERROR(J1097/F1085,"-")</f>
        <v>5.1612903225806452E-3</v>
      </c>
      <c r="L1097" s="190">
        <f t="shared" si="640"/>
        <v>19482.25</v>
      </c>
      <c r="M1097" s="101">
        <f t="shared" si="626"/>
        <v>4.5599635202918376E-4</v>
      </c>
      <c r="N1097" s="569"/>
      <c r="O1097" s="569"/>
      <c r="P1097" s="117" t="s">
        <v>143</v>
      </c>
      <c r="Q1097" s="187">
        <v>110142</v>
      </c>
      <c r="R1097" s="160">
        <f>IFERROR(Q1097/N1085,"-")</f>
        <v>1.7555576240886057E-3</v>
      </c>
      <c r="S1097" s="187">
        <v>2</v>
      </c>
      <c r="T1097" s="160">
        <f>IFERROR(S1097/O1085,"-")</f>
        <v>0.02</v>
      </c>
      <c r="U1097" s="190">
        <f t="shared" si="641"/>
        <v>55071</v>
      </c>
      <c r="V1097" s="101">
        <f t="shared" si="627"/>
        <v>2.2799817601459188E-4</v>
      </c>
      <c r="W1097" s="569"/>
      <c r="X1097" s="569"/>
      <c r="Y1097" s="117" t="s">
        <v>143</v>
      </c>
      <c r="Z1097" s="187">
        <v>7393</v>
      </c>
      <c r="AA1097" s="160">
        <f>IFERROR(Z1097/W1085,"-")</f>
        <v>1.8556000317256654E-4</v>
      </c>
      <c r="AB1097" s="187">
        <v>1</v>
      </c>
      <c r="AC1097" s="160">
        <f>IFERROR(AB1097/X1085,"-")</f>
        <v>1.5384615384615385E-2</v>
      </c>
      <c r="AD1097" s="190">
        <f t="shared" si="642"/>
        <v>7393</v>
      </c>
      <c r="AE1097" s="101">
        <f t="shared" si="628"/>
        <v>1.1399908800729594E-4</v>
      </c>
      <c r="AF1097" s="569"/>
      <c r="AG1097" s="569"/>
      <c r="AH1097" s="117" t="s">
        <v>143</v>
      </c>
      <c r="AI1097" s="187">
        <v>1126956</v>
      </c>
      <c r="AJ1097" s="160">
        <f>IFERROR(AI1097/AF1085,"-")</f>
        <v>1.129002316699017E-2</v>
      </c>
      <c r="AK1097" s="187">
        <v>2</v>
      </c>
      <c r="AL1097" s="160">
        <f>IFERROR(AK1097/AG1085,"-")</f>
        <v>1.7699115044247787E-2</v>
      </c>
      <c r="AM1097" s="190">
        <f t="shared" si="643"/>
        <v>563478</v>
      </c>
      <c r="AN1097" s="101">
        <f t="shared" si="629"/>
        <v>2.2799817601459188E-4</v>
      </c>
      <c r="AO1097" s="569"/>
      <c r="AP1097" s="586"/>
      <c r="AQ1097" s="117" t="s">
        <v>143</v>
      </c>
      <c r="AR1097" s="187">
        <f t="shared" si="638"/>
        <v>1322420</v>
      </c>
      <c r="AS1097" s="160">
        <f>IFERROR(AR1097/AO1085,"-")</f>
        <v>1.9386458080680252E-3</v>
      </c>
      <c r="AT1097" s="187">
        <f t="shared" si="639"/>
        <v>9</v>
      </c>
      <c r="AU1097" s="160">
        <f>IFERROR(AT1097/AP1085,"-")</f>
        <v>8.5470085470085479E-3</v>
      </c>
      <c r="AV1097" s="190">
        <f t="shared" si="644"/>
        <v>146935.55555555556</v>
      </c>
      <c r="AW1097" s="101">
        <f t="shared" si="630"/>
        <v>1.0259917920656635E-3</v>
      </c>
      <c r="AX1097" s="112"/>
      <c r="BN1097" s="476"/>
      <c r="BO1097" s="566"/>
      <c r="BP1097" s="569"/>
      <c r="BQ1097" s="569"/>
      <c r="BR1097" s="388" t="s">
        <v>137</v>
      </c>
      <c r="BS1097" s="374">
        <v>504996</v>
      </c>
      <c r="BT1097" s="329">
        <v>1.048640919455641E-2</v>
      </c>
      <c r="BU1097" s="374">
        <v>22</v>
      </c>
      <c r="BV1097" s="329">
        <v>0.3728813559322034</v>
      </c>
      <c r="BW1097" s="374">
        <v>22954.363636363636</v>
      </c>
      <c r="BX1097" s="389">
        <v>4.6315789473684215E-3</v>
      </c>
      <c r="CA1097" s="9"/>
      <c r="CB1097" s="138"/>
      <c r="CC1097" s="138"/>
      <c r="CD1097" s="138"/>
      <c r="CE1097" s="138"/>
      <c r="CF1097" s="138"/>
      <c r="CG1097" s="138"/>
      <c r="CH1097" s="1"/>
      <c r="CI1097" s="9"/>
      <c r="CJ1097" s="130"/>
      <c r="CK1097" s="130"/>
      <c r="CL1097" s="130"/>
      <c r="CM1097" s="1"/>
      <c r="CN1097" s="1"/>
      <c r="CO1097" s="1"/>
      <c r="CP1097" s="1"/>
      <c r="CQ1097" s="1"/>
    </row>
    <row r="1098" spans="2:95" s="14" customFormat="1" ht="13.5" customHeight="1">
      <c r="B1098" s="451"/>
      <c r="C1098" s="566"/>
      <c r="D1098" s="581"/>
      <c r="E1098" s="569"/>
      <c r="F1098" s="569"/>
      <c r="G1098" s="117" t="s">
        <v>144</v>
      </c>
      <c r="H1098" s="187">
        <v>1842137</v>
      </c>
      <c r="I1098" s="160">
        <f>IFERROR(H1098/E1085,"-")</f>
        <v>3.8398925577077087E-3</v>
      </c>
      <c r="J1098" s="187">
        <v>73</v>
      </c>
      <c r="K1098" s="160">
        <f>IFERROR(J1098/F1085,"-")</f>
        <v>9.4193548387096773E-2</v>
      </c>
      <c r="L1098" s="190">
        <f t="shared" si="640"/>
        <v>25234.753424657534</v>
      </c>
      <c r="M1098" s="101">
        <f t="shared" si="626"/>
        <v>8.3219334245326036E-3</v>
      </c>
      <c r="N1098" s="569"/>
      <c r="O1098" s="569"/>
      <c r="P1098" s="117" t="s">
        <v>144</v>
      </c>
      <c r="Q1098" s="187">
        <v>621936</v>
      </c>
      <c r="R1098" s="160">
        <f>IFERROR(Q1098/N1085,"-")</f>
        <v>9.9130621061463489E-3</v>
      </c>
      <c r="S1098" s="187">
        <v>11</v>
      </c>
      <c r="T1098" s="160">
        <f>IFERROR(S1098/O1085,"-")</f>
        <v>0.11</v>
      </c>
      <c r="U1098" s="190">
        <f t="shared" si="641"/>
        <v>56539.63636363636</v>
      </c>
      <c r="V1098" s="101">
        <f t="shared" si="627"/>
        <v>1.2539899680802553E-3</v>
      </c>
      <c r="W1098" s="569"/>
      <c r="X1098" s="569"/>
      <c r="Y1098" s="117" t="s">
        <v>144</v>
      </c>
      <c r="Z1098" s="187">
        <v>63789</v>
      </c>
      <c r="AA1098" s="160">
        <f>IFERROR(Z1098/W1085,"-")</f>
        <v>1.6010668256965842E-3</v>
      </c>
      <c r="AB1098" s="187">
        <v>8</v>
      </c>
      <c r="AC1098" s="160">
        <f>IFERROR(AB1098/X1085,"-")</f>
        <v>0.12307692307692308</v>
      </c>
      <c r="AD1098" s="190">
        <f t="shared" si="642"/>
        <v>7973.625</v>
      </c>
      <c r="AE1098" s="101">
        <f t="shared" si="628"/>
        <v>9.1199270405836752E-4</v>
      </c>
      <c r="AF1098" s="569"/>
      <c r="AG1098" s="569"/>
      <c r="AH1098" s="117" t="s">
        <v>144</v>
      </c>
      <c r="AI1098" s="187">
        <v>800329</v>
      </c>
      <c r="AJ1098" s="160">
        <f>IFERROR(AI1098/AF1085,"-")</f>
        <v>8.0178223029240495E-3</v>
      </c>
      <c r="AK1098" s="187">
        <v>20</v>
      </c>
      <c r="AL1098" s="160">
        <f>IFERROR(AK1098/AG1085,"-")</f>
        <v>0.17699115044247787</v>
      </c>
      <c r="AM1098" s="190">
        <f t="shared" si="643"/>
        <v>40016.449999999997</v>
      </c>
      <c r="AN1098" s="101">
        <f t="shared" si="629"/>
        <v>2.2799817601459188E-3</v>
      </c>
      <c r="AO1098" s="569"/>
      <c r="AP1098" s="586"/>
      <c r="AQ1098" s="117" t="s">
        <v>144</v>
      </c>
      <c r="AR1098" s="187">
        <f t="shared" si="638"/>
        <v>3328191</v>
      </c>
      <c r="AS1098" s="160">
        <f>IFERROR(AR1098/AO1085,"-")</f>
        <v>4.8790728593031928E-3</v>
      </c>
      <c r="AT1098" s="187">
        <f t="shared" si="639"/>
        <v>112</v>
      </c>
      <c r="AU1098" s="160">
        <f>IFERROR(AT1098/AP1085,"-")</f>
        <v>0.10636277302943969</v>
      </c>
      <c r="AV1098" s="190">
        <f t="shared" si="644"/>
        <v>29715.991071428572</v>
      </c>
      <c r="AW1098" s="101">
        <f t="shared" si="630"/>
        <v>1.2767897856817145E-2</v>
      </c>
      <c r="AX1098" s="112"/>
      <c r="BN1098" s="476"/>
      <c r="BO1098" s="566"/>
      <c r="BP1098" s="569"/>
      <c r="BQ1098" s="569"/>
      <c r="BR1098" s="388" t="s">
        <v>138</v>
      </c>
      <c r="BS1098" s="374">
        <v>622296</v>
      </c>
      <c r="BT1098" s="329">
        <v>1.2922182544288818E-2</v>
      </c>
      <c r="BU1098" s="374">
        <v>22</v>
      </c>
      <c r="BV1098" s="329">
        <v>0.3728813559322034</v>
      </c>
      <c r="BW1098" s="374">
        <v>28286.18181818182</v>
      </c>
      <c r="BX1098" s="389">
        <v>4.6315789473684215E-3</v>
      </c>
      <c r="CA1098" s="9"/>
      <c r="CB1098" s="138"/>
      <c r="CC1098" s="138"/>
      <c r="CD1098" s="138"/>
      <c r="CE1098" s="138"/>
      <c r="CF1098" s="138"/>
      <c r="CG1098" s="138"/>
      <c r="CH1098" s="1"/>
      <c r="CI1098" s="9"/>
      <c r="CJ1098" s="130"/>
      <c r="CK1098" s="130"/>
      <c r="CL1098" s="130"/>
      <c r="CM1098" s="1"/>
      <c r="CN1098" s="1"/>
      <c r="CO1098" s="1"/>
      <c r="CP1098" s="1"/>
      <c r="CQ1098" s="1"/>
    </row>
    <row r="1099" spans="2:95" s="14" customFormat="1" ht="13.5" customHeight="1">
      <c r="B1099" s="451"/>
      <c r="C1099" s="566"/>
      <c r="D1099" s="581"/>
      <c r="E1099" s="569"/>
      <c r="F1099" s="569"/>
      <c r="G1099" s="117" t="s">
        <v>145</v>
      </c>
      <c r="H1099" s="187">
        <v>3513006</v>
      </c>
      <c r="I1099" s="160">
        <f>IFERROR(H1099/E1085,"-")</f>
        <v>7.3227808760057082E-3</v>
      </c>
      <c r="J1099" s="187">
        <v>48</v>
      </c>
      <c r="K1099" s="160">
        <f>IFERROR(J1099/F1085,"-")</f>
        <v>6.1935483870967742E-2</v>
      </c>
      <c r="L1099" s="190">
        <f t="shared" si="640"/>
        <v>73187.625</v>
      </c>
      <c r="M1099" s="101">
        <f t="shared" si="626"/>
        <v>5.4719562243502051E-3</v>
      </c>
      <c r="N1099" s="569"/>
      <c r="O1099" s="569"/>
      <c r="P1099" s="117" t="s">
        <v>145</v>
      </c>
      <c r="Q1099" s="187">
        <v>165372</v>
      </c>
      <c r="R1099" s="160">
        <f>IFERROR(Q1099/N1085,"-")</f>
        <v>2.6358707433202675E-3</v>
      </c>
      <c r="S1099" s="187">
        <v>6</v>
      </c>
      <c r="T1099" s="160">
        <f>IFERROR(S1099/O1085,"-")</f>
        <v>0.06</v>
      </c>
      <c r="U1099" s="190">
        <f t="shared" si="641"/>
        <v>27562</v>
      </c>
      <c r="V1099" s="101">
        <f t="shared" si="627"/>
        <v>6.8399452804377564E-4</v>
      </c>
      <c r="W1099" s="569"/>
      <c r="X1099" s="569"/>
      <c r="Y1099" s="117" t="s">
        <v>145</v>
      </c>
      <c r="Z1099" s="187">
        <v>145396</v>
      </c>
      <c r="AA1099" s="160">
        <f>IFERROR(Z1099/W1085,"-")</f>
        <v>3.649355095533408E-3</v>
      </c>
      <c r="AB1099" s="187">
        <v>2</v>
      </c>
      <c r="AC1099" s="160">
        <f>IFERROR(AB1099/X1085,"-")</f>
        <v>3.0769230769230771E-2</v>
      </c>
      <c r="AD1099" s="190">
        <f t="shared" si="642"/>
        <v>72698</v>
      </c>
      <c r="AE1099" s="101">
        <f t="shared" si="628"/>
        <v>2.2799817601459188E-4</v>
      </c>
      <c r="AF1099" s="569"/>
      <c r="AG1099" s="569"/>
      <c r="AH1099" s="117" t="s">
        <v>145</v>
      </c>
      <c r="AI1099" s="187">
        <v>694834</v>
      </c>
      <c r="AJ1099" s="160">
        <f>IFERROR(AI1099/AF1085,"-")</f>
        <v>6.9609567340805211E-3</v>
      </c>
      <c r="AK1099" s="187">
        <v>15</v>
      </c>
      <c r="AL1099" s="160">
        <f>IFERROR(AK1099/AG1085,"-")</f>
        <v>0.13274336283185842</v>
      </c>
      <c r="AM1099" s="190">
        <f t="shared" si="643"/>
        <v>46322.26666666667</v>
      </c>
      <c r="AN1099" s="101">
        <f t="shared" si="629"/>
        <v>1.7099863201094391E-3</v>
      </c>
      <c r="AO1099" s="569"/>
      <c r="AP1099" s="586"/>
      <c r="AQ1099" s="117" t="s">
        <v>145</v>
      </c>
      <c r="AR1099" s="187">
        <f t="shared" si="638"/>
        <v>4518608</v>
      </c>
      <c r="AS1099" s="160">
        <f>IFERROR(AR1099/AO1085,"-")</f>
        <v>6.6242044566042881E-3</v>
      </c>
      <c r="AT1099" s="187">
        <f t="shared" si="639"/>
        <v>71</v>
      </c>
      <c r="AU1099" s="160">
        <f>IFERROR(AT1099/AP1085,"-")</f>
        <v>6.7426400759734093E-2</v>
      </c>
      <c r="AV1099" s="190">
        <f t="shared" si="644"/>
        <v>63642.366197183095</v>
      </c>
      <c r="AW1099" s="101">
        <f t="shared" si="630"/>
        <v>8.0939352485180117E-3</v>
      </c>
      <c r="AX1099" s="112"/>
      <c r="BN1099" s="476"/>
      <c r="BO1099" s="566"/>
      <c r="BP1099" s="569"/>
      <c r="BQ1099" s="569"/>
      <c r="BR1099" s="388" t="s">
        <v>139</v>
      </c>
      <c r="BS1099" s="374">
        <v>962327</v>
      </c>
      <c r="BT1099" s="329">
        <v>1.9983038877476031E-2</v>
      </c>
      <c r="BU1099" s="374">
        <v>7</v>
      </c>
      <c r="BV1099" s="329">
        <v>0.11864406779661017</v>
      </c>
      <c r="BW1099" s="374">
        <v>137475.28571428571</v>
      </c>
      <c r="BX1099" s="389">
        <v>1.4736842105263158E-3</v>
      </c>
      <c r="CA1099" s="9"/>
      <c r="CB1099" s="138"/>
      <c r="CC1099" s="138"/>
      <c r="CD1099" s="138"/>
      <c r="CE1099" s="138"/>
      <c r="CF1099" s="138"/>
      <c r="CG1099" s="138"/>
      <c r="CH1099" s="1"/>
      <c r="CI1099" s="9"/>
      <c r="CJ1099" s="130"/>
      <c r="CK1099" s="130"/>
      <c r="CL1099" s="130"/>
      <c r="CM1099" s="1"/>
      <c r="CN1099" s="1"/>
      <c r="CO1099" s="1"/>
      <c r="CP1099" s="1"/>
      <c r="CQ1099" s="1"/>
    </row>
    <row r="1100" spans="2:95" s="14" customFormat="1" ht="13.5" customHeight="1">
      <c r="B1100" s="451"/>
      <c r="C1100" s="566"/>
      <c r="D1100" s="581"/>
      <c r="E1100" s="569"/>
      <c r="F1100" s="569"/>
      <c r="G1100" s="117" t="s">
        <v>146</v>
      </c>
      <c r="H1100" s="187">
        <v>2504422</v>
      </c>
      <c r="I1100" s="160">
        <f>IFERROR(H1100/E1085,"-")</f>
        <v>5.2204105336136541E-3</v>
      </c>
      <c r="J1100" s="187">
        <v>34</v>
      </c>
      <c r="K1100" s="160">
        <f>IFERROR(J1100/F1085,"-")</f>
        <v>4.3870967741935482E-2</v>
      </c>
      <c r="L1100" s="190">
        <f t="shared" si="640"/>
        <v>73659.470588235301</v>
      </c>
      <c r="M1100" s="101">
        <f t="shared" si="626"/>
        <v>3.875968992248062E-3</v>
      </c>
      <c r="N1100" s="569"/>
      <c r="O1100" s="569"/>
      <c r="P1100" s="117" t="s">
        <v>146</v>
      </c>
      <c r="Q1100" s="187">
        <v>208426</v>
      </c>
      <c r="R1100" s="160">
        <f>IFERROR(Q1100/N1085,"-")</f>
        <v>3.322110124732543E-3</v>
      </c>
      <c r="S1100" s="187">
        <v>4</v>
      </c>
      <c r="T1100" s="160">
        <f>IFERROR(S1100/O1085,"-")</f>
        <v>0.04</v>
      </c>
      <c r="U1100" s="190">
        <f t="shared" si="641"/>
        <v>52106.5</v>
      </c>
      <c r="V1100" s="101">
        <f t="shared" si="627"/>
        <v>4.5599635202918376E-4</v>
      </c>
      <c r="W1100" s="569"/>
      <c r="X1100" s="569"/>
      <c r="Y1100" s="117" t="s">
        <v>146</v>
      </c>
      <c r="Z1100" s="187">
        <v>105333</v>
      </c>
      <c r="AA1100" s="160">
        <f>IFERROR(Z1100/W1085,"-")</f>
        <v>2.6437970802348099E-3</v>
      </c>
      <c r="AB1100" s="187">
        <v>6</v>
      </c>
      <c r="AC1100" s="160">
        <f>IFERROR(AB1100/X1085,"-")</f>
        <v>9.2307692307692313E-2</v>
      </c>
      <c r="AD1100" s="190">
        <f t="shared" si="642"/>
        <v>17555.5</v>
      </c>
      <c r="AE1100" s="101">
        <f t="shared" si="628"/>
        <v>6.8399452804377564E-4</v>
      </c>
      <c r="AF1100" s="569"/>
      <c r="AG1100" s="569"/>
      <c r="AH1100" s="117" t="s">
        <v>146</v>
      </c>
      <c r="AI1100" s="187">
        <v>205640</v>
      </c>
      <c r="AJ1100" s="160">
        <f>IFERROR(AI1100/AF1085,"-")</f>
        <v>2.0601339928620625E-3</v>
      </c>
      <c r="AK1100" s="187">
        <v>7</v>
      </c>
      <c r="AL1100" s="160">
        <f>IFERROR(AK1100/AG1085,"-")</f>
        <v>6.1946902654867256E-2</v>
      </c>
      <c r="AM1100" s="190">
        <f t="shared" si="643"/>
        <v>29377.142857142859</v>
      </c>
      <c r="AN1100" s="101">
        <f t="shared" si="629"/>
        <v>7.9799361605107158E-4</v>
      </c>
      <c r="AO1100" s="569"/>
      <c r="AP1100" s="586"/>
      <c r="AQ1100" s="117" t="s">
        <v>146</v>
      </c>
      <c r="AR1100" s="187">
        <f t="shared" si="638"/>
        <v>3023821</v>
      </c>
      <c r="AS1100" s="160">
        <f>IFERROR(AR1100/AO1085,"-")</f>
        <v>4.4328714825834937E-3</v>
      </c>
      <c r="AT1100" s="187">
        <f t="shared" si="639"/>
        <v>51</v>
      </c>
      <c r="AU1100" s="160">
        <f>IFERROR(AT1100/AP1085,"-")</f>
        <v>4.843304843304843E-2</v>
      </c>
      <c r="AV1100" s="190">
        <f t="shared" si="644"/>
        <v>59290.607843137252</v>
      </c>
      <c r="AW1100" s="101">
        <f t="shared" si="630"/>
        <v>5.8139534883720929E-3</v>
      </c>
      <c r="AX1100" s="112"/>
      <c r="BN1100" s="476"/>
      <c r="BO1100" s="566"/>
      <c r="BP1100" s="569"/>
      <c r="BQ1100" s="569"/>
      <c r="BR1100" s="388" t="s">
        <v>436</v>
      </c>
      <c r="BS1100" s="374">
        <v>0</v>
      </c>
      <c r="BT1100" s="329">
        <v>0</v>
      </c>
      <c r="BU1100" s="374">
        <v>0</v>
      </c>
      <c r="BV1100" s="329">
        <v>0</v>
      </c>
      <c r="BW1100" s="374" t="s">
        <v>329</v>
      </c>
      <c r="BX1100" s="389">
        <v>0</v>
      </c>
      <c r="BZ1100" s="144"/>
      <c r="CA1100" s="9"/>
      <c r="CB1100" s="138"/>
      <c r="CC1100" s="138"/>
      <c r="CD1100" s="138"/>
      <c r="CE1100" s="138"/>
      <c r="CF1100" s="138"/>
      <c r="CG1100" s="138"/>
      <c r="CH1100" s="1"/>
      <c r="CI1100" s="9"/>
      <c r="CJ1100" s="130"/>
      <c r="CK1100" s="130"/>
      <c r="CL1100" s="130"/>
      <c r="CM1100" s="1"/>
      <c r="CN1100" s="1"/>
      <c r="CO1100" s="1"/>
      <c r="CP1100" s="1"/>
      <c r="CQ1100" s="1"/>
    </row>
    <row r="1101" spans="2:95" s="14" customFormat="1" ht="13.5" customHeight="1">
      <c r="B1101" s="451"/>
      <c r="C1101" s="566"/>
      <c r="D1101" s="581"/>
      <c r="E1101" s="569"/>
      <c r="F1101" s="569"/>
      <c r="G1101" s="118" t="s">
        <v>147</v>
      </c>
      <c r="H1101" s="188">
        <v>314819</v>
      </c>
      <c r="I1101" s="161">
        <f>IFERROR(H1101/E1085,"-")</f>
        <v>6.5623302453888242E-4</v>
      </c>
      <c r="J1101" s="188">
        <v>60</v>
      </c>
      <c r="K1101" s="161">
        <f>IFERROR(J1101/F1085,"-")</f>
        <v>7.7419354838709681E-2</v>
      </c>
      <c r="L1101" s="191">
        <f t="shared" si="640"/>
        <v>5246.9833333333336</v>
      </c>
      <c r="M1101" s="102">
        <f t="shared" si="626"/>
        <v>6.8399452804377564E-3</v>
      </c>
      <c r="N1101" s="569"/>
      <c r="O1101" s="569"/>
      <c r="P1101" s="118" t="s">
        <v>147</v>
      </c>
      <c r="Q1101" s="188">
        <v>39628</v>
      </c>
      <c r="R1101" s="161">
        <f>IFERROR(Q1101/N1085,"-")</f>
        <v>6.316322340922016E-4</v>
      </c>
      <c r="S1101" s="188">
        <v>5</v>
      </c>
      <c r="T1101" s="161">
        <f>IFERROR(S1101/O1085,"-")</f>
        <v>0.05</v>
      </c>
      <c r="U1101" s="191">
        <f t="shared" si="641"/>
        <v>7925.6</v>
      </c>
      <c r="V1101" s="102">
        <f t="shared" si="627"/>
        <v>5.699954400364797E-4</v>
      </c>
      <c r="W1101" s="569"/>
      <c r="X1101" s="569"/>
      <c r="Y1101" s="118" t="s">
        <v>147</v>
      </c>
      <c r="Z1101" s="188">
        <v>40215</v>
      </c>
      <c r="AA1101" s="161">
        <f>IFERROR(Z1101/W1085,"-")</f>
        <v>1.0093731269558723E-3</v>
      </c>
      <c r="AB1101" s="188">
        <v>6</v>
      </c>
      <c r="AC1101" s="161">
        <f>IFERROR(AB1101/X1085,"-")</f>
        <v>9.2307692307692313E-2</v>
      </c>
      <c r="AD1101" s="191">
        <f t="shared" si="642"/>
        <v>6702.5</v>
      </c>
      <c r="AE1101" s="102">
        <f t="shared" si="628"/>
        <v>6.8399452804377564E-4</v>
      </c>
      <c r="AF1101" s="569"/>
      <c r="AG1101" s="569"/>
      <c r="AH1101" s="118" t="s">
        <v>147</v>
      </c>
      <c r="AI1101" s="188">
        <v>158766</v>
      </c>
      <c r="AJ1101" s="161">
        <f>IFERROR(AI1101/AF1085,"-")</f>
        <v>1.5905428589318138E-3</v>
      </c>
      <c r="AK1101" s="188">
        <v>19</v>
      </c>
      <c r="AL1101" s="161">
        <f>IFERROR(AK1101/AG1085,"-")</f>
        <v>0.16814159292035399</v>
      </c>
      <c r="AM1101" s="191">
        <f t="shared" si="643"/>
        <v>8356.105263157895</v>
      </c>
      <c r="AN1101" s="102">
        <f t="shared" si="629"/>
        <v>2.1659826721386229E-3</v>
      </c>
      <c r="AO1101" s="569"/>
      <c r="AP1101" s="586"/>
      <c r="AQ1101" s="118" t="s">
        <v>147</v>
      </c>
      <c r="AR1101" s="188">
        <f t="shared" si="638"/>
        <v>553428</v>
      </c>
      <c r="AS1101" s="161">
        <f>IFERROR(AR1101/AO1085,"-")</f>
        <v>8.1131627793550542E-4</v>
      </c>
      <c r="AT1101" s="188">
        <f t="shared" si="639"/>
        <v>90</v>
      </c>
      <c r="AU1101" s="161">
        <f>IFERROR(AT1101/AP1085,"-")</f>
        <v>8.5470085470085472E-2</v>
      </c>
      <c r="AV1101" s="191">
        <f t="shared" si="644"/>
        <v>6149.2</v>
      </c>
      <c r="AW1101" s="102">
        <f t="shared" si="630"/>
        <v>1.0259917920656635E-2</v>
      </c>
      <c r="AX1101" s="112"/>
      <c r="BN1101" s="476"/>
      <c r="BO1101" s="566"/>
      <c r="BP1101" s="569"/>
      <c r="BQ1101" s="569"/>
      <c r="BR1101" s="388" t="s">
        <v>140</v>
      </c>
      <c r="BS1101" s="374">
        <v>48969</v>
      </c>
      <c r="BT1101" s="329">
        <v>1.016857503521281E-3</v>
      </c>
      <c r="BU1101" s="374">
        <v>1</v>
      </c>
      <c r="BV1101" s="329">
        <v>1.6949152542372881E-2</v>
      </c>
      <c r="BW1101" s="374">
        <v>48969</v>
      </c>
      <c r="BX1101" s="389">
        <v>2.105263157894737E-4</v>
      </c>
      <c r="CA1101" s="9"/>
      <c r="CB1101" s="138"/>
      <c r="CC1101" s="138"/>
      <c r="CD1101" s="138"/>
      <c r="CE1101" s="138"/>
      <c r="CF1101" s="138"/>
      <c r="CG1101" s="138"/>
      <c r="CH1101" s="1"/>
      <c r="CI1101" s="9"/>
      <c r="CJ1101" s="130"/>
      <c r="CK1101" s="130"/>
      <c r="CL1101" s="130"/>
      <c r="CM1101" s="1"/>
      <c r="CN1101" s="1"/>
      <c r="CO1101" s="1"/>
      <c r="CP1101" s="1"/>
      <c r="CQ1101" s="1"/>
    </row>
    <row r="1102" spans="2:95" s="14" customFormat="1" ht="13.5" customHeight="1">
      <c r="B1102" s="451"/>
      <c r="C1102" s="567"/>
      <c r="D1102" s="582"/>
      <c r="E1102" s="570"/>
      <c r="F1102" s="570"/>
      <c r="G1102" s="119" t="s">
        <v>74</v>
      </c>
      <c r="H1102" s="181">
        <v>86646614</v>
      </c>
      <c r="I1102" s="161">
        <f>IFERROR(H1102/E1085,"-")</f>
        <v>0.18061289049032322</v>
      </c>
      <c r="J1102" s="188">
        <v>578</v>
      </c>
      <c r="K1102" s="161">
        <f>IFERROR(J1102/F1085,"-")</f>
        <v>0.74580645161290327</v>
      </c>
      <c r="L1102" s="191">
        <f t="shared" si="640"/>
        <v>149907.63667820068</v>
      </c>
      <c r="M1102" s="103">
        <f t="shared" si="626"/>
        <v>6.589147286821706E-2</v>
      </c>
      <c r="N1102" s="570"/>
      <c r="O1102" s="570"/>
      <c r="P1102" s="119" t="s">
        <v>74</v>
      </c>
      <c r="Q1102" s="181">
        <v>8891268</v>
      </c>
      <c r="R1102" s="161">
        <f>IFERROR(Q1102/N1085,"-")</f>
        <v>0.14171826664864492</v>
      </c>
      <c r="S1102" s="188">
        <v>80</v>
      </c>
      <c r="T1102" s="161">
        <f>IFERROR(S1102/O1085,"-")</f>
        <v>0.8</v>
      </c>
      <c r="U1102" s="191">
        <f t="shared" si="641"/>
        <v>111140.85</v>
      </c>
      <c r="V1102" s="103">
        <f t="shared" si="627"/>
        <v>9.1199270405836752E-3</v>
      </c>
      <c r="W1102" s="570"/>
      <c r="X1102" s="570"/>
      <c r="Y1102" s="119" t="s">
        <v>74</v>
      </c>
      <c r="Z1102" s="181">
        <v>7785283</v>
      </c>
      <c r="AA1102" s="161">
        <f>IFERROR(Z1102/W1085,"-")</f>
        <v>0.1954060784768468</v>
      </c>
      <c r="AB1102" s="188">
        <v>50</v>
      </c>
      <c r="AC1102" s="161">
        <f>IFERROR(AB1102/X1085,"-")</f>
        <v>0.76923076923076927</v>
      </c>
      <c r="AD1102" s="191">
        <f t="shared" si="642"/>
        <v>155705.66</v>
      </c>
      <c r="AE1102" s="103">
        <f t="shared" si="628"/>
        <v>5.699954400364797E-3</v>
      </c>
      <c r="AF1102" s="570"/>
      <c r="AG1102" s="570"/>
      <c r="AH1102" s="119" t="s">
        <v>74</v>
      </c>
      <c r="AI1102" s="181">
        <v>19089991</v>
      </c>
      <c r="AJ1102" s="161">
        <f>IFERROR(AI1102/AF1085,"-")</f>
        <v>0.1912465443616555</v>
      </c>
      <c r="AK1102" s="188">
        <v>96</v>
      </c>
      <c r="AL1102" s="161">
        <f>IFERROR(AK1102/AG1085,"-")</f>
        <v>0.84955752212389379</v>
      </c>
      <c r="AM1102" s="191">
        <f t="shared" si="643"/>
        <v>198854.07291666666</v>
      </c>
      <c r="AN1102" s="103">
        <f t="shared" si="629"/>
        <v>1.094391244870041E-2</v>
      </c>
      <c r="AO1102" s="570"/>
      <c r="AP1102" s="587"/>
      <c r="AQ1102" s="119" t="s">
        <v>74</v>
      </c>
      <c r="AR1102" s="181">
        <f t="shared" si="638"/>
        <v>122413156</v>
      </c>
      <c r="AS1102" s="161">
        <f>IFERROR(AR1102/AO1085,"-")</f>
        <v>0.17945565836253022</v>
      </c>
      <c r="AT1102" s="188">
        <f t="shared" si="639"/>
        <v>804</v>
      </c>
      <c r="AU1102" s="161">
        <f>IFERROR(AT1102/AP1085,"-")</f>
        <v>0.76353276353276356</v>
      </c>
      <c r="AV1102" s="191">
        <f t="shared" si="644"/>
        <v>152255.16915422885</v>
      </c>
      <c r="AW1102" s="103">
        <f t="shared" si="630"/>
        <v>9.1655266757865936E-2</v>
      </c>
      <c r="AX1102" s="112"/>
      <c r="BN1102" s="476"/>
      <c r="BO1102" s="566"/>
      <c r="BP1102" s="569"/>
      <c r="BQ1102" s="569"/>
      <c r="BR1102" s="388" t="s">
        <v>141</v>
      </c>
      <c r="BS1102" s="374">
        <v>41981</v>
      </c>
      <c r="BT1102" s="329">
        <v>8.7174936909732487E-4</v>
      </c>
      <c r="BU1102" s="374">
        <v>3</v>
      </c>
      <c r="BV1102" s="329">
        <v>5.0847457627118647E-2</v>
      </c>
      <c r="BW1102" s="374">
        <v>13993.666666666666</v>
      </c>
      <c r="BX1102" s="389">
        <v>6.3157894736842106E-4</v>
      </c>
      <c r="CA1102" s="9"/>
      <c r="CB1102" s="138"/>
      <c r="CC1102" s="138"/>
      <c r="CD1102" s="138"/>
      <c r="CE1102" s="138"/>
      <c r="CF1102" s="138"/>
      <c r="CG1102" s="138"/>
      <c r="CH1102" s="1"/>
      <c r="CI1102" s="9"/>
      <c r="CJ1102" s="130"/>
      <c r="CK1102" s="130"/>
      <c r="CL1102" s="130"/>
      <c r="CM1102" s="1"/>
      <c r="CN1102" s="1"/>
      <c r="CO1102" s="1"/>
      <c r="CP1102" s="1"/>
      <c r="CQ1102" s="1"/>
    </row>
    <row r="1103" spans="2:95" s="14" customFormat="1" ht="13.5" customHeight="1">
      <c r="B1103" s="451">
        <v>62</v>
      </c>
      <c r="C1103" s="565" t="s">
        <v>17</v>
      </c>
      <c r="D1103" s="580">
        <f>BL66</f>
        <v>13251</v>
      </c>
      <c r="E1103" s="568">
        <f>VLOOKUP(C1103,$AY$5:$BI$78,2,0)</f>
        <v>468351440</v>
      </c>
      <c r="F1103" s="568">
        <f>VLOOKUP(C1103,$AY$5:$BI$78,7,0)</f>
        <v>852</v>
      </c>
      <c r="G1103" s="115" t="s">
        <v>133</v>
      </c>
      <c r="H1103" s="186">
        <v>11118635</v>
      </c>
      <c r="I1103" s="159">
        <f>IFERROR(H1103/E1103,"-")</f>
        <v>2.3739939819550891E-2</v>
      </c>
      <c r="J1103" s="186">
        <v>148</v>
      </c>
      <c r="K1103" s="159">
        <f>IFERROR(J1103/F1103,"-")</f>
        <v>0.17370892018779344</v>
      </c>
      <c r="L1103" s="189">
        <f t="shared" si="640"/>
        <v>75125.91216216216</v>
      </c>
      <c r="M1103" s="100">
        <f>IFERROR(J1103/$BL$66,0)</f>
        <v>1.1168968379744924E-2</v>
      </c>
      <c r="N1103" s="568">
        <f>VLOOKUP(C1103,$AY$5:$BI$78,3,0)</f>
        <v>46522570</v>
      </c>
      <c r="O1103" s="568">
        <f>VLOOKUP(C1103,$AY$5:$BI$78,8,0)</f>
        <v>75</v>
      </c>
      <c r="P1103" s="115" t="s">
        <v>133</v>
      </c>
      <c r="Q1103" s="186">
        <v>428914</v>
      </c>
      <c r="R1103" s="159">
        <f>IFERROR(Q1103/N1103,"-")</f>
        <v>9.219482070745447E-3</v>
      </c>
      <c r="S1103" s="186">
        <v>16</v>
      </c>
      <c r="T1103" s="159">
        <f>IFERROR(S1103/O1103,"-")</f>
        <v>0.21333333333333335</v>
      </c>
      <c r="U1103" s="189">
        <f t="shared" si="641"/>
        <v>26807.125</v>
      </c>
      <c r="V1103" s="100">
        <f>IFERROR(S1103/$BL$66,0)</f>
        <v>1.2074560410535054E-3</v>
      </c>
      <c r="W1103" s="568">
        <f>VLOOKUP(C1103,$AY$5:$BI$78,4,0)</f>
        <v>39889510</v>
      </c>
      <c r="X1103" s="568">
        <f>VLOOKUP(C1103,$AY$5:$BI$78,9,0)</f>
        <v>53</v>
      </c>
      <c r="Y1103" s="115" t="s">
        <v>133</v>
      </c>
      <c r="Z1103" s="186">
        <v>243877</v>
      </c>
      <c r="AA1103" s="159">
        <f>IFERROR(Z1103/W1103,"-")</f>
        <v>6.1138128796267488E-3</v>
      </c>
      <c r="AB1103" s="186">
        <v>10</v>
      </c>
      <c r="AC1103" s="159">
        <f>IFERROR(AB1103/X1103,"-")</f>
        <v>0.18867924528301888</v>
      </c>
      <c r="AD1103" s="189">
        <f t="shared" si="642"/>
        <v>24387.7</v>
      </c>
      <c r="AE1103" s="100">
        <f>IFERROR(AB1103/$BL$66,0)</f>
        <v>7.5466002565844085E-4</v>
      </c>
      <c r="AF1103" s="568">
        <f>VLOOKUP(C1103,$AY$5:$BI$78,5,0)</f>
        <v>68957120</v>
      </c>
      <c r="AG1103" s="568">
        <f>VLOOKUP(C1103,$AY$5:$BI$78,10,0)</f>
        <v>108</v>
      </c>
      <c r="AH1103" s="115" t="s">
        <v>133</v>
      </c>
      <c r="AI1103" s="186">
        <v>243123</v>
      </c>
      <c r="AJ1103" s="159">
        <f>IFERROR(AI1103/AF1103,"-")</f>
        <v>3.5257127907894065E-3</v>
      </c>
      <c r="AK1103" s="186">
        <v>16</v>
      </c>
      <c r="AL1103" s="159">
        <f>IFERROR(AK1103/AG1103,"-")</f>
        <v>0.14814814814814814</v>
      </c>
      <c r="AM1103" s="189">
        <f t="shared" si="643"/>
        <v>15195.1875</v>
      </c>
      <c r="AN1103" s="100">
        <f>IFERROR(AK1103/$BL$66,0)</f>
        <v>1.2074560410535054E-3</v>
      </c>
      <c r="AO1103" s="568">
        <f>VLOOKUP(C1103,$AY$5:$BI$78,6,0)</f>
        <v>623720640</v>
      </c>
      <c r="AP1103" s="585">
        <f>VLOOKUP(C1103,$AY$5:$BI$78,11,0)</f>
        <v>1088</v>
      </c>
      <c r="AQ1103" s="115" t="s">
        <v>133</v>
      </c>
      <c r="AR1103" s="186">
        <f t="shared" si="638"/>
        <v>12034549</v>
      </c>
      <c r="AS1103" s="159">
        <f>IFERROR(AR1103/AO1103,"-")</f>
        <v>1.9294774339999394E-2</v>
      </c>
      <c r="AT1103" s="186">
        <f t="shared" si="639"/>
        <v>190</v>
      </c>
      <c r="AU1103" s="159">
        <f>IFERROR(AT1103/AP1103,"-")</f>
        <v>0.17463235294117646</v>
      </c>
      <c r="AV1103" s="189">
        <f t="shared" si="644"/>
        <v>63339.731578947365</v>
      </c>
      <c r="AW1103" s="100">
        <f>IFERROR(AT1103/$BL$66,0)</f>
        <v>1.4338540487510376E-2</v>
      </c>
      <c r="AX1103" s="112"/>
      <c r="BN1103" s="476"/>
      <c r="BO1103" s="566"/>
      <c r="BP1103" s="569"/>
      <c r="BQ1103" s="569"/>
      <c r="BR1103" s="388" t="s">
        <v>142</v>
      </c>
      <c r="BS1103" s="374">
        <v>111513</v>
      </c>
      <c r="BT1103" s="329">
        <v>2.3156043780793688E-3</v>
      </c>
      <c r="BU1103" s="374">
        <v>1</v>
      </c>
      <c r="BV1103" s="329">
        <v>1.6949152542372881E-2</v>
      </c>
      <c r="BW1103" s="374">
        <v>111513</v>
      </c>
      <c r="BX1103" s="389">
        <v>2.105263157894737E-4</v>
      </c>
      <c r="CA1103" s="9"/>
      <c r="CB1103" s="138"/>
      <c r="CC1103" s="138"/>
      <c r="CD1103" s="138"/>
      <c r="CE1103" s="138"/>
      <c r="CF1103" s="138"/>
      <c r="CG1103" s="138"/>
      <c r="CH1103" s="1"/>
      <c r="CI1103" s="9"/>
      <c r="CJ1103" s="130"/>
      <c r="CK1103" s="130"/>
      <c r="CL1103" s="130"/>
      <c r="CM1103" s="1"/>
      <c r="CN1103" s="1"/>
      <c r="CO1103" s="1"/>
      <c r="CP1103" s="1"/>
      <c r="CQ1103" s="1"/>
    </row>
    <row r="1104" spans="2:95" s="14" customFormat="1" ht="13.5" customHeight="1">
      <c r="B1104" s="451"/>
      <c r="C1104" s="566"/>
      <c r="D1104" s="581"/>
      <c r="E1104" s="569"/>
      <c r="F1104" s="569"/>
      <c r="G1104" s="116" t="s">
        <v>134</v>
      </c>
      <c r="H1104" s="187">
        <v>10204916</v>
      </c>
      <c r="I1104" s="160">
        <f>IFERROR(H1104/E1103,"-")</f>
        <v>2.1789013822611499E-2</v>
      </c>
      <c r="J1104" s="187">
        <v>184</v>
      </c>
      <c r="K1104" s="160">
        <f>IFERROR(J1104/F1103,"-")</f>
        <v>0.215962441314554</v>
      </c>
      <c r="L1104" s="190">
        <f t="shared" si="640"/>
        <v>55461.5</v>
      </c>
      <c r="M1104" s="101">
        <f t="shared" ref="M1104:M1120" si="645">IFERROR(J1104/$BL$66,0)</f>
        <v>1.3885744472115312E-2</v>
      </c>
      <c r="N1104" s="569"/>
      <c r="O1104" s="569"/>
      <c r="P1104" s="116" t="s">
        <v>134</v>
      </c>
      <c r="Q1104" s="187">
        <v>272340</v>
      </c>
      <c r="R1104" s="160">
        <f>IFERROR(Q1104/N1103,"-")</f>
        <v>5.8539328330313653E-3</v>
      </c>
      <c r="S1104" s="187">
        <v>16</v>
      </c>
      <c r="T1104" s="160">
        <f>IFERROR(S1104/O1103,"-")</f>
        <v>0.21333333333333335</v>
      </c>
      <c r="U1104" s="190">
        <f t="shared" si="641"/>
        <v>17021.25</v>
      </c>
      <c r="V1104" s="101">
        <f t="shared" ref="V1104:V1120" si="646">IFERROR(S1104/$BL$66,0)</f>
        <v>1.2074560410535054E-3</v>
      </c>
      <c r="W1104" s="569"/>
      <c r="X1104" s="569"/>
      <c r="Y1104" s="116" t="s">
        <v>134</v>
      </c>
      <c r="Z1104" s="187">
        <v>79256</v>
      </c>
      <c r="AA1104" s="160">
        <f>IFERROR(Z1104/W1103,"-")</f>
        <v>1.9868882821573891E-3</v>
      </c>
      <c r="AB1104" s="187">
        <v>6</v>
      </c>
      <c r="AC1104" s="160">
        <f>IFERROR(AB1104/X1103,"-")</f>
        <v>0.11320754716981132</v>
      </c>
      <c r="AD1104" s="190">
        <f t="shared" si="642"/>
        <v>13209.333333333334</v>
      </c>
      <c r="AE1104" s="101">
        <f t="shared" ref="AE1104:AE1120" si="647">IFERROR(AB1104/$BL$66,0)</f>
        <v>4.527960153950645E-4</v>
      </c>
      <c r="AF1104" s="569"/>
      <c r="AG1104" s="569"/>
      <c r="AH1104" s="116" t="s">
        <v>134</v>
      </c>
      <c r="AI1104" s="187">
        <v>494731</v>
      </c>
      <c r="AJ1104" s="160">
        <f>IFERROR(AI1104/AF1103,"-")</f>
        <v>7.1744730638402532E-3</v>
      </c>
      <c r="AK1104" s="187">
        <v>30</v>
      </c>
      <c r="AL1104" s="160">
        <f>IFERROR(AK1104/AG1103,"-")</f>
        <v>0.27777777777777779</v>
      </c>
      <c r="AM1104" s="190">
        <f t="shared" si="643"/>
        <v>16491.033333333333</v>
      </c>
      <c r="AN1104" s="101">
        <f t="shared" ref="AN1104:AN1120" si="648">IFERROR(AK1104/$BL$66,0)</f>
        <v>2.2639800769753225E-3</v>
      </c>
      <c r="AO1104" s="569"/>
      <c r="AP1104" s="586"/>
      <c r="AQ1104" s="116" t="s">
        <v>134</v>
      </c>
      <c r="AR1104" s="187">
        <f t="shared" si="638"/>
        <v>11051243</v>
      </c>
      <c r="AS1104" s="160">
        <f>IFERROR(AR1104/AO1103,"-")</f>
        <v>1.7718257648167614E-2</v>
      </c>
      <c r="AT1104" s="187">
        <f t="shared" si="639"/>
        <v>236</v>
      </c>
      <c r="AU1104" s="160">
        <f>IFERROR(AT1104/AP1103,"-")</f>
        <v>0.21691176470588236</v>
      </c>
      <c r="AV1104" s="190">
        <f t="shared" si="644"/>
        <v>46827.300847457627</v>
      </c>
      <c r="AW1104" s="101">
        <f t="shared" ref="AW1104:AW1120" si="649">IFERROR(AT1104/$BL$66,0)</f>
        <v>1.7809976605539204E-2</v>
      </c>
      <c r="AX1104" s="112"/>
      <c r="BN1104" s="476"/>
      <c r="BO1104" s="566"/>
      <c r="BP1104" s="569"/>
      <c r="BQ1104" s="569"/>
      <c r="BR1104" s="388" t="s">
        <v>143</v>
      </c>
      <c r="BS1104" s="374">
        <v>6224</v>
      </c>
      <c r="BT1104" s="329">
        <v>1.2924342138733594E-4</v>
      </c>
      <c r="BU1104" s="374">
        <v>1</v>
      </c>
      <c r="BV1104" s="329">
        <v>1.6949152542372881E-2</v>
      </c>
      <c r="BW1104" s="374">
        <v>6224</v>
      </c>
      <c r="BX1104" s="389">
        <v>2.105263157894737E-4</v>
      </c>
      <c r="CA1104" s="9"/>
      <c r="CB1104" s="138"/>
      <c r="CC1104" s="138"/>
      <c r="CD1104" s="138"/>
      <c r="CE1104" s="138"/>
      <c r="CF1104" s="138"/>
      <c r="CG1104" s="138"/>
      <c r="CH1104" s="1"/>
      <c r="CI1104" s="9"/>
      <c r="CJ1104" s="130"/>
      <c r="CK1104" s="130"/>
      <c r="CL1104" s="130"/>
      <c r="CM1104" s="1"/>
      <c r="CN1104" s="1"/>
      <c r="CO1104" s="1"/>
      <c r="CP1104" s="1"/>
      <c r="CQ1104" s="1"/>
    </row>
    <row r="1105" spans="2:95" s="14" customFormat="1" ht="13.5" customHeight="1">
      <c r="B1105" s="451"/>
      <c r="C1105" s="566"/>
      <c r="D1105" s="581"/>
      <c r="E1105" s="569"/>
      <c r="F1105" s="569"/>
      <c r="G1105" s="116" t="s">
        <v>474</v>
      </c>
      <c r="H1105" s="187">
        <v>11768525</v>
      </c>
      <c r="I1105" s="160">
        <f>IFERROR(H1105/E1103,"-")</f>
        <v>2.5127551652237901E-2</v>
      </c>
      <c r="J1105" s="187">
        <v>52</v>
      </c>
      <c r="K1105" s="160">
        <f>IFERROR(J1105/F1103,"-")</f>
        <v>6.1032863849765258E-2</v>
      </c>
      <c r="L1105" s="190">
        <f t="shared" si="640"/>
        <v>226317.78846153847</v>
      </c>
      <c r="M1105" s="101">
        <f t="shared" si="645"/>
        <v>3.9242321334238923E-3</v>
      </c>
      <c r="N1105" s="569"/>
      <c r="O1105" s="569"/>
      <c r="P1105" s="116" t="s">
        <v>474</v>
      </c>
      <c r="Q1105" s="187">
        <v>89240</v>
      </c>
      <c r="R1105" s="160">
        <f>IFERROR(Q1105/N1103,"-")</f>
        <v>1.9182087318047993E-3</v>
      </c>
      <c r="S1105" s="187">
        <v>8</v>
      </c>
      <c r="T1105" s="160">
        <f>IFERROR(S1105/O1103,"-")</f>
        <v>0.10666666666666667</v>
      </c>
      <c r="U1105" s="190">
        <f t="shared" si="641"/>
        <v>11155</v>
      </c>
      <c r="V1105" s="101">
        <f t="shared" si="646"/>
        <v>6.0372802052675271E-4</v>
      </c>
      <c r="W1105" s="569"/>
      <c r="X1105" s="569"/>
      <c r="Y1105" s="116" t="s">
        <v>474</v>
      </c>
      <c r="Z1105" s="187">
        <v>5546</v>
      </c>
      <c r="AA1105" s="160">
        <f>IFERROR(Z1105/W1103,"-")</f>
        <v>1.3903404679576159E-4</v>
      </c>
      <c r="AB1105" s="187">
        <v>2</v>
      </c>
      <c r="AC1105" s="160">
        <f>IFERROR(AB1105/X1103,"-")</f>
        <v>3.7735849056603772E-2</v>
      </c>
      <c r="AD1105" s="190">
        <f t="shared" si="642"/>
        <v>2773</v>
      </c>
      <c r="AE1105" s="101">
        <f t="shared" si="647"/>
        <v>1.5093200513168818E-4</v>
      </c>
      <c r="AF1105" s="569"/>
      <c r="AG1105" s="569"/>
      <c r="AH1105" s="116" t="s">
        <v>474</v>
      </c>
      <c r="AI1105" s="187">
        <v>3507158</v>
      </c>
      <c r="AJ1105" s="160">
        <f>IFERROR(AI1105/AF1103,"-")</f>
        <v>5.0859983711616728E-2</v>
      </c>
      <c r="AK1105" s="187">
        <v>11</v>
      </c>
      <c r="AL1105" s="160">
        <f>IFERROR(AK1105/AG1103,"-")</f>
        <v>0.10185185185185185</v>
      </c>
      <c r="AM1105" s="190">
        <f t="shared" si="643"/>
        <v>318832.54545454547</v>
      </c>
      <c r="AN1105" s="101">
        <f t="shared" si="648"/>
        <v>8.3012602822428493E-4</v>
      </c>
      <c r="AO1105" s="569"/>
      <c r="AP1105" s="586"/>
      <c r="AQ1105" s="116" t="s">
        <v>474</v>
      </c>
      <c r="AR1105" s="187">
        <f t="shared" si="638"/>
        <v>15370469</v>
      </c>
      <c r="AS1105" s="160">
        <f>IFERROR(AR1105/AO1103,"-")</f>
        <v>2.4643194427556542E-2</v>
      </c>
      <c r="AT1105" s="187">
        <f t="shared" si="639"/>
        <v>73</v>
      </c>
      <c r="AU1105" s="160">
        <f>IFERROR(AT1105/AP1103,"-")</f>
        <v>6.7095588235294115E-2</v>
      </c>
      <c r="AV1105" s="190">
        <f t="shared" si="644"/>
        <v>210554.36986301371</v>
      </c>
      <c r="AW1105" s="101">
        <f t="shared" si="649"/>
        <v>5.5090181873066182E-3</v>
      </c>
      <c r="AX1105" s="111"/>
      <c r="BJ1105" s="12"/>
      <c r="BM1105" s="12"/>
      <c r="BN1105" s="476"/>
      <c r="BO1105" s="566"/>
      <c r="BP1105" s="569"/>
      <c r="BQ1105" s="569"/>
      <c r="BR1105" s="388" t="s">
        <v>144</v>
      </c>
      <c r="BS1105" s="374">
        <v>205259</v>
      </c>
      <c r="BT1105" s="329">
        <v>4.2622711167325167E-3</v>
      </c>
      <c r="BU1105" s="374">
        <v>7</v>
      </c>
      <c r="BV1105" s="329">
        <v>0.11864406779661017</v>
      </c>
      <c r="BW1105" s="374">
        <v>29322.714285714286</v>
      </c>
      <c r="BX1105" s="389">
        <v>1.4736842105263158E-3</v>
      </c>
      <c r="BY1105" s="12"/>
      <c r="CA1105" s="9"/>
      <c r="CB1105" s="138"/>
      <c r="CC1105" s="138"/>
      <c r="CD1105" s="138"/>
      <c r="CE1105" s="138"/>
      <c r="CF1105" s="138"/>
      <c r="CG1105" s="138"/>
      <c r="CH1105" s="1"/>
      <c r="CI1105" s="9"/>
      <c r="CJ1105" s="130"/>
      <c r="CK1105" s="130"/>
      <c r="CL1105" s="130"/>
      <c r="CM1105" s="1"/>
      <c r="CN1105" s="1"/>
      <c r="CO1105" s="1"/>
      <c r="CP1105" s="1"/>
      <c r="CQ1105" s="1"/>
    </row>
    <row r="1106" spans="2:95" s="14" customFormat="1" ht="13.5" customHeight="1">
      <c r="B1106" s="451"/>
      <c r="C1106" s="566"/>
      <c r="D1106" s="581"/>
      <c r="E1106" s="569"/>
      <c r="F1106" s="569"/>
      <c r="G1106" s="117" t="s">
        <v>135</v>
      </c>
      <c r="H1106" s="187">
        <v>9160608</v>
      </c>
      <c r="I1106" s="160">
        <f>IFERROR(H1106/E1103,"-")</f>
        <v>1.9559260883237596E-2</v>
      </c>
      <c r="J1106" s="187">
        <v>212</v>
      </c>
      <c r="K1106" s="160">
        <f>IFERROR(J1106/F1103,"-")</f>
        <v>0.24882629107981222</v>
      </c>
      <c r="L1106" s="190">
        <f t="shared" si="640"/>
        <v>43210.415094339623</v>
      </c>
      <c r="M1106" s="101">
        <f t="shared" si="645"/>
        <v>1.5998792543958945E-2</v>
      </c>
      <c r="N1106" s="569"/>
      <c r="O1106" s="569"/>
      <c r="P1106" s="117" t="s">
        <v>135</v>
      </c>
      <c r="Q1106" s="187">
        <v>1730890</v>
      </c>
      <c r="R1106" s="160">
        <f>IFERROR(Q1106/N1103,"-")</f>
        <v>3.7205382247799297E-2</v>
      </c>
      <c r="S1106" s="187">
        <v>17</v>
      </c>
      <c r="T1106" s="160">
        <f>IFERROR(S1106/O1103,"-")</f>
        <v>0.22666666666666666</v>
      </c>
      <c r="U1106" s="190">
        <f t="shared" si="641"/>
        <v>101817.05882352941</v>
      </c>
      <c r="V1106" s="101">
        <f t="shared" si="646"/>
        <v>1.2829220436193494E-3</v>
      </c>
      <c r="W1106" s="569"/>
      <c r="X1106" s="569"/>
      <c r="Y1106" s="117" t="s">
        <v>135</v>
      </c>
      <c r="Z1106" s="187">
        <v>348579</v>
      </c>
      <c r="AA1106" s="160">
        <f>IFERROR(Z1106/W1103,"-")</f>
        <v>8.7386132344067398E-3</v>
      </c>
      <c r="AB1106" s="187">
        <v>18</v>
      </c>
      <c r="AC1106" s="160">
        <f>IFERROR(AB1106/X1103,"-")</f>
        <v>0.33962264150943394</v>
      </c>
      <c r="AD1106" s="190">
        <f t="shared" si="642"/>
        <v>19365.5</v>
      </c>
      <c r="AE1106" s="101">
        <f t="shared" si="647"/>
        <v>1.3583880461851936E-3</v>
      </c>
      <c r="AF1106" s="569"/>
      <c r="AG1106" s="569"/>
      <c r="AH1106" s="117" t="s">
        <v>135</v>
      </c>
      <c r="AI1106" s="187">
        <v>797742</v>
      </c>
      <c r="AJ1106" s="160">
        <f>IFERROR(AI1106/AF1103,"-")</f>
        <v>1.1568667600967093E-2</v>
      </c>
      <c r="AK1106" s="187">
        <v>30</v>
      </c>
      <c r="AL1106" s="160">
        <f>IFERROR(AK1106/AG1103,"-")</f>
        <v>0.27777777777777779</v>
      </c>
      <c r="AM1106" s="190">
        <f t="shared" si="643"/>
        <v>26591.4</v>
      </c>
      <c r="AN1106" s="101">
        <f t="shared" si="648"/>
        <v>2.2639800769753225E-3</v>
      </c>
      <c r="AO1106" s="569"/>
      <c r="AP1106" s="586"/>
      <c r="AQ1106" s="117" t="s">
        <v>135</v>
      </c>
      <c r="AR1106" s="187">
        <f t="shared" si="638"/>
        <v>12037819</v>
      </c>
      <c r="AS1106" s="160">
        <f>IFERROR(AR1106/AO1103,"-")</f>
        <v>1.9300017071745453E-2</v>
      </c>
      <c r="AT1106" s="187">
        <f t="shared" si="639"/>
        <v>277</v>
      </c>
      <c r="AU1106" s="160">
        <f>IFERROR(AT1106/AP1103,"-")</f>
        <v>0.2545955882352941</v>
      </c>
      <c r="AV1106" s="190">
        <f t="shared" si="644"/>
        <v>43457.830324909744</v>
      </c>
      <c r="AW1106" s="101">
        <f t="shared" si="649"/>
        <v>2.0904082710738812E-2</v>
      </c>
      <c r="AX1106" s="112"/>
      <c r="BN1106" s="476"/>
      <c r="BO1106" s="566"/>
      <c r="BP1106" s="569"/>
      <c r="BQ1106" s="569"/>
      <c r="BR1106" s="388" t="s">
        <v>145</v>
      </c>
      <c r="BS1106" s="374">
        <v>69234</v>
      </c>
      <c r="BT1106" s="329">
        <v>1.4376669402845141E-3</v>
      </c>
      <c r="BU1106" s="374">
        <v>3</v>
      </c>
      <c r="BV1106" s="329">
        <v>5.0847457627118647E-2</v>
      </c>
      <c r="BW1106" s="374">
        <v>23078</v>
      </c>
      <c r="BX1106" s="389">
        <v>6.3157894736842106E-4</v>
      </c>
      <c r="CA1106" s="9"/>
      <c r="CB1106" s="138"/>
      <c r="CC1106" s="138"/>
      <c r="CD1106" s="138"/>
      <c r="CE1106" s="138"/>
      <c r="CF1106" s="138"/>
      <c r="CG1106" s="138"/>
      <c r="CH1106" s="1"/>
      <c r="CI1106" s="9"/>
      <c r="CJ1106" s="130"/>
      <c r="CK1106" s="130"/>
      <c r="CL1106" s="130"/>
      <c r="CM1106" s="1"/>
      <c r="CN1106" s="1"/>
      <c r="CO1106" s="1"/>
      <c r="CP1106" s="1"/>
      <c r="CQ1106" s="1"/>
    </row>
    <row r="1107" spans="2:95" s="14" customFormat="1" ht="13.5" customHeight="1">
      <c r="B1107" s="451"/>
      <c r="C1107" s="566"/>
      <c r="D1107" s="581"/>
      <c r="E1107" s="569"/>
      <c r="F1107" s="569"/>
      <c r="G1107" s="117" t="s">
        <v>136</v>
      </c>
      <c r="H1107" s="187">
        <v>449997</v>
      </c>
      <c r="I1107" s="160">
        <f>IFERROR(H1107/E1103,"-")</f>
        <v>9.6081054005086436E-4</v>
      </c>
      <c r="J1107" s="187">
        <v>36</v>
      </c>
      <c r="K1107" s="160">
        <f>IFERROR(J1107/F1103,"-")</f>
        <v>4.2253521126760563E-2</v>
      </c>
      <c r="L1107" s="190">
        <f t="shared" si="640"/>
        <v>12499.916666666666</v>
      </c>
      <c r="M1107" s="101">
        <f t="shared" si="645"/>
        <v>2.7167760923703871E-3</v>
      </c>
      <c r="N1107" s="569"/>
      <c r="O1107" s="569"/>
      <c r="P1107" s="117" t="s">
        <v>136</v>
      </c>
      <c r="Q1107" s="187">
        <v>0</v>
      </c>
      <c r="R1107" s="160">
        <f>IFERROR(Q1107/N1103,"-")</f>
        <v>0</v>
      </c>
      <c r="S1107" s="187">
        <v>0</v>
      </c>
      <c r="T1107" s="160">
        <f>IFERROR(S1107/O1103,"-")</f>
        <v>0</v>
      </c>
      <c r="U1107" s="190" t="str">
        <f t="shared" si="641"/>
        <v>-</v>
      </c>
      <c r="V1107" s="101">
        <f t="shared" si="646"/>
        <v>0</v>
      </c>
      <c r="W1107" s="569"/>
      <c r="X1107" s="569"/>
      <c r="Y1107" s="117" t="s">
        <v>136</v>
      </c>
      <c r="Z1107" s="187">
        <v>42058</v>
      </c>
      <c r="AA1107" s="160">
        <f>IFERROR(Z1107/W1103,"-")</f>
        <v>1.0543624125741329E-3</v>
      </c>
      <c r="AB1107" s="187">
        <v>3</v>
      </c>
      <c r="AC1107" s="160">
        <f>IFERROR(AB1107/X1103,"-")</f>
        <v>5.6603773584905662E-2</v>
      </c>
      <c r="AD1107" s="190">
        <f t="shared" si="642"/>
        <v>14019.333333333334</v>
      </c>
      <c r="AE1107" s="101">
        <f t="shared" si="647"/>
        <v>2.2639800769753225E-4</v>
      </c>
      <c r="AF1107" s="569"/>
      <c r="AG1107" s="569"/>
      <c r="AH1107" s="117" t="s">
        <v>136</v>
      </c>
      <c r="AI1107" s="187">
        <v>17583</v>
      </c>
      <c r="AJ1107" s="160">
        <f>IFERROR(AI1107/AF1103,"-")</f>
        <v>2.5498454691843278E-4</v>
      </c>
      <c r="AK1107" s="187">
        <v>2</v>
      </c>
      <c r="AL1107" s="160">
        <f>IFERROR(AK1107/AG1103,"-")</f>
        <v>1.8518518518518517E-2</v>
      </c>
      <c r="AM1107" s="190">
        <f t="shared" si="643"/>
        <v>8791.5</v>
      </c>
      <c r="AN1107" s="101">
        <f t="shared" si="648"/>
        <v>1.5093200513168818E-4</v>
      </c>
      <c r="AO1107" s="569"/>
      <c r="AP1107" s="586"/>
      <c r="AQ1107" s="117" t="s">
        <v>136</v>
      </c>
      <c r="AR1107" s="187">
        <f t="shared" si="638"/>
        <v>509638</v>
      </c>
      <c r="AS1107" s="160">
        <f>IFERROR(AR1107/AO1103,"-")</f>
        <v>8.1709337051921196E-4</v>
      </c>
      <c r="AT1107" s="187">
        <f t="shared" si="639"/>
        <v>41</v>
      </c>
      <c r="AU1107" s="160">
        <f>IFERROR(AT1107/AP1103,"-")</f>
        <v>3.7683823529411763E-2</v>
      </c>
      <c r="AV1107" s="190">
        <f t="shared" si="644"/>
        <v>12430.195121951219</v>
      </c>
      <c r="AW1107" s="101">
        <f t="shared" si="649"/>
        <v>3.0941061051996074E-3</v>
      </c>
      <c r="AX1107" s="112"/>
      <c r="BN1107" s="476"/>
      <c r="BO1107" s="566"/>
      <c r="BP1107" s="569"/>
      <c r="BQ1107" s="569"/>
      <c r="BR1107" s="388" t="s">
        <v>146</v>
      </c>
      <c r="BS1107" s="374">
        <v>116383</v>
      </c>
      <c r="BT1107" s="329">
        <v>2.4167315410222232E-3</v>
      </c>
      <c r="BU1107" s="374">
        <v>5</v>
      </c>
      <c r="BV1107" s="329">
        <v>8.4745762711864403E-2</v>
      </c>
      <c r="BW1107" s="374">
        <v>23276.6</v>
      </c>
      <c r="BX1107" s="389">
        <v>1.0526315789473684E-3</v>
      </c>
      <c r="CA1107" s="9"/>
      <c r="CB1107" s="138"/>
      <c r="CC1107" s="138"/>
      <c r="CD1107" s="138"/>
      <c r="CE1107" s="138"/>
      <c r="CF1107" s="138"/>
      <c r="CG1107" s="138"/>
      <c r="CH1107" s="1"/>
      <c r="CI1107" s="9"/>
      <c r="CJ1107" s="130"/>
      <c r="CK1107" s="130"/>
      <c r="CL1107" s="130"/>
      <c r="CM1107" s="1"/>
      <c r="CN1107" s="1"/>
      <c r="CO1107" s="1"/>
      <c r="CP1107" s="1"/>
      <c r="CQ1107" s="1"/>
    </row>
    <row r="1108" spans="2:95" s="14" customFormat="1" ht="13.5" customHeight="1">
      <c r="B1108" s="451"/>
      <c r="C1108" s="566"/>
      <c r="D1108" s="581"/>
      <c r="E1108" s="569"/>
      <c r="F1108" s="569"/>
      <c r="G1108" s="117" t="s">
        <v>137</v>
      </c>
      <c r="H1108" s="187">
        <v>11207090</v>
      </c>
      <c r="I1108" s="160">
        <f>IFERROR(H1108/E1103,"-")</f>
        <v>2.3928804403804117E-2</v>
      </c>
      <c r="J1108" s="187">
        <v>272</v>
      </c>
      <c r="K1108" s="160">
        <f>IFERROR(J1108/F1103,"-")</f>
        <v>0.31924882629107981</v>
      </c>
      <c r="L1108" s="190">
        <f t="shared" si="640"/>
        <v>41202.536764705881</v>
      </c>
      <c r="M1108" s="101">
        <f t="shared" si="645"/>
        <v>2.052675269790959E-2</v>
      </c>
      <c r="N1108" s="569"/>
      <c r="O1108" s="569"/>
      <c r="P1108" s="117" t="s">
        <v>137</v>
      </c>
      <c r="Q1108" s="187">
        <v>547448</v>
      </c>
      <c r="R1108" s="160">
        <f>IFERROR(Q1108/N1103,"-")</f>
        <v>1.1767363668860083E-2</v>
      </c>
      <c r="S1108" s="187">
        <v>25</v>
      </c>
      <c r="T1108" s="160">
        <f>IFERROR(S1108/O1103,"-")</f>
        <v>0.33333333333333331</v>
      </c>
      <c r="U1108" s="190">
        <f t="shared" si="641"/>
        <v>21897.919999999998</v>
      </c>
      <c r="V1108" s="101">
        <f t="shared" si="646"/>
        <v>1.8866500641461022E-3</v>
      </c>
      <c r="W1108" s="569"/>
      <c r="X1108" s="569"/>
      <c r="Y1108" s="117" t="s">
        <v>137</v>
      </c>
      <c r="Z1108" s="187">
        <v>236278</v>
      </c>
      <c r="AA1108" s="160">
        <f>IFERROR(Z1108/W1103,"-")</f>
        <v>5.9233116676539769E-3</v>
      </c>
      <c r="AB1108" s="187">
        <v>21</v>
      </c>
      <c r="AC1108" s="160">
        <f>IFERROR(AB1108/X1103,"-")</f>
        <v>0.39622641509433965</v>
      </c>
      <c r="AD1108" s="190">
        <f t="shared" si="642"/>
        <v>11251.333333333334</v>
      </c>
      <c r="AE1108" s="101">
        <f t="shared" si="647"/>
        <v>1.5847860538827259E-3</v>
      </c>
      <c r="AF1108" s="569"/>
      <c r="AG1108" s="569"/>
      <c r="AH1108" s="117" t="s">
        <v>137</v>
      </c>
      <c r="AI1108" s="187">
        <v>1094945</v>
      </c>
      <c r="AJ1108" s="160">
        <f>IFERROR(AI1108/AF1103,"-")</f>
        <v>1.5878635882705078E-2</v>
      </c>
      <c r="AK1108" s="187">
        <v>45</v>
      </c>
      <c r="AL1108" s="160">
        <f>IFERROR(AK1108/AG1103,"-")</f>
        <v>0.41666666666666669</v>
      </c>
      <c r="AM1108" s="190">
        <f t="shared" si="643"/>
        <v>24332.111111111109</v>
      </c>
      <c r="AN1108" s="101">
        <f t="shared" si="648"/>
        <v>3.3959701154629841E-3</v>
      </c>
      <c r="AO1108" s="569"/>
      <c r="AP1108" s="586"/>
      <c r="AQ1108" s="117" t="s">
        <v>137</v>
      </c>
      <c r="AR1108" s="187">
        <f t="shared" si="638"/>
        <v>13085761</v>
      </c>
      <c r="AS1108" s="160">
        <f>IFERROR(AR1108/AO1103,"-")</f>
        <v>2.0980163491142446E-2</v>
      </c>
      <c r="AT1108" s="187">
        <f t="shared" si="639"/>
        <v>363</v>
      </c>
      <c r="AU1108" s="160">
        <f>IFERROR(AT1108/AP1103,"-")</f>
        <v>0.33363970588235292</v>
      </c>
      <c r="AV1108" s="190">
        <f t="shared" si="644"/>
        <v>36048.928374655647</v>
      </c>
      <c r="AW1108" s="101">
        <f t="shared" si="649"/>
        <v>2.7394158931401402E-2</v>
      </c>
      <c r="AX1108" s="112"/>
      <c r="BN1108" s="476"/>
      <c r="BO1108" s="566"/>
      <c r="BP1108" s="569"/>
      <c r="BQ1108" s="569"/>
      <c r="BR1108" s="388" t="s">
        <v>147</v>
      </c>
      <c r="BS1108" s="374">
        <v>276053</v>
      </c>
      <c r="BT1108" s="329">
        <v>5.7323319736886638E-3</v>
      </c>
      <c r="BU1108" s="374">
        <v>6</v>
      </c>
      <c r="BV1108" s="329">
        <v>0.10169491525423729</v>
      </c>
      <c r="BW1108" s="374">
        <v>46008.833333333336</v>
      </c>
      <c r="BX1108" s="389">
        <v>1.2631578947368421E-3</v>
      </c>
      <c r="CA1108" s="9"/>
      <c r="CB1108" s="138"/>
      <c r="CC1108" s="138"/>
      <c r="CD1108" s="138"/>
      <c r="CE1108" s="138"/>
      <c r="CF1108" s="138"/>
      <c r="CG1108" s="138"/>
      <c r="CH1108" s="1"/>
      <c r="CI1108" s="9"/>
      <c r="CJ1108" s="130"/>
      <c r="CK1108" s="130"/>
      <c r="CL1108" s="130"/>
      <c r="CM1108" s="1"/>
      <c r="CN1108" s="1"/>
      <c r="CO1108" s="1"/>
      <c r="CP1108" s="1"/>
      <c r="CQ1108" s="1"/>
    </row>
    <row r="1109" spans="2:95" s="14" customFormat="1" ht="13.5" customHeight="1">
      <c r="B1109" s="451"/>
      <c r="C1109" s="566"/>
      <c r="D1109" s="581"/>
      <c r="E1109" s="569"/>
      <c r="F1109" s="569"/>
      <c r="G1109" s="117" t="s">
        <v>138</v>
      </c>
      <c r="H1109" s="187">
        <v>18149509</v>
      </c>
      <c r="I1109" s="160">
        <f>IFERROR(H1109/E1103,"-")</f>
        <v>3.8751901777007457E-2</v>
      </c>
      <c r="J1109" s="187">
        <v>245</v>
      </c>
      <c r="K1109" s="160">
        <f>IFERROR(J1109/F1103,"-")</f>
        <v>0.28755868544600938</v>
      </c>
      <c r="L1109" s="190">
        <f t="shared" si="640"/>
        <v>74079.628571428577</v>
      </c>
      <c r="M1109" s="101">
        <f t="shared" si="645"/>
        <v>1.8489170628631802E-2</v>
      </c>
      <c r="N1109" s="569"/>
      <c r="O1109" s="569"/>
      <c r="P1109" s="117" t="s">
        <v>138</v>
      </c>
      <c r="Q1109" s="187">
        <v>978648</v>
      </c>
      <c r="R1109" s="160">
        <f>IFERROR(Q1109/N1103,"-")</f>
        <v>2.1035983179777042E-2</v>
      </c>
      <c r="S1109" s="187">
        <v>22</v>
      </c>
      <c r="T1109" s="160">
        <f>IFERROR(S1109/O1103,"-")</f>
        <v>0.29333333333333333</v>
      </c>
      <c r="U1109" s="190">
        <f t="shared" si="641"/>
        <v>44484</v>
      </c>
      <c r="V1109" s="101">
        <f t="shared" si="646"/>
        <v>1.6602520564485699E-3</v>
      </c>
      <c r="W1109" s="569"/>
      <c r="X1109" s="569"/>
      <c r="Y1109" s="117" t="s">
        <v>138</v>
      </c>
      <c r="Z1109" s="187">
        <v>1200621</v>
      </c>
      <c r="AA1109" s="160">
        <f>IFERROR(Z1109/W1103,"-")</f>
        <v>3.0098665037499833E-2</v>
      </c>
      <c r="AB1109" s="187">
        <v>14</v>
      </c>
      <c r="AC1109" s="160">
        <f>IFERROR(AB1109/X1103,"-")</f>
        <v>0.26415094339622641</v>
      </c>
      <c r="AD1109" s="190">
        <f t="shared" si="642"/>
        <v>85758.642857142855</v>
      </c>
      <c r="AE1109" s="101">
        <f t="shared" si="647"/>
        <v>1.0565240359218173E-3</v>
      </c>
      <c r="AF1109" s="569"/>
      <c r="AG1109" s="569"/>
      <c r="AH1109" s="117" t="s">
        <v>138</v>
      </c>
      <c r="AI1109" s="187">
        <v>2578504</v>
      </c>
      <c r="AJ1109" s="160">
        <f>IFERROR(AI1109/AF1103,"-")</f>
        <v>3.7392860954749849E-2</v>
      </c>
      <c r="AK1109" s="187">
        <v>41</v>
      </c>
      <c r="AL1109" s="160">
        <f>IFERROR(AK1109/AG1103,"-")</f>
        <v>0.37962962962962965</v>
      </c>
      <c r="AM1109" s="190">
        <f t="shared" si="643"/>
        <v>62890.341463414632</v>
      </c>
      <c r="AN1109" s="101">
        <f t="shared" si="648"/>
        <v>3.0941061051996074E-3</v>
      </c>
      <c r="AO1109" s="569"/>
      <c r="AP1109" s="586"/>
      <c r="AQ1109" s="117" t="s">
        <v>138</v>
      </c>
      <c r="AR1109" s="187">
        <f t="shared" si="638"/>
        <v>22907282</v>
      </c>
      <c r="AS1109" s="160">
        <f>IFERROR(AR1109/AO1103,"-")</f>
        <v>3.6726830139852354E-2</v>
      </c>
      <c r="AT1109" s="187">
        <f t="shared" si="639"/>
        <v>322</v>
      </c>
      <c r="AU1109" s="160">
        <f>IFERROR(AT1109/AP1103,"-")</f>
        <v>0.29595588235294118</v>
      </c>
      <c r="AV1109" s="190">
        <f t="shared" si="644"/>
        <v>71140.627329192546</v>
      </c>
      <c r="AW1109" s="101">
        <f t="shared" si="649"/>
        <v>2.4300052826201797E-2</v>
      </c>
      <c r="AX1109" s="112"/>
      <c r="BN1109" s="477"/>
      <c r="BO1109" s="567"/>
      <c r="BP1109" s="570"/>
      <c r="BQ1109" s="570"/>
      <c r="BR1109" s="119" t="s">
        <v>74</v>
      </c>
      <c r="BS1109" s="374">
        <v>7821203</v>
      </c>
      <c r="BT1109" s="329">
        <v>0.16240987067559381</v>
      </c>
      <c r="BU1109" s="374">
        <v>46</v>
      </c>
      <c r="BV1109" s="329">
        <v>0.77966101694915257</v>
      </c>
      <c r="BW1109" s="374">
        <v>170026.15217391305</v>
      </c>
      <c r="BX1109" s="389">
        <v>9.6842105263157899E-3</v>
      </c>
      <c r="CA1109" s="9"/>
      <c r="CB1109" s="138"/>
      <c r="CC1109" s="138"/>
      <c r="CD1109" s="138"/>
      <c r="CE1109" s="138"/>
      <c r="CF1109" s="138"/>
      <c r="CG1109" s="138"/>
      <c r="CH1109" s="1"/>
      <c r="CI1109" s="9"/>
      <c r="CJ1109" s="130"/>
      <c r="CK1109" s="130"/>
      <c r="CL1109" s="130"/>
      <c r="CM1109" s="1"/>
      <c r="CN1109" s="1"/>
      <c r="CO1109" s="1"/>
      <c r="CP1109" s="1"/>
      <c r="CQ1109" s="1"/>
    </row>
    <row r="1110" spans="2:95" s="14" customFormat="1" ht="13.5" customHeight="1">
      <c r="B1110" s="451"/>
      <c r="C1110" s="566"/>
      <c r="D1110" s="581"/>
      <c r="E1110" s="569"/>
      <c r="F1110" s="569"/>
      <c r="G1110" s="117" t="s">
        <v>139</v>
      </c>
      <c r="H1110" s="187">
        <v>15738535</v>
      </c>
      <c r="I1110" s="160">
        <f>IFERROR(H1110/E1103,"-")</f>
        <v>3.3604113611778369E-2</v>
      </c>
      <c r="J1110" s="187">
        <v>107</v>
      </c>
      <c r="K1110" s="160">
        <f>IFERROR(J1110/F1103,"-")</f>
        <v>0.12558685446009391</v>
      </c>
      <c r="L1110" s="190">
        <f t="shared" si="640"/>
        <v>147089.11214953271</v>
      </c>
      <c r="M1110" s="101">
        <f t="shared" si="645"/>
        <v>8.0748622745453174E-3</v>
      </c>
      <c r="N1110" s="569"/>
      <c r="O1110" s="569"/>
      <c r="P1110" s="117" t="s">
        <v>139</v>
      </c>
      <c r="Q1110" s="187">
        <v>825582</v>
      </c>
      <c r="R1110" s="160">
        <f>IFERROR(Q1110/N1103,"-")</f>
        <v>1.7745838202833594E-2</v>
      </c>
      <c r="S1110" s="187">
        <v>5</v>
      </c>
      <c r="T1110" s="160">
        <f>IFERROR(S1110/O1103,"-")</f>
        <v>6.6666666666666666E-2</v>
      </c>
      <c r="U1110" s="190">
        <f t="shared" si="641"/>
        <v>165116.4</v>
      </c>
      <c r="V1110" s="101">
        <f t="shared" si="646"/>
        <v>3.7733001282922043E-4</v>
      </c>
      <c r="W1110" s="569"/>
      <c r="X1110" s="569"/>
      <c r="Y1110" s="117" t="s">
        <v>139</v>
      </c>
      <c r="Z1110" s="187">
        <v>51394</v>
      </c>
      <c r="AA1110" s="160">
        <f>IFERROR(Z1110/W1103,"-")</f>
        <v>1.2884089075047549E-3</v>
      </c>
      <c r="AB1110" s="187">
        <v>6</v>
      </c>
      <c r="AC1110" s="160">
        <f>IFERROR(AB1110/X1103,"-")</f>
        <v>0.11320754716981132</v>
      </c>
      <c r="AD1110" s="190">
        <f t="shared" si="642"/>
        <v>8565.6666666666661</v>
      </c>
      <c r="AE1110" s="101">
        <f t="shared" si="647"/>
        <v>4.527960153950645E-4</v>
      </c>
      <c r="AF1110" s="569"/>
      <c r="AG1110" s="569"/>
      <c r="AH1110" s="117" t="s">
        <v>139</v>
      </c>
      <c r="AI1110" s="187">
        <v>224540</v>
      </c>
      <c r="AJ1110" s="160">
        <f>IFERROR(AI1110/AF1103,"-")</f>
        <v>3.2562264781359779E-3</v>
      </c>
      <c r="AK1110" s="187">
        <v>21</v>
      </c>
      <c r="AL1110" s="160">
        <f>IFERROR(AK1110/AG1103,"-")</f>
        <v>0.19444444444444445</v>
      </c>
      <c r="AM1110" s="190">
        <f t="shared" si="643"/>
        <v>10692.380952380952</v>
      </c>
      <c r="AN1110" s="101">
        <f t="shared" si="648"/>
        <v>1.5847860538827259E-3</v>
      </c>
      <c r="AO1110" s="569"/>
      <c r="AP1110" s="586"/>
      <c r="AQ1110" s="117" t="s">
        <v>139</v>
      </c>
      <c r="AR1110" s="187">
        <f t="shared" si="638"/>
        <v>16840051</v>
      </c>
      <c r="AS1110" s="160">
        <f>IFERROR(AR1110/AO1103,"-")</f>
        <v>2.6999348618637984E-2</v>
      </c>
      <c r="AT1110" s="187">
        <f t="shared" si="639"/>
        <v>139</v>
      </c>
      <c r="AU1110" s="160">
        <f>IFERROR(AT1110/AP1103,"-")</f>
        <v>0.12775735294117646</v>
      </c>
      <c r="AV1110" s="190">
        <f t="shared" si="644"/>
        <v>121151.44604316547</v>
      </c>
      <c r="AW1110" s="101">
        <f t="shared" si="649"/>
        <v>1.0489774356652328E-2</v>
      </c>
      <c r="AX1110" s="112"/>
      <c r="BN1110" s="555">
        <v>66</v>
      </c>
      <c r="BO1110" s="565" t="s">
        <v>5</v>
      </c>
      <c r="BP1110" s="568">
        <v>73223960</v>
      </c>
      <c r="BQ1110" s="568">
        <v>95</v>
      </c>
      <c r="BR1110" s="388" t="s">
        <v>133</v>
      </c>
      <c r="BS1110" s="374">
        <v>1335478</v>
      </c>
      <c r="BT1110" s="329">
        <v>1.8238265179867354E-2</v>
      </c>
      <c r="BU1110" s="374">
        <v>21</v>
      </c>
      <c r="BV1110" s="329">
        <v>0.22105263157894736</v>
      </c>
      <c r="BW1110" s="374">
        <v>63594.190476190473</v>
      </c>
      <c r="BX1110" s="389">
        <v>4.3138866064092026E-3</v>
      </c>
      <c r="CA1110" s="9"/>
      <c r="CB1110" s="138"/>
      <c r="CC1110" s="138"/>
      <c r="CD1110" s="138"/>
      <c r="CE1110" s="138"/>
      <c r="CF1110" s="138"/>
      <c r="CG1110" s="138"/>
      <c r="CH1110" s="1"/>
      <c r="CI1110" s="9"/>
      <c r="CJ1110" s="130"/>
      <c r="CK1110" s="130"/>
      <c r="CL1110" s="130"/>
      <c r="CM1110" s="1"/>
      <c r="CN1110" s="1"/>
      <c r="CO1110" s="1"/>
      <c r="CP1110" s="1"/>
      <c r="CQ1110" s="1"/>
    </row>
    <row r="1111" spans="2:95" s="14" customFormat="1" ht="13.5" customHeight="1">
      <c r="B1111" s="451"/>
      <c r="C1111" s="566"/>
      <c r="D1111" s="581"/>
      <c r="E1111" s="569"/>
      <c r="F1111" s="569"/>
      <c r="G1111" s="117" t="s">
        <v>149</v>
      </c>
      <c r="H1111" s="187">
        <v>1951</v>
      </c>
      <c r="I1111" s="160">
        <f>IFERROR(H1111/E1103,"-")</f>
        <v>4.1656752459221644E-6</v>
      </c>
      <c r="J1111" s="187">
        <v>1</v>
      </c>
      <c r="K1111" s="160">
        <f>IFERROR(J1111/F1103,"-")</f>
        <v>1.1737089201877935E-3</v>
      </c>
      <c r="L1111" s="190">
        <f t="shared" si="640"/>
        <v>1951</v>
      </c>
      <c r="M1111" s="101">
        <f t="shared" si="645"/>
        <v>7.5466002565844088E-5</v>
      </c>
      <c r="N1111" s="569"/>
      <c r="O1111" s="569"/>
      <c r="P1111" s="117" t="s">
        <v>149</v>
      </c>
      <c r="Q1111" s="187">
        <v>0</v>
      </c>
      <c r="R1111" s="160">
        <f>IFERROR(Q1111/N1103,"-")</f>
        <v>0</v>
      </c>
      <c r="S1111" s="187">
        <v>0</v>
      </c>
      <c r="T1111" s="160">
        <f>IFERROR(S1111/O1103,"-")</f>
        <v>0</v>
      </c>
      <c r="U1111" s="190" t="str">
        <f t="shared" si="641"/>
        <v>-</v>
      </c>
      <c r="V1111" s="101">
        <f t="shared" si="646"/>
        <v>0</v>
      </c>
      <c r="W1111" s="569"/>
      <c r="X1111" s="569"/>
      <c r="Y1111" s="117" t="s">
        <v>149</v>
      </c>
      <c r="Z1111" s="187">
        <v>0</v>
      </c>
      <c r="AA1111" s="160">
        <f>IFERROR(Z1111/W1103,"-")</f>
        <v>0</v>
      </c>
      <c r="AB1111" s="187">
        <v>0</v>
      </c>
      <c r="AC1111" s="160">
        <f>IFERROR(AB1111/X1103,"-")</f>
        <v>0</v>
      </c>
      <c r="AD1111" s="190" t="str">
        <f t="shared" si="642"/>
        <v>-</v>
      </c>
      <c r="AE1111" s="101">
        <f t="shared" si="647"/>
        <v>0</v>
      </c>
      <c r="AF1111" s="569"/>
      <c r="AG1111" s="569"/>
      <c r="AH1111" s="117" t="s">
        <v>149</v>
      </c>
      <c r="AI1111" s="187">
        <v>0</v>
      </c>
      <c r="AJ1111" s="160">
        <f>IFERROR(AI1111/AF1103,"-")</f>
        <v>0</v>
      </c>
      <c r="AK1111" s="187">
        <v>0</v>
      </c>
      <c r="AL1111" s="160">
        <f>IFERROR(AK1111/AG1103,"-")</f>
        <v>0</v>
      </c>
      <c r="AM1111" s="190" t="str">
        <f t="shared" si="643"/>
        <v>-</v>
      </c>
      <c r="AN1111" s="101">
        <f t="shared" si="648"/>
        <v>0</v>
      </c>
      <c r="AO1111" s="569"/>
      <c r="AP1111" s="586"/>
      <c r="AQ1111" s="117" t="s">
        <v>149</v>
      </c>
      <c r="AR1111" s="187">
        <f t="shared" si="638"/>
        <v>1951</v>
      </c>
      <c r="AS1111" s="160">
        <f>IFERROR(AR1111/AO1103,"-")</f>
        <v>3.1280029469603573E-6</v>
      </c>
      <c r="AT1111" s="187">
        <f t="shared" si="639"/>
        <v>1</v>
      </c>
      <c r="AU1111" s="160">
        <f>IFERROR(AT1111/AP1103,"-")</f>
        <v>9.1911764705882352E-4</v>
      </c>
      <c r="AV1111" s="190">
        <f t="shared" si="644"/>
        <v>1951</v>
      </c>
      <c r="AW1111" s="101">
        <f t="shared" si="649"/>
        <v>7.5466002565844088E-5</v>
      </c>
      <c r="AX1111" s="112"/>
      <c r="BN1111" s="476"/>
      <c r="BO1111" s="566"/>
      <c r="BP1111" s="569"/>
      <c r="BQ1111" s="569"/>
      <c r="BR1111" s="388" t="s">
        <v>134</v>
      </c>
      <c r="BS1111" s="374">
        <v>6213209</v>
      </c>
      <c r="BT1111" s="329">
        <v>8.4852130368256506E-2</v>
      </c>
      <c r="BU1111" s="374">
        <v>28</v>
      </c>
      <c r="BV1111" s="329">
        <v>0.29473684210526313</v>
      </c>
      <c r="BW1111" s="374">
        <v>221900.32142857142</v>
      </c>
      <c r="BX1111" s="389">
        <v>5.7518488085456041E-3</v>
      </c>
      <c r="CA1111" s="9"/>
      <c r="CB1111" s="138"/>
      <c r="CC1111" s="138"/>
      <c r="CD1111" s="138"/>
      <c r="CE1111" s="138"/>
      <c r="CF1111" s="138"/>
      <c r="CG1111" s="138"/>
      <c r="CH1111" s="1"/>
      <c r="CI1111" s="9"/>
      <c r="CJ1111" s="130"/>
      <c r="CK1111" s="130"/>
      <c r="CL1111" s="130"/>
      <c r="CM1111" s="1"/>
      <c r="CN1111" s="1"/>
      <c r="CO1111" s="1"/>
      <c r="CP1111" s="1"/>
      <c r="CQ1111" s="1"/>
    </row>
    <row r="1112" spans="2:95" s="14" customFormat="1" ht="13.5" customHeight="1">
      <c r="B1112" s="451"/>
      <c r="C1112" s="566"/>
      <c r="D1112" s="581"/>
      <c r="E1112" s="569"/>
      <c r="F1112" s="569"/>
      <c r="G1112" s="117" t="s">
        <v>140</v>
      </c>
      <c r="H1112" s="187">
        <v>95306</v>
      </c>
      <c r="I1112" s="160">
        <f>IFERROR(H1112/E1103,"-")</f>
        <v>2.0349248846122903E-4</v>
      </c>
      <c r="J1112" s="187">
        <v>4</v>
      </c>
      <c r="K1112" s="160">
        <f>IFERROR(J1112/F1103,"-")</f>
        <v>4.6948356807511738E-3</v>
      </c>
      <c r="L1112" s="190">
        <f t="shared" si="640"/>
        <v>23826.5</v>
      </c>
      <c r="M1112" s="101">
        <f t="shared" si="645"/>
        <v>3.0186401026337635E-4</v>
      </c>
      <c r="N1112" s="569"/>
      <c r="O1112" s="569"/>
      <c r="P1112" s="117" t="s">
        <v>140</v>
      </c>
      <c r="Q1112" s="187">
        <v>0</v>
      </c>
      <c r="R1112" s="160">
        <f>IFERROR(Q1112/N1103,"-")</f>
        <v>0</v>
      </c>
      <c r="S1112" s="187">
        <v>0</v>
      </c>
      <c r="T1112" s="160">
        <f>IFERROR(S1112/O1103,"-")</f>
        <v>0</v>
      </c>
      <c r="U1112" s="190" t="str">
        <f t="shared" si="641"/>
        <v>-</v>
      </c>
      <c r="V1112" s="101">
        <f t="shared" si="646"/>
        <v>0</v>
      </c>
      <c r="W1112" s="569"/>
      <c r="X1112" s="569"/>
      <c r="Y1112" s="117" t="s">
        <v>140</v>
      </c>
      <c r="Z1112" s="187">
        <v>47479</v>
      </c>
      <c r="AA1112" s="160">
        <f>IFERROR(Z1112/W1103,"-")</f>
        <v>1.1902628034287711E-3</v>
      </c>
      <c r="AB1112" s="187">
        <v>1</v>
      </c>
      <c r="AC1112" s="160">
        <f>IFERROR(AB1112/X1103,"-")</f>
        <v>1.8867924528301886E-2</v>
      </c>
      <c r="AD1112" s="190">
        <f t="shared" si="642"/>
        <v>47479</v>
      </c>
      <c r="AE1112" s="101">
        <f t="shared" si="647"/>
        <v>7.5466002565844088E-5</v>
      </c>
      <c r="AF1112" s="569"/>
      <c r="AG1112" s="569"/>
      <c r="AH1112" s="117" t="s">
        <v>140</v>
      </c>
      <c r="AI1112" s="187">
        <v>42269</v>
      </c>
      <c r="AJ1112" s="160">
        <f>IFERROR(AI1112/AF1103,"-")</f>
        <v>6.1297513585254143E-4</v>
      </c>
      <c r="AK1112" s="187">
        <v>1</v>
      </c>
      <c r="AL1112" s="160">
        <f>IFERROR(AK1112/AG1103,"-")</f>
        <v>9.2592592592592587E-3</v>
      </c>
      <c r="AM1112" s="190">
        <f t="shared" si="643"/>
        <v>42269</v>
      </c>
      <c r="AN1112" s="101">
        <f t="shared" si="648"/>
        <v>7.5466002565844088E-5</v>
      </c>
      <c r="AO1112" s="569"/>
      <c r="AP1112" s="586"/>
      <c r="AQ1112" s="117" t="s">
        <v>140</v>
      </c>
      <c r="AR1112" s="187">
        <f t="shared" si="638"/>
        <v>185054</v>
      </c>
      <c r="AS1112" s="160">
        <f>IFERROR(AR1112/AO1103,"-")</f>
        <v>2.9669372493429109E-4</v>
      </c>
      <c r="AT1112" s="187">
        <f t="shared" si="639"/>
        <v>6</v>
      </c>
      <c r="AU1112" s="160">
        <f>IFERROR(AT1112/AP1103,"-")</f>
        <v>5.5147058823529415E-3</v>
      </c>
      <c r="AV1112" s="190">
        <f t="shared" si="644"/>
        <v>30842.333333333332</v>
      </c>
      <c r="AW1112" s="101">
        <f t="shared" si="649"/>
        <v>4.527960153950645E-4</v>
      </c>
      <c r="AX1112" s="112"/>
      <c r="BN1112" s="476"/>
      <c r="BO1112" s="566"/>
      <c r="BP1112" s="569"/>
      <c r="BQ1112" s="569"/>
      <c r="BR1112" s="388" t="s">
        <v>135</v>
      </c>
      <c r="BS1112" s="374">
        <v>353710</v>
      </c>
      <c r="BT1112" s="329">
        <v>4.8305226868363849E-3</v>
      </c>
      <c r="BU1112" s="374">
        <v>22</v>
      </c>
      <c r="BV1112" s="329">
        <v>0.23157894736842105</v>
      </c>
      <c r="BW1112" s="374">
        <v>16077.727272727272</v>
      </c>
      <c r="BX1112" s="389">
        <v>4.5193097781429745E-3</v>
      </c>
      <c r="CA1112" s="9"/>
      <c r="CB1112" s="138"/>
      <c r="CC1112" s="138"/>
      <c r="CD1112" s="138"/>
      <c r="CE1112" s="138"/>
      <c r="CF1112" s="138"/>
      <c r="CG1112" s="138"/>
      <c r="CH1112" s="1"/>
      <c r="CI1112" s="9"/>
      <c r="CJ1112" s="130"/>
      <c r="CK1112" s="130"/>
      <c r="CL1112" s="130"/>
      <c r="CM1112" s="1"/>
      <c r="CN1112" s="1"/>
      <c r="CO1112" s="1"/>
      <c r="CP1112" s="1"/>
      <c r="CQ1112" s="1"/>
    </row>
    <row r="1113" spans="2:95" s="14" customFormat="1" ht="13.5" customHeight="1">
      <c r="B1113" s="451"/>
      <c r="C1113" s="566"/>
      <c r="D1113" s="581"/>
      <c r="E1113" s="569"/>
      <c r="F1113" s="569"/>
      <c r="G1113" s="117" t="s">
        <v>141</v>
      </c>
      <c r="H1113" s="187">
        <v>327361</v>
      </c>
      <c r="I1113" s="160">
        <f>IFERROR(H1113/E1103,"-")</f>
        <v>6.9896443576644067E-4</v>
      </c>
      <c r="J1113" s="187">
        <v>31</v>
      </c>
      <c r="K1113" s="160">
        <f>IFERROR(J1113/F1103,"-")</f>
        <v>3.6384976525821594E-2</v>
      </c>
      <c r="L1113" s="190">
        <f t="shared" si="640"/>
        <v>10560.032258064517</v>
      </c>
      <c r="M1113" s="101">
        <f t="shared" si="645"/>
        <v>2.3394460795411669E-3</v>
      </c>
      <c r="N1113" s="569"/>
      <c r="O1113" s="569"/>
      <c r="P1113" s="117" t="s">
        <v>141</v>
      </c>
      <c r="Q1113" s="187">
        <v>9245</v>
      </c>
      <c r="R1113" s="160">
        <f>IFERROR(Q1113/N1103,"-")</f>
        <v>1.9872074994997053E-4</v>
      </c>
      <c r="S1113" s="187">
        <v>2</v>
      </c>
      <c r="T1113" s="160">
        <f>IFERROR(S1113/O1103,"-")</f>
        <v>2.6666666666666668E-2</v>
      </c>
      <c r="U1113" s="190">
        <f t="shared" si="641"/>
        <v>4622.5</v>
      </c>
      <c r="V1113" s="101">
        <f t="shared" si="646"/>
        <v>1.5093200513168818E-4</v>
      </c>
      <c r="W1113" s="569"/>
      <c r="X1113" s="569"/>
      <c r="Y1113" s="117" t="s">
        <v>141</v>
      </c>
      <c r="Z1113" s="187">
        <v>0</v>
      </c>
      <c r="AA1113" s="160">
        <f>IFERROR(Z1113/W1103,"-")</f>
        <v>0</v>
      </c>
      <c r="AB1113" s="187">
        <v>0</v>
      </c>
      <c r="AC1113" s="160">
        <f>IFERROR(AB1113/X1103,"-")</f>
        <v>0</v>
      </c>
      <c r="AD1113" s="190" t="str">
        <f t="shared" si="642"/>
        <v>-</v>
      </c>
      <c r="AE1113" s="101">
        <f t="shared" si="647"/>
        <v>0</v>
      </c>
      <c r="AF1113" s="569"/>
      <c r="AG1113" s="569"/>
      <c r="AH1113" s="117" t="s">
        <v>141</v>
      </c>
      <c r="AI1113" s="187">
        <v>44742</v>
      </c>
      <c r="AJ1113" s="160">
        <f>IFERROR(AI1113/AF1103,"-")</f>
        <v>6.488380025151863E-4</v>
      </c>
      <c r="AK1113" s="187">
        <v>5</v>
      </c>
      <c r="AL1113" s="160">
        <f>IFERROR(AK1113/AG1103,"-")</f>
        <v>4.6296296296296294E-2</v>
      </c>
      <c r="AM1113" s="190">
        <f t="shared" si="643"/>
        <v>8948.4</v>
      </c>
      <c r="AN1113" s="101">
        <f t="shared" si="648"/>
        <v>3.7733001282922043E-4</v>
      </c>
      <c r="AO1113" s="569"/>
      <c r="AP1113" s="586"/>
      <c r="AQ1113" s="117" t="s">
        <v>141</v>
      </c>
      <c r="AR1113" s="187">
        <f t="shared" si="638"/>
        <v>381348</v>
      </c>
      <c r="AS1113" s="160">
        <f>IFERROR(AR1113/AO1103,"-")</f>
        <v>6.1140833819448394E-4</v>
      </c>
      <c r="AT1113" s="187">
        <f t="shared" si="639"/>
        <v>38</v>
      </c>
      <c r="AU1113" s="160">
        <f>IFERROR(AT1113/AP1103,"-")</f>
        <v>3.4926470588235295E-2</v>
      </c>
      <c r="AV1113" s="190">
        <f t="shared" si="644"/>
        <v>10035.473684210527</v>
      </c>
      <c r="AW1113" s="101">
        <f t="shared" si="649"/>
        <v>2.8677080975020755E-3</v>
      </c>
      <c r="AX1113" s="112"/>
      <c r="BN1113" s="476"/>
      <c r="BO1113" s="566"/>
      <c r="BP1113" s="569"/>
      <c r="BQ1113" s="569"/>
      <c r="BR1113" s="388" t="s">
        <v>136</v>
      </c>
      <c r="BS1113" s="374">
        <v>135398</v>
      </c>
      <c r="BT1113" s="329">
        <v>1.8490942035912835E-3</v>
      </c>
      <c r="BU1113" s="374">
        <v>8</v>
      </c>
      <c r="BV1113" s="329">
        <v>8.4210526315789472E-2</v>
      </c>
      <c r="BW1113" s="374">
        <v>16924.75</v>
      </c>
      <c r="BX1113" s="389">
        <v>1.6433853738701725E-3</v>
      </c>
      <c r="CA1113" s="9"/>
      <c r="CB1113" s="138"/>
      <c r="CC1113" s="138"/>
      <c r="CD1113" s="138"/>
      <c r="CE1113" s="138"/>
      <c r="CF1113" s="138"/>
      <c r="CG1113" s="138"/>
      <c r="CH1113" s="1"/>
      <c r="CI1113" s="9"/>
      <c r="CJ1113" s="130"/>
      <c r="CK1113" s="130"/>
      <c r="CL1113" s="130"/>
      <c r="CM1113" s="1"/>
      <c r="CN1113" s="1"/>
      <c r="CO1113" s="1"/>
      <c r="CP1113" s="1"/>
      <c r="CQ1113" s="1"/>
    </row>
    <row r="1114" spans="2:95" s="14" customFormat="1" ht="13.5" customHeight="1">
      <c r="B1114" s="451"/>
      <c r="C1114" s="566"/>
      <c r="D1114" s="581"/>
      <c r="E1114" s="569"/>
      <c r="F1114" s="569"/>
      <c r="G1114" s="117" t="s">
        <v>142</v>
      </c>
      <c r="H1114" s="187">
        <v>12047</v>
      </c>
      <c r="I1114" s="160">
        <f>IFERROR(H1114/E1103,"-")</f>
        <v>2.5722137205343064E-5</v>
      </c>
      <c r="J1114" s="187">
        <v>1</v>
      </c>
      <c r="K1114" s="160">
        <f>IFERROR(J1114/F1103,"-")</f>
        <v>1.1737089201877935E-3</v>
      </c>
      <c r="L1114" s="190">
        <f t="shared" si="640"/>
        <v>12047</v>
      </c>
      <c r="M1114" s="101">
        <f t="shared" si="645"/>
        <v>7.5466002565844088E-5</v>
      </c>
      <c r="N1114" s="569"/>
      <c r="O1114" s="569"/>
      <c r="P1114" s="117" t="s">
        <v>142</v>
      </c>
      <c r="Q1114" s="187">
        <v>7429</v>
      </c>
      <c r="R1114" s="160">
        <f>IFERROR(Q1114/N1103,"-")</f>
        <v>1.5968593308581189E-4</v>
      </c>
      <c r="S1114" s="187">
        <v>1</v>
      </c>
      <c r="T1114" s="160">
        <f>IFERROR(S1114/O1103,"-")</f>
        <v>1.3333333333333334E-2</v>
      </c>
      <c r="U1114" s="190">
        <f t="shared" si="641"/>
        <v>7429</v>
      </c>
      <c r="V1114" s="101">
        <f t="shared" si="646"/>
        <v>7.5466002565844088E-5</v>
      </c>
      <c r="W1114" s="569"/>
      <c r="X1114" s="569"/>
      <c r="Y1114" s="117" t="s">
        <v>142</v>
      </c>
      <c r="Z1114" s="187">
        <v>4469</v>
      </c>
      <c r="AA1114" s="160">
        <f>IFERROR(Z1114/W1103,"-")</f>
        <v>1.1203446720704266E-4</v>
      </c>
      <c r="AB1114" s="187">
        <v>1</v>
      </c>
      <c r="AC1114" s="160">
        <f>IFERROR(AB1114/X1103,"-")</f>
        <v>1.8867924528301886E-2</v>
      </c>
      <c r="AD1114" s="190">
        <f t="shared" si="642"/>
        <v>4469</v>
      </c>
      <c r="AE1114" s="101">
        <f t="shared" si="647"/>
        <v>7.5466002565844088E-5</v>
      </c>
      <c r="AF1114" s="569"/>
      <c r="AG1114" s="569"/>
      <c r="AH1114" s="117" t="s">
        <v>142</v>
      </c>
      <c r="AI1114" s="187">
        <v>143909</v>
      </c>
      <c r="AJ1114" s="160">
        <f>IFERROR(AI1114/AF1103,"-")</f>
        <v>2.0869346051575238E-3</v>
      </c>
      <c r="AK1114" s="187">
        <v>3</v>
      </c>
      <c r="AL1114" s="160">
        <f>IFERROR(AK1114/AG1103,"-")</f>
        <v>2.7777777777777776E-2</v>
      </c>
      <c r="AM1114" s="190">
        <f t="shared" si="643"/>
        <v>47969.666666666664</v>
      </c>
      <c r="AN1114" s="101">
        <f t="shared" si="648"/>
        <v>2.2639800769753225E-4</v>
      </c>
      <c r="AO1114" s="569"/>
      <c r="AP1114" s="586"/>
      <c r="AQ1114" s="117" t="s">
        <v>142</v>
      </c>
      <c r="AR1114" s="187">
        <f t="shared" si="638"/>
        <v>167854</v>
      </c>
      <c r="AS1114" s="160">
        <f>IFERROR(AR1114/AO1103,"-")</f>
        <v>2.6911727660639868E-4</v>
      </c>
      <c r="AT1114" s="187">
        <f t="shared" si="639"/>
        <v>6</v>
      </c>
      <c r="AU1114" s="160">
        <f>IFERROR(AT1114/AP1103,"-")</f>
        <v>5.5147058823529415E-3</v>
      </c>
      <c r="AV1114" s="190">
        <f t="shared" si="644"/>
        <v>27975.666666666668</v>
      </c>
      <c r="AW1114" s="101">
        <f t="shared" si="649"/>
        <v>4.527960153950645E-4</v>
      </c>
      <c r="AX1114" s="112"/>
      <c r="BN1114" s="476"/>
      <c r="BO1114" s="566"/>
      <c r="BP1114" s="569"/>
      <c r="BQ1114" s="569"/>
      <c r="BR1114" s="388" t="s">
        <v>137</v>
      </c>
      <c r="BS1114" s="374">
        <v>693824</v>
      </c>
      <c r="BT1114" s="329">
        <v>9.4753684449734761E-3</v>
      </c>
      <c r="BU1114" s="374">
        <v>30</v>
      </c>
      <c r="BV1114" s="329">
        <v>0.31578947368421051</v>
      </c>
      <c r="BW1114" s="374">
        <v>23127.466666666667</v>
      </c>
      <c r="BX1114" s="389">
        <v>6.162695152013147E-3</v>
      </c>
      <c r="CA1114" s="9"/>
      <c r="CB1114" s="138"/>
      <c r="CC1114" s="138"/>
      <c r="CD1114" s="138"/>
      <c r="CE1114" s="138"/>
      <c r="CF1114" s="138"/>
      <c r="CG1114" s="138"/>
      <c r="CH1114" s="1"/>
      <c r="CI1114" s="9"/>
      <c r="CJ1114" s="130"/>
      <c r="CK1114" s="130"/>
      <c r="CL1114" s="130"/>
      <c r="CM1114" s="1"/>
      <c r="CN1114" s="1"/>
      <c r="CO1114" s="1"/>
      <c r="CP1114" s="1"/>
      <c r="CQ1114" s="1"/>
    </row>
    <row r="1115" spans="2:95" s="14" customFormat="1" ht="13.5" customHeight="1">
      <c r="B1115" s="451"/>
      <c r="C1115" s="566"/>
      <c r="D1115" s="581"/>
      <c r="E1115" s="569"/>
      <c r="F1115" s="569"/>
      <c r="G1115" s="117" t="s">
        <v>143</v>
      </c>
      <c r="H1115" s="187">
        <v>639297</v>
      </c>
      <c r="I1115" s="160">
        <f>IFERROR(H1115/E1103,"-")</f>
        <v>1.3649942017900062E-3</v>
      </c>
      <c r="J1115" s="187">
        <v>4</v>
      </c>
      <c r="K1115" s="160">
        <f>IFERROR(J1115/F1103,"-")</f>
        <v>4.6948356807511738E-3</v>
      </c>
      <c r="L1115" s="190">
        <f t="shared" si="640"/>
        <v>159824.25</v>
      </c>
      <c r="M1115" s="101">
        <f t="shared" si="645"/>
        <v>3.0186401026337635E-4</v>
      </c>
      <c r="N1115" s="569"/>
      <c r="O1115" s="569"/>
      <c r="P1115" s="117" t="s">
        <v>143</v>
      </c>
      <c r="Q1115" s="187">
        <v>0</v>
      </c>
      <c r="R1115" s="160">
        <f>IFERROR(Q1115/N1103,"-")</f>
        <v>0</v>
      </c>
      <c r="S1115" s="187">
        <v>0</v>
      </c>
      <c r="T1115" s="160">
        <f>IFERROR(S1115/O1103,"-")</f>
        <v>0</v>
      </c>
      <c r="U1115" s="190" t="str">
        <f t="shared" si="641"/>
        <v>-</v>
      </c>
      <c r="V1115" s="101">
        <f t="shared" si="646"/>
        <v>0</v>
      </c>
      <c r="W1115" s="569"/>
      <c r="X1115" s="569"/>
      <c r="Y1115" s="117" t="s">
        <v>143</v>
      </c>
      <c r="Z1115" s="187">
        <v>0</v>
      </c>
      <c r="AA1115" s="160">
        <f>IFERROR(Z1115/W1103,"-")</f>
        <v>0</v>
      </c>
      <c r="AB1115" s="187">
        <v>0</v>
      </c>
      <c r="AC1115" s="160">
        <f>IFERROR(AB1115/X1103,"-")</f>
        <v>0</v>
      </c>
      <c r="AD1115" s="190" t="str">
        <f t="shared" si="642"/>
        <v>-</v>
      </c>
      <c r="AE1115" s="101">
        <f t="shared" si="647"/>
        <v>0</v>
      </c>
      <c r="AF1115" s="569"/>
      <c r="AG1115" s="569"/>
      <c r="AH1115" s="117" t="s">
        <v>143</v>
      </c>
      <c r="AI1115" s="187">
        <v>2251</v>
      </c>
      <c r="AJ1115" s="160">
        <f>IFERROR(AI1115/AF1103,"-")</f>
        <v>3.2643474669475755E-5</v>
      </c>
      <c r="AK1115" s="187">
        <v>1</v>
      </c>
      <c r="AL1115" s="160">
        <f>IFERROR(AK1115/AG1103,"-")</f>
        <v>9.2592592592592587E-3</v>
      </c>
      <c r="AM1115" s="190">
        <f t="shared" si="643"/>
        <v>2251</v>
      </c>
      <c r="AN1115" s="101">
        <f t="shared" si="648"/>
        <v>7.5466002565844088E-5</v>
      </c>
      <c r="AO1115" s="569"/>
      <c r="AP1115" s="586"/>
      <c r="AQ1115" s="117" t="s">
        <v>143</v>
      </c>
      <c r="AR1115" s="187">
        <f t="shared" si="638"/>
        <v>641548</v>
      </c>
      <c r="AS1115" s="160">
        <f>IFERROR(AR1115/AO1103,"-")</f>
        <v>1.0285822832478335E-3</v>
      </c>
      <c r="AT1115" s="187">
        <f t="shared" si="639"/>
        <v>5</v>
      </c>
      <c r="AU1115" s="160">
        <f>IFERROR(AT1115/AP1103,"-")</f>
        <v>4.5955882352941178E-3</v>
      </c>
      <c r="AV1115" s="190">
        <f t="shared" si="644"/>
        <v>128309.6</v>
      </c>
      <c r="AW1115" s="101">
        <f t="shared" si="649"/>
        <v>3.7733001282922043E-4</v>
      </c>
      <c r="AX1115" s="112"/>
      <c r="BN1115" s="476"/>
      <c r="BO1115" s="566"/>
      <c r="BP1115" s="569"/>
      <c r="BQ1115" s="569"/>
      <c r="BR1115" s="388" t="s">
        <v>138</v>
      </c>
      <c r="BS1115" s="374">
        <v>1078117</v>
      </c>
      <c r="BT1115" s="329">
        <v>1.4723554967527022E-2</v>
      </c>
      <c r="BU1115" s="374">
        <v>33</v>
      </c>
      <c r="BV1115" s="329">
        <v>0.3473684210526316</v>
      </c>
      <c r="BW1115" s="374">
        <v>32670.21212121212</v>
      </c>
      <c r="BX1115" s="389">
        <v>6.7789646672144618E-3</v>
      </c>
      <c r="CA1115" s="9"/>
      <c r="CB1115" s="138"/>
      <c r="CC1115" s="138"/>
      <c r="CD1115" s="138"/>
      <c r="CE1115" s="138"/>
      <c r="CF1115" s="138"/>
      <c r="CG1115" s="138"/>
      <c r="CH1115" s="1"/>
      <c r="CI1115" s="9"/>
      <c r="CJ1115" s="130"/>
      <c r="CK1115" s="130"/>
      <c r="CL1115" s="130"/>
      <c r="CM1115" s="1"/>
      <c r="CN1115" s="1"/>
      <c r="CO1115" s="1"/>
      <c r="CP1115" s="1"/>
      <c r="CQ1115" s="1"/>
    </row>
    <row r="1116" spans="2:95" s="14" customFormat="1" ht="13.5" customHeight="1">
      <c r="B1116" s="451"/>
      <c r="C1116" s="566"/>
      <c r="D1116" s="581"/>
      <c r="E1116" s="569"/>
      <c r="F1116" s="569"/>
      <c r="G1116" s="117" t="s">
        <v>144</v>
      </c>
      <c r="H1116" s="187">
        <v>2908622</v>
      </c>
      <c r="I1116" s="160">
        <f>IFERROR(H1116/E1103,"-")</f>
        <v>6.2103406792130287E-3</v>
      </c>
      <c r="J1116" s="187">
        <v>95</v>
      </c>
      <c r="K1116" s="160">
        <f>IFERROR(J1116/F1103,"-")</f>
        <v>0.11150234741784038</v>
      </c>
      <c r="L1116" s="190">
        <f t="shared" si="640"/>
        <v>30617.073684210525</v>
      </c>
      <c r="M1116" s="101">
        <f t="shared" si="645"/>
        <v>7.1692702437551881E-3</v>
      </c>
      <c r="N1116" s="569"/>
      <c r="O1116" s="569"/>
      <c r="P1116" s="117" t="s">
        <v>144</v>
      </c>
      <c r="Q1116" s="187">
        <v>243975</v>
      </c>
      <c r="R1116" s="160">
        <f>IFERROR(Q1116/N1103,"-")</f>
        <v>5.2442287689609584E-3</v>
      </c>
      <c r="S1116" s="187">
        <v>8</v>
      </c>
      <c r="T1116" s="160">
        <f>IFERROR(S1116/O1103,"-")</f>
        <v>0.10666666666666667</v>
      </c>
      <c r="U1116" s="190">
        <f t="shared" si="641"/>
        <v>30496.875</v>
      </c>
      <c r="V1116" s="101">
        <f t="shared" si="646"/>
        <v>6.0372802052675271E-4</v>
      </c>
      <c r="W1116" s="569"/>
      <c r="X1116" s="569"/>
      <c r="Y1116" s="117" t="s">
        <v>144</v>
      </c>
      <c r="Z1116" s="187">
        <v>44254</v>
      </c>
      <c r="AA1116" s="160">
        <f>IFERROR(Z1116/W1103,"-")</f>
        <v>1.1094144801477883E-3</v>
      </c>
      <c r="AB1116" s="187">
        <v>6</v>
      </c>
      <c r="AC1116" s="160">
        <f>IFERROR(AB1116/X1103,"-")</f>
        <v>0.11320754716981132</v>
      </c>
      <c r="AD1116" s="190">
        <f t="shared" si="642"/>
        <v>7375.666666666667</v>
      </c>
      <c r="AE1116" s="101">
        <f t="shared" si="647"/>
        <v>4.527960153950645E-4</v>
      </c>
      <c r="AF1116" s="569"/>
      <c r="AG1116" s="569"/>
      <c r="AH1116" s="117" t="s">
        <v>144</v>
      </c>
      <c r="AI1116" s="187">
        <v>569079</v>
      </c>
      <c r="AJ1116" s="160">
        <f>IFERROR(AI1116/AF1103,"-")</f>
        <v>8.2526503427057286E-3</v>
      </c>
      <c r="AK1116" s="187">
        <v>17</v>
      </c>
      <c r="AL1116" s="160">
        <f>IFERROR(AK1116/AG1103,"-")</f>
        <v>0.15740740740740741</v>
      </c>
      <c r="AM1116" s="190">
        <f t="shared" si="643"/>
        <v>33475.23529411765</v>
      </c>
      <c r="AN1116" s="101">
        <f t="shared" si="648"/>
        <v>1.2829220436193494E-3</v>
      </c>
      <c r="AO1116" s="569"/>
      <c r="AP1116" s="586"/>
      <c r="AQ1116" s="117" t="s">
        <v>144</v>
      </c>
      <c r="AR1116" s="187">
        <f t="shared" si="638"/>
        <v>3765930</v>
      </c>
      <c r="AS1116" s="160">
        <f>IFERROR(AR1116/AO1103,"-")</f>
        <v>6.0378473285732535E-3</v>
      </c>
      <c r="AT1116" s="187">
        <f t="shared" si="639"/>
        <v>126</v>
      </c>
      <c r="AU1116" s="160">
        <f>IFERROR(AT1116/AP1103,"-")</f>
        <v>0.11580882352941177</v>
      </c>
      <c r="AV1116" s="190">
        <f t="shared" si="644"/>
        <v>29888.333333333332</v>
      </c>
      <c r="AW1116" s="101">
        <f t="shared" si="649"/>
        <v>9.5087163232963554E-3</v>
      </c>
      <c r="AX1116" s="112"/>
      <c r="BN1116" s="476"/>
      <c r="BO1116" s="566"/>
      <c r="BP1116" s="569"/>
      <c r="BQ1116" s="569"/>
      <c r="BR1116" s="388" t="s">
        <v>139</v>
      </c>
      <c r="BS1116" s="374">
        <v>546516</v>
      </c>
      <c r="BT1116" s="329">
        <v>7.4636225628878852E-3</v>
      </c>
      <c r="BU1116" s="374">
        <v>9</v>
      </c>
      <c r="BV1116" s="329">
        <v>9.4736842105263161E-2</v>
      </c>
      <c r="BW1116" s="374">
        <v>60724</v>
      </c>
      <c r="BX1116" s="389">
        <v>1.8488085456039441E-3</v>
      </c>
      <c r="CA1116" s="9"/>
      <c r="CB1116" s="138"/>
      <c r="CC1116" s="138"/>
      <c r="CD1116" s="138"/>
      <c r="CE1116" s="138"/>
      <c r="CF1116" s="138"/>
      <c r="CG1116" s="138"/>
      <c r="CH1116" s="1"/>
      <c r="CI1116" s="9"/>
      <c r="CJ1116" s="130"/>
      <c r="CK1116" s="130"/>
      <c r="CL1116" s="130"/>
      <c r="CM1116" s="1"/>
      <c r="CN1116" s="1"/>
      <c r="CO1116" s="1"/>
      <c r="CP1116" s="1"/>
      <c r="CQ1116" s="1"/>
    </row>
    <row r="1117" spans="2:95" s="14" customFormat="1" ht="13.5" customHeight="1">
      <c r="B1117" s="451"/>
      <c r="C1117" s="566"/>
      <c r="D1117" s="581"/>
      <c r="E1117" s="569"/>
      <c r="F1117" s="569"/>
      <c r="G1117" s="117" t="s">
        <v>145</v>
      </c>
      <c r="H1117" s="187">
        <v>2805362</v>
      </c>
      <c r="I1117" s="160">
        <f>IFERROR(H1117/E1103,"-")</f>
        <v>5.989865217452945E-3</v>
      </c>
      <c r="J1117" s="187">
        <v>77</v>
      </c>
      <c r="K1117" s="160">
        <f>IFERROR(J1117/F1103,"-")</f>
        <v>9.0375586854460094E-2</v>
      </c>
      <c r="L1117" s="190">
        <f t="shared" si="640"/>
        <v>36433.272727272728</v>
      </c>
      <c r="M1117" s="101">
        <f t="shared" si="645"/>
        <v>5.8108821975699949E-3</v>
      </c>
      <c r="N1117" s="569"/>
      <c r="O1117" s="569"/>
      <c r="P1117" s="117" t="s">
        <v>145</v>
      </c>
      <c r="Q1117" s="187">
        <v>284023</v>
      </c>
      <c r="R1117" s="160">
        <f>IFERROR(Q1117/N1103,"-")</f>
        <v>6.1050582545203328E-3</v>
      </c>
      <c r="S1117" s="187">
        <v>7</v>
      </c>
      <c r="T1117" s="160">
        <f>IFERROR(S1117/O1103,"-")</f>
        <v>9.3333333333333338E-2</v>
      </c>
      <c r="U1117" s="190">
        <f t="shared" si="641"/>
        <v>40574.714285714283</v>
      </c>
      <c r="V1117" s="101">
        <f t="shared" si="646"/>
        <v>5.2826201796090863E-4</v>
      </c>
      <c r="W1117" s="569"/>
      <c r="X1117" s="569"/>
      <c r="Y1117" s="117" t="s">
        <v>145</v>
      </c>
      <c r="Z1117" s="187">
        <v>40805</v>
      </c>
      <c r="AA1117" s="160">
        <f>IFERROR(Z1117/W1103,"-")</f>
        <v>1.0229506454203124E-3</v>
      </c>
      <c r="AB1117" s="187">
        <v>2</v>
      </c>
      <c r="AC1117" s="160">
        <f>IFERROR(AB1117/X1103,"-")</f>
        <v>3.7735849056603772E-2</v>
      </c>
      <c r="AD1117" s="190">
        <f t="shared" si="642"/>
        <v>20402.5</v>
      </c>
      <c r="AE1117" s="101">
        <f t="shared" si="647"/>
        <v>1.5093200513168818E-4</v>
      </c>
      <c r="AF1117" s="569"/>
      <c r="AG1117" s="569"/>
      <c r="AH1117" s="117" t="s">
        <v>145</v>
      </c>
      <c r="AI1117" s="187">
        <v>144838</v>
      </c>
      <c r="AJ1117" s="160">
        <f>IFERROR(AI1117/AF1103,"-")</f>
        <v>2.100406745525335E-3</v>
      </c>
      <c r="AK1117" s="187">
        <v>8</v>
      </c>
      <c r="AL1117" s="160">
        <f>IFERROR(AK1117/AG1103,"-")</f>
        <v>7.407407407407407E-2</v>
      </c>
      <c r="AM1117" s="190">
        <f t="shared" si="643"/>
        <v>18104.75</v>
      </c>
      <c r="AN1117" s="101">
        <f t="shared" si="648"/>
        <v>6.0372802052675271E-4</v>
      </c>
      <c r="AO1117" s="569"/>
      <c r="AP1117" s="586"/>
      <c r="AQ1117" s="117" t="s">
        <v>145</v>
      </c>
      <c r="AR1117" s="187">
        <f t="shared" si="638"/>
        <v>3275028</v>
      </c>
      <c r="AS1117" s="160">
        <f>IFERROR(AR1117/AO1103,"-")</f>
        <v>5.2507930473488897E-3</v>
      </c>
      <c r="AT1117" s="187">
        <f t="shared" si="639"/>
        <v>94</v>
      </c>
      <c r="AU1117" s="160">
        <f>IFERROR(AT1117/AP1103,"-")</f>
        <v>8.639705882352941E-2</v>
      </c>
      <c r="AV1117" s="190">
        <f t="shared" si="644"/>
        <v>34840.723404255317</v>
      </c>
      <c r="AW1117" s="101">
        <f t="shared" si="649"/>
        <v>7.0938042411893441E-3</v>
      </c>
      <c r="AX1117" s="112"/>
      <c r="BN1117" s="476"/>
      <c r="BO1117" s="566"/>
      <c r="BP1117" s="569"/>
      <c r="BQ1117" s="569"/>
      <c r="BR1117" s="388" t="s">
        <v>436</v>
      </c>
      <c r="BS1117" s="374">
        <v>0</v>
      </c>
      <c r="BT1117" s="329">
        <v>0</v>
      </c>
      <c r="BU1117" s="374">
        <v>0</v>
      </c>
      <c r="BV1117" s="329">
        <v>0</v>
      </c>
      <c r="BW1117" s="374" t="s">
        <v>329</v>
      </c>
      <c r="BX1117" s="389">
        <v>0</v>
      </c>
      <c r="CA1117" s="9"/>
      <c r="CB1117" s="138"/>
      <c r="CC1117" s="138"/>
      <c r="CD1117" s="138"/>
      <c r="CE1117" s="138"/>
      <c r="CF1117" s="138"/>
      <c r="CG1117" s="138"/>
      <c r="CH1117" s="1"/>
      <c r="CI1117" s="9"/>
      <c r="CJ1117" s="130"/>
      <c r="CK1117" s="130"/>
      <c r="CL1117" s="130"/>
      <c r="CM1117" s="1"/>
      <c r="CN1117" s="1"/>
      <c r="CO1117" s="1"/>
      <c r="CP1117" s="1"/>
      <c r="CQ1117" s="1"/>
    </row>
    <row r="1118" spans="2:95" s="14" customFormat="1" ht="13.5" customHeight="1">
      <c r="B1118" s="451"/>
      <c r="C1118" s="566"/>
      <c r="D1118" s="581"/>
      <c r="E1118" s="569"/>
      <c r="F1118" s="569"/>
      <c r="G1118" s="117" t="s">
        <v>146</v>
      </c>
      <c r="H1118" s="187">
        <v>1774930</v>
      </c>
      <c r="I1118" s="160">
        <f>IFERROR(H1118/E1103,"-")</f>
        <v>3.7897396023806396E-3</v>
      </c>
      <c r="J1118" s="187">
        <v>29</v>
      </c>
      <c r="K1118" s="160">
        <f>IFERROR(J1118/F1103,"-")</f>
        <v>3.4037558685446008E-2</v>
      </c>
      <c r="L1118" s="190">
        <f t="shared" si="640"/>
        <v>61204.482758620688</v>
      </c>
      <c r="M1118" s="101">
        <f t="shared" si="645"/>
        <v>2.1885140744094785E-3</v>
      </c>
      <c r="N1118" s="569"/>
      <c r="O1118" s="569"/>
      <c r="P1118" s="117" t="s">
        <v>146</v>
      </c>
      <c r="Q1118" s="187">
        <v>70177</v>
      </c>
      <c r="R1118" s="160">
        <f>IFERROR(Q1118/N1103,"-")</f>
        <v>1.5084506294471695E-3</v>
      </c>
      <c r="S1118" s="187">
        <v>2</v>
      </c>
      <c r="T1118" s="160">
        <f>IFERROR(S1118/O1103,"-")</f>
        <v>2.6666666666666668E-2</v>
      </c>
      <c r="U1118" s="190">
        <f t="shared" si="641"/>
        <v>35088.5</v>
      </c>
      <c r="V1118" s="101">
        <f t="shared" si="646"/>
        <v>1.5093200513168818E-4</v>
      </c>
      <c r="W1118" s="569"/>
      <c r="X1118" s="569"/>
      <c r="Y1118" s="117" t="s">
        <v>146</v>
      </c>
      <c r="Z1118" s="187">
        <v>25227</v>
      </c>
      <c r="AA1118" s="160">
        <f>IFERROR(Z1118/W1103,"-")</f>
        <v>6.324219074137536E-4</v>
      </c>
      <c r="AB1118" s="187">
        <v>2</v>
      </c>
      <c r="AC1118" s="160">
        <f>IFERROR(AB1118/X1103,"-")</f>
        <v>3.7735849056603772E-2</v>
      </c>
      <c r="AD1118" s="190">
        <f t="shared" si="642"/>
        <v>12613.5</v>
      </c>
      <c r="AE1118" s="101">
        <f t="shared" si="647"/>
        <v>1.5093200513168818E-4</v>
      </c>
      <c r="AF1118" s="569"/>
      <c r="AG1118" s="569"/>
      <c r="AH1118" s="117" t="s">
        <v>146</v>
      </c>
      <c r="AI1118" s="187">
        <v>406253</v>
      </c>
      <c r="AJ1118" s="160">
        <f>IFERROR(AI1118/AF1103,"-")</f>
        <v>5.8913858351392866E-3</v>
      </c>
      <c r="AK1118" s="187">
        <v>4</v>
      </c>
      <c r="AL1118" s="160">
        <f>IFERROR(AK1118/AG1103,"-")</f>
        <v>3.7037037037037035E-2</v>
      </c>
      <c r="AM1118" s="190">
        <f t="shared" si="643"/>
        <v>101563.25</v>
      </c>
      <c r="AN1118" s="101">
        <f t="shared" si="648"/>
        <v>3.0186401026337635E-4</v>
      </c>
      <c r="AO1118" s="569"/>
      <c r="AP1118" s="586"/>
      <c r="AQ1118" s="117" t="s">
        <v>146</v>
      </c>
      <c r="AR1118" s="187">
        <f t="shared" si="638"/>
        <v>2276587</v>
      </c>
      <c r="AS1118" s="160">
        <f>IFERROR(AR1118/AO1103,"-")</f>
        <v>3.650010684270445E-3</v>
      </c>
      <c r="AT1118" s="187">
        <f t="shared" si="639"/>
        <v>37</v>
      </c>
      <c r="AU1118" s="160">
        <f>IFERROR(AT1118/AP1103,"-")</f>
        <v>3.4007352941176468E-2</v>
      </c>
      <c r="AV1118" s="190">
        <f t="shared" si="644"/>
        <v>61529.37837837838</v>
      </c>
      <c r="AW1118" s="101">
        <f t="shared" si="649"/>
        <v>2.7922420949362311E-3</v>
      </c>
      <c r="AX1118" s="112"/>
      <c r="BN1118" s="476"/>
      <c r="BO1118" s="566"/>
      <c r="BP1118" s="569"/>
      <c r="BQ1118" s="569"/>
      <c r="BR1118" s="388" t="s">
        <v>140</v>
      </c>
      <c r="BS1118" s="374">
        <v>27673</v>
      </c>
      <c r="BT1118" s="329">
        <v>3.7792274550570604E-4</v>
      </c>
      <c r="BU1118" s="374">
        <v>2</v>
      </c>
      <c r="BV1118" s="329">
        <v>2.1052631578947368E-2</v>
      </c>
      <c r="BW1118" s="374">
        <v>13836.5</v>
      </c>
      <c r="BX1118" s="389">
        <v>4.1084634346754312E-4</v>
      </c>
      <c r="BZ1118" s="144"/>
      <c r="CA1118" s="9"/>
      <c r="CB1118" s="138"/>
      <c r="CC1118" s="138"/>
      <c r="CD1118" s="138"/>
      <c r="CE1118" s="138"/>
      <c r="CF1118" s="138"/>
      <c r="CG1118" s="138"/>
      <c r="CH1118" s="1"/>
      <c r="CI1118" s="9"/>
      <c r="CJ1118" s="130"/>
      <c r="CK1118" s="130"/>
      <c r="CL1118" s="130"/>
      <c r="CM1118" s="1"/>
      <c r="CN1118" s="1"/>
      <c r="CO1118" s="1"/>
      <c r="CP1118" s="1"/>
      <c r="CQ1118" s="1"/>
    </row>
    <row r="1119" spans="2:95" s="14" customFormat="1" ht="13.5" customHeight="1">
      <c r="B1119" s="451"/>
      <c r="C1119" s="566"/>
      <c r="D1119" s="581"/>
      <c r="E1119" s="569"/>
      <c r="F1119" s="569"/>
      <c r="G1119" s="118" t="s">
        <v>147</v>
      </c>
      <c r="H1119" s="188">
        <v>469051</v>
      </c>
      <c r="I1119" s="161">
        <f>IFERROR(H1119/E1103,"-")</f>
        <v>1.0014936646719822E-3</v>
      </c>
      <c r="J1119" s="188">
        <v>59</v>
      </c>
      <c r="K1119" s="161">
        <f>IFERROR(J1119/F1103,"-")</f>
        <v>6.9248826291079812E-2</v>
      </c>
      <c r="L1119" s="191">
        <f t="shared" si="640"/>
        <v>7950.0169491525421</v>
      </c>
      <c r="M1119" s="102">
        <f t="shared" si="645"/>
        <v>4.4524941513848009E-3</v>
      </c>
      <c r="N1119" s="569"/>
      <c r="O1119" s="569"/>
      <c r="P1119" s="118" t="s">
        <v>147</v>
      </c>
      <c r="Q1119" s="188">
        <v>91599</v>
      </c>
      <c r="R1119" s="161">
        <f>IFERROR(Q1119/N1103,"-")</f>
        <v>1.9689153028304325E-3</v>
      </c>
      <c r="S1119" s="188">
        <v>8</v>
      </c>
      <c r="T1119" s="161">
        <f>IFERROR(S1119/O1103,"-")</f>
        <v>0.10666666666666667</v>
      </c>
      <c r="U1119" s="191">
        <f t="shared" si="641"/>
        <v>11449.875</v>
      </c>
      <c r="V1119" s="102">
        <f t="shared" si="646"/>
        <v>6.0372802052675271E-4</v>
      </c>
      <c r="W1119" s="569"/>
      <c r="X1119" s="569"/>
      <c r="Y1119" s="118" t="s">
        <v>147</v>
      </c>
      <c r="Z1119" s="188">
        <v>2753</v>
      </c>
      <c r="AA1119" s="161">
        <f>IFERROR(Z1119/W1103,"-")</f>
        <v>6.9015638447301051E-5</v>
      </c>
      <c r="AB1119" s="188">
        <v>3</v>
      </c>
      <c r="AC1119" s="161">
        <f>IFERROR(AB1119/X1103,"-")</f>
        <v>5.6603773584905662E-2</v>
      </c>
      <c r="AD1119" s="191">
        <f t="shared" si="642"/>
        <v>917.66666666666663</v>
      </c>
      <c r="AE1119" s="102">
        <f t="shared" si="647"/>
        <v>2.2639800769753225E-4</v>
      </c>
      <c r="AF1119" s="569"/>
      <c r="AG1119" s="569"/>
      <c r="AH1119" s="118" t="s">
        <v>147</v>
      </c>
      <c r="AI1119" s="188">
        <v>179850</v>
      </c>
      <c r="AJ1119" s="161">
        <f>IFERROR(AI1119/AF1103,"-")</f>
        <v>2.6081425674390115E-3</v>
      </c>
      <c r="AK1119" s="188">
        <v>12</v>
      </c>
      <c r="AL1119" s="161">
        <f>IFERROR(AK1119/AG1103,"-")</f>
        <v>0.1111111111111111</v>
      </c>
      <c r="AM1119" s="191">
        <f t="shared" si="643"/>
        <v>14987.5</v>
      </c>
      <c r="AN1119" s="102">
        <f t="shared" si="648"/>
        <v>9.05592030790129E-4</v>
      </c>
      <c r="AO1119" s="569"/>
      <c r="AP1119" s="586"/>
      <c r="AQ1119" s="118" t="s">
        <v>147</v>
      </c>
      <c r="AR1119" s="188">
        <f t="shared" si="638"/>
        <v>743253</v>
      </c>
      <c r="AS1119" s="161">
        <f>IFERROR(AR1119/AO1103,"-")</f>
        <v>1.1916440668052928E-3</v>
      </c>
      <c r="AT1119" s="188">
        <f t="shared" si="639"/>
        <v>82</v>
      </c>
      <c r="AU1119" s="161">
        <f>IFERROR(AT1119/AP1103,"-")</f>
        <v>7.5367647058823525E-2</v>
      </c>
      <c r="AV1119" s="191">
        <f t="shared" si="644"/>
        <v>9064.0609756097565</v>
      </c>
      <c r="AW1119" s="102">
        <f t="shared" si="649"/>
        <v>6.1882122103992148E-3</v>
      </c>
      <c r="AX1119" s="112"/>
      <c r="BN1119" s="476"/>
      <c r="BO1119" s="566"/>
      <c r="BP1119" s="569"/>
      <c r="BQ1119" s="569"/>
      <c r="BR1119" s="388" t="s">
        <v>141</v>
      </c>
      <c r="BS1119" s="374">
        <v>29611</v>
      </c>
      <c r="BT1119" s="329">
        <v>4.0438949218261347E-4</v>
      </c>
      <c r="BU1119" s="374">
        <v>4</v>
      </c>
      <c r="BV1119" s="329">
        <v>4.2105263157894736E-2</v>
      </c>
      <c r="BW1119" s="374">
        <v>7402.75</v>
      </c>
      <c r="BX1119" s="389">
        <v>8.2169268693508624E-4</v>
      </c>
      <c r="CA1119" s="9"/>
      <c r="CB1119" s="138"/>
      <c r="CC1119" s="138"/>
      <c r="CD1119" s="138"/>
      <c r="CE1119" s="138"/>
      <c r="CF1119" s="138"/>
      <c r="CG1119" s="138"/>
      <c r="CH1119" s="1"/>
      <c r="CI1119" s="9"/>
      <c r="CJ1119" s="130"/>
      <c r="CK1119" s="130"/>
      <c r="CL1119" s="130"/>
      <c r="CM1119" s="1"/>
      <c r="CN1119" s="1"/>
      <c r="CO1119" s="1"/>
      <c r="CP1119" s="1"/>
      <c r="CQ1119" s="1"/>
    </row>
    <row r="1120" spans="2:95" s="14" customFormat="1" ht="13.5" customHeight="1">
      <c r="B1120" s="451"/>
      <c r="C1120" s="567"/>
      <c r="D1120" s="582"/>
      <c r="E1120" s="570"/>
      <c r="F1120" s="570"/>
      <c r="G1120" s="119" t="s">
        <v>74</v>
      </c>
      <c r="H1120" s="181">
        <v>96831742</v>
      </c>
      <c r="I1120" s="161">
        <f>IFERROR(H1120/E1103,"-")</f>
        <v>0.20675017461246623</v>
      </c>
      <c r="J1120" s="188">
        <v>629</v>
      </c>
      <c r="K1120" s="161">
        <f>IFERROR(J1120/F1103,"-")</f>
        <v>0.73826291079812212</v>
      </c>
      <c r="L1120" s="191">
        <f t="shared" si="640"/>
        <v>153945.53577106519</v>
      </c>
      <c r="M1120" s="103">
        <f t="shared" si="645"/>
        <v>4.746811561391593E-2</v>
      </c>
      <c r="N1120" s="570"/>
      <c r="O1120" s="570"/>
      <c r="P1120" s="119" t="s">
        <v>74</v>
      </c>
      <c r="Q1120" s="181">
        <v>5579510</v>
      </c>
      <c r="R1120" s="161">
        <f>IFERROR(Q1120/N1103,"-")</f>
        <v>0.1199312505736463</v>
      </c>
      <c r="S1120" s="188">
        <v>58</v>
      </c>
      <c r="T1120" s="161">
        <f>IFERROR(S1120/O1103,"-")</f>
        <v>0.77333333333333332</v>
      </c>
      <c r="U1120" s="191">
        <f t="shared" si="641"/>
        <v>96198.448275862072</v>
      </c>
      <c r="V1120" s="103">
        <f t="shared" si="646"/>
        <v>4.377028148818957E-3</v>
      </c>
      <c r="W1120" s="570"/>
      <c r="X1120" s="570"/>
      <c r="Y1120" s="119" t="s">
        <v>74</v>
      </c>
      <c r="Z1120" s="181">
        <v>2372596</v>
      </c>
      <c r="AA1120" s="161">
        <f>IFERROR(Z1120/W1103,"-")</f>
        <v>5.9479196410284305E-2</v>
      </c>
      <c r="AB1120" s="188">
        <v>35</v>
      </c>
      <c r="AC1120" s="161">
        <f>IFERROR(AB1120/X1103,"-")</f>
        <v>0.660377358490566</v>
      </c>
      <c r="AD1120" s="191">
        <f t="shared" si="642"/>
        <v>67788.457142857136</v>
      </c>
      <c r="AE1120" s="103">
        <f t="shared" si="647"/>
        <v>2.6413100898045432E-3</v>
      </c>
      <c r="AF1120" s="570"/>
      <c r="AG1120" s="570"/>
      <c r="AH1120" s="119" t="s">
        <v>74</v>
      </c>
      <c r="AI1120" s="181">
        <v>10491517</v>
      </c>
      <c r="AJ1120" s="161">
        <f>IFERROR(AI1120/AF1103,"-")</f>
        <v>0.15214552173872692</v>
      </c>
      <c r="AK1120" s="188">
        <v>84</v>
      </c>
      <c r="AL1120" s="161">
        <f>IFERROR(AK1120/AG1103,"-")</f>
        <v>0.77777777777777779</v>
      </c>
      <c r="AM1120" s="191">
        <f t="shared" si="643"/>
        <v>124899.01190476191</v>
      </c>
      <c r="AN1120" s="103">
        <f t="shared" si="648"/>
        <v>6.3391442155309036E-3</v>
      </c>
      <c r="AO1120" s="570"/>
      <c r="AP1120" s="587"/>
      <c r="AQ1120" s="119" t="s">
        <v>74</v>
      </c>
      <c r="AR1120" s="181">
        <f t="shared" si="638"/>
        <v>115275365</v>
      </c>
      <c r="AS1120" s="161">
        <f>IFERROR(AR1120/AO1103,"-")</f>
        <v>0.18481890386054886</v>
      </c>
      <c r="AT1120" s="188">
        <f t="shared" si="639"/>
        <v>806</v>
      </c>
      <c r="AU1120" s="161">
        <f>IFERROR(AT1120/AP1103,"-")</f>
        <v>0.7408088235294118</v>
      </c>
      <c r="AV1120" s="191">
        <f t="shared" si="644"/>
        <v>143021.54466501242</v>
      </c>
      <c r="AW1120" s="103">
        <f t="shared" si="649"/>
        <v>6.0825598068070336E-2</v>
      </c>
      <c r="AX1120" s="112"/>
      <c r="BN1120" s="476"/>
      <c r="BO1120" s="566"/>
      <c r="BP1120" s="569"/>
      <c r="BQ1120" s="569"/>
      <c r="BR1120" s="388" t="s">
        <v>142</v>
      </c>
      <c r="BS1120" s="374">
        <v>29645</v>
      </c>
      <c r="BT1120" s="329">
        <v>4.0485382107168199E-4</v>
      </c>
      <c r="BU1120" s="374">
        <v>4</v>
      </c>
      <c r="BV1120" s="329">
        <v>4.2105263157894736E-2</v>
      </c>
      <c r="BW1120" s="374">
        <v>7411.25</v>
      </c>
      <c r="BX1120" s="389">
        <v>8.2169268693508624E-4</v>
      </c>
      <c r="CA1120" s="9"/>
      <c r="CB1120" s="138"/>
      <c r="CC1120" s="138"/>
      <c r="CD1120" s="138"/>
      <c r="CE1120" s="138"/>
      <c r="CF1120" s="138"/>
      <c r="CG1120" s="138"/>
      <c r="CH1120" s="1"/>
      <c r="CI1120" s="9"/>
      <c r="CJ1120" s="130"/>
      <c r="CK1120" s="130"/>
      <c r="CL1120" s="130"/>
      <c r="CM1120" s="1"/>
      <c r="CN1120" s="1"/>
      <c r="CO1120" s="1"/>
      <c r="CP1120" s="1"/>
      <c r="CQ1120" s="1"/>
    </row>
    <row r="1121" spans="2:95" s="14" customFormat="1" ht="13.5" customHeight="1">
      <c r="B1121" s="451">
        <v>63</v>
      </c>
      <c r="C1121" s="565" t="s">
        <v>26</v>
      </c>
      <c r="D1121" s="580">
        <f>BL67</f>
        <v>9629</v>
      </c>
      <c r="E1121" s="568">
        <f>VLOOKUP(C1121,$AY$5:$BI$78,2,0)</f>
        <v>421297750</v>
      </c>
      <c r="F1121" s="568">
        <f>VLOOKUP(C1121,$AY$5:$BI$78,7,0)</f>
        <v>754</v>
      </c>
      <c r="G1121" s="115" t="s">
        <v>133</v>
      </c>
      <c r="H1121" s="186">
        <v>6995152</v>
      </c>
      <c r="I1121" s="159">
        <f>IFERROR(H1121/E1121,"-")</f>
        <v>1.6603819982423357E-2</v>
      </c>
      <c r="J1121" s="186">
        <v>115</v>
      </c>
      <c r="K1121" s="159">
        <f>IFERROR(J1121/F1121,"-")</f>
        <v>0.15251989389920426</v>
      </c>
      <c r="L1121" s="189">
        <f t="shared" si="640"/>
        <v>60827.408695652171</v>
      </c>
      <c r="M1121" s="100">
        <f>IFERROR(J1121/$BL$67,0)</f>
        <v>1.1943088586561429E-2</v>
      </c>
      <c r="N1121" s="568">
        <f>VLOOKUP(C1121,$AY$5:$BI$78,3,0)</f>
        <v>84700290</v>
      </c>
      <c r="O1121" s="568">
        <f>VLOOKUP(C1121,$AY$5:$BI$78,8,0)</f>
        <v>123</v>
      </c>
      <c r="P1121" s="115" t="s">
        <v>133</v>
      </c>
      <c r="Q1121" s="186">
        <v>487599</v>
      </c>
      <c r="R1121" s="159">
        <f>IFERROR(Q1121/N1121,"-")</f>
        <v>5.7567571492376235E-3</v>
      </c>
      <c r="S1121" s="186">
        <v>25</v>
      </c>
      <c r="T1121" s="159">
        <f>IFERROR(S1121/O1121,"-")</f>
        <v>0.2032520325203252</v>
      </c>
      <c r="U1121" s="189">
        <f t="shared" si="641"/>
        <v>19503.96</v>
      </c>
      <c r="V1121" s="100">
        <f>IFERROR(S1121/$BL$67,0)</f>
        <v>2.5963236057742235E-3</v>
      </c>
      <c r="W1121" s="568">
        <f>VLOOKUP(C1121,$AY$5:$BI$78,4,0)</f>
        <v>32656050</v>
      </c>
      <c r="X1121" s="568">
        <f>VLOOKUP(C1121,$AY$5:$BI$78,9,0)</f>
        <v>60</v>
      </c>
      <c r="Y1121" s="115" t="s">
        <v>133</v>
      </c>
      <c r="Z1121" s="186">
        <v>611329</v>
      </c>
      <c r="AA1121" s="159">
        <f>IFERROR(Z1121/W1121,"-")</f>
        <v>1.8720237138294436E-2</v>
      </c>
      <c r="AB1121" s="186">
        <v>14</v>
      </c>
      <c r="AC1121" s="159">
        <f>IFERROR(AB1121/X1121,"-")</f>
        <v>0.23333333333333334</v>
      </c>
      <c r="AD1121" s="189">
        <f t="shared" si="642"/>
        <v>43666.357142857145</v>
      </c>
      <c r="AE1121" s="100">
        <f>IFERROR(AB1121/$BL$67,0)</f>
        <v>1.4539412192335654E-3</v>
      </c>
      <c r="AF1121" s="568">
        <f>VLOOKUP(C1121,$AY$5:$BI$78,5,0)</f>
        <v>79860460</v>
      </c>
      <c r="AG1121" s="568">
        <f>VLOOKUP(C1121,$AY$5:$BI$78,10,0)</f>
        <v>115</v>
      </c>
      <c r="AH1121" s="115" t="s">
        <v>133</v>
      </c>
      <c r="AI1121" s="186">
        <v>4410137</v>
      </c>
      <c r="AJ1121" s="159">
        <f>IFERROR(AI1121/AF1121,"-")</f>
        <v>5.5223035279285897E-2</v>
      </c>
      <c r="AK1121" s="186">
        <v>20</v>
      </c>
      <c r="AL1121" s="159">
        <f>IFERROR(AK1121/AG1121,"-")</f>
        <v>0.17391304347826086</v>
      </c>
      <c r="AM1121" s="189">
        <f t="shared" si="643"/>
        <v>220506.85</v>
      </c>
      <c r="AN1121" s="100">
        <f>IFERROR(AK1121/$BL$67,0)</f>
        <v>2.0770588846193792E-3</v>
      </c>
      <c r="AO1121" s="568">
        <f>VLOOKUP(C1121,$AY$5:$BI$78,6,0)</f>
        <v>618514550</v>
      </c>
      <c r="AP1121" s="585">
        <f>VLOOKUP(C1121,$AY$5:$BI$78,11,0)</f>
        <v>1052</v>
      </c>
      <c r="AQ1121" s="115" t="s">
        <v>133</v>
      </c>
      <c r="AR1121" s="186">
        <f t="shared" si="638"/>
        <v>12504217</v>
      </c>
      <c r="AS1121" s="159">
        <f>IFERROR(AR1121/AO1121,"-")</f>
        <v>2.0216528455151137E-2</v>
      </c>
      <c r="AT1121" s="186">
        <f t="shared" si="639"/>
        <v>174</v>
      </c>
      <c r="AU1121" s="159">
        <f>IFERROR(AT1121/AP1121,"-")</f>
        <v>0.16539923954372623</v>
      </c>
      <c r="AV1121" s="189">
        <f t="shared" si="644"/>
        <v>71863.316091954024</v>
      </c>
      <c r="AW1121" s="100">
        <f>IFERROR(AT1121/$BL$67,0)</f>
        <v>1.8070412296188595E-2</v>
      </c>
      <c r="AX1121" s="112"/>
      <c r="BN1121" s="476"/>
      <c r="BO1121" s="566"/>
      <c r="BP1121" s="569"/>
      <c r="BQ1121" s="569"/>
      <c r="BR1121" s="388" t="s">
        <v>143</v>
      </c>
      <c r="BS1121" s="374">
        <v>5601</v>
      </c>
      <c r="BT1121" s="329">
        <v>7.6491356108028031E-5</v>
      </c>
      <c r="BU1121" s="374">
        <v>2</v>
      </c>
      <c r="BV1121" s="329">
        <v>2.1052631578947368E-2</v>
      </c>
      <c r="BW1121" s="374">
        <v>2800.5</v>
      </c>
      <c r="BX1121" s="389">
        <v>4.1084634346754312E-4</v>
      </c>
      <c r="CA1121" s="9"/>
      <c r="CB1121" s="138"/>
      <c r="CC1121" s="138"/>
      <c r="CD1121" s="138"/>
      <c r="CE1121" s="138"/>
      <c r="CF1121" s="138"/>
      <c r="CG1121" s="138"/>
      <c r="CH1121" s="1"/>
      <c r="CI1121" s="9"/>
      <c r="CJ1121" s="130"/>
      <c r="CK1121" s="130"/>
      <c r="CL1121" s="130"/>
      <c r="CM1121" s="1"/>
      <c r="CN1121" s="1"/>
      <c r="CO1121" s="1"/>
      <c r="CP1121" s="1"/>
      <c r="CQ1121" s="1"/>
    </row>
    <row r="1122" spans="2:95" s="14" customFormat="1" ht="13.5" customHeight="1">
      <c r="B1122" s="451"/>
      <c r="C1122" s="566"/>
      <c r="D1122" s="581"/>
      <c r="E1122" s="569"/>
      <c r="F1122" s="569"/>
      <c r="G1122" s="116" t="s">
        <v>134</v>
      </c>
      <c r="H1122" s="187">
        <v>9559465</v>
      </c>
      <c r="I1122" s="160">
        <f>IFERROR(H1122/E1121,"-")</f>
        <v>2.2690519946997105E-2</v>
      </c>
      <c r="J1122" s="187">
        <v>117</v>
      </c>
      <c r="K1122" s="160">
        <f>IFERROR(J1122/F1121,"-")</f>
        <v>0.15517241379310345</v>
      </c>
      <c r="L1122" s="190">
        <f t="shared" si="640"/>
        <v>81704.829059829062</v>
      </c>
      <c r="M1122" s="101">
        <f t="shared" ref="M1122:M1138" si="650">IFERROR(J1122/$BL$67,0)</f>
        <v>1.2150794475023367E-2</v>
      </c>
      <c r="N1122" s="569"/>
      <c r="O1122" s="569"/>
      <c r="P1122" s="116" t="s">
        <v>134</v>
      </c>
      <c r="Q1122" s="187">
        <v>5168116</v>
      </c>
      <c r="R1122" s="160">
        <f>IFERROR(Q1122/N1121,"-")</f>
        <v>6.1016508916321301E-2</v>
      </c>
      <c r="S1122" s="187">
        <v>22</v>
      </c>
      <c r="T1122" s="160">
        <f>IFERROR(S1122/O1121,"-")</f>
        <v>0.17886178861788618</v>
      </c>
      <c r="U1122" s="190">
        <f t="shared" si="641"/>
        <v>234914.36363636365</v>
      </c>
      <c r="V1122" s="101">
        <f t="shared" ref="V1122:V1138" si="651">IFERROR(S1122/$BL$67,0)</f>
        <v>2.2847647730813167E-3</v>
      </c>
      <c r="W1122" s="569"/>
      <c r="X1122" s="569"/>
      <c r="Y1122" s="116" t="s">
        <v>134</v>
      </c>
      <c r="Z1122" s="187">
        <v>992959</v>
      </c>
      <c r="AA1122" s="160">
        <f>IFERROR(Z1122/W1121,"-")</f>
        <v>3.0406586222154853E-2</v>
      </c>
      <c r="AB1122" s="187">
        <v>10</v>
      </c>
      <c r="AC1122" s="160">
        <f>IFERROR(AB1122/X1121,"-")</f>
        <v>0.16666666666666666</v>
      </c>
      <c r="AD1122" s="190">
        <f t="shared" si="642"/>
        <v>99295.9</v>
      </c>
      <c r="AE1122" s="101">
        <f t="shared" ref="AE1122:AE1138" si="652">IFERROR(AB1122/$BL$67,0)</f>
        <v>1.0385294423096896E-3</v>
      </c>
      <c r="AF1122" s="569"/>
      <c r="AG1122" s="569"/>
      <c r="AH1122" s="116" t="s">
        <v>134</v>
      </c>
      <c r="AI1122" s="187">
        <v>3086598</v>
      </c>
      <c r="AJ1122" s="160">
        <f>IFERROR(AI1122/AF1121,"-")</f>
        <v>3.8649890070755914E-2</v>
      </c>
      <c r="AK1122" s="187">
        <v>24</v>
      </c>
      <c r="AL1122" s="160">
        <f>IFERROR(AK1122/AG1121,"-")</f>
        <v>0.20869565217391303</v>
      </c>
      <c r="AM1122" s="190">
        <f t="shared" si="643"/>
        <v>128608.25</v>
      </c>
      <c r="AN1122" s="101">
        <f t="shared" ref="AN1122:AN1138" si="653">IFERROR(AK1122/$BL$67,0)</f>
        <v>2.4924706615432547E-3</v>
      </c>
      <c r="AO1122" s="569"/>
      <c r="AP1122" s="586"/>
      <c r="AQ1122" s="116" t="s">
        <v>134</v>
      </c>
      <c r="AR1122" s="187">
        <f t="shared" si="638"/>
        <v>18807138</v>
      </c>
      <c r="AS1122" s="160">
        <f>IFERROR(AR1122/AO1121,"-")</f>
        <v>3.0406945155938531E-2</v>
      </c>
      <c r="AT1122" s="187">
        <f t="shared" si="639"/>
        <v>173</v>
      </c>
      <c r="AU1122" s="160">
        <f>IFERROR(AT1122/AP1121,"-")</f>
        <v>0.1644486692015209</v>
      </c>
      <c r="AV1122" s="190">
        <f t="shared" si="644"/>
        <v>108711.78034682081</v>
      </c>
      <c r="AW1122" s="101">
        <f t="shared" ref="AW1122:AW1138" si="654">IFERROR(AT1122/$BL$67,0)</f>
        <v>1.796655935195763E-2</v>
      </c>
      <c r="AX1122" s="112"/>
      <c r="BN1122" s="476"/>
      <c r="BO1122" s="566"/>
      <c r="BP1122" s="569"/>
      <c r="BQ1122" s="569"/>
      <c r="BR1122" s="388" t="s">
        <v>144</v>
      </c>
      <c r="BS1122" s="374">
        <v>1663216</v>
      </c>
      <c r="BT1122" s="329">
        <v>2.2714095222383494E-2</v>
      </c>
      <c r="BU1122" s="374">
        <v>11</v>
      </c>
      <c r="BV1122" s="329">
        <v>0.11578947368421053</v>
      </c>
      <c r="BW1122" s="374">
        <v>151201.45454545456</v>
      </c>
      <c r="BX1122" s="389">
        <v>2.2596548890714873E-3</v>
      </c>
      <c r="CA1122" s="9"/>
      <c r="CB1122" s="138"/>
      <c r="CC1122" s="138"/>
      <c r="CD1122" s="138"/>
      <c r="CE1122" s="138"/>
      <c r="CF1122" s="138"/>
      <c r="CG1122" s="138"/>
      <c r="CH1122" s="1"/>
      <c r="CI1122" s="9"/>
      <c r="CJ1122" s="130"/>
      <c r="CK1122" s="130"/>
      <c r="CL1122" s="130"/>
      <c r="CM1122" s="1"/>
      <c r="CN1122" s="1"/>
      <c r="CO1122" s="1"/>
      <c r="CP1122" s="1"/>
      <c r="CQ1122" s="1"/>
    </row>
    <row r="1123" spans="2:95" s="14" customFormat="1" ht="13.5" customHeight="1">
      <c r="B1123" s="451"/>
      <c r="C1123" s="566"/>
      <c r="D1123" s="581"/>
      <c r="E1123" s="569"/>
      <c r="F1123" s="569"/>
      <c r="G1123" s="116" t="s">
        <v>474</v>
      </c>
      <c r="H1123" s="187">
        <v>9992092</v>
      </c>
      <c r="I1123" s="160">
        <f>IFERROR(H1123/E1121,"-")</f>
        <v>2.3717411260800705E-2</v>
      </c>
      <c r="J1123" s="187">
        <v>33</v>
      </c>
      <c r="K1123" s="160">
        <f>IFERROR(J1123/F1121,"-")</f>
        <v>4.3766578249336871E-2</v>
      </c>
      <c r="L1123" s="190">
        <f t="shared" ref="L1123" si="655">IFERROR(H1123/J1123,"-")</f>
        <v>302790.66666666669</v>
      </c>
      <c r="M1123" s="101">
        <f t="shared" si="650"/>
        <v>3.4271471596219751E-3</v>
      </c>
      <c r="N1123" s="569"/>
      <c r="O1123" s="569"/>
      <c r="P1123" s="116" t="s">
        <v>474</v>
      </c>
      <c r="Q1123" s="187">
        <v>2895656</v>
      </c>
      <c r="R1123" s="160">
        <f>IFERROR(Q1123/N1121,"-")</f>
        <v>3.4187084837607996E-2</v>
      </c>
      <c r="S1123" s="187">
        <v>13</v>
      </c>
      <c r="T1123" s="160">
        <f>IFERROR(S1123/O1121,"-")</f>
        <v>0.10569105691056911</v>
      </c>
      <c r="U1123" s="190">
        <f t="shared" ref="U1123" si="656">IFERROR(Q1123/S1123,"-")</f>
        <v>222742.76923076922</v>
      </c>
      <c r="V1123" s="101">
        <f t="shared" si="651"/>
        <v>1.3500882750025964E-3</v>
      </c>
      <c r="W1123" s="569"/>
      <c r="X1123" s="569"/>
      <c r="Y1123" s="116" t="s">
        <v>474</v>
      </c>
      <c r="Z1123" s="187">
        <v>30565</v>
      </c>
      <c r="AA1123" s="160">
        <f>IFERROR(Z1123/W1121,"-")</f>
        <v>9.3596745472890937E-4</v>
      </c>
      <c r="AB1123" s="187">
        <v>5</v>
      </c>
      <c r="AC1123" s="160">
        <f>IFERROR(AB1123/X1121,"-")</f>
        <v>8.3333333333333329E-2</v>
      </c>
      <c r="AD1123" s="190">
        <f t="shared" ref="AD1123" si="657">IFERROR(Z1123/AB1123,"-")</f>
        <v>6113</v>
      </c>
      <c r="AE1123" s="101">
        <f t="shared" si="652"/>
        <v>5.1926472115484479E-4</v>
      </c>
      <c r="AF1123" s="569"/>
      <c r="AG1123" s="569"/>
      <c r="AH1123" s="116" t="s">
        <v>474</v>
      </c>
      <c r="AI1123" s="187">
        <v>446805</v>
      </c>
      <c r="AJ1123" s="160">
        <f>IFERROR(AI1123/AF1121,"-")</f>
        <v>5.5948212669949563E-3</v>
      </c>
      <c r="AK1123" s="187">
        <v>10</v>
      </c>
      <c r="AL1123" s="160">
        <f>IFERROR(AK1123/AG1121,"-")</f>
        <v>8.6956521739130432E-2</v>
      </c>
      <c r="AM1123" s="190">
        <f t="shared" ref="AM1123" si="658">IFERROR(AI1123/AK1123,"-")</f>
        <v>44680.5</v>
      </c>
      <c r="AN1123" s="101">
        <f t="shared" si="653"/>
        <v>1.0385294423096896E-3</v>
      </c>
      <c r="AO1123" s="569"/>
      <c r="AP1123" s="586"/>
      <c r="AQ1123" s="116" t="s">
        <v>474</v>
      </c>
      <c r="AR1123" s="187">
        <f t="shared" ref="AR1123" si="659">SUM(H1123,Q1123,Z1123,AI1123)</f>
        <v>13365118</v>
      </c>
      <c r="AS1123" s="160">
        <f>IFERROR(AR1123/AO1121,"-")</f>
        <v>2.1608413253980847E-2</v>
      </c>
      <c r="AT1123" s="187">
        <f t="shared" ref="AT1123" si="660">SUM(J1123,S1123,AB1123,AK1123)</f>
        <v>61</v>
      </c>
      <c r="AU1123" s="160">
        <f>IFERROR(AT1123/AP1121,"-")</f>
        <v>5.7984790874524718E-2</v>
      </c>
      <c r="AV1123" s="190">
        <f t="shared" ref="AV1123" si="661">IFERROR(AR1123/AT1123,"-")</f>
        <v>219100.29508196723</v>
      </c>
      <c r="AW1123" s="101">
        <f t="shared" si="654"/>
        <v>6.3350295980891059E-3</v>
      </c>
      <c r="AX1123" s="111"/>
      <c r="BJ1123" s="12"/>
      <c r="BM1123" s="12"/>
      <c r="BN1123" s="476"/>
      <c r="BO1123" s="566"/>
      <c r="BP1123" s="569"/>
      <c r="BQ1123" s="569"/>
      <c r="BR1123" s="388" t="s">
        <v>145</v>
      </c>
      <c r="BS1123" s="374">
        <v>335653</v>
      </c>
      <c r="BT1123" s="329">
        <v>4.5839230765448904E-3</v>
      </c>
      <c r="BU1123" s="374">
        <v>14</v>
      </c>
      <c r="BV1123" s="329">
        <v>0.14736842105263157</v>
      </c>
      <c r="BW1123" s="374">
        <v>23975.214285714286</v>
      </c>
      <c r="BX1123" s="389">
        <v>2.8759244042728021E-3</v>
      </c>
      <c r="BY1123" s="12"/>
      <c r="CA1123" s="9"/>
      <c r="CB1123" s="138"/>
      <c r="CC1123" s="138"/>
      <c r="CD1123" s="138"/>
      <c r="CE1123" s="138"/>
      <c r="CF1123" s="138"/>
      <c r="CG1123" s="138"/>
      <c r="CH1123" s="1"/>
      <c r="CI1123" s="9"/>
      <c r="CJ1123" s="130"/>
      <c r="CK1123" s="130"/>
      <c r="CL1123" s="130"/>
      <c r="CM1123" s="1"/>
      <c r="CN1123" s="1"/>
      <c r="CO1123" s="1"/>
      <c r="CP1123" s="1"/>
      <c r="CQ1123" s="1"/>
    </row>
    <row r="1124" spans="2:95" s="14" customFormat="1" ht="13.5" customHeight="1">
      <c r="B1124" s="451"/>
      <c r="C1124" s="566"/>
      <c r="D1124" s="581"/>
      <c r="E1124" s="569"/>
      <c r="F1124" s="569"/>
      <c r="G1124" s="117" t="s">
        <v>135</v>
      </c>
      <c r="H1124" s="187">
        <v>14643894</v>
      </c>
      <c r="I1124" s="160">
        <f>IFERROR(H1124/E1121,"-")</f>
        <v>3.4759013073295549E-2</v>
      </c>
      <c r="J1124" s="187">
        <v>187</v>
      </c>
      <c r="K1124" s="160">
        <f>IFERROR(J1124/F1121,"-")</f>
        <v>0.24801061007957559</v>
      </c>
      <c r="L1124" s="190">
        <f t="shared" si="640"/>
        <v>78309.593582887697</v>
      </c>
      <c r="M1124" s="101">
        <f t="shared" si="650"/>
        <v>1.9420500571191192E-2</v>
      </c>
      <c r="N1124" s="569"/>
      <c r="O1124" s="569"/>
      <c r="P1124" s="117" t="s">
        <v>135</v>
      </c>
      <c r="Q1124" s="187">
        <v>890267</v>
      </c>
      <c r="R1124" s="160">
        <f>IFERROR(Q1124/N1121,"-")</f>
        <v>1.0510790458922867E-2</v>
      </c>
      <c r="S1124" s="187">
        <v>37</v>
      </c>
      <c r="T1124" s="160">
        <f>IFERROR(S1124/O1121,"-")</f>
        <v>0.30081300813008133</v>
      </c>
      <c r="U1124" s="190">
        <f t="shared" si="641"/>
        <v>24061.27027027027</v>
      </c>
      <c r="V1124" s="101">
        <f t="shared" si="651"/>
        <v>3.8425589365458511E-3</v>
      </c>
      <c r="W1124" s="569"/>
      <c r="X1124" s="569"/>
      <c r="Y1124" s="117" t="s">
        <v>135</v>
      </c>
      <c r="Z1124" s="187">
        <v>269350</v>
      </c>
      <c r="AA1124" s="160">
        <f>IFERROR(Z1124/W1121,"-")</f>
        <v>8.2480887921227465E-3</v>
      </c>
      <c r="AB1124" s="187">
        <v>16</v>
      </c>
      <c r="AC1124" s="160">
        <f>IFERROR(AB1124/X1121,"-")</f>
        <v>0.26666666666666666</v>
      </c>
      <c r="AD1124" s="190">
        <f t="shared" si="642"/>
        <v>16834.375</v>
      </c>
      <c r="AE1124" s="101">
        <f t="shared" si="652"/>
        <v>1.6616471076955032E-3</v>
      </c>
      <c r="AF1124" s="569"/>
      <c r="AG1124" s="569"/>
      <c r="AH1124" s="117" t="s">
        <v>135</v>
      </c>
      <c r="AI1124" s="187">
        <v>559235</v>
      </c>
      <c r="AJ1124" s="160">
        <f>IFERROR(AI1124/AF1121,"-")</f>
        <v>7.0026518755339001E-3</v>
      </c>
      <c r="AK1124" s="187">
        <v>27</v>
      </c>
      <c r="AL1124" s="160">
        <f>IFERROR(AK1124/AG1121,"-")</f>
        <v>0.23478260869565218</v>
      </c>
      <c r="AM1124" s="190">
        <f t="shared" si="643"/>
        <v>20712.407407407409</v>
      </c>
      <c r="AN1124" s="101">
        <f t="shared" si="653"/>
        <v>2.8040294942361615E-3</v>
      </c>
      <c r="AO1124" s="569"/>
      <c r="AP1124" s="586"/>
      <c r="AQ1124" s="117" t="s">
        <v>135</v>
      </c>
      <c r="AR1124" s="187">
        <f t="shared" si="638"/>
        <v>16362746</v>
      </c>
      <c r="AS1124" s="160">
        <f>IFERROR(AR1124/AO1121,"-")</f>
        <v>2.6454908781046459E-2</v>
      </c>
      <c r="AT1124" s="187">
        <f t="shared" si="639"/>
        <v>267</v>
      </c>
      <c r="AU1124" s="160">
        <f>IFERROR(AT1124/AP1121,"-")</f>
        <v>0.25380228136882127</v>
      </c>
      <c r="AV1124" s="190">
        <f t="shared" si="644"/>
        <v>61283.692883895128</v>
      </c>
      <c r="AW1124" s="101">
        <f t="shared" si="654"/>
        <v>2.7728736109668708E-2</v>
      </c>
      <c r="AX1124" s="112"/>
      <c r="BN1124" s="476"/>
      <c r="BO1124" s="566"/>
      <c r="BP1124" s="569"/>
      <c r="BQ1124" s="569"/>
      <c r="BR1124" s="388" t="s">
        <v>146</v>
      </c>
      <c r="BS1124" s="374">
        <v>231128</v>
      </c>
      <c r="BT1124" s="329">
        <v>3.1564531609598826E-3</v>
      </c>
      <c r="BU1124" s="374">
        <v>5</v>
      </c>
      <c r="BV1124" s="329">
        <v>5.2631578947368418E-2</v>
      </c>
      <c r="BW1124" s="374">
        <v>46225.599999999999</v>
      </c>
      <c r="BX1124" s="389">
        <v>1.0271158586688579E-3</v>
      </c>
      <c r="CA1124" s="9"/>
      <c r="CB1124" s="138"/>
      <c r="CC1124" s="138"/>
      <c r="CD1124" s="138"/>
      <c r="CE1124" s="138"/>
      <c r="CF1124" s="138"/>
      <c r="CG1124" s="138"/>
      <c r="CH1124" s="1"/>
      <c r="CI1124" s="9"/>
      <c r="CJ1124" s="130"/>
      <c r="CK1124" s="130"/>
      <c r="CL1124" s="130"/>
      <c r="CM1124" s="1"/>
      <c r="CN1124" s="1"/>
      <c r="CO1124" s="1"/>
      <c r="CP1124" s="1"/>
      <c r="CQ1124" s="1"/>
    </row>
    <row r="1125" spans="2:95" s="14" customFormat="1" ht="13.5" customHeight="1">
      <c r="B1125" s="451"/>
      <c r="C1125" s="566"/>
      <c r="D1125" s="581"/>
      <c r="E1125" s="569"/>
      <c r="F1125" s="569"/>
      <c r="G1125" s="117" t="s">
        <v>136</v>
      </c>
      <c r="H1125" s="187">
        <v>360618</v>
      </c>
      <c r="I1125" s="160">
        <f>IFERROR(H1125/E1121,"-")</f>
        <v>8.5596944203950769E-4</v>
      </c>
      <c r="J1125" s="187">
        <v>37</v>
      </c>
      <c r="K1125" s="160">
        <f>IFERROR(J1125/F1121,"-")</f>
        <v>4.9071618037135278E-2</v>
      </c>
      <c r="L1125" s="190">
        <f t="shared" si="640"/>
        <v>9746.4324324324316</v>
      </c>
      <c r="M1125" s="101">
        <f t="shared" si="650"/>
        <v>3.8425589365458511E-3</v>
      </c>
      <c r="N1125" s="569"/>
      <c r="O1125" s="569"/>
      <c r="P1125" s="117" t="s">
        <v>136</v>
      </c>
      <c r="Q1125" s="187">
        <v>1669041</v>
      </c>
      <c r="R1125" s="160">
        <f>IFERROR(Q1125/N1121,"-")</f>
        <v>1.9705257207501888E-2</v>
      </c>
      <c r="S1125" s="187">
        <v>10</v>
      </c>
      <c r="T1125" s="160">
        <f>IFERROR(S1125/O1121,"-")</f>
        <v>8.1300813008130079E-2</v>
      </c>
      <c r="U1125" s="190">
        <f t="shared" si="641"/>
        <v>166904.1</v>
      </c>
      <c r="V1125" s="101">
        <f t="shared" si="651"/>
        <v>1.0385294423096896E-3</v>
      </c>
      <c r="W1125" s="569"/>
      <c r="X1125" s="569"/>
      <c r="Y1125" s="117" t="s">
        <v>136</v>
      </c>
      <c r="Z1125" s="187">
        <v>6199</v>
      </c>
      <c r="AA1125" s="160">
        <f>IFERROR(Z1125/W1121,"-")</f>
        <v>1.8982699989741563E-4</v>
      </c>
      <c r="AB1125" s="187">
        <v>2</v>
      </c>
      <c r="AC1125" s="160">
        <f>IFERROR(AB1125/X1121,"-")</f>
        <v>3.3333333333333333E-2</v>
      </c>
      <c r="AD1125" s="190">
        <f t="shared" si="642"/>
        <v>3099.5</v>
      </c>
      <c r="AE1125" s="101">
        <f t="shared" si="652"/>
        <v>2.077058884619379E-4</v>
      </c>
      <c r="AF1125" s="569"/>
      <c r="AG1125" s="569"/>
      <c r="AH1125" s="117" t="s">
        <v>136</v>
      </c>
      <c r="AI1125" s="187">
        <v>23362</v>
      </c>
      <c r="AJ1125" s="160">
        <f>IFERROR(AI1125/AF1121,"-")</f>
        <v>2.9253525461786723E-4</v>
      </c>
      <c r="AK1125" s="187">
        <v>8</v>
      </c>
      <c r="AL1125" s="160">
        <f>IFERROR(AK1125/AG1121,"-")</f>
        <v>6.9565217391304349E-2</v>
      </c>
      <c r="AM1125" s="190">
        <f t="shared" si="643"/>
        <v>2920.25</v>
      </c>
      <c r="AN1125" s="101">
        <f t="shared" si="653"/>
        <v>8.3082355384775158E-4</v>
      </c>
      <c r="AO1125" s="569"/>
      <c r="AP1125" s="586"/>
      <c r="AQ1125" s="117" t="s">
        <v>136</v>
      </c>
      <c r="AR1125" s="187">
        <f t="shared" si="638"/>
        <v>2059220</v>
      </c>
      <c r="AS1125" s="160">
        <f>IFERROR(AR1125/AO1121,"-")</f>
        <v>3.3292992056532865E-3</v>
      </c>
      <c r="AT1125" s="187">
        <f t="shared" si="639"/>
        <v>57</v>
      </c>
      <c r="AU1125" s="160">
        <f>IFERROR(AT1125/AP1121,"-")</f>
        <v>5.418250950570342E-2</v>
      </c>
      <c r="AV1125" s="190">
        <f t="shared" si="644"/>
        <v>36126.666666666664</v>
      </c>
      <c r="AW1125" s="101">
        <f t="shared" si="654"/>
        <v>5.9196178211652298E-3</v>
      </c>
      <c r="AX1125" s="112"/>
      <c r="BN1125" s="476"/>
      <c r="BO1125" s="566"/>
      <c r="BP1125" s="569"/>
      <c r="BQ1125" s="569"/>
      <c r="BR1125" s="388" t="s">
        <v>147</v>
      </c>
      <c r="BS1125" s="374">
        <v>63654</v>
      </c>
      <c r="BT1125" s="329">
        <v>8.6930562072851569E-4</v>
      </c>
      <c r="BU1125" s="374">
        <v>12</v>
      </c>
      <c r="BV1125" s="329">
        <v>0.12631578947368421</v>
      </c>
      <c r="BW1125" s="374">
        <v>5304.5</v>
      </c>
      <c r="BX1125" s="389">
        <v>2.4650780608052587E-3</v>
      </c>
      <c r="CA1125" s="9"/>
      <c r="CB1125" s="138"/>
      <c r="CC1125" s="138"/>
      <c r="CD1125" s="138"/>
      <c r="CE1125" s="138"/>
      <c r="CF1125" s="138"/>
      <c r="CG1125" s="138"/>
      <c r="CH1125" s="1"/>
      <c r="CI1125" s="9"/>
      <c r="CJ1125" s="130"/>
      <c r="CK1125" s="130"/>
      <c r="CL1125" s="130"/>
      <c r="CM1125" s="1"/>
      <c r="CN1125" s="1"/>
      <c r="CO1125" s="1"/>
      <c r="CP1125" s="1"/>
      <c r="CQ1125" s="1"/>
    </row>
    <row r="1126" spans="2:95" s="14" customFormat="1" ht="13.5" customHeight="1">
      <c r="B1126" s="451"/>
      <c r="C1126" s="566"/>
      <c r="D1126" s="581"/>
      <c r="E1126" s="569"/>
      <c r="F1126" s="569"/>
      <c r="G1126" s="117" t="s">
        <v>137</v>
      </c>
      <c r="H1126" s="187">
        <v>5202121</v>
      </c>
      <c r="I1126" s="160">
        <f>IFERROR(H1126/E1121,"-")</f>
        <v>1.2347848997532031E-2</v>
      </c>
      <c r="J1126" s="187">
        <v>241</v>
      </c>
      <c r="K1126" s="160">
        <f>IFERROR(J1126/F1121,"-")</f>
        <v>0.31962864721485412</v>
      </c>
      <c r="L1126" s="190">
        <f t="shared" si="640"/>
        <v>21585.564315352698</v>
      </c>
      <c r="M1126" s="101">
        <f t="shared" si="650"/>
        <v>2.5028559559663516E-2</v>
      </c>
      <c r="N1126" s="569"/>
      <c r="O1126" s="569"/>
      <c r="P1126" s="117" t="s">
        <v>137</v>
      </c>
      <c r="Q1126" s="187">
        <v>1120548</v>
      </c>
      <c r="R1126" s="160">
        <f>IFERROR(Q1126/N1121,"-")</f>
        <v>1.3229565093578782E-2</v>
      </c>
      <c r="S1126" s="187">
        <v>40</v>
      </c>
      <c r="T1126" s="160">
        <f>IFERROR(S1126/O1121,"-")</f>
        <v>0.32520325203252032</v>
      </c>
      <c r="U1126" s="190">
        <f t="shared" si="641"/>
        <v>28013.7</v>
      </c>
      <c r="V1126" s="101">
        <f t="shared" si="651"/>
        <v>4.1541177692387583E-3</v>
      </c>
      <c r="W1126" s="569"/>
      <c r="X1126" s="569"/>
      <c r="Y1126" s="117" t="s">
        <v>137</v>
      </c>
      <c r="Z1126" s="187">
        <v>703567</v>
      </c>
      <c r="AA1126" s="160">
        <f>IFERROR(Z1126/W1121,"-")</f>
        <v>2.154476735551299E-2</v>
      </c>
      <c r="AB1126" s="187">
        <v>17</v>
      </c>
      <c r="AC1126" s="160">
        <f>IFERROR(AB1126/X1121,"-")</f>
        <v>0.28333333333333333</v>
      </c>
      <c r="AD1126" s="190">
        <f t="shared" si="642"/>
        <v>41386.294117647056</v>
      </c>
      <c r="AE1126" s="101">
        <f t="shared" si="652"/>
        <v>1.7655000519264722E-3</v>
      </c>
      <c r="AF1126" s="569"/>
      <c r="AG1126" s="569"/>
      <c r="AH1126" s="117" t="s">
        <v>137</v>
      </c>
      <c r="AI1126" s="187">
        <v>758483</v>
      </c>
      <c r="AJ1126" s="160">
        <f>IFERROR(AI1126/AF1121,"-")</f>
        <v>9.4976036952454327E-3</v>
      </c>
      <c r="AK1126" s="187">
        <v>38</v>
      </c>
      <c r="AL1126" s="160">
        <f>IFERROR(AK1126/AG1121,"-")</f>
        <v>0.33043478260869563</v>
      </c>
      <c r="AM1126" s="190">
        <f t="shared" si="643"/>
        <v>19960.07894736842</v>
      </c>
      <c r="AN1126" s="101">
        <f t="shared" si="653"/>
        <v>3.9464118807768199E-3</v>
      </c>
      <c r="AO1126" s="569"/>
      <c r="AP1126" s="586"/>
      <c r="AQ1126" s="117" t="s">
        <v>137</v>
      </c>
      <c r="AR1126" s="187">
        <f t="shared" si="638"/>
        <v>7784719</v>
      </c>
      <c r="AS1126" s="160">
        <f>IFERROR(AR1126/AO1121,"-")</f>
        <v>1.2586153389600939E-2</v>
      </c>
      <c r="AT1126" s="187">
        <f t="shared" si="639"/>
        <v>336</v>
      </c>
      <c r="AU1126" s="160">
        <f>IFERROR(AT1126/AP1121,"-")</f>
        <v>0.3193916349809886</v>
      </c>
      <c r="AV1126" s="190">
        <f t="shared" si="644"/>
        <v>23168.806547619046</v>
      </c>
      <c r="AW1126" s="101">
        <f t="shared" si="654"/>
        <v>3.4894589261605567E-2</v>
      </c>
      <c r="AX1126" s="112"/>
      <c r="BN1126" s="477"/>
      <c r="BO1126" s="567"/>
      <c r="BP1126" s="570"/>
      <c r="BQ1126" s="570"/>
      <c r="BR1126" s="119" t="s">
        <v>74</v>
      </c>
      <c r="BS1126" s="374">
        <v>12742433</v>
      </c>
      <c r="BT1126" s="329">
        <v>0.17401999290942474</v>
      </c>
      <c r="BU1126" s="374">
        <v>74</v>
      </c>
      <c r="BV1126" s="329">
        <v>0.77894736842105261</v>
      </c>
      <c r="BW1126" s="374">
        <v>172195.04054054053</v>
      </c>
      <c r="BX1126" s="389">
        <v>1.5201314708299097E-2</v>
      </c>
      <c r="CA1126" s="9"/>
      <c r="CB1126" s="138"/>
      <c r="CC1126" s="138"/>
      <c r="CD1126" s="138"/>
      <c r="CE1126" s="138"/>
      <c r="CF1126" s="138"/>
      <c r="CG1126" s="138"/>
      <c r="CH1126" s="1"/>
      <c r="CI1126" s="9"/>
      <c r="CJ1126" s="130"/>
      <c r="CK1126" s="130"/>
      <c r="CL1126" s="130"/>
      <c r="CM1126" s="1"/>
      <c r="CN1126" s="1"/>
      <c r="CO1126" s="1"/>
      <c r="CP1126" s="1"/>
      <c r="CQ1126" s="1"/>
    </row>
    <row r="1127" spans="2:95" s="14" customFormat="1" ht="13.5" customHeight="1">
      <c r="B1127" s="451"/>
      <c r="C1127" s="566"/>
      <c r="D1127" s="581"/>
      <c r="E1127" s="569"/>
      <c r="F1127" s="569"/>
      <c r="G1127" s="117" t="s">
        <v>138</v>
      </c>
      <c r="H1127" s="187">
        <v>12835808</v>
      </c>
      <c r="I1127" s="160">
        <f>IFERROR(H1127/E1121,"-")</f>
        <v>3.0467307266654049E-2</v>
      </c>
      <c r="J1127" s="187">
        <v>256</v>
      </c>
      <c r="K1127" s="160">
        <f>IFERROR(J1127/F1121,"-")</f>
        <v>0.33952254641909813</v>
      </c>
      <c r="L1127" s="190">
        <f t="shared" si="640"/>
        <v>50139.875</v>
      </c>
      <c r="M1127" s="101">
        <f t="shared" si="650"/>
        <v>2.6586353723128051E-2</v>
      </c>
      <c r="N1127" s="569"/>
      <c r="O1127" s="569"/>
      <c r="P1127" s="117" t="s">
        <v>138</v>
      </c>
      <c r="Q1127" s="187">
        <v>3596092</v>
      </c>
      <c r="R1127" s="160">
        <f>IFERROR(Q1127/N1121,"-")</f>
        <v>4.2456666913419067E-2</v>
      </c>
      <c r="S1127" s="187">
        <v>52</v>
      </c>
      <c r="T1127" s="160">
        <f>IFERROR(S1127/O1121,"-")</f>
        <v>0.42276422764227645</v>
      </c>
      <c r="U1127" s="190">
        <f t="shared" si="641"/>
        <v>69155.61538461539</v>
      </c>
      <c r="V1127" s="101">
        <f t="shared" si="651"/>
        <v>5.4003531000103855E-3</v>
      </c>
      <c r="W1127" s="569"/>
      <c r="X1127" s="569"/>
      <c r="Y1127" s="117" t="s">
        <v>138</v>
      </c>
      <c r="Z1127" s="187">
        <v>807528</v>
      </c>
      <c r="AA1127" s="160">
        <f>IFERROR(Z1127/W1121,"-")</f>
        <v>2.4728281589475765E-2</v>
      </c>
      <c r="AB1127" s="187">
        <v>20</v>
      </c>
      <c r="AC1127" s="160">
        <f>IFERROR(AB1127/X1121,"-")</f>
        <v>0.33333333333333331</v>
      </c>
      <c r="AD1127" s="190">
        <f t="shared" si="642"/>
        <v>40376.400000000001</v>
      </c>
      <c r="AE1127" s="101">
        <f t="shared" si="652"/>
        <v>2.0770588846193792E-3</v>
      </c>
      <c r="AF1127" s="569"/>
      <c r="AG1127" s="569"/>
      <c r="AH1127" s="117" t="s">
        <v>138</v>
      </c>
      <c r="AI1127" s="187">
        <v>3725329</v>
      </c>
      <c r="AJ1127" s="160">
        <f>IFERROR(AI1127/AF1121,"-")</f>
        <v>4.6647978236038209E-2</v>
      </c>
      <c r="AK1127" s="187">
        <v>58</v>
      </c>
      <c r="AL1127" s="160">
        <f>IFERROR(AK1127/AG1121,"-")</f>
        <v>0.5043478260869565</v>
      </c>
      <c r="AM1127" s="190">
        <f t="shared" si="643"/>
        <v>64229.810344827587</v>
      </c>
      <c r="AN1127" s="101">
        <f t="shared" si="653"/>
        <v>6.0234707653961991E-3</v>
      </c>
      <c r="AO1127" s="569"/>
      <c r="AP1127" s="586"/>
      <c r="AQ1127" s="117" t="s">
        <v>138</v>
      </c>
      <c r="AR1127" s="187">
        <f t="shared" si="638"/>
        <v>20964757</v>
      </c>
      <c r="AS1127" s="160">
        <f>IFERROR(AR1127/AO1121,"-")</f>
        <v>3.3895333585927771E-2</v>
      </c>
      <c r="AT1127" s="187">
        <f t="shared" si="639"/>
        <v>386</v>
      </c>
      <c r="AU1127" s="160">
        <f>IFERROR(AT1127/AP1121,"-")</f>
        <v>0.36692015209125473</v>
      </c>
      <c r="AV1127" s="190">
        <f t="shared" si="644"/>
        <v>54312.841968911918</v>
      </c>
      <c r="AW1127" s="101">
        <f t="shared" si="654"/>
        <v>4.0087236473154014E-2</v>
      </c>
      <c r="AX1127" s="112"/>
      <c r="BN1127" s="555">
        <v>67</v>
      </c>
      <c r="BO1127" s="565" t="s">
        <v>6</v>
      </c>
      <c r="BP1127" s="568">
        <v>47323990</v>
      </c>
      <c r="BQ1127" s="568">
        <v>45</v>
      </c>
      <c r="BR1127" s="388" t="s">
        <v>133</v>
      </c>
      <c r="BS1127" s="374">
        <v>325061</v>
      </c>
      <c r="BT1127" s="329">
        <v>6.8688417861638464E-3</v>
      </c>
      <c r="BU1127" s="374">
        <v>9</v>
      </c>
      <c r="BV1127" s="329">
        <v>0.2</v>
      </c>
      <c r="BW1127" s="374">
        <v>36117.888888888891</v>
      </c>
      <c r="BX1127" s="389">
        <v>4.3988269794721412E-3</v>
      </c>
      <c r="CA1127" s="9"/>
      <c r="CB1127" s="138"/>
      <c r="CC1127" s="138"/>
      <c r="CD1127" s="138"/>
      <c r="CE1127" s="138"/>
      <c r="CF1127" s="138"/>
      <c r="CG1127" s="138"/>
      <c r="CH1127" s="1"/>
      <c r="CI1127" s="9"/>
      <c r="CJ1127" s="130"/>
      <c r="CK1127" s="130"/>
      <c r="CL1127" s="130"/>
      <c r="CM1127" s="1"/>
      <c r="CN1127" s="1"/>
      <c r="CO1127" s="1"/>
      <c r="CP1127" s="1"/>
      <c r="CQ1127" s="1"/>
    </row>
    <row r="1128" spans="2:95" s="14" customFormat="1" ht="13.5" customHeight="1">
      <c r="B1128" s="451"/>
      <c r="C1128" s="566"/>
      <c r="D1128" s="581"/>
      <c r="E1128" s="569"/>
      <c r="F1128" s="569"/>
      <c r="G1128" s="117" t="s">
        <v>139</v>
      </c>
      <c r="H1128" s="187">
        <v>3968765</v>
      </c>
      <c r="I1128" s="160">
        <f>IFERROR(H1128/E1121,"-")</f>
        <v>9.4203327694012129E-3</v>
      </c>
      <c r="J1128" s="187">
        <v>56</v>
      </c>
      <c r="K1128" s="160">
        <f>IFERROR(J1128/F1121,"-")</f>
        <v>7.4270557029177717E-2</v>
      </c>
      <c r="L1128" s="190">
        <f t="shared" si="640"/>
        <v>70870.803571428565</v>
      </c>
      <c r="M1128" s="101">
        <f t="shared" si="650"/>
        <v>5.8157648769342615E-3</v>
      </c>
      <c r="N1128" s="569"/>
      <c r="O1128" s="569"/>
      <c r="P1128" s="117" t="s">
        <v>139</v>
      </c>
      <c r="Q1128" s="187">
        <v>1827143</v>
      </c>
      <c r="R1128" s="160">
        <f>IFERROR(Q1128/N1121,"-")</f>
        <v>2.1571862386775772E-2</v>
      </c>
      <c r="S1128" s="187">
        <v>10</v>
      </c>
      <c r="T1128" s="160">
        <f>IFERROR(S1128/O1121,"-")</f>
        <v>8.1300813008130079E-2</v>
      </c>
      <c r="U1128" s="190">
        <f t="shared" si="641"/>
        <v>182714.3</v>
      </c>
      <c r="V1128" s="101">
        <f t="shared" si="651"/>
        <v>1.0385294423096896E-3</v>
      </c>
      <c r="W1128" s="569"/>
      <c r="X1128" s="569"/>
      <c r="Y1128" s="117" t="s">
        <v>139</v>
      </c>
      <c r="Z1128" s="187">
        <v>32465</v>
      </c>
      <c r="AA1128" s="160">
        <f>IFERROR(Z1128/W1121,"-")</f>
        <v>9.9414962924174849E-4</v>
      </c>
      <c r="AB1128" s="187">
        <v>7</v>
      </c>
      <c r="AC1128" s="160">
        <f>IFERROR(AB1128/X1121,"-")</f>
        <v>0.11666666666666667</v>
      </c>
      <c r="AD1128" s="190">
        <f t="shared" si="642"/>
        <v>4637.8571428571431</v>
      </c>
      <c r="AE1128" s="101">
        <f t="shared" si="652"/>
        <v>7.2697060961678269E-4</v>
      </c>
      <c r="AF1128" s="569"/>
      <c r="AG1128" s="569"/>
      <c r="AH1128" s="117" t="s">
        <v>139</v>
      </c>
      <c r="AI1128" s="187">
        <v>1013055</v>
      </c>
      <c r="AJ1128" s="160">
        <f>IFERROR(AI1128/AF1121,"-")</f>
        <v>1.2685313858698035E-2</v>
      </c>
      <c r="AK1128" s="187">
        <v>18</v>
      </c>
      <c r="AL1128" s="160">
        <f>IFERROR(AK1128/AG1121,"-")</f>
        <v>0.15652173913043479</v>
      </c>
      <c r="AM1128" s="190">
        <f t="shared" si="643"/>
        <v>56280.833333333336</v>
      </c>
      <c r="AN1128" s="101">
        <f t="shared" si="653"/>
        <v>1.8693529961574412E-3</v>
      </c>
      <c r="AO1128" s="569"/>
      <c r="AP1128" s="586"/>
      <c r="AQ1128" s="117" t="s">
        <v>139</v>
      </c>
      <c r="AR1128" s="187">
        <f t="shared" si="638"/>
        <v>6841428</v>
      </c>
      <c r="AS1128" s="160">
        <f>IFERROR(AR1128/AO1121,"-")</f>
        <v>1.1061062346876076E-2</v>
      </c>
      <c r="AT1128" s="187">
        <f t="shared" si="639"/>
        <v>91</v>
      </c>
      <c r="AU1128" s="160">
        <f>IFERROR(AT1128/AP1121,"-")</f>
        <v>8.6501901140684415E-2</v>
      </c>
      <c r="AV1128" s="190">
        <f t="shared" si="644"/>
        <v>75180.527472527479</v>
      </c>
      <c r="AW1128" s="101">
        <f t="shared" si="654"/>
        <v>9.4506179250181746E-3</v>
      </c>
      <c r="AX1128" s="112"/>
      <c r="BN1128" s="476"/>
      <c r="BO1128" s="566"/>
      <c r="BP1128" s="569"/>
      <c r="BQ1128" s="569"/>
      <c r="BR1128" s="388" t="s">
        <v>134</v>
      </c>
      <c r="BS1128" s="374">
        <v>589411</v>
      </c>
      <c r="BT1128" s="329">
        <v>1.245480357848102E-2</v>
      </c>
      <c r="BU1128" s="374">
        <v>14</v>
      </c>
      <c r="BV1128" s="329">
        <v>0.31111111111111112</v>
      </c>
      <c r="BW1128" s="374">
        <v>42100.785714285717</v>
      </c>
      <c r="BX1128" s="389">
        <v>6.8426197458455523E-3</v>
      </c>
      <c r="CA1128" s="9"/>
      <c r="CB1128" s="138"/>
      <c r="CC1128" s="138"/>
      <c r="CD1128" s="138"/>
      <c r="CE1128" s="138"/>
      <c r="CF1128" s="138"/>
      <c r="CG1128" s="138"/>
      <c r="CH1128" s="1"/>
      <c r="CI1128" s="9"/>
      <c r="CJ1128" s="130"/>
      <c r="CK1128" s="130"/>
      <c r="CL1128" s="130"/>
      <c r="CM1128" s="1"/>
      <c r="CN1128" s="1"/>
      <c r="CO1128" s="1"/>
      <c r="CP1128" s="1"/>
      <c r="CQ1128" s="1"/>
    </row>
    <row r="1129" spans="2:95" s="14" customFormat="1" ht="13.5" customHeight="1">
      <c r="B1129" s="451"/>
      <c r="C1129" s="566"/>
      <c r="D1129" s="581"/>
      <c r="E1129" s="569"/>
      <c r="F1129" s="569"/>
      <c r="G1129" s="117" t="s">
        <v>149</v>
      </c>
      <c r="H1129" s="187">
        <v>0</v>
      </c>
      <c r="I1129" s="160">
        <f>IFERROR(H1129/E1121,"-")</f>
        <v>0</v>
      </c>
      <c r="J1129" s="187">
        <v>0</v>
      </c>
      <c r="K1129" s="160">
        <f>IFERROR(J1129/F1121,"-")</f>
        <v>0</v>
      </c>
      <c r="L1129" s="190" t="str">
        <f t="shared" si="640"/>
        <v>-</v>
      </c>
      <c r="M1129" s="101">
        <f t="shared" si="650"/>
        <v>0</v>
      </c>
      <c r="N1129" s="569"/>
      <c r="O1129" s="569"/>
      <c r="P1129" s="117" t="s">
        <v>149</v>
      </c>
      <c r="Q1129" s="187">
        <v>0</v>
      </c>
      <c r="R1129" s="160">
        <f>IFERROR(Q1129/N1121,"-")</f>
        <v>0</v>
      </c>
      <c r="S1129" s="187">
        <v>0</v>
      </c>
      <c r="T1129" s="160">
        <f>IFERROR(S1129/O1121,"-")</f>
        <v>0</v>
      </c>
      <c r="U1129" s="190" t="str">
        <f t="shared" si="641"/>
        <v>-</v>
      </c>
      <c r="V1129" s="101">
        <f t="shared" si="651"/>
        <v>0</v>
      </c>
      <c r="W1129" s="569"/>
      <c r="X1129" s="569"/>
      <c r="Y1129" s="117" t="s">
        <v>149</v>
      </c>
      <c r="Z1129" s="187">
        <v>0</v>
      </c>
      <c r="AA1129" s="160">
        <f>IFERROR(Z1129/W1121,"-")</f>
        <v>0</v>
      </c>
      <c r="AB1129" s="187">
        <v>0</v>
      </c>
      <c r="AC1129" s="160">
        <f>IFERROR(AB1129/X1121,"-")</f>
        <v>0</v>
      </c>
      <c r="AD1129" s="190" t="str">
        <f t="shared" si="642"/>
        <v>-</v>
      </c>
      <c r="AE1129" s="101">
        <f t="shared" si="652"/>
        <v>0</v>
      </c>
      <c r="AF1129" s="569"/>
      <c r="AG1129" s="569"/>
      <c r="AH1129" s="117" t="s">
        <v>149</v>
      </c>
      <c r="AI1129" s="187">
        <v>0</v>
      </c>
      <c r="AJ1129" s="160">
        <f>IFERROR(AI1129/AF1121,"-")</f>
        <v>0</v>
      </c>
      <c r="AK1129" s="187">
        <v>0</v>
      </c>
      <c r="AL1129" s="160">
        <f>IFERROR(AK1129/AG1121,"-")</f>
        <v>0</v>
      </c>
      <c r="AM1129" s="190" t="str">
        <f t="shared" si="643"/>
        <v>-</v>
      </c>
      <c r="AN1129" s="101">
        <f t="shared" si="653"/>
        <v>0</v>
      </c>
      <c r="AO1129" s="569"/>
      <c r="AP1129" s="586"/>
      <c r="AQ1129" s="117" t="s">
        <v>149</v>
      </c>
      <c r="AR1129" s="187">
        <f t="shared" si="638"/>
        <v>0</v>
      </c>
      <c r="AS1129" s="160">
        <f>IFERROR(AR1129/AO1121,"-")</f>
        <v>0</v>
      </c>
      <c r="AT1129" s="187">
        <f t="shared" si="639"/>
        <v>0</v>
      </c>
      <c r="AU1129" s="160">
        <f>IFERROR(AT1129/AP1121,"-")</f>
        <v>0</v>
      </c>
      <c r="AV1129" s="190" t="str">
        <f t="shared" si="644"/>
        <v>-</v>
      </c>
      <c r="AW1129" s="101">
        <f t="shared" si="654"/>
        <v>0</v>
      </c>
      <c r="AX1129" s="112"/>
      <c r="BN1129" s="476"/>
      <c r="BO1129" s="566"/>
      <c r="BP1129" s="569"/>
      <c r="BQ1129" s="569"/>
      <c r="BR1129" s="388" t="s">
        <v>135</v>
      </c>
      <c r="BS1129" s="374">
        <v>132003</v>
      </c>
      <c r="BT1129" s="329">
        <v>2.7893463759078641E-3</v>
      </c>
      <c r="BU1129" s="374">
        <v>7</v>
      </c>
      <c r="BV1129" s="329">
        <v>0.15555555555555556</v>
      </c>
      <c r="BW1129" s="374">
        <v>18857.571428571428</v>
      </c>
      <c r="BX1129" s="389">
        <v>3.4213098729227761E-3</v>
      </c>
      <c r="CA1129" s="9"/>
      <c r="CB1129" s="138"/>
      <c r="CC1129" s="138"/>
      <c r="CD1129" s="138"/>
      <c r="CE1129" s="138"/>
      <c r="CF1129" s="138"/>
      <c r="CG1129" s="138"/>
      <c r="CH1129" s="1"/>
      <c r="CI1129" s="9"/>
      <c r="CJ1129" s="130"/>
      <c r="CK1129" s="130"/>
      <c r="CL1129" s="130"/>
      <c r="CM1129" s="1"/>
      <c r="CN1129" s="1"/>
      <c r="CO1129" s="1"/>
      <c r="CP1129" s="1"/>
      <c r="CQ1129" s="1"/>
    </row>
    <row r="1130" spans="2:95" s="14" customFormat="1" ht="13.5" customHeight="1">
      <c r="B1130" s="451"/>
      <c r="C1130" s="566"/>
      <c r="D1130" s="581"/>
      <c r="E1130" s="569"/>
      <c r="F1130" s="569"/>
      <c r="G1130" s="117" t="s">
        <v>140</v>
      </c>
      <c r="H1130" s="187">
        <v>26573</v>
      </c>
      <c r="I1130" s="160">
        <f>IFERROR(H1130/E1121,"-")</f>
        <v>6.3074155985879351E-5</v>
      </c>
      <c r="J1130" s="187">
        <v>3</v>
      </c>
      <c r="K1130" s="160">
        <f>IFERROR(J1130/F1121,"-")</f>
        <v>3.9787798408488064E-3</v>
      </c>
      <c r="L1130" s="190">
        <f t="shared" si="640"/>
        <v>8857.6666666666661</v>
      </c>
      <c r="M1130" s="101">
        <f t="shared" si="650"/>
        <v>3.1155883269290684E-4</v>
      </c>
      <c r="N1130" s="569"/>
      <c r="O1130" s="569"/>
      <c r="P1130" s="117" t="s">
        <v>140</v>
      </c>
      <c r="Q1130" s="187">
        <v>6483</v>
      </c>
      <c r="R1130" s="160">
        <f>IFERROR(Q1130/N1121,"-")</f>
        <v>7.6540469932275326E-5</v>
      </c>
      <c r="S1130" s="187">
        <v>2</v>
      </c>
      <c r="T1130" s="160">
        <f>IFERROR(S1130/O1121,"-")</f>
        <v>1.6260162601626018E-2</v>
      </c>
      <c r="U1130" s="190">
        <f t="shared" si="641"/>
        <v>3241.5</v>
      </c>
      <c r="V1130" s="101">
        <f t="shared" si="651"/>
        <v>2.077058884619379E-4</v>
      </c>
      <c r="W1130" s="569"/>
      <c r="X1130" s="569"/>
      <c r="Y1130" s="117" t="s">
        <v>140</v>
      </c>
      <c r="Z1130" s="187">
        <v>0</v>
      </c>
      <c r="AA1130" s="160">
        <f>IFERROR(Z1130/W1121,"-")</f>
        <v>0</v>
      </c>
      <c r="AB1130" s="187">
        <v>0</v>
      </c>
      <c r="AC1130" s="160">
        <f>IFERROR(AB1130/X1121,"-")</f>
        <v>0</v>
      </c>
      <c r="AD1130" s="190" t="str">
        <f t="shared" si="642"/>
        <v>-</v>
      </c>
      <c r="AE1130" s="101">
        <f t="shared" si="652"/>
        <v>0</v>
      </c>
      <c r="AF1130" s="569"/>
      <c r="AG1130" s="569"/>
      <c r="AH1130" s="117" t="s">
        <v>140</v>
      </c>
      <c r="AI1130" s="187">
        <v>0</v>
      </c>
      <c r="AJ1130" s="160">
        <f>IFERROR(AI1130/AF1121,"-")</f>
        <v>0</v>
      </c>
      <c r="AK1130" s="187">
        <v>0</v>
      </c>
      <c r="AL1130" s="160">
        <f>IFERROR(AK1130/AG1121,"-")</f>
        <v>0</v>
      </c>
      <c r="AM1130" s="190" t="str">
        <f t="shared" si="643"/>
        <v>-</v>
      </c>
      <c r="AN1130" s="101">
        <f t="shared" si="653"/>
        <v>0</v>
      </c>
      <c r="AO1130" s="569"/>
      <c r="AP1130" s="586"/>
      <c r="AQ1130" s="117" t="s">
        <v>140</v>
      </c>
      <c r="AR1130" s="187">
        <f t="shared" si="638"/>
        <v>33056</v>
      </c>
      <c r="AS1130" s="160">
        <f>IFERROR(AR1130/AO1121,"-")</f>
        <v>5.3444175242118395E-5</v>
      </c>
      <c r="AT1130" s="187">
        <f t="shared" si="639"/>
        <v>5</v>
      </c>
      <c r="AU1130" s="160">
        <f>IFERROR(AT1130/AP1121,"-")</f>
        <v>4.7528517110266158E-3</v>
      </c>
      <c r="AV1130" s="190">
        <f t="shared" si="644"/>
        <v>6611.2</v>
      </c>
      <c r="AW1130" s="101">
        <f t="shared" si="654"/>
        <v>5.1926472115484479E-4</v>
      </c>
      <c r="AX1130" s="112"/>
      <c r="BN1130" s="476"/>
      <c r="BO1130" s="566"/>
      <c r="BP1130" s="569"/>
      <c r="BQ1130" s="569"/>
      <c r="BR1130" s="388" t="s">
        <v>136</v>
      </c>
      <c r="BS1130" s="374">
        <v>0</v>
      </c>
      <c r="BT1130" s="329">
        <v>0</v>
      </c>
      <c r="BU1130" s="374">
        <v>0</v>
      </c>
      <c r="BV1130" s="329">
        <v>0</v>
      </c>
      <c r="BW1130" s="374" t="s">
        <v>329</v>
      </c>
      <c r="BX1130" s="389">
        <v>0</v>
      </c>
      <c r="CA1130" s="9"/>
      <c r="CB1130" s="138"/>
      <c r="CC1130" s="138"/>
      <c r="CD1130" s="138"/>
      <c r="CE1130" s="138"/>
      <c r="CF1130" s="138"/>
      <c r="CG1130" s="138"/>
      <c r="CH1130" s="1"/>
      <c r="CI1130" s="9"/>
      <c r="CJ1130" s="130"/>
      <c r="CK1130" s="130"/>
      <c r="CL1130" s="130"/>
      <c r="CM1130" s="1"/>
      <c r="CN1130" s="1"/>
      <c r="CO1130" s="1"/>
      <c r="CP1130" s="1"/>
      <c r="CQ1130" s="1"/>
    </row>
    <row r="1131" spans="2:95" s="14" customFormat="1" ht="13.5" customHeight="1">
      <c r="B1131" s="451"/>
      <c r="C1131" s="566"/>
      <c r="D1131" s="581"/>
      <c r="E1131" s="569"/>
      <c r="F1131" s="569"/>
      <c r="G1131" s="117" t="s">
        <v>141</v>
      </c>
      <c r="H1131" s="187">
        <v>1651881</v>
      </c>
      <c r="I1131" s="160">
        <f>IFERROR(H1131/E1121,"-")</f>
        <v>3.9209347783129627E-3</v>
      </c>
      <c r="J1131" s="187">
        <v>33</v>
      </c>
      <c r="K1131" s="160">
        <f>IFERROR(J1131/F1121,"-")</f>
        <v>4.3766578249336871E-2</v>
      </c>
      <c r="L1131" s="190">
        <f t="shared" si="640"/>
        <v>50057</v>
      </c>
      <c r="M1131" s="101">
        <f t="shared" si="650"/>
        <v>3.4271471596219751E-3</v>
      </c>
      <c r="N1131" s="569"/>
      <c r="O1131" s="569"/>
      <c r="P1131" s="117" t="s">
        <v>141</v>
      </c>
      <c r="Q1131" s="187">
        <v>16512</v>
      </c>
      <c r="R1131" s="160">
        <f>IFERROR(Q1131/N1121,"-")</f>
        <v>1.9494620384416631E-4</v>
      </c>
      <c r="S1131" s="187">
        <v>6</v>
      </c>
      <c r="T1131" s="160">
        <f>IFERROR(S1131/O1121,"-")</f>
        <v>4.878048780487805E-2</v>
      </c>
      <c r="U1131" s="190">
        <f t="shared" si="641"/>
        <v>2752</v>
      </c>
      <c r="V1131" s="101">
        <f t="shared" si="651"/>
        <v>6.2311766538581369E-4</v>
      </c>
      <c r="W1131" s="569"/>
      <c r="X1131" s="569"/>
      <c r="Y1131" s="117" t="s">
        <v>141</v>
      </c>
      <c r="Z1131" s="187">
        <v>17497</v>
      </c>
      <c r="AA1131" s="160">
        <f>IFERROR(Z1131/W1121,"-")</f>
        <v>5.3579658286902426E-4</v>
      </c>
      <c r="AB1131" s="187">
        <v>3</v>
      </c>
      <c r="AC1131" s="160">
        <f>IFERROR(AB1131/X1121,"-")</f>
        <v>0.05</v>
      </c>
      <c r="AD1131" s="190">
        <f t="shared" si="642"/>
        <v>5832.333333333333</v>
      </c>
      <c r="AE1131" s="101">
        <f t="shared" si="652"/>
        <v>3.1155883269290684E-4</v>
      </c>
      <c r="AF1131" s="569"/>
      <c r="AG1131" s="569"/>
      <c r="AH1131" s="117" t="s">
        <v>141</v>
      </c>
      <c r="AI1131" s="187">
        <v>151572</v>
      </c>
      <c r="AJ1131" s="160">
        <f>IFERROR(AI1131/AF1121,"-")</f>
        <v>1.8979605176328812E-3</v>
      </c>
      <c r="AK1131" s="187">
        <v>6</v>
      </c>
      <c r="AL1131" s="160">
        <f>IFERROR(AK1131/AG1121,"-")</f>
        <v>5.2173913043478258E-2</v>
      </c>
      <c r="AM1131" s="190">
        <f t="shared" si="643"/>
        <v>25262</v>
      </c>
      <c r="AN1131" s="101">
        <f t="shared" si="653"/>
        <v>6.2311766538581369E-4</v>
      </c>
      <c r="AO1131" s="569"/>
      <c r="AP1131" s="586"/>
      <c r="AQ1131" s="117" t="s">
        <v>141</v>
      </c>
      <c r="AR1131" s="187">
        <f t="shared" si="638"/>
        <v>1837462</v>
      </c>
      <c r="AS1131" s="160">
        <f>IFERROR(AR1131/AO1121,"-")</f>
        <v>2.9707660070405783E-3</v>
      </c>
      <c r="AT1131" s="187">
        <f t="shared" si="639"/>
        <v>48</v>
      </c>
      <c r="AU1131" s="160">
        <f>IFERROR(AT1131/AP1121,"-")</f>
        <v>4.5627376425855515E-2</v>
      </c>
      <c r="AV1131" s="190">
        <f t="shared" si="644"/>
        <v>38280.458333333336</v>
      </c>
      <c r="AW1131" s="101">
        <f t="shared" si="654"/>
        <v>4.9849413230865095E-3</v>
      </c>
      <c r="AX1131" s="112"/>
      <c r="BN1131" s="476"/>
      <c r="BO1131" s="566"/>
      <c r="BP1131" s="569"/>
      <c r="BQ1131" s="569"/>
      <c r="BR1131" s="388" t="s">
        <v>137</v>
      </c>
      <c r="BS1131" s="374">
        <v>314082</v>
      </c>
      <c r="BT1131" s="329">
        <v>6.6368452871366085E-3</v>
      </c>
      <c r="BU1131" s="374">
        <v>12</v>
      </c>
      <c r="BV1131" s="329">
        <v>0.26666666666666666</v>
      </c>
      <c r="BW1131" s="374">
        <v>26173.5</v>
      </c>
      <c r="BX1131" s="389">
        <v>5.8651026392961877E-3</v>
      </c>
      <c r="CA1131" s="9"/>
      <c r="CB1131" s="138"/>
      <c r="CC1131" s="138"/>
      <c r="CD1131" s="138"/>
      <c r="CE1131" s="138"/>
      <c r="CF1131" s="138"/>
      <c r="CG1131" s="138"/>
      <c r="CH1131" s="1"/>
      <c r="CI1131" s="9"/>
      <c r="CJ1131" s="130"/>
      <c r="CK1131" s="130"/>
      <c r="CL1131" s="130"/>
      <c r="CM1131" s="1"/>
      <c r="CN1131" s="1"/>
      <c r="CO1131" s="1"/>
      <c r="CP1131" s="1"/>
      <c r="CQ1131" s="1"/>
    </row>
    <row r="1132" spans="2:95" s="14" customFormat="1" ht="13.5" customHeight="1">
      <c r="B1132" s="451"/>
      <c r="C1132" s="566"/>
      <c r="D1132" s="581"/>
      <c r="E1132" s="569"/>
      <c r="F1132" s="569"/>
      <c r="G1132" s="117" t="s">
        <v>142</v>
      </c>
      <c r="H1132" s="187">
        <v>0</v>
      </c>
      <c r="I1132" s="160">
        <f>IFERROR(H1132/E1121,"-")</f>
        <v>0</v>
      </c>
      <c r="J1132" s="187">
        <v>0</v>
      </c>
      <c r="K1132" s="160">
        <f>IFERROR(J1132/F1121,"-")</f>
        <v>0</v>
      </c>
      <c r="L1132" s="190" t="str">
        <f t="shared" si="640"/>
        <v>-</v>
      </c>
      <c r="M1132" s="101">
        <f t="shared" si="650"/>
        <v>0</v>
      </c>
      <c r="N1132" s="569"/>
      <c r="O1132" s="569"/>
      <c r="P1132" s="117" t="s">
        <v>142</v>
      </c>
      <c r="Q1132" s="187">
        <v>0</v>
      </c>
      <c r="R1132" s="160">
        <f>IFERROR(Q1132/N1121,"-")</f>
        <v>0</v>
      </c>
      <c r="S1132" s="187">
        <v>0</v>
      </c>
      <c r="T1132" s="160">
        <f>IFERROR(S1132/O1121,"-")</f>
        <v>0</v>
      </c>
      <c r="U1132" s="190" t="str">
        <f t="shared" si="641"/>
        <v>-</v>
      </c>
      <c r="V1132" s="101">
        <f t="shared" si="651"/>
        <v>0</v>
      </c>
      <c r="W1132" s="569"/>
      <c r="X1132" s="569"/>
      <c r="Y1132" s="117" t="s">
        <v>142</v>
      </c>
      <c r="Z1132" s="187">
        <v>0</v>
      </c>
      <c r="AA1132" s="160">
        <f>IFERROR(Z1132/W1121,"-")</f>
        <v>0</v>
      </c>
      <c r="AB1132" s="187">
        <v>0</v>
      </c>
      <c r="AC1132" s="160">
        <f>IFERROR(AB1132/X1121,"-")</f>
        <v>0</v>
      </c>
      <c r="AD1132" s="190" t="str">
        <f t="shared" si="642"/>
        <v>-</v>
      </c>
      <c r="AE1132" s="101">
        <f t="shared" si="652"/>
        <v>0</v>
      </c>
      <c r="AF1132" s="569"/>
      <c r="AG1132" s="569"/>
      <c r="AH1132" s="117" t="s">
        <v>142</v>
      </c>
      <c r="AI1132" s="187">
        <v>3627</v>
      </c>
      <c r="AJ1132" s="160">
        <f>IFERROR(AI1132/AF1121,"-")</f>
        <v>4.5416718110564353E-5</v>
      </c>
      <c r="AK1132" s="187">
        <v>1</v>
      </c>
      <c r="AL1132" s="160">
        <f>IFERROR(AK1132/AG1121,"-")</f>
        <v>8.6956521739130436E-3</v>
      </c>
      <c r="AM1132" s="190">
        <f t="shared" si="643"/>
        <v>3627</v>
      </c>
      <c r="AN1132" s="101">
        <f t="shared" si="653"/>
        <v>1.0385294423096895E-4</v>
      </c>
      <c r="AO1132" s="569"/>
      <c r="AP1132" s="586"/>
      <c r="AQ1132" s="117" t="s">
        <v>142</v>
      </c>
      <c r="AR1132" s="187">
        <f t="shared" si="638"/>
        <v>3627</v>
      </c>
      <c r="AS1132" s="160">
        <f>IFERROR(AR1132/AO1121,"-")</f>
        <v>5.8640496007733365E-6</v>
      </c>
      <c r="AT1132" s="187">
        <f t="shared" si="639"/>
        <v>1</v>
      </c>
      <c r="AU1132" s="160">
        <f>IFERROR(AT1132/AP1121,"-")</f>
        <v>9.5057034220532319E-4</v>
      </c>
      <c r="AV1132" s="190">
        <f t="shared" si="644"/>
        <v>3627</v>
      </c>
      <c r="AW1132" s="101">
        <f t="shared" si="654"/>
        <v>1.0385294423096895E-4</v>
      </c>
      <c r="AX1132" s="112"/>
      <c r="BN1132" s="476"/>
      <c r="BO1132" s="566"/>
      <c r="BP1132" s="569"/>
      <c r="BQ1132" s="569"/>
      <c r="BR1132" s="388" t="s">
        <v>138</v>
      </c>
      <c r="BS1132" s="374">
        <v>621626</v>
      </c>
      <c r="BT1132" s="329">
        <v>1.3135536542882372E-2</v>
      </c>
      <c r="BU1132" s="374">
        <v>12</v>
      </c>
      <c r="BV1132" s="329">
        <v>0.26666666666666666</v>
      </c>
      <c r="BW1132" s="374">
        <v>51802.166666666664</v>
      </c>
      <c r="BX1132" s="389">
        <v>5.8651026392961877E-3</v>
      </c>
      <c r="CA1132" s="9"/>
      <c r="CB1132" s="138"/>
      <c r="CC1132" s="138"/>
      <c r="CD1132" s="138"/>
      <c r="CE1132" s="138"/>
      <c r="CF1132" s="138"/>
      <c r="CG1132" s="138"/>
      <c r="CH1132" s="1"/>
      <c r="CI1132" s="9"/>
      <c r="CJ1132" s="130"/>
      <c r="CK1132" s="130"/>
      <c r="CL1132" s="130"/>
      <c r="CM1132" s="1"/>
      <c r="CN1132" s="1"/>
      <c r="CO1132" s="1"/>
      <c r="CP1132" s="1"/>
      <c r="CQ1132" s="1"/>
    </row>
    <row r="1133" spans="2:95" s="14" customFormat="1" ht="13.5" customHeight="1">
      <c r="B1133" s="451"/>
      <c r="C1133" s="566"/>
      <c r="D1133" s="581"/>
      <c r="E1133" s="569"/>
      <c r="F1133" s="569"/>
      <c r="G1133" s="117" t="s">
        <v>143</v>
      </c>
      <c r="H1133" s="187">
        <v>890449</v>
      </c>
      <c r="I1133" s="160">
        <f>IFERROR(H1133/E1121,"-")</f>
        <v>2.1135859377364348E-3</v>
      </c>
      <c r="J1133" s="187">
        <v>3</v>
      </c>
      <c r="K1133" s="160">
        <f>IFERROR(J1133/F1121,"-")</f>
        <v>3.9787798408488064E-3</v>
      </c>
      <c r="L1133" s="190">
        <f t="shared" si="640"/>
        <v>296816.33333333331</v>
      </c>
      <c r="M1133" s="101">
        <f t="shared" si="650"/>
        <v>3.1155883269290684E-4</v>
      </c>
      <c r="N1133" s="569"/>
      <c r="O1133" s="569"/>
      <c r="P1133" s="117" t="s">
        <v>143</v>
      </c>
      <c r="Q1133" s="187">
        <v>0</v>
      </c>
      <c r="R1133" s="160">
        <f>IFERROR(Q1133/N1121,"-")</f>
        <v>0</v>
      </c>
      <c r="S1133" s="187">
        <v>0</v>
      </c>
      <c r="T1133" s="160">
        <f>IFERROR(S1133/O1121,"-")</f>
        <v>0</v>
      </c>
      <c r="U1133" s="190" t="str">
        <f t="shared" si="641"/>
        <v>-</v>
      </c>
      <c r="V1133" s="101">
        <f t="shared" si="651"/>
        <v>0</v>
      </c>
      <c r="W1133" s="569"/>
      <c r="X1133" s="569"/>
      <c r="Y1133" s="117" t="s">
        <v>143</v>
      </c>
      <c r="Z1133" s="187">
        <v>0</v>
      </c>
      <c r="AA1133" s="160">
        <f>IFERROR(Z1133/W1121,"-")</f>
        <v>0</v>
      </c>
      <c r="AB1133" s="187">
        <v>0</v>
      </c>
      <c r="AC1133" s="160">
        <f>IFERROR(AB1133/X1121,"-")</f>
        <v>0</v>
      </c>
      <c r="AD1133" s="190" t="str">
        <f t="shared" si="642"/>
        <v>-</v>
      </c>
      <c r="AE1133" s="101">
        <f t="shared" si="652"/>
        <v>0</v>
      </c>
      <c r="AF1133" s="569"/>
      <c r="AG1133" s="569"/>
      <c r="AH1133" s="117" t="s">
        <v>143</v>
      </c>
      <c r="AI1133" s="187">
        <v>2162455</v>
      </c>
      <c r="AJ1133" s="160">
        <f>IFERROR(AI1133/AF1121,"-")</f>
        <v>2.7077918158748396E-2</v>
      </c>
      <c r="AK1133" s="187">
        <v>2</v>
      </c>
      <c r="AL1133" s="160">
        <f>IFERROR(AK1133/AG1121,"-")</f>
        <v>1.7391304347826087E-2</v>
      </c>
      <c r="AM1133" s="190">
        <f t="shared" si="643"/>
        <v>1081227.5</v>
      </c>
      <c r="AN1133" s="101">
        <f t="shared" si="653"/>
        <v>2.077058884619379E-4</v>
      </c>
      <c r="AO1133" s="569"/>
      <c r="AP1133" s="586"/>
      <c r="AQ1133" s="117" t="s">
        <v>143</v>
      </c>
      <c r="AR1133" s="187">
        <f t="shared" si="638"/>
        <v>3052904</v>
      </c>
      <c r="AS1133" s="160">
        <f>IFERROR(AR1133/AO1121,"-")</f>
        <v>4.9358644837053552E-3</v>
      </c>
      <c r="AT1133" s="187">
        <f t="shared" si="639"/>
        <v>5</v>
      </c>
      <c r="AU1133" s="160">
        <f>IFERROR(AT1133/AP1121,"-")</f>
        <v>4.7528517110266158E-3</v>
      </c>
      <c r="AV1133" s="190">
        <f t="shared" si="644"/>
        <v>610580.80000000005</v>
      </c>
      <c r="AW1133" s="101">
        <f t="shared" si="654"/>
        <v>5.1926472115484479E-4</v>
      </c>
      <c r="AX1133" s="112"/>
      <c r="BN1133" s="476"/>
      <c r="BO1133" s="566"/>
      <c r="BP1133" s="569"/>
      <c r="BQ1133" s="569"/>
      <c r="BR1133" s="388" t="s">
        <v>139</v>
      </c>
      <c r="BS1133" s="374">
        <v>1892747</v>
      </c>
      <c r="BT1133" s="329">
        <v>3.9995507563922651E-2</v>
      </c>
      <c r="BU1133" s="374">
        <v>5</v>
      </c>
      <c r="BV1133" s="329">
        <v>0.1111111111111111</v>
      </c>
      <c r="BW1133" s="374">
        <v>378549.4</v>
      </c>
      <c r="BX1133" s="389">
        <v>2.4437927663734115E-3</v>
      </c>
      <c r="CA1133" s="9"/>
      <c r="CB1133" s="138"/>
      <c r="CC1133" s="138"/>
      <c r="CD1133" s="138"/>
      <c r="CE1133" s="138"/>
      <c r="CF1133" s="138"/>
      <c r="CG1133" s="138"/>
      <c r="CH1133" s="1"/>
      <c r="CI1133" s="9"/>
      <c r="CJ1133" s="130"/>
      <c r="CK1133" s="130"/>
      <c r="CL1133" s="130"/>
      <c r="CM1133" s="1"/>
      <c r="CN1133" s="1"/>
      <c r="CO1133" s="1"/>
      <c r="CP1133" s="1"/>
      <c r="CQ1133" s="1"/>
    </row>
    <row r="1134" spans="2:95" s="14" customFormat="1" ht="13.5" customHeight="1">
      <c r="B1134" s="451"/>
      <c r="C1134" s="566"/>
      <c r="D1134" s="581"/>
      <c r="E1134" s="569"/>
      <c r="F1134" s="569"/>
      <c r="G1134" s="117" t="s">
        <v>144</v>
      </c>
      <c r="H1134" s="187">
        <v>2516490</v>
      </c>
      <c r="I1134" s="160">
        <f>IFERROR(H1134/E1121,"-")</f>
        <v>5.9731864221919057E-3</v>
      </c>
      <c r="J1134" s="187">
        <v>45</v>
      </c>
      <c r="K1134" s="160">
        <f>IFERROR(J1134/F1121,"-")</f>
        <v>5.9681697612732093E-2</v>
      </c>
      <c r="L1134" s="190">
        <f t="shared" si="640"/>
        <v>55922</v>
      </c>
      <c r="M1134" s="101">
        <f t="shared" si="650"/>
        <v>4.6733824903936027E-3</v>
      </c>
      <c r="N1134" s="569"/>
      <c r="O1134" s="569"/>
      <c r="P1134" s="117" t="s">
        <v>144</v>
      </c>
      <c r="Q1134" s="187">
        <v>1127915</v>
      </c>
      <c r="R1134" s="160">
        <f>IFERROR(Q1134/N1121,"-")</f>
        <v>1.3316542363668412E-2</v>
      </c>
      <c r="S1134" s="187">
        <v>8</v>
      </c>
      <c r="T1134" s="160">
        <f>IFERROR(S1134/O1121,"-")</f>
        <v>6.5040650406504072E-2</v>
      </c>
      <c r="U1134" s="190">
        <f t="shared" si="641"/>
        <v>140989.375</v>
      </c>
      <c r="V1134" s="101">
        <f t="shared" si="651"/>
        <v>8.3082355384775158E-4</v>
      </c>
      <c r="W1134" s="569"/>
      <c r="X1134" s="569"/>
      <c r="Y1134" s="117" t="s">
        <v>144</v>
      </c>
      <c r="Z1134" s="187">
        <v>399489</v>
      </c>
      <c r="AA1134" s="160">
        <f>IFERROR(Z1134/W1121,"-")</f>
        <v>1.2233230902083994E-2</v>
      </c>
      <c r="AB1134" s="187">
        <v>8</v>
      </c>
      <c r="AC1134" s="160">
        <f>IFERROR(AB1134/X1121,"-")</f>
        <v>0.13333333333333333</v>
      </c>
      <c r="AD1134" s="190">
        <f t="shared" si="642"/>
        <v>49936.125</v>
      </c>
      <c r="AE1134" s="101">
        <f t="shared" si="652"/>
        <v>8.3082355384775158E-4</v>
      </c>
      <c r="AF1134" s="569"/>
      <c r="AG1134" s="569"/>
      <c r="AH1134" s="117" t="s">
        <v>144</v>
      </c>
      <c r="AI1134" s="187">
        <v>658762</v>
      </c>
      <c r="AJ1134" s="160">
        <f>IFERROR(AI1134/AF1121,"-")</f>
        <v>8.2489131667911747E-3</v>
      </c>
      <c r="AK1134" s="187">
        <v>13</v>
      </c>
      <c r="AL1134" s="160">
        <f>IFERROR(AK1134/AG1121,"-")</f>
        <v>0.11304347826086956</v>
      </c>
      <c r="AM1134" s="190">
        <f t="shared" si="643"/>
        <v>50674</v>
      </c>
      <c r="AN1134" s="101">
        <f t="shared" si="653"/>
        <v>1.3500882750025964E-3</v>
      </c>
      <c r="AO1134" s="569"/>
      <c r="AP1134" s="586"/>
      <c r="AQ1134" s="117" t="s">
        <v>144</v>
      </c>
      <c r="AR1134" s="187">
        <f t="shared" si="638"/>
        <v>4702656</v>
      </c>
      <c r="AS1134" s="160">
        <f>IFERROR(AR1134/AO1121,"-")</f>
        <v>7.6031453100011952E-3</v>
      </c>
      <c r="AT1134" s="187">
        <f t="shared" si="639"/>
        <v>74</v>
      </c>
      <c r="AU1134" s="160">
        <f>IFERROR(AT1134/AP1121,"-")</f>
        <v>7.0342205323193921E-2</v>
      </c>
      <c r="AV1134" s="190">
        <f t="shared" si="644"/>
        <v>63549.405405405407</v>
      </c>
      <c r="AW1134" s="101">
        <f t="shared" si="654"/>
        <v>7.6851178730917022E-3</v>
      </c>
      <c r="AX1134" s="112"/>
      <c r="BN1134" s="476"/>
      <c r="BO1134" s="566"/>
      <c r="BP1134" s="569"/>
      <c r="BQ1134" s="569"/>
      <c r="BR1134" s="388" t="s">
        <v>436</v>
      </c>
      <c r="BS1134" s="374">
        <v>0</v>
      </c>
      <c r="BT1134" s="329">
        <v>0</v>
      </c>
      <c r="BU1134" s="374">
        <v>0</v>
      </c>
      <c r="BV1134" s="329">
        <v>0</v>
      </c>
      <c r="BW1134" s="374" t="s">
        <v>329</v>
      </c>
      <c r="BX1134" s="389">
        <v>0</v>
      </c>
      <c r="CA1134" s="9"/>
      <c r="CB1134" s="138"/>
      <c r="CC1134" s="138"/>
      <c r="CD1134" s="138"/>
      <c r="CE1134" s="138"/>
      <c r="CF1134" s="138"/>
      <c r="CG1134" s="138"/>
      <c r="CH1134" s="1"/>
      <c r="CI1134" s="9"/>
      <c r="CJ1134" s="130"/>
      <c r="CK1134" s="130"/>
      <c r="CL1134" s="130"/>
      <c r="CM1134" s="1"/>
      <c r="CN1134" s="1"/>
      <c r="CO1134" s="1"/>
      <c r="CP1134" s="1"/>
      <c r="CQ1134" s="1"/>
    </row>
    <row r="1135" spans="2:95" s="14" customFormat="1" ht="13.5" customHeight="1">
      <c r="B1135" s="451"/>
      <c r="C1135" s="566"/>
      <c r="D1135" s="581"/>
      <c r="E1135" s="569"/>
      <c r="F1135" s="569"/>
      <c r="G1135" s="117" t="s">
        <v>145</v>
      </c>
      <c r="H1135" s="187">
        <v>2028145</v>
      </c>
      <c r="I1135" s="160">
        <f>IFERROR(H1135/E1121,"-")</f>
        <v>4.8140418504489992E-3</v>
      </c>
      <c r="J1135" s="187">
        <v>42</v>
      </c>
      <c r="K1135" s="160">
        <f>IFERROR(J1135/F1121,"-")</f>
        <v>5.5702917771883291E-2</v>
      </c>
      <c r="L1135" s="190">
        <f t="shared" si="640"/>
        <v>48289.166666666664</v>
      </c>
      <c r="M1135" s="101">
        <f t="shared" si="650"/>
        <v>4.3618236577006959E-3</v>
      </c>
      <c r="N1135" s="569"/>
      <c r="O1135" s="569"/>
      <c r="P1135" s="117" t="s">
        <v>145</v>
      </c>
      <c r="Q1135" s="187">
        <v>248683</v>
      </c>
      <c r="R1135" s="160">
        <f>IFERROR(Q1135/N1121,"-")</f>
        <v>2.9360348116871855E-3</v>
      </c>
      <c r="S1135" s="187">
        <v>6</v>
      </c>
      <c r="T1135" s="160">
        <f>IFERROR(S1135/O1121,"-")</f>
        <v>4.878048780487805E-2</v>
      </c>
      <c r="U1135" s="190">
        <f t="shared" si="641"/>
        <v>41447.166666666664</v>
      </c>
      <c r="V1135" s="101">
        <f t="shared" si="651"/>
        <v>6.2311766538581369E-4</v>
      </c>
      <c r="W1135" s="569"/>
      <c r="X1135" s="569"/>
      <c r="Y1135" s="117" t="s">
        <v>145</v>
      </c>
      <c r="Z1135" s="187">
        <v>29644</v>
      </c>
      <c r="AA1135" s="160">
        <f>IFERROR(Z1135/W1121,"-")</f>
        <v>9.0776441118873836E-4</v>
      </c>
      <c r="AB1135" s="187">
        <v>3</v>
      </c>
      <c r="AC1135" s="160">
        <f>IFERROR(AB1135/X1121,"-")</f>
        <v>0.05</v>
      </c>
      <c r="AD1135" s="190">
        <f t="shared" si="642"/>
        <v>9881.3333333333339</v>
      </c>
      <c r="AE1135" s="101">
        <f t="shared" si="652"/>
        <v>3.1155883269290684E-4</v>
      </c>
      <c r="AF1135" s="569"/>
      <c r="AG1135" s="569"/>
      <c r="AH1135" s="117" t="s">
        <v>145</v>
      </c>
      <c r="AI1135" s="187">
        <v>435420</v>
      </c>
      <c r="AJ1135" s="160">
        <f>IFERROR(AI1135/AF1121,"-")</f>
        <v>5.452260104687601E-3</v>
      </c>
      <c r="AK1135" s="187">
        <v>11</v>
      </c>
      <c r="AL1135" s="160">
        <f>IFERROR(AK1135/AG1121,"-")</f>
        <v>9.5652173913043481E-2</v>
      </c>
      <c r="AM1135" s="190">
        <f t="shared" si="643"/>
        <v>39583.63636363636</v>
      </c>
      <c r="AN1135" s="101">
        <f t="shared" si="653"/>
        <v>1.1423823865406584E-3</v>
      </c>
      <c r="AO1135" s="569"/>
      <c r="AP1135" s="586"/>
      <c r="AQ1135" s="117" t="s">
        <v>145</v>
      </c>
      <c r="AR1135" s="187">
        <f t="shared" si="638"/>
        <v>2741892</v>
      </c>
      <c r="AS1135" s="160">
        <f>IFERROR(AR1135/AO1121,"-")</f>
        <v>4.4330274849637731E-3</v>
      </c>
      <c r="AT1135" s="187">
        <f t="shared" si="639"/>
        <v>62</v>
      </c>
      <c r="AU1135" s="160">
        <f>IFERROR(AT1135/AP1121,"-")</f>
        <v>5.8935361216730035E-2</v>
      </c>
      <c r="AV1135" s="190">
        <f t="shared" si="644"/>
        <v>44224.06451612903</v>
      </c>
      <c r="AW1135" s="101">
        <f t="shared" si="654"/>
        <v>6.4388825423200751E-3</v>
      </c>
      <c r="AX1135" s="112"/>
      <c r="BN1135" s="476"/>
      <c r="BO1135" s="566"/>
      <c r="BP1135" s="569"/>
      <c r="BQ1135" s="569"/>
      <c r="BR1135" s="388" t="s">
        <v>140</v>
      </c>
      <c r="BS1135" s="374">
        <v>80637</v>
      </c>
      <c r="BT1135" s="329">
        <v>1.703934938706563E-3</v>
      </c>
      <c r="BU1135" s="374">
        <v>2</v>
      </c>
      <c r="BV1135" s="329">
        <v>4.4444444444444446E-2</v>
      </c>
      <c r="BW1135" s="374">
        <v>40318.5</v>
      </c>
      <c r="BX1135" s="389">
        <v>9.7751710654936461E-4</v>
      </c>
      <c r="CA1135" s="9"/>
      <c r="CB1135" s="138"/>
      <c r="CC1135" s="138"/>
      <c r="CD1135" s="138"/>
      <c r="CE1135" s="138"/>
      <c r="CF1135" s="138"/>
      <c r="CG1135" s="138"/>
      <c r="CH1135" s="1"/>
      <c r="CI1135" s="9"/>
      <c r="CJ1135" s="130"/>
      <c r="CK1135" s="130"/>
      <c r="CL1135" s="130"/>
      <c r="CM1135" s="1"/>
      <c r="CN1135" s="1"/>
      <c r="CO1135" s="1"/>
      <c r="CP1135" s="1"/>
      <c r="CQ1135" s="1"/>
    </row>
    <row r="1136" spans="2:95" s="14" customFormat="1" ht="13.5" customHeight="1">
      <c r="B1136" s="451"/>
      <c r="C1136" s="566"/>
      <c r="D1136" s="581"/>
      <c r="E1136" s="569"/>
      <c r="F1136" s="569"/>
      <c r="G1136" s="117" t="s">
        <v>146</v>
      </c>
      <c r="H1136" s="187">
        <v>1555415</v>
      </c>
      <c r="I1136" s="160">
        <f>IFERROR(H1136/E1121,"-")</f>
        <v>3.6919613266389387E-3</v>
      </c>
      <c r="J1136" s="187">
        <v>32</v>
      </c>
      <c r="K1136" s="160">
        <f>IFERROR(J1136/F1121,"-")</f>
        <v>4.2440318302387266E-2</v>
      </c>
      <c r="L1136" s="190">
        <f t="shared" si="640"/>
        <v>48606.71875</v>
      </c>
      <c r="M1136" s="101">
        <f t="shared" si="650"/>
        <v>3.3232942153910063E-3</v>
      </c>
      <c r="N1136" s="569"/>
      <c r="O1136" s="569"/>
      <c r="P1136" s="117" t="s">
        <v>146</v>
      </c>
      <c r="Q1136" s="187">
        <v>168878</v>
      </c>
      <c r="R1136" s="160">
        <f>IFERROR(Q1136/N1121,"-")</f>
        <v>1.9938302454454407E-3</v>
      </c>
      <c r="S1136" s="187">
        <v>5</v>
      </c>
      <c r="T1136" s="160">
        <f>IFERROR(S1136/O1121,"-")</f>
        <v>4.065040650406504E-2</v>
      </c>
      <c r="U1136" s="190">
        <f t="shared" si="641"/>
        <v>33775.599999999999</v>
      </c>
      <c r="V1136" s="101">
        <f t="shared" si="651"/>
        <v>5.1926472115484479E-4</v>
      </c>
      <c r="W1136" s="569"/>
      <c r="X1136" s="569"/>
      <c r="Y1136" s="117" t="s">
        <v>146</v>
      </c>
      <c r="Z1136" s="187">
        <v>13865</v>
      </c>
      <c r="AA1136" s="160">
        <f>IFERROR(Z1136/W1121,"-")</f>
        <v>4.2457676295816547E-4</v>
      </c>
      <c r="AB1136" s="187">
        <v>2</v>
      </c>
      <c r="AC1136" s="160">
        <f>IFERROR(AB1136/X1121,"-")</f>
        <v>3.3333333333333333E-2</v>
      </c>
      <c r="AD1136" s="190">
        <f t="shared" si="642"/>
        <v>6932.5</v>
      </c>
      <c r="AE1136" s="101">
        <f t="shared" si="652"/>
        <v>2.077058884619379E-4</v>
      </c>
      <c r="AF1136" s="569"/>
      <c r="AG1136" s="569"/>
      <c r="AH1136" s="117" t="s">
        <v>146</v>
      </c>
      <c r="AI1136" s="187">
        <v>399049</v>
      </c>
      <c r="AJ1136" s="160">
        <f>IFERROR(AI1136/AF1121,"-")</f>
        <v>4.9968282176185812E-3</v>
      </c>
      <c r="AK1136" s="187">
        <v>11</v>
      </c>
      <c r="AL1136" s="160">
        <f>IFERROR(AK1136/AG1121,"-")</f>
        <v>9.5652173913043481E-2</v>
      </c>
      <c r="AM1136" s="190">
        <f t="shared" si="643"/>
        <v>36277.181818181816</v>
      </c>
      <c r="AN1136" s="101">
        <f t="shared" si="653"/>
        <v>1.1423823865406584E-3</v>
      </c>
      <c r="AO1136" s="569"/>
      <c r="AP1136" s="586"/>
      <c r="AQ1136" s="117" t="s">
        <v>146</v>
      </c>
      <c r="AR1136" s="187">
        <f t="shared" si="638"/>
        <v>2137207</v>
      </c>
      <c r="AS1136" s="160">
        <f>IFERROR(AR1136/AO1121,"-")</f>
        <v>3.455386781119377E-3</v>
      </c>
      <c r="AT1136" s="187">
        <f t="shared" si="639"/>
        <v>50</v>
      </c>
      <c r="AU1136" s="160">
        <f>IFERROR(AT1136/AP1121,"-")</f>
        <v>4.7528517110266157E-2</v>
      </c>
      <c r="AV1136" s="190">
        <f t="shared" si="644"/>
        <v>42744.14</v>
      </c>
      <c r="AW1136" s="101">
        <f t="shared" si="654"/>
        <v>5.1926472115484471E-3</v>
      </c>
      <c r="AX1136" s="112"/>
      <c r="BN1136" s="476"/>
      <c r="BO1136" s="566"/>
      <c r="BP1136" s="569"/>
      <c r="BQ1136" s="569"/>
      <c r="BR1136" s="388" t="s">
        <v>141</v>
      </c>
      <c r="BS1136" s="374">
        <v>15944</v>
      </c>
      <c r="BT1136" s="329">
        <v>3.3691157486932105E-4</v>
      </c>
      <c r="BU1136" s="374">
        <v>1</v>
      </c>
      <c r="BV1136" s="329">
        <v>2.2222222222222223E-2</v>
      </c>
      <c r="BW1136" s="374">
        <v>15944</v>
      </c>
      <c r="BX1136" s="389">
        <v>4.8875855327468231E-4</v>
      </c>
      <c r="BZ1136" s="144"/>
      <c r="CA1136" s="9"/>
      <c r="CB1136" s="138"/>
      <c r="CC1136" s="138"/>
      <c r="CD1136" s="138"/>
      <c r="CE1136" s="138"/>
      <c r="CF1136" s="138"/>
      <c r="CG1136" s="138"/>
      <c r="CH1136" s="1"/>
      <c r="CI1136" s="9"/>
      <c r="CJ1136" s="130"/>
      <c r="CK1136" s="130"/>
      <c r="CL1136" s="130"/>
      <c r="CM1136" s="1"/>
      <c r="CN1136" s="1"/>
      <c r="CO1136" s="1"/>
      <c r="CP1136" s="1"/>
      <c r="CQ1136" s="1"/>
    </row>
    <row r="1137" spans="2:95" s="14" customFormat="1" ht="13.5" customHeight="1">
      <c r="B1137" s="451"/>
      <c r="C1137" s="566"/>
      <c r="D1137" s="581"/>
      <c r="E1137" s="569"/>
      <c r="F1137" s="569"/>
      <c r="G1137" s="118" t="s">
        <v>147</v>
      </c>
      <c r="H1137" s="188">
        <v>1948017</v>
      </c>
      <c r="I1137" s="161">
        <f>IFERROR(H1137/E1121,"-")</f>
        <v>4.623848572654376E-3</v>
      </c>
      <c r="J1137" s="188">
        <v>47</v>
      </c>
      <c r="K1137" s="161">
        <f>IFERROR(J1137/F1121,"-")</f>
        <v>6.2334217506631297E-2</v>
      </c>
      <c r="L1137" s="191">
        <f t="shared" si="640"/>
        <v>41447.170212765959</v>
      </c>
      <c r="M1137" s="102">
        <f t="shared" si="650"/>
        <v>4.8810883788555403E-3</v>
      </c>
      <c r="N1137" s="569"/>
      <c r="O1137" s="569"/>
      <c r="P1137" s="118" t="s">
        <v>147</v>
      </c>
      <c r="Q1137" s="188">
        <v>138575</v>
      </c>
      <c r="R1137" s="161">
        <f>IFERROR(Q1137/N1121,"-")</f>
        <v>1.6360628753455272E-3</v>
      </c>
      <c r="S1137" s="188">
        <v>11</v>
      </c>
      <c r="T1137" s="161">
        <f>IFERROR(S1137/O1121,"-")</f>
        <v>8.943089430894309E-2</v>
      </c>
      <c r="U1137" s="191">
        <f t="shared" si="641"/>
        <v>12597.727272727272</v>
      </c>
      <c r="V1137" s="102">
        <f t="shared" si="651"/>
        <v>1.1423823865406584E-3</v>
      </c>
      <c r="W1137" s="569"/>
      <c r="X1137" s="569"/>
      <c r="Y1137" s="118" t="s">
        <v>147</v>
      </c>
      <c r="Z1137" s="188">
        <v>71878</v>
      </c>
      <c r="AA1137" s="161">
        <f>IFERROR(Z1137/W1121,"-")</f>
        <v>2.2010622840178159E-3</v>
      </c>
      <c r="AB1137" s="188">
        <v>4</v>
      </c>
      <c r="AC1137" s="161">
        <f>IFERROR(AB1137/X1121,"-")</f>
        <v>6.6666666666666666E-2</v>
      </c>
      <c r="AD1137" s="191">
        <f t="shared" si="642"/>
        <v>17969.5</v>
      </c>
      <c r="AE1137" s="102">
        <f t="shared" si="652"/>
        <v>4.1541177692387579E-4</v>
      </c>
      <c r="AF1137" s="569"/>
      <c r="AG1137" s="569"/>
      <c r="AH1137" s="118" t="s">
        <v>147</v>
      </c>
      <c r="AI1137" s="188">
        <v>179702</v>
      </c>
      <c r="AJ1137" s="161">
        <f>IFERROR(AI1137/AF1121,"-")</f>
        <v>2.250199911195102E-3</v>
      </c>
      <c r="AK1137" s="188">
        <v>14</v>
      </c>
      <c r="AL1137" s="161">
        <f>IFERROR(AK1137/AG1121,"-")</f>
        <v>0.12173913043478261</v>
      </c>
      <c r="AM1137" s="191">
        <f t="shared" si="643"/>
        <v>12835.857142857143</v>
      </c>
      <c r="AN1137" s="102">
        <f t="shared" si="653"/>
        <v>1.4539412192335654E-3</v>
      </c>
      <c r="AO1137" s="569"/>
      <c r="AP1137" s="586"/>
      <c r="AQ1137" s="118" t="s">
        <v>147</v>
      </c>
      <c r="AR1137" s="188">
        <f t="shared" si="638"/>
        <v>2338172</v>
      </c>
      <c r="AS1137" s="161">
        <f>IFERROR(AR1137/AO1121,"-")</f>
        <v>3.7803023388859646E-3</v>
      </c>
      <c r="AT1137" s="188">
        <f t="shared" si="639"/>
        <v>76</v>
      </c>
      <c r="AU1137" s="161">
        <f>IFERROR(AT1137/AP1121,"-")</f>
        <v>7.2243346007604556E-2</v>
      </c>
      <c r="AV1137" s="191">
        <f t="shared" si="644"/>
        <v>30765.42105263158</v>
      </c>
      <c r="AW1137" s="102">
        <f t="shared" si="654"/>
        <v>7.8928237615536398E-3</v>
      </c>
      <c r="AX1137" s="112"/>
      <c r="BN1137" s="476"/>
      <c r="BO1137" s="566"/>
      <c r="BP1137" s="569"/>
      <c r="BQ1137" s="569"/>
      <c r="BR1137" s="388" t="s">
        <v>142</v>
      </c>
      <c r="BS1137" s="374">
        <v>0</v>
      </c>
      <c r="BT1137" s="329">
        <v>0</v>
      </c>
      <c r="BU1137" s="374">
        <v>0</v>
      </c>
      <c r="BV1137" s="329">
        <v>0</v>
      </c>
      <c r="BW1137" s="374" t="s">
        <v>329</v>
      </c>
      <c r="BX1137" s="389">
        <v>0</v>
      </c>
      <c r="CA1137" s="9"/>
      <c r="CB1137" s="138"/>
      <c r="CC1137" s="138"/>
      <c r="CD1137" s="138"/>
      <c r="CE1137" s="138"/>
      <c r="CF1137" s="138"/>
      <c r="CG1137" s="138"/>
      <c r="CH1137" s="1"/>
      <c r="CI1137" s="9"/>
      <c r="CJ1137" s="130"/>
      <c r="CK1137" s="130"/>
      <c r="CL1137" s="130"/>
      <c r="CM1137" s="1"/>
      <c r="CN1137" s="1"/>
      <c r="CO1137" s="1"/>
      <c r="CP1137" s="1"/>
      <c r="CQ1137" s="1"/>
    </row>
    <row r="1138" spans="2:95" s="14" customFormat="1" ht="13.5" customHeight="1">
      <c r="B1138" s="451"/>
      <c r="C1138" s="567"/>
      <c r="D1138" s="582"/>
      <c r="E1138" s="570"/>
      <c r="F1138" s="570"/>
      <c r="G1138" s="119" t="s">
        <v>74</v>
      </c>
      <c r="H1138" s="181">
        <v>74174885</v>
      </c>
      <c r="I1138" s="161">
        <f>IFERROR(H1138/E1121,"-")</f>
        <v>0.17606285578311301</v>
      </c>
      <c r="J1138" s="188">
        <v>553</v>
      </c>
      <c r="K1138" s="161">
        <f>IFERROR(J1138/F1121,"-")</f>
        <v>0.73342175066312998</v>
      </c>
      <c r="L1138" s="191">
        <f t="shared" si="640"/>
        <v>134131.79927667268</v>
      </c>
      <c r="M1138" s="103">
        <f t="shared" si="650"/>
        <v>5.7430678159725829E-2</v>
      </c>
      <c r="N1138" s="570"/>
      <c r="O1138" s="570"/>
      <c r="P1138" s="119" t="s">
        <v>74</v>
      </c>
      <c r="Q1138" s="181">
        <v>19361508</v>
      </c>
      <c r="R1138" s="161">
        <f>IFERROR(Q1138/N1121,"-")</f>
        <v>0.22858844993328831</v>
      </c>
      <c r="S1138" s="188">
        <v>98</v>
      </c>
      <c r="T1138" s="161">
        <f>IFERROR(S1138/O1121,"-")</f>
        <v>0.7967479674796748</v>
      </c>
      <c r="U1138" s="191">
        <f t="shared" si="641"/>
        <v>197566.4081632653</v>
      </c>
      <c r="V1138" s="103">
        <f t="shared" si="651"/>
        <v>1.0177588534634957E-2</v>
      </c>
      <c r="W1138" s="570"/>
      <c r="X1138" s="570"/>
      <c r="Y1138" s="119" t="s">
        <v>74</v>
      </c>
      <c r="Z1138" s="181">
        <v>3986335</v>
      </c>
      <c r="AA1138" s="161">
        <f>IFERROR(Z1138/W1121,"-")</f>
        <v>0.1220703361245466</v>
      </c>
      <c r="AB1138" s="188">
        <v>42</v>
      </c>
      <c r="AC1138" s="161">
        <f>IFERROR(AB1138/X1121,"-")</f>
        <v>0.7</v>
      </c>
      <c r="AD1138" s="191">
        <f t="shared" si="642"/>
        <v>94912.738095238092</v>
      </c>
      <c r="AE1138" s="103">
        <f t="shared" si="652"/>
        <v>4.3618236577006959E-3</v>
      </c>
      <c r="AF1138" s="570"/>
      <c r="AG1138" s="570"/>
      <c r="AH1138" s="119" t="s">
        <v>74</v>
      </c>
      <c r="AI1138" s="181">
        <v>18013591</v>
      </c>
      <c r="AJ1138" s="161">
        <f>IFERROR(AI1138/AF1121,"-")</f>
        <v>0.2255633263319545</v>
      </c>
      <c r="AK1138" s="188">
        <v>95</v>
      </c>
      <c r="AL1138" s="161">
        <f>IFERROR(AK1138/AG1121,"-")</f>
        <v>0.82608695652173914</v>
      </c>
      <c r="AM1138" s="191">
        <f t="shared" si="643"/>
        <v>189616.74736842106</v>
      </c>
      <c r="AN1138" s="103">
        <f t="shared" si="653"/>
        <v>9.8660297019420497E-3</v>
      </c>
      <c r="AO1138" s="570"/>
      <c r="AP1138" s="587"/>
      <c r="AQ1138" s="119" t="s">
        <v>74</v>
      </c>
      <c r="AR1138" s="181">
        <f t="shared" si="638"/>
        <v>115536319</v>
      </c>
      <c r="AS1138" s="161">
        <f>IFERROR(AR1138/AO1121,"-")</f>
        <v>0.18679644480473417</v>
      </c>
      <c r="AT1138" s="188">
        <f t="shared" si="639"/>
        <v>788</v>
      </c>
      <c r="AU1138" s="161">
        <f>IFERROR(AT1138/AP1121,"-")</f>
        <v>0.74904942965779464</v>
      </c>
      <c r="AV1138" s="191">
        <f t="shared" si="644"/>
        <v>146619.69416243656</v>
      </c>
      <c r="AW1138" s="103">
        <f t="shared" si="654"/>
        <v>8.1836120054003536E-2</v>
      </c>
      <c r="AX1138" s="112"/>
      <c r="BN1138" s="476"/>
      <c r="BO1138" s="566"/>
      <c r="BP1138" s="569"/>
      <c r="BQ1138" s="569"/>
      <c r="BR1138" s="388" t="s">
        <v>143</v>
      </c>
      <c r="BS1138" s="374">
        <v>0</v>
      </c>
      <c r="BT1138" s="329">
        <v>0</v>
      </c>
      <c r="BU1138" s="374">
        <v>0</v>
      </c>
      <c r="BV1138" s="329">
        <v>0</v>
      </c>
      <c r="BW1138" s="374" t="s">
        <v>329</v>
      </c>
      <c r="BX1138" s="389">
        <v>0</v>
      </c>
      <c r="CA1138" s="9"/>
      <c r="CB1138" s="138"/>
      <c r="CC1138" s="138"/>
      <c r="CD1138" s="138"/>
      <c r="CE1138" s="138"/>
      <c r="CF1138" s="138"/>
      <c r="CG1138" s="138"/>
      <c r="CH1138" s="1"/>
      <c r="CI1138" s="9"/>
      <c r="CJ1138" s="130"/>
      <c r="CK1138" s="130"/>
      <c r="CL1138" s="130"/>
      <c r="CM1138" s="1"/>
      <c r="CN1138" s="1"/>
      <c r="CO1138" s="1"/>
      <c r="CP1138" s="1"/>
      <c r="CQ1138" s="1"/>
    </row>
    <row r="1139" spans="2:95" s="14" customFormat="1" ht="13.5" customHeight="1">
      <c r="B1139" s="451">
        <v>64</v>
      </c>
      <c r="C1139" s="565" t="s">
        <v>45</v>
      </c>
      <c r="D1139" s="580">
        <f>BL68</f>
        <v>9937</v>
      </c>
      <c r="E1139" s="568">
        <f>VLOOKUP(C1139,$AY$5:$BI$78,2,0)</f>
        <v>223163660</v>
      </c>
      <c r="F1139" s="568">
        <f>VLOOKUP(C1139,$AY$5:$BI$78,7,0)</f>
        <v>448</v>
      </c>
      <c r="G1139" s="115" t="s">
        <v>133</v>
      </c>
      <c r="H1139" s="186">
        <v>6090492</v>
      </c>
      <c r="I1139" s="159">
        <f>IFERROR(H1139/E1139,"-")</f>
        <v>2.7291593980847958E-2</v>
      </c>
      <c r="J1139" s="186">
        <v>67</v>
      </c>
      <c r="K1139" s="159">
        <f>IFERROR(J1139/F1139,"-")</f>
        <v>0.14955357142857142</v>
      </c>
      <c r="L1139" s="189">
        <f t="shared" si="640"/>
        <v>90902.86567164179</v>
      </c>
      <c r="M1139" s="100">
        <f>IFERROR(J1139/$BL$68,0)</f>
        <v>6.7424776089362983E-3</v>
      </c>
      <c r="N1139" s="568">
        <f>VLOOKUP(C1139,$AY$5:$BI$78,3,0)</f>
        <v>29365670</v>
      </c>
      <c r="O1139" s="568">
        <f>VLOOKUP(C1139,$AY$5:$BI$78,8,0)</f>
        <v>62</v>
      </c>
      <c r="P1139" s="115" t="s">
        <v>133</v>
      </c>
      <c r="Q1139" s="186">
        <v>173921</v>
      </c>
      <c r="R1139" s="159">
        <f>IFERROR(Q1139/N1139,"-")</f>
        <v>5.9225960109202348E-3</v>
      </c>
      <c r="S1139" s="186">
        <v>9</v>
      </c>
      <c r="T1139" s="159">
        <f>IFERROR(S1139/O1139,"-")</f>
        <v>0.14516129032258066</v>
      </c>
      <c r="U1139" s="189">
        <f t="shared" si="641"/>
        <v>19324.555555555555</v>
      </c>
      <c r="V1139" s="100">
        <f>IFERROR(S1139/$BL$68,0)</f>
        <v>9.0570594746905507E-4</v>
      </c>
      <c r="W1139" s="568">
        <f>VLOOKUP(C1139,$AY$5:$BI$78,4,0)</f>
        <v>20368820</v>
      </c>
      <c r="X1139" s="568">
        <f>VLOOKUP(C1139,$AY$5:$BI$78,9,0)</f>
        <v>30</v>
      </c>
      <c r="Y1139" s="115" t="s">
        <v>133</v>
      </c>
      <c r="Z1139" s="186">
        <v>129659</v>
      </c>
      <c r="AA1139" s="159">
        <f>IFERROR(Z1139/W1139,"-")</f>
        <v>6.3655626590052835E-3</v>
      </c>
      <c r="AB1139" s="186">
        <v>7</v>
      </c>
      <c r="AC1139" s="159">
        <f>IFERROR(AB1139/X1139,"-")</f>
        <v>0.23333333333333334</v>
      </c>
      <c r="AD1139" s="189">
        <f t="shared" si="642"/>
        <v>18522.714285714286</v>
      </c>
      <c r="AE1139" s="100">
        <f>IFERROR(AB1139/$BL$68,0)</f>
        <v>7.0443795914259838E-4</v>
      </c>
      <c r="AF1139" s="568">
        <f>VLOOKUP(C1139,$AY$5:$BI$78,5,0)</f>
        <v>59846750</v>
      </c>
      <c r="AG1139" s="568">
        <f>VLOOKUP(C1139,$AY$5:$BI$78,10,0)</f>
        <v>63</v>
      </c>
      <c r="AH1139" s="115" t="s">
        <v>133</v>
      </c>
      <c r="AI1139" s="186">
        <v>107826</v>
      </c>
      <c r="AJ1139" s="159">
        <f>IFERROR(AI1139/AF1139,"-")</f>
        <v>1.8017018468003694E-3</v>
      </c>
      <c r="AK1139" s="186">
        <v>8</v>
      </c>
      <c r="AL1139" s="159">
        <f>IFERROR(AK1139/AG1139,"-")</f>
        <v>0.12698412698412698</v>
      </c>
      <c r="AM1139" s="189">
        <f t="shared" si="643"/>
        <v>13478.25</v>
      </c>
      <c r="AN1139" s="100">
        <f>IFERROR(AK1139/$BL$68,0)</f>
        <v>8.0507195330582672E-4</v>
      </c>
      <c r="AO1139" s="568">
        <f>VLOOKUP(C1139,$AY$5:$BI$78,6,0)</f>
        <v>332744900</v>
      </c>
      <c r="AP1139" s="585">
        <f>VLOOKUP(C1139,$AY$5:$BI$78,11,0)</f>
        <v>603</v>
      </c>
      <c r="AQ1139" s="115" t="s">
        <v>133</v>
      </c>
      <c r="AR1139" s="186">
        <f t="shared" si="638"/>
        <v>6501898</v>
      </c>
      <c r="AS1139" s="159">
        <f>IFERROR(AR1139/AO1139,"-")</f>
        <v>1.9540188294396098E-2</v>
      </c>
      <c r="AT1139" s="186">
        <f t="shared" si="639"/>
        <v>91</v>
      </c>
      <c r="AU1139" s="159">
        <f>IFERROR(AT1139/AP1139,"-")</f>
        <v>0.15091210613598674</v>
      </c>
      <c r="AV1139" s="189">
        <f t="shared" si="644"/>
        <v>71449.428571428565</v>
      </c>
      <c r="AW1139" s="100">
        <f>IFERROR(AT1139/$BL$68,0)</f>
        <v>9.1576934688537785E-3</v>
      </c>
      <c r="AX1139" s="112"/>
      <c r="BN1139" s="476"/>
      <c r="BO1139" s="566"/>
      <c r="BP1139" s="569"/>
      <c r="BQ1139" s="569"/>
      <c r="BR1139" s="388" t="s">
        <v>144</v>
      </c>
      <c r="BS1139" s="374">
        <v>355966</v>
      </c>
      <c r="BT1139" s="329">
        <v>7.5218932300509739E-3</v>
      </c>
      <c r="BU1139" s="374">
        <v>6</v>
      </c>
      <c r="BV1139" s="329">
        <v>0.13333333333333333</v>
      </c>
      <c r="BW1139" s="374">
        <v>59327.666666666664</v>
      </c>
      <c r="BX1139" s="389">
        <v>2.9325513196480938E-3</v>
      </c>
      <c r="CA1139" s="9"/>
      <c r="CB1139" s="138"/>
      <c r="CC1139" s="138"/>
      <c r="CD1139" s="138"/>
      <c r="CE1139" s="138"/>
      <c r="CF1139" s="138"/>
      <c r="CG1139" s="138"/>
      <c r="CH1139" s="1"/>
      <c r="CI1139" s="9"/>
      <c r="CJ1139" s="130"/>
      <c r="CK1139" s="130"/>
      <c r="CL1139" s="130"/>
      <c r="CM1139" s="1"/>
      <c r="CN1139" s="1"/>
      <c r="CO1139" s="1"/>
      <c r="CP1139" s="1"/>
      <c r="CQ1139" s="1"/>
    </row>
    <row r="1140" spans="2:95" s="14" customFormat="1" ht="13.5" customHeight="1">
      <c r="B1140" s="451"/>
      <c r="C1140" s="566"/>
      <c r="D1140" s="581"/>
      <c r="E1140" s="569"/>
      <c r="F1140" s="569"/>
      <c r="G1140" s="116" t="s">
        <v>134</v>
      </c>
      <c r="H1140" s="187">
        <v>6215007</v>
      </c>
      <c r="I1140" s="160">
        <f>IFERROR(H1140/E1139,"-")</f>
        <v>2.7849547726542932E-2</v>
      </c>
      <c r="J1140" s="187">
        <v>106</v>
      </c>
      <c r="K1140" s="160">
        <f>IFERROR(J1140/F1139,"-")</f>
        <v>0.23660714285714285</v>
      </c>
      <c r="L1140" s="190">
        <f t="shared" si="640"/>
        <v>58632.141509433961</v>
      </c>
      <c r="M1140" s="101">
        <f t="shared" ref="M1140:M1156" si="662">IFERROR(J1140/$BL$68,0)</f>
        <v>1.0667203381302203E-2</v>
      </c>
      <c r="N1140" s="569"/>
      <c r="O1140" s="569"/>
      <c r="P1140" s="116" t="s">
        <v>134</v>
      </c>
      <c r="Q1140" s="187">
        <v>2639479</v>
      </c>
      <c r="R1140" s="160">
        <f>IFERROR(Q1140/N1139,"-")</f>
        <v>8.9883152674534589E-2</v>
      </c>
      <c r="S1140" s="187">
        <v>16</v>
      </c>
      <c r="T1140" s="160">
        <f>IFERROR(S1140/O1139,"-")</f>
        <v>0.25806451612903225</v>
      </c>
      <c r="U1140" s="190">
        <f t="shared" si="641"/>
        <v>164967.4375</v>
      </c>
      <c r="V1140" s="101">
        <f t="shared" ref="V1140:V1156" si="663">IFERROR(S1140/$BL$68,0)</f>
        <v>1.6101439066116534E-3</v>
      </c>
      <c r="W1140" s="569"/>
      <c r="X1140" s="569"/>
      <c r="Y1140" s="116" t="s">
        <v>134</v>
      </c>
      <c r="Z1140" s="187">
        <v>1951602</v>
      </c>
      <c r="AA1140" s="160">
        <f>IFERROR(Z1140/W1139,"-")</f>
        <v>9.5813208619841508E-2</v>
      </c>
      <c r="AB1140" s="187">
        <v>6</v>
      </c>
      <c r="AC1140" s="160">
        <f>IFERROR(AB1140/X1139,"-")</f>
        <v>0.2</v>
      </c>
      <c r="AD1140" s="190">
        <f t="shared" si="642"/>
        <v>325267</v>
      </c>
      <c r="AE1140" s="101">
        <f t="shared" ref="AE1140:AE1156" si="664">IFERROR(AB1140/$BL$68,0)</f>
        <v>6.0380396497937004E-4</v>
      </c>
      <c r="AF1140" s="569"/>
      <c r="AG1140" s="569"/>
      <c r="AH1140" s="116" t="s">
        <v>134</v>
      </c>
      <c r="AI1140" s="187">
        <v>2716900</v>
      </c>
      <c r="AJ1140" s="160">
        <f>IFERROR(AI1140/AF1139,"-")</f>
        <v>4.5397619753787796E-2</v>
      </c>
      <c r="AK1140" s="187">
        <v>19</v>
      </c>
      <c r="AL1140" s="160">
        <f>IFERROR(AK1140/AG1139,"-")</f>
        <v>0.30158730158730157</v>
      </c>
      <c r="AM1140" s="190">
        <f t="shared" si="643"/>
        <v>142994.73684210525</v>
      </c>
      <c r="AN1140" s="101">
        <f t="shared" ref="AN1140:AN1156" si="665">IFERROR(AK1140/$BL$68,0)</f>
        <v>1.9120458891013384E-3</v>
      </c>
      <c r="AO1140" s="569"/>
      <c r="AP1140" s="586"/>
      <c r="AQ1140" s="116" t="s">
        <v>134</v>
      </c>
      <c r="AR1140" s="187">
        <f t="shared" si="638"/>
        <v>13522988</v>
      </c>
      <c r="AS1140" s="160">
        <f>IFERROR(AR1140/AO1139,"-")</f>
        <v>4.0640707040137954E-2</v>
      </c>
      <c r="AT1140" s="187">
        <f t="shared" si="639"/>
        <v>147</v>
      </c>
      <c r="AU1140" s="160">
        <f>IFERROR(AT1140/AP1139,"-")</f>
        <v>0.24378109452736318</v>
      </c>
      <c r="AV1140" s="190">
        <f t="shared" si="644"/>
        <v>91993.115646258506</v>
      </c>
      <c r="AW1140" s="101">
        <f t="shared" ref="AW1140:AW1156" si="666">IFERROR(AT1140/$BL$68,0)</f>
        <v>1.4793197141994566E-2</v>
      </c>
      <c r="AX1140" s="112"/>
      <c r="BN1140" s="476"/>
      <c r="BO1140" s="566"/>
      <c r="BP1140" s="569"/>
      <c r="BQ1140" s="569"/>
      <c r="BR1140" s="388" t="s">
        <v>145</v>
      </c>
      <c r="BS1140" s="374">
        <v>35957</v>
      </c>
      <c r="BT1140" s="329">
        <v>7.5980491078626292E-4</v>
      </c>
      <c r="BU1140" s="374">
        <v>3</v>
      </c>
      <c r="BV1140" s="329">
        <v>6.6666666666666666E-2</v>
      </c>
      <c r="BW1140" s="374">
        <v>11985.666666666666</v>
      </c>
      <c r="BX1140" s="389">
        <v>1.4662756598240469E-3</v>
      </c>
      <c r="CA1140" s="9"/>
      <c r="CB1140" s="138"/>
      <c r="CC1140" s="138"/>
      <c r="CD1140" s="138"/>
      <c r="CE1140" s="138"/>
      <c r="CF1140" s="138"/>
      <c r="CG1140" s="138"/>
      <c r="CH1140" s="1"/>
      <c r="CI1140" s="9"/>
      <c r="CJ1140" s="130"/>
      <c r="CK1140" s="130"/>
      <c r="CL1140" s="130"/>
      <c r="CM1140" s="1"/>
      <c r="CN1140" s="1"/>
      <c r="CO1140" s="1"/>
      <c r="CP1140" s="1"/>
      <c r="CQ1140" s="1"/>
    </row>
    <row r="1141" spans="2:95" s="14" customFormat="1" ht="13.5" customHeight="1">
      <c r="B1141" s="451"/>
      <c r="C1141" s="566"/>
      <c r="D1141" s="581"/>
      <c r="E1141" s="569"/>
      <c r="F1141" s="569"/>
      <c r="G1141" s="116" t="s">
        <v>474</v>
      </c>
      <c r="H1141" s="187">
        <v>686491</v>
      </c>
      <c r="I1141" s="160">
        <f>IFERROR(H1141/E1139,"-")</f>
        <v>3.0761773668705737E-3</v>
      </c>
      <c r="J1141" s="187">
        <v>24</v>
      </c>
      <c r="K1141" s="160">
        <f>IFERROR(J1141/F1139,"-")</f>
        <v>5.3571428571428568E-2</v>
      </c>
      <c r="L1141" s="190">
        <f t="shared" si="640"/>
        <v>28603.791666666668</v>
      </c>
      <c r="M1141" s="101">
        <f t="shared" si="662"/>
        <v>2.4152158599174802E-3</v>
      </c>
      <c r="N1141" s="569"/>
      <c r="O1141" s="569"/>
      <c r="P1141" s="116" t="s">
        <v>474</v>
      </c>
      <c r="Q1141" s="187">
        <v>447779</v>
      </c>
      <c r="R1141" s="160">
        <f>IFERROR(Q1141/N1139,"-")</f>
        <v>1.5248383571701241E-2</v>
      </c>
      <c r="S1141" s="187">
        <v>5</v>
      </c>
      <c r="T1141" s="160">
        <f>IFERROR(S1141/O1139,"-")</f>
        <v>8.0645161290322578E-2</v>
      </c>
      <c r="U1141" s="190">
        <f t="shared" si="641"/>
        <v>89555.8</v>
      </c>
      <c r="V1141" s="101">
        <f t="shared" si="663"/>
        <v>5.031699708161417E-4</v>
      </c>
      <c r="W1141" s="569"/>
      <c r="X1141" s="569"/>
      <c r="Y1141" s="116" t="s">
        <v>474</v>
      </c>
      <c r="Z1141" s="187">
        <v>776</v>
      </c>
      <c r="AA1141" s="160">
        <f>IFERROR(Z1141/W1139,"-")</f>
        <v>3.8097445016451618E-5</v>
      </c>
      <c r="AB1141" s="187">
        <v>1</v>
      </c>
      <c r="AC1141" s="160">
        <f>IFERROR(AB1141/X1139,"-")</f>
        <v>3.3333333333333333E-2</v>
      </c>
      <c r="AD1141" s="190">
        <f t="shared" si="642"/>
        <v>776</v>
      </c>
      <c r="AE1141" s="101">
        <f t="shared" si="664"/>
        <v>1.0063399416322834E-4</v>
      </c>
      <c r="AF1141" s="569"/>
      <c r="AG1141" s="569"/>
      <c r="AH1141" s="116" t="s">
        <v>474</v>
      </c>
      <c r="AI1141" s="187">
        <v>2355473</v>
      </c>
      <c r="AJ1141" s="160">
        <f>IFERROR(AI1141/AF1139,"-")</f>
        <v>3.9358411275466083E-2</v>
      </c>
      <c r="AK1141" s="187">
        <v>5</v>
      </c>
      <c r="AL1141" s="160">
        <f>IFERROR(AK1141/AG1139,"-")</f>
        <v>7.9365079365079361E-2</v>
      </c>
      <c r="AM1141" s="190">
        <f t="shared" si="643"/>
        <v>471094.6</v>
      </c>
      <c r="AN1141" s="101">
        <f t="shared" si="665"/>
        <v>5.031699708161417E-4</v>
      </c>
      <c r="AO1141" s="569"/>
      <c r="AP1141" s="586"/>
      <c r="AQ1141" s="116" t="s">
        <v>474</v>
      </c>
      <c r="AR1141" s="187">
        <f t="shared" si="638"/>
        <v>3490519</v>
      </c>
      <c r="AS1141" s="160">
        <f>IFERROR(AR1141/AO1139,"-")</f>
        <v>1.0490075129626329E-2</v>
      </c>
      <c r="AT1141" s="187">
        <f t="shared" si="639"/>
        <v>35</v>
      </c>
      <c r="AU1141" s="160">
        <f>IFERROR(AT1141/AP1139,"-")</f>
        <v>5.8043117744610281E-2</v>
      </c>
      <c r="AV1141" s="190">
        <f t="shared" si="644"/>
        <v>99729.114285714284</v>
      </c>
      <c r="AW1141" s="101">
        <f t="shared" si="666"/>
        <v>3.5221897957129918E-3</v>
      </c>
      <c r="AX1141" s="111"/>
      <c r="BJ1141" s="12"/>
      <c r="BM1141" s="12"/>
      <c r="BN1141" s="476"/>
      <c r="BO1141" s="566"/>
      <c r="BP1141" s="569"/>
      <c r="BQ1141" s="569"/>
      <c r="BR1141" s="388" t="s">
        <v>146</v>
      </c>
      <c r="BS1141" s="374">
        <v>19207</v>
      </c>
      <c r="BT1141" s="329">
        <v>4.0586180497460166E-4</v>
      </c>
      <c r="BU1141" s="374">
        <v>2</v>
      </c>
      <c r="BV1141" s="329">
        <v>4.4444444444444446E-2</v>
      </c>
      <c r="BW1141" s="374">
        <v>9603.5</v>
      </c>
      <c r="BX1141" s="389">
        <v>9.7751710654936461E-4</v>
      </c>
      <c r="BY1141" s="12"/>
      <c r="CA1141" s="9"/>
      <c r="CB1141" s="138"/>
      <c r="CC1141" s="138"/>
      <c r="CD1141" s="138"/>
      <c r="CE1141" s="138"/>
      <c r="CF1141" s="138"/>
      <c r="CG1141" s="138"/>
      <c r="CH1141" s="1"/>
      <c r="CI1141" s="9"/>
      <c r="CJ1141" s="130"/>
      <c r="CK1141" s="130"/>
      <c r="CL1141" s="130"/>
      <c r="CM1141" s="1"/>
      <c r="CN1141" s="1"/>
      <c r="CO1141" s="1"/>
      <c r="CP1141" s="1"/>
      <c r="CQ1141" s="1"/>
    </row>
    <row r="1142" spans="2:95" s="14" customFormat="1" ht="13.5" customHeight="1">
      <c r="B1142" s="451"/>
      <c r="C1142" s="566"/>
      <c r="D1142" s="581"/>
      <c r="E1142" s="569"/>
      <c r="F1142" s="569"/>
      <c r="G1142" s="117" t="s">
        <v>135</v>
      </c>
      <c r="H1142" s="187">
        <v>8642339</v>
      </c>
      <c r="I1142" s="160">
        <f>IFERROR(H1142/E1139,"-")</f>
        <v>3.8726462005507528E-2</v>
      </c>
      <c r="J1142" s="187">
        <v>101</v>
      </c>
      <c r="K1142" s="160">
        <f>IFERROR(J1142/F1139,"-")</f>
        <v>0.22544642857142858</v>
      </c>
      <c r="L1142" s="190">
        <f t="shared" si="640"/>
        <v>85567.712871287134</v>
      </c>
      <c r="M1142" s="101">
        <f t="shared" si="662"/>
        <v>1.0164033410486063E-2</v>
      </c>
      <c r="N1142" s="569"/>
      <c r="O1142" s="569"/>
      <c r="P1142" s="117" t="s">
        <v>135</v>
      </c>
      <c r="Q1142" s="187">
        <v>342168</v>
      </c>
      <c r="R1142" s="160">
        <f>IFERROR(Q1142/N1139,"-")</f>
        <v>1.1651973205447041E-2</v>
      </c>
      <c r="S1142" s="187">
        <v>16</v>
      </c>
      <c r="T1142" s="160">
        <f>IFERROR(S1142/O1139,"-")</f>
        <v>0.25806451612903225</v>
      </c>
      <c r="U1142" s="190">
        <f t="shared" si="641"/>
        <v>21385.5</v>
      </c>
      <c r="V1142" s="101">
        <f t="shared" si="663"/>
        <v>1.6101439066116534E-3</v>
      </c>
      <c r="W1142" s="569"/>
      <c r="X1142" s="569"/>
      <c r="Y1142" s="117" t="s">
        <v>135</v>
      </c>
      <c r="Z1142" s="187">
        <v>138556</v>
      </c>
      <c r="AA1142" s="160">
        <f>IFERROR(Z1142/W1139,"-")</f>
        <v>6.8023577212622038E-3</v>
      </c>
      <c r="AB1142" s="187">
        <v>10</v>
      </c>
      <c r="AC1142" s="160">
        <f>IFERROR(AB1142/X1139,"-")</f>
        <v>0.33333333333333331</v>
      </c>
      <c r="AD1142" s="190">
        <f t="shared" si="642"/>
        <v>13855.6</v>
      </c>
      <c r="AE1142" s="101">
        <f t="shared" si="664"/>
        <v>1.0063399416322834E-3</v>
      </c>
      <c r="AF1142" s="569"/>
      <c r="AG1142" s="569"/>
      <c r="AH1142" s="117" t="s">
        <v>135</v>
      </c>
      <c r="AI1142" s="187">
        <v>1364579</v>
      </c>
      <c r="AJ1142" s="160">
        <f>IFERROR(AI1142/AF1139,"-")</f>
        <v>2.2801221453128198E-2</v>
      </c>
      <c r="AK1142" s="187">
        <v>16</v>
      </c>
      <c r="AL1142" s="160">
        <f>IFERROR(AK1142/AG1139,"-")</f>
        <v>0.25396825396825395</v>
      </c>
      <c r="AM1142" s="190">
        <f t="shared" si="643"/>
        <v>85286.1875</v>
      </c>
      <c r="AN1142" s="101">
        <f t="shared" si="665"/>
        <v>1.6101439066116534E-3</v>
      </c>
      <c r="AO1142" s="569"/>
      <c r="AP1142" s="586"/>
      <c r="AQ1142" s="117" t="s">
        <v>135</v>
      </c>
      <c r="AR1142" s="187">
        <f t="shared" si="638"/>
        <v>10487642</v>
      </c>
      <c r="AS1142" s="160">
        <f>IFERROR(AR1142/AO1139,"-")</f>
        <v>3.1518565724072703E-2</v>
      </c>
      <c r="AT1142" s="187">
        <f t="shared" si="639"/>
        <v>143</v>
      </c>
      <c r="AU1142" s="160">
        <f>IFERROR(AT1142/AP1139,"-")</f>
        <v>0.23714759535655058</v>
      </c>
      <c r="AV1142" s="190">
        <f t="shared" si="644"/>
        <v>73340.153846153844</v>
      </c>
      <c r="AW1142" s="101">
        <f t="shared" si="666"/>
        <v>1.4390661165341653E-2</v>
      </c>
      <c r="AX1142" s="112"/>
      <c r="BN1142" s="476"/>
      <c r="BO1142" s="566"/>
      <c r="BP1142" s="569"/>
      <c r="BQ1142" s="569"/>
      <c r="BR1142" s="388" t="s">
        <v>147</v>
      </c>
      <c r="BS1142" s="374">
        <v>47782</v>
      </c>
      <c r="BT1142" s="329">
        <v>1.0096781780234508E-3</v>
      </c>
      <c r="BU1142" s="374">
        <v>9</v>
      </c>
      <c r="BV1142" s="329">
        <v>0.2</v>
      </c>
      <c r="BW1142" s="374">
        <v>5309.1111111111113</v>
      </c>
      <c r="BX1142" s="389">
        <v>4.3988269794721412E-3</v>
      </c>
      <c r="CA1142" s="9"/>
      <c r="CB1142" s="138"/>
      <c r="CC1142" s="138"/>
      <c r="CD1142" s="138"/>
      <c r="CE1142" s="138"/>
      <c r="CF1142" s="138"/>
      <c r="CG1142" s="138"/>
      <c r="CH1142" s="1"/>
      <c r="CI1142" s="9"/>
      <c r="CJ1142" s="130"/>
      <c r="CK1142" s="130"/>
      <c r="CL1142" s="130"/>
      <c r="CM1142" s="1"/>
      <c r="CN1142" s="1"/>
      <c r="CO1142" s="1"/>
      <c r="CP1142" s="1"/>
      <c r="CQ1142" s="1"/>
    </row>
    <row r="1143" spans="2:95" s="14" customFormat="1" ht="13.5" customHeight="1">
      <c r="B1143" s="451"/>
      <c r="C1143" s="566"/>
      <c r="D1143" s="581"/>
      <c r="E1143" s="569"/>
      <c r="F1143" s="569"/>
      <c r="G1143" s="117" t="s">
        <v>136</v>
      </c>
      <c r="H1143" s="187">
        <v>590313</v>
      </c>
      <c r="I1143" s="160">
        <f>IFERROR(H1143/E1139,"-")</f>
        <v>2.6452021803191434E-3</v>
      </c>
      <c r="J1143" s="187">
        <v>23</v>
      </c>
      <c r="K1143" s="160">
        <f>IFERROR(J1143/F1139,"-")</f>
        <v>5.1339285714285712E-2</v>
      </c>
      <c r="L1143" s="190">
        <f t="shared" si="640"/>
        <v>25665.782608695652</v>
      </c>
      <c r="M1143" s="101">
        <f t="shared" si="662"/>
        <v>2.3145818657542517E-3</v>
      </c>
      <c r="N1143" s="569"/>
      <c r="O1143" s="569"/>
      <c r="P1143" s="117" t="s">
        <v>136</v>
      </c>
      <c r="Q1143" s="187">
        <v>53239</v>
      </c>
      <c r="R1143" s="160">
        <f>IFERROR(Q1143/N1139,"-")</f>
        <v>1.8129673186411208E-3</v>
      </c>
      <c r="S1143" s="187">
        <v>4</v>
      </c>
      <c r="T1143" s="160">
        <f>IFERROR(S1143/O1139,"-")</f>
        <v>6.4516129032258063E-2</v>
      </c>
      <c r="U1143" s="190">
        <f t="shared" si="641"/>
        <v>13309.75</v>
      </c>
      <c r="V1143" s="101">
        <f t="shared" si="663"/>
        <v>4.0253597665291336E-4</v>
      </c>
      <c r="W1143" s="569"/>
      <c r="X1143" s="569"/>
      <c r="Y1143" s="117" t="s">
        <v>136</v>
      </c>
      <c r="Z1143" s="187">
        <v>6239</v>
      </c>
      <c r="AA1143" s="160">
        <f>IFERROR(Z1143/W1139,"-")</f>
        <v>3.0630149414644542E-4</v>
      </c>
      <c r="AB1143" s="187">
        <v>2</v>
      </c>
      <c r="AC1143" s="160">
        <f>IFERROR(AB1143/X1139,"-")</f>
        <v>6.6666666666666666E-2</v>
      </c>
      <c r="AD1143" s="190">
        <f t="shared" si="642"/>
        <v>3119.5</v>
      </c>
      <c r="AE1143" s="101">
        <f t="shared" si="664"/>
        <v>2.0126798832645668E-4</v>
      </c>
      <c r="AF1143" s="569"/>
      <c r="AG1143" s="569"/>
      <c r="AH1143" s="117" t="s">
        <v>136</v>
      </c>
      <c r="AI1143" s="187">
        <v>42932</v>
      </c>
      <c r="AJ1143" s="160">
        <f>IFERROR(AI1143/AF1139,"-")</f>
        <v>7.1736560464853976E-4</v>
      </c>
      <c r="AK1143" s="187">
        <v>3</v>
      </c>
      <c r="AL1143" s="160">
        <f>IFERROR(AK1143/AG1139,"-")</f>
        <v>4.7619047619047616E-2</v>
      </c>
      <c r="AM1143" s="190">
        <f t="shared" si="643"/>
        <v>14310.666666666666</v>
      </c>
      <c r="AN1143" s="101">
        <f t="shared" si="665"/>
        <v>3.0190198248968502E-4</v>
      </c>
      <c r="AO1143" s="569"/>
      <c r="AP1143" s="586"/>
      <c r="AQ1143" s="117" t="s">
        <v>136</v>
      </c>
      <c r="AR1143" s="187">
        <f t="shared" si="638"/>
        <v>692723</v>
      </c>
      <c r="AS1143" s="160">
        <f>IFERROR(AR1143/AO1139,"-")</f>
        <v>2.0818440793532824E-3</v>
      </c>
      <c r="AT1143" s="187">
        <f t="shared" si="639"/>
        <v>32</v>
      </c>
      <c r="AU1143" s="160">
        <f>IFERROR(AT1143/AP1139,"-")</f>
        <v>5.306799336650083E-2</v>
      </c>
      <c r="AV1143" s="190">
        <f t="shared" si="644"/>
        <v>21647.59375</v>
      </c>
      <c r="AW1143" s="101">
        <f t="shared" si="666"/>
        <v>3.2202878132233069E-3</v>
      </c>
      <c r="AX1143" s="112"/>
      <c r="BN1143" s="477"/>
      <c r="BO1143" s="567"/>
      <c r="BP1143" s="570"/>
      <c r="BQ1143" s="570"/>
      <c r="BR1143" s="119" t="s">
        <v>74</v>
      </c>
      <c r="BS1143" s="374">
        <v>4430423</v>
      </c>
      <c r="BT1143" s="329">
        <v>9.3618965771905538E-2</v>
      </c>
      <c r="BU1143" s="374">
        <v>33</v>
      </c>
      <c r="BV1143" s="329">
        <v>0.73333333333333328</v>
      </c>
      <c r="BW1143" s="374">
        <v>134255.24242424243</v>
      </c>
      <c r="BX1143" s="389">
        <v>1.6129032258064516E-2</v>
      </c>
      <c r="CA1143" s="9"/>
      <c r="CB1143" s="138"/>
      <c r="CC1143" s="138"/>
      <c r="CD1143" s="138"/>
      <c r="CE1143" s="138"/>
      <c r="CF1143" s="138"/>
      <c r="CG1143" s="138"/>
      <c r="CH1143" s="1"/>
      <c r="CI1143" s="9"/>
      <c r="CJ1143" s="130"/>
      <c r="CK1143" s="130"/>
      <c r="CL1143" s="130"/>
      <c r="CM1143" s="1"/>
      <c r="CN1143" s="1"/>
      <c r="CO1143" s="1"/>
      <c r="CP1143" s="1"/>
      <c r="CQ1143" s="1"/>
    </row>
    <row r="1144" spans="2:95" s="14" customFormat="1" ht="13.5" customHeight="1">
      <c r="B1144" s="451"/>
      <c r="C1144" s="566"/>
      <c r="D1144" s="581"/>
      <c r="E1144" s="569"/>
      <c r="F1144" s="569"/>
      <c r="G1144" s="117" t="s">
        <v>137</v>
      </c>
      <c r="H1144" s="187">
        <v>6313675</v>
      </c>
      <c r="I1144" s="160">
        <f>IFERROR(H1144/E1139,"-")</f>
        <v>2.8291680643703371E-2</v>
      </c>
      <c r="J1144" s="187">
        <v>121</v>
      </c>
      <c r="K1144" s="160">
        <f>IFERROR(J1144/F1139,"-")</f>
        <v>0.2700892857142857</v>
      </c>
      <c r="L1144" s="190">
        <f t="shared" si="640"/>
        <v>52179.132231404961</v>
      </c>
      <c r="M1144" s="101">
        <f t="shared" si="662"/>
        <v>1.2176713293750628E-2</v>
      </c>
      <c r="N1144" s="569"/>
      <c r="O1144" s="569"/>
      <c r="P1144" s="117" t="s">
        <v>137</v>
      </c>
      <c r="Q1144" s="187">
        <v>392152</v>
      </c>
      <c r="R1144" s="160">
        <f>IFERROR(Q1144/N1139,"-")</f>
        <v>1.3354096807598805E-2</v>
      </c>
      <c r="S1144" s="187">
        <v>20</v>
      </c>
      <c r="T1144" s="160">
        <f>IFERROR(S1144/O1139,"-")</f>
        <v>0.32258064516129031</v>
      </c>
      <c r="U1144" s="190">
        <f t="shared" si="641"/>
        <v>19607.599999999999</v>
      </c>
      <c r="V1144" s="101">
        <f t="shared" si="663"/>
        <v>2.0126798832645668E-3</v>
      </c>
      <c r="W1144" s="569"/>
      <c r="X1144" s="569"/>
      <c r="Y1144" s="117" t="s">
        <v>137</v>
      </c>
      <c r="Z1144" s="187">
        <v>204025</v>
      </c>
      <c r="AA1144" s="160">
        <f>IFERROR(Z1144/W1139,"-")</f>
        <v>1.001653507665147E-2</v>
      </c>
      <c r="AB1144" s="187">
        <v>12</v>
      </c>
      <c r="AC1144" s="160">
        <f>IFERROR(AB1144/X1139,"-")</f>
        <v>0.4</v>
      </c>
      <c r="AD1144" s="190">
        <f t="shared" si="642"/>
        <v>17002.083333333332</v>
      </c>
      <c r="AE1144" s="101">
        <f t="shared" si="664"/>
        <v>1.2076079299587401E-3</v>
      </c>
      <c r="AF1144" s="569"/>
      <c r="AG1144" s="569"/>
      <c r="AH1144" s="117" t="s">
        <v>137</v>
      </c>
      <c r="AI1144" s="187">
        <v>515935</v>
      </c>
      <c r="AJ1144" s="160">
        <f>IFERROR(AI1144/AF1139,"-")</f>
        <v>8.6209359739668409E-3</v>
      </c>
      <c r="AK1144" s="187">
        <v>22</v>
      </c>
      <c r="AL1144" s="160">
        <f>IFERROR(AK1144/AG1139,"-")</f>
        <v>0.34920634920634919</v>
      </c>
      <c r="AM1144" s="190">
        <f t="shared" si="643"/>
        <v>23451.590909090908</v>
      </c>
      <c r="AN1144" s="101">
        <f t="shared" si="665"/>
        <v>2.2139478715910233E-3</v>
      </c>
      <c r="AO1144" s="569"/>
      <c r="AP1144" s="586"/>
      <c r="AQ1144" s="117" t="s">
        <v>137</v>
      </c>
      <c r="AR1144" s="187">
        <f t="shared" si="638"/>
        <v>7425787</v>
      </c>
      <c r="AS1144" s="160">
        <f>IFERROR(AR1144/AO1139,"-")</f>
        <v>2.2316756770727364E-2</v>
      </c>
      <c r="AT1144" s="187">
        <f t="shared" si="639"/>
        <v>175</v>
      </c>
      <c r="AU1144" s="160">
        <f>IFERROR(AT1144/AP1139,"-")</f>
        <v>0.29021558872305142</v>
      </c>
      <c r="AV1144" s="190">
        <f t="shared" si="644"/>
        <v>42433.068571428572</v>
      </c>
      <c r="AW1144" s="101">
        <f t="shared" si="666"/>
        <v>1.7610948978564959E-2</v>
      </c>
      <c r="AX1144" s="112"/>
      <c r="BN1144" s="555">
        <v>68</v>
      </c>
      <c r="BO1144" s="565" t="s">
        <v>46</v>
      </c>
      <c r="BP1144" s="568">
        <v>36727900</v>
      </c>
      <c r="BQ1144" s="568">
        <v>35</v>
      </c>
      <c r="BR1144" s="388" t="s">
        <v>133</v>
      </c>
      <c r="BS1144" s="374">
        <v>372391</v>
      </c>
      <c r="BT1144" s="329">
        <v>1.0139185741629661E-2</v>
      </c>
      <c r="BU1144" s="374">
        <v>12</v>
      </c>
      <c r="BV1144" s="329">
        <v>0.34285714285714286</v>
      </c>
      <c r="BW1144" s="374">
        <v>31032.583333333332</v>
      </c>
      <c r="BX1144" s="389">
        <v>4.5627376425855515E-3</v>
      </c>
      <c r="CA1144" s="9"/>
      <c r="CB1144" s="138"/>
      <c r="CC1144" s="138"/>
      <c r="CD1144" s="138"/>
      <c r="CE1144" s="138"/>
      <c r="CF1144" s="138"/>
      <c r="CG1144" s="138"/>
      <c r="CH1144" s="1"/>
      <c r="CI1144" s="9"/>
      <c r="CJ1144" s="130"/>
      <c r="CK1144" s="130"/>
      <c r="CL1144" s="130"/>
      <c r="CM1144" s="1"/>
      <c r="CN1144" s="1"/>
      <c r="CO1144" s="1"/>
      <c r="CP1144" s="1"/>
      <c r="CQ1144" s="1"/>
    </row>
    <row r="1145" spans="2:95" s="14" customFormat="1" ht="13.5" customHeight="1">
      <c r="B1145" s="451"/>
      <c r="C1145" s="566"/>
      <c r="D1145" s="581"/>
      <c r="E1145" s="569"/>
      <c r="F1145" s="569"/>
      <c r="G1145" s="117" t="s">
        <v>138</v>
      </c>
      <c r="H1145" s="187">
        <v>7084549</v>
      </c>
      <c r="I1145" s="160">
        <f>IFERROR(H1145/E1139,"-")</f>
        <v>3.174597960976263E-2</v>
      </c>
      <c r="J1145" s="187">
        <v>118</v>
      </c>
      <c r="K1145" s="160">
        <f>IFERROR(J1145/F1139,"-")</f>
        <v>0.26339285714285715</v>
      </c>
      <c r="L1145" s="190">
        <f t="shared" si="640"/>
        <v>60038.550847457627</v>
      </c>
      <c r="M1145" s="101">
        <f t="shared" si="662"/>
        <v>1.1874811311260943E-2</v>
      </c>
      <c r="N1145" s="569"/>
      <c r="O1145" s="569"/>
      <c r="P1145" s="117" t="s">
        <v>138</v>
      </c>
      <c r="Q1145" s="187">
        <v>1271606</v>
      </c>
      <c r="R1145" s="160">
        <f>IFERROR(Q1145/N1139,"-")</f>
        <v>4.3302468494674222E-2</v>
      </c>
      <c r="S1145" s="187">
        <v>19</v>
      </c>
      <c r="T1145" s="160">
        <f>IFERROR(S1145/O1139,"-")</f>
        <v>0.30645161290322581</v>
      </c>
      <c r="U1145" s="190">
        <f t="shared" si="641"/>
        <v>66926.631578947374</v>
      </c>
      <c r="V1145" s="101">
        <f t="shared" si="663"/>
        <v>1.9120458891013384E-3</v>
      </c>
      <c r="W1145" s="569"/>
      <c r="X1145" s="569"/>
      <c r="Y1145" s="117" t="s">
        <v>138</v>
      </c>
      <c r="Z1145" s="187">
        <v>468692</v>
      </c>
      <c r="AA1145" s="160">
        <f>IFERROR(Z1145/W1139,"-")</f>
        <v>2.30102676541891E-2</v>
      </c>
      <c r="AB1145" s="187">
        <v>9</v>
      </c>
      <c r="AC1145" s="160">
        <f>IFERROR(AB1145/X1139,"-")</f>
        <v>0.3</v>
      </c>
      <c r="AD1145" s="190">
        <f t="shared" si="642"/>
        <v>52076.888888888891</v>
      </c>
      <c r="AE1145" s="101">
        <f t="shared" si="664"/>
        <v>9.0570594746905507E-4</v>
      </c>
      <c r="AF1145" s="569"/>
      <c r="AG1145" s="569"/>
      <c r="AH1145" s="117" t="s">
        <v>138</v>
      </c>
      <c r="AI1145" s="187">
        <v>1496080</v>
      </c>
      <c r="AJ1145" s="160">
        <f>IFERROR(AI1145/AF1139,"-")</f>
        <v>2.4998517045620689E-2</v>
      </c>
      <c r="AK1145" s="187">
        <v>25</v>
      </c>
      <c r="AL1145" s="160">
        <f>IFERROR(AK1145/AG1139,"-")</f>
        <v>0.3968253968253968</v>
      </c>
      <c r="AM1145" s="190">
        <f t="shared" si="643"/>
        <v>59843.199999999997</v>
      </c>
      <c r="AN1145" s="101">
        <f t="shared" si="665"/>
        <v>2.5158498540807086E-3</v>
      </c>
      <c r="AO1145" s="569"/>
      <c r="AP1145" s="586"/>
      <c r="AQ1145" s="117" t="s">
        <v>138</v>
      </c>
      <c r="AR1145" s="187">
        <f t="shared" si="638"/>
        <v>10320927</v>
      </c>
      <c r="AS1145" s="160">
        <f>IFERROR(AR1145/AO1139,"-")</f>
        <v>3.1017536256754047E-2</v>
      </c>
      <c r="AT1145" s="187">
        <f t="shared" si="639"/>
        <v>171</v>
      </c>
      <c r="AU1145" s="160">
        <f>IFERROR(AT1145/AP1139,"-")</f>
        <v>0.28358208955223879</v>
      </c>
      <c r="AV1145" s="190">
        <f t="shared" si="644"/>
        <v>60356.298245614038</v>
      </c>
      <c r="AW1145" s="101">
        <f t="shared" si="666"/>
        <v>1.7208413001912046E-2</v>
      </c>
      <c r="AX1145" s="112"/>
      <c r="BN1145" s="476"/>
      <c r="BO1145" s="566"/>
      <c r="BP1145" s="569"/>
      <c r="BQ1145" s="569"/>
      <c r="BR1145" s="388" t="s">
        <v>134</v>
      </c>
      <c r="BS1145" s="374">
        <v>123895</v>
      </c>
      <c r="BT1145" s="329">
        <v>3.37332109921885E-3</v>
      </c>
      <c r="BU1145" s="374">
        <v>7</v>
      </c>
      <c r="BV1145" s="329">
        <v>0.2</v>
      </c>
      <c r="BW1145" s="374">
        <v>17699.285714285714</v>
      </c>
      <c r="BX1145" s="389">
        <v>2.6615969581749049E-3</v>
      </c>
      <c r="CA1145" s="9"/>
      <c r="CB1145" s="138"/>
      <c r="CC1145" s="138"/>
      <c r="CD1145" s="138"/>
      <c r="CE1145" s="138"/>
      <c r="CF1145" s="138"/>
      <c r="CG1145" s="138"/>
      <c r="CH1145" s="1"/>
      <c r="CI1145" s="9"/>
      <c r="CJ1145" s="130"/>
      <c r="CK1145" s="130"/>
      <c r="CL1145" s="130"/>
      <c r="CM1145" s="1"/>
      <c r="CN1145" s="1"/>
      <c r="CO1145" s="1"/>
      <c r="CP1145" s="1"/>
      <c r="CQ1145" s="1"/>
    </row>
    <row r="1146" spans="2:95" s="14" customFormat="1" ht="13.5" customHeight="1">
      <c r="B1146" s="451"/>
      <c r="C1146" s="566"/>
      <c r="D1146" s="581"/>
      <c r="E1146" s="569"/>
      <c r="F1146" s="569"/>
      <c r="G1146" s="117" t="s">
        <v>139</v>
      </c>
      <c r="H1146" s="187">
        <v>5840541</v>
      </c>
      <c r="I1146" s="160">
        <f>IFERROR(H1146/E1139,"-")</f>
        <v>2.6171559473437567E-2</v>
      </c>
      <c r="J1146" s="187">
        <v>36</v>
      </c>
      <c r="K1146" s="160">
        <f>IFERROR(J1146/F1139,"-")</f>
        <v>8.0357142857142863E-2</v>
      </c>
      <c r="L1146" s="190">
        <f t="shared" si="640"/>
        <v>162237.25</v>
      </c>
      <c r="M1146" s="101">
        <f t="shared" si="662"/>
        <v>3.6228237898762203E-3</v>
      </c>
      <c r="N1146" s="569"/>
      <c r="O1146" s="569"/>
      <c r="P1146" s="117" t="s">
        <v>139</v>
      </c>
      <c r="Q1146" s="187">
        <v>19306</v>
      </c>
      <c r="R1146" s="160">
        <f>IFERROR(Q1146/N1139,"-")</f>
        <v>6.5743434425300016E-4</v>
      </c>
      <c r="S1146" s="187">
        <v>6</v>
      </c>
      <c r="T1146" s="160">
        <f>IFERROR(S1146/O1139,"-")</f>
        <v>9.6774193548387094E-2</v>
      </c>
      <c r="U1146" s="190">
        <f t="shared" si="641"/>
        <v>3217.6666666666665</v>
      </c>
      <c r="V1146" s="101">
        <f t="shared" si="663"/>
        <v>6.0380396497937004E-4</v>
      </c>
      <c r="W1146" s="569"/>
      <c r="X1146" s="569"/>
      <c r="Y1146" s="117" t="s">
        <v>139</v>
      </c>
      <c r="Z1146" s="187">
        <v>26342</v>
      </c>
      <c r="AA1146" s="160">
        <f>IFERROR(Z1146/W1139,"-")</f>
        <v>1.2932511554424851E-3</v>
      </c>
      <c r="AB1146" s="187">
        <v>8</v>
      </c>
      <c r="AC1146" s="160">
        <f>IFERROR(AB1146/X1139,"-")</f>
        <v>0.26666666666666666</v>
      </c>
      <c r="AD1146" s="190">
        <f t="shared" si="642"/>
        <v>3292.75</v>
      </c>
      <c r="AE1146" s="101">
        <f t="shared" si="664"/>
        <v>8.0507195330582672E-4</v>
      </c>
      <c r="AF1146" s="569"/>
      <c r="AG1146" s="569"/>
      <c r="AH1146" s="117" t="s">
        <v>139</v>
      </c>
      <c r="AI1146" s="187">
        <v>406057</v>
      </c>
      <c r="AJ1146" s="160">
        <f>IFERROR(AI1146/AF1139,"-")</f>
        <v>6.7849465509823006E-3</v>
      </c>
      <c r="AK1146" s="187">
        <v>8</v>
      </c>
      <c r="AL1146" s="160">
        <f>IFERROR(AK1146/AG1139,"-")</f>
        <v>0.12698412698412698</v>
      </c>
      <c r="AM1146" s="190">
        <f t="shared" si="643"/>
        <v>50757.125</v>
      </c>
      <c r="AN1146" s="101">
        <f t="shared" si="665"/>
        <v>8.0507195330582672E-4</v>
      </c>
      <c r="AO1146" s="569"/>
      <c r="AP1146" s="586"/>
      <c r="AQ1146" s="117" t="s">
        <v>139</v>
      </c>
      <c r="AR1146" s="187">
        <f t="shared" si="638"/>
        <v>6292246</v>
      </c>
      <c r="AS1146" s="160">
        <f>IFERROR(AR1146/AO1139,"-")</f>
        <v>1.8910120034897605E-2</v>
      </c>
      <c r="AT1146" s="187">
        <f t="shared" si="639"/>
        <v>58</v>
      </c>
      <c r="AU1146" s="160">
        <f>IFERROR(AT1146/AP1139,"-")</f>
        <v>9.6185737976782759E-2</v>
      </c>
      <c r="AV1146" s="190">
        <f t="shared" si="644"/>
        <v>108487</v>
      </c>
      <c r="AW1146" s="101">
        <f t="shared" si="666"/>
        <v>5.836771661467244E-3</v>
      </c>
      <c r="AX1146" s="112"/>
      <c r="BN1146" s="476"/>
      <c r="BO1146" s="566"/>
      <c r="BP1146" s="569"/>
      <c r="BQ1146" s="569"/>
      <c r="BR1146" s="388" t="s">
        <v>135</v>
      </c>
      <c r="BS1146" s="374">
        <v>1028595</v>
      </c>
      <c r="BT1146" s="329">
        <v>2.8005821187707437E-2</v>
      </c>
      <c r="BU1146" s="374">
        <v>7</v>
      </c>
      <c r="BV1146" s="329">
        <v>0.2</v>
      </c>
      <c r="BW1146" s="374">
        <v>146942.14285714287</v>
      </c>
      <c r="BX1146" s="389">
        <v>2.6615969581749049E-3</v>
      </c>
      <c r="CA1146" s="9"/>
      <c r="CB1146" s="138"/>
      <c r="CC1146" s="138"/>
      <c r="CD1146" s="138"/>
      <c r="CE1146" s="138"/>
      <c r="CF1146" s="138"/>
      <c r="CG1146" s="138"/>
      <c r="CH1146" s="1"/>
      <c r="CI1146" s="9"/>
      <c r="CJ1146" s="130"/>
      <c r="CK1146" s="130"/>
      <c r="CL1146" s="130"/>
      <c r="CM1146" s="1"/>
      <c r="CN1146" s="1"/>
      <c r="CO1146" s="1"/>
      <c r="CP1146" s="1"/>
      <c r="CQ1146" s="1"/>
    </row>
    <row r="1147" spans="2:95" s="14" customFormat="1" ht="13.5" customHeight="1">
      <c r="B1147" s="451"/>
      <c r="C1147" s="566"/>
      <c r="D1147" s="581"/>
      <c r="E1147" s="569"/>
      <c r="F1147" s="569"/>
      <c r="G1147" s="117" t="s">
        <v>149</v>
      </c>
      <c r="H1147" s="187">
        <v>0</v>
      </c>
      <c r="I1147" s="160">
        <f>IFERROR(H1147/E1139,"-")</f>
        <v>0</v>
      </c>
      <c r="J1147" s="187">
        <v>0</v>
      </c>
      <c r="K1147" s="160">
        <f>IFERROR(J1147/F1139,"-")</f>
        <v>0</v>
      </c>
      <c r="L1147" s="190" t="str">
        <f t="shared" si="640"/>
        <v>-</v>
      </c>
      <c r="M1147" s="101">
        <f t="shared" si="662"/>
        <v>0</v>
      </c>
      <c r="N1147" s="569"/>
      <c r="O1147" s="569"/>
      <c r="P1147" s="117" t="s">
        <v>149</v>
      </c>
      <c r="Q1147" s="187">
        <v>0</v>
      </c>
      <c r="R1147" s="160">
        <f>IFERROR(Q1147/N1139,"-")</f>
        <v>0</v>
      </c>
      <c r="S1147" s="187">
        <v>0</v>
      </c>
      <c r="T1147" s="160">
        <f>IFERROR(S1147/O1139,"-")</f>
        <v>0</v>
      </c>
      <c r="U1147" s="190" t="str">
        <f t="shared" si="641"/>
        <v>-</v>
      </c>
      <c r="V1147" s="101">
        <f t="shared" si="663"/>
        <v>0</v>
      </c>
      <c r="W1147" s="569"/>
      <c r="X1147" s="569"/>
      <c r="Y1147" s="117" t="s">
        <v>149</v>
      </c>
      <c r="Z1147" s="187">
        <v>0</v>
      </c>
      <c r="AA1147" s="160">
        <f>IFERROR(Z1147/W1139,"-")</f>
        <v>0</v>
      </c>
      <c r="AB1147" s="187">
        <v>0</v>
      </c>
      <c r="AC1147" s="160">
        <f>IFERROR(AB1147/X1139,"-")</f>
        <v>0</v>
      </c>
      <c r="AD1147" s="190" t="str">
        <f t="shared" si="642"/>
        <v>-</v>
      </c>
      <c r="AE1147" s="101">
        <f t="shared" si="664"/>
        <v>0</v>
      </c>
      <c r="AF1147" s="569"/>
      <c r="AG1147" s="569"/>
      <c r="AH1147" s="117" t="s">
        <v>149</v>
      </c>
      <c r="AI1147" s="187">
        <v>1063</v>
      </c>
      <c r="AJ1147" s="160">
        <f>IFERROR(AI1147/AF1139,"-")</f>
        <v>1.7762033861487884E-5</v>
      </c>
      <c r="AK1147" s="187">
        <v>1</v>
      </c>
      <c r="AL1147" s="160">
        <f>IFERROR(AK1147/AG1139,"-")</f>
        <v>1.5873015873015872E-2</v>
      </c>
      <c r="AM1147" s="190">
        <f t="shared" si="643"/>
        <v>1063</v>
      </c>
      <c r="AN1147" s="101">
        <f t="shared" si="665"/>
        <v>1.0063399416322834E-4</v>
      </c>
      <c r="AO1147" s="569"/>
      <c r="AP1147" s="586"/>
      <c r="AQ1147" s="117" t="s">
        <v>149</v>
      </c>
      <c r="AR1147" s="187">
        <f t="shared" si="638"/>
        <v>1063</v>
      </c>
      <c r="AS1147" s="160">
        <f>IFERROR(AR1147/AO1139,"-")</f>
        <v>3.1946394971042383E-6</v>
      </c>
      <c r="AT1147" s="187">
        <f t="shared" si="639"/>
        <v>1</v>
      </c>
      <c r="AU1147" s="160">
        <f>IFERROR(AT1147/AP1139,"-")</f>
        <v>1.658374792703151E-3</v>
      </c>
      <c r="AV1147" s="190">
        <f t="shared" si="644"/>
        <v>1063</v>
      </c>
      <c r="AW1147" s="101">
        <f t="shared" si="666"/>
        <v>1.0063399416322834E-4</v>
      </c>
      <c r="AX1147" s="112"/>
      <c r="BN1147" s="476"/>
      <c r="BO1147" s="566"/>
      <c r="BP1147" s="569"/>
      <c r="BQ1147" s="569"/>
      <c r="BR1147" s="388" t="s">
        <v>136</v>
      </c>
      <c r="BS1147" s="374">
        <v>13020</v>
      </c>
      <c r="BT1147" s="329">
        <v>3.5449889593469814E-4</v>
      </c>
      <c r="BU1147" s="374">
        <v>2</v>
      </c>
      <c r="BV1147" s="329">
        <v>5.7142857142857141E-2</v>
      </c>
      <c r="BW1147" s="374">
        <v>6510</v>
      </c>
      <c r="BX1147" s="389">
        <v>7.6045627376425851E-4</v>
      </c>
      <c r="CA1147" s="9"/>
      <c r="CB1147" s="138"/>
      <c r="CC1147" s="138"/>
      <c r="CD1147" s="138"/>
      <c r="CE1147" s="138"/>
      <c r="CF1147" s="138"/>
      <c r="CG1147" s="138"/>
      <c r="CH1147" s="1"/>
      <c r="CI1147" s="9"/>
      <c r="CJ1147" s="130"/>
      <c r="CK1147" s="130"/>
      <c r="CL1147" s="130"/>
      <c r="CM1147" s="1"/>
      <c r="CN1147" s="1"/>
      <c r="CO1147" s="1"/>
      <c r="CP1147" s="1"/>
      <c r="CQ1147" s="1"/>
    </row>
    <row r="1148" spans="2:95" s="14" customFormat="1" ht="13.5" customHeight="1">
      <c r="B1148" s="451"/>
      <c r="C1148" s="566"/>
      <c r="D1148" s="581"/>
      <c r="E1148" s="569"/>
      <c r="F1148" s="569"/>
      <c r="G1148" s="117" t="s">
        <v>140</v>
      </c>
      <c r="H1148" s="187">
        <v>130144</v>
      </c>
      <c r="I1148" s="160">
        <f>IFERROR(H1148/E1139,"-")</f>
        <v>5.8317738649742525E-4</v>
      </c>
      <c r="J1148" s="187">
        <v>3</v>
      </c>
      <c r="K1148" s="160">
        <f>IFERROR(J1148/F1139,"-")</f>
        <v>6.6964285714285711E-3</v>
      </c>
      <c r="L1148" s="190">
        <f t="shared" si="640"/>
        <v>43381.333333333336</v>
      </c>
      <c r="M1148" s="101">
        <f t="shared" si="662"/>
        <v>3.0190198248968502E-4</v>
      </c>
      <c r="N1148" s="569"/>
      <c r="O1148" s="569"/>
      <c r="P1148" s="117" t="s">
        <v>140</v>
      </c>
      <c r="Q1148" s="187">
        <v>466736</v>
      </c>
      <c r="R1148" s="160">
        <f>IFERROR(Q1148/N1139,"-")</f>
        <v>1.589393329013096E-2</v>
      </c>
      <c r="S1148" s="187">
        <v>1</v>
      </c>
      <c r="T1148" s="160">
        <f>IFERROR(S1148/O1139,"-")</f>
        <v>1.6129032258064516E-2</v>
      </c>
      <c r="U1148" s="190">
        <f t="shared" si="641"/>
        <v>466736</v>
      </c>
      <c r="V1148" s="101">
        <f t="shared" si="663"/>
        <v>1.0063399416322834E-4</v>
      </c>
      <c r="W1148" s="569"/>
      <c r="X1148" s="569"/>
      <c r="Y1148" s="117" t="s">
        <v>140</v>
      </c>
      <c r="Z1148" s="187">
        <v>16920</v>
      </c>
      <c r="AA1148" s="160">
        <f>IFERROR(Z1148/W1139,"-")</f>
        <v>8.3068140422469245E-4</v>
      </c>
      <c r="AB1148" s="187">
        <v>1</v>
      </c>
      <c r="AC1148" s="160">
        <f>IFERROR(AB1148/X1139,"-")</f>
        <v>3.3333333333333333E-2</v>
      </c>
      <c r="AD1148" s="190">
        <f t="shared" si="642"/>
        <v>16920</v>
      </c>
      <c r="AE1148" s="101">
        <f t="shared" si="664"/>
        <v>1.0063399416322834E-4</v>
      </c>
      <c r="AF1148" s="569"/>
      <c r="AG1148" s="569"/>
      <c r="AH1148" s="117" t="s">
        <v>140</v>
      </c>
      <c r="AI1148" s="187">
        <v>0</v>
      </c>
      <c r="AJ1148" s="160">
        <f>IFERROR(AI1148/AF1139,"-")</f>
        <v>0</v>
      </c>
      <c r="AK1148" s="187">
        <v>0</v>
      </c>
      <c r="AL1148" s="160">
        <f>IFERROR(AK1148/AG1139,"-")</f>
        <v>0</v>
      </c>
      <c r="AM1148" s="190" t="str">
        <f t="shared" si="643"/>
        <v>-</v>
      </c>
      <c r="AN1148" s="101">
        <f t="shared" si="665"/>
        <v>0</v>
      </c>
      <c r="AO1148" s="569"/>
      <c r="AP1148" s="586"/>
      <c r="AQ1148" s="117" t="s">
        <v>140</v>
      </c>
      <c r="AR1148" s="187">
        <f t="shared" si="638"/>
        <v>613800</v>
      </c>
      <c r="AS1148" s="160">
        <f>IFERROR(AR1148/AO1139,"-")</f>
        <v>1.8446563718933033E-3</v>
      </c>
      <c r="AT1148" s="187">
        <f t="shared" si="639"/>
        <v>5</v>
      </c>
      <c r="AU1148" s="160">
        <f>IFERROR(AT1148/AP1139,"-")</f>
        <v>8.291873963515755E-3</v>
      </c>
      <c r="AV1148" s="190">
        <f t="shared" si="644"/>
        <v>122760</v>
      </c>
      <c r="AW1148" s="101">
        <f t="shared" si="666"/>
        <v>5.031699708161417E-4</v>
      </c>
      <c r="AX1148" s="112"/>
      <c r="BN1148" s="476"/>
      <c r="BO1148" s="566"/>
      <c r="BP1148" s="569"/>
      <c r="BQ1148" s="569"/>
      <c r="BR1148" s="388" t="s">
        <v>137</v>
      </c>
      <c r="BS1148" s="374">
        <v>287128</v>
      </c>
      <c r="BT1148" s="329">
        <v>7.817708063896929E-3</v>
      </c>
      <c r="BU1148" s="374">
        <v>17</v>
      </c>
      <c r="BV1148" s="329">
        <v>0.48571428571428571</v>
      </c>
      <c r="BW1148" s="374">
        <v>16889.882352941175</v>
      </c>
      <c r="BX1148" s="389">
        <v>6.4638783269961976E-3</v>
      </c>
      <c r="CA1148" s="9"/>
      <c r="CB1148" s="138"/>
      <c r="CC1148" s="138"/>
      <c r="CD1148" s="138"/>
      <c r="CE1148" s="138"/>
      <c r="CF1148" s="138"/>
      <c r="CG1148" s="138"/>
      <c r="CH1148" s="1"/>
      <c r="CI1148" s="9"/>
      <c r="CJ1148" s="130"/>
      <c r="CK1148" s="130"/>
      <c r="CL1148" s="130"/>
      <c r="CM1148" s="1"/>
      <c r="CN1148" s="1"/>
      <c r="CO1148" s="1"/>
      <c r="CP1148" s="1"/>
      <c r="CQ1148" s="1"/>
    </row>
    <row r="1149" spans="2:95" s="14" customFormat="1" ht="13.5" customHeight="1">
      <c r="B1149" s="451"/>
      <c r="C1149" s="566"/>
      <c r="D1149" s="581"/>
      <c r="E1149" s="569"/>
      <c r="F1149" s="569"/>
      <c r="G1149" s="117" t="s">
        <v>141</v>
      </c>
      <c r="H1149" s="187">
        <v>109761</v>
      </c>
      <c r="I1149" s="160">
        <f>IFERROR(H1149/E1139,"-")</f>
        <v>4.9184083107437838E-4</v>
      </c>
      <c r="J1149" s="187">
        <v>8</v>
      </c>
      <c r="K1149" s="160">
        <f>IFERROR(J1149/F1139,"-")</f>
        <v>1.7857142857142856E-2</v>
      </c>
      <c r="L1149" s="190">
        <f t="shared" si="640"/>
        <v>13720.125</v>
      </c>
      <c r="M1149" s="101">
        <f t="shared" si="662"/>
        <v>8.0507195330582672E-4</v>
      </c>
      <c r="N1149" s="569"/>
      <c r="O1149" s="569"/>
      <c r="P1149" s="117" t="s">
        <v>141</v>
      </c>
      <c r="Q1149" s="187">
        <v>8682</v>
      </c>
      <c r="R1149" s="160">
        <f>IFERROR(Q1149/N1139,"-")</f>
        <v>2.956513507098595E-4</v>
      </c>
      <c r="S1149" s="187">
        <v>1</v>
      </c>
      <c r="T1149" s="160">
        <f>IFERROR(S1149/O1139,"-")</f>
        <v>1.6129032258064516E-2</v>
      </c>
      <c r="U1149" s="190">
        <f t="shared" si="641"/>
        <v>8682</v>
      </c>
      <c r="V1149" s="101">
        <f t="shared" si="663"/>
        <v>1.0063399416322834E-4</v>
      </c>
      <c r="W1149" s="569"/>
      <c r="X1149" s="569"/>
      <c r="Y1149" s="117" t="s">
        <v>141</v>
      </c>
      <c r="Z1149" s="187">
        <v>0</v>
      </c>
      <c r="AA1149" s="160">
        <f>IFERROR(Z1149/W1139,"-")</f>
        <v>0</v>
      </c>
      <c r="AB1149" s="187">
        <v>0</v>
      </c>
      <c r="AC1149" s="160">
        <f>IFERROR(AB1149/X1139,"-")</f>
        <v>0</v>
      </c>
      <c r="AD1149" s="190" t="str">
        <f t="shared" si="642"/>
        <v>-</v>
      </c>
      <c r="AE1149" s="101">
        <f t="shared" si="664"/>
        <v>0</v>
      </c>
      <c r="AF1149" s="569"/>
      <c r="AG1149" s="569"/>
      <c r="AH1149" s="117" t="s">
        <v>141</v>
      </c>
      <c r="AI1149" s="187">
        <v>19337</v>
      </c>
      <c r="AJ1149" s="160">
        <f>IFERROR(AI1149/AF1139,"-")</f>
        <v>3.2310860656593719E-4</v>
      </c>
      <c r="AK1149" s="187">
        <v>3</v>
      </c>
      <c r="AL1149" s="160">
        <f>IFERROR(AK1149/AG1139,"-")</f>
        <v>4.7619047619047616E-2</v>
      </c>
      <c r="AM1149" s="190">
        <f t="shared" si="643"/>
        <v>6445.666666666667</v>
      </c>
      <c r="AN1149" s="101">
        <f t="shared" si="665"/>
        <v>3.0190198248968502E-4</v>
      </c>
      <c r="AO1149" s="569"/>
      <c r="AP1149" s="586"/>
      <c r="AQ1149" s="117" t="s">
        <v>141</v>
      </c>
      <c r="AR1149" s="187">
        <f t="shared" si="638"/>
        <v>137780</v>
      </c>
      <c r="AS1149" s="160">
        <f>IFERROR(AR1149/AO1139,"-")</f>
        <v>4.1407095946474311E-4</v>
      </c>
      <c r="AT1149" s="187">
        <f t="shared" si="639"/>
        <v>12</v>
      </c>
      <c r="AU1149" s="160">
        <f>IFERROR(AT1149/AP1139,"-")</f>
        <v>1.9900497512437811E-2</v>
      </c>
      <c r="AV1149" s="190">
        <f t="shared" si="644"/>
        <v>11481.666666666666</v>
      </c>
      <c r="AW1149" s="101">
        <f t="shared" si="666"/>
        <v>1.2076079299587401E-3</v>
      </c>
      <c r="AX1149" s="112"/>
      <c r="BN1149" s="476"/>
      <c r="BO1149" s="566"/>
      <c r="BP1149" s="569"/>
      <c r="BQ1149" s="569"/>
      <c r="BR1149" s="388" t="s">
        <v>138</v>
      </c>
      <c r="BS1149" s="374">
        <v>1501772</v>
      </c>
      <c r="BT1149" s="329">
        <v>4.0889133329158486E-2</v>
      </c>
      <c r="BU1149" s="374">
        <v>14</v>
      </c>
      <c r="BV1149" s="329">
        <v>0.4</v>
      </c>
      <c r="BW1149" s="374">
        <v>107269.42857142857</v>
      </c>
      <c r="BX1149" s="389">
        <v>5.3231939163498098E-3</v>
      </c>
      <c r="CA1149" s="9"/>
      <c r="CB1149" s="138"/>
      <c r="CC1149" s="138"/>
      <c r="CD1149" s="138"/>
      <c r="CE1149" s="138"/>
      <c r="CF1149" s="138"/>
      <c r="CG1149" s="138"/>
      <c r="CH1149" s="1"/>
      <c r="CI1149" s="9"/>
      <c r="CJ1149" s="130"/>
      <c r="CK1149" s="130"/>
      <c r="CL1149" s="130"/>
      <c r="CM1149" s="1"/>
      <c r="CN1149" s="1"/>
      <c r="CO1149" s="1"/>
      <c r="CP1149" s="1"/>
      <c r="CQ1149" s="1"/>
    </row>
    <row r="1150" spans="2:95" s="14" customFormat="1" ht="13.5" customHeight="1">
      <c r="B1150" s="451"/>
      <c r="C1150" s="566"/>
      <c r="D1150" s="581"/>
      <c r="E1150" s="569"/>
      <c r="F1150" s="569"/>
      <c r="G1150" s="117" t="s">
        <v>142</v>
      </c>
      <c r="H1150" s="187">
        <v>22780</v>
      </c>
      <c r="I1150" s="160">
        <f>IFERROR(H1150/E1139,"-")</f>
        <v>1.0207755151533184E-4</v>
      </c>
      <c r="J1150" s="187">
        <v>2</v>
      </c>
      <c r="K1150" s="160">
        <f>IFERROR(J1150/F1139,"-")</f>
        <v>4.464285714285714E-3</v>
      </c>
      <c r="L1150" s="190">
        <f t="shared" si="640"/>
        <v>11390</v>
      </c>
      <c r="M1150" s="101">
        <f t="shared" si="662"/>
        <v>2.0126798832645668E-4</v>
      </c>
      <c r="N1150" s="569"/>
      <c r="O1150" s="569"/>
      <c r="P1150" s="117" t="s">
        <v>142</v>
      </c>
      <c r="Q1150" s="187">
        <v>0</v>
      </c>
      <c r="R1150" s="160">
        <f>IFERROR(Q1150/N1139,"-")</f>
        <v>0</v>
      </c>
      <c r="S1150" s="187">
        <v>0</v>
      </c>
      <c r="T1150" s="160">
        <f>IFERROR(S1150/O1139,"-")</f>
        <v>0</v>
      </c>
      <c r="U1150" s="190" t="str">
        <f t="shared" si="641"/>
        <v>-</v>
      </c>
      <c r="V1150" s="101">
        <f t="shared" si="663"/>
        <v>0</v>
      </c>
      <c r="W1150" s="569"/>
      <c r="X1150" s="569"/>
      <c r="Y1150" s="117" t="s">
        <v>142</v>
      </c>
      <c r="Z1150" s="187">
        <v>1424</v>
      </c>
      <c r="AA1150" s="160">
        <f>IFERROR(Z1150/W1139,"-")</f>
        <v>6.9910775391014308E-5</v>
      </c>
      <c r="AB1150" s="187">
        <v>1</v>
      </c>
      <c r="AC1150" s="160">
        <f>IFERROR(AB1150/X1139,"-")</f>
        <v>3.3333333333333333E-2</v>
      </c>
      <c r="AD1150" s="190">
        <f t="shared" si="642"/>
        <v>1424</v>
      </c>
      <c r="AE1150" s="101">
        <f t="shared" si="664"/>
        <v>1.0063399416322834E-4</v>
      </c>
      <c r="AF1150" s="569"/>
      <c r="AG1150" s="569"/>
      <c r="AH1150" s="117" t="s">
        <v>142</v>
      </c>
      <c r="AI1150" s="187">
        <v>8060</v>
      </c>
      <c r="AJ1150" s="160">
        <f>IFERROR(AI1150/AF1139,"-")</f>
        <v>1.3467732165907086E-4</v>
      </c>
      <c r="AK1150" s="187">
        <v>1</v>
      </c>
      <c r="AL1150" s="160">
        <f>IFERROR(AK1150/AG1139,"-")</f>
        <v>1.5873015873015872E-2</v>
      </c>
      <c r="AM1150" s="190">
        <f t="shared" si="643"/>
        <v>8060</v>
      </c>
      <c r="AN1150" s="101">
        <f t="shared" si="665"/>
        <v>1.0063399416322834E-4</v>
      </c>
      <c r="AO1150" s="569"/>
      <c r="AP1150" s="586"/>
      <c r="AQ1150" s="117" t="s">
        <v>142</v>
      </c>
      <c r="AR1150" s="187">
        <f t="shared" si="638"/>
        <v>32264</v>
      </c>
      <c r="AS1150" s="160">
        <f>IFERROR(AR1150/AO1139,"-")</f>
        <v>9.6963169082381126E-5</v>
      </c>
      <c r="AT1150" s="187">
        <f t="shared" si="639"/>
        <v>4</v>
      </c>
      <c r="AU1150" s="160">
        <f>IFERROR(AT1150/AP1139,"-")</f>
        <v>6.6334991708126038E-3</v>
      </c>
      <c r="AV1150" s="190">
        <f t="shared" si="644"/>
        <v>8066</v>
      </c>
      <c r="AW1150" s="101">
        <f t="shared" si="666"/>
        <v>4.0253597665291336E-4</v>
      </c>
      <c r="AX1150" s="112"/>
      <c r="BN1150" s="476"/>
      <c r="BO1150" s="566"/>
      <c r="BP1150" s="569"/>
      <c r="BQ1150" s="569"/>
      <c r="BR1150" s="388" t="s">
        <v>139</v>
      </c>
      <c r="BS1150" s="374">
        <v>104750</v>
      </c>
      <c r="BT1150" s="329">
        <v>2.8520552495514308E-3</v>
      </c>
      <c r="BU1150" s="374">
        <v>6</v>
      </c>
      <c r="BV1150" s="329">
        <v>0.17142857142857143</v>
      </c>
      <c r="BW1150" s="374">
        <v>17458.333333333332</v>
      </c>
      <c r="BX1150" s="389">
        <v>2.2813688212927757E-3</v>
      </c>
      <c r="CA1150" s="9"/>
      <c r="CB1150" s="138"/>
      <c r="CC1150" s="138"/>
      <c r="CD1150" s="138"/>
      <c r="CE1150" s="138"/>
      <c r="CF1150" s="138"/>
      <c r="CG1150" s="138"/>
      <c r="CH1150" s="1"/>
      <c r="CI1150" s="9"/>
      <c r="CJ1150" s="130"/>
      <c r="CK1150" s="130"/>
      <c r="CL1150" s="130"/>
      <c r="CM1150" s="1"/>
      <c r="CN1150" s="1"/>
      <c r="CO1150" s="1"/>
      <c r="CP1150" s="1"/>
      <c r="CQ1150" s="1"/>
    </row>
    <row r="1151" spans="2:95" s="14" customFormat="1" ht="13.5" customHeight="1">
      <c r="B1151" s="451"/>
      <c r="C1151" s="566"/>
      <c r="D1151" s="581"/>
      <c r="E1151" s="569"/>
      <c r="F1151" s="569"/>
      <c r="G1151" s="117" t="s">
        <v>143</v>
      </c>
      <c r="H1151" s="187">
        <v>1085334</v>
      </c>
      <c r="I1151" s="160">
        <f>IFERROR(H1151/E1139,"-")</f>
        <v>4.863399354536487E-3</v>
      </c>
      <c r="J1151" s="187">
        <v>2</v>
      </c>
      <c r="K1151" s="160">
        <f>IFERROR(J1151/F1139,"-")</f>
        <v>4.464285714285714E-3</v>
      </c>
      <c r="L1151" s="190">
        <f t="shared" si="640"/>
        <v>542667</v>
      </c>
      <c r="M1151" s="101">
        <f t="shared" si="662"/>
        <v>2.0126798832645668E-4</v>
      </c>
      <c r="N1151" s="569"/>
      <c r="O1151" s="569"/>
      <c r="P1151" s="117" t="s">
        <v>143</v>
      </c>
      <c r="Q1151" s="187">
        <v>0</v>
      </c>
      <c r="R1151" s="160">
        <f>IFERROR(Q1151/N1139,"-")</f>
        <v>0</v>
      </c>
      <c r="S1151" s="187">
        <v>0</v>
      </c>
      <c r="T1151" s="160">
        <f>IFERROR(S1151/O1139,"-")</f>
        <v>0</v>
      </c>
      <c r="U1151" s="190" t="str">
        <f t="shared" si="641"/>
        <v>-</v>
      </c>
      <c r="V1151" s="101">
        <f t="shared" si="663"/>
        <v>0</v>
      </c>
      <c r="W1151" s="569"/>
      <c r="X1151" s="569"/>
      <c r="Y1151" s="117" t="s">
        <v>143</v>
      </c>
      <c r="Z1151" s="187">
        <v>65214</v>
      </c>
      <c r="AA1151" s="160">
        <f>IFERROR(Z1151/W1139,"-")</f>
        <v>3.2016582207511283E-3</v>
      </c>
      <c r="AB1151" s="187">
        <v>1</v>
      </c>
      <c r="AC1151" s="160">
        <f>IFERROR(AB1151/X1139,"-")</f>
        <v>3.3333333333333333E-2</v>
      </c>
      <c r="AD1151" s="190">
        <f t="shared" si="642"/>
        <v>65214</v>
      </c>
      <c r="AE1151" s="101">
        <f t="shared" si="664"/>
        <v>1.0063399416322834E-4</v>
      </c>
      <c r="AF1151" s="569"/>
      <c r="AG1151" s="569"/>
      <c r="AH1151" s="117" t="s">
        <v>143</v>
      </c>
      <c r="AI1151" s="187">
        <v>0</v>
      </c>
      <c r="AJ1151" s="160">
        <f>IFERROR(AI1151/AF1139,"-")</f>
        <v>0</v>
      </c>
      <c r="AK1151" s="187">
        <v>0</v>
      </c>
      <c r="AL1151" s="160">
        <f>IFERROR(AK1151/AG1139,"-")</f>
        <v>0</v>
      </c>
      <c r="AM1151" s="190" t="str">
        <f t="shared" si="643"/>
        <v>-</v>
      </c>
      <c r="AN1151" s="101">
        <f t="shared" si="665"/>
        <v>0</v>
      </c>
      <c r="AO1151" s="569"/>
      <c r="AP1151" s="586"/>
      <c r="AQ1151" s="117" t="s">
        <v>143</v>
      </c>
      <c r="AR1151" s="187">
        <f t="shared" si="638"/>
        <v>1150548</v>
      </c>
      <c r="AS1151" s="160">
        <f>IFERROR(AR1151/AO1139,"-")</f>
        <v>3.4577479624781629E-3</v>
      </c>
      <c r="AT1151" s="187">
        <f t="shared" si="639"/>
        <v>3</v>
      </c>
      <c r="AU1151" s="160">
        <f>IFERROR(AT1151/AP1139,"-")</f>
        <v>4.9751243781094526E-3</v>
      </c>
      <c r="AV1151" s="190">
        <f t="shared" si="644"/>
        <v>383516</v>
      </c>
      <c r="AW1151" s="101">
        <f t="shared" si="666"/>
        <v>3.0190198248968502E-4</v>
      </c>
      <c r="AX1151" s="112"/>
      <c r="BN1151" s="476"/>
      <c r="BO1151" s="566"/>
      <c r="BP1151" s="569"/>
      <c r="BQ1151" s="569"/>
      <c r="BR1151" s="388" t="s">
        <v>436</v>
      </c>
      <c r="BS1151" s="374">
        <v>0</v>
      </c>
      <c r="BT1151" s="329">
        <v>0</v>
      </c>
      <c r="BU1151" s="374">
        <v>0</v>
      </c>
      <c r="BV1151" s="329">
        <v>0</v>
      </c>
      <c r="BW1151" s="374" t="s">
        <v>329</v>
      </c>
      <c r="BX1151" s="389">
        <v>0</v>
      </c>
      <c r="CA1151" s="9"/>
      <c r="CB1151" s="138"/>
      <c r="CC1151" s="138"/>
      <c r="CD1151" s="138"/>
      <c r="CE1151" s="138"/>
      <c r="CF1151" s="138"/>
      <c r="CG1151" s="138"/>
      <c r="CH1151" s="1"/>
      <c r="CI1151" s="9"/>
      <c r="CJ1151" s="130"/>
      <c r="CK1151" s="130"/>
      <c r="CL1151" s="130"/>
      <c r="CM1151" s="1"/>
      <c r="CN1151" s="1"/>
      <c r="CO1151" s="1"/>
      <c r="CP1151" s="1"/>
      <c r="CQ1151" s="1"/>
    </row>
    <row r="1152" spans="2:95" s="14" customFormat="1" ht="13.5" customHeight="1">
      <c r="B1152" s="451"/>
      <c r="C1152" s="566"/>
      <c r="D1152" s="581"/>
      <c r="E1152" s="569"/>
      <c r="F1152" s="569"/>
      <c r="G1152" s="117" t="s">
        <v>144</v>
      </c>
      <c r="H1152" s="187">
        <v>1257688</v>
      </c>
      <c r="I1152" s="160">
        <f>IFERROR(H1152/E1139,"-")</f>
        <v>5.6357204394299684E-3</v>
      </c>
      <c r="J1152" s="187">
        <v>31</v>
      </c>
      <c r="K1152" s="160">
        <f>IFERROR(J1152/F1139,"-")</f>
        <v>6.9196428571428575E-2</v>
      </c>
      <c r="L1152" s="190">
        <f t="shared" si="640"/>
        <v>40570.580645161288</v>
      </c>
      <c r="M1152" s="101">
        <f t="shared" si="662"/>
        <v>3.1196538190600785E-3</v>
      </c>
      <c r="N1152" s="569"/>
      <c r="O1152" s="569"/>
      <c r="P1152" s="117" t="s">
        <v>144</v>
      </c>
      <c r="Q1152" s="187">
        <v>101877</v>
      </c>
      <c r="R1152" s="160">
        <f>IFERROR(Q1152/N1139,"-")</f>
        <v>3.4692550859558116E-3</v>
      </c>
      <c r="S1152" s="187">
        <v>8</v>
      </c>
      <c r="T1152" s="160">
        <f>IFERROR(S1152/O1139,"-")</f>
        <v>0.12903225806451613</v>
      </c>
      <c r="U1152" s="190">
        <f t="shared" si="641"/>
        <v>12734.625</v>
      </c>
      <c r="V1152" s="101">
        <f t="shared" si="663"/>
        <v>8.0507195330582672E-4</v>
      </c>
      <c r="W1152" s="569"/>
      <c r="X1152" s="569"/>
      <c r="Y1152" s="117" t="s">
        <v>144</v>
      </c>
      <c r="Z1152" s="187">
        <v>182226</v>
      </c>
      <c r="AA1152" s="160">
        <f>IFERROR(Z1152/W1139,"-")</f>
        <v>8.9463208963504025E-3</v>
      </c>
      <c r="AB1152" s="187">
        <v>5</v>
      </c>
      <c r="AC1152" s="160">
        <f>IFERROR(AB1152/X1139,"-")</f>
        <v>0.16666666666666666</v>
      </c>
      <c r="AD1152" s="190">
        <f t="shared" si="642"/>
        <v>36445.199999999997</v>
      </c>
      <c r="AE1152" s="101">
        <f t="shared" si="664"/>
        <v>5.031699708161417E-4</v>
      </c>
      <c r="AF1152" s="569"/>
      <c r="AG1152" s="569"/>
      <c r="AH1152" s="117" t="s">
        <v>144</v>
      </c>
      <c r="AI1152" s="187">
        <v>645253</v>
      </c>
      <c r="AJ1152" s="160">
        <f>IFERROR(AI1152/AF1139,"-")</f>
        <v>1.0781755066064573E-2</v>
      </c>
      <c r="AK1152" s="187">
        <v>6</v>
      </c>
      <c r="AL1152" s="160">
        <f>IFERROR(AK1152/AG1139,"-")</f>
        <v>9.5238095238095233E-2</v>
      </c>
      <c r="AM1152" s="190">
        <f t="shared" si="643"/>
        <v>107542.16666666667</v>
      </c>
      <c r="AN1152" s="101">
        <f t="shared" si="665"/>
        <v>6.0380396497937004E-4</v>
      </c>
      <c r="AO1152" s="569"/>
      <c r="AP1152" s="586"/>
      <c r="AQ1152" s="117" t="s">
        <v>144</v>
      </c>
      <c r="AR1152" s="187">
        <f t="shared" si="638"/>
        <v>2187044</v>
      </c>
      <c r="AS1152" s="160">
        <f>IFERROR(AR1152/AO1139,"-")</f>
        <v>6.5727348488286369E-3</v>
      </c>
      <c r="AT1152" s="187">
        <f t="shared" si="639"/>
        <v>50</v>
      </c>
      <c r="AU1152" s="160">
        <f>IFERROR(AT1152/AP1139,"-")</f>
        <v>8.2918739635157543E-2</v>
      </c>
      <c r="AV1152" s="190">
        <f t="shared" si="644"/>
        <v>43740.88</v>
      </c>
      <c r="AW1152" s="101">
        <f t="shared" si="666"/>
        <v>5.0316997081614172E-3</v>
      </c>
      <c r="AX1152" s="112"/>
      <c r="BN1152" s="476"/>
      <c r="BO1152" s="566"/>
      <c r="BP1152" s="569"/>
      <c r="BQ1152" s="569"/>
      <c r="BR1152" s="388" t="s">
        <v>140</v>
      </c>
      <c r="BS1152" s="374">
        <v>0</v>
      </c>
      <c r="BT1152" s="329">
        <v>0</v>
      </c>
      <c r="BU1152" s="374">
        <v>0</v>
      </c>
      <c r="BV1152" s="329">
        <v>0</v>
      </c>
      <c r="BW1152" s="374" t="s">
        <v>329</v>
      </c>
      <c r="BX1152" s="389">
        <v>0</v>
      </c>
      <c r="CA1152" s="9"/>
      <c r="CB1152" s="138"/>
      <c r="CC1152" s="138"/>
      <c r="CD1152" s="138"/>
      <c r="CE1152" s="138"/>
      <c r="CF1152" s="138"/>
      <c r="CG1152" s="138"/>
      <c r="CH1152" s="1"/>
      <c r="CI1152" s="9"/>
      <c r="CJ1152" s="130"/>
      <c r="CK1152" s="130"/>
      <c r="CL1152" s="130"/>
      <c r="CM1152" s="1"/>
      <c r="CN1152" s="1"/>
      <c r="CO1152" s="1"/>
      <c r="CP1152" s="1"/>
      <c r="CQ1152" s="1"/>
    </row>
    <row r="1153" spans="2:95" s="14" customFormat="1" ht="13.5" customHeight="1">
      <c r="B1153" s="451"/>
      <c r="C1153" s="566"/>
      <c r="D1153" s="581"/>
      <c r="E1153" s="569"/>
      <c r="F1153" s="569"/>
      <c r="G1153" s="117" t="s">
        <v>145</v>
      </c>
      <c r="H1153" s="187">
        <v>1975048</v>
      </c>
      <c r="I1153" s="160">
        <f>IFERROR(H1153/E1139,"-")</f>
        <v>8.8502222987380651E-3</v>
      </c>
      <c r="J1153" s="187">
        <v>34</v>
      </c>
      <c r="K1153" s="160">
        <f>IFERROR(J1153/F1139,"-")</f>
        <v>7.5892857142857137E-2</v>
      </c>
      <c r="L1153" s="190">
        <f t="shared" si="640"/>
        <v>58089.647058823532</v>
      </c>
      <c r="M1153" s="101">
        <f t="shared" si="662"/>
        <v>3.4215558015497634E-3</v>
      </c>
      <c r="N1153" s="569"/>
      <c r="O1153" s="569"/>
      <c r="P1153" s="117" t="s">
        <v>145</v>
      </c>
      <c r="Q1153" s="187">
        <v>254265</v>
      </c>
      <c r="R1153" s="160">
        <f>IFERROR(Q1153/N1139,"-")</f>
        <v>8.6585798995902352E-3</v>
      </c>
      <c r="S1153" s="187">
        <v>6</v>
      </c>
      <c r="T1153" s="160">
        <f>IFERROR(S1153/O1139,"-")</f>
        <v>9.6774193548387094E-2</v>
      </c>
      <c r="U1153" s="190">
        <f t="shared" si="641"/>
        <v>42377.5</v>
      </c>
      <c r="V1153" s="101">
        <f t="shared" si="663"/>
        <v>6.0380396497937004E-4</v>
      </c>
      <c r="W1153" s="569"/>
      <c r="X1153" s="569"/>
      <c r="Y1153" s="117" t="s">
        <v>145</v>
      </c>
      <c r="Z1153" s="187">
        <v>72133</v>
      </c>
      <c r="AA1153" s="160">
        <f>IFERROR(Z1153/W1139,"-")</f>
        <v>3.5413440739326088E-3</v>
      </c>
      <c r="AB1153" s="187">
        <v>4</v>
      </c>
      <c r="AC1153" s="160">
        <f>IFERROR(AB1153/X1139,"-")</f>
        <v>0.13333333333333333</v>
      </c>
      <c r="AD1153" s="190">
        <f t="shared" si="642"/>
        <v>18033.25</v>
      </c>
      <c r="AE1153" s="101">
        <f t="shared" si="664"/>
        <v>4.0253597665291336E-4</v>
      </c>
      <c r="AF1153" s="569"/>
      <c r="AG1153" s="569"/>
      <c r="AH1153" s="117" t="s">
        <v>145</v>
      </c>
      <c r="AI1153" s="187">
        <v>25782</v>
      </c>
      <c r="AJ1153" s="160">
        <f>IFERROR(AI1153/AF1139,"-")</f>
        <v>4.3080033585783688E-4</v>
      </c>
      <c r="AK1153" s="187">
        <v>2</v>
      </c>
      <c r="AL1153" s="160">
        <f>IFERROR(AK1153/AG1139,"-")</f>
        <v>3.1746031746031744E-2</v>
      </c>
      <c r="AM1153" s="190">
        <f t="shared" si="643"/>
        <v>12891</v>
      </c>
      <c r="AN1153" s="101">
        <f t="shared" si="665"/>
        <v>2.0126798832645668E-4</v>
      </c>
      <c r="AO1153" s="569"/>
      <c r="AP1153" s="586"/>
      <c r="AQ1153" s="117" t="s">
        <v>145</v>
      </c>
      <c r="AR1153" s="187">
        <f t="shared" si="638"/>
        <v>2327228</v>
      </c>
      <c r="AS1153" s="160">
        <f>IFERROR(AR1153/AO1139,"-")</f>
        <v>6.9940305621513654E-3</v>
      </c>
      <c r="AT1153" s="187">
        <f t="shared" si="639"/>
        <v>46</v>
      </c>
      <c r="AU1153" s="160">
        <f>IFERROR(AT1153/AP1139,"-")</f>
        <v>7.6285240464344942E-2</v>
      </c>
      <c r="AV1153" s="190">
        <f t="shared" si="644"/>
        <v>50591.913043478264</v>
      </c>
      <c r="AW1153" s="101">
        <f t="shared" si="666"/>
        <v>4.6291637315085035E-3</v>
      </c>
      <c r="AX1153" s="112"/>
      <c r="BN1153" s="476"/>
      <c r="BO1153" s="566"/>
      <c r="BP1153" s="569"/>
      <c r="BQ1153" s="569"/>
      <c r="BR1153" s="388" t="s">
        <v>141</v>
      </c>
      <c r="BS1153" s="374">
        <v>61292</v>
      </c>
      <c r="BT1153" s="329">
        <v>1.6688130821528049E-3</v>
      </c>
      <c r="BU1153" s="374">
        <v>3</v>
      </c>
      <c r="BV1153" s="329">
        <v>8.5714285714285715E-2</v>
      </c>
      <c r="BW1153" s="374">
        <v>20430.666666666668</v>
      </c>
      <c r="BX1153" s="389">
        <v>1.1406844106463879E-3</v>
      </c>
      <c r="CA1153" s="9"/>
      <c r="CB1153" s="138"/>
      <c r="CC1153" s="138"/>
      <c r="CD1153" s="138"/>
      <c r="CE1153" s="138"/>
      <c r="CF1153" s="138"/>
      <c r="CG1153" s="138"/>
      <c r="CH1153" s="1"/>
      <c r="CI1153" s="9"/>
      <c r="CJ1153" s="130"/>
      <c r="CK1153" s="130"/>
      <c r="CL1153" s="130"/>
      <c r="CM1153" s="1"/>
      <c r="CN1153" s="1"/>
      <c r="CO1153" s="1"/>
      <c r="CP1153" s="1"/>
      <c r="CQ1153" s="1"/>
    </row>
    <row r="1154" spans="2:95" s="14" customFormat="1" ht="13.5" customHeight="1">
      <c r="B1154" s="451"/>
      <c r="C1154" s="566"/>
      <c r="D1154" s="581"/>
      <c r="E1154" s="569"/>
      <c r="F1154" s="569"/>
      <c r="G1154" s="117" t="s">
        <v>146</v>
      </c>
      <c r="H1154" s="187">
        <v>1114523</v>
      </c>
      <c r="I1154" s="160">
        <f>IFERROR(H1154/E1139,"-")</f>
        <v>4.9941957395751623E-3</v>
      </c>
      <c r="J1154" s="187">
        <v>10</v>
      </c>
      <c r="K1154" s="160">
        <f>IFERROR(J1154/F1139,"-")</f>
        <v>2.2321428571428572E-2</v>
      </c>
      <c r="L1154" s="190">
        <f t="shared" si="640"/>
        <v>111452.3</v>
      </c>
      <c r="M1154" s="101">
        <f t="shared" si="662"/>
        <v>1.0063399416322834E-3</v>
      </c>
      <c r="N1154" s="569"/>
      <c r="O1154" s="569"/>
      <c r="P1154" s="117" t="s">
        <v>146</v>
      </c>
      <c r="Q1154" s="187">
        <v>75517</v>
      </c>
      <c r="R1154" s="160">
        <f>IFERROR(Q1154/N1139,"-")</f>
        <v>2.5716082759221909E-3</v>
      </c>
      <c r="S1154" s="187">
        <v>4</v>
      </c>
      <c r="T1154" s="160">
        <f>IFERROR(S1154/O1139,"-")</f>
        <v>6.4516129032258063E-2</v>
      </c>
      <c r="U1154" s="190">
        <f t="shared" si="641"/>
        <v>18879.25</v>
      </c>
      <c r="V1154" s="101">
        <f t="shared" si="663"/>
        <v>4.0253597665291336E-4</v>
      </c>
      <c r="W1154" s="569"/>
      <c r="X1154" s="569"/>
      <c r="Y1154" s="117" t="s">
        <v>146</v>
      </c>
      <c r="Z1154" s="187">
        <v>5578</v>
      </c>
      <c r="AA1154" s="160">
        <f>IFERROR(Z1154/W1139,"-")</f>
        <v>2.7384993337856584E-4</v>
      </c>
      <c r="AB1154" s="187">
        <v>3</v>
      </c>
      <c r="AC1154" s="160">
        <f>IFERROR(AB1154/X1139,"-")</f>
        <v>0.1</v>
      </c>
      <c r="AD1154" s="190">
        <f t="shared" si="642"/>
        <v>1859.3333333333333</v>
      </c>
      <c r="AE1154" s="101">
        <f t="shared" si="664"/>
        <v>3.0190198248968502E-4</v>
      </c>
      <c r="AF1154" s="569"/>
      <c r="AG1154" s="569"/>
      <c r="AH1154" s="117" t="s">
        <v>146</v>
      </c>
      <c r="AI1154" s="187">
        <v>104239</v>
      </c>
      <c r="AJ1154" s="160">
        <f>IFERROR(AI1154/AF1139,"-")</f>
        <v>1.7417654258585469E-3</v>
      </c>
      <c r="AK1154" s="187">
        <v>4</v>
      </c>
      <c r="AL1154" s="160">
        <f>IFERROR(AK1154/AG1139,"-")</f>
        <v>6.3492063492063489E-2</v>
      </c>
      <c r="AM1154" s="190">
        <f t="shared" si="643"/>
        <v>26059.75</v>
      </c>
      <c r="AN1154" s="101">
        <f t="shared" si="665"/>
        <v>4.0253597665291336E-4</v>
      </c>
      <c r="AO1154" s="569"/>
      <c r="AP1154" s="586"/>
      <c r="AQ1154" s="117" t="s">
        <v>146</v>
      </c>
      <c r="AR1154" s="187">
        <f t="shared" si="638"/>
        <v>1299857</v>
      </c>
      <c r="AS1154" s="160">
        <f>IFERROR(AR1154/AO1139,"-")</f>
        <v>3.9064670863475292E-3</v>
      </c>
      <c r="AT1154" s="187">
        <f t="shared" si="639"/>
        <v>21</v>
      </c>
      <c r="AU1154" s="160">
        <f>IFERROR(AT1154/AP1139,"-")</f>
        <v>3.482587064676617E-2</v>
      </c>
      <c r="AV1154" s="190">
        <f t="shared" si="644"/>
        <v>61897.952380952382</v>
      </c>
      <c r="AW1154" s="101">
        <f t="shared" si="666"/>
        <v>2.1133138774277953E-3</v>
      </c>
      <c r="AX1154" s="112"/>
      <c r="BN1154" s="476"/>
      <c r="BO1154" s="566"/>
      <c r="BP1154" s="569"/>
      <c r="BQ1154" s="569"/>
      <c r="BR1154" s="388" t="s">
        <v>142</v>
      </c>
      <c r="BS1154" s="374">
        <v>0</v>
      </c>
      <c r="BT1154" s="329">
        <v>0</v>
      </c>
      <c r="BU1154" s="374">
        <v>0</v>
      </c>
      <c r="BV1154" s="329">
        <v>0</v>
      </c>
      <c r="BW1154" s="374" t="s">
        <v>329</v>
      </c>
      <c r="BX1154" s="389">
        <v>0</v>
      </c>
      <c r="BZ1154" s="144"/>
      <c r="CA1154" s="9"/>
      <c r="CB1154" s="138"/>
      <c r="CC1154" s="138"/>
      <c r="CD1154" s="138"/>
      <c r="CE1154" s="138"/>
      <c r="CF1154" s="138"/>
      <c r="CG1154" s="138"/>
      <c r="CH1154" s="1"/>
      <c r="CI1154" s="9"/>
      <c r="CJ1154" s="130"/>
      <c r="CK1154" s="130"/>
      <c r="CL1154" s="130"/>
      <c r="CM1154" s="1"/>
      <c r="CN1154" s="1"/>
      <c r="CO1154" s="1"/>
      <c r="CP1154" s="1"/>
      <c r="CQ1154" s="1"/>
    </row>
    <row r="1155" spans="2:95" s="14" customFormat="1" ht="13.5" customHeight="1">
      <c r="B1155" s="451"/>
      <c r="C1155" s="566"/>
      <c r="D1155" s="581"/>
      <c r="E1155" s="569"/>
      <c r="F1155" s="569"/>
      <c r="G1155" s="118" t="s">
        <v>147</v>
      </c>
      <c r="H1155" s="188">
        <v>118522</v>
      </c>
      <c r="I1155" s="161">
        <f>IFERROR(H1155/E1139,"-")</f>
        <v>5.3109901495610888E-4</v>
      </c>
      <c r="J1155" s="188">
        <v>26</v>
      </c>
      <c r="K1155" s="161">
        <f>IFERROR(J1155/F1139,"-")</f>
        <v>5.8035714285714288E-2</v>
      </c>
      <c r="L1155" s="191">
        <f t="shared" si="640"/>
        <v>4558.5384615384619</v>
      </c>
      <c r="M1155" s="102">
        <f t="shared" si="662"/>
        <v>2.6164838482439366E-3</v>
      </c>
      <c r="N1155" s="569"/>
      <c r="O1155" s="569"/>
      <c r="P1155" s="118" t="s">
        <v>147</v>
      </c>
      <c r="Q1155" s="188">
        <v>36838</v>
      </c>
      <c r="R1155" s="161">
        <f>IFERROR(Q1155/N1139,"-")</f>
        <v>1.254458011685073E-3</v>
      </c>
      <c r="S1155" s="188">
        <v>4</v>
      </c>
      <c r="T1155" s="161">
        <f>IFERROR(S1155/O1139,"-")</f>
        <v>6.4516129032258063E-2</v>
      </c>
      <c r="U1155" s="191">
        <f t="shared" si="641"/>
        <v>9209.5</v>
      </c>
      <c r="V1155" s="102">
        <f t="shared" si="663"/>
        <v>4.0253597665291336E-4</v>
      </c>
      <c r="W1155" s="569"/>
      <c r="X1155" s="569"/>
      <c r="Y1155" s="118" t="s">
        <v>147</v>
      </c>
      <c r="Z1155" s="188">
        <v>7076</v>
      </c>
      <c r="AA1155" s="161">
        <f>IFERROR(Z1155/W1139,"-")</f>
        <v>3.4739371254692222E-4</v>
      </c>
      <c r="AB1155" s="188">
        <v>2</v>
      </c>
      <c r="AC1155" s="161">
        <f>IFERROR(AB1155/X1139,"-")</f>
        <v>6.6666666666666666E-2</v>
      </c>
      <c r="AD1155" s="191">
        <f t="shared" si="642"/>
        <v>3538</v>
      </c>
      <c r="AE1155" s="102">
        <f t="shared" si="664"/>
        <v>2.0126798832645668E-4</v>
      </c>
      <c r="AF1155" s="569"/>
      <c r="AG1155" s="569"/>
      <c r="AH1155" s="118" t="s">
        <v>147</v>
      </c>
      <c r="AI1155" s="188">
        <v>64472</v>
      </c>
      <c r="AJ1155" s="161">
        <f>IFERROR(AI1155/AF1139,"-")</f>
        <v>1.0772848985116151E-3</v>
      </c>
      <c r="AK1155" s="188">
        <v>5</v>
      </c>
      <c r="AL1155" s="161">
        <f>IFERROR(AK1155/AG1139,"-")</f>
        <v>7.9365079365079361E-2</v>
      </c>
      <c r="AM1155" s="191">
        <f t="shared" si="643"/>
        <v>12894.4</v>
      </c>
      <c r="AN1155" s="102">
        <f t="shared" si="665"/>
        <v>5.031699708161417E-4</v>
      </c>
      <c r="AO1155" s="569"/>
      <c r="AP1155" s="586"/>
      <c r="AQ1155" s="118" t="s">
        <v>147</v>
      </c>
      <c r="AR1155" s="188">
        <f t="shared" si="638"/>
        <v>226908</v>
      </c>
      <c r="AS1155" s="161">
        <f>IFERROR(AR1155/AO1139,"-")</f>
        <v>6.8192780715797601E-4</v>
      </c>
      <c r="AT1155" s="188">
        <f t="shared" si="639"/>
        <v>37</v>
      </c>
      <c r="AU1155" s="161">
        <f>IFERROR(AT1155/AP1139,"-")</f>
        <v>6.1359867330016582E-2</v>
      </c>
      <c r="AV1155" s="191">
        <f t="shared" si="644"/>
        <v>6132.6486486486483</v>
      </c>
      <c r="AW1155" s="102">
        <f t="shared" si="666"/>
        <v>3.7234577840394487E-3</v>
      </c>
      <c r="AX1155" s="112"/>
      <c r="BN1155" s="476"/>
      <c r="BO1155" s="566"/>
      <c r="BP1155" s="569"/>
      <c r="BQ1155" s="569"/>
      <c r="BR1155" s="388" t="s">
        <v>143</v>
      </c>
      <c r="BS1155" s="374">
        <v>4128</v>
      </c>
      <c r="BT1155" s="329">
        <v>1.1239412000141582E-4</v>
      </c>
      <c r="BU1155" s="374">
        <v>1</v>
      </c>
      <c r="BV1155" s="329">
        <v>2.8571428571428571E-2</v>
      </c>
      <c r="BW1155" s="374">
        <v>4128</v>
      </c>
      <c r="BX1155" s="389">
        <v>3.8022813688212925E-4</v>
      </c>
      <c r="CA1155" s="9"/>
      <c r="CB1155" s="138"/>
      <c r="CC1155" s="138"/>
      <c r="CD1155" s="138"/>
      <c r="CE1155" s="138"/>
      <c r="CF1155" s="138"/>
      <c r="CG1155" s="138"/>
      <c r="CH1155" s="1"/>
      <c r="CI1155" s="9"/>
      <c r="CJ1155" s="130"/>
      <c r="CK1155" s="130"/>
      <c r="CL1155" s="130"/>
      <c r="CM1155" s="1"/>
      <c r="CN1155" s="1"/>
      <c r="CO1155" s="1"/>
      <c r="CP1155" s="1"/>
      <c r="CQ1155" s="1"/>
    </row>
    <row r="1156" spans="2:95" s="14" customFormat="1" ht="13.5" customHeight="1">
      <c r="B1156" s="451"/>
      <c r="C1156" s="567"/>
      <c r="D1156" s="582"/>
      <c r="E1156" s="570"/>
      <c r="F1156" s="570"/>
      <c r="G1156" s="119" t="s">
        <v>74</v>
      </c>
      <c r="H1156" s="181">
        <v>47277207</v>
      </c>
      <c r="I1156" s="161">
        <f>IFERROR(H1156/E1139,"-")</f>
        <v>0.21184993560331464</v>
      </c>
      <c r="J1156" s="188">
        <v>309</v>
      </c>
      <c r="K1156" s="161">
        <f>IFERROR(J1156/F1139,"-")</f>
        <v>0.6897321428571429</v>
      </c>
      <c r="L1156" s="191">
        <f t="shared" si="640"/>
        <v>153000.66990291263</v>
      </c>
      <c r="M1156" s="103">
        <f t="shared" si="662"/>
        <v>3.1095904196437558E-2</v>
      </c>
      <c r="N1156" s="570"/>
      <c r="O1156" s="570"/>
      <c r="P1156" s="119" t="s">
        <v>74</v>
      </c>
      <c r="Q1156" s="181">
        <v>6283565</v>
      </c>
      <c r="R1156" s="161">
        <f>IFERROR(Q1156/N1139,"-")</f>
        <v>0.21397655834176438</v>
      </c>
      <c r="S1156" s="188">
        <v>50</v>
      </c>
      <c r="T1156" s="161">
        <f>IFERROR(S1156/O1139,"-")</f>
        <v>0.80645161290322576</v>
      </c>
      <c r="U1156" s="191">
        <f t="shared" si="641"/>
        <v>125671.3</v>
      </c>
      <c r="V1156" s="103">
        <f t="shared" si="663"/>
        <v>5.0316997081614172E-3</v>
      </c>
      <c r="W1156" s="570"/>
      <c r="X1156" s="570"/>
      <c r="Y1156" s="119" t="s">
        <v>74</v>
      </c>
      <c r="Z1156" s="181">
        <v>3276462</v>
      </c>
      <c r="AA1156" s="161">
        <f>IFERROR(Z1156/W1139,"-")</f>
        <v>0.16085674084213028</v>
      </c>
      <c r="AB1156" s="188">
        <v>24</v>
      </c>
      <c r="AC1156" s="161">
        <f>IFERROR(AB1156/X1139,"-")</f>
        <v>0.8</v>
      </c>
      <c r="AD1156" s="191">
        <f t="shared" si="642"/>
        <v>136519.25</v>
      </c>
      <c r="AE1156" s="103">
        <f t="shared" si="664"/>
        <v>2.4152158599174802E-3</v>
      </c>
      <c r="AF1156" s="570"/>
      <c r="AG1156" s="570"/>
      <c r="AH1156" s="119" t="s">
        <v>74</v>
      </c>
      <c r="AI1156" s="181">
        <v>9873988</v>
      </c>
      <c r="AJ1156" s="161">
        <f>IFERROR(AI1156/AF1139,"-")</f>
        <v>0.16498787319277988</v>
      </c>
      <c r="AK1156" s="188">
        <v>52</v>
      </c>
      <c r="AL1156" s="161">
        <f>IFERROR(AK1156/AG1139,"-")</f>
        <v>0.82539682539682535</v>
      </c>
      <c r="AM1156" s="191">
        <f t="shared" si="643"/>
        <v>189884.38461538462</v>
      </c>
      <c r="AN1156" s="103">
        <f t="shared" si="665"/>
        <v>5.2329676964878733E-3</v>
      </c>
      <c r="AO1156" s="570"/>
      <c r="AP1156" s="587"/>
      <c r="AQ1156" s="119" t="s">
        <v>74</v>
      </c>
      <c r="AR1156" s="181">
        <f t="shared" si="638"/>
        <v>66711222</v>
      </c>
      <c r="AS1156" s="161">
        <f>IFERROR(AR1156/AO1139,"-")</f>
        <v>0.20048758673686659</v>
      </c>
      <c r="AT1156" s="188">
        <f t="shared" si="639"/>
        <v>435</v>
      </c>
      <c r="AU1156" s="161">
        <f>IFERROR(AT1156/AP1139,"-")</f>
        <v>0.72139303482587069</v>
      </c>
      <c r="AV1156" s="191">
        <f t="shared" si="644"/>
        <v>153359.13103448277</v>
      </c>
      <c r="AW1156" s="103">
        <f t="shared" si="666"/>
        <v>4.3775787461004328E-2</v>
      </c>
      <c r="AX1156" s="112"/>
      <c r="BN1156" s="476"/>
      <c r="BO1156" s="566"/>
      <c r="BP1156" s="569"/>
      <c r="BQ1156" s="569"/>
      <c r="BR1156" s="388" t="s">
        <v>144</v>
      </c>
      <c r="BS1156" s="374">
        <v>408055</v>
      </c>
      <c r="BT1156" s="329">
        <v>1.1110218662107008E-2</v>
      </c>
      <c r="BU1156" s="374">
        <v>9</v>
      </c>
      <c r="BV1156" s="329">
        <v>0.25714285714285712</v>
      </c>
      <c r="BW1156" s="374">
        <v>45339.444444444445</v>
      </c>
      <c r="BX1156" s="389">
        <v>3.4220532319391636E-3</v>
      </c>
      <c r="CA1156" s="9"/>
      <c r="CB1156" s="138"/>
      <c r="CC1156" s="138"/>
      <c r="CD1156" s="138"/>
      <c r="CE1156" s="138"/>
      <c r="CF1156" s="138"/>
      <c r="CG1156" s="138"/>
      <c r="CH1156" s="1"/>
      <c r="CI1156" s="9"/>
      <c r="CJ1156" s="130"/>
      <c r="CK1156" s="130"/>
      <c r="CL1156" s="130"/>
      <c r="CM1156" s="1"/>
      <c r="CN1156" s="1"/>
      <c r="CO1156" s="1"/>
      <c r="CP1156" s="1"/>
      <c r="CQ1156" s="1"/>
    </row>
    <row r="1157" spans="2:95" s="14" customFormat="1" ht="13.5" customHeight="1">
      <c r="B1157" s="451">
        <v>65</v>
      </c>
      <c r="C1157" s="565" t="s">
        <v>10</v>
      </c>
      <c r="D1157" s="580">
        <f>BL69</f>
        <v>5088</v>
      </c>
      <c r="E1157" s="568">
        <f>VLOOKUP(C1157,$AY$5:$BI$78,2,0)</f>
        <v>288148170</v>
      </c>
      <c r="F1157" s="568">
        <f>VLOOKUP(C1157,$AY$5:$BI$78,7,0)</f>
        <v>506</v>
      </c>
      <c r="G1157" s="115" t="s">
        <v>133</v>
      </c>
      <c r="H1157" s="186">
        <v>9795722</v>
      </c>
      <c r="I1157" s="159">
        <f>IFERROR(H1157/E1157,"-")</f>
        <v>3.3995433668726753E-2</v>
      </c>
      <c r="J1157" s="186">
        <v>63</v>
      </c>
      <c r="K1157" s="159">
        <f>IFERROR(J1157/F1157,"-")</f>
        <v>0.12450592885375494</v>
      </c>
      <c r="L1157" s="189">
        <f t="shared" si="640"/>
        <v>155487.6507936508</v>
      </c>
      <c r="M1157" s="100">
        <f>IFERROR(J1157/$BL$69,0)</f>
        <v>1.2382075471698114E-2</v>
      </c>
      <c r="N1157" s="568">
        <f>VLOOKUP(C1157,$AY$5:$BI$78,3,0)</f>
        <v>52533090</v>
      </c>
      <c r="O1157" s="568">
        <f>VLOOKUP(C1157,$AY$5:$BI$78,8,0)</f>
        <v>73</v>
      </c>
      <c r="P1157" s="115" t="s">
        <v>133</v>
      </c>
      <c r="Q1157" s="186">
        <v>152273</v>
      </c>
      <c r="R1157" s="159">
        <f>IFERROR(Q1157/N1157,"-")</f>
        <v>2.8986111420439956E-3</v>
      </c>
      <c r="S1157" s="186">
        <v>11</v>
      </c>
      <c r="T1157" s="159">
        <f>IFERROR(S1157/O1157,"-")</f>
        <v>0.15068493150684931</v>
      </c>
      <c r="U1157" s="189">
        <f t="shared" si="641"/>
        <v>13843</v>
      </c>
      <c r="V1157" s="100">
        <f>IFERROR(S1157/$BL$69,0)</f>
        <v>2.1619496855345911E-3</v>
      </c>
      <c r="W1157" s="568">
        <f>VLOOKUP(C1157,$AY$5:$BI$78,4,0)</f>
        <v>29571460</v>
      </c>
      <c r="X1157" s="568">
        <f>VLOOKUP(C1157,$AY$5:$BI$78,9,0)</f>
        <v>41</v>
      </c>
      <c r="Y1157" s="115" t="s">
        <v>133</v>
      </c>
      <c r="Z1157" s="186">
        <v>131579</v>
      </c>
      <c r="AA1157" s="159">
        <f>IFERROR(Z1157/W1157,"-")</f>
        <v>4.4495266720006388E-3</v>
      </c>
      <c r="AB1157" s="186">
        <v>8</v>
      </c>
      <c r="AC1157" s="159">
        <f>IFERROR(AB1157/X1157,"-")</f>
        <v>0.1951219512195122</v>
      </c>
      <c r="AD1157" s="189">
        <f t="shared" si="642"/>
        <v>16447.375</v>
      </c>
      <c r="AE1157" s="100">
        <f>IFERROR(AB1157/$BL$69,0)</f>
        <v>1.5723270440251573E-3</v>
      </c>
      <c r="AF1157" s="568">
        <f>VLOOKUP(C1157,$AY$5:$BI$78,5,0)</f>
        <v>85886830</v>
      </c>
      <c r="AG1157" s="568">
        <f>VLOOKUP(C1157,$AY$5:$BI$78,10,0)</f>
        <v>78</v>
      </c>
      <c r="AH1157" s="115" t="s">
        <v>133</v>
      </c>
      <c r="AI1157" s="186">
        <v>7019150</v>
      </c>
      <c r="AJ1157" s="159">
        <f>IFERROR(AI1157/AF1157,"-")</f>
        <v>8.17255684020472E-2</v>
      </c>
      <c r="AK1157" s="186">
        <v>25</v>
      </c>
      <c r="AL1157" s="159">
        <f>IFERROR(AK1157/AG1157,"-")</f>
        <v>0.32051282051282054</v>
      </c>
      <c r="AM1157" s="189">
        <f t="shared" si="643"/>
        <v>280766</v>
      </c>
      <c r="AN1157" s="100">
        <f>IFERROR(AK1157/$BL$69,0)</f>
        <v>4.9135220125786161E-3</v>
      </c>
      <c r="AO1157" s="568">
        <f>VLOOKUP(C1157,$AY$5:$BI$78,6,0)</f>
        <v>456139550</v>
      </c>
      <c r="AP1157" s="585">
        <f>VLOOKUP(C1157,$AY$5:$BI$78,11,0)</f>
        <v>698</v>
      </c>
      <c r="AQ1157" s="115" t="s">
        <v>133</v>
      </c>
      <c r="AR1157" s="186">
        <f t="shared" ref="AR1157:AR1224" si="667">SUM(H1157,Q1157,Z1157,AI1157)</f>
        <v>17098724</v>
      </c>
      <c r="AS1157" s="159">
        <f>IFERROR(AR1157/AO1157,"-")</f>
        <v>3.7485729970137431E-2</v>
      </c>
      <c r="AT1157" s="186">
        <f t="shared" ref="AT1157:AT1224" si="668">SUM(J1157,S1157,AB1157,AK1157)</f>
        <v>107</v>
      </c>
      <c r="AU1157" s="159">
        <f>IFERROR(AT1157/AP1157,"-")</f>
        <v>0.15329512893982808</v>
      </c>
      <c r="AV1157" s="189">
        <f t="shared" si="644"/>
        <v>159801.15887850468</v>
      </c>
      <c r="AW1157" s="100">
        <f>IFERROR(AT1157/$BL$69,0)</f>
        <v>2.1029874213836477E-2</v>
      </c>
      <c r="AX1157" s="112"/>
      <c r="BN1157" s="476"/>
      <c r="BO1157" s="566"/>
      <c r="BP1157" s="569"/>
      <c r="BQ1157" s="569"/>
      <c r="BR1157" s="388" t="s">
        <v>145</v>
      </c>
      <c r="BS1157" s="374">
        <v>362984</v>
      </c>
      <c r="BT1157" s="329">
        <v>9.8830589279539534E-3</v>
      </c>
      <c r="BU1157" s="374">
        <v>9</v>
      </c>
      <c r="BV1157" s="329">
        <v>0.25714285714285712</v>
      </c>
      <c r="BW1157" s="374">
        <v>40331.555555555555</v>
      </c>
      <c r="BX1157" s="389">
        <v>3.4220532319391636E-3</v>
      </c>
      <c r="CA1157" s="9"/>
      <c r="CB1157" s="138"/>
      <c r="CC1157" s="138"/>
      <c r="CD1157" s="138"/>
      <c r="CE1157" s="138"/>
      <c r="CF1157" s="138"/>
      <c r="CG1157" s="138"/>
      <c r="CH1157" s="1"/>
      <c r="CI1157" s="9"/>
      <c r="CJ1157" s="130"/>
      <c r="CK1157" s="130"/>
      <c r="CL1157" s="130"/>
      <c r="CM1157" s="1"/>
      <c r="CN1157" s="1"/>
      <c r="CO1157" s="1"/>
      <c r="CP1157" s="1"/>
      <c r="CQ1157" s="1"/>
    </row>
    <row r="1158" spans="2:95" s="14" customFormat="1" ht="13.5" customHeight="1">
      <c r="B1158" s="451"/>
      <c r="C1158" s="566"/>
      <c r="D1158" s="581"/>
      <c r="E1158" s="569"/>
      <c r="F1158" s="569"/>
      <c r="G1158" s="116" t="s">
        <v>134</v>
      </c>
      <c r="H1158" s="187">
        <v>4622665</v>
      </c>
      <c r="I1158" s="160">
        <f>IFERROR(H1158/E1157,"-")</f>
        <v>1.604266652118596E-2</v>
      </c>
      <c r="J1158" s="187">
        <v>89</v>
      </c>
      <c r="K1158" s="160">
        <f>IFERROR(J1158/F1157,"-")</f>
        <v>0.17588932806324112</v>
      </c>
      <c r="L1158" s="190">
        <f t="shared" ref="L1158:L1225" si="669">IFERROR(H1158/J1158,"-")</f>
        <v>51940.056179775282</v>
      </c>
      <c r="M1158" s="101">
        <f t="shared" ref="M1158:M1174" si="670">IFERROR(J1158/$BL$69,0)</f>
        <v>1.7492138364779874E-2</v>
      </c>
      <c r="N1158" s="569"/>
      <c r="O1158" s="569"/>
      <c r="P1158" s="116" t="s">
        <v>134</v>
      </c>
      <c r="Q1158" s="187">
        <v>178515</v>
      </c>
      <c r="R1158" s="160">
        <f>IFERROR(Q1158/N1157,"-")</f>
        <v>3.3981439127224382E-3</v>
      </c>
      <c r="S1158" s="187">
        <v>14</v>
      </c>
      <c r="T1158" s="160">
        <f>IFERROR(S1158/O1157,"-")</f>
        <v>0.19178082191780821</v>
      </c>
      <c r="U1158" s="190">
        <f t="shared" ref="U1158:U1225" si="671">IFERROR(Q1158/S1158,"-")</f>
        <v>12751.071428571429</v>
      </c>
      <c r="V1158" s="101">
        <f t="shared" ref="V1158:V1174" si="672">IFERROR(S1158/$BL$69,0)</f>
        <v>2.751572327044025E-3</v>
      </c>
      <c r="W1158" s="569"/>
      <c r="X1158" s="569"/>
      <c r="Y1158" s="116" t="s">
        <v>134</v>
      </c>
      <c r="Z1158" s="187">
        <v>252450</v>
      </c>
      <c r="AA1158" s="160">
        <f>IFERROR(Z1158/W1157,"-")</f>
        <v>8.5369474486548854E-3</v>
      </c>
      <c r="AB1158" s="187">
        <v>12</v>
      </c>
      <c r="AC1158" s="160">
        <f>IFERROR(AB1158/X1157,"-")</f>
        <v>0.29268292682926828</v>
      </c>
      <c r="AD1158" s="190">
        <f t="shared" ref="AD1158:AD1225" si="673">IFERROR(Z1158/AB1158,"-")</f>
        <v>21037.5</v>
      </c>
      <c r="AE1158" s="101">
        <f t="shared" ref="AE1158:AE1174" si="674">IFERROR(AB1158/$BL$69,0)</f>
        <v>2.3584905660377358E-3</v>
      </c>
      <c r="AF1158" s="569"/>
      <c r="AG1158" s="569"/>
      <c r="AH1158" s="116" t="s">
        <v>134</v>
      </c>
      <c r="AI1158" s="187">
        <v>1893716</v>
      </c>
      <c r="AJ1158" s="160">
        <f>IFERROR(AI1158/AF1157,"-")</f>
        <v>2.204896839247647E-2</v>
      </c>
      <c r="AK1158" s="187">
        <v>26</v>
      </c>
      <c r="AL1158" s="160">
        <f>IFERROR(AK1158/AG1157,"-")</f>
        <v>0.33333333333333331</v>
      </c>
      <c r="AM1158" s="190">
        <f t="shared" ref="AM1158:AM1225" si="675">IFERROR(AI1158/AK1158,"-")</f>
        <v>72835.230769230766</v>
      </c>
      <c r="AN1158" s="101">
        <f t="shared" ref="AN1158:AN1174" si="676">IFERROR(AK1158/$BL$69,0)</f>
        <v>5.1100628930817607E-3</v>
      </c>
      <c r="AO1158" s="569"/>
      <c r="AP1158" s="586"/>
      <c r="AQ1158" s="116" t="s">
        <v>134</v>
      </c>
      <c r="AR1158" s="187">
        <f t="shared" si="667"/>
        <v>6947346</v>
      </c>
      <c r="AS1158" s="160">
        <f>IFERROR(AR1158/AO1157,"-")</f>
        <v>1.5230746818599704E-2</v>
      </c>
      <c r="AT1158" s="187">
        <f t="shared" si="668"/>
        <v>141</v>
      </c>
      <c r="AU1158" s="160">
        <f>IFERROR(AT1158/AP1157,"-")</f>
        <v>0.2020057306590258</v>
      </c>
      <c r="AV1158" s="190">
        <f t="shared" ref="AV1158:AV1225" si="677">IFERROR(AR1158/AT1158,"-")</f>
        <v>49271.957446808512</v>
      </c>
      <c r="AW1158" s="101">
        <f t="shared" ref="AW1158:AW1174" si="678">IFERROR(AT1158/$BL$69,0)</f>
        <v>2.7712264150943397E-2</v>
      </c>
      <c r="AX1158" s="112"/>
      <c r="BN1158" s="476"/>
      <c r="BO1158" s="566"/>
      <c r="BP1158" s="569"/>
      <c r="BQ1158" s="569"/>
      <c r="BR1158" s="388" t="s">
        <v>146</v>
      </c>
      <c r="BS1158" s="374">
        <v>122724</v>
      </c>
      <c r="BT1158" s="329">
        <v>3.3414379803909291E-3</v>
      </c>
      <c r="BU1158" s="374">
        <v>3</v>
      </c>
      <c r="BV1158" s="329">
        <v>8.5714285714285715E-2</v>
      </c>
      <c r="BW1158" s="374">
        <v>40908</v>
      </c>
      <c r="BX1158" s="389">
        <v>1.1406844106463879E-3</v>
      </c>
      <c r="CA1158" s="9"/>
      <c r="CB1158" s="138"/>
      <c r="CC1158" s="138"/>
      <c r="CD1158" s="138"/>
      <c r="CE1158" s="138"/>
      <c r="CF1158" s="138"/>
      <c r="CG1158" s="138"/>
      <c r="CH1158" s="1"/>
      <c r="CI1158" s="9"/>
      <c r="CJ1158" s="130"/>
      <c r="CK1158" s="130"/>
      <c r="CL1158" s="130"/>
      <c r="CM1158" s="1"/>
      <c r="CN1158" s="1"/>
      <c r="CO1158" s="1"/>
      <c r="CP1158" s="1"/>
      <c r="CQ1158" s="1"/>
    </row>
    <row r="1159" spans="2:95" s="14" customFormat="1" ht="13.5" customHeight="1">
      <c r="B1159" s="451"/>
      <c r="C1159" s="566"/>
      <c r="D1159" s="581"/>
      <c r="E1159" s="569"/>
      <c r="F1159" s="569"/>
      <c r="G1159" s="116" t="s">
        <v>474</v>
      </c>
      <c r="H1159" s="187">
        <v>8050210</v>
      </c>
      <c r="I1159" s="160">
        <f>IFERROR(H1159/E1157,"-")</f>
        <v>2.7937744667960236E-2</v>
      </c>
      <c r="J1159" s="187">
        <v>32</v>
      </c>
      <c r="K1159" s="160">
        <f>IFERROR(J1159/F1157,"-")</f>
        <v>6.3241106719367585E-2</v>
      </c>
      <c r="L1159" s="190">
        <f t="shared" si="669"/>
        <v>251569.0625</v>
      </c>
      <c r="M1159" s="101">
        <f t="shared" si="670"/>
        <v>6.2893081761006293E-3</v>
      </c>
      <c r="N1159" s="569"/>
      <c r="O1159" s="569"/>
      <c r="P1159" s="116" t="s">
        <v>474</v>
      </c>
      <c r="Q1159" s="187">
        <v>132406</v>
      </c>
      <c r="R1159" s="160">
        <f>IFERROR(Q1159/N1157,"-")</f>
        <v>2.5204304563085857E-3</v>
      </c>
      <c r="S1159" s="187">
        <v>5</v>
      </c>
      <c r="T1159" s="160">
        <f>IFERROR(S1159/O1157,"-")</f>
        <v>6.8493150684931503E-2</v>
      </c>
      <c r="U1159" s="190">
        <f t="shared" si="671"/>
        <v>26481.200000000001</v>
      </c>
      <c r="V1159" s="101">
        <f t="shared" si="672"/>
        <v>9.8270440251572327E-4</v>
      </c>
      <c r="W1159" s="569"/>
      <c r="X1159" s="569"/>
      <c r="Y1159" s="116" t="s">
        <v>474</v>
      </c>
      <c r="Z1159" s="187">
        <v>2283264</v>
      </c>
      <c r="AA1159" s="160">
        <f>IFERROR(Z1159/W1157,"-")</f>
        <v>7.7211744026165763E-2</v>
      </c>
      <c r="AB1159" s="187">
        <v>7</v>
      </c>
      <c r="AC1159" s="160">
        <f>IFERROR(AB1159/X1157,"-")</f>
        <v>0.17073170731707318</v>
      </c>
      <c r="AD1159" s="190">
        <f t="shared" si="673"/>
        <v>326180.57142857142</v>
      </c>
      <c r="AE1159" s="101">
        <f t="shared" si="674"/>
        <v>1.3757861635220125E-3</v>
      </c>
      <c r="AF1159" s="569"/>
      <c r="AG1159" s="569"/>
      <c r="AH1159" s="116" t="s">
        <v>474</v>
      </c>
      <c r="AI1159" s="187">
        <v>284167</v>
      </c>
      <c r="AJ1159" s="160">
        <f>IFERROR(AI1159/AF1157,"-")</f>
        <v>3.3086213567318761E-3</v>
      </c>
      <c r="AK1159" s="187">
        <v>9</v>
      </c>
      <c r="AL1159" s="160">
        <f>IFERROR(AK1159/AG1157,"-")</f>
        <v>0.11538461538461539</v>
      </c>
      <c r="AM1159" s="190">
        <f t="shared" si="675"/>
        <v>31574.111111111109</v>
      </c>
      <c r="AN1159" s="101">
        <f t="shared" si="676"/>
        <v>1.7688679245283019E-3</v>
      </c>
      <c r="AO1159" s="569"/>
      <c r="AP1159" s="586"/>
      <c r="AQ1159" s="116" t="s">
        <v>474</v>
      </c>
      <c r="AR1159" s="187">
        <f t="shared" si="667"/>
        <v>10750047</v>
      </c>
      <c r="AS1159" s="160">
        <f>IFERROR(AR1159/AO1157,"-")</f>
        <v>2.3567452109776493E-2</v>
      </c>
      <c r="AT1159" s="187">
        <f t="shared" si="668"/>
        <v>53</v>
      </c>
      <c r="AU1159" s="160">
        <f>IFERROR(AT1159/AP1157,"-")</f>
        <v>7.5931232091690545E-2</v>
      </c>
      <c r="AV1159" s="190">
        <f t="shared" si="677"/>
        <v>202831.0754716981</v>
      </c>
      <c r="AW1159" s="101">
        <f t="shared" si="678"/>
        <v>1.0416666666666666E-2</v>
      </c>
      <c r="AX1159" s="111"/>
      <c r="BJ1159" s="12"/>
      <c r="BM1159" s="12"/>
      <c r="BN1159" s="476"/>
      <c r="BO1159" s="566"/>
      <c r="BP1159" s="569"/>
      <c r="BQ1159" s="569"/>
      <c r="BR1159" s="388" t="s">
        <v>147</v>
      </c>
      <c r="BS1159" s="374">
        <v>45636</v>
      </c>
      <c r="BT1159" s="329">
        <v>1.242543134783094E-3</v>
      </c>
      <c r="BU1159" s="374">
        <v>6</v>
      </c>
      <c r="BV1159" s="329">
        <v>0.17142857142857143</v>
      </c>
      <c r="BW1159" s="374">
        <v>7606</v>
      </c>
      <c r="BX1159" s="389">
        <v>2.2813688212927757E-3</v>
      </c>
      <c r="BY1159" s="12"/>
      <c r="CA1159" s="9"/>
      <c r="CB1159" s="138"/>
      <c r="CC1159" s="138"/>
      <c r="CD1159" s="138"/>
      <c r="CE1159" s="138"/>
      <c r="CF1159" s="138"/>
      <c r="CG1159" s="138"/>
      <c r="CH1159" s="1"/>
      <c r="CI1159" s="9"/>
      <c r="CJ1159" s="130"/>
      <c r="CK1159" s="130"/>
      <c r="CL1159" s="130"/>
      <c r="CM1159" s="1"/>
      <c r="CN1159" s="1"/>
      <c r="CO1159" s="1"/>
      <c r="CP1159" s="1"/>
      <c r="CQ1159" s="1"/>
    </row>
    <row r="1160" spans="2:95" s="14" customFormat="1" ht="13.5" customHeight="1">
      <c r="B1160" s="451"/>
      <c r="C1160" s="566"/>
      <c r="D1160" s="581"/>
      <c r="E1160" s="569"/>
      <c r="F1160" s="569"/>
      <c r="G1160" s="117" t="s">
        <v>135</v>
      </c>
      <c r="H1160" s="187">
        <v>8484287</v>
      </c>
      <c r="I1160" s="160">
        <f>IFERROR(H1160/E1157,"-")</f>
        <v>2.9444181443179042E-2</v>
      </c>
      <c r="J1160" s="187">
        <v>149</v>
      </c>
      <c r="K1160" s="160">
        <f>IFERROR(J1160/F1157,"-")</f>
        <v>0.29446640316205536</v>
      </c>
      <c r="L1160" s="190">
        <f t="shared" si="669"/>
        <v>56941.523489932886</v>
      </c>
      <c r="M1160" s="101">
        <f t="shared" si="670"/>
        <v>2.9284591194968554E-2</v>
      </c>
      <c r="N1160" s="569"/>
      <c r="O1160" s="569"/>
      <c r="P1160" s="117" t="s">
        <v>135</v>
      </c>
      <c r="Q1160" s="187">
        <v>386286</v>
      </c>
      <c r="R1160" s="160">
        <f>IFERROR(Q1160/N1157,"-")</f>
        <v>7.3531939583222688E-3</v>
      </c>
      <c r="S1160" s="187">
        <v>18</v>
      </c>
      <c r="T1160" s="160">
        <f>IFERROR(S1160/O1157,"-")</f>
        <v>0.24657534246575341</v>
      </c>
      <c r="U1160" s="190">
        <f t="shared" si="671"/>
        <v>21460.333333333332</v>
      </c>
      <c r="V1160" s="101">
        <f t="shared" si="672"/>
        <v>3.5377358490566039E-3</v>
      </c>
      <c r="W1160" s="569"/>
      <c r="X1160" s="569"/>
      <c r="Y1160" s="117" t="s">
        <v>135</v>
      </c>
      <c r="Z1160" s="187">
        <v>343783</v>
      </c>
      <c r="AA1160" s="160">
        <f>IFERROR(Z1160/W1157,"-")</f>
        <v>1.1625499721691118E-2</v>
      </c>
      <c r="AB1160" s="187">
        <v>13</v>
      </c>
      <c r="AC1160" s="160">
        <f>IFERROR(AB1160/X1157,"-")</f>
        <v>0.31707317073170732</v>
      </c>
      <c r="AD1160" s="190">
        <f t="shared" si="673"/>
        <v>26444.846153846152</v>
      </c>
      <c r="AE1160" s="101">
        <f t="shared" si="674"/>
        <v>2.5550314465408804E-3</v>
      </c>
      <c r="AF1160" s="569"/>
      <c r="AG1160" s="569"/>
      <c r="AH1160" s="117" t="s">
        <v>135</v>
      </c>
      <c r="AI1160" s="187">
        <v>611061</v>
      </c>
      <c r="AJ1160" s="160">
        <f>IFERROR(AI1160/AF1157,"-")</f>
        <v>7.1147229441347413E-3</v>
      </c>
      <c r="AK1160" s="187">
        <v>27</v>
      </c>
      <c r="AL1160" s="160">
        <f>IFERROR(AK1160/AG1157,"-")</f>
        <v>0.34615384615384615</v>
      </c>
      <c r="AM1160" s="190">
        <f t="shared" si="675"/>
        <v>22631.888888888891</v>
      </c>
      <c r="AN1160" s="101">
        <f t="shared" si="676"/>
        <v>5.3066037735849053E-3</v>
      </c>
      <c r="AO1160" s="569"/>
      <c r="AP1160" s="586"/>
      <c r="AQ1160" s="117" t="s">
        <v>135</v>
      </c>
      <c r="AR1160" s="187">
        <f t="shared" si="667"/>
        <v>9825417</v>
      </c>
      <c r="AS1160" s="160">
        <f>IFERROR(AR1160/AO1157,"-")</f>
        <v>2.154037508915857E-2</v>
      </c>
      <c r="AT1160" s="187">
        <f t="shared" si="668"/>
        <v>207</v>
      </c>
      <c r="AU1160" s="160">
        <f>IFERROR(AT1160/AP1157,"-")</f>
        <v>0.29656160458452724</v>
      </c>
      <c r="AV1160" s="190">
        <f t="shared" si="677"/>
        <v>47465.782608695656</v>
      </c>
      <c r="AW1160" s="101">
        <f t="shared" si="678"/>
        <v>4.0683962264150941E-2</v>
      </c>
      <c r="AX1160" s="112"/>
      <c r="BN1160" s="477"/>
      <c r="BO1160" s="567"/>
      <c r="BP1160" s="570"/>
      <c r="BQ1160" s="570"/>
      <c r="BR1160" s="119" t="s">
        <v>74</v>
      </c>
      <c r="BS1160" s="374">
        <v>4436370</v>
      </c>
      <c r="BT1160" s="329">
        <v>0.12079018947448669</v>
      </c>
      <c r="BU1160" s="374">
        <v>32</v>
      </c>
      <c r="BV1160" s="329">
        <v>0.91428571428571426</v>
      </c>
      <c r="BW1160" s="374">
        <v>138636.5625</v>
      </c>
      <c r="BX1160" s="389">
        <v>1.2167300380228136E-2</v>
      </c>
      <c r="CA1160" s="9"/>
      <c r="CB1160" s="138"/>
      <c r="CC1160" s="138"/>
      <c r="CD1160" s="138"/>
      <c r="CE1160" s="138"/>
      <c r="CF1160" s="138"/>
      <c r="CG1160" s="138"/>
      <c r="CH1160" s="1"/>
      <c r="CI1160" s="9"/>
      <c r="CJ1160" s="130"/>
      <c r="CK1160" s="130"/>
      <c r="CL1160" s="130"/>
      <c r="CM1160" s="1"/>
      <c r="CN1160" s="1"/>
      <c r="CO1160" s="1"/>
      <c r="CP1160" s="1"/>
      <c r="CQ1160" s="1"/>
    </row>
    <row r="1161" spans="2:95" s="14" customFormat="1" ht="13.5" customHeight="1">
      <c r="B1161" s="451"/>
      <c r="C1161" s="566"/>
      <c r="D1161" s="581"/>
      <c r="E1161" s="569"/>
      <c r="F1161" s="569"/>
      <c r="G1161" s="117" t="s">
        <v>136</v>
      </c>
      <c r="H1161" s="187">
        <v>5029960</v>
      </c>
      <c r="I1161" s="160">
        <f>IFERROR(H1161/E1157,"-")</f>
        <v>1.7456158059237371E-2</v>
      </c>
      <c r="J1161" s="187">
        <v>29</v>
      </c>
      <c r="K1161" s="160">
        <f>IFERROR(J1161/F1157,"-")</f>
        <v>5.731225296442688E-2</v>
      </c>
      <c r="L1161" s="190">
        <f t="shared" si="669"/>
        <v>173446.89655172414</v>
      </c>
      <c r="M1161" s="101">
        <f t="shared" si="670"/>
        <v>5.6996855345911946E-3</v>
      </c>
      <c r="N1161" s="569"/>
      <c r="O1161" s="569"/>
      <c r="P1161" s="117" t="s">
        <v>136</v>
      </c>
      <c r="Q1161" s="187">
        <v>2081231</v>
      </c>
      <c r="R1161" s="160">
        <f>IFERROR(Q1161/N1157,"-")</f>
        <v>3.9617524878129196E-2</v>
      </c>
      <c r="S1161" s="187">
        <v>3</v>
      </c>
      <c r="T1161" s="160">
        <f>IFERROR(S1161/O1157,"-")</f>
        <v>4.1095890410958902E-2</v>
      </c>
      <c r="U1161" s="190">
        <f t="shared" si="671"/>
        <v>693743.66666666663</v>
      </c>
      <c r="V1161" s="101">
        <f t="shared" si="672"/>
        <v>5.8962264150943394E-4</v>
      </c>
      <c r="W1161" s="569"/>
      <c r="X1161" s="569"/>
      <c r="Y1161" s="117" t="s">
        <v>136</v>
      </c>
      <c r="Z1161" s="187">
        <v>29250</v>
      </c>
      <c r="AA1161" s="160">
        <f>IFERROR(Z1161/W1157,"-")</f>
        <v>9.8912938353398847E-4</v>
      </c>
      <c r="AB1161" s="187">
        <v>3</v>
      </c>
      <c r="AC1161" s="160">
        <f>IFERROR(AB1161/X1157,"-")</f>
        <v>7.3170731707317069E-2</v>
      </c>
      <c r="AD1161" s="190">
        <f t="shared" si="673"/>
        <v>9750</v>
      </c>
      <c r="AE1161" s="101">
        <f t="shared" si="674"/>
        <v>5.8962264150943394E-4</v>
      </c>
      <c r="AF1161" s="569"/>
      <c r="AG1161" s="569"/>
      <c r="AH1161" s="117" t="s">
        <v>136</v>
      </c>
      <c r="AI1161" s="187">
        <v>124982</v>
      </c>
      <c r="AJ1161" s="160">
        <f>IFERROR(AI1161/AF1157,"-")</f>
        <v>1.4551940035509518E-3</v>
      </c>
      <c r="AK1161" s="187">
        <v>4</v>
      </c>
      <c r="AL1161" s="160">
        <f>IFERROR(AK1161/AG1157,"-")</f>
        <v>5.128205128205128E-2</v>
      </c>
      <c r="AM1161" s="190">
        <f t="shared" si="675"/>
        <v>31245.5</v>
      </c>
      <c r="AN1161" s="101">
        <f t="shared" si="676"/>
        <v>7.8616352201257866E-4</v>
      </c>
      <c r="AO1161" s="569"/>
      <c r="AP1161" s="586"/>
      <c r="AQ1161" s="117" t="s">
        <v>136</v>
      </c>
      <c r="AR1161" s="187">
        <f t="shared" si="667"/>
        <v>7265423</v>
      </c>
      <c r="AS1161" s="160">
        <f>IFERROR(AR1161/AO1157,"-")</f>
        <v>1.5928070696785666E-2</v>
      </c>
      <c r="AT1161" s="187">
        <f t="shared" si="668"/>
        <v>39</v>
      </c>
      <c r="AU1161" s="160">
        <f>IFERROR(AT1161/AP1157,"-")</f>
        <v>5.5873925501432664E-2</v>
      </c>
      <c r="AV1161" s="190">
        <f t="shared" si="677"/>
        <v>186292.89743589744</v>
      </c>
      <c r="AW1161" s="101">
        <f t="shared" si="678"/>
        <v>7.6650943396226415E-3</v>
      </c>
      <c r="AX1161" s="112"/>
      <c r="BN1161" s="555">
        <v>69</v>
      </c>
      <c r="BO1161" s="565" t="s">
        <v>47</v>
      </c>
      <c r="BP1161" s="568">
        <v>65412020</v>
      </c>
      <c r="BQ1161" s="568">
        <v>66</v>
      </c>
      <c r="BR1161" s="388" t="s">
        <v>133</v>
      </c>
      <c r="BS1161" s="374">
        <v>254179</v>
      </c>
      <c r="BT1161" s="329">
        <v>3.8858148701110284E-3</v>
      </c>
      <c r="BU1161" s="374">
        <v>18</v>
      </c>
      <c r="BV1161" s="329">
        <v>0.27272727272727271</v>
      </c>
      <c r="BW1161" s="374">
        <v>14121.055555555555</v>
      </c>
      <c r="BX1161" s="389">
        <v>2.7198549410698096E-3</v>
      </c>
      <c r="CA1161" s="9"/>
      <c r="CB1161" s="138"/>
      <c r="CC1161" s="138"/>
      <c r="CD1161" s="138"/>
      <c r="CE1161" s="138"/>
      <c r="CF1161" s="138"/>
      <c r="CG1161" s="138"/>
      <c r="CH1161" s="1"/>
      <c r="CI1161" s="9"/>
      <c r="CJ1161" s="130"/>
      <c r="CK1161" s="130"/>
      <c r="CL1161" s="130"/>
      <c r="CM1161" s="1"/>
      <c r="CN1161" s="1"/>
      <c r="CO1161" s="1"/>
      <c r="CP1161" s="1"/>
      <c r="CQ1161" s="1"/>
    </row>
    <row r="1162" spans="2:95" s="14" customFormat="1" ht="13.5" customHeight="1">
      <c r="B1162" s="451"/>
      <c r="C1162" s="566"/>
      <c r="D1162" s="581"/>
      <c r="E1162" s="569"/>
      <c r="F1162" s="569"/>
      <c r="G1162" s="117" t="s">
        <v>137</v>
      </c>
      <c r="H1162" s="187">
        <v>7054317</v>
      </c>
      <c r="I1162" s="160">
        <f>IFERROR(H1162/E1157,"-")</f>
        <v>2.4481560996899614E-2</v>
      </c>
      <c r="J1162" s="187">
        <v>143</v>
      </c>
      <c r="K1162" s="160">
        <f>IFERROR(J1162/F1157,"-")</f>
        <v>0.28260869565217389</v>
      </c>
      <c r="L1162" s="190">
        <f t="shared" si="669"/>
        <v>49330.888111888111</v>
      </c>
      <c r="M1162" s="101">
        <f t="shared" si="670"/>
        <v>2.8105345911949686E-2</v>
      </c>
      <c r="N1162" s="569"/>
      <c r="O1162" s="569"/>
      <c r="P1162" s="117" t="s">
        <v>137</v>
      </c>
      <c r="Q1162" s="187">
        <v>293332</v>
      </c>
      <c r="R1162" s="160">
        <f>IFERROR(Q1162/N1157,"-")</f>
        <v>5.583756828315258E-3</v>
      </c>
      <c r="S1162" s="187">
        <v>21</v>
      </c>
      <c r="T1162" s="160">
        <f>IFERROR(S1162/O1157,"-")</f>
        <v>0.28767123287671231</v>
      </c>
      <c r="U1162" s="190">
        <f t="shared" si="671"/>
        <v>13968.190476190477</v>
      </c>
      <c r="V1162" s="101">
        <f t="shared" si="672"/>
        <v>4.1273584905660377E-3</v>
      </c>
      <c r="W1162" s="569"/>
      <c r="X1162" s="569"/>
      <c r="Y1162" s="117" t="s">
        <v>137</v>
      </c>
      <c r="Z1162" s="187">
        <v>638631</v>
      </c>
      <c r="AA1162" s="160">
        <f>IFERROR(Z1162/W1157,"-")</f>
        <v>2.1596194438827168E-2</v>
      </c>
      <c r="AB1162" s="187">
        <v>20</v>
      </c>
      <c r="AC1162" s="160">
        <f>IFERROR(AB1162/X1157,"-")</f>
        <v>0.48780487804878048</v>
      </c>
      <c r="AD1162" s="190">
        <f t="shared" si="673"/>
        <v>31931.55</v>
      </c>
      <c r="AE1162" s="101">
        <f t="shared" si="674"/>
        <v>3.9308176100628931E-3</v>
      </c>
      <c r="AF1162" s="569"/>
      <c r="AG1162" s="569"/>
      <c r="AH1162" s="117" t="s">
        <v>137</v>
      </c>
      <c r="AI1162" s="187">
        <v>789557</v>
      </c>
      <c r="AJ1162" s="160">
        <f>IFERROR(AI1162/AF1157,"-")</f>
        <v>9.1929926858401925E-3</v>
      </c>
      <c r="AK1162" s="187">
        <v>22</v>
      </c>
      <c r="AL1162" s="160">
        <f>IFERROR(AK1162/AG1157,"-")</f>
        <v>0.28205128205128205</v>
      </c>
      <c r="AM1162" s="190">
        <f t="shared" si="675"/>
        <v>35888.954545454544</v>
      </c>
      <c r="AN1162" s="101">
        <f t="shared" si="676"/>
        <v>4.3238993710691823E-3</v>
      </c>
      <c r="AO1162" s="569"/>
      <c r="AP1162" s="586"/>
      <c r="AQ1162" s="117" t="s">
        <v>137</v>
      </c>
      <c r="AR1162" s="187">
        <f t="shared" si="667"/>
        <v>8775837</v>
      </c>
      <c r="AS1162" s="160">
        <f>IFERROR(AR1162/AO1157,"-")</f>
        <v>1.9239368741430118E-2</v>
      </c>
      <c r="AT1162" s="187">
        <f t="shared" si="668"/>
        <v>206</v>
      </c>
      <c r="AU1162" s="160">
        <f>IFERROR(AT1162/AP1157,"-")</f>
        <v>0.29512893982808025</v>
      </c>
      <c r="AV1162" s="190">
        <f t="shared" si="677"/>
        <v>42601.15048543689</v>
      </c>
      <c r="AW1162" s="101">
        <f t="shared" si="678"/>
        <v>4.0487421383647797E-2</v>
      </c>
      <c r="AX1162" s="112"/>
      <c r="BN1162" s="476"/>
      <c r="BO1162" s="566"/>
      <c r="BP1162" s="569"/>
      <c r="BQ1162" s="569"/>
      <c r="BR1162" s="388" t="s">
        <v>134</v>
      </c>
      <c r="BS1162" s="374">
        <v>1907398</v>
      </c>
      <c r="BT1162" s="329">
        <v>2.9159747703862378E-2</v>
      </c>
      <c r="BU1162" s="374">
        <v>18</v>
      </c>
      <c r="BV1162" s="329">
        <v>0.27272727272727271</v>
      </c>
      <c r="BW1162" s="374">
        <v>105966.55555555556</v>
      </c>
      <c r="BX1162" s="389">
        <v>2.7198549410698096E-3</v>
      </c>
      <c r="CA1162" s="9"/>
      <c r="CB1162" s="138"/>
      <c r="CC1162" s="138"/>
      <c r="CD1162" s="138"/>
      <c r="CE1162" s="138"/>
      <c r="CF1162" s="138"/>
      <c r="CG1162" s="138"/>
      <c r="CH1162" s="1"/>
      <c r="CI1162" s="9"/>
      <c r="CJ1162" s="130"/>
      <c r="CK1162" s="130"/>
      <c r="CL1162" s="130"/>
      <c r="CM1162" s="1"/>
      <c r="CN1162" s="1"/>
      <c r="CO1162" s="1"/>
      <c r="CP1162" s="1"/>
      <c r="CQ1162" s="1"/>
    </row>
    <row r="1163" spans="2:95" s="14" customFormat="1" ht="13.5" customHeight="1">
      <c r="B1163" s="451"/>
      <c r="C1163" s="566"/>
      <c r="D1163" s="581"/>
      <c r="E1163" s="569"/>
      <c r="F1163" s="569"/>
      <c r="G1163" s="117" t="s">
        <v>138</v>
      </c>
      <c r="H1163" s="187">
        <v>9069718</v>
      </c>
      <c r="I1163" s="160">
        <f>IFERROR(H1163/E1157,"-")</f>
        <v>3.1475882702985757E-2</v>
      </c>
      <c r="J1163" s="187">
        <v>155</v>
      </c>
      <c r="K1163" s="160">
        <f>IFERROR(J1163/F1157,"-")</f>
        <v>0.30632411067193677</v>
      </c>
      <c r="L1163" s="190">
        <f t="shared" si="669"/>
        <v>58514.309677419355</v>
      </c>
      <c r="M1163" s="101">
        <f t="shared" si="670"/>
        <v>3.0463836477987422E-2</v>
      </c>
      <c r="N1163" s="569"/>
      <c r="O1163" s="569"/>
      <c r="P1163" s="117" t="s">
        <v>138</v>
      </c>
      <c r="Q1163" s="187">
        <v>2144920</v>
      </c>
      <c r="R1163" s="160">
        <f>IFERROR(Q1163/N1157,"-")</f>
        <v>4.0829884554668308E-2</v>
      </c>
      <c r="S1163" s="187">
        <v>23</v>
      </c>
      <c r="T1163" s="160">
        <f>IFERROR(S1163/O1157,"-")</f>
        <v>0.31506849315068491</v>
      </c>
      <c r="U1163" s="190">
        <f t="shared" si="671"/>
        <v>93257.391304347824</v>
      </c>
      <c r="V1163" s="101">
        <f t="shared" si="672"/>
        <v>4.5204402515723269E-3</v>
      </c>
      <c r="W1163" s="569"/>
      <c r="X1163" s="569"/>
      <c r="Y1163" s="117" t="s">
        <v>138</v>
      </c>
      <c r="Z1163" s="187">
        <v>701043</v>
      </c>
      <c r="AA1163" s="160">
        <f>IFERROR(Z1163/W1157,"-")</f>
        <v>2.3706742920369842E-2</v>
      </c>
      <c r="AB1163" s="187">
        <v>13</v>
      </c>
      <c r="AC1163" s="160">
        <f>IFERROR(AB1163/X1157,"-")</f>
        <v>0.31707317073170732</v>
      </c>
      <c r="AD1163" s="190">
        <f t="shared" si="673"/>
        <v>53926.384615384617</v>
      </c>
      <c r="AE1163" s="101">
        <f t="shared" si="674"/>
        <v>2.5550314465408804E-3</v>
      </c>
      <c r="AF1163" s="569"/>
      <c r="AG1163" s="569"/>
      <c r="AH1163" s="117" t="s">
        <v>138</v>
      </c>
      <c r="AI1163" s="187">
        <v>3679375</v>
      </c>
      <c r="AJ1163" s="160">
        <f>IFERROR(AI1163/AF1157,"-")</f>
        <v>4.2839804426359665E-2</v>
      </c>
      <c r="AK1163" s="187">
        <v>30</v>
      </c>
      <c r="AL1163" s="160">
        <f>IFERROR(AK1163/AG1157,"-")</f>
        <v>0.38461538461538464</v>
      </c>
      <c r="AM1163" s="190">
        <f t="shared" si="675"/>
        <v>122645.83333333333</v>
      </c>
      <c r="AN1163" s="101">
        <f t="shared" si="676"/>
        <v>5.89622641509434E-3</v>
      </c>
      <c r="AO1163" s="569"/>
      <c r="AP1163" s="586"/>
      <c r="AQ1163" s="117" t="s">
        <v>138</v>
      </c>
      <c r="AR1163" s="187">
        <f t="shared" si="667"/>
        <v>15595056</v>
      </c>
      <c r="AS1163" s="160">
        <f>IFERROR(AR1163/AO1157,"-")</f>
        <v>3.4189221259151942E-2</v>
      </c>
      <c r="AT1163" s="187">
        <f t="shared" si="668"/>
        <v>221</v>
      </c>
      <c r="AU1163" s="160">
        <f>IFERROR(AT1163/AP1157,"-")</f>
        <v>0.31661891117478508</v>
      </c>
      <c r="AV1163" s="190">
        <f t="shared" si="677"/>
        <v>70565.864253393665</v>
      </c>
      <c r="AW1163" s="101">
        <f t="shared" si="678"/>
        <v>4.3435534591194966E-2</v>
      </c>
      <c r="AX1163" s="112"/>
      <c r="BN1163" s="476"/>
      <c r="BO1163" s="566"/>
      <c r="BP1163" s="569"/>
      <c r="BQ1163" s="569"/>
      <c r="BR1163" s="388" t="s">
        <v>135</v>
      </c>
      <c r="BS1163" s="374">
        <v>575731</v>
      </c>
      <c r="BT1163" s="329">
        <v>8.8016086340094671E-3</v>
      </c>
      <c r="BU1163" s="374">
        <v>20</v>
      </c>
      <c r="BV1163" s="329">
        <v>0.30303030303030304</v>
      </c>
      <c r="BW1163" s="374">
        <v>28786.55</v>
      </c>
      <c r="BX1163" s="389">
        <v>3.0220610456331218E-3</v>
      </c>
      <c r="CA1163" s="9"/>
      <c r="CB1163" s="138"/>
      <c r="CC1163" s="138"/>
      <c r="CD1163" s="138"/>
      <c r="CE1163" s="138"/>
      <c r="CF1163" s="138"/>
      <c r="CG1163" s="138"/>
      <c r="CH1163" s="1"/>
      <c r="CI1163" s="9"/>
      <c r="CJ1163" s="130"/>
      <c r="CK1163" s="130"/>
      <c r="CL1163" s="130"/>
      <c r="CM1163" s="1"/>
      <c r="CN1163" s="1"/>
      <c r="CO1163" s="1"/>
      <c r="CP1163" s="1"/>
      <c r="CQ1163" s="1"/>
    </row>
    <row r="1164" spans="2:95" s="14" customFormat="1" ht="13.5" customHeight="1">
      <c r="B1164" s="451"/>
      <c r="C1164" s="566"/>
      <c r="D1164" s="581"/>
      <c r="E1164" s="569"/>
      <c r="F1164" s="569"/>
      <c r="G1164" s="117" t="s">
        <v>139</v>
      </c>
      <c r="H1164" s="187">
        <v>9704318</v>
      </c>
      <c r="I1164" s="160">
        <f>IFERROR(H1164/E1157,"-")</f>
        <v>3.3678221867589855E-2</v>
      </c>
      <c r="J1164" s="187">
        <v>53</v>
      </c>
      <c r="K1164" s="160">
        <f>IFERROR(J1164/F1157,"-")</f>
        <v>0.10474308300395258</v>
      </c>
      <c r="L1164" s="190">
        <f t="shared" si="669"/>
        <v>183100.33962264151</v>
      </c>
      <c r="M1164" s="101">
        <f t="shared" si="670"/>
        <v>1.0416666666666666E-2</v>
      </c>
      <c r="N1164" s="569"/>
      <c r="O1164" s="569"/>
      <c r="P1164" s="117" t="s">
        <v>139</v>
      </c>
      <c r="Q1164" s="187">
        <v>92371</v>
      </c>
      <c r="R1164" s="160">
        <f>IFERROR(Q1164/N1157,"-")</f>
        <v>1.7583393628663381E-3</v>
      </c>
      <c r="S1164" s="187">
        <v>5</v>
      </c>
      <c r="T1164" s="160">
        <f>IFERROR(S1164/O1157,"-")</f>
        <v>6.8493150684931503E-2</v>
      </c>
      <c r="U1164" s="190">
        <f t="shared" si="671"/>
        <v>18474.2</v>
      </c>
      <c r="V1164" s="101">
        <f t="shared" si="672"/>
        <v>9.8270440251572327E-4</v>
      </c>
      <c r="W1164" s="569"/>
      <c r="X1164" s="569"/>
      <c r="Y1164" s="117" t="s">
        <v>139</v>
      </c>
      <c r="Z1164" s="187">
        <v>135738</v>
      </c>
      <c r="AA1164" s="160">
        <f>IFERROR(Z1164/W1157,"-")</f>
        <v>4.5901690346029584E-3</v>
      </c>
      <c r="AB1164" s="187">
        <v>2</v>
      </c>
      <c r="AC1164" s="160">
        <f>IFERROR(AB1164/X1157,"-")</f>
        <v>4.878048780487805E-2</v>
      </c>
      <c r="AD1164" s="190">
        <f t="shared" si="673"/>
        <v>67869</v>
      </c>
      <c r="AE1164" s="101">
        <f t="shared" si="674"/>
        <v>3.9308176100628933E-4</v>
      </c>
      <c r="AF1164" s="569"/>
      <c r="AG1164" s="569"/>
      <c r="AH1164" s="117" t="s">
        <v>139</v>
      </c>
      <c r="AI1164" s="187">
        <v>5741700</v>
      </c>
      <c r="AJ1164" s="160">
        <f>IFERROR(AI1164/AF1157,"-")</f>
        <v>6.6851925958846078E-2</v>
      </c>
      <c r="AK1164" s="187">
        <v>11</v>
      </c>
      <c r="AL1164" s="160">
        <f>IFERROR(AK1164/AG1157,"-")</f>
        <v>0.14102564102564102</v>
      </c>
      <c r="AM1164" s="190">
        <f t="shared" si="675"/>
        <v>521972.72727272729</v>
      </c>
      <c r="AN1164" s="101">
        <f t="shared" si="676"/>
        <v>2.1619496855345911E-3</v>
      </c>
      <c r="AO1164" s="569"/>
      <c r="AP1164" s="586"/>
      <c r="AQ1164" s="117" t="s">
        <v>139</v>
      </c>
      <c r="AR1164" s="187">
        <f t="shared" si="667"/>
        <v>15674127</v>
      </c>
      <c r="AS1164" s="160">
        <f>IFERROR(AR1164/AO1157,"-")</f>
        <v>3.4362569525049957E-2</v>
      </c>
      <c r="AT1164" s="187">
        <f t="shared" si="668"/>
        <v>71</v>
      </c>
      <c r="AU1164" s="160">
        <f>IFERROR(AT1164/AP1157,"-")</f>
        <v>0.10171919770773639</v>
      </c>
      <c r="AV1164" s="190">
        <f t="shared" si="677"/>
        <v>220762.35211267605</v>
      </c>
      <c r="AW1164" s="101">
        <f t="shared" si="678"/>
        <v>1.3954402515723271E-2</v>
      </c>
      <c r="AX1164" s="112"/>
      <c r="BN1164" s="476"/>
      <c r="BO1164" s="566"/>
      <c r="BP1164" s="569"/>
      <c r="BQ1164" s="569"/>
      <c r="BR1164" s="388" t="s">
        <v>136</v>
      </c>
      <c r="BS1164" s="374">
        <v>49969</v>
      </c>
      <c r="BT1164" s="329">
        <v>7.6391158689182814E-4</v>
      </c>
      <c r="BU1164" s="374">
        <v>1</v>
      </c>
      <c r="BV1164" s="329">
        <v>1.5151515151515152E-2</v>
      </c>
      <c r="BW1164" s="374">
        <v>49969</v>
      </c>
      <c r="BX1164" s="389">
        <v>1.5110305228165609E-4</v>
      </c>
      <c r="CA1164" s="9"/>
      <c r="CB1164" s="138"/>
      <c r="CC1164" s="138"/>
      <c r="CD1164" s="138"/>
      <c r="CE1164" s="138"/>
      <c r="CF1164" s="138"/>
      <c r="CG1164" s="138"/>
      <c r="CH1164" s="1"/>
      <c r="CI1164" s="9"/>
      <c r="CJ1164" s="130"/>
      <c r="CK1164" s="130"/>
      <c r="CL1164" s="130"/>
      <c r="CM1164" s="1"/>
      <c r="CN1164" s="1"/>
      <c r="CO1164" s="1"/>
      <c r="CP1164" s="1"/>
      <c r="CQ1164" s="1"/>
    </row>
    <row r="1165" spans="2:95" s="14" customFormat="1" ht="13.5" customHeight="1">
      <c r="B1165" s="451"/>
      <c r="C1165" s="566"/>
      <c r="D1165" s="581"/>
      <c r="E1165" s="569"/>
      <c r="F1165" s="569"/>
      <c r="G1165" s="117" t="s">
        <v>149</v>
      </c>
      <c r="H1165" s="187">
        <v>940</v>
      </c>
      <c r="I1165" s="160">
        <f>IFERROR(H1165/E1157,"-")</f>
        <v>3.2622105495238788E-6</v>
      </c>
      <c r="J1165" s="187">
        <v>1</v>
      </c>
      <c r="K1165" s="160">
        <f>IFERROR(J1165/F1157,"-")</f>
        <v>1.976284584980237E-3</v>
      </c>
      <c r="L1165" s="190">
        <f t="shared" si="669"/>
        <v>940</v>
      </c>
      <c r="M1165" s="101">
        <f t="shared" si="670"/>
        <v>1.9654088050314466E-4</v>
      </c>
      <c r="N1165" s="569"/>
      <c r="O1165" s="569"/>
      <c r="P1165" s="117" t="s">
        <v>149</v>
      </c>
      <c r="Q1165" s="187">
        <v>1093</v>
      </c>
      <c r="R1165" s="160">
        <f>IFERROR(Q1165/N1157,"-")</f>
        <v>2.0805933936115315E-5</v>
      </c>
      <c r="S1165" s="187">
        <v>1</v>
      </c>
      <c r="T1165" s="160">
        <f>IFERROR(S1165/O1157,"-")</f>
        <v>1.3698630136986301E-2</v>
      </c>
      <c r="U1165" s="190">
        <f t="shared" si="671"/>
        <v>1093</v>
      </c>
      <c r="V1165" s="101">
        <f t="shared" si="672"/>
        <v>1.9654088050314466E-4</v>
      </c>
      <c r="W1165" s="569"/>
      <c r="X1165" s="569"/>
      <c r="Y1165" s="117" t="s">
        <v>149</v>
      </c>
      <c r="Z1165" s="187">
        <v>0</v>
      </c>
      <c r="AA1165" s="160">
        <f>IFERROR(Z1165/W1157,"-")</f>
        <v>0</v>
      </c>
      <c r="AB1165" s="187">
        <v>0</v>
      </c>
      <c r="AC1165" s="160">
        <f>IFERROR(AB1165/X1157,"-")</f>
        <v>0</v>
      </c>
      <c r="AD1165" s="190" t="str">
        <f t="shared" si="673"/>
        <v>-</v>
      </c>
      <c r="AE1165" s="101">
        <f t="shared" si="674"/>
        <v>0</v>
      </c>
      <c r="AF1165" s="569"/>
      <c r="AG1165" s="569"/>
      <c r="AH1165" s="117" t="s">
        <v>149</v>
      </c>
      <c r="AI1165" s="187">
        <v>0</v>
      </c>
      <c r="AJ1165" s="160">
        <f>IFERROR(AI1165/AF1157,"-")</f>
        <v>0</v>
      </c>
      <c r="AK1165" s="187">
        <v>0</v>
      </c>
      <c r="AL1165" s="160">
        <f>IFERROR(AK1165/AG1157,"-")</f>
        <v>0</v>
      </c>
      <c r="AM1165" s="190" t="str">
        <f t="shared" si="675"/>
        <v>-</v>
      </c>
      <c r="AN1165" s="101">
        <f t="shared" si="676"/>
        <v>0</v>
      </c>
      <c r="AO1165" s="569"/>
      <c r="AP1165" s="586"/>
      <c r="AQ1165" s="117" t="s">
        <v>149</v>
      </c>
      <c r="AR1165" s="187">
        <f t="shared" si="667"/>
        <v>2033</v>
      </c>
      <c r="AS1165" s="160">
        <f>IFERROR(AR1165/AO1157,"-")</f>
        <v>4.4569693638712104E-6</v>
      </c>
      <c r="AT1165" s="187">
        <f t="shared" si="668"/>
        <v>2</v>
      </c>
      <c r="AU1165" s="160">
        <f>IFERROR(AT1165/AP1157,"-")</f>
        <v>2.8653295128939827E-3</v>
      </c>
      <c r="AV1165" s="190">
        <f t="shared" si="677"/>
        <v>1016.5</v>
      </c>
      <c r="AW1165" s="101">
        <f t="shared" si="678"/>
        <v>3.9308176100628933E-4</v>
      </c>
      <c r="AX1165" s="112"/>
      <c r="BN1165" s="476"/>
      <c r="BO1165" s="566"/>
      <c r="BP1165" s="569"/>
      <c r="BQ1165" s="569"/>
      <c r="BR1165" s="388" t="s">
        <v>137</v>
      </c>
      <c r="BS1165" s="374">
        <v>1362538</v>
      </c>
      <c r="BT1165" s="329">
        <v>2.083008596890908E-2</v>
      </c>
      <c r="BU1165" s="374">
        <v>27</v>
      </c>
      <c r="BV1165" s="329">
        <v>0.40909090909090912</v>
      </c>
      <c r="BW1165" s="374">
        <v>50464.370370370372</v>
      </c>
      <c r="BX1165" s="389">
        <v>4.0797824116047144E-3</v>
      </c>
      <c r="CA1165" s="9"/>
      <c r="CB1165" s="138"/>
      <c r="CC1165" s="138"/>
      <c r="CD1165" s="138"/>
      <c r="CE1165" s="138"/>
      <c r="CF1165" s="138"/>
      <c r="CG1165" s="138"/>
      <c r="CH1165" s="1"/>
      <c r="CI1165" s="9"/>
      <c r="CJ1165" s="130"/>
      <c r="CK1165" s="130"/>
      <c r="CL1165" s="130"/>
      <c r="CM1165" s="1"/>
      <c r="CN1165" s="1"/>
      <c r="CO1165" s="1"/>
      <c r="CP1165" s="1"/>
      <c r="CQ1165" s="1"/>
    </row>
    <row r="1166" spans="2:95" s="14" customFormat="1" ht="13.5" customHeight="1">
      <c r="B1166" s="451"/>
      <c r="C1166" s="566"/>
      <c r="D1166" s="581"/>
      <c r="E1166" s="569"/>
      <c r="F1166" s="569"/>
      <c r="G1166" s="117" t="s">
        <v>140</v>
      </c>
      <c r="H1166" s="187">
        <v>98156</v>
      </c>
      <c r="I1166" s="160">
        <f>IFERROR(H1166/E1157,"-")</f>
        <v>3.4064419010538919E-4</v>
      </c>
      <c r="J1166" s="187">
        <v>8</v>
      </c>
      <c r="K1166" s="160">
        <f>IFERROR(J1166/F1157,"-")</f>
        <v>1.5810276679841896E-2</v>
      </c>
      <c r="L1166" s="190">
        <f t="shared" si="669"/>
        <v>12269.5</v>
      </c>
      <c r="M1166" s="101">
        <f t="shared" si="670"/>
        <v>1.5723270440251573E-3</v>
      </c>
      <c r="N1166" s="569"/>
      <c r="O1166" s="569"/>
      <c r="P1166" s="117" t="s">
        <v>140</v>
      </c>
      <c r="Q1166" s="187">
        <v>54701</v>
      </c>
      <c r="R1166" s="160">
        <f>IFERROR(Q1166/N1157,"-")</f>
        <v>1.0412675134853098E-3</v>
      </c>
      <c r="S1166" s="187">
        <v>2</v>
      </c>
      <c r="T1166" s="160">
        <f>IFERROR(S1166/O1157,"-")</f>
        <v>2.7397260273972601E-2</v>
      </c>
      <c r="U1166" s="190">
        <f t="shared" si="671"/>
        <v>27350.5</v>
      </c>
      <c r="V1166" s="101">
        <f t="shared" si="672"/>
        <v>3.9308176100628933E-4</v>
      </c>
      <c r="W1166" s="569"/>
      <c r="X1166" s="569"/>
      <c r="Y1166" s="117" t="s">
        <v>140</v>
      </c>
      <c r="Z1166" s="187">
        <v>0</v>
      </c>
      <c r="AA1166" s="160">
        <f>IFERROR(Z1166/W1157,"-")</f>
        <v>0</v>
      </c>
      <c r="AB1166" s="187">
        <v>0</v>
      </c>
      <c r="AC1166" s="160">
        <f>IFERROR(AB1166/X1157,"-")</f>
        <v>0</v>
      </c>
      <c r="AD1166" s="190" t="str">
        <f t="shared" si="673"/>
        <v>-</v>
      </c>
      <c r="AE1166" s="101">
        <f t="shared" si="674"/>
        <v>0</v>
      </c>
      <c r="AF1166" s="569"/>
      <c r="AG1166" s="569"/>
      <c r="AH1166" s="117" t="s">
        <v>140</v>
      </c>
      <c r="AI1166" s="187">
        <v>3712</v>
      </c>
      <c r="AJ1166" s="160">
        <f>IFERROR(AI1166/AF1157,"-")</f>
        <v>4.3219664761174676E-5</v>
      </c>
      <c r="AK1166" s="187">
        <v>1</v>
      </c>
      <c r="AL1166" s="160">
        <f>IFERROR(AK1166/AG1157,"-")</f>
        <v>1.282051282051282E-2</v>
      </c>
      <c r="AM1166" s="190">
        <f t="shared" si="675"/>
        <v>3712</v>
      </c>
      <c r="AN1166" s="101">
        <f t="shared" si="676"/>
        <v>1.9654088050314466E-4</v>
      </c>
      <c r="AO1166" s="569"/>
      <c r="AP1166" s="586"/>
      <c r="AQ1166" s="117" t="s">
        <v>140</v>
      </c>
      <c r="AR1166" s="187">
        <f t="shared" si="667"/>
        <v>156569</v>
      </c>
      <c r="AS1166" s="160">
        <f>IFERROR(AR1166/AO1157,"-")</f>
        <v>3.4324802574124517E-4</v>
      </c>
      <c r="AT1166" s="187">
        <f t="shared" si="668"/>
        <v>11</v>
      </c>
      <c r="AU1166" s="160">
        <f>IFERROR(AT1166/AP1157,"-")</f>
        <v>1.5759312320916905E-2</v>
      </c>
      <c r="AV1166" s="190">
        <f t="shared" si="677"/>
        <v>14233.545454545454</v>
      </c>
      <c r="AW1166" s="101">
        <f t="shared" si="678"/>
        <v>2.1619496855345911E-3</v>
      </c>
      <c r="AX1166" s="112"/>
      <c r="BN1166" s="476"/>
      <c r="BO1166" s="566"/>
      <c r="BP1166" s="569"/>
      <c r="BQ1166" s="569"/>
      <c r="BR1166" s="388" t="s">
        <v>138</v>
      </c>
      <c r="BS1166" s="374">
        <v>1925233</v>
      </c>
      <c r="BT1166" s="329">
        <v>2.9432404013818868E-2</v>
      </c>
      <c r="BU1166" s="374">
        <v>23</v>
      </c>
      <c r="BV1166" s="329">
        <v>0.34848484848484851</v>
      </c>
      <c r="BW1166" s="374">
        <v>83705.782608695648</v>
      </c>
      <c r="BX1166" s="389">
        <v>3.47537020247809E-3</v>
      </c>
      <c r="CA1166" s="9"/>
      <c r="CB1166" s="138"/>
      <c r="CC1166" s="138"/>
      <c r="CD1166" s="138"/>
      <c r="CE1166" s="138"/>
      <c r="CF1166" s="138"/>
      <c r="CG1166" s="138"/>
      <c r="CH1166" s="1"/>
      <c r="CI1166" s="9"/>
      <c r="CJ1166" s="130"/>
      <c r="CK1166" s="130"/>
      <c r="CL1166" s="130"/>
      <c r="CM1166" s="1"/>
      <c r="CN1166" s="1"/>
      <c r="CO1166" s="1"/>
      <c r="CP1166" s="1"/>
      <c r="CQ1166" s="1"/>
    </row>
    <row r="1167" spans="2:95" s="14" customFormat="1" ht="13.5" customHeight="1">
      <c r="B1167" s="451"/>
      <c r="C1167" s="566"/>
      <c r="D1167" s="581"/>
      <c r="E1167" s="569"/>
      <c r="F1167" s="569"/>
      <c r="G1167" s="117" t="s">
        <v>141</v>
      </c>
      <c r="H1167" s="187">
        <v>193496</v>
      </c>
      <c r="I1167" s="160">
        <f>IFERROR(H1167/E1157,"-")</f>
        <v>6.7151563030922595E-4</v>
      </c>
      <c r="J1167" s="187">
        <v>16</v>
      </c>
      <c r="K1167" s="160">
        <f>IFERROR(J1167/F1157,"-")</f>
        <v>3.1620553359683792E-2</v>
      </c>
      <c r="L1167" s="190">
        <f t="shared" si="669"/>
        <v>12093.5</v>
      </c>
      <c r="M1167" s="101">
        <f t="shared" si="670"/>
        <v>3.1446540880503146E-3</v>
      </c>
      <c r="N1167" s="569"/>
      <c r="O1167" s="569"/>
      <c r="P1167" s="117" t="s">
        <v>141</v>
      </c>
      <c r="Q1167" s="187">
        <v>87219</v>
      </c>
      <c r="R1167" s="160">
        <f>IFERROR(Q1167/N1157,"-")</f>
        <v>1.6602678426112E-3</v>
      </c>
      <c r="S1167" s="187">
        <v>4</v>
      </c>
      <c r="T1167" s="160">
        <f>IFERROR(S1167/O1157,"-")</f>
        <v>5.4794520547945202E-2</v>
      </c>
      <c r="U1167" s="190">
        <f t="shared" si="671"/>
        <v>21804.75</v>
      </c>
      <c r="V1167" s="101">
        <f t="shared" si="672"/>
        <v>7.8616352201257866E-4</v>
      </c>
      <c r="W1167" s="569"/>
      <c r="X1167" s="569"/>
      <c r="Y1167" s="117" t="s">
        <v>141</v>
      </c>
      <c r="Z1167" s="187">
        <v>38881</v>
      </c>
      <c r="AA1167" s="160">
        <f>IFERROR(Z1167/W1157,"-")</f>
        <v>1.3148150277328208E-3</v>
      </c>
      <c r="AB1167" s="187">
        <v>3</v>
      </c>
      <c r="AC1167" s="160">
        <f>IFERROR(AB1167/X1157,"-")</f>
        <v>7.3170731707317069E-2</v>
      </c>
      <c r="AD1167" s="190">
        <f t="shared" si="673"/>
        <v>12960.333333333334</v>
      </c>
      <c r="AE1167" s="101">
        <f t="shared" si="674"/>
        <v>5.8962264150943394E-4</v>
      </c>
      <c r="AF1167" s="569"/>
      <c r="AG1167" s="569"/>
      <c r="AH1167" s="117" t="s">
        <v>141</v>
      </c>
      <c r="AI1167" s="187">
        <v>161249</v>
      </c>
      <c r="AJ1167" s="160">
        <f>IFERROR(AI1167/AF1157,"-")</f>
        <v>1.8774589771214051E-3</v>
      </c>
      <c r="AK1167" s="187">
        <v>4</v>
      </c>
      <c r="AL1167" s="160">
        <f>IFERROR(AK1167/AG1157,"-")</f>
        <v>5.128205128205128E-2</v>
      </c>
      <c r="AM1167" s="190">
        <f t="shared" si="675"/>
        <v>40312.25</v>
      </c>
      <c r="AN1167" s="101">
        <f t="shared" si="676"/>
        <v>7.8616352201257866E-4</v>
      </c>
      <c r="AO1167" s="569"/>
      <c r="AP1167" s="586"/>
      <c r="AQ1167" s="117" t="s">
        <v>141</v>
      </c>
      <c r="AR1167" s="187">
        <f t="shared" si="667"/>
        <v>480845</v>
      </c>
      <c r="AS1167" s="160">
        <f>IFERROR(AR1167/AO1157,"-")</f>
        <v>1.0541620431729719E-3</v>
      </c>
      <c r="AT1167" s="187">
        <f t="shared" si="668"/>
        <v>27</v>
      </c>
      <c r="AU1167" s="160">
        <f>IFERROR(AT1167/AP1157,"-")</f>
        <v>3.8681948424068767E-2</v>
      </c>
      <c r="AV1167" s="190">
        <f t="shared" si="677"/>
        <v>17809.074074074073</v>
      </c>
      <c r="AW1167" s="101">
        <f t="shared" si="678"/>
        <v>5.3066037735849053E-3</v>
      </c>
      <c r="AX1167" s="112"/>
      <c r="BN1167" s="476"/>
      <c r="BO1167" s="566"/>
      <c r="BP1167" s="569"/>
      <c r="BQ1167" s="569"/>
      <c r="BR1167" s="388" t="s">
        <v>139</v>
      </c>
      <c r="BS1167" s="374">
        <v>4991269</v>
      </c>
      <c r="BT1167" s="329">
        <v>7.6305073593507744E-2</v>
      </c>
      <c r="BU1167" s="374">
        <v>9</v>
      </c>
      <c r="BV1167" s="329">
        <v>0.13636363636363635</v>
      </c>
      <c r="BW1167" s="374">
        <v>554585.4444444445</v>
      </c>
      <c r="BX1167" s="389">
        <v>1.3599274705349048E-3</v>
      </c>
      <c r="CA1167" s="9"/>
      <c r="CB1167" s="138"/>
      <c r="CC1167" s="138"/>
      <c r="CD1167" s="138"/>
      <c r="CE1167" s="138"/>
      <c r="CF1167" s="138"/>
      <c r="CG1167" s="138"/>
      <c r="CH1167" s="1"/>
      <c r="CI1167" s="9"/>
      <c r="CJ1167" s="130"/>
      <c r="CK1167" s="130"/>
      <c r="CL1167" s="130"/>
      <c r="CM1167" s="1"/>
      <c r="CN1167" s="1"/>
      <c r="CO1167" s="1"/>
      <c r="CP1167" s="1"/>
      <c r="CQ1167" s="1"/>
    </row>
    <row r="1168" spans="2:95" s="14" customFormat="1" ht="13.5" customHeight="1">
      <c r="B1168" s="451"/>
      <c r="C1168" s="566"/>
      <c r="D1168" s="581"/>
      <c r="E1168" s="569"/>
      <c r="F1168" s="569"/>
      <c r="G1168" s="117" t="s">
        <v>142</v>
      </c>
      <c r="H1168" s="187">
        <v>18676</v>
      </c>
      <c r="I1168" s="160">
        <f>IFERROR(H1168/E1157,"-")</f>
        <v>6.4813876832880803E-5</v>
      </c>
      <c r="J1168" s="187">
        <v>2</v>
      </c>
      <c r="K1168" s="160">
        <f>IFERROR(J1168/F1157,"-")</f>
        <v>3.952569169960474E-3</v>
      </c>
      <c r="L1168" s="190">
        <f t="shared" si="669"/>
        <v>9338</v>
      </c>
      <c r="M1168" s="101">
        <f t="shared" si="670"/>
        <v>3.9308176100628933E-4</v>
      </c>
      <c r="N1168" s="569"/>
      <c r="O1168" s="569"/>
      <c r="P1168" s="117" t="s">
        <v>142</v>
      </c>
      <c r="Q1168" s="187">
        <v>0</v>
      </c>
      <c r="R1168" s="160">
        <f>IFERROR(Q1168/N1157,"-")</f>
        <v>0</v>
      </c>
      <c r="S1168" s="187">
        <v>0</v>
      </c>
      <c r="T1168" s="160">
        <f>IFERROR(S1168/O1157,"-")</f>
        <v>0</v>
      </c>
      <c r="U1168" s="190" t="str">
        <f t="shared" si="671"/>
        <v>-</v>
      </c>
      <c r="V1168" s="101">
        <f t="shared" si="672"/>
        <v>0</v>
      </c>
      <c r="W1168" s="569"/>
      <c r="X1168" s="569"/>
      <c r="Y1168" s="117" t="s">
        <v>142</v>
      </c>
      <c r="Z1168" s="187">
        <v>0</v>
      </c>
      <c r="AA1168" s="160">
        <f>IFERROR(Z1168/W1157,"-")</f>
        <v>0</v>
      </c>
      <c r="AB1168" s="187">
        <v>0</v>
      </c>
      <c r="AC1168" s="160">
        <f>IFERROR(AB1168/X1157,"-")</f>
        <v>0</v>
      </c>
      <c r="AD1168" s="190" t="str">
        <f t="shared" si="673"/>
        <v>-</v>
      </c>
      <c r="AE1168" s="101">
        <f t="shared" si="674"/>
        <v>0</v>
      </c>
      <c r="AF1168" s="569"/>
      <c r="AG1168" s="569"/>
      <c r="AH1168" s="117" t="s">
        <v>142</v>
      </c>
      <c r="AI1168" s="187">
        <v>264043</v>
      </c>
      <c r="AJ1168" s="160">
        <f>IFERROR(AI1168/AF1157,"-")</f>
        <v>3.0743130233121889E-3</v>
      </c>
      <c r="AK1168" s="187">
        <v>6</v>
      </c>
      <c r="AL1168" s="160">
        <f>IFERROR(AK1168/AG1157,"-")</f>
        <v>7.6923076923076927E-2</v>
      </c>
      <c r="AM1168" s="190">
        <f t="shared" si="675"/>
        <v>44007.166666666664</v>
      </c>
      <c r="AN1168" s="101">
        <f t="shared" si="676"/>
        <v>1.1792452830188679E-3</v>
      </c>
      <c r="AO1168" s="569"/>
      <c r="AP1168" s="586"/>
      <c r="AQ1168" s="117" t="s">
        <v>142</v>
      </c>
      <c r="AR1168" s="187">
        <f t="shared" si="667"/>
        <v>282719</v>
      </c>
      <c r="AS1168" s="160">
        <f>IFERROR(AR1168/AO1157,"-")</f>
        <v>6.1980812670157633E-4</v>
      </c>
      <c r="AT1168" s="187">
        <f t="shared" si="668"/>
        <v>8</v>
      </c>
      <c r="AU1168" s="160">
        <f>IFERROR(AT1168/AP1157,"-")</f>
        <v>1.1461318051575931E-2</v>
      </c>
      <c r="AV1168" s="190">
        <f t="shared" si="677"/>
        <v>35339.875</v>
      </c>
      <c r="AW1168" s="101">
        <f t="shared" si="678"/>
        <v>1.5723270440251573E-3</v>
      </c>
      <c r="AX1168" s="112"/>
      <c r="BN1168" s="476"/>
      <c r="BO1168" s="566"/>
      <c r="BP1168" s="569"/>
      <c r="BQ1168" s="569"/>
      <c r="BR1168" s="388" t="s">
        <v>436</v>
      </c>
      <c r="BS1168" s="374">
        <v>18210</v>
      </c>
      <c r="BT1168" s="329">
        <v>2.7838920125077931E-4</v>
      </c>
      <c r="BU1168" s="374">
        <v>1</v>
      </c>
      <c r="BV1168" s="329">
        <v>1.5151515151515152E-2</v>
      </c>
      <c r="BW1168" s="374">
        <v>18210</v>
      </c>
      <c r="BX1168" s="389">
        <v>1.5110305228165609E-4</v>
      </c>
      <c r="CA1168" s="9"/>
      <c r="CB1168" s="138"/>
      <c r="CC1168" s="138"/>
      <c r="CD1168" s="138"/>
      <c r="CE1168" s="138"/>
      <c r="CF1168" s="138"/>
      <c r="CG1168" s="138"/>
      <c r="CH1168" s="1"/>
      <c r="CI1168" s="9"/>
      <c r="CJ1168" s="130"/>
      <c r="CK1168" s="130"/>
      <c r="CL1168" s="130"/>
      <c r="CM1168" s="1"/>
      <c r="CN1168" s="1"/>
      <c r="CO1168" s="1"/>
      <c r="CP1168" s="1"/>
      <c r="CQ1168" s="1"/>
    </row>
    <row r="1169" spans="2:95" s="14" customFormat="1" ht="13.5" customHeight="1">
      <c r="B1169" s="451"/>
      <c r="C1169" s="566"/>
      <c r="D1169" s="581"/>
      <c r="E1169" s="569"/>
      <c r="F1169" s="569"/>
      <c r="G1169" s="117" t="s">
        <v>143</v>
      </c>
      <c r="H1169" s="187">
        <v>98307</v>
      </c>
      <c r="I1169" s="160">
        <f>IFERROR(H1169/E1157,"-")</f>
        <v>3.4116822605536587E-4</v>
      </c>
      <c r="J1169" s="187">
        <v>1</v>
      </c>
      <c r="K1169" s="160">
        <f>IFERROR(J1169/F1157,"-")</f>
        <v>1.976284584980237E-3</v>
      </c>
      <c r="L1169" s="190">
        <f t="shared" si="669"/>
        <v>98307</v>
      </c>
      <c r="M1169" s="101">
        <f t="shared" si="670"/>
        <v>1.9654088050314466E-4</v>
      </c>
      <c r="N1169" s="569"/>
      <c r="O1169" s="569"/>
      <c r="P1169" s="117" t="s">
        <v>143</v>
      </c>
      <c r="Q1169" s="187">
        <v>0</v>
      </c>
      <c r="R1169" s="160">
        <f>IFERROR(Q1169/N1157,"-")</f>
        <v>0</v>
      </c>
      <c r="S1169" s="187">
        <v>0</v>
      </c>
      <c r="T1169" s="160">
        <f>IFERROR(S1169/O1157,"-")</f>
        <v>0</v>
      </c>
      <c r="U1169" s="190" t="str">
        <f t="shared" si="671"/>
        <v>-</v>
      </c>
      <c r="V1169" s="101">
        <f t="shared" si="672"/>
        <v>0</v>
      </c>
      <c r="W1169" s="569"/>
      <c r="X1169" s="569"/>
      <c r="Y1169" s="117" t="s">
        <v>143</v>
      </c>
      <c r="Z1169" s="187">
        <v>5358</v>
      </c>
      <c r="AA1169" s="160">
        <f>IFERROR(Z1169/W1157,"-")</f>
        <v>1.811882132299183E-4</v>
      </c>
      <c r="AB1169" s="187">
        <v>1</v>
      </c>
      <c r="AC1169" s="160">
        <f>IFERROR(AB1169/X1157,"-")</f>
        <v>2.4390243902439025E-2</v>
      </c>
      <c r="AD1169" s="190">
        <f t="shared" si="673"/>
        <v>5358</v>
      </c>
      <c r="AE1169" s="101">
        <f t="shared" si="674"/>
        <v>1.9654088050314466E-4</v>
      </c>
      <c r="AF1169" s="569"/>
      <c r="AG1169" s="569"/>
      <c r="AH1169" s="117" t="s">
        <v>143</v>
      </c>
      <c r="AI1169" s="187">
        <v>10805</v>
      </c>
      <c r="AJ1169" s="160">
        <f>IFERROR(AI1169/AF1157,"-")</f>
        <v>1.2580508559927058E-4</v>
      </c>
      <c r="AK1169" s="187">
        <v>1</v>
      </c>
      <c r="AL1169" s="160">
        <f>IFERROR(AK1169/AG1157,"-")</f>
        <v>1.282051282051282E-2</v>
      </c>
      <c r="AM1169" s="190">
        <f t="shared" si="675"/>
        <v>10805</v>
      </c>
      <c r="AN1169" s="101">
        <f t="shared" si="676"/>
        <v>1.9654088050314466E-4</v>
      </c>
      <c r="AO1169" s="569"/>
      <c r="AP1169" s="586"/>
      <c r="AQ1169" s="117" t="s">
        <v>143</v>
      </c>
      <c r="AR1169" s="187">
        <f t="shared" si="667"/>
        <v>114470</v>
      </c>
      <c r="AS1169" s="160">
        <f>IFERROR(AR1169/AO1157,"-")</f>
        <v>2.509539021556013E-4</v>
      </c>
      <c r="AT1169" s="187">
        <f t="shared" si="668"/>
        <v>3</v>
      </c>
      <c r="AU1169" s="160">
        <f>IFERROR(AT1169/AP1157,"-")</f>
        <v>4.2979942693409743E-3</v>
      </c>
      <c r="AV1169" s="190">
        <f t="shared" si="677"/>
        <v>38156.666666666664</v>
      </c>
      <c r="AW1169" s="101">
        <f t="shared" si="678"/>
        <v>5.8962264150943394E-4</v>
      </c>
      <c r="AX1169" s="112"/>
      <c r="BN1169" s="476"/>
      <c r="BO1169" s="566"/>
      <c r="BP1169" s="569"/>
      <c r="BQ1169" s="569"/>
      <c r="BR1169" s="388" t="s">
        <v>140</v>
      </c>
      <c r="BS1169" s="374">
        <v>2276</v>
      </c>
      <c r="BT1169" s="329">
        <v>3.4794828228817884E-5</v>
      </c>
      <c r="BU1169" s="374">
        <v>1</v>
      </c>
      <c r="BV1169" s="329">
        <v>1.5151515151515152E-2</v>
      </c>
      <c r="BW1169" s="374">
        <v>2276</v>
      </c>
      <c r="BX1169" s="389">
        <v>1.5110305228165609E-4</v>
      </c>
      <c r="CA1169" s="9"/>
      <c r="CB1169" s="138"/>
      <c r="CC1169" s="138"/>
      <c r="CD1169" s="138"/>
      <c r="CE1169" s="138"/>
      <c r="CF1169" s="138"/>
      <c r="CG1169" s="138"/>
      <c r="CH1169" s="1"/>
      <c r="CI1169" s="9"/>
      <c r="CJ1169" s="130"/>
      <c r="CK1169" s="130"/>
      <c r="CL1169" s="130"/>
      <c r="CM1169" s="1"/>
      <c r="CN1169" s="1"/>
      <c r="CO1169" s="1"/>
      <c r="CP1169" s="1"/>
      <c r="CQ1169" s="1"/>
    </row>
    <row r="1170" spans="2:95" s="14" customFormat="1" ht="13.5" customHeight="1">
      <c r="B1170" s="451"/>
      <c r="C1170" s="566"/>
      <c r="D1170" s="581"/>
      <c r="E1170" s="569"/>
      <c r="F1170" s="569"/>
      <c r="G1170" s="117" t="s">
        <v>144</v>
      </c>
      <c r="H1170" s="187">
        <v>1125539</v>
      </c>
      <c r="I1170" s="160">
        <f>IFERROR(H1170/E1157,"-")</f>
        <v>3.9061119145750605E-3</v>
      </c>
      <c r="J1170" s="187">
        <v>47</v>
      </c>
      <c r="K1170" s="160">
        <f>IFERROR(J1170/F1157,"-")</f>
        <v>9.2885375494071151E-2</v>
      </c>
      <c r="L1170" s="190">
        <f t="shared" si="669"/>
        <v>23947.638297872341</v>
      </c>
      <c r="M1170" s="101">
        <f t="shared" si="670"/>
        <v>9.2374213836477984E-3</v>
      </c>
      <c r="N1170" s="569"/>
      <c r="O1170" s="569"/>
      <c r="P1170" s="117" t="s">
        <v>144</v>
      </c>
      <c r="Q1170" s="187">
        <v>381430</v>
      </c>
      <c r="R1170" s="160">
        <f>IFERROR(Q1170/N1157,"-")</f>
        <v>7.2607569819327211E-3</v>
      </c>
      <c r="S1170" s="187">
        <v>9</v>
      </c>
      <c r="T1170" s="160">
        <f>IFERROR(S1170/O1157,"-")</f>
        <v>0.12328767123287671</v>
      </c>
      <c r="U1170" s="190">
        <f t="shared" si="671"/>
        <v>42381.111111111109</v>
      </c>
      <c r="V1170" s="101">
        <f t="shared" si="672"/>
        <v>1.7688679245283019E-3</v>
      </c>
      <c r="W1170" s="569"/>
      <c r="X1170" s="569"/>
      <c r="Y1170" s="117" t="s">
        <v>144</v>
      </c>
      <c r="Z1170" s="187">
        <v>121946</v>
      </c>
      <c r="AA1170" s="160">
        <f>IFERROR(Z1170/W1157,"-")</f>
        <v>4.1237733950234452E-3</v>
      </c>
      <c r="AB1170" s="187">
        <v>9</v>
      </c>
      <c r="AC1170" s="160">
        <f>IFERROR(AB1170/X1157,"-")</f>
        <v>0.21951219512195122</v>
      </c>
      <c r="AD1170" s="190">
        <f t="shared" si="673"/>
        <v>13549.555555555555</v>
      </c>
      <c r="AE1170" s="101">
        <f t="shared" si="674"/>
        <v>1.7688679245283019E-3</v>
      </c>
      <c r="AF1170" s="569"/>
      <c r="AG1170" s="569"/>
      <c r="AH1170" s="117" t="s">
        <v>144</v>
      </c>
      <c r="AI1170" s="187">
        <v>443950</v>
      </c>
      <c r="AJ1170" s="160">
        <f>IFERROR(AI1170/AF1157,"-")</f>
        <v>5.1690113606474939E-3</v>
      </c>
      <c r="AK1170" s="187">
        <v>13</v>
      </c>
      <c r="AL1170" s="160">
        <f>IFERROR(AK1170/AG1157,"-")</f>
        <v>0.16666666666666666</v>
      </c>
      <c r="AM1170" s="190">
        <f t="shared" si="675"/>
        <v>34150</v>
      </c>
      <c r="AN1170" s="101">
        <f t="shared" si="676"/>
        <v>2.5550314465408804E-3</v>
      </c>
      <c r="AO1170" s="569"/>
      <c r="AP1170" s="586"/>
      <c r="AQ1170" s="117" t="s">
        <v>144</v>
      </c>
      <c r="AR1170" s="187">
        <f t="shared" si="667"/>
        <v>2072865</v>
      </c>
      <c r="AS1170" s="160">
        <f>IFERROR(AR1170/AO1157,"-")</f>
        <v>4.5443658634731409E-3</v>
      </c>
      <c r="AT1170" s="187">
        <f t="shared" si="668"/>
        <v>78</v>
      </c>
      <c r="AU1170" s="160">
        <f>IFERROR(AT1170/AP1157,"-")</f>
        <v>0.11174785100286533</v>
      </c>
      <c r="AV1170" s="190">
        <f t="shared" si="677"/>
        <v>26575.192307692309</v>
      </c>
      <c r="AW1170" s="101">
        <f t="shared" si="678"/>
        <v>1.5330188679245283E-2</v>
      </c>
      <c r="AX1170" s="112"/>
      <c r="BN1170" s="476"/>
      <c r="BO1170" s="566"/>
      <c r="BP1170" s="569"/>
      <c r="BQ1170" s="569"/>
      <c r="BR1170" s="388" t="s">
        <v>141</v>
      </c>
      <c r="BS1170" s="374">
        <v>116714</v>
      </c>
      <c r="BT1170" s="329">
        <v>1.7842897987250662E-3</v>
      </c>
      <c r="BU1170" s="374">
        <v>6</v>
      </c>
      <c r="BV1170" s="329">
        <v>9.0909090909090912E-2</v>
      </c>
      <c r="BW1170" s="374">
        <v>19452.333333333332</v>
      </c>
      <c r="BX1170" s="389">
        <v>9.0661831368993653E-4</v>
      </c>
      <c r="CA1170" s="9"/>
      <c r="CB1170" s="138"/>
      <c r="CC1170" s="138"/>
      <c r="CD1170" s="138"/>
      <c r="CE1170" s="138"/>
      <c r="CF1170" s="138"/>
      <c r="CG1170" s="138"/>
      <c r="CH1170" s="1"/>
      <c r="CI1170" s="9"/>
      <c r="CJ1170" s="130"/>
      <c r="CK1170" s="130"/>
      <c r="CL1170" s="130"/>
      <c r="CM1170" s="1"/>
      <c r="CN1170" s="1"/>
      <c r="CO1170" s="1"/>
      <c r="CP1170" s="1"/>
      <c r="CQ1170" s="1"/>
    </row>
    <row r="1171" spans="2:95" s="14" customFormat="1" ht="13.5" customHeight="1">
      <c r="B1171" s="451"/>
      <c r="C1171" s="566"/>
      <c r="D1171" s="581"/>
      <c r="E1171" s="569"/>
      <c r="F1171" s="569"/>
      <c r="G1171" s="117" t="s">
        <v>145</v>
      </c>
      <c r="H1171" s="187">
        <v>581403</v>
      </c>
      <c r="I1171" s="160">
        <f>IFERROR(H1171/E1157,"-")</f>
        <v>2.0177223405583315E-3</v>
      </c>
      <c r="J1171" s="187">
        <v>19</v>
      </c>
      <c r="K1171" s="160">
        <f>IFERROR(J1171/F1157,"-")</f>
        <v>3.7549407114624504E-2</v>
      </c>
      <c r="L1171" s="190">
        <f t="shared" si="669"/>
        <v>30600.157894736843</v>
      </c>
      <c r="M1171" s="101">
        <f t="shared" si="670"/>
        <v>3.7342767295597485E-3</v>
      </c>
      <c r="N1171" s="569"/>
      <c r="O1171" s="569"/>
      <c r="P1171" s="117" t="s">
        <v>145</v>
      </c>
      <c r="Q1171" s="187">
        <v>25704</v>
      </c>
      <c r="R1171" s="160">
        <f>IFERROR(Q1171/N1157,"-")</f>
        <v>4.8929160649030924E-4</v>
      </c>
      <c r="S1171" s="187">
        <v>3</v>
      </c>
      <c r="T1171" s="160">
        <f>IFERROR(S1171/O1157,"-")</f>
        <v>4.1095890410958902E-2</v>
      </c>
      <c r="U1171" s="190">
        <f t="shared" si="671"/>
        <v>8568</v>
      </c>
      <c r="V1171" s="101">
        <f t="shared" si="672"/>
        <v>5.8962264150943394E-4</v>
      </c>
      <c r="W1171" s="569"/>
      <c r="X1171" s="569"/>
      <c r="Y1171" s="117" t="s">
        <v>145</v>
      </c>
      <c r="Z1171" s="187">
        <v>13672</v>
      </c>
      <c r="AA1171" s="160">
        <f>IFERROR(Z1171/W1157,"-")</f>
        <v>4.6233767287783559E-4</v>
      </c>
      <c r="AB1171" s="187">
        <v>1</v>
      </c>
      <c r="AC1171" s="160">
        <f>IFERROR(AB1171/X1157,"-")</f>
        <v>2.4390243902439025E-2</v>
      </c>
      <c r="AD1171" s="190">
        <f t="shared" si="673"/>
        <v>13672</v>
      </c>
      <c r="AE1171" s="101">
        <f t="shared" si="674"/>
        <v>1.9654088050314466E-4</v>
      </c>
      <c r="AF1171" s="569"/>
      <c r="AG1171" s="569"/>
      <c r="AH1171" s="117" t="s">
        <v>145</v>
      </c>
      <c r="AI1171" s="187">
        <v>75881</v>
      </c>
      <c r="AJ1171" s="160">
        <f>IFERROR(AI1171/AF1157,"-")</f>
        <v>8.8349983344361408E-4</v>
      </c>
      <c r="AK1171" s="187">
        <v>6</v>
      </c>
      <c r="AL1171" s="160">
        <f>IFERROR(AK1171/AG1157,"-")</f>
        <v>7.6923076923076927E-2</v>
      </c>
      <c r="AM1171" s="190">
        <f t="shared" si="675"/>
        <v>12646.833333333334</v>
      </c>
      <c r="AN1171" s="101">
        <f t="shared" si="676"/>
        <v>1.1792452830188679E-3</v>
      </c>
      <c r="AO1171" s="569"/>
      <c r="AP1171" s="586"/>
      <c r="AQ1171" s="117" t="s">
        <v>145</v>
      </c>
      <c r="AR1171" s="187">
        <f t="shared" si="667"/>
        <v>696660</v>
      </c>
      <c r="AS1171" s="160">
        <f>IFERROR(AR1171/AO1157,"-")</f>
        <v>1.527295758501976E-3</v>
      </c>
      <c r="AT1171" s="187">
        <f t="shared" si="668"/>
        <v>29</v>
      </c>
      <c r="AU1171" s="160">
        <f>IFERROR(AT1171/AP1157,"-")</f>
        <v>4.1547277936962751E-2</v>
      </c>
      <c r="AV1171" s="190">
        <f t="shared" si="677"/>
        <v>24022.758620689656</v>
      </c>
      <c r="AW1171" s="101">
        <f t="shared" si="678"/>
        <v>5.6996855345911946E-3</v>
      </c>
      <c r="AX1171" s="112"/>
      <c r="BN1171" s="476"/>
      <c r="BO1171" s="566"/>
      <c r="BP1171" s="569"/>
      <c r="BQ1171" s="569"/>
      <c r="BR1171" s="388" t="s">
        <v>142</v>
      </c>
      <c r="BS1171" s="374">
        <v>0</v>
      </c>
      <c r="BT1171" s="329">
        <v>0</v>
      </c>
      <c r="BU1171" s="374">
        <v>0</v>
      </c>
      <c r="BV1171" s="329">
        <v>0</v>
      </c>
      <c r="BW1171" s="374" t="s">
        <v>329</v>
      </c>
      <c r="BX1171" s="389">
        <v>0</v>
      </c>
      <c r="CA1171" s="9"/>
      <c r="CB1171" s="138"/>
      <c r="CC1171" s="138"/>
      <c r="CD1171" s="138"/>
      <c r="CE1171" s="138"/>
      <c r="CF1171" s="138"/>
      <c r="CG1171" s="138"/>
      <c r="CH1171" s="1"/>
      <c r="CI1171" s="9"/>
      <c r="CJ1171" s="130"/>
      <c r="CK1171" s="130"/>
      <c r="CL1171" s="130"/>
      <c r="CM1171" s="1"/>
      <c r="CN1171" s="1"/>
      <c r="CO1171" s="1"/>
      <c r="CP1171" s="1"/>
      <c r="CQ1171" s="1"/>
    </row>
    <row r="1172" spans="2:95" s="14" customFormat="1" ht="13.5" customHeight="1">
      <c r="B1172" s="451"/>
      <c r="C1172" s="566"/>
      <c r="D1172" s="581"/>
      <c r="E1172" s="569"/>
      <c r="F1172" s="569"/>
      <c r="G1172" s="117" t="s">
        <v>146</v>
      </c>
      <c r="H1172" s="187">
        <v>1146075</v>
      </c>
      <c r="I1172" s="160">
        <f>IFERROR(H1172/E1157,"-")</f>
        <v>3.9773808037718928E-3</v>
      </c>
      <c r="J1172" s="187">
        <v>18</v>
      </c>
      <c r="K1172" s="160">
        <f>IFERROR(J1172/F1157,"-")</f>
        <v>3.5573122529644272E-2</v>
      </c>
      <c r="L1172" s="190">
        <f t="shared" si="669"/>
        <v>63670.833333333336</v>
      </c>
      <c r="M1172" s="101">
        <f t="shared" si="670"/>
        <v>3.5377358490566039E-3</v>
      </c>
      <c r="N1172" s="569"/>
      <c r="O1172" s="569"/>
      <c r="P1172" s="117" t="s">
        <v>146</v>
      </c>
      <c r="Q1172" s="187">
        <v>59455</v>
      </c>
      <c r="R1172" s="160">
        <f>IFERROR(Q1172/N1157,"-")</f>
        <v>1.1317628565157695E-3</v>
      </c>
      <c r="S1172" s="187">
        <v>4</v>
      </c>
      <c r="T1172" s="160">
        <f>IFERROR(S1172/O1157,"-")</f>
        <v>5.4794520547945202E-2</v>
      </c>
      <c r="U1172" s="190">
        <f t="shared" si="671"/>
        <v>14863.75</v>
      </c>
      <c r="V1172" s="101">
        <f t="shared" si="672"/>
        <v>7.8616352201257866E-4</v>
      </c>
      <c r="W1172" s="569"/>
      <c r="X1172" s="569"/>
      <c r="Y1172" s="117" t="s">
        <v>146</v>
      </c>
      <c r="Z1172" s="187">
        <v>49057</v>
      </c>
      <c r="AA1172" s="160">
        <f>IFERROR(Z1172/W1157,"-")</f>
        <v>1.6589306040351067E-3</v>
      </c>
      <c r="AB1172" s="187">
        <v>4</v>
      </c>
      <c r="AC1172" s="160">
        <f>IFERROR(AB1172/X1157,"-")</f>
        <v>9.7560975609756101E-2</v>
      </c>
      <c r="AD1172" s="190">
        <f t="shared" si="673"/>
        <v>12264.25</v>
      </c>
      <c r="AE1172" s="101">
        <f t="shared" si="674"/>
        <v>7.8616352201257866E-4</v>
      </c>
      <c r="AF1172" s="569"/>
      <c r="AG1172" s="569"/>
      <c r="AH1172" s="117" t="s">
        <v>146</v>
      </c>
      <c r="AI1172" s="187">
        <v>136115</v>
      </c>
      <c r="AJ1172" s="160">
        <f>IFERROR(AI1172/AF1157,"-")</f>
        <v>1.5848180681485159E-3</v>
      </c>
      <c r="AK1172" s="187">
        <v>11</v>
      </c>
      <c r="AL1172" s="160">
        <f>IFERROR(AK1172/AG1157,"-")</f>
        <v>0.14102564102564102</v>
      </c>
      <c r="AM1172" s="190">
        <f t="shared" si="675"/>
        <v>12374.09090909091</v>
      </c>
      <c r="AN1172" s="101">
        <f t="shared" si="676"/>
        <v>2.1619496855345911E-3</v>
      </c>
      <c r="AO1172" s="569"/>
      <c r="AP1172" s="586"/>
      <c r="AQ1172" s="117" t="s">
        <v>146</v>
      </c>
      <c r="AR1172" s="187">
        <f t="shared" si="667"/>
        <v>1390702</v>
      </c>
      <c r="AS1172" s="160">
        <f>IFERROR(AR1172/AO1157,"-")</f>
        <v>3.0488520453883028E-3</v>
      </c>
      <c r="AT1172" s="187">
        <f t="shared" si="668"/>
        <v>37</v>
      </c>
      <c r="AU1172" s="160">
        <f>IFERROR(AT1172/AP1157,"-")</f>
        <v>5.300859598853868E-2</v>
      </c>
      <c r="AV1172" s="190">
        <f t="shared" si="677"/>
        <v>37586.54054054054</v>
      </c>
      <c r="AW1172" s="101">
        <f t="shared" si="678"/>
        <v>7.2720125786163523E-3</v>
      </c>
      <c r="AX1172" s="112"/>
      <c r="BN1172" s="476"/>
      <c r="BO1172" s="566"/>
      <c r="BP1172" s="569"/>
      <c r="BQ1172" s="569"/>
      <c r="BR1172" s="388" t="s">
        <v>143</v>
      </c>
      <c r="BS1172" s="374">
        <v>0</v>
      </c>
      <c r="BT1172" s="329">
        <v>0</v>
      </c>
      <c r="BU1172" s="374">
        <v>0</v>
      </c>
      <c r="BV1172" s="329">
        <v>0</v>
      </c>
      <c r="BW1172" s="374" t="s">
        <v>329</v>
      </c>
      <c r="BX1172" s="389">
        <v>0</v>
      </c>
      <c r="BZ1172" s="144"/>
      <c r="CA1172" s="9"/>
      <c r="CB1172" s="138"/>
      <c r="CC1172" s="138"/>
      <c r="CD1172" s="138"/>
      <c r="CE1172" s="138"/>
      <c r="CF1172" s="138"/>
      <c r="CG1172" s="138"/>
      <c r="CH1172" s="1"/>
      <c r="CI1172" s="9"/>
      <c r="CJ1172" s="130"/>
      <c r="CK1172" s="130"/>
      <c r="CL1172" s="130"/>
      <c r="CM1172" s="1"/>
      <c r="CN1172" s="1"/>
      <c r="CO1172" s="1"/>
      <c r="CP1172" s="1"/>
      <c r="CQ1172" s="1"/>
    </row>
    <row r="1173" spans="2:95" s="14" customFormat="1" ht="13.5" customHeight="1">
      <c r="B1173" s="451"/>
      <c r="C1173" s="566"/>
      <c r="D1173" s="581"/>
      <c r="E1173" s="569"/>
      <c r="F1173" s="569"/>
      <c r="G1173" s="118" t="s">
        <v>147</v>
      </c>
      <c r="H1173" s="188">
        <v>299528</v>
      </c>
      <c r="I1173" s="161">
        <f>IFERROR(H1173/E1157,"-")</f>
        <v>1.0394929802955194E-3</v>
      </c>
      <c r="J1173" s="188">
        <v>21</v>
      </c>
      <c r="K1173" s="161">
        <f>IFERROR(J1173/F1157,"-")</f>
        <v>4.1501976284584984E-2</v>
      </c>
      <c r="L1173" s="191">
        <f t="shared" si="669"/>
        <v>14263.238095238095</v>
      </c>
      <c r="M1173" s="102">
        <f t="shared" si="670"/>
        <v>4.1273584905660377E-3</v>
      </c>
      <c r="N1173" s="569"/>
      <c r="O1173" s="569"/>
      <c r="P1173" s="118" t="s">
        <v>147</v>
      </c>
      <c r="Q1173" s="188">
        <v>391665</v>
      </c>
      <c r="R1173" s="161">
        <f>IFERROR(Q1173/N1157,"-")</f>
        <v>7.4555865645824374E-3</v>
      </c>
      <c r="S1173" s="188">
        <v>4</v>
      </c>
      <c r="T1173" s="161">
        <f>IFERROR(S1173/O1157,"-")</f>
        <v>5.4794520547945202E-2</v>
      </c>
      <c r="U1173" s="191">
        <f t="shared" si="671"/>
        <v>97916.25</v>
      </c>
      <c r="V1173" s="102">
        <f t="shared" si="672"/>
        <v>7.8616352201257866E-4</v>
      </c>
      <c r="W1173" s="569"/>
      <c r="X1173" s="569"/>
      <c r="Y1173" s="118" t="s">
        <v>147</v>
      </c>
      <c r="Z1173" s="188">
        <v>85840</v>
      </c>
      <c r="AA1173" s="161">
        <f>IFERROR(Z1173/W1157,"-")</f>
        <v>2.9027988472669257E-3</v>
      </c>
      <c r="AB1173" s="188">
        <v>1</v>
      </c>
      <c r="AC1173" s="161">
        <f>IFERROR(AB1173/X1157,"-")</f>
        <v>2.4390243902439025E-2</v>
      </c>
      <c r="AD1173" s="191">
        <f t="shared" si="673"/>
        <v>85840</v>
      </c>
      <c r="AE1173" s="102">
        <f t="shared" si="674"/>
        <v>1.9654088050314466E-4</v>
      </c>
      <c r="AF1173" s="569"/>
      <c r="AG1173" s="569"/>
      <c r="AH1173" s="118" t="s">
        <v>147</v>
      </c>
      <c r="AI1173" s="188">
        <v>106745</v>
      </c>
      <c r="AJ1173" s="161">
        <f>IFERROR(AI1173/AF1157,"-")</f>
        <v>1.2428564426001053E-3</v>
      </c>
      <c r="AK1173" s="188">
        <v>8</v>
      </c>
      <c r="AL1173" s="161">
        <f>IFERROR(AK1173/AG1157,"-")</f>
        <v>0.10256410256410256</v>
      </c>
      <c r="AM1173" s="191">
        <f t="shared" si="675"/>
        <v>13343.125</v>
      </c>
      <c r="AN1173" s="102">
        <f t="shared" si="676"/>
        <v>1.5723270440251573E-3</v>
      </c>
      <c r="AO1173" s="569"/>
      <c r="AP1173" s="586"/>
      <c r="AQ1173" s="118" t="s">
        <v>147</v>
      </c>
      <c r="AR1173" s="188">
        <f t="shared" si="667"/>
        <v>883778</v>
      </c>
      <c r="AS1173" s="161">
        <f>IFERROR(AR1173/AO1157,"-")</f>
        <v>1.9375167095245303E-3</v>
      </c>
      <c r="AT1173" s="188">
        <f t="shared" si="668"/>
        <v>34</v>
      </c>
      <c r="AU1173" s="161">
        <f>IFERROR(AT1173/AP1157,"-")</f>
        <v>4.8710601719197708E-2</v>
      </c>
      <c r="AV1173" s="191">
        <f t="shared" si="677"/>
        <v>25993.470588235294</v>
      </c>
      <c r="AW1173" s="102">
        <f t="shared" si="678"/>
        <v>6.6823899371069185E-3</v>
      </c>
      <c r="AX1173" s="112"/>
      <c r="BN1173" s="476"/>
      <c r="BO1173" s="566"/>
      <c r="BP1173" s="569"/>
      <c r="BQ1173" s="569"/>
      <c r="BR1173" s="388" t="s">
        <v>144</v>
      </c>
      <c r="BS1173" s="374">
        <v>1006104</v>
      </c>
      <c r="BT1173" s="329">
        <v>1.5381026300670732E-2</v>
      </c>
      <c r="BU1173" s="374">
        <v>9</v>
      </c>
      <c r="BV1173" s="329">
        <v>0.13636363636363635</v>
      </c>
      <c r="BW1173" s="374">
        <v>111789.33333333333</v>
      </c>
      <c r="BX1173" s="389">
        <v>1.3599274705349048E-3</v>
      </c>
      <c r="CA1173" s="9"/>
      <c r="CB1173" s="138"/>
      <c r="CC1173" s="138"/>
      <c r="CD1173" s="138"/>
      <c r="CE1173" s="138"/>
      <c r="CF1173" s="138"/>
      <c r="CG1173" s="138"/>
      <c r="CH1173" s="1"/>
      <c r="CI1173" s="9"/>
      <c r="CJ1173" s="130"/>
      <c r="CK1173" s="130"/>
      <c r="CL1173" s="130"/>
      <c r="CM1173" s="1"/>
      <c r="CN1173" s="1"/>
      <c r="CO1173" s="1"/>
      <c r="CP1173" s="1"/>
      <c r="CQ1173" s="1"/>
    </row>
    <row r="1174" spans="2:95" s="14" customFormat="1" ht="13.5" customHeight="1">
      <c r="B1174" s="451"/>
      <c r="C1174" s="567"/>
      <c r="D1174" s="582"/>
      <c r="E1174" s="570"/>
      <c r="F1174" s="570"/>
      <c r="G1174" s="119" t="s">
        <v>74</v>
      </c>
      <c r="H1174" s="181">
        <v>65373317</v>
      </c>
      <c r="I1174" s="161">
        <f>IFERROR(H1174/E1157,"-")</f>
        <v>0.22687396210081778</v>
      </c>
      <c r="J1174" s="188">
        <v>346</v>
      </c>
      <c r="K1174" s="161">
        <f>IFERROR(J1174/F1157,"-")</f>
        <v>0.6837944664031621</v>
      </c>
      <c r="L1174" s="191">
        <f t="shared" si="669"/>
        <v>188940.2225433526</v>
      </c>
      <c r="M1174" s="103">
        <f t="shared" si="670"/>
        <v>6.8003144654088049E-2</v>
      </c>
      <c r="N1174" s="570"/>
      <c r="O1174" s="570"/>
      <c r="P1174" s="119" t="s">
        <v>74</v>
      </c>
      <c r="Q1174" s="181">
        <v>6462601</v>
      </c>
      <c r="R1174" s="161">
        <f>IFERROR(Q1174/N1157,"-")</f>
        <v>0.12301962439293025</v>
      </c>
      <c r="S1174" s="188">
        <v>51</v>
      </c>
      <c r="T1174" s="161">
        <f>IFERROR(S1174/O1157,"-")</f>
        <v>0.69863013698630139</v>
      </c>
      <c r="U1174" s="191">
        <f t="shared" si="671"/>
        <v>126717.66666666667</v>
      </c>
      <c r="V1174" s="103">
        <f t="shared" si="672"/>
        <v>1.0023584905660377E-2</v>
      </c>
      <c r="W1174" s="570"/>
      <c r="X1174" s="570"/>
      <c r="Y1174" s="119" t="s">
        <v>74</v>
      </c>
      <c r="Z1174" s="181">
        <v>4830492</v>
      </c>
      <c r="AA1174" s="161">
        <f>IFERROR(Z1174/W1157,"-")</f>
        <v>0.16334979740601241</v>
      </c>
      <c r="AB1174" s="188">
        <v>34</v>
      </c>
      <c r="AC1174" s="161">
        <f>IFERROR(AB1174/X1157,"-")</f>
        <v>0.82926829268292679</v>
      </c>
      <c r="AD1174" s="191">
        <f t="shared" si="673"/>
        <v>142073.29411764705</v>
      </c>
      <c r="AE1174" s="103">
        <f t="shared" si="674"/>
        <v>6.6823899371069185E-3</v>
      </c>
      <c r="AF1174" s="570"/>
      <c r="AG1174" s="570"/>
      <c r="AH1174" s="119" t="s">
        <v>74</v>
      </c>
      <c r="AI1174" s="181">
        <v>21346208</v>
      </c>
      <c r="AJ1174" s="161">
        <f>IFERROR(AI1174/AF1157,"-")</f>
        <v>0.24853878062562096</v>
      </c>
      <c r="AK1174" s="188">
        <v>68</v>
      </c>
      <c r="AL1174" s="161">
        <f>IFERROR(AK1174/AG1157,"-")</f>
        <v>0.87179487179487181</v>
      </c>
      <c r="AM1174" s="191">
        <f t="shared" si="675"/>
        <v>313914.82352941175</v>
      </c>
      <c r="AN1174" s="103">
        <f t="shared" si="676"/>
        <v>1.3364779874213837E-2</v>
      </c>
      <c r="AO1174" s="570"/>
      <c r="AP1174" s="587"/>
      <c r="AQ1174" s="119" t="s">
        <v>74</v>
      </c>
      <c r="AR1174" s="181">
        <f t="shared" si="667"/>
        <v>98012618</v>
      </c>
      <c r="AS1174" s="161">
        <f>IFERROR(AR1174/AO1157,"-")</f>
        <v>0.21487419365411309</v>
      </c>
      <c r="AT1174" s="188">
        <f t="shared" si="668"/>
        <v>499</v>
      </c>
      <c r="AU1174" s="161">
        <f>IFERROR(AT1174/AP1157,"-")</f>
        <v>0.71489971346704873</v>
      </c>
      <c r="AV1174" s="191">
        <f t="shared" si="677"/>
        <v>196418.07214428857</v>
      </c>
      <c r="AW1174" s="103">
        <f t="shared" si="678"/>
        <v>9.8073899371069181E-2</v>
      </c>
      <c r="AX1174" s="112"/>
      <c r="BN1174" s="476"/>
      <c r="BO1174" s="566"/>
      <c r="BP1174" s="569"/>
      <c r="BQ1174" s="569"/>
      <c r="BR1174" s="388" t="s">
        <v>145</v>
      </c>
      <c r="BS1174" s="374">
        <v>234796</v>
      </c>
      <c r="BT1174" s="329">
        <v>3.5894931848917066E-3</v>
      </c>
      <c r="BU1174" s="374">
        <v>8</v>
      </c>
      <c r="BV1174" s="329">
        <v>0.12121212121212122</v>
      </c>
      <c r="BW1174" s="374">
        <v>29349.5</v>
      </c>
      <c r="BX1174" s="389">
        <v>1.2088244182532487E-3</v>
      </c>
      <c r="CA1174" s="9"/>
      <c r="CB1174" s="138"/>
      <c r="CC1174" s="138"/>
      <c r="CD1174" s="138"/>
      <c r="CE1174" s="138"/>
      <c r="CF1174" s="138"/>
      <c r="CG1174" s="138"/>
      <c r="CH1174" s="1"/>
      <c r="CI1174" s="9"/>
      <c r="CJ1174" s="130"/>
      <c r="CK1174" s="130"/>
      <c r="CL1174" s="130"/>
      <c r="CM1174" s="1"/>
      <c r="CN1174" s="1"/>
      <c r="CO1174" s="1"/>
      <c r="CP1174" s="1"/>
      <c r="CQ1174" s="1"/>
    </row>
    <row r="1175" spans="2:95" s="14" customFormat="1" ht="13.5" customHeight="1">
      <c r="B1175" s="451">
        <v>66</v>
      </c>
      <c r="C1175" s="565" t="s">
        <v>5</v>
      </c>
      <c r="D1175" s="580">
        <f>BL70</f>
        <v>5235</v>
      </c>
      <c r="E1175" s="568">
        <f>VLOOKUP(C1175,$AY$5:$BI$78,2,0)</f>
        <v>367977110</v>
      </c>
      <c r="F1175" s="568">
        <f>VLOOKUP(C1175,$AY$5:$BI$78,7,0)</f>
        <v>675</v>
      </c>
      <c r="G1175" s="115" t="s">
        <v>133</v>
      </c>
      <c r="H1175" s="186">
        <v>1316010</v>
      </c>
      <c r="I1175" s="159">
        <f>IFERROR(H1175/E1175,"-")</f>
        <v>3.5763365824575339E-3</v>
      </c>
      <c r="J1175" s="186">
        <v>73</v>
      </c>
      <c r="K1175" s="159">
        <f>IFERROR(J1175/F1175,"-")</f>
        <v>0.10814814814814815</v>
      </c>
      <c r="L1175" s="189">
        <f t="shared" si="669"/>
        <v>18027.534246575342</v>
      </c>
      <c r="M1175" s="100">
        <f>IFERROR(J1175/$BL$70,0)</f>
        <v>1.3944603629417383E-2</v>
      </c>
      <c r="N1175" s="568">
        <f>VLOOKUP(C1175,$AY$5:$BI$78,3,0)</f>
        <v>57029800</v>
      </c>
      <c r="O1175" s="568">
        <f>VLOOKUP(C1175,$AY$5:$BI$78,8,0)</f>
        <v>89</v>
      </c>
      <c r="P1175" s="115" t="s">
        <v>133</v>
      </c>
      <c r="Q1175" s="186">
        <v>340926</v>
      </c>
      <c r="R1175" s="159">
        <f>IFERROR(Q1175/N1175,"-")</f>
        <v>5.9780325373751967E-3</v>
      </c>
      <c r="S1175" s="186">
        <v>14</v>
      </c>
      <c r="T1175" s="159">
        <f>IFERROR(S1175/O1175,"-")</f>
        <v>0.15730337078651685</v>
      </c>
      <c r="U1175" s="189">
        <f t="shared" si="671"/>
        <v>24351.857142857141</v>
      </c>
      <c r="V1175" s="100">
        <f>IFERROR(S1175/$BL$70,0)</f>
        <v>2.6743075453677175E-3</v>
      </c>
      <c r="W1175" s="568">
        <f>VLOOKUP(C1175,$AY$5:$BI$78,4,0)</f>
        <v>30982840</v>
      </c>
      <c r="X1175" s="568">
        <f>VLOOKUP(C1175,$AY$5:$BI$78,9,0)</f>
        <v>42</v>
      </c>
      <c r="Y1175" s="115" t="s">
        <v>133</v>
      </c>
      <c r="Z1175" s="186">
        <v>166979</v>
      </c>
      <c r="AA1175" s="159">
        <f>IFERROR(Z1175/W1175,"-")</f>
        <v>5.3894026499830229E-3</v>
      </c>
      <c r="AB1175" s="186">
        <v>9</v>
      </c>
      <c r="AC1175" s="159">
        <f>IFERROR(AB1175/X1175,"-")</f>
        <v>0.21428571428571427</v>
      </c>
      <c r="AD1175" s="189">
        <f t="shared" si="673"/>
        <v>18553.222222222223</v>
      </c>
      <c r="AE1175" s="100">
        <f>IFERROR(AB1175/$BL$70,0)</f>
        <v>1.7191977077363897E-3</v>
      </c>
      <c r="AF1175" s="568">
        <f>VLOOKUP(C1175,$AY$5:$BI$78,5,0)</f>
        <v>88791560</v>
      </c>
      <c r="AG1175" s="568">
        <f>VLOOKUP(C1175,$AY$5:$BI$78,10,0)</f>
        <v>118</v>
      </c>
      <c r="AH1175" s="115" t="s">
        <v>133</v>
      </c>
      <c r="AI1175" s="186">
        <v>1758149</v>
      </c>
      <c r="AJ1175" s="159">
        <f>IFERROR(AI1175/AF1175,"-")</f>
        <v>1.9800857198589594E-2</v>
      </c>
      <c r="AK1175" s="186">
        <v>21</v>
      </c>
      <c r="AL1175" s="159">
        <f>IFERROR(AK1175/AG1175,"-")</f>
        <v>0.17796610169491525</v>
      </c>
      <c r="AM1175" s="189">
        <f t="shared" si="675"/>
        <v>83721.380952380947</v>
      </c>
      <c r="AN1175" s="100">
        <f>IFERROR(AK1175/$BL$70,0)</f>
        <v>4.0114613180515755E-3</v>
      </c>
      <c r="AO1175" s="568">
        <f>VLOOKUP(C1175,$AY$5:$BI$78,6,0)</f>
        <v>544781310</v>
      </c>
      <c r="AP1175" s="585">
        <f>VLOOKUP(C1175,$AY$5:$BI$78,11,0)</f>
        <v>924</v>
      </c>
      <c r="AQ1175" s="115" t="s">
        <v>133</v>
      </c>
      <c r="AR1175" s="186">
        <f t="shared" si="667"/>
        <v>3582064</v>
      </c>
      <c r="AS1175" s="159">
        <f>IFERROR(AR1175/AO1175,"-")</f>
        <v>6.5752329131849255E-3</v>
      </c>
      <c r="AT1175" s="186">
        <f t="shared" si="668"/>
        <v>117</v>
      </c>
      <c r="AU1175" s="159">
        <f>IFERROR(AT1175/AP1175,"-")</f>
        <v>0.12662337662337661</v>
      </c>
      <c r="AV1175" s="189">
        <f t="shared" si="677"/>
        <v>30615.931623931625</v>
      </c>
      <c r="AW1175" s="100">
        <f>IFERROR(AT1175/$BL$70,0)</f>
        <v>2.2349570200573064E-2</v>
      </c>
      <c r="AX1175" s="112"/>
      <c r="BN1175" s="476"/>
      <c r="BO1175" s="566"/>
      <c r="BP1175" s="569"/>
      <c r="BQ1175" s="569"/>
      <c r="BR1175" s="388" t="s">
        <v>146</v>
      </c>
      <c r="BS1175" s="374">
        <v>157838</v>
      </c>
      <c r="BT1175" s="329">
        <v>2.4129815896222133E-3</v>
      </c>
      <c r="BU1175" s="374">
        <v>3</v>
      </c>
      <c r="BV1175" s="329">
        <v>4.5454545454545456E-2</v>
      </c>
      <c r="BW1175" s="374">
        <v>52612.666666666664</v>
      </c>
      <c r="BX1175" s="389">
        <v>4.5330915684496827E-4</v>
      </c>
      <c r="CA1175" s="9"/>
      <c r="CB1175" s="138"/>
      <c r="CC1175" s="138"/>
      <c r="CD1175" s="138"/>
      <c r="CE1175" s="138"/>
      <c r="CF1175" s="138"/>
      <c r="CG1175" s="138"/>
      <c r="CH1175" s="1"/>
      <c r="CI1175" s="9"/>
      <c r="CJ1175" s="130"/>
      <c r="CK1175" s="130"/>
      <c r="CL1175" s="130"/>
      <c r="CM1175" s="1"/>
      <c r="CN1175" s="1"/>
      <c r="CO1175" s="1"/>
      <c r="CP1175" s="1"/>
      <c r="CQ1175" s="1"/>
    </row>
    <row r="1176" spans="2:95" s="14" customFormat="1" ht="13.5" customHeight="1">
      <c r="B1176" s="451"/>
      <c r="C1176" s="566"/>
      <c r="D1176" s="581"/>
      <c r="E1176" s="569"/>
      <c r="F1176" s="569"/>
      <c r="G1176" s="116" t="s">
        <v>134</v>
      </c>
      <c r="H1176" s="187">
        <v>7072596</v>
      </c>
      <c r="I1176" s="160">
        <f>IFERROR(H1176/E1175,"-")</f>
        <v>1.9220206387294037E-2</v>
      </c>
      <c r="J1176" s="187">
        <v>128</v>
      </c>
      <c r="K1176" s="160">
        <f>IFERROR(J1176/F1175,"-")</f>
        <v>0.18962962962962962</v>
      </c>
      <c r="L1176" s="190">
        <f t="shared" si="669"/>
        <v>55254.65625</v>
      </c>
      <c r="M1176" s="101">
        <f t="shared" ref="M1176:M1192" si="679">IFERROR(J1176/$BL$70,0)</f>
        <v>2.4450811843361987E-2</v>
      </c>
      <c r="N1176" s="569"/>
      <c r="O1176" s="569"/>
      <c r="P1176" s="116" t="s">
        <v>134</v>
      </c>
      <c r="Q1176" s="187">
        <v>1740203</v>
      </c>
      <c r="R1176" s="160">
        <f>IFERROR(Q1176/N1175,"-")</f>
        <v>3.051392429922602E-2</v>
      </c>
      <c r="S1176" s="187">
        <v>15</v>
      </c>
      <c r="T1176" s="160">
        <f>IFERROR(S1176/O1175,"-")</f>
        <v>0.16853932584269662</v>
      </c>
      <c r="U1176" s="190">
        <f t="shared" si="671"/>
        <v>116013.53333333334</v>
      </c>
      <c r="V1176" s="101">
        <f t="shared" ref="V1176:V1192" si="680">IFERROR(S1176/$BL$70,0)</f>
        <v>2.8653295128939827E-3</v>
      </c>
      <c r="W1176" s="569"/>
      <c r="X1176" s="569"/>
      <c r="Y1176" s="116" t="s">
        <v>134</v>
      </c>
      <c r="Z1176" s="187">
        <v>194863</v>
      </c>
      <c r="AA1176" s="160">
        <f>IFERROR(Z1176/W1175,"-")</f>
        <v>6.2893847045654948E-3</v>
      </c>
      <c r="AB1176" s="187">
        <v>12</v>
      </c>
      <c r="AC1176" s="160">
        <f>IFERROR(AB1176/X1175,"-")</f>
        <v>0.2857142857142857</v>
      </c>
      <c r="AD1176" s="190">
        <f t="shared" si="673"/>
        <v>16238.583333333334</v>
      </c>
      <c r="AE1176" s="101">
        <f t="shared" ref="AE1176:AE1192" si="681">IFERROR(AB1176/$BL$70,0)</f>
        <v>2.2922636103151861E-3</v>
      </c>
      <c r="AF1176" s="569"/>
      <c r="AG1176" s="569"/>
      <c r="AH1176" s="116" t="s">
        <v>134</v>
      </c>
      <c r="AI1176" s="187">
        <v>4468782</v>
      </c>
      <c r="AJ1176" s="160">
        <f>IFERROR(AI1176/AF1175,"-")</f>
        <v>5.0328905134677214E-2</v>
      </c>
      <c r="AK1176" s="187">
        <v>34</v>
      </c>
      <c r="AL1176" s="160">
        <f>IFERROR(AK1176/AG1175,"-")</f>
        <v>0.28813559322033899</v>
      </c>
      <c r="AM1176" s="190">
        <f t="shared" si="675"/>
        <v>131434.76470588235</v>
      </c>
      <c r="AN1176" s="101">
        <f t="shared" ref="AN1176:AN1192" si="682">IFERROR(AK1176/$BL$70,0)</f>
        <v>6.4947468958930273E-3</v>
      </c>
      <c r="AO1176" s="569"/>
      <c r="AP1176" s="586"/>
      <c r="AQ1176" s="116" t="s">
        <v>134</v>
      </c>
      <c r="AR1176" s="187">
        <f t="shared" si="667"/>
        <v>13476444</v>
      </c>
      <c r="AS1176" s="160">
        <f>IFERROR(AR1176/AO1175,"-")</f>
        <v>2.4737346440904882E-2</v>
      </c>
      <c r="AT1176" s="187">
        <f t="shared" si="668"/>
        <v>189</v>
      </c>
      <c r="AU1176" s="160">
        <f>IFERROR(AT1176/AP1175,"-")</f>
        <v>0.20454545454545456</v>
      </c>
      <c r="AV1176" s="190">
        <f t="shared" si="677"/>
        <v>71303.936507936509</v>
      </c>
      <c r="AW1176" s="101">
        <f t="shared" ref="AW1176:AW1192" si="683">IFERROR(AT1176/$BL$70,0)</f>
        <v>3.6103151862464183E-2</v>
      </c>
      <c r="AX1176" s="112"/>
      <c r="BN1176" s="476"/>
      <c r="BO1176" s="566"/>
      <c r="BP1176" s="569"/>
      <c r="BQ1176" s="569"/>
      <c r="BR1176" s="388" t="s">
        <v>147</v>
      </c>
      <c r="BS1176" s="374">
        <v>45439</v>
      </c>
      <c r="BT1176" s="329">
        <v>6.9465826005679079E-4</v>
      </c>
      <c r="BU1176" s="374">
        <v>6</v>
      </c>
      <c r="BV1176" s="329">
        <v>9.0909090909090912E-2</v>
      </c>
      <c r="BW1176" s="374">
        <v>7573.166666666667</v>
      </c>
      <c r="BX1176" s="389">
        <v>9.0661831368993653E-4</v>
      </c>
      <c r="CA1176" s="9"/>
      <c r="CB1176" s="138"/>
      <c r="CC1176" s="138"/>
      <c r="CD1176" s="138"/>
      <c r="CE1176" s="138"/>
      <c r="CF1176" s="138"/>
      <c r="CG1176" s="138"/>
      <c r="CH1176" s="1"/>
      <c r="CI1176" s="9"/>
      <c r="CJ1176" s="130"/>
      <c r="CK1176" s="130"/>
      <c r="CL1176" s="130"/>
      <c r="CM1176" s="1"/>
      <c r="CN1176" s="1"/>
      <c r="CO1176" s="1"/>
      <c r="CP1176" s="1"/>
      <c r="CQ1176" s="1"/>
    </row>
    <row r="1177" spans="2:95" s="14" customFormat="1" ht="13.5" customHeight="1">
      <c r="B1177" s="451"/>
      <c r="C1177" s="566"/>
      <c r="D1177" s="581"/>
      <c r="E1177" s="569"/>
      <c r="F1177" s="569"/>
      <c r="G1177" s="116" t="s">
        <v>474</v>
      </c>
      <c r="H1177" s="187">
        <v>3016867</v>
      </c>
      <c r="I1177" s="160">
        <f>IFERROR(H1177/E1175,"-")</f>
        <v>8.19851810891172E-3</v>
      </c>
      <c r="J1177" s="187">
        <v>36</v>
      </c>
      <c r="K1177" s="160">
        <f>IFERROR(J1177/F1175,"-")</f>
        <v>5.3333333333333337E-2</v>
      </c>
      <c r="L1177" s="190">
        <f t="shared" ref="L1177" si="684">IFERROR(H1177/J1177,"-")</f>
        <v>83801.861111111109</v>
      </c>
      <c r="M1177" s="101">
        <f t="shared" si="679"/>
        <v>6.8767908309455587E-3</v>
      </c>
      <c r="N1177" s="569"/>
      <c r="O1177" s="569"/>
      <c r="P1177" s="116" t="s">
        <v>474</v>
      </c>
      <c r="Q1177" s="187">
        <v>193384</v>
      </c>
      <c r="R1177" s="160">
        <f>IFERROR(Q1177/N1175,"-")</f>
        <v>3.3909289529333786E-3</v>
      </c>
      <c r="S1177" s="187">
        <v>6</v>
      </c>
      <c r="T1177" s="160">
        <f>IFERROR(S1177/O1175,"-")</f>
        <v>6.741573033707865E-2</v>
      </c>
      <c r="U1177" s="190">
        <f t="shared" ref="U1177" si="685">IFERROR(Q1177/S1177,"-")</f>
        <v>32230.666666666668</v>
      </c>
      <c r="V1177" s="101">
        <f t="shared" si="680"/>
        <v>1.146131805157593E-3</v>
      </c>
      <c r="W1177" s="569"/>
      <c r="X1177" s="569"/>
      <c r="Y1177" s="116" t="s">
        <v>474</v>
      </c>
      <c r="Z1177" s="187">
        <v>2104382</v>
      </c>
      <c r="AA1177" s="160">
        <f>IFERROR(Z1177/W1175,"-")</f>
        <v>6.7920887820483861E-2</v>
      </c>
      <c r="AB1177" s="187">
        <v>4</v>
      </c>
      <c r="AC1177" s="160">
        <f>IFERROR(AB1177/X1175,"-")</f>
        <v>9.5238095238095233E-2</v>
      </c>
      <c r="AD1177" s="190">
        <f t="shared" ref="AD1177" si="686">IFERROR(Z1177/AB1177,"-")</f>
        <v>526095.5</v>
      </c>
      <c r="AE1177" s="101">
        <f t="shared" si="681"/>
        <v>7.640878701050621E-4</v>
      </c>
      <c r="AF1177" s="569"/>
      <c r="AG1177" s="569"/>
      <c r="AH1177" s="116" t="s">
        <v>474</v>
      </c>
      <c r="AI1177" s="187">
        <v>946868</v>
      </c>
      <c r="AJ1177" s="160">
        <f>IFERROR(AI1177/AF1175,"-")</f>
        <v>1.0663941482726511E-2</v>
      </c>
      <c r="AK1177" s="187">
        <v>6</v>
      </c>
      <c r="AL1177" s="160">
        <f>IFERROR(AK1177/AG1175,"-")</f>
        <v>5.0847457627118647E-2</v>
      </c>
      <c r="AM1177" s="190">
        <f t="shared" ref="AM1177" si="687">IFERROR(AI1177/AK1177,"-")</f>
        <v>157811.33333333334</v>
      </c>
      <c r="AN1177" s="101">
        <f t="shared" si="682"/>
        <v>1.146131805157593E-3</v>
      </c>
      <c r="AO1177" s="569"/>
      <c r="AP1177" s="586"/>
      <c r="AQ1177" s="116" t="s">
        <v>474</v>
      </c>
      <c r="AR1177" s="187">
        <f t="shared" ref="AR1177" si="688">SUM(H1177,Q1177,Z1177,AI1177)</f>
        <v>6261501</v>
      </c>
      <c r="AS1177" s="160">
        <f>IFERROR(AR1177/AO1175,"-")</f>
        <v>1.1493604653948206E-2</v>
      </c>
      <c r="AT1177" s="187">
        <f t="shared" ref="AT1177" si="689">SUM(J1177,S1177,AB1177,AK1177)</f>
        <v>52</v>
      </c>
      <c r="AU1177" s="160">
        <f>IFERROR(AT1177/AP1175,"-")</f>
        <v>5.627705627705628E-2</v>
      </c>
      <c r="AV1177" s="190">
        <f t="shared" ref="AV1177" si="690">IFERROR(AR1177/AT1177,"-")</f>
        <v>120413.48076923077</v>
      </c>
      <c r="AW1177" s="101">
        <f t="shared" si="683"/>
        <v>9.9331423113658071E-3</v>
      </c>
      <c r="AX1177" s="111"/>
      <c r="BJ1177" s="12"/>
      <c r="BM1177" s="12"/>
      <c r="BN1177" s="477"/>
      <c r="BO1177" s="567"/>
      <c r="BP1177" s="570"/>
      <c r="BQ1177" s="570"/>
      <c r="BR1177" s="119" t="s">
        <v>74</v>
      </c>
      <c r="BS1177" s="374">
        <v>12647694</v>
      </c>
      <c r="BT1177" s="329">
        <v>0.1933542795345565</v>
      </c>
      <c r="BU1177" s="374">
        <v>56</v>
      </c>
      <c r="BV1177" s="329">
        <v>0.84848484848484851</v>
      </c>
      <c r="BW1177" s="374">
        <v>225851.67857142858</v>
      </c>
      <c r="BX1177" s="389">
        <v>8.461770927772741E-3</v>
      </c>
      <c r="BY1177" s="12"/>
      <c r="CA1177" s="9"/>
      <c r="CB1177" s="138"/>
      <c r="CC1177" s="138"/>
      <c r="CD1177" s="138"/>
      <c r="CE1177" s="138"/>
      <c r="CF1177" s="138"/>
      <c r="CG1177" s="138"/>
      <c r="CH1177" s="1"/>
      <c r="CI1177" s="9"/>
      <c r="CJ1177" s="130"/>
      <c r="CK1177" s="130"/>
      <c r="CL1177" s="130"/>
      <c r="CM1177" s="1"/>
      <c r="CN1177" s="1"/>
      <c r="CO1177" s="1"/>
      <c r="CP1177" s="1"/>
      <c r="CQ1177" s="1"/>
    </row>
    <row r="1178" spans="2:95" s="14" customFormat="1" ht="13.5" customHeight="1">
      <c r="B1178" s="451"/>
      <c r="C1178" s="566"/>
      <c r="D1178" s="581"/>
      <c r="E1178" s="569"/>
      <c r="F1178" s="569"/>
      <c r="G1178" s="117" t="s">
        <v>135</v>
      </c>
      <c r="H1178" s="187">
        <v>4995996</v>
      </c>
      <c r="I1178" s="160">
        <f>IFERROR(H1178/E1175,"-")</f>
        <v>1.3576920586174504E-2</v>
      </c>
      <c r="J1178" s="187">
        <v>159</v>
      </c>
      <c r="K1178" s="160">
        <f>IFERROR(J1178/F1175,"-")</f>
        <v>0.23555555555555555</v>
      </c>
      <c r="L1178" s="190">
        <f t="shared" si="669"/>
        <v>31421.358490566039</v>
      </c>
      <c r="M1178" s="101">
        <f t="shared" si="679"/>
        <v>3.0372492836676219E-2</v>
      </c>
      <c r="N1178" s="569"/>
      <c r="O1178" s="569"/>
      <c r="P1178" s="117" t="s">
        <v>135</v>
      </c>
      <c r="Q1178" s="187">
        <v>1838276</v>
      </c>
      <c r="R1178" s="160">
        <f>IFERROR(Q1178/N1175,"-")</f>
        <v>3.2233604185881767E-2</v>
      </c>
      <c r="S1178" s="187">
        <v>21</v>
      </c>
      <c r="T1178" s="160">
        <f>IFERROR(S1178/O1175,"-")</f>
        <v>0.23595505617977527</v>
      </c>
      <c r="U1178" s="190">
        <f t="shared" si="671"/>
        <v>87536.952380952382</v>
      </c>
      <c r="V1178" s="101">
        <f t="shared" si="680"/>
        <v>4.0114613180515755E-3</v>
      </c>
      <c r="W1178" s="569"/>
      <c r="X1178" s="569"/>
      <c r="Y1178" s="117" t="s">
        <v>135</v>
      </c>
      <c r="Z1178" s="187">
        <v>183191</v>
      </c>
      <c r="AA1178" s="160">
        <f>IFERROR(Z1178/W1175,"-")</f>
        <v>5.9126600402028993E-3</v>
      </c>
      <c r="AB1178" s="187">
        <v>12</v>
      </c>
      <c r="AC1178" s="160">
        <f>IFERROR(AB1178/X1175,"-")</f>
        <v>0.2857142857142857</v>
      </c>
      <c r="AD1178" s="190">
        <f t="shared" si="673"/>
        <v>15265.916666666666</v>
      </c>
      <c r="AE1178" s="101">
        <f t="shared" si="681"/>
        <v>2.2922636103151861E-3</v>
      </c>
      <c r="AF1178" s="569"/>
      <c r="AG1178" s="569"/>
      <c r="AH1178" s="117" t="s">
        <v>135</v>
      </c>
      <c r="AI1178" s="187">
        <v>351292</v>
      </c>
      <c r="AJ1178" s="160">
        <f>IFERROR(AI1178/AF1175,"-")</f>
        <v>3.9563670240730089E-3</v>
      </c>
      <c r="AK1178" s="187">
        <v>26</v>
      </c>
      <c r="AL1178" s="160">
        <f>IFERROR(AK1178/AG1175,"-")</f>
        <v>0.22033898305084745</v>
      </c>
      <c r="AM1178" s="190">
        <f t="shared" si="675"/>
        <v>13511.23076923077</v>
      </c>
      <c r="AN1178" s="101">
        <f t="shared" si="682"/>
        <v>4.9665711556829036E-3</v>
      </c>
      <c r="AO1178" s="569"/>
      <c r="AP1178" s="586"/>
      <c r="AQ1178" s="117" t="s">
        <v>135</v>
      </c>
      <c r="AR1178" s="187">
        <f t="shared" si="667"/>
        <v>7368755</v>
      </c>
      <c r="AS1178" s="160">
        <f>IFERROR(AR1178/AO1175,"-")</f>
        <v>1.3526078932480265E-2</v>
      </c>
      <c r="AT1178" s="187">
        <f t="shared" si="668"/>
        <v>218</v>
      </c>
      <c r="AU1178" s="160">
        <f>IFERROR(AT1178/AP1175,"-")</f>
        <v>0.23593073593073594</v>
      </c>
      <c r="AV1178" s="190">
        <f t="shared" si="677"/>
        <v>33801.628440366971</v>
      </c>
      <c r="AW1178" s="101">
        <f t="shared" si="683"/>
        <v>4.1642788920725884E-2</v>
      </c>
      <c r="AX1178" s="112"/>
      <c r="BN1178" s="555">
        <v>70</v>
      </c>
      <c r="BO1178" s="565" t="s">
        <v>48</v>
      </c>
      <c r="BP1178" s="568">
        <v>9583150</v>
      </c>
      <c r="BQ1178" s="568">
        <v>16</v>
      </c>
      <c r="BR1178" s="388" t="s">
        <v>133</v>
      </c>
      <c r="BS1178" s="374">
        <v>111237</v>
      </c>
      <c r="BT1178" s="329">
        <v>1.1607561188127077E-2</v>
      </c>
      <c r="BU1178" s="374">
        <v>5</v>
      </c>
      <c r="BV1178" s="329">
        <v>0.3125</v>
      </c>
      <c r="BW1178" s="374">
        <v>22247.4</v>
      </c>
      <c r="BX1178" s="389">
        <v>4.608294930875576E-3</v>
      </c>
      <c r="CA1178" s="9"/>
      <c r="CB1178" s="138"/>
      <c r="CC1178" s="138"/>
      <c r="CD1178" s="138"/>
      <c r="CE1178" s="138"/>
      <c r="CF1178" s="138"/>
      <c r="CG1178" s="138"/>
      <c r="CH1178" s="1"/>
      <c r="CI1178" s="9"/>
      <c r="CJ1178" s="130"/>
      <c r="CK1178" s="130"/>
      <c r="CL1178" s="130"/>
      <c r="CM1178" s="1"/>
      <c r="CN1178" s="1"/>
      <c r="CO1178" s="1"/>
      <c r="CP1178" s="1"/>
      <c r="CQ1178" s="1"/>
    </row>
    <row r="1179" spans="2:95" s="14" customFormat="1" ht="13.5" customHeight="1">
      <c r="B1179" s="451"/>
      <c r="C1179" s="566"/>
      <c r="D1179" s="581"/>
      <c r="E1179" s="569"/>
      <c r="F1179" s="569"/>
      <c r="G1179" s="117" t="s">
        <v>136</v>
      </c>
      <c r="H1179" s="187">
        <v>4124647</v>
      </c>
      <c r="I1179" s="160">
        <f>IFERROR(H1179/E1175,"-")</f>
        <v>1.1208977101863754E-2</v>
      </c>
      <c r="J1179" s="187">
        <v>34</v>
      </c>
      <c r="K1179" s="160">
        <f>IFERROR(J1179/F1175,"-")</f>
        <v>5.0370370370370371E-2</v>
      </c>
      <c r="L1179" s="190">
        <f t="shared" si="669"/>
        <v>121313.14705882352</v>
      </c>
      <c r="M1179" s="101">
        <f t="shared" si="679"/>
        <v>6.4947468958930273E-3</v>
      </c>
      <c r="N1179" s="569"/>
      <c r="O1179" s="569"/>
      <c r="P1179" s="117" t="s">
        <v>136</v>
      </c>
      <c r="Q1179" s="187">
        <v>34456</v>
      </c>
      <c r="R1179" s="160">
        <f>IFERROR(Q1179/N1175,"-")</f>
        <v>6.041753609516428E-4</v>
      </c>
      <c r="S1179" s="187">
        <v>6</v>
      </c>
      <c r="T1179" s="160">
        <f>IFERROR(S1179/O1175,"-")</f>
        <v>6.741573033707865E-2</v>
      </c>
      <c r="U1179" s="190">
        <f t="shared" si="671"/>
        <v>5742.666666666667</v>
      </c>
      <c r="V1179" s="101">
        <f t="shared" si="680"/>
        <v>1.146131805157593E-3</v>
      </c>
      <c r="W1179" s="569"/>
      <c r="X1179" s="569"/>
      <c r="Y1179" s="117" t="s">
        <v>136</v>
      </c>
      <c r="Z1179" s="187">
        <v>4924</v>
      </c>
      <c r="AA1179" s="160">
        <f>IFERROR(Z1179/W1175,"-")</f>
        <v>1.589266832866193E-4</v>
      </c>
      <c r="AB1179" s="187">
        <v>1</v>
      </c>
      <c r="AC1179" s="160">
        <f>IFERROR(AB1179/X1175,"-")</f>
        <v>2.3809523809523808E-2</v>
      </c>
      <c r="AD1179" s="190">
        <f t="shared" si="673"/>
        <v>4924</v>
      </c>
      <c r="AE1179" s="101">
        <f t="shared" si="681"/>
        <v>1.9102196752626553E-4</v>
      </c>
      <c r="AF1179" s="569"/>
      <c r="AG1179" s="569"/>
      <c r="AH1179" s="117" t="s">
        <v>136</v>
      </c>
      <c r="AI1179" s="187">
        <v>100370</v>
      </c>
      <c r="AJ1179" s="160">
        <f>IFERROR(AI1179/AF1175,"-")</f>
        <v>1.130400231733737E-3</v>
      </c>
      <c r="AK1179" s="187">
        <v>5</v>
      </c>
      <c r="AL1179" s="160">
        <f>IFERROR(AK1179/AG1175,"-")</f>
        <v>4.2372881355932202E-2</v>
      </c>
      <c r="AM1179" s="190">
        <f t="shared" si="675"/>
        <v>20074</v>
      </c>
      <c r="AN1179" s="101">
        <f t="shared" si="682"/>
        <v>9.5510983763132757E-4</v>
      </c>
      <c r="AO1179" s="569"/>
      <c r="AP1179" s="586"/>
      <c r="AQ1179" s="117" t="s">
        <v>136</v>
      </c>
      <c r="AR1179" s="187">
        <f t="shared" si="667"/>
        <v>4264397</v>
      </c>
      <c r="AS1179" s="160">
        <f>IFERROR(AR1179/AO1175,"-")</f>
        <v>7.8277226507642121E-3</v>
      </c>
      <c r="AT1179" s="187">
        <f t="shared" si="668"/>
        <v>46</v>
      </c>
      <c r="AU1179" s="160">
        <f>IFERROR(AT1179/AP1175,"-")</f>
        <v>4.9783549783549784E-2</v>
      </c>
      <c r="AV1179" s="190">
        <f t="shared" si="677"/>
        <v>92704.282608695648</v>
      </c>
      <c r="AW1179" s="101">
        <f t="shared" si="683"/>
        <v>8.7870105062082138E-3</v>
      </c>
      <c r="AX1179" s="112"/>
      <c r="BN1179" s="476"/>
      <c r="BO1179" s="566"/>
      <c r="BP1179" s="569"/>
      <c r="BQ1179" s="569"/>
      <c r="BR1179" s="388" t="s">
        <v>134</v>
      </c>
      <c r="BS1179" s="374">
        <v>116754</v>
      </c>
      <c r="BT1179" s="329">
        <v>1.2183259158001284E-2</v>
      </c>
      <c r="BU1179" s="374">
        <v>5</v>
      </c>
      <c r="BV1179" s="329">
        <v>0.3125</v>
      </c>
      <c r="BW1179" s="374">
        <v>23350.799999999999</v>
      </c>
      <c r="BX1179" s="389">
        <v>4.608294930875576E-3</v>
      </c>
      <c r="CA1179" s="9"/>
      <c r="CB1179" s="138"/>
      <c r="CC1179" s="138"/>
      <c r="CD1179" s="138"/>
      <c r="CE1179" s="138"/>
      <c r="CF1179" s="138"/>
      <c r="CG1179" s="138"/>
      <c r="CH1179" s="1"/>
      <c r="CI1179" s="9"/>
      <c r="CJ1179" s="130"/>
      <c r="CK1179" s="130"/>
      <c r="CL1179" s="130"/>
      <c r="CM1179" s="1"/>
      <c r="CN1179" s="1"/>
      <c r="CO1179" s="1"/>
      <c r="CP1179" s="1"/>
      <c r="CQ1179" s="1"/>
    </row>
    <row r="1180" spans="2:95" s="14" customFormat="1" ht="13.5" customHeight="1">
      <c r="B1180" s="451"/>
      <c r="C1180" s="566"/>
      <c r="D1180" s="581"/>
      <c r="E1180" s="569"/>
      <c r="F1180" s="569"/>
      <c r="G1180" s="117" t="s">
        <v>137</v>
      </c>
      <c r="H1180" s="187">
        <v>7918981</v>
      </c>
      <c r="I1180" s="160">
        <f>IFERROR(H1180/E1175,"-")</f>
        <v>2.1520308695288138E-2</v>
      </c>
      <c r="J1180" s="187">
        <v>185</v>
      </c>
      <c r="K1180" s="160">
        <f>IFERROR(J1180/F1175,"-")</f>
        <v>0.27407407407407408</v>
      </c>
      <c r="L1180" s="190">
        <f t="shared" si="669"/>
        <v>42805.302702702706</v>
      </c>
      <c r="M1180" s="101">
        <f t="shared" si="679"/>
        <v>3.5339063992359122E-2</v>
      </c>
      <c r="N1180" s="569"/>
      <c r="O1180" s="569"/>
      <c r="P1180" s="117" t="s">
        <v>137</v>
      </c>
      <c r="Q1180" s="187">
        <v>1362616</v>
      </c>
      <c r="R1180" s="160">
        <f>IFERROR(Q1180/N1175,"-")</f>
        <v>2.3893052404181672E-2</v>
      </c>
      <c r="S1180" s="187">
        <v>25</v>
      </c>
      <c r="T1180" s="160">
        <f>IFERROR(S1180/O1175,"-")</f>
        <v>0.2808988764044944</v>
      </c>
      <c r="U1180" s="190">
        <f t="shared" si="671"/>
        <v>54504.639999999999</v>
      </c>
      <c r="V1180" s="101">
        <f t="shared" si="680"/>
        <v>4.7755491881566383E-3</v>
      </c>
      <c r="W1180" s="569"/>
      <c r="X1180" s="569"/>
      <c r="Y1180" s="117" t="s">
        <v>137</v>
      </c>
      <c r="Z1180" s="187">
        <v>165196</v>
      </c>
      <c r="AA1180" s="160">
        <f>IFERROR(Z1180/W1175,"-")</f>
        <v>5.3318546653566938E-3</v>
      </c>
      <c r="AB1180" s="187">
        <v>12</v>
      </c>
      <c r="AC1180" s="160">
        <f>IFERROR(AB1180/X1175,"-")</f>
        <v>0.2857142857142857</v>
      </c>
      <c r="AD1180" s="190">
        <f t="shared" si="673"/>
        <v>13766.333333333334</v>
      </c>
      <c r="AE1180" s="101">
        <f t="shared" si="681"/>
        <v>2.2922636103151861E-3</v>
      </c>
      <c r="AF1180" s="569"/>
      <c r="AG1180" s="569"/>
      <c r="AH1180" s="117" t="s">
        <v>137</v>
      </c>
      <c r="AI1180" s="187">
        <v>945932</v>
      </c>
      <c r="AJ1180" s="160">
        <f>IFERROR(AI1180/AF1175,"-")</f>
        <v>1.0653399940264593E-2</v>
      </c>
      <c r="AK1180" s="187">
        <v>47</v>
      </c>
      <c r="AL1180" s="160">
        <f>IFERROR(AK1180/AG1175,"-")</f>
        <v>0.39830508474576271</v>
      </c>
      <c r="AM1180" s="190">
        <f t="shared" si="675"/>
        <v>20126.212765957447</v>
      </c>
      <c r="AN1180" s="101">
        <f t="shared" si="682"/>
        <v>8.9780324737344791E-3</v>
      </c>
      <c r="AO1180" s="569"/>
      <c r="AP1180" s="586"/>
      <c r="AQ1180" s="117" t="s">
        <v>137</v>
      </c>
      <c r="AR1180" s="187">
        <f t="shared" si="667"/>
        <v>10392725</v>
      </c>
      <c r="AS1180" s="160">
        <f>IFERROR(AR1180/AO1175,"-")</f>
        <v>1.9076875085894559E-2</v>
      </c>
      <c r="AT1180" s="187">
        <f t="shared" si="668"/>
        <v>269</v>
      </c>
      <c r="AU1180" s="160">
        <f>IFERROR(AT1180/AP1175,"-")</f>
        <v>0.29112554112554112</v>
      </c>
      <c r="AV1180" s="190">
        <f t="shared" si="677"/>
        <v>38634.665427509295</v>
      </c>
      <c r="AW1180" s="101">
        <f t="shared" si="683"/>
        <v>5.1384909264565425E-2</v>
      </c>
      <c r="AX1180" s="112"/>
      <c r="BN1180" s="476"/>
      <c r="BO1180" s="566"/>
      <c r="BP1180" s="569"/>
      <c r="BQ1180" s="569"/>
      <c r="BR1180" s="388" t="s">
        <v>135</v>
      </c>
      <c r="BS1180" s="374">
        <v>45246</v>
      </c>
      <c r="BT1180" s="329">
        <v>4.7214120617959645E-3</v>
      </c>
      <c r="BU1180" s="374">
        <v>4</v>
      </c>
      <c r="BV1180" s="329">
        <v>0.25</v>
      </c>
      <c r="BW1180" s="374">
        <v>11311.5</v>
      </c>
      <c r="BX1180" s="389">
        <v>3.6866359447004608E-3</v>
      </c>
      <c r="CA1180" s="9"/>
      <c r="CB1180" s="138"/>
      <c r="CC1180" s="138"/>
      <c r="CD1180" s="138"/>
      <c r="CE1180" s="138"/>
      <c r="CF1180" s="138"/>
      <c r="CG1180" s="138"/>
      <c r="CH1180" s="1"/>
      <c r="CI1180" s="9"/>
      <c r="CJ1180" s="130"/>
      <c r="CK1180" s="130"/>
      <c r="CL1180" s="130"/>
      <c r="CM1180" s="1"/>
      <c r="CN1180" s="1"/>
      <c r="CO1180" s="1"/>
      <c r="CP1180" s="1"/>
      <c r="CQ1180" s="1"/>
    </row>
    <row r="1181" spans="2:95" s="14" customFormat="1" ht="13.5" customHeight="1">
      <c r="B1181" s="451"/>
      <c r="C1181" s="566"/>
      <c r="D1181" s="581"/>
      <c r="E1181" s="569"/>
      <c r="F1181" s="569"/>
      <c r="G1181" s="117" t="s">
        <v>138</v>
      </c>
      <c r="H1181" s="187">
        <v>8544743</v>
      </c>
      <c r="I1181" s="160">
        <f>IFERROR(H1181/E1175,"-")</f>
        <v>2.322085468848864E-2</v>
      </c>
      <c r="J1181" s="187">
        <v>179</v>
      </c>
      <c r="K1181" s="160">
        <f>IFERROR(J1181/F1175,"-")</f>
        <v>0.26518518518518519</v>
      </c>
      <c r="L1181" s="190">
        <f t="shared" si="669"/>
        <v>47735.994413407818</v>
      </c>
      <c r="M1181" s="101">
        <f t="shared" si="679"/>
        <v>3.4192932187201527E-2</v>
      </c>
      <c r="N1181" s="569"/>
      <c r="O1181" s="569"/>
      <c r="P1181" s="117" t="s">
        <v>138</v>
      </c>
      <c r="Q1181" s="187">
        <v>1731126</v>
      </c>
      <c r="R1181" s="160">
        <f>IFERROR(Q1181/N1175,"-")</f>
        <v>3.035476189641205E-2</v>
      </c>
      <c r="S1181" s="187">
        <v>31</v>
      </c>
      <c r="T1181" s="160">
        <f>IFERROR(S1181/O1175,"-")</f>
        <v>0.34831460674157305</v>
      </c>
      <c r="U1181" s="190">
        <f t="shared" si="671"/>
        <v>55842.774193548386</v>
      </c>
      <c r="V1181" s="101">
        <f t="shared" si="680"/>
        <v>5.9216809933142316E-3</v>
      </c>
      <c r="W1181" s="569"/>
      <c r="X1181" s="569"/>
      <c r="Y1181" s="117" t="s">
        <v>138</v>
      </c>
      <c r="Z1181" s="187">
        <v>618468</v>
      </c>
      <c r="AA1181" s="160">
        <f>IFERROR(Z1181/W1175,"-")</f>
        <v>1.9961630373458342E-2</v>
      </c>
      <c r="AB1181" s="187">
        <v>10</v>
      </c>
      <c r="AC1181" s="160">
        <f>IFERROR(AB1181/X1175,"-")</f>
        <v>0.23809523809523808</v>
      </c>
      <c r="AD1181" s="190">
        <f t="shared" si="673"/>
        <v>61846.8</v>
      </c>
      <c r="AE1181" s="101">
        <f t="shared" si="681"/>
        <v>1.9102196752626551E-3</v>
      </c>
      <c r="AF1181" s="569"/>
      <c r="AG1181" s="569"/>
      <c r="AH1181" s="117" t="s">
        <v>138</v>
      </c>
      <c r="AI1181" s="187">
        <v>2394446</v>
      </c>
      <c r="AJ1181" s="160">
        <f>IFERROR(AI1181/AF1175,"-")</f>
        <v>2.696704506599501E-2</v>
      </c>
      <c r="AK1181" s="187">
        <v>42</v>
      </c>
      <c r="AL1181" s="160">
        <f>IFERROR(AK1181/AG1175,"-")</f>
        <v>0.3559322033898305</v>
      </c>
      <c r="AM1181" s="190">
        <f t="shared" si="675"/>
        <v>57010.619047619046</v>
      </c>
      <c r="AN1181" s="101">
        <f t="shared" si="682"/>
        <v>8.0229226361031511E-3</v>
      </c>
      <c r="AO1181" s="569"/>
      <c r="AP1181" s="586"/>
      <c r="AQ1181" s="117" t="s">
        <v>138</v>
      </c>
      <c r="AR1181" s="187">
        <f t="shared" si="667"/>
        <v>13288783</v>
      </c>
      <c r="AS1181" s="160">
        <f>IFERROR(AR1181/AO1175,"-")</f>
        <v>2.4392876106560997E-2</v>
      </c>
      <c r="AT1181" s="187">
        <f t="shared" si="668"/>
        <v>262</v>
      </c>
      <c r="AU1181" s="160">
        <f>IFERROR(AT1181/AP1175,"-")</f>
        <v>0.28354978354978355</v>
      </c>
      <c r="AV1181" s="190">
        <f t="shared" si="677"/>
        <v>50720.545801526714</v>
      </c>
      <c r="AW1181" s="101">
        <f t="shared" si="683"/>
        <v>5.004775549188157E-2</v>
      </c>
      <c r="AX1181" s="112"/>
      <c r="BN1181" s="476"/>
      <c r="BO1181" s="566"/>
      <c r="BP1181" s="569"/>
      <c r="BQ1181" s="569"/>
      <c r="BR1181" s="388" t="s">
        <v>136</v>
      </c>
      <c r="BS1181" s="374">
        <v>17756</v>
      </c>
      <c r="BT1181" s="329">
        <v>1.8528354455476541E-3</v>
      </c>
      <c r="BU1181" s="374">
        <v>1</v>
      </c>
      <c r="BV1181" s="329">
        <v>6.25E-2</v>
      </c>
      <c r="BW1181" s="374">
        <v>17756</v>
      </c>
      <c r="BX1181" s="389">
        <v>9.2165898617511521E-4</v>
      </c>
      <c r="CA1181" s="9"/>
      <c r="CB1181" s="138"/>
      <c r="CC1181" s="138"/>
      <c r="CD1181" s="138"/>
      <c r="CE1181" s="138"/>
      <c r="CF1181" s="138"/>
      <c r="CG1181" s="138"/>
      <c r="CH1181" s="1"/>
      <c r="CI1181" s="9"/>
      <c r="CJ1181" s="130"/>
      <c r="CK1181" s="130"/>
      <c r="CL1181" s="130"/>
      <c r="CM1181" s="1"/>
      <c r="CN1181" s="1"/>
      <c r="CO1181" s="1"/>
      <c r="CP1181" s="1"/>
      <c r="CQ1181" s="1"/>
    </row>
    <row r="1182" spans="2:95" s="14" customFormat="1" ht="13.5" customHeight="1">
      <c r="B1182" s="451"/>
      <c r="C1182" s="566"/>
      <c r="D1182" s="581"/>
      <c r="E1182" s="569"/>
      <c r="F1182" s="569"/>
      <c r="G1182" s="117" t="s">
        <v>139</v>
      </c>
      <c r="H1182" s="187">
        <v>11799966</v>
      </c>
      <c r="I1182" s="160">
        <f>IFERROR(H1182/E1175,"-")</f>
        <v>3.2067119609695285E-2</v>
      </c>
      <c r="J1182" s="187">
        <v>76</v>
      </c>
      <c r="K1182" s="160">
        <f>IFERROR(J1182/F1175,"-")</f>
        <v>0.11259259259259259</v>
      </c>
      <c r="L1182" s="190">
        <f t="shared" si="669"/>
        <v>155262.71052631579</v>
      </c>
      <c r="M1182" s="101">
        <f t="shared" si="679"/>
        <v>1.451766953199618E-2</v>
      </c>
      <c r="N1182" s="569"/>
      <c r="O1182" s="569"/>
      <c r="P1182" s="117" t="s">
        <v>139</v>
      </c>
      <c r="Q1182" s="187">
        <v>4347374</v>
      </c>
      <c r="R1182" s="160">
        <f>IFERROR(Q1182/N1175,"-")</f>
        <v>7.622986578946446E-2</v>
      </c>
      <c r="S1182" s="187">
        <v>9</v>
      </c>
      <c r="T1182" s="160">
        <f>IFERROR(S1182/O1175,"-")</f>
        <v>0.10112359550561797</v>
      </c>
      <c r="U1182" s="190">
        <f t="shared" si="671"/>
        <v>483041.55555555556</v>
      </c>
      <c r="V1182" s="101">
        <f t="shared" si="680"/>
        <v>1.7191977077363897E-3</v>
      </c>
      <c r="W1182" s="569"/>
      <c r="X1182" s="569"/>
      <c r="Y1182" s="117" t="s">
        <v>139</v>
      </c>
      <c r="Z1182" s="187">
        <v>27603</v>
      </c>
      <c r="AA1182" s="160">
        <f>IFERROR(Z1182/W1175,"-")</f>
        <v>8.9091251802610736E-4</v>
      </c>
      <c r="AB1182" s="187">
        <v>4</v>
      </c>
      <c r="AC1182" s="160">
        <f>IFERROR(AB1182/X1175,"-")</f>
        <v>9.5238095238095233E-2</v>
      </c>
      <c r="AD1182" s="190">
        <f t="shared" si="673"/>
        <v>6900.75</v>
      </c>
      <c r="AE1182" s="101">
        <f t="shared" si="681"/>
        <v>7.640878701050621E-4</v>
      </c>
      <c r="AF1182" s="569"/>
      <c r="AG1182" s="569"/>
      <c r="AH1182" s="117" t="s">
        <v>139</v>
      </c>
      <c r="AI1182" s="187">
        <v>311940</v>
      </c>
      <c r="AJ1182" s="160">
        <f>IFERROR(AI1182/AF1175,"-")</f>
        <v>3.513171747404821E-3</v>
      </c>
      <c r="AK1182" s="187">
        <v>20</v>
      </c>
      <c r="AL1182" s="160">
        <f>IFERROR(AK1182/AG1175,"-")</f>
        <v>0.16949152542372881</v>
      </c>
      <c r="AM1182" s="190">
        <f t="shared" si="675"/>
        <v>15597</v>
      </c>
      <c r="AN1182" s="101">
        <f t="shared" si="682"/>
        <v>3.8204393505253103E-3</v>
      </c>
      <c r="AO1182" s="569"/>
      <c r="AP1182" s="586"/>
      <c r="AQ1182" s="117" t="s">
        <v>139</v>
      </c>
      <c r="AR1182" s="187">
        <f t="shared" si="667"/>
        <v>16486883</v>
      </c>
      <c r="AS1182" s="160">
        <f>IFERROR(AR1182/AO1175,"-")</f>
        <v>3.0263305104942018E-2</v>
      </c>
      <c r="AT1182" s="187">
        <f t="shared" si="668"/>
        <v>109</v>
      </c>
      <c r="AU1182" s="160">
        <f>IFERROR(AT1182/AP1175,"-")</f>
        <v>0.11796536796536797</v>
      </c>
      <c r="AV1182" s="190">
        <f t="shared" si="677"/>
        <v>151255.80733944953</v>
      </c>
      <c r="AW1182" s="101">
        <f t="shared" si="683"/>
        <v>2.0821394460362942E-2</v>
      </c>
      <c r="AX1182" s="112"/>
      <c r="BN1182" s="476"/>
      <c r="BO1182" s="566"/>
      <c r="BP1182" s="569"/>
      <c r="BQ1182" s="569"/>
      <c r="BR1182" s="388" t="s">
        <v>137</v>
      </c>
      <c r="BS1182" s="374">
        <v>71874</v>
      </c>
      <c r="BT1182" s="329">
        <v>7.5000391311833793E-3</v>
      </c>
      <c r="BU1182" s="374">
        <v>7</v>
      </c>
      <c r="BV1182" s="329">
        <v>0.4375</v>
      </c>
      <c r="BW1182" s="374">
        <v>10267.714285714286</v>
      </c>
      <c r="BX1182" s="389">
        <v>6.4516129032258064E-3</v>
      </c>
      <c r="CA1182" s="9"/>
      <c r="CB1182" s="138"/>
      <c r="CC1182" s="138"/>
      <c r="CD1182" s="138"/>
      <c r="CE1182" s="138"/>
      <c r="CF1182" s="138"/>
      <c r="CG1182" s="138"/>
      <c r="CH1182" s="1"/>
      <c r="CI1182" s="9"/>
      <c r="CJ1182" s="130"/>
      <c r="CK1182" s="130"/>
      <c r="CL1182" s="130"/>
      <c r="CM1182" s="1"/>
      <c r="CN1182" s="1"/>
      <c r="CO1182" s="1"/>
      <c r="CP1182" s="1"/>
      <c r="CQ1182" s="1"/>
    </row>
    <row r="1183" spans="2:95" s="14" customFormat="1" ht="13.5" customHeight="1">
      <c r="B1183" s="451"/>
      <c r="C1183" s="566"/>
      <c r="D1183" s="581"/>
      <c r="E1183" s="569"/>
      <c r="F1183" s="569"/>
      <c r="G1183" s="117" t="s">
        <v>149</v>
      </c>
      <c r="H1183" s="187">
        <v>0</v>
      </c>
      <c r="I1183" s="160">
        <f>IFERROR(H1183/E1175,"-")</f>
        <v>0</v>
      </c>
      <c r="J1183" s="187">
        <v>0</v>
      </c>
      <c r="K1183" s="160">
        <f>IFERROR(J1183/F1175,"-")</f>
        <v>0</v>
      </c>
      <c r="L1183" s="190" t="str">
        <f t="shared" si="669"/>
        <v>-</v>
      </c>
      <c r="M1183" s="101">
        <f t="shared" si="679"/>
        <v>0</v>
      </c>
      <c r="N1183" s="569"/>
      <c r="O1183" s="569"/>
      <c r="P1183" s="117" t="s">
        <v>149</v>
      </c>
      <c r="Q1183" s="187">
        <v>0</v>
      </c>
      <c r="R1183" s="160">
        <f>IFERROR(Q1183/N1175,"-")</f>
        <v>0</v>
      </c>
      <c r="S1183" s="187">
        <v>0</v>
      </c>
      <c r="T1183" s="160">
        <f>IFERROR(S1183/O1175,"-")</f>
        <v>0</v>
      </c>
      <c r="U1183" s="190" t="str">
        <f t="shared" si="671"/>
        <v>-</v>
      </c>
      <c r="V1183" s="101">
        <f t="shared" si="680"/>
        <v>0</v>
      </c>
      <c r="W1183" s="569"/>
      <c r="X1183" s="569"/>
      <c r="Y1183" s="117" t="s">
        <v>149</v>
      </c>
      <c r="Z1183" s="187">
        <v>0</v>
      </c>
      <c r="AA1183" s="160">
        <f>IFERROR(Z1183/W1175,"-")</f>
        <v>0</v>
      </c>
      <c r="AB1183" s="187">
        <v>0</v>
      </c>
      <c r="AC1183" s="160">
        <f>IFERROR(AB1183/X1175,"-")</f>
        <v>0</v>
      </c>
      <c r="AD1183" s="190" t="str">
        <f t="shared" si="673"/>
        <v>-</v>
      </c>
      <c r="AE1183" s="101">
        <f t="shared" si="681"/>
        <v>0</v>
      </c>
      <c r="AF1183" s="569"/>
      <c r="AG1183" s="569"/>
      <c r="AH1183" s="117" t="s">
        <v>149</v>
      </c>
      <c r="AI1183" s="187">
        <v>163</v>
      </c>
      <c r="AJ1183" s="160">
        <f>IFERROR(AI1183/AF1175,"-")</f>
        <v>1.8357600654837013E-6</v>
      </c>
      <c r="AK1183" s="187">
        <v>1</v>
      </c>
      <c r="AL1183" s="160">
        <f>IFERROR(AK1183/AG1175,"-")</f>
        <v>8.4745762711864406E-3</v>
      </c>
      <c r="AM1183" s="190">
        <f t="shared" si="675"/>
        <v>163</v>
      </c>
      <c r="AN1183" s="101">
        <f t="shared" si="682"/>
        <v>1.9102196752626553E-4</v>
      </c>
      <c r="AO1183" s="569"/>
      <c r="AP1183" s="586"/>
      <c r="AQ1183" s="117" t="s">
        <v>149</v>
      </c>
      <c r="AR1183" s="187">
        <f t="shared" si="667"/>
        <v>163</v>
      </c>
      <c r="AS1183" s="160">
        <f>IFERROR(AR1183/AO1175,"-")</f>
        <v>2.9920262866580351E-7</v>
      </c>
      <c r="AT1183" s="187">
        <f t="shared" si="668"/>
        <v>1</v>
      </c>
      <c r="AU1183" s="160">
        <f>IFERROR(AT1183/AP1175,"-")</f>
        <v>1.0822510822510823E-3</v>
      </c>
      <c r="AV1183" s="190">
        <f t="shared" si="677"/>
        <v>163</v>
      </c>
      <c r="AW1183" s="101">
        <f t="shared" si="683"/>
        <v>1.9102196752626553E-4</v>
      </c>
      <c r="AX1183" s="112"/>
      <c r="BN1183" s="476"/>
      <c r="BO1183" s="566"/>
      <c r="BP1183" s="569"/>
      <c r="BQ1183" s="569"/>
      <c r="BR1183" s="388" t="s">
        <v>138</v>
      </c>
      <c r="BS1183" s="374">
        <v>1783151</v>
      </c>
      <c r="BT1183" s="329">
        <v>0.18607149006328816</v>
      </c>
      <c r="BU1183" s="374">
        <v>6</v>
      </c>
      <c r="BV1183" s="329">
        <v>0.375</v>
      </c>
      <c r="BW1183" s="374">
        <v>297191.83333333331</v>
      </c>
      <c r="BX1183" s="389">
        <v>5.5299539170506912E-3</v>
      </c>
      <c r="CA1183" s="9"/>
      <c r="CB1183" s="138"/>
      <c r="CC1183" s="138"/>
      <c r="CD1183" s="138"/>
      <c r="CE1183" s="138"/>
      <c r="CF1183" s="138"/>
      <c r="CG1183" s="138"/>
      <c r="CH1183" s="1"/>
      <c r="CI1183" s="9"/>
      <c r="CJ1183" s="130"/>
      <c r="CK1183" s="130"/>
      <c r="CL1183" s="130"/>
      <c r="CM1183" s="1"/>
      <c r="CN1183" s="1"/>
      <c r="CO1183" s="1"/>
      <c r="CP1183" s="1"/>
      <c r="CQ1183" s="1"/>
    </row>
    <row r="1184" spans="2:95" s="14" customFormat="1" ht="13.5" customHeight="1">
      <c r="B1184" s="451"/>
      <c r="C1184" s="566"/>
      <c r="D1184" s="581"/>
      <c r="E1184" s="569"/>
      <c r="F1184" s="569"/>
      <c r="G1184" s="117" t="s">
        <v>140</v>
      </c>
      <c r="H1184" s="187">
        <v>139873</v>
      </c>
      <c r="I1184" s="160">
        <f>IFERROR(H1184/E1175,"-")</f>
        <v>3.801133173745508E-4</v>
      </c>
      <c r="J1184" s="187">
        <v>14</v>
      </c>
      <c r="K1184" s="160">
        <f>IFERROR(J1184/F1175,"-")</f>
        <v>2.074074074074074E-2</v>
      </c>
      <c r="L1184" s="190">
        <f t="shared" si="669"/>
        <v>9990.9285714285706</v>
      </c>
      <c r="M1184" s="101">
        <f t="shared" si="679"/>
        <v>2.6743075453677175E-3</v>
      </c>
      <c r="N1184" s="569"/>
      <c r="O1184" s="569"/>
      <c r="P1184" s="117" t="s">
        <v>140</v>
      </c>
      <c r="Q1184" s="187">
        <v>21286</v>
      </c>
      <c r="R1184" s="160">
        <f>IFERROR(Q1184/N1175,"-")</f>
        <v>3.7324346218994278E-4</v>
      </c>
      <c r="S1184" s="187">
        <v>4</v>
      </c>
      <c r="T1184" s="160">
        <f>IFERROR(S1184/O1175,"-")</f>
        <v>4.49438202247191E-2</v>
      </c>
      <c r="U1184" s="190">
        <f t="shared" si="671"/>
        <v>5321.5</v>
      </c>
      <c r="V1184" s="101">
        <f t="shared" si="680"/>
        <v>7.640878701050621E-4</v>
      </c>
      <c r="W1184" s="569"/>
      <c r="X1184" s="569"/>
      <c r="Y1184" s="117" t="s">
        <v>140</v>
      </c>
      <c r="Z1184" s="187">
        <v>0</v>
      </c>
      <c r="AA1184" s="160">
        <f>IFERROR(Z1184/W1175,"-")</f>
        <v>0</v>
      </c>
      <c r="AB1184" s="187">
        <v>0</v>
      </c>
      <c r="AC1184" s="160">
        <f>IFERROR(AB1184/X1175,"-")</f>
        <v>0</v>
      </c>
      <c r="AD1184" s="190" t="str">
        <f t="shared" si="673"/>
        <v>-</v>
      </c>
      <c r="AE1184" s="101">
        <f t="shared" si="681"/>
        <v>0</v>
      </c>
      <c r="AF1184" s="569"/>
      <c r="AG1184" s="569"/>
      <c r="AH1184" s="117" t="s">
        <v>140</v>
      </c>
      <c r="AI1184" s="187">
        <v>27878</v>
      </c>
      <c r="AJ1184" s="160">
        <f>IFERROR(AI1184/AF1175,"-")</f>
        <v>3.1397128285616337E-4</v>
      </c>
      <c r="AK1184" s="187">
        <v>2</v>
      </c>
      <c r="AL1184" s="160">
        <f>IFERROR(AK1184/AG1175,"-")</f>
        <v>1.6949152542372881E-2</v>
      </c>
      <c r="AM1184" s="190">
        <f t="shared" si="675"/>
        <v>13939</v>
      </c>
      <c r="AN1184" s="101">
        <f t="shared" si="682"/>
        <v>3.8204393505253105E-4</v>
      </c>
      <c r="AO1184" s="569"/>
      <c r="AP1184" s="586"/>
      <c r="AQ1184" s="117" t="s">
        <v>140</v>
      </c>
      <c r="AR1184" s="187">
        <f t="shared" si="667"/>
        <v>189037</v>
      </c>
      <c r="AS1184" s="160">
        <f>IFERROR(AR1184/AO1175,"-")</f>
        <v>3.4699611849753071E-4</v>
      </c>
      <c r="AT1184" s="187">
        <f t="shared" si="668"/>
        <v>20</v>
      </c>
      <c r="AU1184" s="160">
        <f>IFERROR(AT1184/AP1175,"-")</f>
        <v>2.1645021645021644E-2</v>
      </c>
      <c r="AV1184" s="190">
        <f t="shared" si="677"/>
        <v>9451.85</v>
      </c>
      <c r="AW1184" s="101">
        <f t="shared" si="683"/>
        <v>3.8204393505253103E-3</v>
      </c>
      <c r="AX1184" s="112"/>
      <c r="BN1184" s="476"/>
      <c r="BO1184" s="566"/>
      <c r="BP1184" s="569"/>
      <c r="BQ1184" s="569"/>
      <c r="BR1184" s="388" t="s">
        <v>139</v>
      </c>
      <c r="BS1184" s="374">
        <v>1501203</v>
      </c>
      <c r="BT1184" s="329">
        <v>0.15665026635292154</v>
      </c>
      <c r="BU1184" s="374">
        <v>3</v>
      </c>
      <c r="BV1184" s="329">
        <v>0.1875</v>
      </c>
      <c r="BW1184" s="374">
        <v>500401</v>
      </c>
      <c r="BX1184" s="389">
        <v>2.7649769585253456E-3</v>
      </c>
      <c r="CA1184" s="9"/>
      <c r="CB1184" s="138"/>
      <c r="CC1184" s="138"/>
      <c r="CD1184" s="138"/>
      <c r="CE1184" s="138"/>
      <c r="CF1184" s="138"/>
      <c r="CG1184" s="138"/>
      <c r="CH1184" s="1"/>
      <c r="CI1184" s="9"/>
      <c r="CJ1184" s="130"/>
      <c r="CK1184" s="130"/>
      <c r="CL1184" s="130"/>
      <c r="CM1184" s="1"/>
      <c r="CN1184" s="1"/>
      <c r="CO1184" s="1"/>
      <c r="CP1184" s="1"/>
      <c r="CQ1184" s="1"/>
    </row>
    <row r="1185" spans="2:95" s="14" customFormat="1" ht="13.5" customHeight="1">
      <c r="B1185" s="451"/>
      <c r="C1185" s="566"/>
      <c r="D1185" s="581"/>
      <c r="E1185" s="569"/>
      <c r="F1185" s="569"/>
      <c r="G1185" s="117" t="s">
        <v>141</v>
      </c>
      <c r="H1185" s="187">
        <v>99943</v>
      </c>
      <c r="I1185" s="160">
        <f>IFERROR(H1185/E1175,"-")</f>
        <v>2.7160113301612703E-4</v>
      </c>
      <c r="J1185" s="187">
        <v>12</v>
      </c>
      <c r="K1185" s="160">
        <f>IFERROR(J1185/F1175,"-")</f>
        <v>1.7777777777777778E-2</v>
      </c>
      <c r="L1185" s="190">
        <f t="shared" si="669"/>
        <v>8328.5833333333339</v>
      </c>
      <c r="M1185" s="101">
        <f t="shared" si="679"/>
        <v>2.2922636103151861E-3</v>
      </c>
      <c r="N1185" s="569"/>
      <c r="O1185" s="569"/>
      <c r="P1185" s="117" t="s">
        <v>141</v>
      </c>
      <c r="Q1185" s="187">
        <v>6532</v>
      </c>
      <c r="R1185" s="160">
        <f>IFERROR(Q1185/N1175,"-")</f>
        <v>1.1453661068423876E-4</v>
      </c>
      <c r="S1185" s="187">
        <v>1</v>
      </c>
      <c r="T1185" s="160">
        <f>IFERROR(S1185/O1175,"-")</f>
        <v>1.1235955056179775E-2</v>
      </c>
      <c r="U1185" s="190">
        <f t="shared" si="671"/>
        <v>6532</v>
      </c>
      <c r="V1185" s="101">
        <f t="shared" si="680"/>
        <v>1.9102196752626553E-4</v>
      </c>
      <c r="W1185" s="569"/>
      <c r="X1185" s="569"/>
      <c r="Y1185" s="117" t="s">
        <v>141</v>
      </c>
      <c r="Z1185" s="187">
        <v>6193</v>
      </c>
      <c r="AA1185" s="160">
        <f>IFERROR(Z1185/W1175,"-")</f>
        <v>1.9988483947888574E-4</v>
      </c>
      <c r="AB1185" s="187">
        <v>2</v>
      </c>
      <c r="AC1185" s="160">
        <f>IFERROR(AB1185/X1175,"-")</f>
        <v>4.7619047619047616E-2</v>
      </c>
      <c r="AD1185" s="190">
        <f t="shared" si="673"/>
        <v>3096.5</v>
      </c>
      <c r="AE1185" s="101">
        <f t="shared" si="681"/>
        <v>3.8204393505253105E-4</v>
      </c>
      <c r="AF1185" s="569"/>
      <c r="AG1185" s="569"/>
      <c r="AH1185" s="117" t="s">
        <v>141</v>
      </c>
      <c r="AI1185" s="187">
        <v>40047</v>
      </c>
      <c r="AJ1185" s="160">
        <f>IFERROR(AI1185/AF1175,"-")</f>
        <v>4.5102259719279628E-4</v>
      </c>
      <c r="AK1185" s="187">
        <v>5</v>
      </c>
      <c r="AL1185" s="160">
        <f>IFERROR(AK1185/AG1175,"-")</f>
        <v>4.2372881355932202E-2</v>
      </c>
      <c r="AM1185" s="190">
        <f t="shared" si="675"/>
        <v>8009.4</v>
      </c>
      <c r="AN1185" s="101">
        <f t="shared" si="682"/>
        <v>9.5510983763132757E-4</v>
      </c>
      <c r="AO1185" s="569"/>
      <c r="AP1185" s="586"/>
      <c r="AQ1185" s="117" t="s">
        <v>141</v>
      </c>
      <c r="AR1185" s="187">
        <f t="shared" si="667"/>
        <v>152715</v>
      </c>
      <c r="AS1185" s="160">
        <f>IFERROR(AR1185/AO1175,"-")</f>
        <v>2.8032349347667599E-4</v>
      </c>
      <c r="AT1185" s="187">
        <f t="shared" si="668"/>
        <v>20</v>
      </c>
      <c r="AU1185" s="160">
        <f>IFERROR(AT1185/AP1175,"-")</f>
        <v>2.1645021645021644E-2</v>
      </c>
      <c r="AV1185" s="190">
        <f t="shared" si="677"/>
        <v>7635.75</v>
      </c>
      <c r="AW1185" s="101">
        <f t="shared" si="683"/>
        <v>3.8204393505253103E-3</v>
      </c>
      <c r="AX1185" s="112"/>
      <c r="BN1185" s="476"/>
      <c r="BO1185" s="566"/>
      <c r="BP1185" s="569"/>
      <c r="BQ1185" s="569"/>
      <c r="BR1185" s="388" t="s">
        <v>436</v>
      </c>
      <c r="BS1185" s="374">
        <v>0</v>
      </c>
      <c r="BT1185" s="329">
        <v>0</v>
      </c>
      <c r="BU1185" s="374">
        <v>0</v>
      </c>
      <c r="BV1185" s="329">
        <v>0</v>
      </c>
      <c r="BW1185" s="374" t="s">
        <v>329</v>
      </c>
      <c r="BX1185" s="389">
        <v>0</v>
      </c>
      <c r="CA1185" s="9"/>
      <c r="CB1185" s="138"/>
      <c r="CC1185" s="138"/>
      <c r="CD1185" s="138"/>
      <c r="CE1185" s="138"/>
      <c r="CF1185" s="138"/>
      <c r="CG1185" s="138"/>
      <c r="CH1185" s="1"/>
      <c r="CI1185" s="9"/>
      <c r="CJ1185" s="130"/>
      <c r="CK1185" s="130"/>
      <c r="CL1185" s="130"/>
      <c r="CM1185" s="1"/>
      <c r="CN1185" s="1"/>
      <c r="CO1185" s="1"/>
      <c r="CP1185" s="1"/>
      <c r="CQ1185" s="1"/>
    </row>
    <row r="1186" spans="2:95" s="14" customFormat="1" ht="13.5" customHeight="1">
      <c r="B1186" s="451"/>
      <c r="C1186" s="566"/>
      <c r="D1186" s="581"/>
      <c r="E1186" s="569"/>
      <c r="F1186" s="569"/>
      <c r="G1186" s="117" t="s">
        <v>142</v>
      </c>
      <c r="H1186" s="187">
        <v>54315</v>
      </c>
      <c r="I1186" s="160">
        <f>IFERROR(H1186/E1175,"-")</f>
        <v>1.4760428984291984E-4</v>
      </c>
      <c r="J1186" s="187">
        <v>3</v>
      </c>
      <c r="K1186" s="160">
        <f>IFERROR(J1186/F1175,"-")</f>
        <v>4.4444444444444444E-3</v>
      </c>
      <c r="L1186" s="190">
        <f t="shared" si="669"/>
        <v>18105</v>
      </c>
      <c r="M1186" s="101">
        <f t="shared" si="679"/>
        <v>5.7306590257879652E-4</v>
      </c>
      <c r="N1186" s="569"/>
      <c r="O1186" s="569"/>
      <c r="P1186" s="117" t="s">
        <v>142</v>
      </c>
      <c r="Q1186" s="187">
        <v>0</v>
      </c>
      <c r="R1186" s="160">
        <f>IFERROR(Q1186/N1175,"-")</f>
        <v>0</v>
      </c>
      <c r="S1186" s="187">
        <v>0</v>
      </c>
      <c r="T1186" s="160">
        <f>IFERROR(S1186/O1175,"-")</f>
        <v>0</v>
      </c>
      <c r="U1186" s="190" t="str">
        <f t="shared" si="671"/>
        <v>-</v>
      </c>
      <c r="V1186" s="101">
        <f t="shared" si="680"/>
        <v>0</v>
      </c>
      <c r="W1186" s="569"/>
      <c r="X1186" s="569"/>
      <c r="Y1186" s="117" t="s">
        <v>142</v>
      </c>
      <c r="Z1186" s="187">
        <v>0</v>
      </c>
      <c r="AA1186" s="160">
        <f>IFERROR(Z1186/W1175,"-")</f>
        <v>0</v>
      </c>
      <c r="AB1186" s="187">
        <v>0</v>
      </c>
      <c r="AC1186" s="160">
        <f>IFERROR(AB1186/X1175,"-")</f>
        <v>0</v>
      </c>
      <c r="AD1186" s="190" t="str">
        <f t="shared" si="673"/>
        <v>-</v>
      </c>
      <c r="AE1186" s="101">
        <f t="shared" si="681"/>
        <v>0</v>
      </c>
      <c r="AF1186" s="569"/>
      <c r="AG1186" s="569"/>
      <c r="AH1186" s="117" t="s">
        <v>142</v>
      </c>
      <c r="AI1186" s="187">
        <v>46569</v>
      </c>
      <c r="AJ1186" s="160">
        <f>IFERROR(AI1186/AF1175,"-")</f>
        <v>5.2447552447552448E-4</v>
      </c>
      <c r="AK1186" s="187">
        <v>5</v>
      </c>
      <c r="AL1186" s="160">
        <f>IFERROR(AK1186/AG1175,"-")</f>
        <v>4.2372881355932202E-2</v>
      </c>
      <c r="AM1186" s="190">
        <f t="shared" si="675"/>
        <v>9313.7999999999993</v>
      </c>
      <c r="AN1186" s="101">
        <f t="shared" si="682"/>
        <v>9.5510983763132757E-4</v>
      </c>
      <c r="AO1186" s="569"/>
      <c r="AP1186" s="586"/>
      <c r="AQ1186" s="117" t="s">
        <v>142</v>
      </c>
      <c r="AR1186" s="187">
        <f t="shared" si="667"/>
        <v>100884</v>
      </c>
      <c r="AS1186" s="160">
        <f>IFERROR(AR1186/AO1175,"-")</f>
        <v>1.8518256435779708E-4</v>
      </c>
      <c r="AT1186" s="187">
        <f t="shared" si="668"/>
        <v>8</v>
      </c>
      <c r="AU1186" s="160">
        <f>IFERROR(AT1186/AP1175,"-")</f>
        <v>8.658008658008658E-3</v>
      </c>
      <c r="AV1186" s="190">
        <f t="shared" si="677"/>
        <v>12610.5</v>
      </c>
      <c r="AW1186" s="101">
        <f t="shared" si="683"/>
        <v>1.5281757402101242E-3</v>
      </c>
      <c r="AX1186" s="112"/>
      <c r="BN1186" s="476"/>
      <c r="BO1186" s="566"/>
      <c r="BP1186" s="569"/>
      <c r="BQ1186" s="569"/>
      <c r="BR1186" s="388" t="s">
        <v>140</v>
      </c>
      <c r="BS1186" s="374">
        <v>0</v>
      </c>
      <c r="BT1186" s="329">
        <v>0</v>
      </c>
      <c r="BU1186" s="374">
        <v>0</v>
      </c>
      <c r="BV1186" s="329">
        <v>0</v>
      </c>
      <c r="BW1186" s="374" t="s">
        <v>329</v>
      </c>
      <c r="BX1186" s="389">
        <v>0</v>
      </c>
      <c r="CA1186" s="9"/>
      <c r="CB1186" s="138"/>
      <c r="CC1186" s="138"/>
      <c r="CD1186" s="138"/>
      <c r="CE1186" s="138"/>
      <c r="CF1186" s="138"/>
      <c r="CG1186" s="138"/>
      <c r="CH1186" s="1"/>
      <c r="CI1186" s="9"/>
      <c r="CJ1186" s="130"/>
      <c r="CK1186" s="130"/>
      <c r="CL1186" s="130"/>
      <c r="CM1186" s="1"/>
      <c r="CN1186" s="1"/>
      <c r="CO1186" s="1"/>
      <c r="CP1186" s="1"/>
      <c r="CQ1186" s="1"/>
    </row>
    <row r="1187" spans="2:95" s="14" customFormat="1" ht="13.5" customHeight="1">
      <c r="B1187" s="451"/>
      <c r="C1187" s="566"/>
      <c r="D1187" s="581"/>
      <c r="E1187" s="569"/>
      <c r="F1187" s="569"/>
      <c r="G1187" s="117" t="s">
        <v>143</v>
      </c>
      <c r="H1187" s="187">
        <v>1074853</v>
      </c>
      <c r="I1187" s="160">
        <f>IFERROR(H1187/E1175,"-")</f>
        <v>2.920977883651513E-3</v>
      </c>
      <c r="J1187" s="187">
        <v>4</v>
      </c>
      <c r="K1187" s="160">
        <f>IFERROR(J1187/F1175,"-")</f>
        <v>5.9259259259259256E-3</v>
      </c>
      <c r="L1187" s="190">
        <f t="shared" si="669"/>
        <v>268713.25</v>
      </c>
      <c r="M1187" s="101">
        <f t="shared" si="679"/>
        <v>7.640878701050621E-4</v>
      </c>
      <c r="N1187" s="569"/>
      <c r="O1187" s="569"/>
      <c r="P1187" s="117" t="s">
        <v>143</v>
      </c>
      <c r="Q1187" s="187">
        <v>0</v>
      </c>
      <c r="R1187" s="160">
        <f>IFERROR(Q1187/N1175,"-")</f>
        <v>0</v>
      </c>
      <c r="S1187" s="187">
        <v>0</v>
      </c>
      <c r="T1187" s="160">
        <f>IFERROR(S1187/O1175,"-")</f>
        <v>0</v>
      </c>
      <c r="U1187" s="190" t="str">
        <f t="shared" si="671"/>
        <v>-</v>
      </c>
      <c r="V1187" s="101">
        <f t="shared" si="680"/>
        <v>0</v>
      </c>
      <c r="W1187" s="569"/>
      <c r="X1187" s="569"/>
      <c r="Y1187" s="117" t="s">
        <v>143</v>
      </c>
      <c r="Z1187" s="187">
        <v>0</v>
      </c>
      <c r="AA1187" s="160">
        <f>IFERROR(Z1187/W1175,"-")</f>
        <v>0</v>
      </c>
      <c r="AB1187" s="187">
        <v>0</v>
      </c>
      <c r="AC1187" s="160">
        <f>IFERROR(AB1187/X1175,"-")</f>
        <v>0</v>
      </c>
      <c r="AD1187" s="190" t="str">
        <f t="shared" si="673"/>
        <v>-</v>
      </c>
      <c r="AE1187" s="101">
        <f t="shared" si="681"/>
        <v>0</v>
      </c>
      <c r="AF1187" s="569"/>
      <c r="AG1187" s="569"/>
      <c r="AH1187" s="117" t="s">
        <v>143</v>
      </c>
      <c r="AI1187" s="187">
        <v>5574</v>
      </c>
      <c r="AJ1187" s="160">
        <f>IFERROR(AI1187/AF1175,"-")</f>
        <v>6.2776236840528536E-5</v>
      </c>
      <c r="AK1187" s="187">
        <v>1</v>
      </c>
      <c r="AL1187" s="160">
        <f>IFERROR(AK1187/AG1175,"-")</f>
        <v>8.4745762711864406E-3</v>
      </c>
      <c r="AM1187" s="190">
        <f t="shared" si="675"/>
        <v>5574</v>
      </c>
      <c r="AN1187" s="101">
        <f t="shared" si="682"/>
        <v>1.9102196752626553E-4</v>
      </c>
      <c r="AO1187" s="569"/>
      <c r="AP1187" s="586"/>
      <c r="AQ1187" s="117" t="s">
        <v>143</v>
      </c>
      <c r="AR1187" s="187">
        <f t="shared" si="667"/>
        <v>1080427</v>
      </c>
      <c r="AS1187" s="160">
        <f>IFERROR(AR1187/AO1175,"-")</f>
        <v>1.9832306655307246E-3</v>
      </c>
      <c r="AT1187" s="187">
        <f t="shared" si="668"/>
        <v>5</v>
      </c>
      <c r="AU1187" s="160">
        <f>IFERROR(AT1187/AP1175,"-")</f>
        <v>5.411255411255411E-3</v>
      </c>
      <c r="AV1187" s="190">
        <f t="shared" si="677"/>
        <v>216085.4</v>
      </c>
      <c r="AW1187" s="101">
        <f t="shared" si="683"/>
        <v>9.5510983763132757E-4</v>
      </c>
      <c r="AX1187" s="112"/>
      <c r="BN1187" s="476"/>
      <c r="BO1187" s="566"/>
      <c r="BP1187" s="569"/>
      <c r="BQ1187" s="569"/>
      <c r="BR1187" s="388" t="s">
        <v>141</v>
      </c>
      <c r="BS1187" s="374">
        <v>0</v>
      </c>
      <c r="BT1187" s="329">
        <v>0</v>
      </c>
      <c r="BU1187" s="374">
        <v>0</v>
      </c>
      <c r="BV1187" s="329">
        <v>0</v>
      </c>
      <c r="BW1187" s="374" t="s">
        <v>329</v>
      </c>
      <c r="BX1187" s="389">
        <v>0</v>
      </c>
      <c r="CA1187" s="9"/>
      <c r="CB1187" s="138"/>
      <c r="CC1187" s="138"/>
      <c r="CD1187" s="138"/>
      <c r="CE1187" s="138"/>
      <c r="CF1187" s="138"/>
      <c r="CG1187" s="138"/>
      <c r="CH1187" s="1"/>
      <c r="CI1187" s="9"/>
      <c r="CJ1187" s="130"/>
      <c r="CK1187" s="130"/>
      <c r="CL1187" s="130"/>
      <c r="CM1187" s="1"/>
      <c r="CN1187" s="1"/>
      <c r="CO1187" s="1"/>
      <c r="CP1187" s="1"/>
      <c r="CQ1187" s="1"/>
    </row>
    <row r="1188" spans="2:95" s="14" customFormat="1" ht="13.5" customHeight="1">
      <c r="B1188" s="451"/>
      <c r="C1188" s="566"/>
      <c r="D1188" s="581"/>
      <c r="E1188" s="569"/>
      <c r="F1188" s="569"/>
      <c r="G1188" s="117" t="s">
        <v>144</v>
      </c>
      <c r="H1188" s="187">
        <v>1116186</v>
      </c>
      <c r="I1188" s="160">
        <f>IFERROR(H1188/E1175,"-")</f>
        <v>3.0333028051663324E-3</v>
      </c>
      <c r="J1188" s="187">
        <v>46</v>
      </c>
      <c r="K1188" s="160">
        <f>IFERROR(J1188/F1175,"-")</f>
        <v>6.8148148148148152E-2</v>
      </c>
      <c r="L1188" s="190">
        <f t="shared" si="669"/>
        <v>24264.91304347826</v>
      </c>
      <c r="M1188" s="101">
        <f t="shared" si="679"/>
        <v>8.7870105062082138E-3</v>
      </c>
      <c r="N1188" s="569"/>
      <c r="O1188" s="569"/>
      <c r="P1188" s="117" t="s">
        <v>144</v>
      </c>
      <c r="Q1188" s="187">
        <v>177505</v>
      </c>
      <c r="R1188" s="160">
        <f>IFERROR(Q1188/N1175,"-")</f>
        <v>3.1124955724901719E-3</v>
      </c>
      <c r="S1188" s="187">
        <v>7</v>
      </c>
      <c r="T1188" s="160">
        <f>IFERROR(S1188/O1175,"-")</f>
        <v>7.8651685393258425E-2</v>
      </c>
      <c r="U1188" s="190">
        <f t="shared" si="671"/>
        <v>25357.857142857141</v>
      </c>
      <c r="V1188" s="101">
        <f t="shared" si="680"/>
        <v>1.3371537726838587E-3</v>
      </c>
      <c r="W1188" s="569"/>
      <c r="X1188" s="569"/>
      <c r="Y1188" s="117" t="s">
        <v>144</v>
      </c>
      <c r="Z1188" s="187">
        <v>470863</v>
      </c>
      <c r="AA1188" s="160">
        <f>IFERROR(Z1188/W1175,"-")</f>
        <v>1.5197541606902402E-2</v>
      </c>
      <c r="AB1188" s="187">
        <v>6</v>
      </c>
      <c r="AC1188" s="160">
        <f>IFERROR(AB1188/X1175,"-")</f>
        <v>0.14285714285714285</v>
      </c>
      <c r="AD1188" s="190">
        <f t="shared" si="673"/>
        <v>78477.166666666672</v>
      </c>
      <c r="AE1188" s="101">
        <f t="shared" si="681"/>
        <v>1.146131805157593E-3</v>
      </c>
      <c r="AF1188" s="569"/>
      <c r="AG1188" s="569"/>
      <c r="AH1188" s="117" t="s">
        <v>144</v>
      </c>
      <c r="AI1188" s="187">
        <v>956597</v>
      </c>
      <c r="AJ1188" s="160">
        <f>IFERROR(AI1188/AF1175,"-")</f>
        <v>1.0773512707739338E-2</v>
      </c>
      <c r="AK1188" s="187">
        <v>28</v>
      </c>
      <c r="AL1188" s="160">
        <f>IFERROR(AK1188/AG1175,"-")</f>
        <v>0.23728813559322035</v>
      </c>
      <c r="AM1188" s="190">
        <f t="shared" si="675"/>
        <v>34164.178571428572</v>
      </c>
      <c r="AN1188" s="101">
        <f t="shared" si="682"/>
        <v>5.3486150907354349E-3</v>
      </c>
      <c r="AO1188" s="569"/>
      <c r="AP1188" s="586"/>
      <c r="AQ1188" s="117" t="s">
        <v>144</v>
      </c>
      <c r="AR1188" s="187">
        <f t="shared" si="667"/>
        <v>2721151</v>
      </c>
      <c r="AS1188" s="160">
        <f>IFERROR(AR1188/AO1175,"-")</f>
        <v>4.9949419153164417E-3</v>
      </c>
      <c r="AT1188" s="187">
        <f t="shared" si="668"/>
        <v>87</v>
      </c>
      <c r="AU1188" s="160">
        <f>IFERROR(AT1188/AP1175,"-")</f>
        <v>9.4155844155844159E-2</v>
      </c>
      <c r="AV1188" s="190">
        <f t="shared" si="677"/>
        <v>31277.597701149425</v>
      </c>
      <c r="AW1188" s="101">
        <f t="shared" si="683"/>
        <v>1.66189111747851E-2</v>
      </c>
      <c r="AX1188" s="112"/>
      <c r="BN1188" s="476"/>
      <c r="BO1188" s="566"/>
      <c r="BP1188" s="569"/>
      <c r="BQ1188" s="569"/>
      <c r="BR1188" s="388" t="s">
        <v>142</v>
      </c>
      <c r="BS1188" s="374">
        <v>6537</v>
      </c>
      <c r="BT1188" s="329">
        <v>6.8213478866552225E-4</v>
      </c>
      <c r="BU1188" s="374">
        <v>1</v>
      </c>
      <c r="BV1188" s="329">
        <v>6.25E-2</v>
      </c>
      <c r="BW1188" s="374">
        <v>6537</v>
      </c>
      <c r="BX1188" s="389">
        <v>9.2165898617511521E-4</v>
      </c>
      <c r="CA1188" s="9"/>
      <c r="CB1188" s="138"/>
      <c r="CC1188" s="138"/>
      <c r="CD1188" s="138"/>
      <c r="CE1188" s="138"/>
      <c r="CF1188" s="138"/>
      <c r="CG1188" s="138"/>
      <c r="CH1188" s="1"/>
      <c r="CI1188" s="9"/>
      <c r="CJ1188" s="130"/>
      <c r="CK1188" s="130"/>
      <c r="CL1188" s="130"/>
      <c r="CM1188" s="1"/>
      <c r="CN1188" s="1"/>
      <c r="CO1188" s="1"/>
      <c r="CP1188" s="1"/>
      <c r="CQ1188" s="1"/>
    </row>
    <row r="1189" spans="2:95" s="14" customFormat="1" ht="13.5" customHeight="1">
      <c r="B1189" s="451"/>
      <c r="C1189" s="566"/>
      <c r="D1189" s="581"/>
      <c r="E1189" s="569"/>
      <c r="F1189" s="569"/>
      <c r="G1189" s="117" t="s">
        <v>145</v>
      </c>
      <c r="H1189" s="187">
        <v>1859687</v>
      </c>
      <c r="I1189" s="160">
        <f>IFERROR(H1189/E1175,"-")</f>
        <v>5.0538116351856776E-3</v>
      </c>
      <c r="J1189" s="187">
        <v>34</v>
      </c>
      <c r="K1189" s="160">
        <f>IFERROR(J1189/F1175,"-")</f>
        <v>5.0370370370370371E-2</v>
      </c>
      <c r="L1189" s="190">
        <f t="shared" si="669"/>
        <v>54696.676470588238</v>
      </c>
      <c r="M1189" s="101">
        <f t="shared" si="679"/>
        <v>6.4947468958930273E-3</v>
      </c>
      <c r="N1189" s="569"/>
      <c r="O1189" s="569"/>
      <c r="P1189" s="117" t="s">
        <v>145</v>
      </c>
      <c r="Q1189" s="187">
        <v>231814</v>
      </c>
      <c r="R1189" s="160">
        <f>IFERROR(Q1189/N1175,"-")</f>
        <v>4.0647871814384756E-3</v>
      </c>
      <c r="S1189" s="187">
        <v>7</v>
      </c>
      <c r="T1189" s="160">
        <f>IFERROR(S1189/O1175,"-")</f>
        <v>7.8651685393258425E-2</v>
      </c>
      <c r="U1189" s="190">
        <f t="shared" si="671"/>
        <v>33116.285714285717</v>
      </c>
      <c r="V1189" s="101">
        <f t="shared" si="680"/>
        <v>1.3371537726838587E-3</v>
      </c>
      <c r="W1189" s="569"/>
      <c r="X1189" s="569"/>
      <c r="Y1189" s="117" t="s">
        <v>145</v>
      </c>
      <c r="Z1189" s="187">
        <v>990220</v>
      </c>
      <c r="AA1189" s="160">
        <f>IFERROR(Z1189/W1175,"-")</f>
        <v>3.1960272202290044E-2</v>
      </c>
      <c r="AB1189" s="187">
        <v>4</v>
      </c>
      <c r="AC1189" s="160">
        <f>IFERROR(AB1189/X1175,"-")</f>
        <v>9.5238095238095233E-2</v>
      </c>
      <c r="AD1189" s="190">
        <f t="shared" si="673"/>
        <v>247555</v>
      </c>
      <c r="AE1189" s="101">
        <f t="shared" si="681"/>
        <v>7.640878701050621E-4</v>
      </c>
      <c r="AF1189" s="569"/>
      <c r="AG1189" s="569"/>
      <c r="AH1189" s="117" t="s">
        <v>145</v>
      </c>
      <c r="AI1189" s="187">
        <v>879973</v>
      </c>
      <c r="AJ1189" s="160">
        <f>IFERROR(AI1189/AF1175,"-")</f>
        <v>9.9105478043183381E-3</v>
      </c>
      <c r="AK1189" s="187">
        <v>9</v>
      </c>
      <c r="AL1189" s="160">
        <f>IFERROR(AK1189/AG1175,"-")</f>
        <v>7.6271186440677971E-2</v>
      </c>
      <c r="AM1189" s="190">
        <f t="shared" si="675"/>
        <v>97774.777777777781</v>
      </c>
      <c r="AN1189" s="101">
        <f t="shared" si="682"/>
        <v>1.7191977077363897E-3</v>
      </c>
      <c r="AO1189" s="569"/>
      <c r="AP1189" s="586"/>
      <c r="AQ1189" s="117" t="s">
        <v>145</v>
      </c>
      <c r="AR1189" s="187">
        <f t="shared" si="667"/>
        <v>3961694</v>
      </c>
      <c r="AS1189" s="160">
        <f>IFERROR(AR1189/AO1175,"-")</f>
        <v>7.2720813421444288E-3</v>
      </c>
      <c r="AT1189" s="187">
        <f t="shared" si="668"/>
        <v>54</v>
      </c>
      <c r="AU1189" s="160">
        <f>IFERROR(AT1189/AP1175,"-")</f>
        <v>5.844155844155844E-2</v>
      </c>
      <c r="AV1189" s="190">
        <f t="shared" si="677"/>
        <v>73364.703703703708</v>
      </c>
      <c r="AW1189" s="101">
        <f t="shared" si="683"/>
        <v>1.0315186246418338E-2</v>
      </c>
      <c r="AX1189" s="112"/>
      <c r="BN1189" s="476"/>
      <c r="BO1189" s="566"/>
      <c r="BP1189" s="569"/>
      <c r="BQ1189" s="569"/>
      <c r="BR1189" s="388" t="s">
        <v>143</v>
      </c>
      <c r="BS1189" s="374">
        <v>374383</v>
      </c>
      <c r="BT1189" s="329">
        <v>3.9066799538773782E-2</v>
      </c>
      <c r="BU1189" s="374">
        <v>1</v>
      </c>
      <c r="BV1189" s="329">
        <v>6.25E-2</v>
      </c>
      <c r="BW1189" s="374">
        <v>374383</v>
      </c>
      <c r="BX1189" s="389">
        <v>9.2165898617511521E-4</v>
      </c>
      <c r="CA1189" s="9"/>
      <c r="CB1189" s="138"/>
      <c r="CC1189" s="138"/>
      <c r="CD1189" s="138"/>
      <c r="CE1189" s="138"/>
      <c r="CF1189" s="138"/>
      <c r="CG1189" s="138"/>
      <c r="CH1189" s="1"/>
      <c r="CI1189" s="9"/>
      <c r="CJ1189" s="130"/>
      <c r="CK1189" s="130"/>
      <c r="CL1189" s="130"/>
      <c r="CM1189" s="1"/>
      <c r="CN1189" s="1"/>
      <c r="CO1189" s="1"/>
      <c r="CP1189" s="1"/>
      <c r="CQ1189" s="1"/>
    </row>
    <row r="1190" spans="2:95" s="14" customFormat="1" ht="13.5" customHeight="1">
      <c r="B1190" s="451"/>
      <c r="C1190" s="566"/>
      <c r="D1190" s="581"/>
      <c r="E1190" s="569"/>
      <c r="F1190" s="569"/>
      <c r="G1190" s="117" t="s">
        <v>146</v>
      </c>
      <c r="H1190" s="187">
        <v>803989</v>
      </c>
      <c r="I1190" s="160">
        <f>IFERROR(H1190/E1175,"-")</f>
        <v>2.1848886198383372E-3</v>
      </c>
      <c r="J1190" s="187">
        <v>29</v>
      </c>
      <c r="K1190" s="160">
        <f>IFERROR(J1190/F1175,"-")</f>
        <v>4.296296296296296E-2</v>
      </c>
      <c r="L1190" s="190">
        <f t="shared" si="669"/>
        <v>27723.758620689656</v>
      </c>
      <c r="M1190" s="101">
        <f t="shared" si="679"/>
        <v>5.5396370582617002E-3</v>
      </c>
      <c r="N1190" s="569"/>
      <c r="O1190" s="569"/>
      <c r="P1190" s="117" t="s">
        <v>146</v>
      </c>
      <c r="Q1190" s="187">
        <v>194303</v>
      </c>
      <c r="R1190" s="160">
        <f>IFERROR(Q1190/N1175,"-")</f>
        <v>3.4070433352387697E-3</v>
      </c>
      <c r="S1190" s="187">
        <v>5</v>
      </c>
      <c r="T1190" s="160">
        <f>IFERROR(S1190/O1175,"-")</f>
        <v>5.6179775280898875E-2</v>
      </c>
      <c r="U1190" s="190">
        <f t="shared" si="671"/>
        <v>38860.6</v>
      </c>
      <c r="V1190" s="101">
        <f t="shared" si="680"/>
        <v>9.5510983763132757E-4</v>
      </c>
      <c r="W1190" s="569"/>
      <c r="X1190" s="569"/>
      <c r="Y1190" s="117" t="s">
        <v>146</v>
      </c>
      <c r="Z1190" s="187">
        <v>42151</v>
      </c>
      <c r="AA1190" s="160">
        <f>IFERROR(Z1190/W1175,"-")</f>
        <v>1.360462759385518E-3</v>
      </c>
      <c r="AB1190" s="187">
        <v>3</v>
      </c>
      <c r="AC1190" s="160">
        <f>IFERROR(AB1190/X1175,"-")</f>
        <v>7.1428571428571425E-2</v>
      </c>
      <c r="AD1190" s="190">
        <f t="shared" si="673"/>
        <v>14050.333333333334</v>
      </c>
      <c r="AE1190" s="101">
        <f t="shared" si="681"/>
        <v>5.7306590257879652E-4</v>
      </c>
      <c r="AF1190" s="569"/>
      <c r="AG1190" s="569"/>
      <c r="AH1190" s="117" t="s">
        <v>146</v>
      </c>
      <c r="AI1190" s="187">
        <v>78418</v>
      </c>
      <c r="AJ1190" s="160">
        <f>IFERROR(AI1190/AF1175,"-")</f>
        <v>8.8316952647301162E-4</v>
      </c>
      <c r="AK1190" s="187">
        <v>5</v>
      </c>
      <c r="AL1190" s="160">
        <f>IFERROR(AK1190/AG1175,"-")</f>
        <v>4.2372881355932202E-2</v>
      </c>
      <c r="AM1190" s="190">
        <f t="shared" si="675"/>
        <v>15683.6</v>
      </c>
      <c r="AN1190" s="101">
        <f t="shared" si="682"/>
        <v>9.5510983763132757E-4</v>
      </c>
      <c r="AO1190" s="569"/>
      <c r="AP1190" s="586"/>
      <c r="AQ1190" s="117" t="s">
        <v>146</v>
      </c>
      <c r="AR1190" s="187">
        <f t="shared" si="667"/>
        <v>1118861</v>
      </c>
      <c r="AS1190" s="160">
        <f>IFERROR(AR1190/AO1175,"-")</f>
        <v>2.0537800755315925E-3</v>
      </c>
      <c r="AT1190" s="187">
        <f t="shared" si="668"/>
        <v>42</v>
      </c>
      <c r="AU1190" s="160">
        <f>IFERROR(AT1190/AP1175,"-")</f>
        <v>4.5454545454545456E-2</v>
      </c>
      <c r="AV1190" s="190">
        <f t="shared" si="677"/>
        <v>26639.547619047618</v>
      </c>
      <c r="AW1190" s="101">
        <f t="shared" si="683"/>
        <v>8.0229226361031511E-3</v>
      </c>
      <c r="AX1190" s="112"/>
      <c r="BN1190" s="476"/>
      <c r="BO1190" s="566"/>
      <c r="BP1190" s="569"/>
      <c r="BQ1190" s="569"/>
      <c r="BR1190" s="388" t="s">
        <v>144</v>
      </c>
      <c r="BS1190" s="374">
        <v>2664</v>
      </c>
      <c r="BT1190" s="329">
        <v>2.7798792672555474E-4</v>
      </c>
      <c r="BU1190" s="374">
        <v>3</v>
      </c>
      <c r="BV1190" s="329">
        <v>0.1875</v>
      </c>
      <c r="BW1190" s="374">
        <v>888</v>
      </c>
      <c r="BX1190" s="389">
        <v>2.7649769585253456E-3</v>
      </c>
      <c r="BZ1190" s="144"/>
      <c r="CA1190" s="9"/>
      <c r="CB1190" s="138"/>
      <c r="CC1190" s="138"/>
      <c r="CD1190" s="138"/>
      <c r="CE1190" s="138"/>
      <c r="CF1190" s="138"/>
      <c r="CG1190" s="138"/>
      <c r="CH1190" s="1"/>
      <c r="CI1190" s="9"/>
      <c r="CJ1190" s="130"/>
      <c r="CK1190" s="130"/>
      <c r="CL1190" s="130"/>
      <c r="CM1190" s="1"/>
      <c r="CN1190" s="1"/>
      <c r="CO1190" s="1"/>
      <c r="CP1190" s="1"/>
      <c r="CQ1190" s="1"/>
    </row>
    <row r="1191" spans="2:95" s="14" customFormat="1" ht="13.5" customHeight="1">
      <c r="B1191" s="451"/>
      <c r="C1191" s="566"/>
      <c r="D1191" s="581"/>
      <c r="E1191" s="569"/>
      <c r="F1191" s="569"/>
      <c r="G1191" s="118" t="s">
        <v>147</v>
      </c>
      <c r="H1191" s="188">
        <v>577164</v>
      </c>
      <c r="I1191" s="161">
        <f>IFERROR(H1191/E1175,"-")</f>
        <v>1.5684779958188161E-3</v>
      </c>
      <c r="J1191" s="188">
        <v>48</v>
      </c>
      <c r="K1191" s="161">
        <f>IFERROR(J1191/F1175,"-")</f>
        <v>7.1111111111111111E-2</v>
      </c>
      <c r="L1191" s="191">
        <f t="shared" si="669"/>
        <v>12024.25</v>
      </c>
      <c r="M1191" s="102">
        <f t="shared" si="679"/>
        <v>9.1690544412607444E-3</v>
      </c>
      <c r="N1191" s="569"/>
      <c r="O1191" s="569"/>
      <c r="P1191" s="118" t="s">
        <v>147</v>
      </c>
      <c r="Q1191" s="188">
        <v>85551</v>
      </c>
      <c r="R1191" s="161">
        <f>IFERROR(Q1191/N1175,"-")</f>
        <v>1.5001104685620501E-3</v>
      </c>
      <c r="S1191" s="188">
        <v>5</v>
      </c>
      <c r="T1191" s="161">
        <f>IFERROR(S1191/O1175,"-")</f>
        <v>5.6179775280898875E-2</v>
      </c>
      <c r="U1191" s="191">
        <f t="shared" si="671"/>
        <v>17110.2</v>
      </c>
      <c r="V1191" s="102">
        <f t="shared" si="680"/>
        <v>9.5510983763132757E-4</v>
      </c>
      <c r="W1191" s="569"/>
      <c r="X1191" s="569"/>
      <c r="Y1191" s="118" t="s">
        <v>147</v>
      </c>
      <c r="Z1191" s="188">
        <v>13532</v>
      </c>
      <c r="AA1191" s="161">
        <f>IFERROR(Z1191/W1175,"-")</f>
        <v>4.3675789566095298E-4</v>
      </c>
      <c r="AB1191" s="188">
        <v>3</v>
      </c>
      <c r="AC1191" s="161">
        <f>IFERROR(AB1191/X1175,"-")</f>
        <v>7.1428571428571425E-2</v>
      </c>
      <c r="AD1191" s="191">
        <f t="shared" si="673"/>
        <v>4510.666666666667</v>
      </c>
      <c r="AE1191" s="102">
        <f t="shared" si="681"/>
        <v>5.7306590257879652E-4</v>
      </c>
      <c r="AF1191" s="569"/>
      <c r="AG1191" s="569"/>
      <c r="AH1191" s="118" t="s">
        <v>147</v>
      </c>
      <c r="AI1191" s="188">
        <v>162063</v>
      </c>
      <c r="AJ1191" s="161">
        <f>IFERROR(AI1191/AF1175,"-")</f>
        <v>1.8252072606900927E-3</v>
      </c>
      <c r="AK1191" s="188">
        <v>13</v>
      </c>
      <c r="AL1191" s="161">
        <f>IFERROR(AK1191/AG1175,"-")</f>
        <v>0.11016949152542373</v>
      </c>
      <c r="AM1191" s="191">
        <f t="shared" si="675"/>
        <v>12466.384615384615</v>
      </c>
      <c r="AN1191" s="102">
        <f t="shared" si="682"/>
        <v>2.4832855778414518E-3</v>
      </c>
      <c r="AO1191" s="569"/>
      <c r="AP1191" s="586"/>
      <c r="AQ1191" s="118" t="s">
        <v>147</v>
      </c>
      <c r="AR1191" s="188">
        <f t="shared" si="667"/>
        <v>838310</v>
      </c>
      <c r="AS1191" s="161">
        <f>IFERROR(AR1191/AO1175,"-")</f>
        <v>1.5388009548271764E-3</v>
      </c>
      <c r="AT1191" s="188">
        <f t="shared" si="668"/>
        <v>69</v>
      </c>
      <c r="AU1191" s="161">
        <f>IFERROR(AT1191/AP1175,"-")</f>
        <v>7.4675324675324672E-2</v>
      </c>
      <c r="AV1191" s="191">
        <f t="shared" si="677"/>
        <v>12149.420289855072</v>
      </c>
      <c r="AW1191" s="102">
        <f t="shared" si="683"/>
        <v>1.3180515759312322E-2</v>
      </c>
      <c r="AX1191" s="112"/>
      <c r="BN1191" s="476"/>
      <c r="BO1191" s="566"/>
      <c r="BP1191" s="569"/>
      <c r="BQ1191" s="569"/>
      <c r="BR1191" s="388" t="s">
        <v>145</v>
      </c>
      <c r="BS1191" s="374">
        <v>196499</v>
      </c>
      <c r="BT1191" s="329">
        <v>2.050463574085765E-2</v>
      </c>
      <c r="BU1191" s="374">
        <v>3</v>
      </c>
      <c r="BV1191" s="329">
        <v>0.1875</v>
      </c>
      <c r="BW1191" s="374">
        <v>65499.666666666664</v>
      </c>
      <c r="BX1191" s="389">
        <v>2.7649769585253456E-3</v>
      </c>
      <c r="CA1191" s="9"/>
      <c r="CB1191" s="138"/>
      <c r="CC1191" s="138"/>
      <c r="CD1191" s="138"/>
      <c r="CE1191" s="138"/>
      <c r="CF1191" s="138"/>
      <c r="CG1191" s="138"/>
      <c r="CH1191" s="1"/>
      <c r="CI1191" s="9"/>
      <c r="CJ1191" s="130"/>
      <c r="CK1191" s="130"/>
      <c r="CL1191" s="130"/>
      <c r="CM1191" s="1"/>
      <c r="CN1191" s="1"/>
      <c r="CO1191" s="1"/>
      <c r="CP1191" s="1"/>
      <c r="CQ1191" s="1"/>
    </row>
    <row r="1192" spans="2:95" s="14" customFormat="1" ht="13.5" customHeight="1">
      <c r="B1192" s="451"/>
      <c r="C1192" s="567"/>
      <c r="D1192" s="582"/>
      <c r="E1192" s="570"/>
      <c r="F1192" s="570"/>
      <c r="G1192" s="119" t="s">
        <v>74</v>
      </c>
      <c r="H1192" s="181">
        <v>54515816</v>
      </c>
      <c r="I1192" s="161">
        <f>IFERROR(H1192/E1175,"-")</f>
        <v>0.14815001944006789</v>
      </c>
      <c r="J1192" s="188">
        <v>477</v>
      </c>
      <c r="K1192" s="161">
        <f>IFERROR(J1192/F1175,"-")</f>
        <v>0.70666666666666667</v>
      </c>
      <c r="L1192" s="191">
        <f t="shared" si="669"/>
        <v>114288.92243186582</v>
      </c>
      <c r="M1192" s="103">
        <f t="shared" si="679"/>
        <v>9.111747851002866E-2</v>
      </c>
      <c r="N1192" s="570"/>
      <c r="O1192" s="570"/>
      <c r="P1192" s="119" t="s">
        <v>74</v>
      </c>
      <c r="Q1192" s="181">
        <v>12305352</v>
      </c>
      <c r="R1192" s="161">
        <f>IFERROR(Q1192/N1175,"-")</f>
        <v>0.21577056205702982</v>
      </c>
      <c r="S1192" s="188">
        <v>62</v>
      </c>
      <c r="T1192" s="161">
        <f>IFERROR(S1192/O1175,"-")</f>
        <v>0.6966292134831461</v>
      </c>
      <c r="U1192" s="191">
        <f t="shared" si="671"/>
        <v>198473.4193548387</v>
      </c>
      <c r="V1192" s="103">
        <f t="shared" si="680"/>
        <v>1.1843361986628463E-2</v>
      </c>
      <c r="W1192" s="570"/>
      <c r="X1192" s="570"/>
      <c r="Y1192" s="119" t="s">
        <v>74</v>
      </c>
      <c r="Z1192" s="181">
        <v>4988565</v>
      </c>
      <c r="AA1192" s="161">
        <f>IFERROR(Z1192/W1175,"-")</f>
        <v>0.16101057875908084</v>
      </c>
      <c r="AB1192" s="188">
        <v>38</v>
      </c>
      <c r="AC1192" s="161">
        <f>IFERROR(AB1192/X1175,"-")</f>
        <v>0.90476190476190477</v>
      </c>
      <c r="AD1192" s="191">
        <f t="shared" si="673"/>
        <v>131278.02631578947</v>
      </c>
      <c r="AE1192" s="103">
        <f t="shared" si="681"/>
        <v>7.2588347659980901E-3</v>
      </c>
      <c r="AF1192" s="570"/>
      <c r="AG1192" s="570"/>
      <c r="AH1192" s="119" t="s">
        <v>74</v>
      </c>
      <c r="AI1192" s="181">
        <v>13475061</v>
      </c>
      <c r="AJ1192" s="161">
        <f>IFERROR(AI1192/AF1175,"-")</f>
        <v>0.15176060652611578</v>
      </c>
      <c r="AK1192" s="188">
        <v>94</v>
      </c>
      <c r="AL1192" s="161">
        <f>IFERROR(AK1192/AG1175,"-")</f>
        <v>0.79661016949152541</v>
      </c>
      <c r="AM1192" s="191">
        <f t="shared" si="675"/>
        <v>143351.71276595743</v>
      </c>
      <c r="AN1192" s="103">
        <f t="shared" si="682"/>
        <v>1.7956064947468958E-2</v>
      </c>
      <c r="AO1192" s="570"/>
      <c r="AP1192" s="587"/>
      <c r="AQ1192" s="119" t="s">
        <v>74</v>
      </c>
      <c r="AR1192" s="181">
        <f t="shared" si="667"/>
        <v>85284794</v>
      </c>
      <c r="AS1192" s="161">
        <f>IFERROR(AR1192/AO1175,"-")</f>
        <v>0.15654867822099111</v>
      </c>
      <c r="AT1192" s="188">
        <f t="shared" si="668"/>
        <v>671</v>
      </c>
      <c r="AU1192" s="161">
        <f>IFERROR(AT1192/AP1175,"-")</f>
        <v>0.72619047619047616</v>
      </c>
      <c r="AV1192" s="191">
        <f t="shared" si="677"/>
        <v>127101.03427719821</v>
      </c>
      <c r="AW1192" s="103">
        <f t="shared" si="683"/>
        <v>0.12817574021012415</v>
      </c>
      <c r="AX1192" s="112"/>
      <c r="BN1192" s="476"/>
      <c r="BO1192" s="566"/>
      <c r="BP1192" s="569"/>
      <c r="BQ1192" s="569"/>
      <c r="BR1192" s="388" t="s">
        <v>146</v>
      </c>
      <c r="BS1192" s="374">
        <v>9191</v>
      </c>
      <c r="BT1192" s="329">
        <v>9.5907921716763278E-4</v>
      </c>
      <c r="BU1192" s="374">
        <v>1</v>
      </c>
      <c r="BV1192" s="329">
        <v>6.25E-2</v>
      </c>
      <c r="BW1192" s="374">
        <v>9191</v>
      </c>
      <c r="BX1192" s="389">
        <v>9.2165898617511521E-4</v>
      </c>
      <c r="CA1192" s="9"/>
      <c r="CB1192" s="138"/>
      <c r="CC1192" s="138"/>
      <c r="CD1192" s="138"/>
      <c r="CE1192" s="138"/>
      <c r="CF1192" s="138"/>
      <c r="CG1192" s="138"/>
      <c r="CH1192" s="1"/>
      <c r="CI1192" s="9"/>
      <c r="CJ1192" s="130"/>
      <c r="CK1192" s="130"/>
      <c r="CL1192" s="130"/>
      <c r="CM1192" s="1"/>
      <c r="CN1192" s="1"/>
      <c r="CO1192" s="1"/>
      <c r="CP1192" s="1"/>
      <c r="CQ1192" s="1"/>
    </row>
    <row r="1193" spans="2:95" s="14" customFormat="1" ht="13.5" customHeight="1">
      <c r="B1193" s="451">
        <v>67</v>
      </c>
      <c r="C1193" s="565" t="s">
        <v>6</v>
      </c>
      <c r="D1193" s="580">
        <f>BL71</f>
        <v>2203</v>
      </c>
      <c r="E1193" s="568">
        <f>VLOOKUP(C1193,$AY$5:$BI$78,2,0)</f>
        <v>91850650</v>
      </c>
      <c r="F1193" s="568">
        <f>VLOOKUP(C1193,$AY$5:$BI$78,7,0)</f>
        <v>153</v>
      </c>
      <c r="G1193" s="115" t="s">
        <v>133</v>
      </c>
      <c r="H1193" s="186">
        <v>340840</v>
      </c>
      <c r="I1193" s="159">
        <f>IFERROR(H1193/E1193,"-")</f>
        <v>3.7108066192237071E-3</v>
      </c>
      <c r="J1193" s="186">
        <v>17</v>
      </c>
      <c r="K1193" s="159">
        <f>IFERROR(J1193/F1193,"-")</f>
        <v>0.1111111111111111</v>
      </c>
      <c r="L1193" s="189">
        <f t="shared" si="669"/>
        <v>20049.411764705881</v>
      </c>
      <c r="M1193" s="100">
        <f>IFERROR(J1193/$BL$71,0)</f>
        <v>7.7167498865183841E-3</v>
      </c>
      <c r="N1193" s="568">
        <f>VLOOKUP(C1193,$AY$5:$BI$78,3,0)</f>
        <v>10800960</v>
      </c>
      <c r="O1193" s="568">
        <f>VLOOKUP(C1193,$AY$5:$BI$78,8,0)</f>
        <v>23</v>
      </c>
      <c r="P1193" s="115" t="s">
        <v>133</v>
      </c>
      <c r="Q1193" s="186">
        <v>30927</v>
      </c>
      <c r="R1193" s="159">
        <f>IFERROR(Q1193/N1193,"-")</f>
        <v>2.8633565905252867E-3</v>
      </c>
      <c r="S1193" s="186">
        <v>4</v>
      </c>
      <c r="T1193" s="159">
        <f>IFERROR(S1193/O1193,"-")</f>
        <v>0.17391304347826086</v>
      </c>
      <c r="U1193" s="189">
        <f t="shared" si="671"/>
        <v>7731.75</v>
      </c>
      <c r="V1193" s="100">
        <f>IFERROR(S1193/$BL$71,0)</f>
        <v>1.8157058556513845E-3</v>
      </c>
      <c r="W1193" s="568">
        <f>VLOOKUP(C1193,$AY$5:$BI$78,4,0)</f>
        <v>37567130</v>
      </c>
      <c r="X1193" s="568">
        <f>VLOOKUP(C1193,$AY$5:$BI$78,9,0)</f>
        <v>18</v>
      </c>
      <c r="Y1193" s="115" t="s">
        <v>133</v>
      </c>
      <c r="Z1193" s="186">
        <v>67187</v>
      </c>
      <c r="AA1193" s="159">
        <f>IFERROR(Z1193/W1193,"-")</f>
        <v>1.7884517662115791E-3</v>
      </c>
      <c r="AB1193" s="186">
        <v>2</v>
      </c>
      <c r="AC1193" s="159">
        <f>IFERROR(AB1193/X1193,"-")</f>
        <v>0.1111111111111111</v>
      </c>
      <c r="AD1193" s="189">
        <f t="shared" si="673"/>
        <v>33593.5</v>
      </c>
      <c r="AE1193" s="100">
        <f>IFERROR(AB1193/$BL$71,0)</f>
        <v>9.0785292782569226E-4</v>
      </c>
      <c r="AF1193" s="568">
        <f>VLOOKUP(C1193,$AY$5:$BI$78,5,0)</f>
        <v>38297690</v>
      </c>
      <c r="AG1193" s="568">
        <f>VLOOKUP(C1193,$AY$5:$BI$78,10,0)</f>
        <v>50</v>
      </c>
      <c r="AH1193" s="115" t="s">
        <v>133</v>
      </c>
      <c r="AI1193" s="186">
        <v>120887</v>
      </c>
      <c r="AJ1193" s="159">
        <f>IFERROR(AI1193/AF1193,"-")</f>
        <v>3.1565089173785678E-3</v>
      </c>
      <c r="AK1193" s="186">
        <v>12</v>
      </c>
      <c r="AL1193" s="159">
        <f>IFERROR(AK1193/AG1193,"-")</f>
        <v>0.24</v>
      </c>
      <c r="AM1193" s="189">
        <f t="shared" si="675"/>
        <v>10073.916666666666</v>
      </c>
      <c r="AN1193" s="100">
        <f>IFERROR(AK1193/$BL$71,0)</f>
        <v>5.4471175669541533E-3</v>
      </c>
      <c r="AO1193" s="568">
        <f>VLOOKUP(C1193,$AY$5:$BI$78,6,0)</f>
        <v>178516430</v>
      </c>
      <c r="AP1193" s="585">
        <f>VLOOKUP(C1193,$AY$5:$BI$78,11,0)</f>
        <v>244</v>
      </c>
      <c r="AQ1193" s="115" t="s">
        <v>133</v>
      </c>
      <c r="AR1193" s="186">
        <f t="shared" si="667"/>
        <v>559841</v>
      </c>
      <c r="AS1193" s="159">
        <f>IFERROR(AR1193/AO1193,"-")</f>
        <v>3.1360754861611338E-3</v>
      </c>
      <c r="AT1193" s="186">
        <f t="shared" si="668"/>
        <v>35</v>
      </c>
      <c r="AU1193" s="159">
        <f>IFERROR(AT1193/AP1193,"-")</f>
        <v>0.14344262295081966</v>
      </c>
      <c r="AV1193" s="189">
        <f t="shared" si="677"/>
        <v>15995.457142857143</v>
      </c>
      <c r="AW1193" s="100">
        <f>IFERROR(AT1193/$BL$71,0)</f>
        <v>1.5887426236949616E-2</v>
      </c>
      <c r="AX1193" s="112"/>
      <c r="BN1193" s="476"/>
      <c r="BO1193" s="566"/>
      <c r="BP1193" s="569"/>
      <c r="BQ1193" s="569"/>
      <c r="BR1193" s="388" t="s">
        <v>147</v>
      </c>
      <c r="BS1193" s="374">
        <v>2851</v>
      </c>
      <c r="BT1193" s="329">
        <v>2.9750134350396267E-4</v>
      </c>
      <c r="BU1193" s="374">
        <v>2</v>
      </c>
      <c r="BV1193" s="329">
        <v>0.125</v>
      </c>
      <c r="BW1193" s="374">
        <v>1425.5</v>
      </c>
      <c r="BX1193" s="389">
        <v>1.8433179723502304E-3</v>
      </c>
      <c r="CA1193" s="9"/>
      <c r="CB1193" s="138"/>
      <c r="CC1193" s="138"/>
      <c r="CD1193" s="138"/>
      <c r="CE1193" s="138"/>
      <c r="CF1193" s="138"/>
      <c r="CG1193" s="138"/>
      <c r="CH1193" s="1"/>
      <c r="CI1193" s="9"/>
      <c r="CJ1193" s="130"/>
      <c r="CK1193" s="130"/>
      <c r="CL1193" s="130"/>
      <c r="CM1193" s="1"/>
      <c r="CN1193" s="1"/>
      <c r="CO1193" s="1"/>
      <c r="CP1193" s="1"/>
      <c r="CQ1193" s="1"/>
    </row>
    <row r="1194" spans="2:95" s="14" customFormat="1" ht="13.5" customHeight="1">
      <c r="B1194" s="451"/>
      <c r="C1194" s="566"/>
      <c r="D1194" s="581"/>
      <c r="E1194" s="569"/>
      <c r="F1194" s="569"/>
      <c r="G1194" s="116" t="s">
        <v>134</v>
      </c>
      <c r="H1194" s="187">
        <v>1184736</v>
      </c>
      <c r="I1194" s="160">
        <f>IFERROR(H1194/E1193,"-")</f>
        <v>1.2898504256638358E-2</v>
      </c>
      <c r="J1194" s="187">
        <v>30</v>
      </c>
      <c r="K1194" s="160">
        <f>IFERROR(J1194/F1193,"-")</f>
        <v>0.19607843137254902</v>
      </c>
      <c r="L1194" s="190">
        <f t="shared" si="669"/>
        <v>39491.199999999997</v>
      </c>
      <c r="M1194" s="101">
        <f t="shared" ref="M1194:M1210" si="691">IFERROR(J1194/$BL$71,0)</f>
        <v>1.3617793917385384E-2</v>
      </c>
      <c r="N1194" s="569"/>
      <c r="O1194" s="569"/>
      <c r="P1194" s="116" t="s">
        <v>134</v>
      </c>
      <c r="Q1194" s="187">
        <v>64368</v>
      </c>
      <c r="R1194" s="160">
        <f>IFERROR(Q1194/N1193,"-")</f>
        <v>5.9594702693093948E-3</v>
      </c>
      <c r="S1194" s="187">
        <v>4</v>
      </c>
      <c r="T1194" s="160">
        <f>IFERROR(S1194/O1193,"-")</f>
        <v>0.17391304347826086</v>
      </c>
      <c r="U1194" s="190">
        <f t="shared" si="671"/>
        <v>16092</v>
      </c>
      <c r="V1194" s="101">
        <f t="shared" ref="V1194:V1210" si="692">IFERROR(S1194/$BL$71,0)</f>
        <v>1.8157058556513845E-3</v>
      </c>
      <c r="W1194" s="569"/>
      <c r="X1194" s="569"/>
      <c r="Y1194" s="116" t="s">
        <v>134</v>
      </c>
      <c r="Z1194" s="187">
        <v>85918</v>
      </c>
      <c r="AA1194" s="160">
        <f>IFERROR(Z1194/W1193,"-")</f>
        <v>2.2870525376838743E-3</v>
      </c>
      <c r="AB1194" s="187">
        <v>4</v>
      </c>
      <c r="AC1194" s="160">
        <f>IFERROR(AB1194/X1193,"-")</f>
        <v>0.22222222222222221</v>
      </c>
      <c r="AD1194" s="190">
        <f t="shared" si="673"/>
        <v>21479.5</v>
      </c>
      <c r="AE1194" s="101">
        <f t="shared" ref="AE1194:AE1210" si="693">IFERROR(AB1194/$BL$71,0)</f>
        <v>1.8157058556513845E-3</v>
      </c>
      <c r="AF1194" s="569"/>
      <c r="AG1194" s="569"/>
      <c r="AH1194" s="116" t="s">
        <v>134</v>
      </c>
      <c r="AI1194" s="187">
        <v>1537556</v>
      </c>
      <c r="AJ1194" s="160">
        <f>IFERROR(AI1194/AF1193,"-")</f>
        <v>4.0147486702200579E-2</v>
      </c>
      <c r="AK1194" s="187">
        <v>13</v>
      </c>
      <c r="AL1194" s="160">
        <f>IFERROR(AK1194/AG1193,"-")</f>
        <v>0.26</v>
      </c>
      <c r="AM1194" s="190">
        <f t="shared" si="675"/>
        <v>118273.53846153847</v>
      </c>
      <c r="AN1194" s="101">
        <f t="shared" ref="AN1194:AN1210" si="694">IFERROR(AK1194/$BL$71,0)</f>
        <v>5.9010440308669993E-3</v>
      </c>
      <c r="AO1194" s="569"/>
      <c r="AP1194" s="586"/>
      <c r="AQ1194" s="116" t="s">
        <v>134</v>
      </c>
      <c r="AR1194" s="187">
        <f t="shared" si="667"/>
        <v>2872578</v>
      </c>
      <c r="AS1194" s="160">
        <f>IFERROR(AR1194/AO1193,"-")</f>
        <v>1.6091392820257497E-2</v>
      </c>
      <c r="AT1194" s="187">
        <f t="shared" si="668"/>
        <v>51</v>
      </c>
      <c r="AU1194" s="160">
        <f>IFERROR(AT1194/AP1193,"-")</f>
        <v>0.20901639344262296</v>
      </c>
      <c r="AV1194" s="190">
        <f t="shared" si="677"/>
        <v>56325.058823529413</v>
      </c>
      <c r="AW1194" s="101">
        <f t="shared" ref="AW1194:AW1210" si="695">IFERROR(AT1194/$BL$71,0)</f>
        <v>2.3150249659555151E-2</v>
      </c>
      <c r="AX1194" s="112"/>
      <c r="BN1194" s="477"/>
      <c r="BO1194" s="567"/>
      <c r="BP1194" s="570"/>
      <c r="BQ1194" s="570"/>
      <c r="BR1194" s="119" t="s">
        <v>74</v>
      </c>
      <c r="BS1194" s="374">
        <v>4239346</v>
      </c>
      <c r="BT1194" s="329">
        <v>0.44237500195655916</v>
      </c>
      <c r="BU1194" s="374">
        <v>14</v>
      </c>
      <c r="BV1194" s="329">
        <v>0.875</v>
      </c>
      <c r="BW1194" s="374">
        <v>302810.42857142858</v>
      </c>
      <c r="BX1194" s="389">
        <v>1.2903225806451613E-2</v>
      </c>
      <c r="CA1194" s="9"/>
      <c r="CB1194" s="138"/>
      <c r="CC1194" s="138"/>
      <c r="CD1194" s="138"/>
      <c r="CE1194" s="138"/>
      <c r="CF1194" s="138"/>
      <c r="CG1194" s="138"/>
      <c r="CH1194" s="1"/>
      <c r="CI1194" s="9"/>
      <c r="CJ1194" s="130"/>
      <c r="CK1194" s="130"/>
      <c r="CL1194" s="130"/>
      <c r="CM1194" s="1"/>
      <c r="CN1194" s="1"/>
      <c r="CO1194" s="1"/>
      <c r="CP1194" s="1"/>
      <c r="CQ1194" s="1"/>
    </row>
    <row r="1195" spans="2:95" s="14" customFormat="1" ht="13.5" customHeight="1">
      <c r="B1195" s="451"/>
      <c r="C1195" s="566"/>
      <c r="D1195" s="581"/>
      <c r="E1195" s="569"/>
      <c r="F1195" s="569"/>
      <c r="G1195" s="116" t="s">
        <v>474</v>
      </c>
      <c r="H1195" s="187">
        <v>853282</v>
      </c>
      <c r="I1195" s="160">
        <f>IFERROR(H1195/E1193,"-")</f>
        <v>9.2898852648293732E-3</v>
      </c>
      <c r="J1195" s="187">
        <v>9</v>
      </c>
      <c r="K1195" s="160">
        <f>IFERROR(J1195/F1193,"-")</f>
        <v>5.8823529411764705E-2</v>
      </c>
      <c r="L1195" s="190">
        <f t="shared" si="669"/>
        <v>94809.111111111109</v>
      </c>
      <c r="M1195" s="101">
        <f t="shared" si="691"/>
        <v>4.0853381752156154E-3</v>
      </c>
      <c r="N1195" s="569"/>
      <c r="O1195" s="569"/>
      <c r="P1195" s="116" t="s">
        <v>474</v>
      </c>
      <c r="Q1195" s="187">
        <v>83787</v>
      </c>
      <c r="R1195" s="160">
        <f>IFERROR(Q1195/N1193,"-")</f>
        <v>7.7573660119100527E-3</v>
      </c>
      <c r="S1195" s="187">
        <v>1</v>
      </c>
      <c r="T1195" s="160">
        <f>IFERROR(S1195/O1193,"-")</f>
        <v>4.3478260869565216E-2</v>
      </c>
      <c r="U1195" s="190">
        <f t="shared" si="671"/>
        <v>83787</v>
      </c>
      <c r="V1195" s="101">
        <f t="shared" si="692"/>
        <v>4.5392646391284613E-4</v>
      </c>
      <c r="W1195" s="569"/>
      <c r="X1195" s="569"/>
      <c r="Y1195" s="116" t="s">
        <v>474</v>
      </c>
      <c r="Z1195" s="187">
        <v>39473</v>
      </c>
      <c r="AA1195" s="160">
        <f>IFERROR(Z1195/W1193,"-")</f>
        <v>1.0507323822714165E-3</v>
      </c>
      <c r="AB1195" s="187">
        <v>1</v>
      </c>
      <c r="AC1195" s="160">
        <f>IFERROR(AB1195/X1193,"-")</f>
        <v>5.5555555555555552E-2</v>
      </c>
      <c r="AD1195" s="190">
        <f t="shared" si="673"/>
        <v>39473</v>
      </c>
      <c r="AE1195" s="101">
        <f t="shared" si="693"/>
        <v>4.5392646391284613E-4</v>
      </c>
      <c r="AF1195" s="569"/>
      <c r="AG1195" s="569"/>
      <c r="AH1195" s="116" t="s">
        <v>474</v>
      </c>
      <c r="AI1195" s="187">
        <v>6617</v>
      </c>
      <c r="AJ1195" s="160">
        <f>IFERROR(AI1195/AF1193,"-")</f>
        <v>1.7277804483769126E-4</v>
      </c>
      <c r="AK1195" s="187">
        <v>1</v>
      </c>
      <c r="AL1195" s="160">
        <f>IFERROR(AK1195/AG1193,"-")</f>
        <v>0.02</v>
      </c>
      <c r="AM1195" s="190">
        <f t="shared" si="675"/>
        <v>6617</v>
      </c>
      <c r="AN1195" s="101">
        <f t="shared" si="694"/>
        <v>4.5392646391284613E-4</v>
      </c>
      <c r="AO1195" s="569"/>
      <c r="AP1195" s="586"/>
      <c r="AQ1195" s="116" t="s">
        <v>474</v>
      </c>
      <c r="AR1195" s="187">
        <f t="shared" si="667"/>
        <v>983159</v>
      </c>
      <c r="AS1195" s="160">
        <f>IFERROR(AR1195/AO1193,"-")</f>
        <v>5.5073866310232618E-3</v>
      </c>
      <c r="AT1195" s="187">
        <f t="shared" si="668"/>
        <v>12</v>
      </c>
      <c r="AU1195" s="160">
        <f>IFERROR(AT1195/AP1193,"-")</f>
        <v>4.9180327868852458E-2</v>
      </c>
      <c r="AV1195" s="190">
        <f t="shared" si="677"/>
        <v>81929.916666666672</v>
      </c>
      <c r="AW1195" s="101">
        <f t="shared" si="695"/>
        <v>5.4471175669541533E-3</v>
      </c>
      <c r="AX1195" s="111"/>
      <c r="BJ1195" s="12"/>
      <c r="BM1195" s="12"/>
      <c r="BN1195" s="555">
        <v>71</v>
      </c>
      <c r="BO1195" s="565" t="s">
        <v>49</v>
      </c>
      <c r="BP1195" s="568">
        <v>6423330</v>
      </c>
      <c r="BQ1195" s="568">
        <v>12</v>
      </c>
      <c r="BR1195" s="388" t="s">
        <v>133</v>
      </c>
      <c r="BS1195" s="374">
        <v>613188</v>
      </c>
      <c r="BT1195" s="329">
        <v>9.5462633867479954E-2</v>
      </c>
      <c r="BU1195" s="374">
        <v>4</v>
      </c>
      <c r="BV1195" s="329">
        <v>0.33333333333333331</v>
      </c>
      <c r="BW1195" s="374">
        <v>153297</v>
      </c>
      <c r="BX1195" s="389">
        <v>1.2030075187969924E-3</v>
      </c>
      <c r="BY1195" s="12"/>
      <c r="CA1195" s="9"/>
      <c r="CB1195" s="138"/>
      <c r="CC1195" s="138"/>
      <c r="CD1195" s="138"/>
      <c r="CE1195" s="138"/>
      <c r="CF1195" s="138"/>
      <c r="CG1195" s="138"/>
      <c r="CH1195" s="1"/>
      <c r="CI1195" s="9"/>
      <c r="CJ1195" s="130"/>
      <c r="CK1195" s="130"/>
      <c r="CL1195" s="130"/>
      <c r="CM1195" s="1"/>
      <c r="CN1195" s="1"/>
      <c r="CO1195" s="1"/>
      <c r="CP1195" s="1"/>
      <c r="CQ1195" s="1"/>
    </row>
    <row r="1196" spans="2:95" s="14" customFormat="1" ht="13.5" customHeight="1">
      <c r="B1196" s="451"/>
      <c r="C1196" s="566"/>
      <c r="D1196" s="581"/>
      <c r="E1196" s="569"/>
      <c r="F1196" s="569"/>
      <c r="G1196" s="117" t="s">
        <v>135</v>
      </c>
      <c r="H1196" s="187">
        <v>951406</v>
      </c>
      <c r="I1196" s="160">
        <f>IFERROR(H1196/E1193,"-")</f>
        <v>1.0358184727054191E-2</v>
      </c>
      <c r="J1196" s="187">
        <v>41</v>
      </c>
      <c r="K1196" s="160">
        <f>IFERROR(J1196/F1193,"-")</f>
        <v>0.26797385620915032</v>
      </c>
      <c r="L1196" s="190">
        <f t="shared" si="669"/>
        <v>23205.024390243903</v>
      </c>
      <c r="M1196" s="101">
        <f t="shared" si="691"/>
        <v>1.8610985020426692E-2</v>
      </c>
      <c r="N1196" s="569"/>
      <c r="O1196" s="569"/>
      <c r="P1196" s="117" t="s">
        <v>135</v>
      </c>
      <c r="Q1196" s="187">
        <v>55335</v>
      </c>
      <c r="R1196" s="160">
        <f>IFERROR(Q1196/N1193,"-")</f>
        <v>5.1231557194916007E-3</v>
      </c>
      <c r="S1196" s="187">
        <v>8</v>
      </c>
      <c r="T1196" s="160">
        <f>IFERROR(S1196/O1193,"-")</f>
        <v>0.34782608695652173</v>
      </c>
      <c r="U1196" s="190">
        <f t="shared" si="671"/>
        <v>6916.875</v>
      </c>
      <c r="V1196" s="101">
        <f t="shared" si="692"/>
        <v>3.631411711302769E-3</v>
      </c>
      <c r="W1196" s="569"/>
      <c r="X1196" s="569"/>
      <c r="Y1196" s="117" t="s">
        <v>135</v>
      </c>
      <c r="Z1196" s="187">
        <v>82977</v>
      </c>
      <c r="AA1196" s="160">
        <f>IFERROR(Z1196/W1193,"-")</f>
        <v>2.2087660143322099E-3</v>
      </c>
      <c r="AB1196" s="187">
        <v>5</v>
      </c>
      <c r="AC1196" s="160">
        <f>IFERROR(AB1196/X1193,"-")</f>
        <v>0.27777777777777779</v>
      </c>
      <c r="AD1196" s="190">
        <f t="shared" si="673"/>
        <v>16595.400000000001</v>
      </c>
      <c r="AE1196" s="101">
        <f t="shared" si="693"/>
        <v>2.2696323195642307E-3</v>
      </c>
      <c r="AF1196" s="569"/>
      <c r="AG1196" s="569"/>
      <c r="AH1196" s="117" t="s">
        <v>135</v>
      </c>
      <c r="AI1196" s="187">
        <v>1411561</v>
      </c>
      <c r="AJ1196" s="160">
        <f>IFERROR(AI1196/AF1193,"-")</f>
        <v>3.6857601594247592E-2</v>
      </c>
      <c r="AK1196" s="187">
        <v>17</v>
      </c>
      <c r="AL1196" s="160">
        <f>IFERROR(AK1196/AG1193,"-")</f>
        <v>0.34</v>
      </c>
      <c r="AM1196" s="190">
        <f t="shared" si="675"/>
        <v>83033</v>
      </c>
      <c r="AN1196" s="101">
        <f t="shared" si="694"/>
        <v>7.7167498865183841E-3</v>
      </c>
      <c r="AO1196" s="569"/>
      <c r="AP1196" s="586"/>
      <c r="AQ1196" s="117" t="s">
        <v>135</v>
      </c>
      <c r="AR1196" s="187">
        <f t="shared" si="667"/>
        <v>2501279</v>
      </c>
      <c r="AS1196" s="160">
        <f>IFERROR(AR1196/AO1193,"-")</f>
        <v>1.4011477823077685E-2</v>
      </c>
      <c r="AT1196" s="187">
        <f t="shared" si="668"/>
        <v>71</v>
      </c>
      <c r="AU1196" s="160">
        <f>IFERROR(AT1196/AP1193,"-")</f>
        <v>0.29098360655737704</v>
      </c>
      <c r="AV1196" s="190">
        <f t="shared" si="677"/>
        <v>35229.281690140844</v>
      </c>
      <c r="AW1196" s="101">
        <f t="shared" si="695"/>
        <v>3.2228778937812078E-2</v>
      </c>
      <c r="AX1196" s="112"/>
      <c r="BN1196" s="476"/>
      <c r="BO1196" s="566"/>
      <c r="BP1196" s="569"/>
      <c r="BQ1196" s="569"/>
      <c r="BR1196" s="388" t="s">
        <v>134</v>
      </c>
      <c r="BS1196" s="374">
        <v>29128</v>
      </c>
      <c r="BT1196" s="329">
        <v>4.5347195302125219E-3</v>
      </c>
      <c r="BU1196" s="374">
        <v>2</v>
      </c>
      <c r="BV1196" s="329">
        <v>0.16666666666666666</v>
      </c>
      <c r="BW1196" s="374">
        <v>14564</v>
      </c>
      <c r="BX1196" s="389">
        <v>6.0150375939849621E-4</v>
      </c>
      <c r="CA1196" s="9"/>
      <c r="CB1196" s="138"/>
      <c r="CC1196" s="138"/>
      <c r="CD1196" s="138"/>
      <c r="CE1196" s="138"/>
      <c r="CF1196" s="138"/>
      <c r="CG1196" s="138"/>
      <c r="CH1196" s="1"/>
      <c r="CI1196" s="9"/>
      <c r="CJ1196" s="130"/>
      <c r="CK1196" s="130"/>
      <c r="CL1196" s="130"/>
      <c r="CM1196" s="1"/>
      <c r="CN1196" s="1"/>
      <c r="CO1196" s="1"/>
      <c r="CP1196" s="1"/>
      <c r="CQ1196" s="1"/>
    </row>
    <row r="1197" spans="2:95" s="14" customFormat="1" ht="13.5" customHeight="1">
      <c r="B1197" s="451"/>
      <c r="C1197" s="566"/>
      <c r="D1197" s="581"/>
      <c r="E1197" s="569"/>
      <c r="F1197" s="569"/>
      <c r="G1197" s="117" t="s">
        <v>136</v>
      </c>
      <c r="H1197" s="187">
        <v>3775266</v>
      </c>
      <c r="I1197" s="160">
        <f>IFERROR(H1197/E1193,"-")</f>
        <v>4.1102224099666143E-2</v>
      </c>
      <c r="J1197" s="187">
        <v>8</v>
      </c>
      <c r="K1197" s="160">
        <f>IFERROR(J1197/F1193,"-")</f>
        <v>5.2287581699346407E-2</v>
      </c>
      <c r="L1197" s="190">
        <f t="shared" si="669"/>
        <v>471908.25</v>
      </c>
      <c r="M1197" s="101">
        <f t="shared" si="691"/>
        <v>3.631411711302769E-3</v>
      </c>
      <c r="N1197" s="569"/>
      <c r="O1197" s="569"/>
      <c r="P1197" s="117" t="s">
        <v>136</v>
      </c>
      <c r="Q1197" s="187">
        <v>26124</v>
      </c>
      <c r="R1197" s="160">
        <f>IFERROR(Q1197/N1193,"-")</f>
        <v>2.4186738956537197E-3</v>
      </c>
      <c r="S1197" s="187">
        <v>2</v>
      </c>
      <c r="T1197" s="160">
        <f>IFERROR(S1197/O1193,"-")</f>
        <v>8.6956521739130432E-2</v>
      </c>
      <c r="U1197" s="190">
        <f t="shared" si="671"/>
        <v>13062</v>
      </c>
      <c r="V1197" s="101">
        <f t="shared" si="692"/>
        <v>9.0785292782569226E-4</v>
      </c>
      <c r="W1197" s="569"/>
      <c r="X1197" s="569"/>
      <c r="Y1197" s="117" t="s">
        <v>136</v>
      </c>
      <c r="Z1197" s="187">
        <v>14575</v>
      </c>
      <c r="AA1197" s="160">
        <f>IFERROR(Z1197/W1193,"-")</f>
        <v>3.8797214479785919E-4</v>
      </c>
      <c r="AB1197" s="187">
        <v>2</v>
      </c>
      <c r="AC1197" s="160">
        <f>IFERROR(AB1197/X1193,"-")</f>
        <v>0.1111111111111111</v>
      </c>
      <c r="AD1197" s="190">
        <f t="shared" si="673"/>
        <v>7287.5</v>
      </c>
      <c r="AE1197" s="101">
        <f t="shared" si="693"/>
        <v>9.0785292782569226E-4</v>
      </c>
      <c r="AF1197" s="569"/>
      <c r="AG1197" s="569"/>
      <c r="AH1197" s="117" t="s">
        <v>136</v>
      </c>
      <c r="AI1197" s="187">
        <v>998</v>
      </c>
      <c r="AJ1197" s="160">
        <f>IFERROR(AI1197/AF1193,"-")</f>
        <v>2.6059012958745031E-5</v>
      </c>
      <c r="AK1197" s="187">
        <v>1</v>
      </c>
      <c r="AL1197" s="160">
        <f>IFERROR(AK1197/AG1193,"-")</f>
        <v>0.02</v>
      </c>
      <c r="AM1197" s="190">
        <f t="shared" si="675"/>
        <v>998</v>
      </c>
      <c r="AN1197" s="101">
        <f t="shared" si="694"/>
        <v>4.5392646391284613E-4</v>
      </c>
      <c r="AO1197" s="569"/>
      <c r="AP1197" s="586"/>
      <c r="AQ1197" s="117" t="s">
        <v>136</v>
      </c>
      <c r="AR1197" s="187">
        <f t="shared" si="667"/>
        <v>3816963</v>
      </c>
      <c r="AS1197" s="160">
        <f>IFERROR(AR1197/AO1193,"-")</f>
        <v>2.1381578155019121E-2</v>
      </c>
      <c r="AT1197" s="187">
        <f t="shared" si="668"/>
        <v>13</v>
      </c>
      <c r="AU1197" s="160">
        <f>IFERROR(AT1197/AP1193,"-")</f>
        <v>5.3278688524590161E-2</v>
      </c>
      <c r="AV1197" s="190">
        <f t="shared" si="677"/>
        <v>293612.53846153844</v>
      </c>
      <c r="AW1197" s="101">
        <f t="shared" si="695"/>
        <v>5.9010440308669993E-3</v>
      </c>
      <c r="AX1197" s="112"/>
      <c r="BN1197" s="476"/>
      <c r="BO1197" s="566"/>
      <c r="BP1197" s="569"/>
      <c r="BQ1197" s="569"/>
      <c r="BR1197" s="388" t="s">
        <v>135</v>
      </c>
      <c r="BS1197" s="374">
        <v>19115</v>
      </c>
      <c r="BT1197" s="329">
        <v>2.9758707710797984E-3</v>
      </c>
      <c r="BU1197" s="374">
        <v>2</v>
      </c>
      <c r="BV1197" s="329">
        <v>0.16666666666666666</v>
      </c>
      <c r="BW1197" s="374">
        <v>9557.5</v>
      </c>
      <c r="BX1197" s="389">
        <v>6.0150375939849621E-4</v>
      </c>
      <c r="CA1197" s="9"/>
      <c r="CB1197" s="138"/>
      <c r="CC1197" s="138"/>
      <c r="CD1197" s="138"/>
      <c r="CE1197" s="138"/>
      <c r="CF1197" s="138"/>
      <c r="CG1197" s="138"/>
      <c r="CH1197" s="1"/>
      <c r="CI1197" s="9"/>
      <c r="CJ1197" s="130"/>
      <c r="CK1197" s="130"/>
      <c r="CL1197" s="130"/>
      <c r="CM1197" s="1"/>
      <c r="CN1197" s="1"/>
      <c r="CO1197" s="1"/>
      <c r="CP1197" s="1"/>
      <c r="CQ1197" s="1"/>
    </row>
    <row r="1198" spans="2:95" s="14" customFormat="1" ht="13.5" customHeight="1">
      <c r="B1198" s="451"/>
      <c r="C1198" s="566"/>
      <c r="D1198" s="581"/>
      <c r="E1198" s="569"/>
      <c r="F1198" s="569"/>
      <c r="G1198" s="117" t="s">
        <v>137</v>
      </c>
      <c r="H1198" s="187">
        <v>2309842</v>
      </c>
      <c r="I1198" s="160">
        <f>IFERROR(H1198/E1193,"-")</f>
        <v>2.5147802437979479E-2</v>
      </c>
      <c r="J1198" s="187">
        <v>44</v>
      </c>
      <c r="K1198" s="160">
        <f>IFERROR(J1198/F1193,"-")</f>
        <v>0.28758169934640521</v>
      </c>
      <c r="L1198" s="190">
        <f t="shared" si="669"/>
        <v>52496.409090909088</v>
      </c>
      <c r="M1198" s="101">
        <f t="shared" si="691"/>
        <v>1.997276441216523E-2</v>
      </c>
      <c r="N1198" s="569"/>
      <c r="O1198" s="569"/>
      <c r="P1198" s="117" t="s">
        <v>137</v>
      </c>
      <c r="Q1198" s="187">
        <v>46935</v>
      </c>
      <c r="R1198" s="160">
        <f>IFERROR(Q1198/N1193,"-")</f>
        <v>4.3454470713714336E-3</v>
      </c>
      <c r="S1198" s="187">
        <v>5</v>
      </c>
      <c r="T1198" s="160">
        <f>IFERROR(S1198/O1193,"-")</f>
        <v>0.21739130434782608</v>
      </c>
      <c r="U1198" s="190">
        <f t="shared" si="671"/>
        <v>9387</v>
      </c>
      <c r="V1198" s="101">
        <f t="shared" si="692"/>
        <v>2.2696323195642307E-3</v>
      </c>
      <c r="W1198" s="569"/>
      <c r="X1198" s="569"/>
      <c r="Y1198" s="117" t="s">
        <v>137</v>
      </c>
      <c r="Z1198" s="187">
        <v>160238</v>
      </c>
      <c r="AA1198" s="160">
        <f>IFERROR(Z1198/W1193,"-")</f>
        <v>4.2653777384644501E-3</v>
      </c>
      <c r="AB1198" s="187">
        <v>8</v>
      </c>
      <c r="AC1198" s="160">
        <f>IFERROR(AB1198/X1193,"-")</f>
        <v>0.44444444444444442</v>
      </c>
      <c r="AD1198" s="190">
        <f t="shared" si="673"/>
        <v>20029.75</v>
      </c>
      <c r="AE1198" s="101">
        <f t="shared" si="693"/>
        <v>3.631411711302769E-3</v>
      </c>
      <c r="AF1198" s="569"/>
      <c r="AG1198" s="569"/>
      <c r="AH1198" s="117" t="s">
        <v>137</v>
      </c>
      <c r="AI1198" s="187">
        <v>2379068</v>
      </c>
      <c r="AJ1198" s="160">
        <f>IFERROR(AI1198/AF1193,"-")</f>
        <v>6.21204046510377E-2</v>
      </c>
      <c r="AK1198" s="187">
        <v>12</v>
      </c>
      <c r="AL1198" s="160">
        <f>IFERROR(AK1198/AG1193,"-")</f>
        <v>0.24</v>
      </c>
      <c r="AM1198" s="190">
        <f t="shared" si="675"/>
        <v>198255.66666666666</v>
      </c>
      <c r="AN1198" s="101">
        <f t="shared" si="694"/>
        <v>5.4471175669541533E-3</v>
      </c>
      <c r="AO1198" s="569"/>
      <c r="AP1198" s="586"/>
      <c r="AQ1198" s="117" t="s">
        <v>137</v>
      </c>
      <c r="AR1198" s="187">
        <f t="shared" si="667"/>
        <v>4896083</v>
      </c>
      <c r="AS1198" s="160">
        <f>IFERROR(AR1198/AO1193,"-")</f>
        <v>2.7426511946267353E-2</v>
      </c>
      <c r="AT1198" s="187">
        <f t="shared" si="668"/>
        <v>69</v>
      </c>
      <c r="AU1198" s="160">
        <f>IFERROR(AT1198/AP1193,"-")</f>
        <v>0.28278688524590162</v>
      </c>
      <c r="AV1198" s="190">
        <f t="shared" si="677"/>
        <v>70957.724637681153</v>
      </c>
      <c r="AW1198" s="101">
        <f t="shared" si="695"/>
        <v>3.1320926009986386E-2</v>
      </c>
      <c r="AX1198" s="112"/>
      <c r="BN1198" s="476"/>
      <c r="BO1198" s="566"/>
      <c r="BP1198" s="569"/>
      <c r="BQ1198" s="569"/>
      <c r="BR1198" s="388" t="s">
        <v>136</v>
      </c>
      <c r="BS1198" s="374">
        <v>0</v>
      </c>
      <c r="BT1198" s="329">
        <v>0</v>
      </c>
      <c r="BU1198" s="374">
        <v>0</v>
      </c>
      <c r="BV1198" s="329">
        <v>0</v>
      </c>
      <c r="BW1198" s="374" t="s">
        <v>329</v>
      </c>
      <c r="BX1198" s="389">
        <v>0</v>
      </c>
      <c r="CA1198" s="9"/>
      <c r="CB1198" s="138"/>
      <c r="CC1198" s="138"/>
      <c r="CD1198" s="138"/>
      <c r="CE1198" s="138"/>
      <c r="CF1198" s="138"/>
      <c r="CG1198" s="138"/>
      <c r="CH1198" s="1"/>
      <c r="CI1198" s="9"/>
      <c r="CJ1198" s="130"/>
      <c r="CK1198" s="130"/>
      <c r="CL1198" s="130"/>
      <c r="CM1198" s="1"/>
      <c r="CN1198" s="1"/>
      <c r="CO1198" s="1"/>
      <c r="CP1198" s="1"/>
      <c r="CQ1198" s="1"/>
    </row>
    <row r="1199" spans="2:95" s="14" customFormat="1" ht="13.5" customHeight="1">
      <c r="B1199" s="451"/>
      <c r="C1199" s="566"/>
      <c r="D1199" s="581"/>
      <c r="E1199" s="569"/>
      <c r="F1199" s="569"/>
      <c r="G1199" s="117" t="s">
        <v>138</v>
      </c>
      <c r="H1199" s="187">
        <v>3183606</v>
      </c>
      <c r="I1199" s="160">
        <f>IFERROR(H1199/E1193,"-")</f>
        <v>3.4660680136721952E-2</v>
      </c>
      <c r="J1199" s="187">
        <v>34</v>
      </c>
      <c r="K1199" s="160">
        <f>IFERROR(J1199/F1193,"-")</f>
        <v>0.22222222222222221</v>
      </c>
      <c r="L1199" s="190">
        <f t="shared" si="669"/>
        <v>93635.470588235301</v>
      </c>
      <c r="M1199" s="101">
        <f t="shared" si="691"/>
        <v>1.5433499773036768E-2</v>
      </c>
      <c r="N1199" s="569"/>
      <c r="O1199" s="569"/>
      <c r="P1199" s="117" t="s">
        <v>138</v>
      </c>
      <c r="Q1199" s="187">
        <v>272024</v>
      </c>
      <c r="R1199" s="160">
        <f>IFERROR(Q1199/N1193,"-")</f>
        <v>2.5185168725742897E-2</v>
      </c>
      <c r="S1199" s="187">
        <v>4</v>
      </c>
      <c r="T1199" s="160">
        <f>IFERROR(S1199/O1193,"-")</f>
        <v>0.17391304347826086</v>
      </c>
      <c r="U1199" s="190">
        <f t="shared" si="671"/>
        <v>68006</v>
      </c>
      <c r="V1199" s="101">
        <f t="shared" si="692"/>
        <v>1.8157058556513845E-3</v>
      </c>
      <c r="W1199" s="569"/>
      <c r="X1199" s="569"/>
      <c r="Y1199" s="117" t="s">
        <v>138</v>
      </c>
      <c r="Z1199" s="187">
        <v>396277</v>
      </c>
      <c r="AA1199" s="160">
        <f>IFERROR(Z1199/W1193,"-")</f>
        <v>1.0548503439043653E-2</v>
      </c>
      <c r="AB1199" s="187">
        <v>8</v>
      </c>
      <c r="AC1199" s="160">
        <f>IFERROR(AB1199/X1193,"-")</f>
        <v>0.44444444444444442</v>
      </c>
      <c r="AD1199" s="190">
        <f t="shared" si="673"/>
        <v>49534.625</v>
      </c>
      <c r="AE1199" s="101">
        <f t="shared" si="693"/>
        <v>3.631411711302769E-3</v>
      </c>
      <c r="AF1199" s="569"/>
      <c r="AG1199" s="569"/>
      <c r="AH1199" s="117" t="s">
        <v>138</v>
      </c>
      <c r="AI1199" s="187">
        <v>2614434</v>
      </c>
      <c r="AJ1199" s="160">
        <f>IFERROR(AI1199/AF1193,"-")</f>
        <v>6.8266101689161932E-2</v>
      </c>
      <c r="AK1199" s="187">
        <v>14</v>
      </c>
      <c r="AL1199" s="160">
        <f>IFERROR(AK1199/AG1193,"-")</f>
        <v>0.28000000000000003</v>
      </c>
      <c r="AM1199" s="190">
        <f t="shared" si="675"/>
        <v>186745.28571428571</v>
      </c>
      <c r="AN1199" s="101">
        <f t="shared" si="694"/>
        <v>6.3549704947798453E-3</v>
      </c>
      <c r="AO1199" s="569"/>
      <c r="AP1199" s="586"/>
      <c r="AQ1199" s="117" t="s">
        <v>138</v>
      </c>
      <c r="AR1199" s="187">
        <f t="shared" si="667"/>
        <v>6466341</v>
      </c>
      <c r="AS1199" s="160">
        <f>IFERROR(AR1199/AO1193,"-")</f>
        <v>3.6222665891313198E-2</v>
      </c>
      <c r="AT1199" s="187">
        <f t="shared" si="668"/>
        <v>60</v>
      </c>
      <c r="AU1199" s="160">
        <f>IFERROR(AT1199/AP1193,"-")</f>
        <v>0.24590163934426229</v>
      </c>
      <c r="AV1199" s="190">
        <f t="shared" si="677"/>
        <v>107772.35</v>
      </c>
      <c r="AW1199" s="101">
        <f t="shared" si="695"/>
        <v>2.7235587834770768E-2</v>
      </c>
      <c r="AX1199" s="112"/>
      <c r="BN1199" s="476"/>
      <c r="BO1199" s="566"/>
      <c r="BP1199" s="569"/>
      <c r="BQ1199" s="569"/>
      <c r="BR1199" s="388" t="s">
        <v>137</v>
      </c>
      <c r="BS1199" s="374">
        <v>187565</v>
      </c>
      <c r="BT1199" s="329">
        <v>2.9200585988887383E-2</v>
      </c>
      <c r="BU1199" s="374">
        <v>7</v>
      </c>
      <c r="BV1199" s="329">
        <v>0.58333333333333337</v>
      </c>
      <c r="BW1199" s="374">
        <v>26795</v>
      </c>
      <c r="BX1199" s="389">
        <v>2.1052631578947368E-3</v>
      </c>
      <c r="CA1199" s="9"/>
      <c r="CB1199" s="138"/>
      <c r="CC1199" s="138"/>
      <c r="CD1199" s="138"/>
      <c r="CE1199" s="138"/>
      <c r="CF1199" s="138"/>
      <c r="CG1199" s="138"/>
      <c r="CH1199" s="1"/>
      <c r="CI1199" s="9"/>
      <c r="CJ1199" s="130"/>
      <c r="CK1199" s="130"/>
      <c r="CL1199" s="130"/>
      <c r="CM1199" s="1"/>
      <c r="CN1199" s="1"/>
      <c r="CO1199" s="1"/>
      <c r="CP1199" s="1"/>
      <c r="CQ1199" s="1"/>
    </row>
    <row r="1200" spans="2:95" s="14" customFormat="1" ht="13.5" customHeight="1">
      <c r="B1200" s="451"/>
      <c r="C1200" s="566"/>
      <c r="D1200" s="581"/>
      <c r="E1200" s="569"/>
      <c r="F1200" s="569"/>
      <c r="G1200" s="117" t="s">
        <v>139</v>
      </c>
      <c r="H1200" s="187">
        <v>102840</v>
      </c>
      <c r="I1200" s="160">
        <f>IFERROR(H1200/E1193,"-")</f>
        <v>1.1196436824344738E-3</v>
      </c>
      <c r="J1200" s="187">
        <v>14</v>
      </c>
      <c r="K1200" s="160">
        <f>IFERROR(J1200/F1193,"-")</f>
        <v>9.1503267973856203E-2</v>
      </c>
      <c r="L1200" s="190">
        <f t="shared" si="669"/>
        <v>7345.7142857142853</v>
      </c>
      <c r="M1200" s="101">
        <f t="shared" si="691"/>
        <v>6.3549704947798453E-3</v>
      </c>
      <c r="N1200" s="569"/>
      <c r="O1200" s="569"/>
      <c r="P1200" s="117" t="s">
        <v>139</v>
      </c>
      <c r="Q1200" s="187">
        <v>2176645</v>
      </c>
      <c r="R1200" s="160">
        <f>IFERROR(Q1200/N1193,"-")</f>
        <v>0.20152329052232393</v>
      </c>
      <c r="S1200" s="187">
        <v>3</v>
      </c>
      <c r="T1200" s="160">
        <f>IFERROR(S1200/O1193,"-")</f>
        <v>0.13043478260869565</v>
      </c>
      <c r="U1200" s="190">
        <f t="shared" si="671"/>
        <v>725548.33333333337</v>
      </c>
      <c r="V1200" s="101">
        <f t="shared" si="692"/>
        <v>1.3617793917385383E-3</v>
      </c>
      <c r="W1200" s="569"/>
      <c r="X1200" s="569"/>
      <c r="Y1200" s="117" t="s">
        <v>139</v>
      </c>
      <c r="Z1200" s="187">
        <v>14308</v>
      </c>
      <c r="AA1200" s="160">
        <f>IFERROR(Z1200/W1193,"-")</f>
        <v>3.8086486777137355E-4</v>
      </c>
      <c r="AB1200" s="187">
        <v>4</v>
      </c>
      <c r="AC1200" s="160">
        <f>IFERROR(AB1200/X1193,"-")</f>
        <v>0.22222222222222221</v>
      </c>
      <c r="AD1200" s="190">
        <f t="shared" si="673"/>
        <v>3577</v>
      </c>
      <c r="AE1200" s="101">
        <f t="shared" si="693"/>
        <v>1.8157058556513845E-3</v>
      </c>
      <c r="AF1200" s="569"/>
      <c r="AG1200" s="569"/>
      <c r="AH1200" s="117" t="s">
        <v>139</v>
      </c>
      <c r="AI1200" s="187">
        <v>1064726</v>
      </c>
      <c r="AJ1200" s="160">
        <f>IFERROR(AI1200/AF1193,"-")</f>
        <v>2.7801311254020803E-2</v>
      </c>
      <c r="AK1200" s="187">
        <v>13</v>
      </c>
      <c r="AL1200" s="160">
        <f>IFERROR(AK1200/AG1193,"-")</f>
        <v>0.26</v>
      </c>
      <c r="AM1200" s="190">
        <f t="shared" si="675"/>
        <v>81902</v>
      </c>
      <c r="AN1200" s="101">
        <f t="shared" si="694"/>
        <v>5.9010440308669993E-3</v>
      </c>
      <c r="AO1200" s="569"/>
      <c r="AP1200" s="586"/>
      <c r="AQ1200" s="117" t="s">
        <v>139</v>
      </c>
      <c r="AR1200" s="187">
        <f t="shared" si="667"/>
        <v>3358519</v>
      </c>
      <c r="AS1200" s="160">
        <f>IFERROR(AR1200/AO1193,"-")</f>
        <v>1.8813500807740777E-2</v>
      </c>
      <c r="AT1200" s="187">
        <f t="shared" si="668"/>
        <v>34</v>
      </c>
      <c r="AU1200" s="160">
        <f>IFERROR(AT1200/AP1193,"-")</f>
        <v>0.13934426229508196</v>
      </c>
      <c r="AV1200" s="190">
        <f t="shared" si="677"/>
        <v>98779.970588235301</v>
      </c>
      <c r="AW1200" s="101">
        <f t="shared" si="695"/>
        <v>1.5433499773036768E-2</v>
      </c>
      <c r="AX1200" s="112"/>
      <c r="BN1200" s="476"/>
      <c r="BO1200" s="566"/>
      <c r="BP1200" s="569"/>
      <c r="BQ1200" s="569"/>
      <c r="BR1200" s="388" t="s">
        <v>138</v>
      </c>
      <c r="BS1200" s="374">
        <v>258319</v>
      </c>
      <c r="BT1200" s="329">
        <v>4.0215744792809961E-2</v>
      </c>
      <c r="BU1200" s="374">
        <v>3</v>
      </c>
      <c r="BV1200" s="329">
        <v>0.25</v>
      </c>
      <c r="BW1200" s="374">
        <v>86106.333333333328</v>
      </c>
      <c r="BX1200" s="389">
        <v>9.0225563909774437E-4</v>
      </c>
      <c r="CA1200" s="9"/>
      <c r="CB1200" s="138"/>
      <c r="CC1200" s="138"/>
      <c r="CD1200" s="138"/>
      <c r="CE1200" s="138"/>
      <c r="CF1200" s="138"/>
      <c r="CG1200" s="138"/>
      <c r="CH1200" s="1"/>
      <c r="CI1200" s="9"/>
      <c r="CJ1200" s="130"/>
      <c r="CK1200" s="130"/>
      <c r="CL1200" s="130"/>
      <c r="CM1200" s="1"/>
      <c r="CN1200" s="1"/>
      <c r="CO1200" s="1"/>
      <c r="CP1200" s="1"/>
      <c r="CQ1200" s="1"/>
    </row>
    <row r="1201" spans="2:95" s="14" customFormat="1" ht="13.5" customHeight="1">
      <c r="B1201" s="451"/>
      <c r="C1201" s="566"/>
      <c r="D1201" s="581"/>
      <c r="E1201" s="569"/>
      <c r="F1201" s="569"/>
      <c r="G1201" s="117" t="s">
        <v>149</v>
      </c>
      <c r="H1201" s="187">
        <v>0</v>
      </c>
      <c r="I1201" s="160">
        <f>IFERROR(H1201/E1193,"-")</f>
        <v>0</v>
      </c>
      <c r="J1201" s="187">
        <v>0</v>
      </c>
      <c r="K1201" s="160">
        <f>IFERROR(J1201/F1193,"-")</f>
        <v>0</v>
      </c>
      <c r="L1201" s="190" t="str">
        <f t="shared" si="669"/>
        <v>-</v>
      </c>
      <c r="M1201" s="101">
        <f t="shared" si="691"/>
        <v>0</v>
      </c>
      <c r="N1201" s="569"/>
      <c r="O1201" s="569"/>
      <c r="P1201" s="117" t="s">
        <v>149</v>
      </c>
      <c r="Q1201" s="187">
        <v>0</v>
      </c>
      <c r="R1201" s="160">
        <f>IFERROR(Q1201/N1193,"-")</f>
        <v>0</v>
      </c>
      <c r="S1201" s="187">
        <v>0</v>
      </c>
      <c r="T1201" s="160">
        <f>IFERROR(S1201/O1193,"-")</f>
        <v>0</v>
      </c>
      <c r="U1201" s="190" t="str">
        <f t="shared" si="671"/>
        <v>-</v>
      </c>
      <c r="V1201" s="101">
        <f t="shared" si="692"/>
        <v>0</v>
      </c>
      <c r="W1201" s="569"/>
      <c r="X1201" s="569"/>
      <c r="Y1201" s="117" t="s">
        <v>149</v>
      </c>
      <c r="Z1201" s="187">
        <v>0</v>
      </c>
      <c r="AA1201" s="160">
        <f>IFERROR(Z1201/W1193,"-")</f>
        <v>0</v>
      </c>
      <c r="AB1201" s="187">
        <v>0</v>
      </c>
      <c r="AC1201" s="160">
        <f>IFERROR(AB1201/X1193,"-")</f>
        <v>0</v>
      </c>
      <c r="AD1201" s="190" t="str">
        <f t="shared" si="673"/>
        <v>-</v>
      </c>
      <c r="AE1201" s="101">
        <f t="shared" si="693"/>
        <v>0</v>
      </c>
      <c r="AF1201" s="569"/>
      <c r="AG1201" s="569"/>
      <c r="AH1201" s="117" t="s">
        <v>149</v>
      </c>
      <c r="AI1201" s="187">
        <v>0</v>
      </c>
      <c r="AJ1201" s="160">
        <f>IFERROR(AI1201/AF1193,"-")</f>
        <v>0</v>
      </c>
      <c r="AK1201" s="187">
        <v>0</v>
      </c>
      <c r="AL1201" s="160">
        <f>IFERROR(AK1201/AG1193,"-")</f>
        <v>0</v>
      </c>
      <c r="AM1201" s="190" t="str">
        <f t="shared" si="675"/>
        <v>-</v>
      </c>
      <c r="AN1201" s="101">
        <f t="shared" si="694"/>
        <v>0</v>
      </c>
      <c r="AO1201" s="569"/>
      <c r="AP1201" s="586"/>
      <c r="AQ1201" s="117" t="s">
        <v>149</v>
      </c>
      <c r="AR1201" s="187">
        <f t="shared" si="667"/>
        <v>0</v>
      </c>
      <c r="AS1201" s="160">
        <f>IFERROR(AR1201/AO1193,"-")</f>
        <v>0</v>
      </c>
      <c r="AT1201" s="187">
        <f t="shared" si="668"/>
        <v>0</v>
      </c>
      <c r="AU1201" s="160">
        <f>IFERROR(AT1201/AP1193,"-")</f>
        <v>0</v>
      </c>
      <c r="AV1201" s="190" t="str">
        <f t="shared" si="677"/>
        <v>-</v>
      </c>
      <c r="AW1201" s="101">
        <f t="shared" si="695"/>
        <v>0</v>
      </c>
      <c r="AX1201" s="112"/>
      <c r="BN1201" s="476"/>
      <c r="BO1201" s="566"/>
      <c r="BP1201" s="569"/>
      <c r="BQ1201" s="569"/>
      <c r="BR1201" s="388" t="s">
        <v>139</v>
      </c>
      <c r="BS1201" s="374">
        <v>0</v>
      </c>
      <c r="BT1201" s="329">
        <v>0</v>
      </c>
      <c r="BU1201" s="374">
        <v>0</v>
      </c>
      <c r="BV1201" s="329">
        <v>0</v>
      </c>
      <c r="BW1201" s="374" t="s">
        <v>329</v>
      </c>
      <c r="BX1201" s="389">
        <v>0</v>
      </c>
      <c r="CA1201" s="9"/>
      <c r="CB1201" s="138"/>
      <c r="CC1201" s="138"/>
      <c r="CD1201" s="138"/>
      <c r="CE1201" s="138"/>
      <c r="CF1201" s="138"/>
      <c r="CG1201" s="138"/>
      <c r="CH1201" s="1"/>
      <c r="CI1201" s="9"/>
      <c r="CJ1201" s="130"/>
      <c r="CK1201" s="130"/>
      <c r="CL1201" s="130"/>
      <c r="CM1201" s="1"/>
      <c r="CN1201" s="1"/>
      <c r="CO1201" s="1"/>
      <c r="CP1201" s="1"/>
      <c r="CQ1201" s="1"/>
    </row>
    <row r="1202" spans="2:95" s="14" customFormat="1" ht="13.5" customHeight="1">
      <c r="B1202" s="451"/>
      <c r="C1202" s="566"/>
      <c r="D1202" s="581"/>
      <c r="E1202" s="569"/>
      <c r="F1202" s="569"/>
      <c r="G1202" s="117" t="s">
        <v>140</v>
      </c>
      <c r="H1202" s="187">
        <v>0</v>
      </c>
      <c r="I1202" s="160">
        <f>IFERROR(H1202/E1193,"-")</f>
        <v>0</v>
      </c>
      <c r="J1202" s="187">
        <v>0</v>
      </c>
      <c r="K1202" s="160">
        <f>IFERROR(J1202/F1193,"-")</f>
        <v>0</v>
      </c>
      <c r="L1202" s="190" t="str">
        <f t="shared" si="669"/>
        <v>-</v>
      </c>
      <c r="M1202" s="101">
        <f t="shared" si="691"/>
        <v>0</v>
      </c>
      <c r="N1202" s="569"/>
      <c r="O1202" s="569"/>
      <c r="P1202" s="117" t="s">
        <v>140</v>
      </c>
      <c r="Q1202" s="187">
        <v>0</v>
      </c>
      <c r="R1202" s="160">
        <f>IFERROR(Q1202/N1193,"-")</f>
        <v>0</v>
      </c>
      <c r="S1202" s="187">
        <v>0</v>
      </c>
      <c r="T1202" s="160">
        <f>IFERROR(S1202/O1193,"-")</f>
        <v>0</v>
      </c>
      <c r="U1202" s="190" t="str">
        <f t="shared" si="671"/>
        <v>-</v>
      </c>
      <c r="V1202" s="101">
        <f t="shared" si="692"/>
        <v>0</v>
      </c>
      <c r="W1202" s="569"/>
      <c r="X1202" s="569"/>
      <c r="Y1202" s="117" t="s">
        <v>140</v>
      </c>
      <c r="Z1202" s="187">
        <v>60914</v>
      </c>
      <c r="AA1202" s="160">
        <f>IFERROR(Z1202/W1193,"-")</f>
        <v>1.621470684611787E-3</v>
      </c>
      <c r="AB1202" s="187">
        <v>1</v>
      </c>
      <c r="AC1202" s="160">
        <f>IFERROR(AB1202/X1193,"-")</f>
        <v>5.5555555555555552E-2</v>
      </c>
      <c r="AD1202" s="190">
        <f t="shared" si="673"/>
        <v>60914</v>
      </c>
      <c r="AE1202" s="101">
        <f t="shared" si="693"/>
        <v>4.5392646391284613E-4</v>
      </c>
      <c r="AF1202" s="569"/>
      <c r="AG1202" s="569"/>
      <c r="AH1202" s="117" t="s">
        <v>140</v>
      </c>
      <c r="AI1202" s="187">
        <v>22979</v>
      </c>
      <c r="AJ1202" s="160">
        <f>IFERROR(AI1202/AF1193,"-")</f>
        <v>6.000100789368758E-4</v>
      </c>
      <c r="AK1202" s="187">
        <v>1</v>
      </c>
      <c r="AL1202" s="160">
        <f>IFERROR(AK1202/AG1193,"-")</f>
        <v>0.02</v>
      </c>
      <c r="AM1202" s="190">
        <f t="shared" si="675"/>
        <v>22979</v>
      </c>
      <c r="AN1202" s="101">
        <f t="shared" si="694"/>
        <v>4.5392646391284613E-4</v>
      </c>
      <c r="AO1202" s="569"/>
      <c r="AP1202" s="586"/>
      <c r="AQ1202" s="117" t="s">
        <v>140</v>
      </c>
      <c r="AR1202" s="187">
        <f t="shared" si="667"/>
        <v>83893</v>
      </c>
      <c r="AS1202" s="160">
        <f>IFERROR(AR1202/AO1193,"-")</f>
        <v>4.6994553946659139E-4</v>
      </c>
      <c r="AT1202" s="187">
        <f t="shared" si="668"/>
        <v>2</v>
      </c>
      <c r="AU1202" s="160">
        <f>IFERROR(AT1202/AP1193,"-")</f>
        <v>8.1967213114754103E-3</v>
      </c>
      <c r="AV1202" s="190">
        <f t="shared" si="677"/>
        <v>41946.5</v>
      </c>
      <c r="AW1202" s="101">
        <f t="shared" si="695"/>
        <v>9.0785292782569226E-4</v>
      </c>
      <c r="AX1202" s="112"/>
      <c r="BN1202" s="476"/>
      <c r="BO1202" s="566"/>
      <c r="BP1202" s="569"/>
      <c r="BQ1202" s="569"/>
      <c r="BR1202" s="388" t="s">
        <v>436</v>
      </c>
      <c r="BS1202" s="374">
        <v>3417</v>
      </c>
      <c r="BT1202" s="329">
        <v>5.3196706381269531E-4</v>
      </c>
      <c r="BU1202" s="374">
        <v>1</v>
      </c>
      <c r="BV1202" s="329">
        <v>8.3333333333333329E-2</v>
      </c>
      <c r="BW1202" s="374">
        <v>3417</v>
      </c>
      <c r="BX1202" s="389">
        <v>3.0075187969924811E-4</v>
      </c>
      <c r="CA1202" s="9"/>
      <c r="CB1202" s="138"/>
      <c r="CC1202" s="138"/>
      <c r="CD1202" s="138"/>
      <c r="CE1202" s="138"/>
      <c r="CF1202" s="138"/>
      <c r="CG1202" s="138"/>
      <c r="CH1202" s="1"/>
      <c r="CI1202" s="9"/>
      <c r="CJ1202" s="130"/>
      <c r="CK1202" s="130"/>
      <c r="CL1202" s="130"/>
      <c r="CM1202" s="1"/>
      <c r="CN1202" s="1"/>
      <c r="CO1202" s="1"/>
      <c r="CP1202" s="1"/>
      <c r="CQ1202" s="1"/>
    </row>
    <row r="1203" spans="2:95" s="14" customFormat="1" ht="13.5" customHeight="1">
      <c r="B1203" s="451"/>
      <c r="C1203" s="566"/>
      <c r="D1203" s="581"/>
      <c r="E1203" s="569"/>
      <c r="F1203" s="569"/>
      <c r="G1203" s="117" t="s">
        <v>141</v>
      </c>
      <c r="H1203" s="187">
        <v>81913</v>
      </c>
      <c r="I1203" s="160">
        <f>IFERROR(H1203/E1193,"-")</f>
        <v>8.9180642706393476E-4</v>
      </c>
      <c r="J1203" s="187">
        <v>7</v>
      </c>
      <c r="K1203" s="160">
        <f>IFERROR(J1203/F1193,"-")</f>
        <v>4.5751633986928102E-2</v>
      </c>
      <c r="L1203" s="190">
        <f t="shared" si="669"/>
        <v>11701.857142857143</v>
      </c>
      <c r="M1203" s="101">
        <f t="shared" si="691"/>
        <v>3.1774852473899226E-3</v>
      </c>
      <c r="N1203" s="569"/>
      <c r="O1203" s="569"/>
      <c r="P1203" s="117" t="s">
        <v>141</v>
      </c>
      <c r="Q1203" s="187">
        <v>7277</v>
      </c>
      <c r="R1203" s="160">
        <f>IFERROR(Q1203/N1193,"-")</f>
        <v>6.7373640861553049E-4</v>
      </c>
      <c r="S1203" s="187">
        <v>1</v>
      </c>
      <c r="T1203" s="160">
        <f>IFERROR(S1203/O1193,"-")</f>
        <v>4.3478260869565216E-2</v>
      </c>
      <c r="U1203" s="190">
        <f t="shared" si="671"/>
        <v>7277</v>
      </c>
      <c r="V1203" s="101">
        <f t="shared" si="692"/>
        <v>4.5392646391284613E-4</v>
      </c>
      <c r="W1203" s="569"/>
      <c r="X1203" s="569"/>
      <c r="Y1203" s="117" t="s">
        <v>141</v>
      </c>
      <c r="Z1203" s="187">
        <v>486</v>
      </c>
      <c r="AA1203" s="160">
        <f>IFERROR(Z1203/W1193,"-")</f>
        <v>1.2936841329108717E-5</v>
      </c>
      <c r="AB1203" s="187">
        <v>1</v>
      </c>
      <c r="AC1203" s="160">
        <f>IFERROR(AB1203/X1193,"-")</f>
        <v>5.5555555555555552E-2</v>
      </c>
      <c r="AD1203" s="190">
        <f t="shared" si="673"/>
        <v>486</v>
      </c>
      <c r="AE1203" s="101">
        <f t="shared" si="693"/>
        <v>4.5392646391284613E-4</v>
      </c>
      <c r="AF1203" s="569"/>
      <c r="AG1203" s="569"/>
      <c r="AH1203" s="117" t="s">
        <v>141</v>
      </c>
      <c r="AI1203" s="187">
        <v>7686</v>
      </c>
      <c r="AJ1203" s="160">
        <f>IFERROR(AI1203/AF1193,"-")</f>
        <v>2.0069095551193819E-4</v>
      </c>
      <c r="AK1203" s="187">
        <v>1</v>
      </c>
      <c r="AL1203" s="160">
        <f>IFERROR(AK1203/AG1193,"-")</f>
        <v>0.02</v>
      </c>
      <c r="AM1203" s="190">
        <f t="shared" si="675"/>
        <v>7686</v>
      </c>
      <c r="AN1203" s="101">
        <f t="shared" si="694"/>
        <v>4.5392646391284613E-4</v>
      </c>
      <c r="AO1203" s="569"/>
      <c r="AP1203" s="586"/>
      <c r="AQ1203" s="117" t="s">
        <v>141</v>
      </c>
      <c r="AR1203" s="187">
        <f t="shared" si="667"/>
        <v>97362</v>
      </c>
      <c r="AS1203" s="160">
        <f>IFERROR(AR1203/AO1193,"-")</f>
        <v>5.4539517735146279E-4</v>
      </c>
      <c r="AT1203" s="187">
        <f t="shared" si="668"/>
        <v>10</v>
      </c>
      <c r="AU1203" s="160">
        <f>IFERROR(AT1203/AP1193,"-")</f>
        <v>4.0983606557377046E-2</v>
      </c>
      <c r="AV1203" s="190">
        <f t="shared" si="677"/>
        <v>9736.2000000000007</v>
      </c>
      <c r="AW1203" s="101">
        <f t="shared" si="695"/>
        <v>4.5392646391284614E-3</v>
      </c>
      <c r="AX1203" s="112"/>
      <c r="BN1203" s="476"/>
      <c r="BO1203" s="566"/>
      <c r="BP1203" s="569"/>
      <c r="BQ1203" s="569"/>
      <c r="BR1203" s="388" t="s">
        <v>140</v>
      </c>
      <c r="BS1203" s="374">
        <v>0</v>
      </c>
      <c r="BT1203" s="329">
        <v>0</v>
      </c>
      <c r="BU1203" s="374">
        <v>0</v>
      </c>
      <c r="BV1203" s="329">
        <v>0</v>
      </c>
      <c r="BW1203" s="374" t="s">
        <v>329</v>
      </c>
      <c r="BX1203" s="389">
        <v>0</v>
      </c>
      <c r="CA1203" s="9"/>
      <c r="CB1203" s="138"/>
      <c r="CC1203" s="138"/>
      <c r="CD1203" s="138"/>
      <c r="CE1203" s="138"/>
      <c r="CF1203" s="138"/>
      <c r="CG1203" s="138"/>
      <c r="CH1203" s="1"/>
      <c r="CI1203" s="9"/>
      <c r="CJ1203" s="130"/>
      <c r="CK1203" s="130"/>
      <c r="CL1203" s="130"/>
      <c r="CM1203" s="1"/>
      <c r="CN1203" s="1"/>
      <c r="CO1203" s="1"/>
      <c r="CP1203" s="1"/>
      <c r="CQ1203" s="1"/>
    </row>
    <row r="1204" spans="2:95" s="14" customFormat="1" ht="13.5" customHeight="1">
      <c r="B1204" s="451"/>
      <c r="C1204" s="566"/>
      <c r="D1204" s="581"/>
      <c r="E1204" s="569"/>
      <c r="F1204" s="569"/>
      <c r="G1204" s="117" t="s">
        <v>142</v>
      </c>
      <c r="H1204" s="187">
        <v>0</v>
      </c>
      <c r="I1204" s="160">
        <f>IFERROR(H1204/E1193,"-")</f>
        <v>0</v>
      </c>
      <c r="J1204" s="187">
        <v>0</v>
      </c>
      <c r="K1204" s="160">
        <f>IFERROR(J1204/F1193,"-")</f>
        <v>0</v>
      </c>
      <c r="L1204" s="190" t="str">
        <f t="shared" si="669"/>
        <v>-</v>
      </c>
      <c r="M1204" s="101">
        <f t="shared" si="691"/>
        <v>0</v>
      </c>
      <c r="N1204" s="569"/>
      <c r="O1204" s="569"/>
      <c r="P1204" s="117" t="s">
        <v>142</v>
      </c>
      <c r="Q1204" s="187">
        <v>0</v>
      </c>
      <c r="R1204" s="160">
        <f>IFERROR(Q1204/N1193,"-")</f>
        <v>0</v>
      </c>
      <c r="S1204" s="187">
        <v>0</v>
      </c>
      <c r="T1204" s="160">
        <f>IFERROR(S1204/O1193,"-")</f>
        <v>0</v>
      </c>
      <c r="U1204" s="190" t="str">
        <f t="shared" si="671"/>
        <v>-</v>
      </c>
      <c r="V1204" s="101">
        <f t="shared" si="692"/>
        <v>0</v>
      </c>
      <c r="W1204" s="569"/>
      <c r="X1204" s="569"/>
      <c r="Y1204" s="117" t="s">
        <v>142</v>
      </c>
      <c r="Z1204" s="187">
        <v>0</v>
      </c>
      <c r="AA1204" s="160">
        <f>IFERROR(Z1204/W1193,"-")</f>
        <v>0</v>
      </c>
      <c r="AB1204" s="187">
        <v>0</v>
      </c>
      <c r="AC1204" s="160">
        <f>IFERROR(AB1204/X1193,"-")</f>
        <v>0</v>
      </c>
      <c r="AD1204" s="190" t="str">
        <f t="shared" si="673"/>
        <v>-</v>
      </c>
      <c r="AE1204" s="101">
        <f t="shared" si="693"/>
        <v>0</v>
      </c>
      <c r="AF1204" s="569"/>
      <c r="AG1204" s="569"/>
      <c r="AH1204" s="117" t="s">
        <v>142</v>
      </c>
      <c r="AI1204" s="187">
        <v>5920</v>
      </c>
      <c r="AJ1204" s="160">
        <f>IFERROR(AI1204/AF1193,"-")</f>
        <v>1.5457851374325711E-4</v>
      </c>
      <c r="AK1204" s="187">
        <v>2</v>
      </c>
      <c r="AL1204" s="160">
        <f>IFERROR(AK1204/AG1193,"-")</f>
        <v>0.04</v>
      </c>
      <c r="AM1204" s="190">
        <f t="shared" si="675"/>
        <v>2960</v>
      </c>
      <c r="AN1204" s="101">
        <f t="shared" si="694"/>
        <v>9.0785292782569226E-4</v>
      </c>
      <c r="AO1204" s="569"/>
      <c r="AP1204" s="586"/>
      <c r="AQ1204" s="117" t="s">
        <v>142</v>
      </c>
      <c r="AR1204" s="187">
        <f t="shared" si="667"/>
        <v>5920</v>
      </c>
      <c r="AS1204" s="160">
        <f>IFERROR(AR1204/AO1193,"-")</f>
        <v>3.3162213696520818E-5</v>
      </c>
      <c r="AT1204" s="187">
        <f t="shared" si="668"/>
        <v>2</v>
      </c>
      <c r="AU1204" s="160">
        <f>IFERROR(AT1204/AP1193,"-")</f>
        <v>8.1967213114754103E-3</v>
      </c>
      <c r="AV1204" s="190">
        <f t="shared" si="677"/>
        <v>2960</v>
      </c>
      <c r="AW1204" s="101">
        <f t="shared" si="695"/>
        <v>9.0785292782569226E-4</v>
      </c>
      <c r="AX1204" s="112"/>
      <c r="BN1204" s="476"/>
      <c r="BO1204" s="566"/>
      <c r="BP1204" s="569"/>
      <c r="BQ1204" s="569"/>
      <c r="BR1204" s="388" t="s">
        <v>141</v>
      </c>
      <c r="BS1204" s="374">
        <v>50085</v>
      </c>
      <c r="BT1204" s="329">
        <v>7.7973574454371797E-3</v>
      </c>
      <c r="BU1204" s="374">
        <v>1</v>
      </c>
      <c r="BV1204" s="329">
        <v>8.3333333333333329E-2</v>
      </c>
      <c r="BW1204" s="374">
        <v>50085</v>
      </c>
      <c r="BX1204" s="389">
        <v>3.0075187969924811E-4</v>
      </c>
      <c r="CA1204" s="9"/>
      <c r="CB1204" s="138"/>
      <c r="CC1204" s="138"/>
      <c r="CD1204" s="138"/>
      <c r="CE1204" s="138"/>
      <c r="CF1204" s="138"/>
      <c r="CG1204" s="138"/>
      <c r="CH1204" s="1"/>
      <c r="CI1204" s="9"/>
      <c r="CJ1204" s="130"/>
      <c r="CK1204" s="130"/>
      <c r="CL1204" s="130"/>
      <c r="CM1204" s="1"/>
      <c r="CN1204" s="1"/>
      <c r="CO1204" s="1"/>
      <c r="CP1204" s="1"/>
      <c r="CQ1204" s="1"/>
    </row>
    <row r="1205" spans="2:95" s="14" customFormat="1" ht="13.5" customHeight="1">
      <c r="B1205" s="451"/>
      <c r="C1205" s="566"/>
      <c r="D1205" s="581"/>
      <c r="E1205" s="569"/>
      <c r="F1205" s="569"/>
      <c r="G1205" s="117" t="s">
        <v>143</v>
      </c>
      <c r="H1205" s="187">
        <v>70387</v>
      </c>
      <c r="I1205" s="160">
        <f>IFERROR(H1205/E1193,"-")</f>
        <v>7.6632010769657043E-4</v>
      </c>
      <c r="J1205" s="187">
        <v>2</v>
      </c>
      <c r="K1205" s="160">
        <f>IFERROR(J1205/F1193,"-")</f>
        <v>1.3071895424836602E-2</v>
      </c>
      <c r="L1205" s="190">
        <f t="shared" si="669"/>
        <v>35193.5</v>
      </c>
      <c r="M1205" s="101">
        <f t="shared" si="691"/>
        <v>9.0785292782569226E-4</v>
      </c>
      <c r="N1205" s="569"/>
      <c r="O1205" s="569"/>
      <c r="P1205" s="117" t="s">
        <v>143</v>
      </c>
      <c r="Q1205" s="187">
        <v>0</v>
      </c>
      <c r="R1205" s="160">
        <f>IFERROR(Q1205/N1193,"-")</f>
        <v>0</v>
      </c>
      <c r="S1205" s="187">
        <v>0</v>
      </c>
      <c r="T1205" s="160">
        <f>IFERROR(S1205/O1193,"-")</f>
        <v>0</v>
      </c>
      <c r="U1205" s="190" t="str">
        <f t="shared" si="671"/>
        <v>-</v>
      </c>
      <c r="V1205" s="101">
        <f t="shared" si="692"/>
        <v>0</v>
      </c>
      <c r="W1205" s="569"/>
      <c r="X1205" s="569"/>
      <c r="Y1205" s="117" t="s">
        <v>143</v>
      </c>
      <c r="Z1205" s="187">
        <v>0</v>
      </c>
      <c r="AA1205" s="160">
        <f>IFERROR(Z1205/W1193,"-")</f>
        <v>0</v>
      </c>
      <c r="AB1205" s="187">
        <v>0</v>
      </c>
      <c r="AC1205" s="160">
        <f>IFERROR(AB1205/X1193,"-")</f>
        <v>0</v>
      </c>
      <c r="AD1205" s="190" t="str">
        <f t="shared" si="673"/>
        <v>-</v>
      </c>
      <c r="AE1205" s="101">
        <f t="shared" si="693"/>
        <v>0</v>
      </c>
      <c r="AF1205" s="569"/>
      <c r="AG1205" s="569"/>
      <c r="AH1205" s="117" t="s">
        <v>143</v>
      </c>
      <c r="AI1205" s="187">
        <v>0</v>
      </c>
      <c r="AJ1205" s="160">
        <f>IFERROR(AI1205/AF1193,"-")</f>
        <v>0</v>
      </c>
      <c r="AK1205" s="187">
        <v>0</v>
      </c>
      <c r="AL1205" s="160">
        <f>IFERROR(AK1205/AG1193,"-")</f>
        <v>0</v>
      </c>
      <c r="AM1205" s="190" t="str">
        <f t="shared" si="675"/>
        <v>-</v>
      </c>
      <c r="AN1205" s="101">
        <f t="shared" si="694"/>
        <v>0</v>
      </c>
      <c r="AO1205" s="569"/>
      <c r="AP1205" s="586"/>
      <c r="AQ1205" s="117" t="s">
        <v>143</v>
      </c>
      <c r="AR1205" s="187">
        <f t="shared" si="667"/>
        <v>70387</v>
      </c>
      <c r="AS1205" s="160">
        <f>IFERROR(AR1205/AO1193,"-")</f>
        <v>3.9428863774611668E-4</v>
      </c>
      <c r="AT1205" s="187">
        <f t="shared" si="668"/>
        <v>2</v>
      </c>
      <c r="AU1205" s="160">
        <f>IFERROR(AT1205/AP1193,"-")</f>
        <v>8.1967213114754103E-3</v>
      </c>
      <c r="AV1205" s="190">
        <f t="shared" si="677"/>
        <v>35193.5</v>
      </c>
      <c r="AW1205" s="101">
        <f t="shared" si="695"/>
        <v>9.0785292782569226E-4</v>
      </c>
      <c r="AX1205" s="112"/>
      <c r="BN1205" s="476"/>
      <c r="BO1205" s="566"/>
      <c r="BP1205" s="569"/>
      <c r="BQ1205" s="569"/>
      <c r="BR1205" s="388" t="s">
        <v>142</v>
      </c>
      <c r="BS1205" s="374">
        <v>0</v>
      </c>
      <c r="BT1205" s="329">
        <v>0</v>
      </c>
      <c r="BU1205" s="374">
        <v>0</v>
      </c>
      <c r="BV1205" s="329">
        <v>0</v>
      </c>
      <c r="BW1205" s="374" t="s">
        <v>329</v>
      </c>
      <c r="BX1205" s="389">
        <v>0</v>
      </c>
      <c r="CA1205" s="9"/>
      <c r="CB1205" s="138"/>
      <c r="CC1205" s="138"/>
      <c r="CD1205" s="138"/>
      <c r="CE1205" s="138"/>
      <c r="CF1205" s="138"/>
      <c r="CG1205" s="138"/>
      <c r="CH1205" s="1"/>
      <c r="CI1205" s="9"/>
      <c r="CJ1205" s="130"/>
      <c r="CK1205" s="130"/>
      <c r="CL1205" s="130"/>
      <c r="CM1205" s="1"/>
      <c r="CN1205" s="1"/>
      <c r="CO1205" s="1"/>
      <c r="CP1205" s="1"/>
      <c r="CQ1205" s="1"/>
    </row>
    <row r="1206" spans="2:95" s="14" customFormat="1" ht="13.5" customHeight="1">
      <c r="B1206" s="451"/>
      <c r="C1206" s="566"/>
      <c r="D1206" s="581"/>
      <c r="E1206" s="569"/>
      <c r="F1206" s="569"/>
      <c r="G1206" s="117" t="s">
        <v>144</v>
      </c>
      <c r="H1206" s="187">
        <v>669969</v>
      </c>
      <c r="I1206" s="160">
        <f>IFERROR(H1206/E1193,"-")</f>
        <v>7.294112779822462E-3</v>
      </c>
      <c r="J1206" s="187">
        <v>16</v>
      </c>
      <c r="K1206" s="160">
        <f>IFERROR(J1206/F1193,"-")</f>
        <v>0.10457516339869281</v>
      </c>
      <c r="L1206" s="190">
        <f t="shared" si="669"/>
        <v>41873.0625</v>
      </c>
      <c r="M1206" s="101">
        <f t="shared" si="691"/>
        <v>7.2628234226055381E-3</v>
      </c>
      <c r="N1206" s="569"/>
      <c r="O1206" s="569"/>
      <c r="P1206" s="117" t="s">
        <v>144</v>
      </c>
      <c r="Q1206" s="187">
        <v>0</v>
      </c>
      <c r="R1206" s="160">
        <f>IFERROR(Q1206/N1193,"-")</f>
        <v>0</v>
      </c>
      <c r="S1206" s="187">
        <v>0</v>
      </c>
      <c r="T1206" s="160">
        <f>IFERROR(S1206/O1193,"-")</f>
        <v>0</v>
      </c>
      <c r="U1206" s="190" t="str">
        <f t="shared" si="671"/>
        <v>-</v>
      </c>
      <c r="V1206" s="101">
        <f t="shared" si="692"/>
        <v>0</v>
      </c>
      <c r="W1206" s="569"/>
      <c r="X1206" s="569"/>
      <c r="Y1206" s="117" t="s">
        <v>144</v>
      </c>
      <c r="Z1206" s="187">
        <v>10891</v>
      </c>
      <c r="AA1206" s="160">
        <f>IFERROR(Z1206/W1193,"-")</f>
        <v>2.8990769324140547E-4</v>
      </c>
      <c r="AB1206" s="187">
        <v>2</v>
      </c>
      <c r="AC1206" s="160">
        <f>IFERROR(AB1206/X1193,"-")</f>
        <v>0.1111111111111111</v>
      </c>
      <c r="AD1206" s="190">
        <f t="shared" si="673"/>
        <v>5445.5</v>
      </c>
      <c r="AE1206" s="101">
        <f t="shared" si="693"/>
        <v>9.0785292782569226E-4</v>
      </c>
      <c r="AF1206" s="569"/>
      <c r="AG1206" s="569"/>
      <c r="AH1206" s="117" t="s">
        <v>144</v>
      </c>
      <c r="AI1206" s="187">
        <v>255819</v>
      </c>
      <c r="AJ1206" s="160">
        <f>IFERROR(AI1206/AF1193,"-")</f>
        <v>6.6797501363659272E-3</v>
      </c>
      <c r="AK1206" s="187">
        <v>5</v>
      </c>
      <c r="AL1206" s="160">
        <f>IFERROR(AK1206/AG1193,"-")</f>
        <v>0.1</v>
      </c>
      <c r="AM1206" s="190">
        <f t="shared" si="675"/>
        <v>51163.8</v>
      </c>
      <c r="AN1206" s="101">
        <f t="shared" si="694"/>
        <v>2.2696323195642307E-3</v>
      </c>
      <c r="AO1206" s="569"/>
      <c r="AP1206" s="586"/>
      <c r="AQ1206" s="117" t="s">
        <v>144</v>
      </c>
      <c r="AR1206" s="187">
        <f t="shared" si="667"/>
        <v>936679</v>
      </c>
      <c r="AS1206" s="160">
        <f>IFERROR(AR1206/AO1193,"-")</f>
        <v>5.2470184397032807E-3</v>
      </c>
      <c r="AT1206" s="187">
        <f t="shared" si="668"/>
        <v>23</v>
      </c>
      <c r="AU1206" s="160">
        <f>IFERROR(AT1206/AP1193,"-")</f>
        <v>9.4262295081967207E-2</v>
      </c>
      <c r="AV1206" s="190">
        <f t="shared" si="677"/>
        <v>40725.17391304348</v>
      </c>
      <c r="AW1206" s="101">
        <f t="shared" si="695"/>
        <v>1.0440308669995461E-2</v>
      </c>
      <c r="AX1206" s="112"/>
      <c r="BN1206" s="476"/>
      <c r="BO1206" s="566"/>
      <c r="BP1206" s="569"/>
      <c r="BQ1206" s="569"/>
      <c r="BR1206" s="388" t="s">
        <v>143</v>
      </c>
      <c r="BS1206" s="374">
        <v>0</v>
      </c>
      <c r="BT1206" s="329">
        <v>0</v>
      </c>
      <c r="BU1206" s="374">
        <v>0</v>
      </c>
      <c r="BV1206" s="329">
        <v>0</v>
      </c>
      <c r="BW1206" s="374" t="s">
        <v>329</v>
      </c>
      <c r="BX1206" s="389">
        <v>0</v>
      </c>
      <c r="CA1206" s="9"/>
      <c r="CB1206" s="138"/>
      <c r="CC1206" s="138"/>
      <c r="CD1206" s="138"/>
      <c r="CE1206" s="138"/>
      <c r="CF1206" s="138"/>
      <c r="CG1206" s="138"/>
      <c r="CH1206" s="1"/>
      <c r="CI1206" s="9"/>
      <c r="CJ1206" s="130"/>
      <c r="CK1206" s="130"/>
      <c r="CL1206" s="130"/>
      <c r="CM1206" s="1"/>
      <c r="CN1206" s="1"/>
      <c r="CO1206" s="1"/>
      <c r="CP1206" s="1"/>
      <c r="CQ1206" s="1"/>
    </row>
    <row r="1207" spans="2:95" s="14" customFormat="1" ht="13.5" customHeight="1">
      <c r="B1207" s="451"/>
      <c r="C1207" s="566"/>
      <c r="D1207" s="581"/>
      <c r="E1207" s="569"/>
      <c r="F1207" s="569"/>
      <c r="G1207" s="117" t="s">
        <v>145</v>
      </c>
      <c r="H1207" s="187">
        <v>531254</v>
      </c>
      <c r="I1207" s="160">
        <f>IFERROR(H1207/E1193,"-")</f>
        <v>5.7838893900043166E-3</v>
      </c>
      <c r="J1207" s="187">
        <v>10</v>
      </c>
      <c r="K1207" s="160">
        <f>IFERROR(J1207/F1193,"-")</f>
        <v>6.535947712418301E-2</v>
      </c>
      <c r="L1207" s="190">
        <f t="shared" si="669"/>
        <v>53125.4</v>
      </c>
      <c r="M1207" s="101">
        <f t="shared" si="691"/>
        <v>4.5392646391284614E-3</v>
      </c>
      <c r="N1207" s="569"/>
      <c r="O1207" s="569"/>
      <c r="P1207" s="117" t="s">
        <v>145</v>
      </c>
      <c r="Q1207" s="187">
        <v>209415</v>
      </c>
      <c r="R1207" s="160">
        <f>IFERROR(Q1207/N1193,"-")</f>
        <v>1.9388554350724379E-2</v>
      </c>
      <c r="S1207" s="187">
        <v>3</v>
      </c>
      <c r="T1207" s="160">
        <f>IFERROR(S1207/O1193,"-")</f>
        <v>0.13043478260869565</v>
      </c>
      <c r="U1207" s="190">
        <f t="shared" si="671"/>
        <v>69805</v>
      </c>
      <c r="V1207" s="101">
        <f t="shared" si="692"/>
        <v>1.3617793917385383E-3</v>
      </c>
      <c r="W1207" s="569"/>
      <c r="X1207" s="569"/>
      <c r="Y1207" s="117" t="s">
        <v>145</v>
      </c>
      <c r="Z1207" s="187">
        <v>6705</v>
      </c>
      <c r="AA1207" s="160">
        <f>IFERROR(Z1207/W1193,"-")</f>
        <v>1.7848049611455546E-4</v>
      </c>
      <c r="AB1207" s="187">
        <v>1</v>
      </c>
      <c r="AC1207" s="160">
        <f>IFERROR(AB1207/X1193,"-")</f>
        <v>5.5555555555555552E-2</v>
      </c>
      <c r="AD1207" s="190">
        <f t="shared" si="673"/>
        <v>6705</v>
      </c>
      <c r="AE1207" s="101">
        <f t="shared" si="693"/>
        <v>4.5392646391284613E-4</v>
      </c>
      <c r="AF1207" s="569"/>
      <c r="AG1207" s="569"/>
      <c r="AH1207" s="117" t="s">
        <v>145</v>
      </c>
      <c r="AI1207" s="187">
        <v>21137</v>
      </c>
      <c r="AJ1207" s="160">
        <f>IFERROR(AI1207/AF1193,"-")</f>
        <v>5.5191318327554482E-4</v>
      </c>
      <c r="AK1207" s="187">
        <v>2</v>
      </c>
      <c r="AL1207" s="160">
        <f>IFERROR(AK1207/AG1193,"-")</f>
        <v>0.04</v>
      </c>
      <c r="AM1207" s="190">
        <f t="shared" si="675"/>
        <v>10568.5</v>
      </c>
      <c r="AN1207" s="101">
        <f t="shared" si="694"/>
        <v>9.0785292782569226E-4</v>
      </c>
      <c r="AO1207" s="569"/>
      <c r="AP1207" s="586"/>
      <c r="AQ1207" s="117" t="s">
        <v>145</v>
      </c>
      <c r="AR1207" s="187">
        <f t="shared" si="667"/>
        <v>768511</v>
      </c>
      <c r="AS1207" s="160">
        <f>IFERROR(AR1207/AO1193,"-")</f>
        <v>4.3049875017106267E-3</v>
      </c>
      <c r="AT1207" s="187">
        <f t="shared" si="668"/>
        <v>16</v>
      </c>
      <c r="AU1207" s="160">
        <f>IFERROR(AT1207/AP1193,"-")</f>
        <v>6.5573770491803282E-2</v>
      </c>
      <c r="AV1207" s="190">
        <f t="shared" si="677"/>
        <v>48031.9375</v>
      </c>
      <c r="AW1207" s="101">
        <f t="shared" si="695"/>
        <v>7.2628234226055381E-3</v>
      </c>
      <c r="AX1207" s="112"/>
      <c r="BN1207" s="476"/>
      <c r="BO1207" s="566"/>
      <c r="BP1207" s="569"/>
      <c r="BQ1207" s="569"/>
      <c r="BR1207" s="388" t="s">
        <v>144</v>
      </c>
      <c r="BS1207" s="374">
        <v>17343</v>
      </c>
      <c r="BT1207" s="329">
        <v>2.700001401142398E-3</v>
      </c>
      <c r="BU1207" s="374">
        <v>2</v>
      </c>
      <c r="BV1207" s="329">
        <v>0.16666666666666666</v>
      </c>
      <c r="BW1207" s="374">
        <v>8671.5</v>
      </c>
      <c r="BX1207" s="389">
        <v>6.0150375939849621E-4</v>
      </c>
      <c r="CA1207" s="9"/>
      <c r="CB1207" s="138"/>
      <c r="CC1207" s="138"/>
      <c r="CD1207" s="138"/>
      <c r="CE1207" s="138"/>
      <c r="CF1207" s="138"/>
      <c r="CG1207" s="138"/>
      <c r="CH1207" s="1"/>
      <c r="CI1207" s="9"/>
      <c r="CJ1207" s="130"/>
      <c r="CK1207" s="130"/>
      <c r="CL1207" s="130"/>
      <c r="CM1207" s="1"/>
      <c r="CN1207" s="1"/>
      <c r="CO1207" s="1"/>
      <c r="CP1207" s="1"/>
      <c r="CQ1207" s="1"/>
    </row>
    <row r="1208" spans="2:95" s="14" customFormat="1" ht="13.5" customHeight="1">
      <c r="B1208" s="451"/>
      <c r="C1208" s="566"/>
      <c r="D1208" s="581"/>
      <c r="E1208" s="569"/>
      <c r="F1208" s="569"/>
      <c r="G1208" s="117" t="s">
        <v>146</v>
      </c>
      <c r="H1208" s="187">
        <v>7029</v>
      </c>
      <c r="I1208" s="160">
        <f>IFERROR(H1208/E1193,"-")</f>
        <v>7.6526404549124037E-5</v>
      </c>
      <c r="J1208" s="187">
        <v>2</v>
      </c>
      <c r="K1208" s="160">
        <f>IFERROR(J1208/F1193,"-")</f>
        <v>1.3071895424836602E-2</v>
      </c>
      <c r="L1208" s="190">
        <f t="shared" si="669"/>
        <v>3514.5</v>
      </c>
      <c r="M1208" s="101">
        <f t="shared" si="691"/>
        <v>9.0785292782569226E-4</v>
      </c>
      <c r="N1208" s="569"/>
      <c r="O1208" s="569"/>
      <c r="P1208" s="117" t="s">
        <v>146</v>
      </c>
      <c r="Q1208" s="187">
        <v>0</v>
      </c>
      <c r="R1208" s="160">
        <f>IFERROR(Q1208/N1193,"-")</f>
        <v>0</v>
      </c>
      <c r="S1208" s="187">
        <v>0</v>
      </c>
      <c r="T1208" s="160">
        <f>IFERROR(S1208/O1193,"-")</f>
        <v>0</v>
      </c>
      <c r="U1208" s="190" t="str">
        <f t="shared" si="671"/>
        <v>-</v>
      </c>
      <c r="V1208" s="101">
        <f t="shared" si="692"/>
        <v>0</v>
      </c>
      <c r="W1208" s="569"/>
      <c r="X1208" s="569"/>
      <c r="Y1208" s="117" t="s">
        <v>146</v>
      </c>
      <c r="Z1208" s="187">
        <v>19531</v>
      </c>
      <c r="AA1208" s="160">
        <f>IFERROR(Z1208/W1193,"-")</f>
        <v>5.1989598353667152E-4</v>
      </c>
      <c r="AB1208" s="187">
        <v>1</v>
      </c>
      <c r="AC1208" s="160">
        <f>IFERROR(AB1208/X1193,"-")</f>
        <v>5.5555555555555552E-2</v>
      </c>
      <c r="AD1208" s="190">
        <f t="shared" si="673"/>
        <v>19531</v>
      </c>
      <c r="AE1208" s="101">
        <f t="shared" si="693"/>
        <v>4.5392646391284613E-4</v>
      </c>
      <c r="AF1208" s="569"/>
      <c r="AG1208" s="569"/>
      <c r="AH1208" s="117" t="s">
        <v>146</v>
      </c>
      <c r="AI1208" s="187">
        <v>43289</v>
      </c>
      <c r="AJ1208" s="160">
        <f>IFERROR(AI1208/AF1193,"-")</f>
        <v>1.1303292705121379E-3</v>
      </c>
      <c r="AK1208" s="187">
        <v>4</v>
      </c>
      <c r="AL1208" s="160">
        <f>IFERROR(AK1208/AG1193,"-")</f>
        <v>0.08</v>
      </c>
      <c r="AM1208" s="190">
        <f t="shared" si="675"/>
        <v>10822.25</v>
      </c>
      <c r="AN1208" s="101">
        <f t="shared" si="694"/>
        <v>1.8157058556513845E-3</v>
      </c>
      <c r="AO1208" s="569"/>
      <c r="AP1208" s="586"/>
      <c r="AQ1208" s="117" t="s">
        <v>146</v>
      </c>
      <c r="AR1208" s="187">
        <f t="shared" si="667"/>
        <v>69849</v>
      </c>
      <c r="AS1208" s="160">
        <f>IFERROR(AR1208/AO1193,"-")</f>
        <v>3.9127490954193964E-4</v>
      </c>
      <c r="AT1208" s="187">
        <f t="shared" si="668"/>
        <v>7</v>
      </c>
      <c r="AU1208" s="160">
        <f>IFERROR(AT1208/AP1193,"-")</f>
        <v>2.8688524590163935E-2</v>
      </c>
      <c r="AV1208" s="190">
        <f t="shared" si="677"/>
        <v>9978.4285714285706</v>
      </c>
      <c r="AW1208" s="101">
        <f t="shared" si="695"/>
        <v>3.1774852473899226E-3</v>
      </c>
      <c r="AX1208" s="112"/>
      <c r="BN1208" s="476"/>
      <c r="BO1208" s="566"/>
      <c r="BP1208" s="569"/>
      <c r="BQ1208" s="569"/>
      <c r="BR1208" s="388" t="s">
        <v>145</v>
      </c>
      <c r="BS1208" s="374">
        <v>28981</v>
      </c>
      <c r="BT1208" s="329">
        <v>4.5118342043768576E-3</v>
      </c>
      <c r="BU1208" s="374">
        <v>1</v>
      </c>
      <c r="BV1208" s="329">
        <v>8.3333333333333329E-2</v>
      </c>
      <c r="BW1208" s="374">
        <v>28981</v>
      </c>
      <c r="BX1208" s="389">
        <v>3.0075187969924811E-4</v>
      </c>
      <c r="BZ1208" s="144"/>
      <c r="CA1208" s="9"/>
      <c r="CB1208" s="138"/>
      <c r="CC1208" s="138"/>
      <c r="CD1208" s="138"/>
      <c r="CE1208" s="138"/>
      <c r="CF1208" s="138"/>
      <c r="CG1208" s="138"/>
      <c r="CH1208" s="1"/>
      <c r="CI1208" s="9"/>
      <c r="CJ1208" s="130"/>
      <c r="CK1208" s="130"/>
      <c r="CL1208" s="130"/>
      <c r="CM1208" s="1"/>
      <c r="CN1208" s="1"/>
      <c r="CO1208" s="1"/>
      <c r="CP1208" s="1"/>
      <c r="CQ1208" s="1"/>
    </row>
    <row r="1209" spans="2:95" s="14" customFormat="1" ht="13.5" customHeight="1">
      <c r="B1209" s="451"/>
      <c r="C1209" s="566"/>
      <c r="D1209" s="581"/>
      <c r="E1209" s="569"/>
      <c r="F1209" s="569"/>
      <c r="G1209" s="118" t="s">
        <v>147</v>
      </c>
      <c r="H1209" s="188">
        <v>167564</v>
      </c>
      <c r="I1209" s="161">
        <f>IFERROR(H1209/E1193,"-")</f>
        <v>1.8243093543703827E-3</v>
      </c>
      <c r="J1209" s="188">
        <v>22</v>
      </c>
      <c r="K1209" s="161">
        <f>IFERROR(J1209/F1193,"-")</f>
        <v>0.1437908496732026</v>
      </c>
      <c r="L1209" s="191">
        <f t="shared" si="669"/>
        <v>7616.545454545455</v>
      </c>
      <c r="M1209" s="102">
        <f t="shared" si="691"/>
        <v>9.9863822060826148E-3</v>
      </c>
      <c r="N1209" s="569"/>
      <c r="O1209" s="569"/>
      <c r="P1209" s="118" t="s">
        <v>147</v>
      </c>
      <c r="Q1209" s="188">
        <v>16732</v>
      </c>
      <c r="R1209" s="161">
        <f>IFERROR(Q1209/N1193,"-")</f>
        <v>1.5491215595650758E-3</v>
      </c>
      <c r="S1209" s="188">
        <v>3</v>
      </c>
      <c r="T1209" s="161">
        <f>IFERROR(S1209/O1193,"-")</f>
        <v>0.13043478260869565</v>
      </c>
      <c r="U1209" s="191">
        <f t="shared" si="671"/>
        <v>5577.333333333333</v>
      </c>
      <c r="V1209" s="102">
        <f t="shared" si="692"/>
        <v>1.3617793917385383E-3</v>
      </c>
      <c r="W1209" s="569"/>
      <c r="X1209" s="569"/>
      <c r="Y1209" s="118" t="s">
        <v>147</v>
      </c>
      <c r="Z1209" s="188">
        <v>90349</v>
      </c>
      <c r="AA1209" s="161">
        <f>IFERROR(Z1209/W1193,"-")</f>
        <v>2.4050013935054395E-3</v>
      </c>
      <c r="AB1209" s="188">
        <v>6</v>
      </c>
      <c r="AC1209" s="161">
        <f>IFERROR(AB1209/X1193,"-")</f>
        <v>0.33333333333333331</v>
      </c>
      <c r="AD1209" s="191">
        <f t="shared" si="673"/>
        <v>15058.166666666666</v>
      </c>
      <c r="AE1209" s="102">
        <f t="shared" si="693"/>
        <v>2.7235587834770767E-3</v>
      </c>
      <c r="AF1209" s="569"/>
      <c r="AG1209" s="569"/>
      <c r="AH1209" s="118" t="s">
        <v>147</v>
      </c>
      <c r="AI1209" s="188">
        <v>86500</v>
      </c>
      <c r="AJ1209" s="161">
        <f>IFERROR(AI1209/AF1193,"-")</f>
        <v>2.2586218646607668E-3</v>
      </c>
      <c r="AK1209" s="188">
        <v>16</v>
      </c>
      <c r="AL1209" s="161">
        <f>IFERROR(AK1209/AG1193,"-")</f>
        <v>0.32</v>
      </c>
      <c r="AM1209" s="191">
        <f t="shared" si="675"/>
        <v>5406.25</v>
      </c>
      <c r="AN1209" s="102">
        <f t="shared" si="694"/>
        <v>7.2628234226055381E-3</v>
      </c>
      <c r="AO1209" s="569"/>
      <c r="AP1209" s="586"/>
      <c r="AQ1209" s="118" t="s">
        <v>147</v>
      </c>
      <c r="AR1209" s="188">
        <f t="shared" si="667"/>
        <v>361145</v>
      </c>
      <c r="AS1209" s="161">
        <f>IFERROR(AR1209/AO1193,"-")</f>
        <v>2.0230350786199342E-3</v>
      </c>
      <c r="AT1209" s="188">
        <f t="shared" si="668"/>
        <v>47</v>
      </c>
      <c r="AU1209" s="161">
        <f>IFERROR(AT1209/AP1193,"-")</f>
        <v>0.19262295081967212</v>
      </c>
      <c r="AV1209" s="191">
        <f t="shared" si="677"/>
        <v>7683.9361702127662</v>
      </c>
      <c r="AW1209" s="102">
        <f t="shared" si="695"/>
        <v>2.1334543803903767E-2</v>
      </c>
      <c r="AX1209" s="112"/>
      <c r="BN1209" s="476"/>
      <c r="BO1209" s="566"/>
      <c r="BP1209" s="569"/>
      <c r="BQ1209" s="569"/>
      <c r="BR1209" s="388" t="s">
        <v>146</v>
      </c>
      <c r="BS1209" s="374">
        <v>0</v>
      </c>
      <c r="BT1209" s="329">
        <v>0</v>
      </c>
      <c r="BU1209" s="374">
        <v>0</v>
      </c>
      <c r="BV1209" s="329">
        <v>0</v>
      </c>
      <c r="BW1209" s="374" t="s">
        <v>329</v>
      </c>
      <c r="BX1209" s="389">
        <v>0</v>
      </c>
      <c r="CA1209" s="9"/>
      <c r="CB1209" s="138"/>
      <c r="CC1209" s="138"/>
      <c r="CD1209" s="138"/>
      <c r="CE1209" s="138"/>
      <c r="CF1209" s="138"/>
      <c r="CG1209" s="138"/>
      <c r="CH1209" s="1"/>
      <c r="CI1209" s="9"/>
      <c r="CJ1209" s="130"/>
      <c r="CK1209" s="130"/>
      <c r="CL1209" s="130"/>
      <c r="CM1209" s="1"/>
      <c r="CN1209" s="1"/>
      <c r="CO1209" s="1"/>
      <c r="CP1209" s="1"/>
      <c r="CQ1209" s="1"/>
    </row>
    <row r="1210" spans="2:95" s="14" customFormat="1" ht="13.5" customHeight="1">
      <c r="B1210" s="451"/>
      <c r="C1210" s="567"/>
      <c r="D1210" s="582"/>
      <c r="E1210" s="570"/>
      <c r="F1210" s="570"/>
      <c r="G1210" s="119" t="s">
        <v>74</v>
      </c>
      <c r="H1210" s="181">
        <v>14229934</v>
      </c>
      <c r="I1210" s="161">
        <f>IFERROR(H1210/E1193,"-")</f>
        <v>0.15492469568805448</v>
      </c>
      <c r="J1210" s="188">
        <v>103</v>
      </c>
      <c r="K1210" s="161">
        <f>IFERROR(J1210/F1193,"-")</f>
        <v>0.67320261437908502</v>
      </c>
      <c r="L1210" s="191">
        <f t="shared" si="669"/>
        <v>138154.6990291262</v>
      </c>
      <c r="M1210" s="103">
        <f t="shared" si="691"/>
        <v>4.6754425783023149E-2</v>
      </c>
      <c r="N1210" s="570"/>
      <c r="O1210" s="570"/>
      <c r="P1210" s="119" t="s">
        <v>74</v>
      </c>
      <c r="Q1210" s="181">
        <v>2989569</v>
      </c>
      <c r="R1210" s="161">
        <f>IFERROR(Q1210/N1193,"-")</f>
        <v>0.27678734112523329</v>
      </c>
      <c r="S1210" s="188">
        <v>17</v>
      </c>
      <c r="T1210" s="161">
        <f>IFERROR(S1210/O1193,"-")</f>
        <v>0.73913043478260865</v>
      </c>
      <c r="U1210" s="191">
        <f t="shared" si="671"/>
        <v>175857</v>
      </c>
      <c r="V1210" s="103">
        <f t="shared" si="692"/>
        <v>7.7167498865183841E-3</v>
      </c>
      <c r="W1210" s="570"/>
      <c r="X1210" s="570"/>
      <c r="Y1210" s="119" t="s">
        <v>74</v>
      </c>
      <c r="Z1210" s="181">
        <v>1049829</v>
      </c>
      <c r="AA1210" s="161">
        <f>IFERROR(Z1210/W1193,"-")</f>
        <v>2.7945413982915383E-2</v>
      </c>
      <c r="AB1210" s="188">
        <v>16</v>
      </c>
      <c r="AC1210" s="161">
        <f>IFERROR(AB1210/X1193,"-")</f>
        <v>0.88888888888888884</v>
      </c>
      <c r="AD1210" s="191">
        <f t="shared" si="673"/>
        <v>65614.3125</v>
      </c>
      <c r="AE1210" s="103">
        <f t="shared" si="693"/>
        <v>7.2628234226055381E-3</v>
      </c>
      <c r="AF1210" s="570"/>
      <c r="AG1210" s="570"/>
      <c r="AH1210" s="119" t="s">
        <v>74</v>
      </c>
      <c r="AI1210" s="181">
        <v>9579177</v>
      </c>
      <c r="AJ1210" s="161">
        <f>IFERROR(AI1210/AF1193,"-")</f>
        <v>0.25012414586885007</v>
      </c>
      <c r="AK1210" s="188">
        <v>40</v>
      </c>
      <c r="AL1210" s="161">
        <f>IFERROR(AK1210/AG1193,"-")</f>
        <v>0.8</v>
      </c>
      <c r="AM1210" s="191">
        <f t="shared" si="675"/>
        <v>239479.42499999999</v>
      </c>
      <c r="AN1210" s="103">
        <f t="shared" si="694"/>
        <v>1.8157058556513846E-2</v>
      </c>
      <c r="AO1210" s="570"/>
      <c r="AP1210" s="587"/>
      <c r="AQ1210" s="119" t="s">
        <v>74</v>
      </c>
      <c r="AR1210" s="181">
        <f t="shared" si="667"/>
        <v>27848509</v>
      </c>
      <c r="AS1210" s="161">
        <f>IFERROR(AR1210/AO1193,"-")</f>
        <v>0.15599969705869651</v>
      </c>
      <c r="AT1210" s="188">
        <f t="shared" si="668"/>
        <v>176</v>
      </c>
      <c r="AU1210" s="161">
        <f>IFERROR(AT1210/AP1193,"-")</f>
        <v>0.72131147540983609</v>
      </c>
      <c r="AV1210" s="191">
        <f t="shared" si="677"/>
        <v>158230.16477272726</v>
      </c>
      <c r="AW1210" s="103">
        <f t="shared" si="695"/>
        <v>7.9891057648660918E-2</v>
      </c>
      <c r="AX1210" s="112"/>
      <c r="BN1210" s="476"/>
      <c r="BO1210" s="566"/>
      <c r="BP1210" s="569"/>
      <c r="BQ1210" s="569"/>
      <c r="BR1210" s="388" t="s">
        <v>147</v>
      </c>
      <c r="BS1210" s="374">
        <v>0</v>
      </c>
      <c r="BT1210" s="329">
        <v>0</v>
      </c>
      <c r="BU1210" s="374">
        <v>0</v>
      </c>
      <c r="BV1210" s="329">
        <v>0</v>
      </c>
      <c r="BW1210" s="374" t="s">
        <v>329</v>
      </c>
      <c r="BX1210" s="389">
        <v>0</v>
      </c>
      <c r="CA1210" s="9"/>
      <c r="CB1210" s="138"/>
      <c r="CC1210" s="138"/>
      <c r="CD1210" s="138"/>
      <c r="CE1210" s="138"/>
      <c r="CF1210" s="138"/>
      <c r="CG1210" s="138"/>
      <c r="CH1210" s="1"/>
      <c r="CI1210" s="9"/>
      <c r="CJ1210" s="130"/>
      <c r="CK1210" s="130"/>
      <c r="CL1210" s="130"/>
      <c r="CM1210" s="1"/>
      <c r="CN1210" s="1"/>
      <c r="CO1210" s="1"/>
      <c r="CP1210" s="1"/>
      <c r="CQ1210" s="1"/>
    </row>
    <row r="1211" spans="2:95" s="14" customFormat="1" ht="13.5" customHeight="1">
      <c r="B1211" s="451">
        <v>68</v>
      </c>
      <c r="C1211" s="565" t="s">
        <v>46</v>
      </c>
      <c r="D1211" s="580">
        <f>BL72</f>
        <v>2817</v>
      </c>
      <c r="E1211" s="568">
        <f>VLOOKUP(C1211,$AY$5:$BI$78,2,0)</f>
        <v>156723390</v>
      </c>
      <c r="F1211" s="568">
        <f>VLOOKUP(C1211,$AY$5:$BI$78,7,0)</f>
        <v>254</v>
      </c>
      <c r="G1211" s="115" t="s">
        <v>133</v>
      </c>
      <c r="H1211" s="186">
        <v>4372443</v>
      </c>
      <c r="I1211" s="159">
        <f>IFERROR(H1211/E1211,"-")</f>
        <v>2.7899109379908131E-2</v>
      </c>
      <c r="J1211" s="186">
        <v>50</v>
      </c>
      <c r="K1211" s="159">
        <f>IFERROR(J1211/F1211,"-")</f>
        <v>0.19685039370078741</v>
      </c>
      <c r="L1211" s="189">
        <f t="shared" si="669"/>
        <v>87448.86</v>
      </c>
      <c r="M1211" s="100">
        <f>IFERROR(J1211/$BL$72,0)</f>
        <v>1.7749378771742989E-2</v>
      </c>
      <c r="N1211" s="568">
        <f>VLOOKUP(C1211,$AY$5:$BI$78,3,0)</f>
        <v>30750940</v>
      </c>
      <c r="O1211" s="568">
        <f>VLOOKUP(C1211,$AY$5:$BI$78,8,0)</f>
        <v>36</v>
      </c>
      <c r="P1211" s="115" t="s">
        <v>133</v>
      </c>
      <c r="Q1211" s="186">
        <v>42564</v>
      </c>
      <c r="R1211" s="159">
        <f>IFERROR(Q1211/N1211,"-")</f>
        <v>1.3841528096376892E-3</v>
      </c>
      <c r="S1211" s="186">
        <v>8</v>
      </c>
      <c r="T1211" s="159">
        <f>IFERROR(S1211/O1211,"-")</f>
        <v>0.22222222222222221</v>
      </c>
      <c r="U1211" s="189">
        <f t="shared" si="671"/>
        <v>5320.5</v>
      </c>
      <c r="V1211" s="100">
        <f>IFERROR(S1211/$BL$72,0)</f>
        <v>2.8399006034788782E-3</v>
      </c>
      <c r="W1211" s="568">
        <f>VLOOKUP(C1211,$AY$5:$BI$78,4,0)</f>
        <v>19222990</v>
      </c>
      <c r="X1211" s="568">
        <f>VLOOKUP(C1211,$AY$5:$BI$78,9,0)</f>
        <v>20</v>
      </c>
      <c r="Y1211" s="115" t="s">
        <v>133</v>
      </c>
      <c r="Z1211" s="186">
        <v>147993</v>
      </c>
      <c r="AA1211" s="159">
        <f>IFERROR(Z1211/W1211,"-")</f>
        <v>7.6987502984707376E-3</v>
      </c>
      <c r="AB1211" s="186">
        <v>4</v>
      </c>
      <c r="AC1211" s="159">
        <f>IFERROR(AB1211/X1211,"-")</f>
        <v>0.2</v>
      </c>
      <c r="AD1211" s="189">
        <f t="shared" si="673"/>
        <v>36998.25</v>
      </c>
      <c r="AE1211" s="100">
        <f>IFERROR(AB1211/$BL$72,0)</f>
        <v>1.4199503017394391E-3</v>
      </c>
      <c r="AF1211" s="568">
        <f>VLOOKUP(C1211,$AY$5:$BI$78,5,0)</f>
        <v>23362460</v>
      </c>
      <c r="AG1211" s="568">
        <f>VLOOKUP(C1211,$AY$5:$BI$78,10,0)</f>
        <v>31</v>
      </c>
      <c r="AH1211" s="115" t="s">
        <v>133</v>
      </c>
      <c r="AI1211" s="186">
        <v>46694</v>
      </c>
      <c r="AJ1211" s="159">
        <f>IFERROR(AI1211/AF1211,"-")</f>
        <v>1.998676509237469E-3</v>
      </c>
      <c r="AK1211" s="186">
        <v>6</v>
      </c>
      <c r="AL1211" s="159">
        <f>IFERROR(AK1211/AG1211,"-")</f>
        <v>0.19354838709677419</v>
      </c>
      <c r="AM1211" s="189">
        <f t="shared" si="675"/>
        <v>7782.333333333333</v>
      </c>
      <c r="AN1211" s="100">
        <f>IFERROR(AK1211/$BL$72,0)</f>
        <v>2.1299254526091589E-3</v>
      </c>
      <c r="AO1211" s="568">
        <f>VLOOKUP(C1211,$AY$5:$BI$78,6,0)</f>
        <v>230059780</v>
      </c>
      <c r="AP1211" s="585">
        <f>VLOOKUP(C1211,$AY$5:$BI$78,11,0)</f>
        <v>341</v>
      </c>
      <c r="AQ1211" s="115" t="s">
        <v>133</v>
      </c>
      <c r="AR1211" s="186">
        <f t="shared" si="667"/>
        <v>4609694</v>
      </c>
      <c r="AS1211" s="159">
        <f>IFERROR(AR1211/AO1211,"-")</f>
        <v>2.0036939964038911E-2</v>
      </c>
      <c r="AT1211" s="186">
        <f t="shared" si="668"/>
        <v>68</v>
      </c>
      <c r="AU1211" s="159">
        <f>IFERROR(AT1211/AP1211,"-")</f>
        <v>0.19941348973607037</v>
      </c>
      <c r="AV1211" s="189">
        <f t="shared" si="677"/>
        <v>67789.617647058825</v>
      </c>
      <c r="AW1211" s="100">
        <f>IFERROR(AT1211/$BL$72,0)</f>
        <v>2.4139155129570464E-2</v>
      </c>
      <c r="AX1211" s="112"/>
      <c r="BN1211" s="477"/>
      <c r="BO1211" s="567"/>
      <c r="BP1211" s="570"/>
      <c r="BQ1211" s="570"/>
      <c r="BR1211" s="119" t="s">
        <v>74</v>
      </c>
      <c r="BS1211" s="374">
        <v>1207141</v>
      </c>
      <c r="BT1211" s="329">
        <v>0.18793071506523876</v>
      </c>
      <c r="BU1211" s="374">
        <v>10</v>
      </c>
      <c r="BV1211" s="329">
        <v>0.83333333333333337</v>
      </c>
      <c r="BW1211" s="374">
        <v>120714.1</v>
      </c>
      <c r="BX1211" s="389">
        <v>3.0075187969924814E-3</v>
      </c>
      <c r="CA1211" s="9"/>
      <c r="CB1211" s="138"/>
      <c r="CC1211" s="138"/>
      <c r="CD1211" s="138"/>
      <c r="CE1211" s="138"/>
      <c r="CF1211" s="138"/>
      <c r="CG1211" s="138"/>
      <c r="CH1211" s="1"/>
      <c r="CI1211" s="9"/>
      <c r="CJ1211" s="130"/>
      <c r="CK1211" s="130"/>
      <c r="CL1211" s="130"/>
      <c r="CM1211" s="1"/>
      <c r="CN1211" s="1"/>
      <c r="CO1211" s="1"/>
      <c r="CP1211" s="1"/>
      <c r="CQ1211" s="1"/>
    </row>
    <row r="1212" spans="2:95" s="14" customFormat="1" ht="13.5" customHeight="1">
      <c r="B1212" s="451"/>
      <c r="C1212" s="566"/>
      <c r="D1212" s="581"/>
      <c r="E1212" s="569"/>
      <c r="F1212" s="569"/>
      <c r="G1212" s="116" t="s">
        <v>134</v>
      </c>
      <c r="H1212" s="187">
        <v>4085007</v>
      </c>
      <c r="I1212" s="160">
        <f>IFERROR(H1212/E1211,"-")</f>
        <v>2.6065075544881973E-2</v>
      </c>
      <c r="J1212" s="187">
        <v>58</v>
      </c>
      <c r="K1212" s="160">
        <f>IFERROR(J1212/F1211,"-")</f>
        <v>0.2283464566929134</v>
      </c>
      <c r="L1212" s="190">
        <f t="shared" si="669"/>
        <v>70431.155172413797</v>
      </c>
      <c r="M1212" s="101">
        <f t="shared" ref="M1212:M1228" si="696">IFERROR(J1212/$BL$72,0)</f>
        <v>2.0589279375221866E-2</v>
      </c>
      <c r="N1212" s="569"/>
      <c r="O1212" s="569"/>
      <c r="P1212" s="116" t="s">
        <v>134</v>
      </c>
      <c r="Q1212" s="187">
        <v>2023966</v>
      </c>
      <c r="R1212" s="160">
        <f>IFERROR(Q1212/N1211,"-")</f>
        <v>6.5818020522299486E-2</v>
      </c>
      <c r="S1212" s="187">
        <v>8</v>
      </c>
      <c r="T1212" s="160">
        <f>IFERROR(S1212/O1211,"-")</f>
        <v>0.22222222222222221</v>
      </c>
      <c r="U1212" s="190">
        <f t="shared" si="671"/>
        <v>252995.75</v>
      </c>
      <c r="V1212" s="101">
        <f t="shared" ref="V1212:V1228" si="697">IFERROR(S1212/$BL$72,0)</f>
        <v>2.8399006034788782E-3</v>
      </c>
      <c r="W1212" s="569"/>
      <c r="X1212" s="569"/>
      <c r="Y1212" s="116" t="s">
        <v>134</v>
      </c>
      <c r="Z1212" s="187">
        <v>14699</v>
      </c>
      <c r="AA1212" s="160">
        <f>IFERROR(Z1212/W1211,"-")</f>
        <v>7.6465731917875414E-4</v>
      </c>
      <c r="AB1212" s="187">
        <v>2</v>
      </c>
      <c r="AC1212" s="160">
        <f>IFERROR(AB1212/X1211,"-")</f>
        <v>0.1</v>
      </c>
      <c r="AD1212" s="190">
        <f t="shared" si="673"/>
        <v>7349.5</v>
      </c>
      <c r="AE1212" s="101">
        <f t="shared" ref="AE1212:AE1228" si="698">IFERROR(AB1212/$BL$72,0)</f>
        <v>7.0997515086971955E-4</v>
      </c>
      <c r="AF1212" s="569"/>
      <c r="AG1212" s="569"/>
      <c r="AH1212" s="116" t="s">
        <v>134</v>
      </c>
      <c r="AI1212" s="187">
        <v>128524</v>
      </c>
      <c r="AJ1212" s="160">
        <f>IFERROR(AI1212/AF1211,"-")</f>
        <v>5.5013042290923131E-3</v>
      </c>
      <c r="AK1212" s="187">
        <v>11</v>
      </c>
      <c r="AL1212" s="160">
        <f>IFERROR(AK1212/AG1211,"-")</f>
        <v>0.35483870967741937</v>
      </c>
      <c r="AM1212" s="190">
        <f t="shared" si="675"/>
        <v>11684</v>
      </c>
      <c r="AN1212" s="101">
        <f t="shared" ref="AN1212:AN1228" si="699">IFERROR(AK1212/$BL$72,0)</f>
        <v>3.9048633297834577E-3</v>
      </c>
      <c r="AO1212" s="569"/>
      <c r="AP1212" s="586"/>
      <c r="AQ1212" s="116" t="s">
        <v>134</v>
      </c>
      <c r="AR1212" s="187">
        <f t="shared" si="667"/>
        <v>6252196</v>
      </c>
      <c r="AS1212" s="160">
        <f>IFERROR(AR1212/AO1211,"-")</f>
        <v>2.7176397369414157E-2</v>
      </c>
      <c r="AT1212" s="187">
        <f t="shared" si="668"/>
        <v>79</v>
      </c>
      <c r="AU1212" s="160">
        <f>IFERROR(AT1212/AP1211,"-")</f>
        <v>0.2316715542521994</v>
      </c>
      <c r="AV1212" s="190">
        <f t="shared" si="677"/>
        <v>79141.721518987339</v>
      </c>
      <c r="AW1212" s="101">
        <f t="shared" ref="AW1212:AW1228" si="700">IFERROR(AT1212/$BL$72,0)</f>
        <v>2.8044018459353923E-2</v>
      </c>
      <c r="AX1212" s="112"/>
      <c r="BN1212" s="555">
        <v>72</v>
      </c>
      <c r="BO1212" s="565" t="s">
        <v>27</v>
      </c>
      <c r="BP1212" s="568">
        <v>9321050</v>
      </c>
      <c r="BQ1212" s="568">
        <v>13</v>
      </c>
      <c r="BR1212" s="388" t="s">
        <v>133</v>
      </c>
      <c r="BS1212" s="374">
        <v>3475286</v>
      </c>
      <c r="BT1212" s="329">
        <v>0.37284275913121379</v>
      </c>
      <c r="BU1212" s="374">
        <v>3</v>
      </c>
      <c r="BV1212" s="329">
        <v>0.23076923076923078</v>
      </c>
      <c r="BW1212" s="374">
        <v>1158428.6666666667</v>
      </c>
      <c r="BX1212" s="389">
        <v>1.4084507042253522E-3</v>
      </c>
      <c r="CA1212" s="9"/>
      <c r="CB1212" s="138"/>
      <c r="CC1212" s="138"/>
      <c r="CD1212" s="138"/>
      <c r="CE1212" s="138"/>
      <c r="CF1212" s="138"/>
      <c r="CG1212" s="138"/>
      <c r="CH1212" s="1"/>
      <c r="CI1212" s="9"/>
      <c r="CJ1212" s="130"/>
      <c r="CK1212" s="130"/>
      <c r="CL1212" s="130"/>
      <c r="CM1212" s="1"/>
      <c r="CN1212" s="1"/>
      <c r="CO1212" s="1"/>
      <c r="CP1212" s="1"/>
      <c r="CQ1212" s="1"/>
    </row>
    <row r="1213" spans="2:95" s="14" customFormat="1" ht="13.5" customHeight="1">
      <c r="B1213" s="451"/>
      <c r="C1213" s="566"/>
      <c r="D1213" s="581"/>
      <c r="E1213" s="569"/>
      <c r="F1213" s="569"/>
      <c r="G1213" s="116" t="s">
        <v>474</v>
      </c>
      <c r="H1213" s="187">
        <v>4474412</v>
      </c>
      <c r="I1213" s="160">
        <f>IFERROR(H1213/E1211,"-")</f>
        <v>2.8549739767624985E-2</v>
      </c>
      <c r="J1213" s="187">
        <v>19</v>
      </c>
      <c r="K1213" s="160">
        <f>IFERROR(J1213/F1211,"-")</f>
        <v>7.4803149606299218E-2</v>
      </c>
      <c r="L1213" s="190">
        <f t="shared" ref="L1213" si="701">IFERROR(H1213/J1213,"-")</f>
        <v>235495.36842105264</v>
      </c>
      <c r="M1213" s="101">
        <f t="shared" si="696"/>
        <v>6.7447639332623354E-3</v>
      </c>
      <c r="N1213" s="569"/>
      <c r="O1213" s="569"/>
      <c r="P1213" s="116" t="s">
        <v>474</v>
      </c>
      <c r="Q1213" s="187">
        <v>866191</v>
      </c>
      <c r="R1213" s="160">
        <f>IFERROR(Q1213/N1211,"-")</f>
        <v>2.8167951939030156E-2</v>
      </c>
      <c r="S1213" s="187">
        <v>3</v>
      </c>
      <c r="T1213" s="160">
        <f>IFERROR(S1213/O1211,"-")</f>
        <v>8.3333333333333329E-2</v>
      </c>
      <c r="U1213" s="190">
        <f t="shared" ref="U1213" si="702">IFERROR(Q1213/S1213,"-")</f>
        <v>288730.33333333331</v>
      </c>
      <c r="V1213" s="101">
        <f t="shared" si="697"/>
        <v>1.0649627263045794E-3</v>
      </c>
      <c r="W1213" s="569"/>
      <c r="X1213" s="569"/>
      <c r="Y1213" s="116" t="s">
        <v>474</v>
      </c>
      <c r="Z1213" s="187">
        <v>38169</v>
      </c>
      <c r="AA1213" s="160">
        <f>IFERROR(Z1213/W1211,"-")</f>
        <v>1.985591211356818E-3</v>
      </c>
      <c r="AB1213" s="187">
        <v>3</v>
      </c>
      <c r="AC1213" s="160">
        <f>IFERROR(AB1213/X1211,"-")</f>
        <v>0.15</v>
      </c>
      <c r="AD1213" s="190">
        <f t="shared" ref="AD1213" si="703">IFERROR(Z1213/AB1213,"-")</f>
        <v>12723</v>
      </c>
      <c r="AE1213" s="101">
        <f t="shared" si="698"/>
        <v>1.0649627263045794E-3</v>
      </c>
      <c r="AF1213" s="569"/>
      <c r="AG1213" s="569"/>
      <c r="AH1213" s="116" t="s">
        <v>474</v>
      </c>
      <c r="AI1213" s="187">
        <v>7679</v>
      </c>
      <c r="AJ1213" s="160">
        <f>IFERROR(AI1213/AF1211,"-")</f>
        <v>3.2868970134138271E-4</v>
      </c>
      <c r="AK1213" s="187">
        <v>2</v>
      </c>
      <c r="AL1213" s="160">
        <f>IFERROR(AK1213/AG1211,"-")</f>
        <v>6.4516129032258063E-2</v>
      </c>
      <c r="AM1213" s="190">
        <f t="shared" ref="AM1213" si="704">IFERROR(AI1213/AK1213,"-")</f>
        <v>3839.5</v>
      </c>
      <c r="AN1213" s="101">
        <f t="shared" si="699"/>
        <v>7.0997515086971955E-4</v>
      </c>
      <c r="AO1213" s="569"/>
      <c r="AP1213" s="586"/>
      <c r="AQ1213" s="116" t="s">
        <v>474</v>
      </c>
      <c r="AR1213" s="187">
        <f t="shared" ref="AR1213" si="705">SUM(H1213,Q1213,Z1213,AI1213)</f>
        <v>5386451</v>
      </c>
      <c r="AS1213" s="160">
        <f>IFERROR(AR1213/AO1211,"-")</f>
        <v>2.3413266760491557E-2</v>
      </c>
      <c r="AT1213" s="187">
        <f t="shared" ref="AT1213" si="706">SUM(J1213,S1213,AB1213,AK1213)</f>
        <v>27</v>
      </c>
      <c r="AU1213" s="160">
        <f>IFERROR(AT1213/AP1211,"-")</f>
        <v>7.9178885630498533E-2</v>
      </c>
      <c r="AV1213" s="190">
        <f t="shared" ref="AV1213" si="707">IFERROR(AR1213/AT1213,"-")</f>
        <v>199498.1851851852</v>
      </c>
      <c r="AW1213" s="101">
        <f t="shared" si="700"/>
        <v>9.5846645367412137E-3</v>
      </c>
      <c r="AX1213" s="111"/>
      <c r="BJ1213" s="12"/>
      <c r="BM1213" s="12"/>
      <c r="BN1213" s="476"/>
      <c r="BO1213" s="566"/>
      <c r="BP1213" s="569"/>
      <c r="BQ1213" s="569"/>
      <c r="BR1213" s="388" t="s">
        <v>134</v>
      </c>
      <c r="BS1213" s="374">
        <v>316635</v>
      </c>
      <c r="BT1213" s="329">
        <v>3.3969885366991914E-2</v>
      </c>
      <c r="BU1213" s="374">
        <v>3</v>
      </c>
      <c r="BV1213" s="329">
        <v>0.23076923076923078</v>
      </c>
      <c r="BW1213" s="374">
        <v>105545</v>
      </c>
      <c r="BX1213" s="389">
        <v>1.4084507042253522E-3</v>
      </c>
      <c r="BY1213" s="12"/>
      <c r="CA1213" s="9"/>
      <c r="CB1213" s="138"/>
      <c r="CC1213" s="138"/>
      <c r="CD1213" s="138"/>
      <c r="CE1213" s="138"/>
      <c r="CF1213" s="138"/>
      <c r="CG1213" s="138"/>
      <c r="CH1213" s="1"/>
      <c r="CI1213" s="9"/>
      <c r="CJ1213" s="130"/>
      <c r="CK1213" s="130"/>
      <c r="CL1213" s="130"/>
      <c r="CM1213" s="1"/>
      <c r="CN1213" s="1"/>
      <c r="CO1213" s="1"/>
      <c r="CP1213" s="1"/>
      <c r="CQ1213" s="1"/>
    </row>
    <row r="1214" spans="2:95" s="14" customFormat="1" ht="13.5" customHeight="1">
      <c r="B1214" s="451"/>
      <c r="C1214" s="566"/>
      <c r="D1214" s="581"/>
      <c r="E1214" s="569"/>
      <c r="F1214" s="569"/>
      <c r="G1214" s="117" t="s">
        <v>135</v>
      </c>
      <c r="H1214" s="187">
        <v>4782112</v>
      </c>
      <c r="I1214" s="160">
        <f>IFERROR(H1214/E1211,"-")</f>
        <v>3.0513071469421379E-2</v>
      </c>
      <c r="J1214" s="187">
        <v>73</v>
      </c>
      <c r="K1214" s="160">
        <f>IFERROR(J1214/F1211,"-")</f>
        <v>0.2874015748031496</v>
      </c>
      <c r="L1214" s="190">
        <f t="shared" si="669"/>
        <v>65508.383561643837</v>
      </c>
      <c r="M1214" s="101">
        <f t="shared" si="696"/>
        <v>2.5914093006744764E-2</v>
      </c>
      <c r="N1214" s="569"/>
      <c r="O1214" s="569"/>
      <c r="P1214" s="117" t="s">
        <v>135</v>
      </c>
      <c r="Q1214" s="187">
        <v>5819687</v>
      </c>
      <c r="R1214" s="160">
        <f>IFERROR(Q1214/N1211,"-")</f>
        <v>0.1892523285467046</v>
      </c>
      <c r="S1214" s="187">
        <v>14</v>
      </c>
      <c r="T1214" s="160">
        <f>IFERROR(S1214/O1211,"-")</f>
        <v>0.3888888888888889</v>
      </c>
      <c r="U1214" s="190">
        <f t="shared" si="671"/>
        <v>415691.92857142858</v>
      </c>
      <c r="V1214" s="101">
        <f t="shared" si="697"/>
        <v>4.9698260560880371E-3</v>
      </c>
      <c r="W1214" s="569"/>
      <c r="X1214" s="569"/>
      <c r="Y1214" s="117" t="s">
        <v>135</v>
      </c>
      <c r="Z1214" s="187">
        <v>423720</v>
      </c>
      <c r="AA1214" s="160">
        <f>IFERROR(Z1214/W1211,"-")</f>
        <v>2.2042356574081347E-2</v>
      </c>
      <c r="AB1214" s="187">
        <v>9</v>
      </c>
      <c r="AC1214" s="160">
        <f>IFERROR(AB1214/X1211,"-")</f>
        <v>0.45</v>
      </c>
      <c r="AD1214" s="190">
        <f t="shared" si="673"/>
        <v>47080</v>
      </c>
      <c r="AE1214" s="101">
        <f t="shared" si="698"/>
        <v>3.1948881789137379E-3</v>
      </c>
      <c r="AF1214" s="569"/>
      <c r="AG1214" s="569"/>
      <c r="AH1214" s="117" t="s">
        <v>135</v>
      </c>
      <c r="AI1214" s="187">
        <v>341550</v>
      </c>
      <c r="AJ1214" s="160">
        <f>IFERROR(AI1214/AF1211,"-")</f>
        <v>1.4619607695422485E-2</v>
      </c>
      <c r="AK1214" s="187">
        <v>10</v>
      </c>
      <c r="AL1214" s="160">
        <f>IFERROR(AK1214/AG1211,"-")</f>
        <v>0.32258064516129031</v>
      </c>
      <c r="AM1214" s="190">
        <f t="shared" si="675"/>
        <v>34155</v>
      </c>
      <c r="AN1214" s="101">
        <f t="shared" si="699"/>
        <v>3.549875754348598E-3</v>
      </c>
      <c r="AO1214" s="569"/>
      <c r="AP1214" s="586"/>
      <c r="AQ1214" s="117" t="s">
        <v>135</v>
      </c>
      <c r="AR1214" s="187">
        <f t="shared" si="667"/>
        <v>11367069</v>
      </c>
      <c r="AS1214" s="160">
        <f>IFERROR(AR1214/AO1211,"-")</f>
        <v>4.940919703565743E-2</v>
      </c>
      <c r="AT1214" s="187">
        <f t="shared" si="668"/>
        <v>106</v>
      </c>
      <c r="AU1214" s="160">
        <f>IFERROR(AT1214/AP1211,"-")</f>
        <v>0.31085043988269795</v>
      </c>
      <c r="AV1214" s="190">
        <f t="shared" si="677"/>
        <v>107236.5</v>
      </c>
      <c r="AW1214" s="101">
        <f t="shared" si="700"/>
        <v>3.7628682996095134E-2</v>
      </c>
      <c r="AX1214" s="112"/>
      <c r="BN1214" s="476"/>
      <c r="BO1214" s="566"/>
      <c r="BP1214" s="569"/>
      <c r="BQ1214" s="569"/>
      <c r="BR1214" s="388" t="s">
        <v>135</v>
      </c>
      <c r="BS1214" s="374">
        <v>42096</v>
      </c>
      <c r="BT1214" s="329">
        <v>4.5162293947570284E-3</v>
      </c>
      <c r="BU1214" s="374">
        <v>3</v>
      </c>
      <c r="BV1214" s="329">
        <v>0.23076923076923078</v>
      </c>
      <c r="BW1214" s="374">
        <v>14032</v>
      </c>
      <c r="BX1214" s="389">
        <v>1.4084507042253522E-3</v>
      </c>
      <c r="CA1214" s="9"/>
      <c r="CB1214" s="138"/>
      <c r="CC1214" s="138"/>
      <c r="CD1214" s="138"/>
      <c r="CE1214" s="138"/>
      <c r="CF1214" s="138"/>
      <c r="CG1214" s="138"/>
      <c r="CH1214" s="1"/>
      <c r="CI1214" s="9"/>
      <c r="CJ1214" s="130"/>
      <c r="CK1214" s="130"/>
      <c r="CL1214" s="130"/>
      <c r="CM1214" s="1"/>
      <c r="CN1214" s="1"/>
      <c r="CO1214" s="1"/>
      <c r="CP1214" s="1"/>
      <c r="CQ1214" s="1"/>
    </row>
    <row r="1215" spans="2:95" s="14" customFormat="1" ht="13.5" customHeight="1">
      <c r="B1215" s="451"/>
      <c r="C1215" s="566"/>
      <c r="D1215" s="581"/>
      <c r="E1215" s="569"/>
      <c r="F1215" s="569"/>
      <c r="G1215" s="117" t="s">
        <v>136</v>
      </c>
      <c r="H1215" s="187">
        <v>1508194</v>
      </c>
      <c r="I1215" s="160">
        <f>IFERROR(H1215/E1211,"-")</f>
        <v>9.6232859689928864E-3</v>
      </c>
      <c r="J1215" s="187">
        <v>16</v>
      </c>
      <c r="K1215" s="160">
        <f>IFERROR(J1215/F1211,"-")</f>
        <v>6.2992125984251968E-2</v>
      </c>
      <c r="L1215" s="190">
        <f t="shared" si="669"/>
        <v>94262.125</v>
      </c>
      <c r="M1215" s="101">
        <f t="shared" si="696"/>
        <v>5.6798012069577564E-3</v>
      </c>
      <c r="N1215" s="569"/>
      <c r="O1215" s="569"/>
      <c r="P1215" s="117" t="s">
        <v>136</v>
      </c>
      <c r="Q1215" s="187">
        <v>19285</v>
      </c>
      <c r="R1215" s="160">
        <f>IFERROR(Q1215/N1211,"-")</f>
        <v>6.2713530057942942E-4</v>
      </c>
      <c r="S1215" s="187">
        <v>2</v>
      </c>
      <c r="T1215" s="160">
        <f>IFERROR(S1215/O1211,"-")</f>
        <v>5.5555555555555552E-2</v>
      </c>
      <c r="U1215" s="190">
        <f t="shared" si="671"/>
        <v>9642.5</v>
      </c>
      <c r="V1215" s="101">
        <f t="shared" si="697"/>
        <v>7.0997515086971955E-4</v>
      </c>
      <c r="W1215" s="569"/>
      <c r="X1215" s="569"/>
      <c r="Y1215" s="117" t="s">
        <v>136</v>
      </c>
      <c r="Z1215" s="187">
        <v>129039</v>
      </c>
      <c r="AA1215" s="160">
        <f>IFERROR(Z1215/W1211,"-")</f>
        <v>6.7127434389759348E-3</v>
      </c>
      <c r="AB1215" s="187">
        <v>4</v>
      </c>
      <c r="AC1215" s="160">
        <f>IFERROR(AB1215/X1211,"-")</f>
        <v>0.2</v>
      </c>
      <c r="AD1215" s="190">
        <f t="shared" si="673"/>
        <v>32259.75</v>
      </c>
      <c r="AE1215" s="101">
        <f t="shared" si="698"/>
        <v>1.4199503017394391E-3</v>
      </c>
      <c r="AF1215" s="569"/>
      <c r="AG1215" s="569"/>
      <c r="AH1215" s="117" t="s">
        <v>136</v>
      </c>
      <c r="AI1215" s="187">
        <v>3557</v>
      </c>
      <c r="AJ1215" s="160">
        <f>IFERROR(AI1215/AF1211,"-")</f>
        <v>1.5225280214497961E-4</v>
      </c>
      <c r="AK1215" s="187">
        <v>1</v>
      </c>
      <c r="AL1215" s="160">
        <f>IFERROR(AK1215/AG1211,"-")</f>
        <v>3.2258064516129031E-2</v>
      </c>
      <c r="AM1215" s="190">
        <f t="shared" si="675"/>
        <v>3557</v>
      </c>
      <c r="AN1215" s="101">
        <f t="shared" si="699"/>
        <v>3.5498757543485978E-4</v>
      </c>
      <c r="AO1215" s="569"/>
      <c r="AP1215" s="586"/>
      <c r="AQ1215" s="117" t="s">
        <v>136</v>
      </c>
      <c r="AR1215" s="187">
        <f t="shared" si="667"/>
        <v>1660075</v>
      </c>
      <c r="AS1215" s="160">
        <f>IFERROR(AR1215/AO1211,"-")</f>
        <v>7.2158418998748931E-3</v>
      </c>
      <c r="AT1215" s="187">
        <f t="shared" si="668"/>
        <v>23</v>
      </c>
      <c r="AU1215" s="160">
        <f>IFERROR(AT1215/AP1211,"-")</f>
        <v>6.7448680351906154E-2</v>
      </c>
      <c r="AV1215" s="190">
        <f t="shared" si="677"/>
        <v>72177.173913043473</v>
      </c>
      <c r="AW1215" s="101">
        <f t="shared" si="700"/>
        <v>8.164714235001775E-3</v>
      </c>
      <c r="AX1215" s="112"/>
      <c r="BN1215" s="476"/>
      <c r="BO1215" s="566"/>
      <c r="BP1215" s="569"/>
      <c r="BQ1215" s="569"/>
      <c r="BR1215" s="388" t="s">
        <v>136</v>
      </c>
      <c r="BS1215" s="374">
        <v>0</v>
      </c>
      <c r="BT1215" s="329">
        <v>0</v>
      </c>
      <c r="BU1215" s="374">
        <v>0</v>
      </c>
      <c r="BV1215" s="329">
        <v>0</v>
      </c>
      <c r="BW1215" s="374" t="s">
        <v>329</v>
      </c>
      <c r="BX1215" s="389">
        <v>0</v>
      </c>
      <c r="CA1215" s="9"/>
      <c r="CB1215" s="138"/>
      <c r="CC1215" s="138"/>
      <c r="CD1215" s="138"/>
      <c r="CE1215" s="138"/>
      <c r="CF1215" s="138"/>
      <c r="CG1215" s="138"/>
      <c r="CH1215" s="1"/>
      <c r="CI1215" s="9"/>
      <c r="CJ1215" s="130"/>
      <c r="CK1215" s="130"/>
      <c r="CL1215" s="130"/>
      <c r="CM1215" s="1"/>
      <c r="CN1215" s="1"/>
      <c r="CO1215" s="1"/>
      <c r="CP1215" s="1"/>
      <c r="CQ1215" s="1"/>
    </row>
    <row r="1216" spans="2:95" s="14" customFormat="1" ht="13.5" customHeight="1">
      <c r="B1216" s="451"/>
      <c r="C1216" s="566"/>
      <c r="D1216" s="581"/>
      <c r="E1216" s="569"/>
      <c r="F1216" s="569"/>
      <c r="G1216" s="117" t="s">
        <v>137</v>
      </c>
      <c r="H1216" s="187">
        <v>3106004</v>
      </c>
      <c r="I1216" s="160">
        <f>IFERROR(H1216/E1211,"-")</f>
        <v>1.9818381927547635E-2</v>
      </c>
      <c r="J1216" s="187">
        <v>100</v>
      </c>
      <c r="K1216" s="160">
        <f>IFERROR(J1216/F1211,"-")</f>
        <v>0.39370078740157483</v>
      </c>
      <c r="L1216" s="190">
        <f t="shared" si="669"/>
        <v>31060.04</v>
      </c>
      <c r="M1216" s="101">
        <f t="shared" si="696"/>
        <v>3.5498757543485977E-2</v>
      </c>
      <c r="N1216" s="569"/>
      <c r="O1216" s="569"/>
      <c r="P1216" s="117" t="s">
        <v>137</v>
      </c>
      <c r="Q1216" s="187">
        <v>829535</v>
      </c>
      <c r="R1216" s="160">
        <f>IFERROR(Q1216/N1211,"-")</f>
        <v>2.6975923337628053E-2</v>
      </c>
      <c r="S1216" s="187">
        <v>14</v>
      </c>
      <c r="T1216" s="160">
        <f>IFERROR(S1216/O1211,"-")</f>
        <v>0.3888888888888889</v>
      </c>
      <c r="U1216" s="190">
        <f t="shared" si="671"/>
        <v>59252.5</v>
      </c>
      <c r="V1216" s="101">
        <f t="shared" si="697"/>
        <v>4.9698260560880371E-3</v>
      </c>
      <c r="W1216" s="569"/>
      <c r="X1216" s="569"/>
      <c r="Y1216" s="117" t="s">
        <v>137</v>
      </c>
      <c r="Z1216" s="187">
        <v>2283107</v>
      </c>
      <c r="AA1216" s="160">
        <f>IFERROR(Z1216/W1211,"-")</f>
        <v>0.11876960868210408</v>
      </c>
      <c r="AB1216" s="187">
        <v>7</v>
      </c>
      <c r="AC1216" s="160">
        <f>IFERROR(AB1216/X1211,"-")</f>
        <v>0.35</v>
      </c>
      <c r="AD1216" s="190">
        <f t="shared" si="673"/>
        <v>326158.14285714284</v>
      </c>
      <c r="AE1216" s="101">
        <f t="shared" si="698"/>
        <v>2.4849130280440185E-3</v>
      </c>
      <c r="AF1216" s="569"/>
      <c r="AG1216" s="569"/>
      <c r="AH1216" s="117" t="s">
        <v>137</v>
      </c>
      <c r="AI1216" s="187">
        <v>395931</v>
      </c>
      <c r="AJ1216" s="160">
        <f>IFERROR(AI1216/AF1211,"-")</f>
        <v>1.6947316335694101E-2</v>
      </c>
      <c r="AK1216" s="187">
        <v>17</v>
      </c>
      <c r="AL1216" s="160">
        <f>IFERROR(AK1216/AG1211,"-")</f>
        <v>0.54838709677419351</v>
      </c>
      <c r="AM1216" s="190">
        <f t="shared" si="675"/>
        <v>23290.058823529413</v>
      </c>
      <c r="AN1216" s="101">
        <f t="shared" si="699"/>
        <v>6.0347887823926161E-3</v>
      </c>
      <c r="AO1216" s="569"/>
      <c r="AP1216" s="586"/>
      <c r="AQ1216" s="117" t="s">
        <v>137</v>
      </c>
      <c r="AR1216" s="187">
        <f t="shared" si="667"/>
        <v>6614577</v>
      </c>
      <c r="AS1216" s="160">
        <f>IFERROR(AR1216/AO1211,"-")</f>
        <v>2.8751557529960257E-2</v>
      </c>
      <c r="AT1216" s="187">
        <f t="shared" si="668"/>
        <v>138</v>
      </c>
      <c r="AU1216" s="160">
        <f>IFERROR(AT1216/AP1211,"-")</f>
        <v>0.40469208211143692</v>
      </c>
      <c r="AV1216" s="190">
        <f t="shared" si="677"/>
        <v>47931.717391304344</v>
      </c>
      <c r="AW1216" s="101">
        <f t="shared" si="700"/>
        <v>4.898828541001065E-2</v>
      </c>
      <c r="AX1216" s="112"/>
      <c r="BN1216" s="476"/>
      <c r="BO1216" s="566"/>
      <c r="BP1216" s="569"/>
      <c r="BQ1216" s="569"/>
      <c r="BR1216" s="388" t="s">
        <v>137</v>
      </c>
      <c r="BS1216" s="374">
        <v>18494</v>
      </c>
      <c r="BT1216" s="329">
        <v>1.9841112321036794E-3</v>
      </c>
      <c r="BU1216" s="374">
        <v>2</v>
      </c>
      <c r="BV1216" s="329">
        <v>0.15384615384615385</v>
      </c>
      <c r="BW1216" s="374">
        <v>9247</v>
      </c>
      <c r="BX1216" s="389">
        <v>9.3896713615023472E-4</v>
      </c>
      <c r="CA1216" s="9"/>
      <c r="CB1216" s="138"/>
      <c r="CC1216" s="138"/>
      <c r="CD1216" s="138"/>
      <c r="CE1216" s="138"/>
      <c r="CF1216" s="138"/>
      <c r="CG1216" s="138"/>
      <c r="CH1216" s="1"/>
      <c r="CI1216" s="9"/>
      <c r="CJ1216" s="130"/>
      <c r="CK1216" s="130"/>
      <c r="CL1216" s="130"/>
      <c r="CM1216" s="1"/>
      <c r="CN1216" s="1"/>
      <c r="CO1216" s="1"/>
      <c r="CP1216" s="1"/>
      <c r="CQ1216" s="1"/>
    </row>
    <row r="1217" spans="2:95" s="14" customFormat="1" ht="13.5" customHeight="1">
      <c r="B1217" s="451"/>
      <c r="C1217" s="566"/>
      <c r="D1217" s="581"/>
      <c r="E1217" s="569"/>
      <c r="F1217" s="569"/>
      <c r="G1217" s="117" t="s">
        <v>138</v>
      </c>
      <c r="H1217" s="187">
        <v>4000581</v>
      </c>
      <c r="I1217" s="160">
        <f>IFERROR(H1217/E1211,"-")</f>
        <v>2.5526381224908419E-2</v>
      </c>
      <c r="J1217" s="187">
        <v>81</v>
      </c>
      <c r="K1217" s="160">
        <f>IFERROR(J1217/F1211,"-")</f>
        <v>0.31889763779527558</v>
      </c>
      <c r="L1217" s="190">
        <f t="shared" si="669"/>
        <v>49389.888888888891</v>
      </c>
      <c r="M1217" s="101">
        <f t="shared" si="696"/>
        <v>2.8753993610223641E-2</v>
      </c>
      <c r="N1217" s="569"/>
      <c r="O1217" s="569"/>
      <c r="P1217" s="117" t="s">
        <v>138</v>
      </c>
      <c r="Q1217" s="187">
        <v>1368499</v>
      </c>
      <c r="R1217" s="160">
        <f>IFERROR(Q1217/N1211,"-")</f>
        <v>4.4502672113437836E-2</v>
      </c>
      <c r="S1217" s="187">
        <v>15</v>
      </c>
      <c r="T1217" s="160">
        <f>IFERROR(S1217/O1211,"-")</f>
        <v>0.41666666666666669</v>
      </c>
      <c r="U1217" s="190">
        <f t="shared" si="671"/>
        <v>91233.266666666663</v>
      </c>
      <c r="V1217" s="101">
        <f t="shared" si="697"/>
        <v>5.3248136315228968E-3</v>
      </c>
      <c r="W1217" s="569"/>
      <c r="X1217" s="569"/>
      <c r="Y1217" s="117" t="s">
        <v>138</v>
      </c>
      <c r="Z1217" s="187">
        <v>701389</v>
      </c>
      <c r="AA1217" s="160">
        <f>IFERROR(Z1217/W1211,"-")</f>
        <v>3.6486987716270985E-2</v>
      </c>
      <c r="AB1217" s="187">
        <v>9</v>
      </c>
      <c r="AC1217" s="160">
        <f>IFERROR(AB1217/X1211,"-")</f>
        <v>0.45</v>
      </c>
      <c r="AD1217" s="190">
        <f t="shared" si="673"/>
        <v>77932.111111111109</v>
      </c>
      <c r="AE1217" s="101">
        <f t="shared" si="698"/>
        <v>3.1948881789137379E-3</v>
      </c>
      <c r="AF1217" s="569"/>
      <c r="AG1217" s="569"/>
      <c r="AH1217" s="117" t="s">
        <v>138</v>
      </c>
      <c r="AI1217" s="187">
        <v>616245</v>
      </c>
      <c r="AJ1217" s="160">
        <f>IFERROR(AI1217/AF1211,"-")</f>
        <v>2.6377573252131838E-2</v>
      </c>
      <c r="AK1217" s="187">
        <v>12</v>
      </c>
      <c r="AL1217" s="160">
        <f>IFERROR(AK1217/AG1211,"-")</f>
        <v>0.38709677419354838</v>
      </c>
      <c r="AM1217" s="190">
        <f t="shared" si="675"/>
        <v>51353.75</v>
      </c>
      <c r="AN1217" s="101">
        <f t="shared" si="699"/>
        <v>4.2598509052183178E-3</v>
      </c>
      <c r="AO1217" s="569"/>
      <c r="AP1217" s="586"/>
      <c r="AQ1217" s="117" t="s">
        <v>138</v>
      </c>
      <c r="AR1217" s="187">
        <f t="shared" si="667"/>
        <v>6686714</v>
      </c>
      <c r="AS1217" s="160">
        <f>IFERROR(AR1217/AO1211,"-")</f>
        <v>2.9065115162676413E-2</v>
      </c>
      <c r="AT1217" s="187">
        <f t="shared" si="668"/>
        <v>117</v>
      </c>
      <c r="AU1217" s="160">
        <f>IFERROR(AT1217/AP1211,"-")</f>
        <v>0.34310850439882695</v>
      </c>
      <c r="AV1217" s="190">
        <f t="shared" si="677"/>
        <v>57151.401709401711</v>
      </c>
      <c r="AW1217" s="101">
        <f t="shared" si="700"/>
        <v>4.1533546325878593E-2</v>
      </c>
      <c r="AX1217" s="112"/>
      <c r="BN1217" s="476"/>
      <c r="BO1217" s="566"/>
      <c r="BP1217" s="569"/>
      <c r="BQ1217" s="569"/>
      <c r="BR1217" s="388" t="s">
        <v>138</v>
      </c>
      <c r="BS1217" s="374">
        <v>113172</v>
      </c>
      <c r="BT1217" s="329">
        <v>1.2141550576383562E-2</v>
      </c>
      <c r="BU1217" s="374">
        <v>4</v>
      </c>
      <c r="BV1217" s="329">
        <v>0.30769230769230771</v>
      </c>
      <c r="BW1217" s="374">
        <v>28293</v>
      </c>
      <c r="BX1217" s="389">
        <v>1.8779342723004694E-3</v>
      </c>
      <c r="CA1217" s="9"/>
      <c r="CB1217" s="138"/>
      <c r="CC1217" s="138"/>
      <c r="CD1217" s="138"/>
      <c r="CE1217" s="138"/>
      <c r="CF1217" s="138"/>
      <c r="CG1217" s="138"/>
      <c r="CH1217" s="1"/>
      <c r="CI1217" s="9"/>
      <c r="CJ1217" s="130"/>
      <c r="CK1217" s="130"/>
      <c r="CL1217" s="130"/>
      <c r="CM1217" s="1"/>
      <c r="CN1217" s="1"/>
      <c r="CO1217" s="1"/>
      <c r="CP1217" s="1"/>
      <c r="CQ1217" s="1"/>
    </row>
    <row r="1218" spans="2:95" s="14" customFormat="1" ht="13.5" customHeight="1">
      <c r="B1218" s="451"/>
      <c r="C1218" s="566"/>
      <c r="D1218" s="581"/>
      <c r="E1218" s="569"/>
      <c r="F1218" s="569"/>
      <c r="G1218" s="117" t="s">
        <v>139</v>
      </c>
      <c r="H1218" s="187">
        <v>4149460</v>
      </c>
      <c r="I1218" s="160">
        <f>IFERROR(H1218/E1211,"-")</f>
        <v>2.64763287726229E-2</v>
      </c>
      <c r="J1218" s="187">
        <v>28</v>
      </c>
      <c r="K1218" s="160">
        <f>IFERROR(J1218/F1211,"-")</f>
        <v>0.11023622047244094</v>
      </c>
      <c r="L1218" s="190">
        <f t="shared" si="669"/>
        <v>148195</v>
      </c>
      <c r="M1218" s="101">
        <f t="shared" si="696"/>
        <v>9.9396521121760742E-3</v>
      </c>
      <c r="N1218" s="569"/>
      <c r="O1218" s="569"/>
      <c r="P1218" s="117" t="s">
        <v>139</v>
      </c>
      <c r="Q1218" s="187">
        <v>258664</v>
      </c>
      <c r="R1218" s="160">
        <f>IFERROR(Q1218/N1211,"-")</f>
        <v>8.4115802638878683E-3</v>
      </c>
      <c r="S1218" s="187">
        <v>6</v>
      </c>
      <c r="T1218" s="160">
        <f>IFERROR(S1218/O1211,"-")</f>
        <v>0.16666666666666666</v>
      </c>
      <c r="U1218" s="190">
        <f t="shared" si="671"/>
        <v>43110.666666666664</v>
      </c>
      <c r="V1218" s="101">
        <f t="shared" si="697"/>
        <v>2.1299254526091589E-3</v>
      </c>
      <c r="W1218" s="569"/>
      <c r="X1218" s="569"/>
      <c r="Y1218" s="117" t="s">
        <v>139</v>
      </c>
      <c r="Z1218" s="187">
        <v>14527</v>
      </c>
      <c r="AA1218" s="160">
        <f>IFERROR(Z1218/W1211,"-")</f>
        <v>7.5570969968771773E-4</v>
      </c>
      <c r="AB1218" s="187">
        <v>3</v>
      </c>
      <c r="AC1218" s="160">
        <f>IFERROR(AB1218/X1211,"-")</f>
        <v>0.15</v>
      </c>
      <c r="AD1218" s="190">
        <f t="shared" si="673"/>
        <v>4842.333333333333</v>
      </c>
      <c r="AE1218" s="101">
        <f t="shared" si="698"/>
        <v>1.0649627263045794E-3</v>
      </c>
      <c r="AF1218" s="569"/>
      <c r="AG1218" s="569"/>
      <c r="AH1218" s="117" t="s">
        <v>139</v>
      </c>
      <c r="AI1218" s="187">
        <v>101954</v>
      </c>
      <c r="AJ1218" s="160">
        <f>IFERROR(AI1218/AF1211,"-")</f>
        <v>4.3640096120014758E-3</v>
      </c>
      <c r="AK1218" s="187">
        <v>6</v>
      </c>
      <c r="AL1218" s="160">
        <f>IFERROR(AK1218/AG1211,"-")</f>
        <v>0.19354838709677419</v>
      </c>
      <c r="AM1218" s="190">
        <f t="shared" si="675"/>
        <v>16992.333333333332</v>
      </c>
      <c r="AN1218" s="101">
        <f t="shared" si="699"/>
        <v>2.1299254526091589E-3</v>
      </c>
      <c r="AO1218" s="569"/>
      <c r="AP1218" s="586"/>
      <c r="AQ1218" s="117" t="s">
        <v>139</v>
      </c>
      <c r="AR1218" s="187">
        <f t="shared" si="667"/>
        <v>4524605</v>
      </c>
      <c r="AS1218" s="160">
        <f>IFERROR(AR1218/AO1211,"-")</f>
        <v>1.9667083920535785E-2</v>
      </c>
      <c r="AT1218" s="187">
        <f t="shared" si="668"/>
        <v>43</v>
      </c>
      <c r="AU1218" s="160">
        <f>IFERROR(AT1218/AP1211,"-")</f>
        <v>0.12609970674486803</v>
      </c>
      <c r="AV1218" s="190">
        <f t="shared" si="677"/>
        <v>105223.37209302325</v>
      </c>
      <c r="AW1218" s="101">
        <f t="shared" si="700"/>
        <v>1.526446574369897E-2</v>
      </c>
      <c r="AX1218" s="112"/>
      <c r="BN1218" s="476"/>
      <c r="BO1218" s="566"/>
      <c r="BP1218" s="569"/>
      <c r="BQ1218" s="569"/>
      <c r="BR1218" s="388" t="s">
        <v>139</v>
      </c>
      <c r="BS1218" s="374">
        <v>25173</v>
      </c>
      <c r="BT1218" s="329">
        <v>2.7006614061720513E-3</v>
      </c>
      <c r="BU1218" s="374">
        <v>1</v>
      </c>
      <c r="BV1218" s="329">
        <v>7.6923076923076927E-2</v>
      </c>
      <c r="BW1218" s="374">
        <v>25173</v>
      </c>
      <c r="BX1218" s="389">
        <v>4.6948356807511736E-4</v>
      </c>
      <c r="CA1218" s="9"/>
      <c r="CB1218" s="138"/>
      <c r="CC1218" s="138"/>
      <c r="CD1218" s="138"/>
      <c r="CE1218" s="138"/>
      <c r="CF1218" s="138"/>
      <c r="CG1218" s="138"/>
      <c r="CH1218" s="1"/>
      <c r="CI1218" s="9"/>
      <c r="CJ1218" s="130"/>
      <c r="CK1218" s="130"/>
      <c r="CL1218" s="130"/>
      <c r="CM1218" s="1"/>
      <c r="CN1218" s="1"/>
      <c r="CO1218" s="1"/>
      <c r="CP1218" s="1"/>
      <c r="CQ1218" s="1"/>
    </row>
    <row r="1219" spans="2:95" s="14" customFormat="1" ht="13.5" customHeight="1">
      <c r="B1219" s="451"/>
      <c r="C1219" s="566"/>
      <c r="D1219" s="581"/>
      <c r="E1219" s="569"/>
      <c r="F1219" s="569"/>
      <c r="G1219" s="117" t="s">
        <v>149</v>
      </c>
      <c r="H1219" s="187">
        <v>0</v>
      </c>
      <c r="I1219" s="160">
        <f>IFERROR(H1219/E1211,"-")</f>
        <v>0</v>
      </c>
      <c r="J1219" s="187">
        <v>0</v>
      </c>
      <c r="K1219" s="160">
        <f>IFERROR(J1219/F1211,"-")</f>
        <v>0</v>
      </c>
      <c r="L1219" s="190" t="str">
        <f t="shared" si="669"/>
        <v>-</v>
      </c>
      <c r="M1219" s="101">
        <f t="shared" si="696"/>
        <v>0</v>
      </c>
      <c r="N1219" s="569"/>
      <c r="O1219" s="569"/>
      <c r="P1219" s="117" t="s">
        <v>149</v>
      </c>
      <c r="Q1219" s="187">
        <v>0</v>
      </c>
      <c r="R1219" s="160">
        <f>IFERROR(Q1219/N1211,"-")</f>
        <v>0</v>
      </c>
      <c r="S1219" s="187">
        <v>0</v>
      </c>
      <c r="T1219" s="160">
        <f>IFERROR(S1219/O1211,"-")</f>
        <v>0</v>
      </c>
      <c r="U1219" s="190" t="str">
        <f t="shared" si="671"/>
        <v>-</v>
      </c>
      <c r="V1219" s="101">
        <f t="shared" si="697"/>
        <v>0</v>
      </c>
      <c r="W1219" s="569"/>
      <c r="X1219" s="569"/>
      <c r="Y1219" s="117" t="s">
        <v>149</v>
      </c>
      <c r="Z1219" s="187">
        <v>0</v>
      </c>
      <c r="AA1219" s="160">
        <f>IFERROR(Z1219/W1211,"-")</f>
        <v>0</v>
      </c>
      <c r="AB1219" s="187">
        <v>0</v>
      </c>
      <c r="AC1219" s="160">
        <f>IFERROR(AB1219/X1211,"-")</f>
        <v>0</v>
      </c>
      <c r="AD1219" s="190" t="str">
        <f t="shared" si="673"/>
        <v>-</v>
      </c>
      <c r="AE1219" s="101">
        <f t="shared" si="698"/>
        <v>0</v>
      </c>
      <c r="AF1219" s="569"/>
      <c r="AG1219" s="569"/>
      <c r="AH1219" s="117" t="s">
        <v>149</v>
      </c>
      <c r="AI1219" s="187">
        <v>0</v>
      </c>
      <c r="AJ1219" s="160">
        <f>IFERROR(AI1219/AF1211,"-")</f>
        <v>0</v>
      </c>
      <c r="AK1219" s="187">
        <v>0</v>
      </c>
      <c r="AL1219" s="160">
        <f>IFERROR(AK1219/AG1211,"-")</f>
        <v>0</v>
      </c>
      <c r="AM1219" s="190" t="str">
        <f t="shared" si="675"/>
        <v>-</v>
      </c>
      <c r="AN1219" s="101">
        <f t="shared" si="699"/>
        <v>0</v>
      </c>
      <c r="AO1219" s="569"/>
      <c r="AP1219" s="586"/>
      <c r="AQ1219" s="117" t="s">
        <v>149</v>
      </c>
      <c r="AR1219" s="187">
        <f t="shared" si="667"/>
        <v>0</v>
      </c>
      <c r="AS1219" s="160">
        <f>IFERROR(AR1219/AO1211,"-")</f>
        <v>0</v>
      </c>
      <c r="AT1219" s="187">
        <f t="shared" si="668"/>
        <v>0</v>
      </c>
      <c r="AU1219" s="160">
        <f>IFERROR(AT1219/AP1211,"-")</f>
        <v>0</v>
      </c>
      <c r="AV1219" s="190" t="str">
        <f t="shared" si="677"/>
        <v>-</v>
      </c>
      <c r="AW1219" s="101">
        <f t="shared" si="700"/>
        <v>0</v>
      </c>
      <c r="AX1219" s="112"/>
      <c r="BN1219" s="476"/>
      <c r="BO1219" s="566"/>
      <c r="BP1219" s="569"/>
      <c r="BQ1219" s="569"/>
      <c r="BR1219" s="388" t="s">
        <v>436</v>
      </c>
      <c r="BS1219" s="374">
        <v>0</v>
      </c>
      <c r="BT1219" s="329">
        <v>0</v>
      </c>
      <c r="BU1219" s="374">
        <v>0</v>
      </c>
      <c r="BV1219" s="329">
        <v>0</v>
      </c>
      <c r="BW1219" s="374" t="s">
        <v>329</v>
      </c>
      <c r="BX1219" s="389">
        <v>0</v>
      </c>
      <c r="CA1219" s="9"/>
      <c r="CB1219" s="138"/>
      <c r="CC1219" s="138"/>
      <c r="CD1219" s="138"/>
      <c r="CE1219" s="138"/>
      <c r="CF1219" s="138"/>
      <c r="CG1219" s="138"/>
      <c r="CH1219" s="1"/>
      <c r="CI1219" s="9"/>
      <c r="CJ1219" s="130"/>
      <c r="CK1219" s="130"/>
      <c r="CL1219" s="130"/>
      <c r="CM1219" s="1"/>
      <c r="CN1219" s="1"/>
      <c r="CO1219" s="1"/>
      <c r="CP1219" s="1"/>
      <c r="CQ1219" s="1"/>
    </row>
    <row r="1220" spans="2:95" s="14" customFormat="1" ht="13.5" customHeight="1">
      <c r="B1220" s="451"/>
      <c r="C1220" s="566"/>
      <c r="D1220" s="581"/>
      <c r="E1220" s="569"/>
      <c r="F1220" s="569"/>
      <c r="G1220" s="117" t="s">
        <v>140</v>
      </c>
      <c r="H1220" s="187">
        <v>57456</v>
      </c>
      <c r="I1220" s="160">
        <f>IFERROR(H1220/E1211,"-")</f>
        <v>3.6660769014759063E-4</v>
      </c>
      <c r="J1220" s="187">
        <v>2</v>
      </c>
      <c r="K1220" s="160">
        <f>IFERROR(J1220/F1211,"-")</f>
        <v>7.874015748031496E-3</v>
      </c>
      <c r="L1220" s="190">
        <f t="shared" si="669"/>
        <v>28728</v>
      </c>
      <c r="M1220" s="101">
        <f t="shared" si="696"/>
        <v>7.0997515086971955E-4</v>
      </c>
      <c r="N1220" s="569"/>
      <c r="O1220" s="569"/>
      <c r="P1220" s="117" t="s">
        <v>140</v>
      </c>
      <c r="Q1220" s="187">
        <v>0</v>
      </c>
      <c r="R1220" s="160">
        <f>IFERROR(Q1220/N1211,"-")</f>
        <v>0</v>
      </c>
      <c r="S1220" s="187">
        <v>0</v>
      </c>
      <c r="T1220" s="160">
        <f>IFERROR(S1220/O1211,"-")</f>
        <v>0</v>
      </c>
      <c r="U1220" s="190" t="str">
        <f t="shared" si="671"/>
        <v>-</v>
      </c>
      <c r="V1220" s="101">
        <f t="shared" si="697"/>
        <v>0</v>
      </c>
      <c r="W1220" s="569"/>
      <c r="X1220" s="569"/>
      <c r="Y1220" s="117" t="s">
        <v>140</v>
      </c>
      <c r="Z1220" s="187">
        <v>0</v>
      </c>
      <c r="AA1220" s="160">
        <f>IFERROR(Z1220/W1211,"-")</f>
        <v>0</v>
      </c>
      <c r="AB1220" s="187">
        <v>0</v>
      </c>
      <c r="AC1220" s="160">
        <f>IFERROR(AB1220/X1211,"-")</f>
        <v>0</v>
      </c>
      <c r="AD1220" s="190" t="str">
        <f t="shared" si="673"/>
        <v>-</v>
      </c>
      <c r="AE1220" s="101">
        <f t="shared" si="698"/>
        <v>0</v>
      </c>
      <c r="AF1220" s="569"/>
      <c r="AG1220" s="569"/>
      <c r="AH1220" s="117" t="s">
        <v>140</v>
      </c>
      <c r="AI1220" s="187">
        <v>29608</v>
      </c>
      <c r="AJ1220" s="160">
        <f>IFERROR(AI1220/AF1211,"-")</f>
        <v>1.2673322929177835E-3</v>
      </c>
      <c r="AK1220" s="187">
        <v>1</v>
      </c>
      <c r="AL1220" s="160">
        <f>IFERROR(AK1220/AG1211,"-")</f>
        <v>3.2258064516129031E-2</v>
      </c>
      <c r="AM1220" s="190">
        <f t="shared" si="675"/>
        <v>29608</v>
      </c>
      <c r="AN1220" s="101">
        <f t="shared" si="699"/>
        <v>3.5498757543485978E-4</v>
      </c>
      <c r="AO1220" s="569"/>
      <c r="AP1220" s="586"/>
      <c r="AQ1220" s="117" t="s">
        <v>140</v>
      </c>
      <c r="AR1220" s="187">
        <f t="shared" si="667"/>
        <v>87064</v>
      </c>
      <c r="AS1220" s="160">
        <f>IFERROR(AR1220/AO1211,"-")</f>
        <v>3.7844076874280239E-4</v>
      </c>
      <c r="AT1220" s="187">
        <f t="shared" si="668"/>
        <v>3</v>
      </c>
      <c r="AU1220" s="160">
        <f>IFERROR(AT1220/AP1211,"-")</f>
        <v>8.7976539589442824E-3</v>
      </c>
      <c r="AV1220" s="190">
        <f t="shared" si="677"/>
        <v>29021.333333333332</v>
      </c>
      <c r="AW1220" s="101">
        <f t="shared" si="700"/>
        <v>1.0649627263045794E-3</v>
      </c>
      <c r="AX1220" s="112"/>
      <c r="BN1220" s="476"/>
      <c r="BO1220" s="566"/>
      <c r="BP1220" s="569"/>
      <c r="BQ1220" s="569"/>
      <c r="BR1220" s="388" t="s">
        <v>140</v>
      </c>
      <c r="BS1220" s="374">
        <v>0</v>
      </c>
      <c r="BT1220" s="329">
        <v>0</v>
      </c>
      <c r="BU1220" s="374">
        <v>0</v>
      </c>
      <c r="BV1220" s="329">
        <v>0</v>
      </c>
      <c r="BW1220" s="374" t="s">
        <v>329</v>
      </c>
      <c r="BX1220" s="389">
        <v>0</v>
      </c>
      <c r="CA1220" s="9"/>
      <c r="CB1220" s="138"/>
      <c r="CC1220" s="138"/>
      <c r="CD1220" s="138"/>
      <c r="CE1220" s="138"/>
      <c r="CF1220" s="138"/>
      <c r="CG1220" s="138"/>
      <c r="CH1220" s="1"/>
      <c r="CI1220" s="9"/>
      <c r="CJ1220" s="130"/>
      <c r="CK1220" s="130"/>
      <c r="CL1220" s="130"/>
      <c r="CM1220" s="1"/>
      <c r="CN1220" s="1"/>
      <c r="CO1220" s="1"/>
      <c r="CP1220" s="1"/>
      <c r="CQ1220" s="1"/>
    </row>
    <row r="1221" spans="2:95" s="14" customFormat="1" ht="13.5" customHeight="1">
      <c r="B1221" s="451"/>
      <c r="C1221" s="566"/>
      <c r="D1221" s="581"/>
      <c r="E1221" s="569"/>
      <c r="F1221" s="569"/>
      <c r="G1221" s="117" t="s">
        <v>141</v>
      </c>
      <c r="H1221" s="187">
        <v>6167</v>
      </c>
      <c r="I1221" s="160">
        <f>IFERROR(H1221/E1211,"-")</f>
        <v>3.9349582726611518E-5</v>
      </c>
      <c r="J1221" s="187">
        <v>6</v>
      </c>
      <c r="K1221" s="160">
        <f>IFERROR(J1221/F1211,"-")</f>
        <v>2.3622047244094488E-2</v>
      </c>
      <c r="L1221" s="190">
        <f t="shared" si="669"/>
        <v>1027.8333333333333</v>
      </c>
      <c r="M1221" s="101">
        <f t="shared" si="696"/>
        <v>2.1299254526091589E-3</v>
      </c>
      <c r="N1221" s="569"/>
      <c r="O1221" s="569"/>
      <c r="P1221" s="117" t="s">
        <v>141</v>
      </c>
      <c r="Q1221" s="187">
        <v>0</v>
      </c>
      <c r="R1221" s="160">
        <f>IFERROR(Q1221/N1211,"-")</f>
        <v>0</v>
      </c>
      <c r="S1221" s="187">
        <v>0</v>
      </c>
      <c r="T1221" s="160">
        <f>IFERROR(S1221/O1211,"-")</f>
        <v>0</v>
      </c>
      <c r="U1221" s="190" t="str">
        <f t="shared" si="671"/>
        <v>-</v>
      </c>
      <c r="V1221" s="101">
        <f t="shared" si="697"/>
        <v>0</v>
      </c>
      <c r="W1221" s="569"/>
      <c r="X1221" s="569"/>
      <c r="Y1221" s="117" t="s">
        <v>141</v>
      </c>
      <c r="Z1221" s="187">
        <v>0</v>
      </c>
      <c r="AA1221" s="160">
        <f>IFERROR(Z1221/W1211,"-")</f>
        <v>0</v>
      </c>
      <c r="AB1221" s="187">
        <v>0</v>
      </c>
      <c r="AC1221" s="160">
        <f>IFERROR(AB1221/X1211,"-")</f>
        <v>0</v>
      </c>
      <c r="AD1221" s="190" t="str">
        <f t="shared" si="673"/>
        <v>-</v>
      </c>
      <c r="AE1221" s="101">
        <f t="shared" si="698"/>
        <v>0</v>
      </c>
      <c r="AF1221" s="569"/>
      <c r="AG1221" s="569"/>
      <c r="AH1221" s="117" t="s">
        <v>141</v>
      </c>
      <c r="AI1221" s="187">
        <v>3698</v>
      </c>
      <c r="AJ1221" s="160">
        <f>IFERROR(AI1221/AF1211,"-")</f>
        <v>1.5828812547993661E-4</v>
      </c>
      <c r="AK1221" s="187">
        <v>2</v>
      </c>
      <c r="AL1221" s="160">
        <f>IFERROR(AK1221/AG1211,"-")</f>
        <v>6.4516129032258063E-2</v>
      </c>
      <c r="AM1221" s="190">
        <f t="shared" si="675"/>
        <v>1849</v>
      </c>
      <c r="AN1221" s="101">
        <f t="shared" si="699"/>
        <v>7.0997515086971955E-4</v>
      </c>
      <c r="AO1221" s="569"/>
      <c r="AP1221" s="586"/>
      <c r="AQ1221" s="117" t="s">
        <v>141</v>
      </c>
      <c r="AR1221" s="187">
        <f t="shared" si="667"/>
        <v>9865</v>
      </c>
      <c r="AS1221" s="160">
        <f>IFERROR(AR1221/AO1211,"-")</f>
        <v>4.2880159235134453E-5</v>
      </c>
      <c r="AT1221" s="187">
        <f t="shared" si="668"/>
        <v>8</v>
      </c>
      <c r="AU1221" s="160">
        <f>IFERROR(AT1221/AP1211,"-")</f>
        <v>2.3460410557184751E-2</v>
      </c>
      <c r="AV1221" s="190">
        <f t="shared" si="677"/>
        <v>1233.125</v>
      </c>
      <c r="AW1221" s="101">
        <f t="shared" si="700"/>
        <v>2.8399006034788782E-3</v>
      </c>
      <c r="AX1221" s="112"/>
      <c r="BN1221" s="476"/>
      <c r="BO1221" s="566"/>
      <c r="BP1221" s="569"/>
      <c r="BQ1221" s="569"/>
      <c r="BR1221" s="388" t="s">
        <v>141</v>
      </c>
      <c r="BS1221" s="374">
        <v>5516</v>
      </c>
      <c r="BT1221" s="329">
        <v>5.9177882320124876E-4</v>
      </c>
      <c r="BU1221" s="374">
        <v>1</v>
      </c>
      <c r="BV1221" s="329">
        <v>7.6923076923076927E-2</v>
      </c>
      <c r="BW1221" s="374">
        <v>5516</v>
      </c>
      <c r="BX1221" s="389">
        <v>4.6948356807511736E-4</v>
      </c>
      <c r="CA1221" s="9"/>
      <c r="CB1221" s="138"/>
      <c r="CC1221" s="138"/>
      <c r="CD1221" s="138"/>
      <c r="CE1221" s="138"/>
      <c r="CF1221" s="138"/>
      <c r="CG1221" s="138"/>
      <c r="CH1221" s="1"/>
      <c r="CI1221" s="9"/>
      <c r="CJ1221" s="130"/>
      <c r="CK1221" s="130"/>
      <c r="CL1221" s="130"/>
      <c r="CM1221" s="1"/>
      <c r="CN1221" s="1"/>
      <c r="CO1221" s="1"/>
      <c r="CP1221" s="1"/>
      <c r="CQ1221" s="1"/>
    </row>
    <row r="1222" spans="2:95" s="14" customFormat="1" ht="13.5" customHeight="1">
      <c r="B1222" s="451"/>
      <c r="C1222" s="566"/>
      <c r="D1222" s="581"/>
      <c r="E1222" s="569"/>
      <c r="F1222" s="569"/>
      <c r="G1222" s="117" t="s">
        <v>142</v>
      </c>
      <c r="H1222" s="187">
        <v>10939</v>
      </c>
      <c r="I1222" s="160">
        <f>IFERROR(H1222/E1211,"-")</f>
        <v>6.9798132876018062E-5</v>
      </c>
      <c r="J1222" s="187">
        <v>1</v>
      </c>
      <c r="K1222" s="160">
        <f>IFERROR(J1222/F1211,"-")</f>
        <v>3.937007874015748E-3</v>
      </c>
      <c r="L1222" s="190">
        <f t="shared" si="669"/>
        <v>10939</v>
      </c>
      <c r="M1222" s="101">
        <f t="shared" si="696"/>
        <v>3.5498757543485978E-4</v>
      </c>
      <c r="N1222" s="569"/>
      <c r="O1222" s="569"/>
      <c r="P1222" s="117" t="s">
        <v>142</v>
      </c>
      <c r="Q1222" s="187">
        <v>0</v>
      </c>
      <c r="R1222" s="160">
        <f>IFERROR(Q1222/N1211,"-")</f>
        <v>0</v>
      </c>
      <c r="S1222" s="187">
        <v>0</v>
      </c>
      <c r="T1222" s="160">
        <f>IFERROR(S1222/O1211,"-")</f>
        <v>0</v>
      </c>
      <c r="U1222" s="190" t="str">
        <f t="shared" si="671"/>
        <v>-</v>
      </c>
      <c r="V1222" s="101">
        <f t="shared" si="697"/>
        <v>0</v>
      </c>
      <c r="W1222" s="569"/>
      <c r="X1222" s="569"/>
      <c r="Y1222" s="117" t="s">
        <v>142</v>
      </c>
      <c r="Z1222" s="187">
        <v>0</v>
      </c>
      <c r="AA1222" s="160">
        <f>IFERROR(Z1222/W1211,"-")</f>
        <v>0</v>
      </c>
      <c r="AB1222" s="187">
        <v>0</v>
      </c>
      <c r="AC1222" s="160">
        <f>IFERROR(AB1222/X1211,"-")</f>
        <v>0</v>
      </c>
      <c r="AD1222" s="190" t="str">
        <f t="shared" si="673"/>
        <v>-</v>
      </c>
      <c r="AE1222" s="101">
        <f t="shared" si="698"/>
        <v>0</v>
      </c>
      <c r="AF1222" s="569"/>
      <c r="AG1222" s="569"/>
      <c r="AH1222" s="117" t="s">
        <v>142</v>
      </c>
      <c r="AI1222" s="187">
        <v>52427</v>
      </c>
      <c r="AJ1222" s="160">
        <f>IFERROR(AI1222/AF1211,"-")</f>
        <v>2.2440701878141257E-3</v>
      </c>
      <c r="AK1222" s="187">
        <v>3</v>
      </c>
      <c r="AL1222" s="160">
        <f>IFERROR(AK1222/AG1211,"-")</f>
        <v>9.6774193548387094E-2</v>
      </c>
      <c r="AM1222" s="190">
        <f t="shared" si="675"/>
        <v>17475.666666666668</v>
      </c>
      <c r="AN1222" s="101">
        <f t="shared" si="699"/>
        <v>1.0649627263045794E-3</v>
      </c>
      <c r="AO1222" s="569"/>
      <c r="AP1222" s="586"/>
      <c r="AQ1222" s="117" t="s">
        <v>142</v>
      </c>
      <c r="AR1222" s="187">
        <f t="shared" si="667"/>
        <v>63366</v>
      </c>
      <c r="AS1222" s="160">
        <f>IFERROR(AR1222/AO1211,"-")</f>
        <v>2.7543275925935427E-4</v>
      </c>
      <c r="AT1222" s="187">
        <f t="shared" si="668"/>
        <v>4</v>
      </c>
      <c r="AU1222" s="160">
        <f>IFERROR(AT1222/AP1211,"-")</f>
        <v>1.1730205278592375E-2</v>
      </c>
      <c r="AV1222" s="190">
        <f t="shared" si="677"/>
        <v>15841.5</v>
      </c>
      <c r="AW1222" s="101">
        <f t="shared" si="700"/>
        <v>1.4199503017394391E-3</v>
      </c>
      <c r="AX1222" s="112"/>
      <c r="BN1222" s="476"/>
      <c r="BO1222" s="566"/>
      <c r="BP1222" s="569"/>
      <c r="BQ1222" s="569"/>
      <c r="BR1222" s="388" t="s">
        <v>142</v>
      </c>
      <c r="BS1222" s="374">
        <v>6581</v>
      </c>
      <c r="BT1222" s="329">
        <v>7.0603633710794383E-4</v>
      </c>
      <c r="BU1222" s="374">
        <v>2</v>
      </c>
      <c r="BV1222" s="329">
        <v>0.15384615384615385</v>
      </c>
      <c r="BW1222" s="374">
        <v>3290.5</v>
      </c>
      <c r="BX1222" s="389">
        <v>9.3896713615023472E-4</v>
      </c>
      <c r="CA1222" s="9"/>
      <c r="CB1222" s="138"/>
      <c r="CC1222" s="138"/>
      <c r="CD1222" s="138"/>
      <c r="CE1222" s="138"/>
      <c r="CF1222" s="138"/>
      <c r="CG1222" s="138"/>
      <c r="CH1222" s="1"/>
      <c r="CI1222" s="9"/>
      <c r="CJ1222" s="130"/>
      <c r="CK1222" s="130"/>
      <c r="CL1222" s="130"/>
      <c r="CM1222" s="1"/>
      <c r="CN1222" s="1"/>
      <c r="CO1222" s="1"/>
      <c r="CP1222" s="1"/>
      <c r="CQ1222" s="1"/>
    </row>
    <row r="1223" spans="2:95" s="14" customFormat="1" ht="13.5" customHeight="1">
      <c r="B1223" s="451"/>
      <c r="C1223" s="566"/>
      <c r="D1223" s="581"/>
      <c r="E1223" s="569"/>
      <c r="F1223" s="569"/>
      <c r="G1223" s="117" t="s">
        <v>143</v>
      </c>
      <c r="H1223" s="187">
        <v>0</v>
      </c>
      <c r="I1223" s="160">
        <f>IFERROR(H1223/E1211,"-")</f>
        <v>0</v>
      </c>
      <c r="J1223" s="187">
        <v>0</v>
      </c>
      <c r="K1223" s="160">
        <f>IFERROR(J1223/F1211,"-")</f>
        <v>0</v>
      </c>
      <c r="L1223" s="190" t="str">
        <f t="shared" si="669"/>
        <v>-</v>
      </c>
      <c r="M1223" s="101">
        <f t="shared" si="696"/>
        <v>0</v>
      </c>
      <c r="N1223" s="569"/>
      <c r="O1223" s="569"/>
      <c r="P1223" s="117" t="s">
        <v>143</v>
      </c>
      <c r="Q1223" s="187">
        <v>5256</v>
      </c>
      <c r="R1223" s="160">
        <f>IFERROR(Q1223/N1211,"-")</f>
        <v>1.7092160434770449E-4</v>
      </c>
      <c r="S1223" s="187">
        <v>1</v>
      </c>
      <c r="T1223" s="160">
        <f>IFERROR(S1223/O1211,"-")</f>
        <v>2.7777777777777776E-2</v>
      </c>
      <c r="U1223" s="190">
        <f t="shared" si="671"/>
        <v>5256</v>
      </c>
      <c r="V1223" s="101">
        <f t="shared" si="697"/>
        <v>3.5498757543485978E-4</v>
      </c>
      <c r="W1223" s="569"/>
      <c r="X1223" s="569"/>
      <c r="Y1223" s="117" t="s">
        <v>143</v>
      </c>
      <c r="Z1223" s="187">
        <v>3052</v>
      </c>
      <c r="AA1223" s="160">
        <f>IFERROR(Z1223/W1211,"-")</f>
        <v>1.5876822492234558E-4</v>
      </c>
      <c r="AB1223" s="187">
        <v>1</v>
      </c>
      <c r="AC1223" s="160">
        <f>IFERROR(AB1223/X1211,"-")</f>
        <v>0.05</v>
      </c>
      <c r="AD1223" s="190">
        <f t="shared" si="673"/>
        <v>3052</v>
      </c>
      <c r="AE1223" s="101">
        <f t="shared" si="698"/>
        <v>3.5498757543485978E-4</v>
      </c>
      <c r="AF1223" s="569"/>
      <c r="AG1223" s="569"/>
      <c r="AH1223" s="117" t="s">
        <v>143</v>
      </c>
      <c r="AI1223" s="187">
        <v>10382</v>
      </c>
      <c r="AJ1223" s="160">
        <f>IFERROR(AI1223/AF1211,"-")</f>
        <v>4.4438813378385665E-4</v>
      </c>
      <c r="AK1223" s="187">
        <v>1</v>
      </c>
      <c r="AL1223" s="160">
        <f>IFERROR(AK1223/AG1211,"-")</f>
        <v>3.2258064516129031E-2</v>
      </c>
      <c r="AM1223" s="190">
        <f t="shared" si="675"/>
        <v>10382</v>
      </c>
      <c r="AN1223" s="101">
        <f t="shared" si="699"/>
        <v>3.5498757543485978E-4</v>
      </c>
      <c r="AO1223" s="569"/>
      <c r="AP1223" s="586"/>
      <c r="AQ1223" s="117" t="s">
        <v>143</v>
      </c>
      <c r="AR1223" s="187">
        <f t="shared" si="667"/>
        <v>18690</v>
      </c>
      <c r="AS1223" s="160">
        <f>IFERROR(AR1223/AO1211,"-")</f>
        <v>8.1239754293427563E-5</v>
      </c>
      <c r="AT1223" s="187">
        <f t="shared" si="668"/>
        <v>3</v>
      </c>
      <c r="AU1223" s="160">
        <f>IFERROR(AT1223/AP1211,"-")</f>
        <v>8.7976539589442824E-3</v>
      </c>
      <c r="AV1223" s="190">
        <f t="shared" si="677"/>
        <v>6230</v>
      </c>
      <c r="AW1223" s="101">
        <f t="shared" si="700"/>
        <v>1.0649627263045794E-3</v>
      </c>
      <c r="AX1223" s="112"/>
      <c r="BN1223" s="476"/>
      <c r="BO1223" s="566"/>
      <c r="BP1223" s="569"/>
      <c r="BQ1223" s="569"/>
      <c r="BR1223" s="388" t="s">
        <v>143</v>
      </c>
      <c r="BS1223" s="374">
        <v>0</v>
      </c>
      <c r="BT1223" s="329">
        <v>0</v>
      </c>
      <c r="BU1223" s="374">
        <v>0</v>
      </c>
      <c r="BV1223" s="329">
        <v>0</v>
      </c>
      <c r="BW1223" s="374" t="s">
        <v>329</v>
      </c>
      <c r="BX1223" s="389">
        <v>0</v>
      </c>
      <c r="CA1223" s="9"/>
      <c r="CB1223" s="138"/>
      <c r="CC1223" s="138"/>
      <c r="CD1223" s="138"/>
      <c r="CE1223" s="138"/>
      <c r="CF1223" s="138"/>
      <c r="CG1223" s="138"/>
      <c r="CH1223" s="1"/>
      <c r="CI1223" s="9"/>
      <c r="CJ1223" s="130"/>
      <c r="CK1223" s="130"/>
      <c r="CL1223" s="130"/>
      <c r="CM1223" s="1"/>
      <c r="CN1223" s="1"/>
      <c r="CO1223" s="1"/>
      <c r="CP1223" s="1"/>
      <c r="CQ1223" s="1"/>
    </row>
    <row r="1224" spans="2:95" s="14" customFormat="1" ht="13.5" customHeight="1">
      <c r="B1224" s="451"/>
      <c r="C1224" s="566"/>
      <c r="D1224" s="581"/>
      <c r="E1224" s="569"/>
      <c r="F1224" s="569"/>
      <c r="G1224" s="117" t="s">
        <v>144</v>
      </c>
      <c r="H1224" s="187">
        <v>765984</v>
      </c>
      <c r="I1224" s="160">
        <f>IFERROR(H1224/E1211,"-")</f>
        <v>4.8874899911238523E-3</v>
      </c>
      <c r="J1224" s="187">
        <v>29</v>
      </c>
      <c r="K1224" s="160">
        <f>IFERROR(J1224/F1211,"-")</f>
        <v>0.1141732283464567</v>
      </c>
      <c r="L1224" s="190">
        <f t="shared" si="669"/>
        <v>26413.241379310344</v>
      </c>
      <c r="M1224" s="101">
        <f t="shared" si="696"/>
        <v>1.0294639687610933E-2</v>
      </c>
      <c r="N1224" s="569"/>
      <c r="O1224" s="569"/>
      <c r="P1224" s="117" t="s">
        <v>144</v>
      </c>
      <c r="Q1224" s="187">
        <v>151015</v>
      </c>
      <c r="R1224" s="160">
        <f>IFERROR(Q1224/N1211,"-")</f>
        <v>4.9109067885404478E-3</v>
      </c>
      <c r="S1224" s="187">
        <v>5</v>
      </c>
      <c r="T1224" s="160">
        <f>IFERROR(S1224/O1211,"-")</f>
        <v>0.1388888888888889</v>
      </c>
      <c r="U1224" s="190">
        <f t="shared" si="671"/>
        <v>30203</v>
      </c>
      <c r="V1224" s="101">
        <f t="shared" si="697"/>
        <v>1.774937877174299E-3</v>
      </c>
      <c r="W1224" s="569"/>
      <c r="X1224" s="569"/>
      <c r="Y1224" s="117" t="s">
        <v>144</v>
      </c>
      <c r="Z1224" s="187">
        <v>33126</v>
      </c>
      <c r="AA1224" s="160">
        <f>IFERROR(Z1224/W1211,"-")</f>
        <v>1.7232490887213695E-3</v>
      </c>
      <c r="AB1224" s="187">
        <v>3</v>
      </c>
      <c r="AC1224" s="160">
        <f>IFERROR(AB1224/X1211,"-")</f>
        <v>0.15</v>
      </c>
      <c r="AD1224" s="190">
        <f t="shared" si="673"/>
        <v>11042</v>
      </c>
      <c r="AE1224" s="101">
        <f t="shared" si="698"/>
        <v>1.0649627263045794E-3</v>
      </c>
      <c r="AF1224" s="569"/>
      <c r="AG1224" s="569"/>
      <c r="AH1224" s="117" t="s">
        <v>144</v>
      </c>
      <c r="AI1224" s="187">
        <v>210092</v>
      </c>
      <c r="AJ1224" s="160">
        <f>IFERROR(AI1224/AF1211,"-")</f>
        <v>8.992717376509151E-3</v>
      </c>
      <c r="AK1224" s="187">
        <v>7</v>
      </c>
      <c r="AL1224" s="160">
        <f>IFERROR(AK1224/AG1211,"-")</f>
        <v>0.22580645161290322</v>
      </c>
      <c r="AM1224" s="190">
        <f t="shared" si="675"/>
        <v>30013.142857142859</v>
      </c>
      <c r="AN1224" s="101">
        <f t="shared" si="699"/>
        <v>2.4849130280440185E-3</v>
      </c>
      <c r="AO1224" s="569"/>
      <c r="AP1224" s="586"/>
      <c r="AQ1224" s="117" t="s">
        <v>144</v>
      </c>
      <c r="AR1224" s="187">
        <f t="shared" si="667"/>
        <v>1160217</v>
      </c>
      <c r="AS1224" s="160">
        <f>IFERROR(AR1224/AO1211,"-")</f>
        <v>5.0431109688099324E-3</v>
      </c>
      <c r="AT1224" s="187">
        <f t="shared" si="668"/>
        <v>44</v>
      </c>
      <c r="AU1224" s="160">
        <f>IFERROR(AT1224/AP1211,"-")</f>
        <v>0.12903225806451613</v>
      </c>
      <c r="AV1224" s="190">
        <f t="shared" si="677"/>
        <v>26368.56818181818</v>
      </c>
      <c r="AW1224" s="101">
        <f t="shared" si="700"/>
        <v>1.5619453319133831E-2</v>
      </c>
      <c r="AX1224" s="112"/>
      <c r="BN1224" s="476"/>
      <c r="BO1224" s="566"/>
      <c r="BP1224" s="569"/>
      <c r="BQ1224" s="569"/>
      <c r="BR1224" s="388" t="s">
        <v>144</v>
      </c>
      <c r="BS1224" s="374">
        <v>111476</v>
      </c>
      <c r="BT1224" s="329">
        <v>1.1959596826537782E-2</v>
      </c>
      <c r="BU1224" s="374">
        <v>2</v>
      </c>
      <c r="BV1224" s="329">
        <v>0.15384615384615385</v>
      </c>
      <c r="BW1224" s="374">
        <v>55738</v>
      </c>
      <c r="BX1224" s="389">
        <v>9.3896713615023472E-4</v>
      </c>
      <c r="CA1224" s="9"/>
      <c r="CB1224" s="138"/>
      <c r="CC1224" s="138"/>
      <c r="CD1224" s="138"/>
      <c r="CE1224" s="138"/>
      <c r="CF1224" s="138"/>
      <c r="CG1224" s="138"/>
      <c r="CH1224" s="1"/>
      <c r="CI1224" s="9"/>
      <c r="CJ1224" s="130"/>
      <c r="CK1224" s="130"/>
      <c r="CL1224" s="130"/>
      <c r="CM1224" s="1"/>
      <c r="CN1224" s="1"/>
      <c r="CO1224" s="1"/>
      <c r="CP1224" s="1"/>
      <c r="CQ1224" s="1"/>
    </row>
    <row r="1225" spans="2:95" s="14" customFormat="1" ht="13.5" customHeight="1">
      <c r="B1225" s="451"/>
      <c r="C1225" s="566"/>
      <c r="D1225" s="581"/>
      <c r="E1225" s="569"/>
      <c r="F1225" s="569"/>
      <c r="G1225" s="117" t="s">
        <v>145</v>
      </c>
      <c r="H1225" s="187">
        <v>961081</v>
      </c>
      <c r="I1225" s="160">
        <f>IFERROR(H1225/E1211,"-")</f>
        <v>6.1323392762241804E-3</v>
      </c>
      <c r="J1225" s="187">
        <v>18</v>
      </c>
      <c r="K1225" s="160">
        <f>IFERROR(J1225/F1211,"-")</f>
        <v>7.0866141732283464E-2</v>
      </c>
      <c r="L1225" s="190">
        <f t="shared" si="669"/>
        <v>53393.388888888891</v>
      </c>
      <c r="M1225" s="101">
        <f t="shared" si="696"/>
        <v>6.3897763578274758E-3</v>
      </c>
      <c r="N1225" s="569"/>
      <c r="O1225" s="569"/>
      <c r="P1225" s="117" t="s">
        <v>145</v>
      </c>
      <c r="Q1225" s="187">
        <v>95098</v>
      </c>
      <c r="R1225" s="160">
        <f>IFERROR(Q1225/N1211,"-")</f>
        <v>3.092523350505708E-3</v>
      </c>
      <c r="S1225" s="187">
        <v>2</v>
      </c>
      <c r="T1225" s="160">
        <f>IFERROR(S1225/O1211,"-")</f>
        <v>5.5555555555555552E-2</v>
      </c>
      <c r="U1225" s="190">
        <f t="shared" si="671"/>
        <v>47549</v>
      </c>
      <c r="V1225" s="101">
        <f t="shared" si="697"/>
        <v>7.0997515086971955E-4</v>
      </c>
      <c r="W1225" s="569"/>
      <c r="X1225" s="569"/>
      <c r="Y1225" s="117" t="s">
        <v>145</v>
      </c>
      <c r="Z1225" s="187">
        <v>267147</v>
      </c>
      <c r="AA1225" s="160">
        <f>IFERROR(Z1225/W1211,"-")</f>
        <v>1.3897265721929834E-2</v>
      </c>
      <c r="AB1225" s="187">
        <v>3</v>
      </c>
      <c r="AC1225" s="160">
        <f>IFERROR(AB1225/X1211,"-")</f>
        <v>0.15</v>
      </c>
      <c r="AD1225" s="190">
        <f t="shared" si="673"/>
        <v>89049</v>
      </c>
      <c r="AE1225" s="101">
        <f t="shared" si="698"/>
        <v>1.0649627263045794E-3</v>
      </c>
      <c r="AF1225" s="569"/>
      <c r="AG1225" s="569"/>
      <c r="AH1225" s="117" t="s">
        <v>145</v>
      </c>
      <c r="AI1225" s="187">
        <v>113696</v>
      </c>
      <c r="AJ1225" s="160">
        <f>IFERROR(AI1225/AF1211,"-")</f>
        <v>4.8666107935551308E-3</v>
      </c>
      <c r="AK1225" s="187">
        <v>3</v>
      </c>
      <c r="AL1225" s="160">
        <f>IFERROR(AK1225/AG1211,"-")</f>
        <v>9.6774193548387094E-2</v>
      </c>
      <c r="AM1225" s="190">
        <f t="shared" si="675"/>
        <v>37898.666666666664</v>
      </c>
      <c r="AN1225" s="101">
        <f t="shared" si="699"/>
        <v>1.0649627263045794E-3</v>
      </c>
      <c r="AO1225" s="569"/>
      <c r="AP1225" s="586"/>
      <c r="AQ1225" s="117" t="s">
        <v>145</v>
      </c>
      <c r="AR1225" s="187">
        <f t="shared" ref="AR1225:AR1292" si="708">SUM(H1225,Q1225,Z1225,AI1225)</f>
        <v>1437022</v>
      </c>
      <c r="AS1225" s="160">
        <f>IFERROR(AR1225/AO1211,"-")</f>
        <v>6.246298244743171E-3</v>
      </c>
      <c r="AT1225" s="187">
        <f t="shared" ref="AT1225:AT1292" si="709">SUM(J1225,S1225,AB1225,AK1225)</f>
        <v>26</v>
      </c>
      <c r="AU1225" s="160">
        <f>IFERROR(AT1225/AP1211,"-")</f>
        <v>7.6246334310850442E-2</v>
      </c>
      <c r="AV1225" s="190">
        <f t="shared" si="677"/>
        <v>55270.076923076922</v>
      </c>
      <c r="AW1225" s="101">
        <f t="shared" si="700"/>
        <v>9.2296769613063549E-3</v>
      </c>
      <c r="AX1225" s="112"/>
      <c r="BN1225" s="476"/>
      <c r="BO1225" s="566"/>
      <c r="BP1225" s="569"/>
      <c r="BQ1225" s="569"/>
      <c r="BR1225" s="388" t="s">
        <v>145</v>
      </c>
      <c r="BS1225" s="374">
        <v>121437</v>
      </c>
      <c r="BT1225" s="329">
        <v>1.3028253254729885E-2</v>
      </c>
      <c r="BU1225" s="374">
        <v>3</v>
      </c>
      <c r="BV1225" s="329">
        <v>0.23076923076923078</v>
      </c>
      <c r="BW1225" s="374">
        <v>40479</v>
      </c>
      <c r="BX1225" s="389">
        <v>1.4084507042253522E-3</v>
      </c>
      <c r="CA1225" s="9"/>
      <c r="CB1225" s="138"/>
      <c r="CC1225" s="138"/>
      <c r="CD1225" s="138"/>
      <c r="CE1225" s="138"/>
      <c r="CF1225" s="138"/>
      <c r="CG1225" s="138"/>
      <c r="CH1225" s="1"/>
      <c r="CI1225" s="9"/>
      <c r="CJ1225" s="130"/>
      <c r="CK1225" s="130"/>
      <c r="CL1225" s="130"/>
      <c r="CM1225" s="1"/>
      <c r="CN1225" s="1"/>
      <c r="CO1225" s="1"/>
      <c r="CP1225" s="1"/>
      <c r="CQ1225" s="1"/>
    </row>
    <row r="1226" spans="2:95" s="14" customFormat="1" ht="13.5" customHeight="1">
      <c r="B1226" s="451"/>
      <c r="C1226" s="566"/>
      <c r="D1226" s="581"/>
      <c r="E1226" s="569"/>
      <c r="F1226" s="569"/>
      <c r="G1226" s="117" t="s">
        <v>146</v>
      </c>
      <c r="H1226" s="187">
        <v>734910</v>
      </c>
      <c r="I1226" s="160">
        <f>IFERROR(H1226/E1211,"-")</f>
        <v>4.6892170977159186E-3</v>
      </c>
      <c r="J1226" s="187">
        <v>12</v>
      </c>
      <c r="K1226" s="160">
        <f>IFERROR(J1226/F1211,"-")</f>
        <v>4.7244094488188976E-2</v>
      </c>
      <c r="L1226" s="190">
        <f t="shared" ref="L1226:L1293" si="710">IFERROR(H1226/J1226,"-")</f>
        <v>61242.5</v>
      </c>
      <c r="M1226" s="101">
        <f t="shared" si="696"/>
        <v>4.2598509052183178E-3</v>
      </c>
      <c r="N1226" s="569"/>
      <c r="O1226" s="569"/>
      <c r="P1226" s="117" t="s">
        <v>146</v>
      </c>
      <c r="Q1226" s="187">
        <v>151204</v>
      </c>
      <c r="R1226" s="160">
        <f>IFERROR(Q1226/N1211,"-")</f>
        <v>4.9170529421214441E-3</v>
      </c>
      <c r="S1226" s="187">
        <v>2</v>
      </c>
      <c r="T1226" s="160">
        <f>IFERROR(S1226/O1211,"-")</f>
        <v>5.5555555555555552E-2</v>
      </c>
      <c r="U1226" s="190">
        <f t="shared" ref="U1226:U1293" si="711">IFERROR(Q1226/S1226,"-")</f>
        <v>75602</v>
      </c>
      <c r="V1226" s="101">
        <f t="shared" si="697"/>
        <v>7.0997515086971955E-4</v>
      </c>
      <c r="W1226" s="569"/>
      <c r="X1226" s="569"/>
      <c r="Y1226" s="117" t="s">
        <v>146</v>
      </c>
      <c r="Z1226" s="187">
        <v>3271</v>
      </c>
      <c r="AA1226" s="160">
        <f>IFERROR(Z1226/W1211,"-")</f>
        <v>1.7016083346035139E-4</v>
      </c>
      <c r="AB1226" s="187">
        <v>1</v>
      </c>
      <c r="AC1226" s="160">
        <f>IFERROR(AB1226/X1211,"-")</f>
        <v>0.05</v>
      </c>
      <c r="AD1226" s="190">
        <f t="shared" ref="AD1226:AD1293" si="712">IFERROR(Z1226/AB1226,"-")</f>
        <v>3271</v>
      </c>
      <c r="AE1226" s="101">
        <f t="shared" si="698"/>
        <v>3.5498757543485978E-4</v>
      </c>
      <c r="AF1226" s="569"/>
      <c r="AG1226" s="569"/>
      <c r="AH1226" s="117" t="s">
        <v>146</v>
      </c>
      <c r="AI1226" s="187">
        <v>146678</v>
      </c>
      <c r="AJ1226" s="160">
        <f>IFERROR(AI1226/AF1211,"-")</f>
        <v>6.2783628093959288E-3</v>
      </c>
      <c r="AK1226" s="187">
        <v>3</v>
      </c>
      <c r="AL1226" s="160">
        <f>IFERROR(AK1226/AG1211,"-")</f>
        <v>9.6774193548387094E-2</v>
      </c>
      <c r="AM1226" s="190">
        <f t="shared" ref="AM1226:AM1293" si="713">IFERROR(AI1226/AK1226,"-")</f>
        <v>48892.666666666664</v>
      </c>
      <c r="AN1226" s="101">
        <f t="shared" si="699"/>
        <v>1.0649627263045794E-3</v>
      </c>
      <c r="AO1226" s="569"/>
      <c r="AP1226" s="586"/>
      <c r="AQ1226" s="117" t="s">
        <v>146</v>
      </c>
      <c r="AR1226" s="187">
        <f t="shared" si="708"/>
        <v>1036063</v>
      </c>
      <c r="AS1226" s="160">
        <f>IFERROR(AR1226/AO1211,"-")</f>
        <v>4.5034512334142024E-3</v>
      </c>
      <c r="AT1226" s="187">
        <f t="shared" si="709"/>
        <v>18</v>
      </c>
      <c r="AU1226" s="160">
        <f>IFERROR(AT1226/AP1211,"-")</f>
        <v>5.2785923753665691E-2</v>
      </c>
      <c r="AV1226" s="190">
        <f t="shared" ref="AV1226:AV1293" si="714">IFERROR(AR1226/AT1226,"-")</f>
        <v>57559.055555555555</v>
      </c>
      <c r="AW1226" s="101">
        <f t="shared" si="700"/>
        <v>6.3897763578274758E-3</v>
      </c>
      <c r="AX1226" s="112"/>
      <c r="BN1226" s="476"/>
      <c r="BO1226" s="566"/>
      <c r="BP1226" s="569"/>
      <c r="BQ1226" s="569"/>
      <c r="BR1226" s="388" t="s">
        <v>146</v>
      </c>
      <c r="BS1226" s="374">
        <v>61178</v>
      </c>
      <c r="BT1226" s="329">
        <v>6.5634236486232771E-3</v>
      </c>
      <c r="BU1226" s="374">
        <v>1</v>
      </c>
      <c r="BV1226" s="329">
        <v>7.6923076923076927E-2</v>
      </c>
      <c r="BW1226" s="374">
        <v>61178</v>
      </c>
      <c r="BX1226" s="389">
        <v>4.6948356807511736E-4</v>
      </c>
      <c r="BZ1226" s="144"/>
      <c r="CA1226" s="9"/>
      <c r="CB1226" s="138"/>
      <c r="CC1226" s="138"/>
      <c r="CD1226" s="138"/>
      <c r="CE1226" s="138"/>
      <c r="CF1226" s="138"/>
      <c r="CG1226" s="138"/>
      <c r="CH1226" s="1"/>
      <c r="CI1226" s="9"/>
      <c r="CJ1226" s="130"/>
      <c r="CK1226" s="130"/>
      <c r="CL1226" s="130"/>
      <c r="CM1226" s="1"/>
      <c r="CN1226" s="1"/>
      <c r="CO1226" s="1"/>
      <c r="CP1226" s="1"/>
      <c r="CQ1226" s="1"/>
    </row>
    <row r="1227" spans="2:95" s="14" customFormat="1" ht="13.5" customHeight="1">
      <c r="B1227" s="451"/>
      <c r="C1227" s="566"/>
      <c r="D1227" s="581"/>
      <c r="E1227" s="569"/>
      <c r="F1227" s="569"/>
      <c r="G1227" s="118" t="s">
        <v>147</v>
      </c>
      <c r="H1227" s="188">
        <v>151458</v>
      </c>
      <c r="I1227" s="161">
        <f>IFERROR(H1227/E1211,"-")</f>
        <v>9.664032918124091E-4</v>
      </c>
      <c r="J1227" s="188">
        <v>23</v>
      </c>
      <c r="K1227" s="161">
        <f>IFERROR(J1227/F1211,"-")</f>
        <v>9.055118110236221E-2</v>
      </c>
      <c r="L1227" s="191">
        <f t="shared" si="710"/>
        <v>6585.130434782609</v>
      </c>
      <c r="M1227" s="102">
        <f t="shared" si="696"/>
        <v>8.164714235001775E-3</v>
      </c>
      <c r="N1227" s="569"/>
      <c r="O1227" s="569"/>
      <c r="P1227" s="118" t="s">
        <v>147</v>
      </c>
      <c r="Q1227" s="188">
        <v>3523</v>
      </c>
      <c r="R1227" s="161">
        <f>IFERROR(Q1227/N1211,"-")</f>
        <v>1.1456560352301425E-4</v>
      </c>
      <c r="S1227" s="188">
        <v>1</v>
      </c>
      <c r="T1227" s="161">
        <f>IFERROR(S1227/O1211,"-")</f>
        <v>2.7777777777777776E-2</v>
      </c>
      <c r="U1227" s="191">
        <f t="shared" si="711"/>
        <v>3523</v>
      </c>
      <c r="V1227" s="102">
        <f t="shared" si="697"/>
        <v>3.5498757543485978E-4</v>
      </c>
      <c r="W1227" s="569"/>
      <c r="X1227" s="569"/>
      <c r="Y1227" s="118" t="s">
        <v>147</v>
      </c>
      <c r="Z1227" s="188">
        <v>29882</v>
      </c>
      <c r="AA1227" s="161">
        <f>IFERROR(Z1227/W1211,"-")</f>
        <v>1.5544928234369367E-3</v>
      </c>
      <c r="AB1227" s="188">
        <v>4</v>
      </c>
      <c r="AC1227" s="161">
        <f>IFERROR(AB1227/X1211,"-")</f>
        <v>0.2</v>
      </c>
      <c r="AD1227" s="191">
        <f t="shared" si="712"/>
        <v>7470.5</v>
      </c>
      <c r="AE1227" s="102">
        <f t="shared" si="698"/>
        <v>1.4199503017394391E-3</v>
      </c>
      <c r="AF1227" s="569"/>
      <c r="AG1227" s="569"/>
      <c r="AH1227" s="118" t="s">
        <v>147</v>
      </c>
      <c r="AI1227" s="188">
        <v>6670</v>
      </c>
      <c r="AJ1227" s="161">
        <f>IFERROR(AI1227/AF1211,"-")</f>
        <v>2.8550075634158387E-4</v>
      </c>
      <c r="AK1227" s="188">
        <v>2</v>
      </c>
      <c r="AL1227" s="161">
        <f>IFERROR(AK1227/AG1211,"-")</f>
        <v>6.4516129032258063E-2</v>
      </c>
      <c r="AM1227" s="191">
        <f t="shared" si="713"/>
        <v>3335</v>
      </c>
      <c r="AN1227" s="102">
        <f t="shared" si="699"/>
        <v>7.0997515086971955E-4</v>
      </c>
      <c r="AO1227" s="569"/>
      <c r="AP1227" s="586"/>
      <c r="AQ1227" s="118" t="s">
        <v>147</v>
      </c>
      <c r="AR1227" s="188">
        <f t="shared" si="708"/>
        <v>191533</v>
      </c>
      <c r="AS1227" s="161">
        <f>IFERROR(AR1227/AO1211,"-")</f>
        <v>8.3253578700283901E-4</v>
      </c>
      <c r="AT1227" s="188">
        <f t="shared" si="709"/>
        <v>30</v>
      </c>
      <c r="AU1227" s="161">
        <f>IFERROR(AT1227/AP1211,"-")</f>
        <v>8.797653958944282E-2</v>
      </c>
      <c r="AV1227" s="191">
        <f t="shared" si="714"/>
        <v>6384.4333333333334</v>
      </c>
      <c r="AW1227" s="102">
        <f t="shared" si="700"/>
        <v>1.0649627263045794E-2</v>
      </c>
      <c r="AX1227" s="112"/>
      <c r="BN1227" s="476"/>
      <c r="BO1227" s="566"/>
      <c r="BP1227" s="569"/>
      <c r="BQ1227" s="569"/>
      <c r="BR1227" s="388" t="s">
        <v>147</v>
      </c>
      <c r="BS1227" s="374">
        <v>0</v>
      </c>
      <c r="BT1227" s="329">
        <v>0</v>
      </c>
      <c r="BU1227" s="374">
        <v>0</v>
      </c>
      <c r="BV1227" s="329">
        <v>0</v>
      </c>
      <c r="BW1227" s="374" t="s">
        <v>329</v>
      </c>
      <c r="BX1227" s="389">
        <v>0</v>
      </c>
      <c r="CA1227" s="9"/>
      <c r="CB1227" s="138"/>
      <c r="CC1227" s="138"/>
      <c r="CD1227" s="138"/>
      <c r="CE1227" s="138"/>
      <c r="CF1227" s="138"/>
      <c r="CG1227" s="138"/>
      <c r="CH1227" s="1"/>
      <c r="CI1227" s="9"/>
      <c r="CJ1227" s="130"/>
      <c r="CK1227" s="130"/>
      <c r="CL1227" s="130"/>
      <c r="CM1227" s="1"/>
      <c r="CN1227" s="1"/>
      <c r="CO1227" s="1"/>
      <c r="CP1227" s="1"/>
      <c r="CQ1227" s="1"/>
    </row>
    <row r="1228" spans="2:95" s="14" customFormat="1" ht="13.5" customHeight="1">
      <c r="B1228" s="451"/>
      <c r="C1228" s="567"/>
      <c r="D1228" s="582"/>
      <c r="E1228" s="570"/>
      <c r="F1228" s="570"/>
      <c r="G1228" s="119" t="s">
        <v>74</v>
      </c>
      <c r="H1228" s="181">
        <v>33166208</v>
      </c>
      <c r="I1228" s="161">
        <f>IFERROR(H1228/E1211,"-")</f>
        <v>0.21162257911853488</v>
      </c>
      <c r="J1228" s="188">
        <v>203</v>
      </c>
      <c r="K1228" s="161">
        <f>IFERROR(J1228/F1211,"-")</f>
        <v>0.79921259842519687</v>
      </c>
      <c r="L1228" s="191">
        <f t="shared" si="710"/>
        <v>163380.33497536945</v>
      </c>
      <c r="M1228" s="103">
        <f t="shared" si="696"/>
        <v>7.2062477813276529E-2</v>
      </c>
      <c r="N1228" s="570"/>
      <c r="O1228" s="570"/>
      <c r="P1228" s="119" t="s">
        <v>74</v>
      </c>
      <c r="Q1228" s="181">
        <v>11634487</v>
      </c>
      <c r="R1228" s="161">
        <f>IFERROR(Q1228/N1211,"-")</f>
        <v>0.3783457351222434</v>
      </c>
      <c r="S1228" s="188">
        <v>29</v>
      </c>
      <c r="T1228" s="161">
        <f>IFERROR(S1228/O1211,"-")</f>
        <v>0.80555555555555558</v>
      </c>
      <c r="U1228" s="191">
        <f t="shared" si="711"/>
        <v>401189.20689655171</v>
      </c>
      <c r="V1228" s="103">
        <f t="shared" si="697"/>
        <v>1.0294639687610933E-2</v>
      </c>
      <c r="W1228" s="570"/>
      <c r="X1228" s="570"/>
      <c r="Y1228" s="119" t="s">
        <v>74</v>
      </c>
      <c r="Z1228" s="181">
        <v>4089121</v>
      </c>
      <c r="AA1228" s="161">
        <f>IFERROR(Z1228/W1211,"-")</f>
        <v>0.21272034163259723</v>
      </c>
      <c r="AB1228" s="188">
        <v>19</v>
      </c>
      <c r="AC1228" s="161">
        <f>IFERROR(AB1228/X1211,"-")</f>
        <v>0.95</v>
      </c>
      <c r="AD1228" s="191">
        <f t="shared" si="712"/>
        <v>215216.89473684211</v>
      </c>
      <c r="AE1228" s="103">
        <f t="shared" si="698"/>
        <v>6.7447639332623354E-3</v>
      </c>
      <c r="AF1228" s="570"/>
      <c r="AG1228" s="570"/>
      <c r="AH1228" s="119" t="s">
        <v>74</v>
      </c>
      <c r="AI1228" s="181">
        <v>2215385</v>
      </c>
      <c r="AJ1228" s="161">
        <f>IFERROR(AI1228/AF1211,"-")</f>
        <v>9.4826700612863538E-2</v>
      </c>
      <c r="AK1228" s="188">
        <v>27</v>
      </c>
      <c r="AL1228" s="161">
        <f>IFERROR(AK1228/AG1211,"-")</f>
        <v>0.87096774193548387</v>
      </c>
      <c r="AM1228" s="191">
        <f t="shared" si="713"/>
        <v>82051.296296296292</v>
      </c>
      <c r="AN1228" s="103">
        <f t="shared" si="699"/>
        <v>9.5846645367412137E-3</v>
      </c>
      <c r="AO1228" s="570"/>
      <c r="AP1228" s="587"/>
      <c r="AQ1228" s="119" t="s">
        <v>74</v>
      </c>
      <c r="AR1228" s="181">
        <f t="shared" si="708"/>
        <v>51105201</v>
      </c>
      <c r="AS1228" s="161">
        <f>IFERROR(AR1228/AO1211,"-")</f>
        <v>0.22213878931815026</v>
      </c>
      <c r="AT1228" s="188">
        <f t="shared" si="709"/>
        <v>278</v>
      </c>
      <c r="AU1228" s="161">
        <f>IFERROR(AT1228/AP1211,"-")</f>
        <v>0.81524926686217014</v>
      </c>
      <c r="AV1228" s="191">
        <f t="shared" si="714"/>
        <v>183831.6582733813</v>
      </c>
      <c r="AW1228" s="103">
        <f t="shared" si="700"/>
        <v>9.8686545970891021E-2</v>
      </c>
      <c r="AX1228" s="112"/>
      <c r="BN1228" s="477"/>
      <c r="BO1228" s="567"/>
      <c r="BP1228" s="570"/>
      <c r="BQ1228" s="570"/>
      <c r="BR1228" s="119" t="s">
        <v>74</v>
      </c>
      <c r="BS1228" s="374">
        <v>4297044</v>
      </c>
      <c r="BT1228" s="329">
        <v>0.46100428599782212</v>
      </c>
      <c r="BU1228" s="374">
        <v>10</v>
      </c>
      <c r="BV1228" s="329">
        <v>0.76923076923076927</v>
      </c>
      <c r="BW1228" s="374">
        <v>429704.4</v>
      </c>
      <c r="BX1228" s="389">
        <v>4.6948356807511738E-3</v>
      </c>
      <c r="CA1228" s="9"/>
      <c r="CB1228" s="138"/>
      <c r="CC1228" s="138"/>
      <c r="CD1228" s="138"/>
      <c r="CE1228" s="138"/>
      <c r="CF1228" s="138"/>
      <c r="CG1228" s="138"/>
      <c r="CH1228" s="1"/>
      <c r="CI1228" s="9"/>
      <c r="CJ1228" s="130"/>
      <c r="CK1228" s="130"/>
      <c r="CL1228" s="130"/>
      <c r="CM1228" s="1"/>
      <c r="CN1228" s="1"/>
      <c r="CO1228" s="1"/>
      <c r="CP1228" s="1"/>
      <c r="CQ1228" s="1"/>
    </row>
    <row r="1229" spans="2:95" s="14" customFormat="1" ht="13.5" customHeight="1">
      <c r="B1229" s="451">
        <v>69</v>
      </c>
      <c r="C1229" s="565" t="s">
        <v>47</v>
      </c>
      <c r="D1229" s="580">
        <f>BL73</f>
        <v>7214</v>
      </c>
      <c r="E1229" s="568">
        <f>VLOOKUP(C1229,$AY$5:$BI$78,2,0)</f>
        <v>394260490</v>
      </c>
      <c r="F1229" s="568">
        <f>VLOOKUP(C1229,$AY$5:$BI$78,7,0)</f>
        <v>647</v>
      </c>
      <c r="G1229" s="115" t="s">
        <v>133</v>
      </c>
      <c r="H1229" s="186">
        <v>13918777</v>
      </c>
      <c r="I1229" s="159">
        <f>IFERROR(H1229/E1229,"-")</f>
        <v>3.5303504543404793E-2</v>
      </c>
      <c r="J1229" s="186">
        <v>90</v>
      </c>
      <c r="K1229" s="159">
        <f>IFERROR(J1229/F1229,"-")</f>
        <v>0.13910355486862441</v>
      </c>
      <c r="L1229" s="189">
        <f t="shared" si="710"/>
        <v>154653.07777777777</v>
      </c>
      <c r="M1229" s="100">
        <f>IFERROR(J1229/$BL$73,0)</f>
        <v>1.2475741613529248E-2</v>
      </c>
      <c r="N1229" s="568">
        <f>VLOOKUP(C1229,$AY$5:$BI$78,3,0)</f>
        <v>86721590</v>
      </c>
      <c r="O1229" s="568">
        <f>VLOOKUP(C1229,$AY$5:$BI$78,8,0)</f>
        <v>99</v>
      </c>
      <c r="P1229" s="115" t="s">
        <v>133</v>
      </c>
      <c r="Q1229" s="186">
        <v>269408</v>
      </c>
      <c r="R1229" s="159">
        <f>IFERROR(Q1229/N1229,"-")</f>
        <v>3.1065851075839359E-3</v>
      </c>
      <c r="S1229" s="186">
        <v>16</v>
      </c>
      <c r="T1229" s="159">
        <f>IFERROR(S1229/O1229,"-")</f>
        <v>0.16161616161616163</v>
      </c>
      <c r="U1229" s="189">
        <f t="shared" si="711"/>
        <v>16838</v>
      </c>
      <c r="V1229" s="100">
        <f>IFERROR(S1229/$BL$73,0)</f>
        <v>2.2179096201829776E-3</v>
      </c>
      <c r="W1229" s="568">
        <f>VLOOKUP(C1229,$AY$5:$BI$78,4,0)</f>
        <v>24298100</v>
      </c>
      <c r="X1229" s="568">
        <f>VLOOKUP(C1229,$AY$5:$BI$78,9,0)</f>
        <v>51</v>
      </c>
      <c r="Y1229" s="115" t="s">
        <v>133</v>
      </c>
      <c r="Z1229" s="186">
        <v>203064</v>
      </c>
      <c r="AA1229" s="159">
        <f>IFERROR(Z1229/W1229,"-")</f>
        <v>8.357196653236261E-3</v>
      </c>
      <c r="AB1229" s="186">
        <v>10</v>
      </c>
      <c r="AC1229" s="159">
        <f>IFERROR(AB1229/X1229,"-")</f>
        <v>0.19607843137254902</v>
      </c>
      <c r="AD1229" s="189">
        <f t="shared" si="712"/>
        <v>20306.400000000001</v>
      </c>
      <c r="AE1229" s="100">
        <f>IFERROR(AB1229/$BL$73,0)</f>
        <v>1.3861935126143609E-3</v>
      </c>
      <c r="AF1229" s="568">
        <f>VLOOKUP(C1229,$AY$5:$BI$78,5,0)</f>
        <v>99691130</v>
      </c>
      <c r="AG1229" s="568">
        <f>VLOOKUP(C1229,$AY$5:$BI$78,10,0)</f>
        <v>92</v>
      </c>
      <c r="AH1229" s="115" t="s">
        <v>133</v>
      </c>
      <c r="AI1229" s="186">
        <v>2080483</v>
      </c>
      <c r="AJ1229" s="159">
        <f>IFERROR(AI1229/AF1229,"-")</f>
        <v>2.0869288972850442E-2</v>
      </c>
      <c r="AK1229" s="186">
        <v>25</v>
      </c>
      <c r="AL1229" s="159">
        <f>IFERROR(AK1229/AG1229,"-")</f>
        <v>0.27173913043478259</v>
      </c>
      <c r="AM1229" s="189">
        <f t="shared" si="713"/>
        <v>83219.320000000007</v>
      </c>
      <c r="AN1229" s="100">
        <f>IFERROR(AK1229/$BL$73,0)</f>
        <v>3.4654837815359025E-3</v>
      </c>
      <c r="AO1229" s="568">
        <f>VLOOKUP(C1229,$AY$5:$BI$78,6,0)</f>
        <v>604971310</v>
      </c>
      <c r="AP1229" s="585">
        <f>VLOOKUP(C1229,$AY$5:$BI$78,11,0)</f>
        <v>889</v>
      </c>
      <c r="AQ1229" s="115" t="s">
        <v>133</v>
      </c>
      <c r="AR1229" s="186">
        <f t="shared" si="708"/>
        <v>16471732</v>
      </c>
      <c r="AS1229" s="159">
        <f>IFERROR(AR1229/AO1229,"-")</f>
        <v>2.7227294464592048E-2</v>
      </c>
      <c r="AT1229" s="186">
        <f t="shared" si="709"/>
        <v>141</v>
      </c>
      <c r="AU1229" s="159">
        <f>IFERROR(AT1229/AP1229,"-")</f>
        <v>0.15860517435320584</v>
      </c>
      <c r="AV1229" s="189">
        <f t="shared" si="714"/>
        <v>116820.79432624113</v>
      </c>
      <c r="AW1229" s="100">
        <f>IFERROR(AT1229/$BL$73,0)</f>
        <v>1.9545328527862491E-2</v>
      </c>
      <c r="AX1229" s="112"/>
      <c r="BN1229" s="555">
        <v>73</v>
      </c>
      <c r="BO1229" s="565" t="s">
        <v>28</v>
      </c>
      <c r="BP1229" s="568">
        <v>33764150</v>
      </c>
      <c r="BQ1229" s="568">
        <v>31</v>
      </c>
      <c r="BR1229" s="388" t="s">
        <v>133</v>
      </c>
      <c r="BS1229" s="374">
        <v>142934</v>
      </c>
      <c r="BT1229" s="329">
        <v>4.2333066284802072E-3</v>
      </c>
      <c r="BU1229" s="374">
        <v>11</v>
      </c>
      <c r="BV1229" s="329">
        <v>0.35483870967741937</v>
      </c>
      <c r="BW1229" s="374">
        <v>12994</v>
      </c>
      <c r="BX1229" s="389">
        <v>3.8773352132534366E-3</v>
      </c>
      <c r="CA1229" s="9"/>
      <c r="CB1229" s="138"/>
      <c r="CC1229" s="138"/>
      <c r="CD1229" s="138"/>
      <c r="CE1229" s="138"/>
      <c r="CF1229" s="138"/>
      <c r="CG1229" s="138"/>
      <c r="CH1229" s="1"/>
      <c r="CI1229" s="9"/>
      <c r="CJ1229" s="130"/>
      <c r="CK1229" s="130"/>
      <c r="CL1229" s="130"/>
      <c r="CM1229" s="1"/>
      <c r="CN1229" s="1"/>
      <c r="CO1229" s="1"/>
      <c r="CP1229" s="1"/>
      <c r="CQ1229" s="1"/>
    </row>
    <row r="1230" spans="2:95" s="14" customFormat="1" ht="13.5" customHeight="1">
      <c r="B1230" s="451"/>
      <c r="C1230" s="566"/>
      <c r="D1230" s="581"/>
      <c r="E1230" s="569"/>
      <c r="F1230" s="569"/>
      <c r="G1230" s="116" t="s">
        <v>134</v>
      </c>
      <c r="H1230" s="187">
        <v>6719411</v>
      </c>
      <c r="I1230" s="160">
        <f>IFERROR(H1230/E1229,"-")</f>
        <v>1.7043074744821626E-2</v>
      </c>
      <c r="J1230" s="187">
        <v>160</v>
      </c>
      <c r="K1230" s="160">
        <f>IFERROR(J1230/F1229,"-")</f>
        <v>0.2472952086553323</v>
      </c>
      <c r="L1230" s="190">
        <f t="shared" si="710"/>
        <v>41996.318749999999</v>
      </c>
      <c r="M1230" s="101">
        <f t="shared" ref="M1230:M1246" si="715">IFERROR(J1230/$BL$73,0)</f>
        <v>2.2179096201829774E-2</v>
      </c>
      <c r="N1230" s="569"/>
      <c r="O1230" s="569"/>
      <c r="P1230" s="116" t="s">
        <v>134</v>
      </c>
      <c r="Q1230" s="187">
        <v>1366658</v>
      </c>
      <c r="R1230" s="160">
        <f>IFERROR(Q1230/N1229,"-")</f>
        <v>1.5759143714961867E-2</v>
      </c>
      <c r="S1230" s="187">
        <v>31</v>
      </c>
      <c r="T1230" s="160">
        <f>IFERROR(S1230/O1229,"-")</f>
        <v>0.31313131313131315</v>
      </c>
      <c r="U1230" s="190">
        <f t="shared" si="711"/>
        <v>44085.741935483871</v>
      </c>
      <c r="V1230" s="101">
        <f t="shared" ref="V1230:V1246" si="716">IFERROR(S1230/$BL$73,0)</f>
        <v>4.297199889104519E-3</v>
      </c>
      <c r="W1230" s="569"/>
      <c r="X1230" s="569"/>
      <c r="Y1230" s="116" t="s">
        <v>134</v>
      </c>
      <c r="Z1230" s="187">
        <v>218565</v>
      </c>
      <c r="AA1230" s="160">
        <f>IFERROR(Z1230/W1229,"-")</f>
        <v>8.995147768755582E-3</v>
      </c>
      <c r="AB1230" s="187">
        <v>18</v>
      </c>
      <c r="AC1230" s="160">
        <f>IFERROR(AB1230/X1229,"-")</f>
        <v>0.35294117647058826</v>
      </c>
      <c r="AD1230" s="190">
        <f t="shared" si="712"/>
        <v>12142.5</v>
      </c>
      <c r="AE1230" s="101">
        <f t="shared" ref="AE1230:AE1246" si="717">IFERROR(AB1230/$BL$73,0)</f>
        <v>2.4951483227058499E-3</v>
      </c>
      <c r="AF1230" s="569"/>
      <c r="AG1230" s="569"/>
      <c r="AH1230" s="116" t="s">
        <v>134</v>
      </c>
      <c r="AI1230" s="187">
        <v>3173605</v>
      </c>
      <c r="AJ1230" s="160">
        <f>IFERROR(AI1230/AF1229,"-")</f>
        <v>3.1834376839744917E-2</v>
      </c>
      <c r="AK1230" s="187">
        <v>30</v>
      </c>
      <c r="AL1230" s="160">
        <f>IFERROR(AK1230/AG1229,"-")</f>
        <v>0.32608695652173914</v>
      </c>
      <c r="AM1230" s="190">
        <f t="shared" si="713"/>
        <v>105786.83333333333</v>
      </c>
      <c r="AN1230" s="101">
        <f t="shared" ref="AN1230:AN1246" si="718">IFERROR(AK1230/$BL$73,0)</f>
        <v>4.1585805378430828E-3</v>
      </c>
      <c r="AO1230" s="569"/>
      <c r="AP1230" s="586"/>
      <c r="AQ1230" s="116" t="s">
        <v>134</v>
      </c>
      <c r="AR1230" s="187">
        <f t="shared" si="708"/>
        <v>11478239</v>
      </c>
      <c r="AS1230" s="160">
        <f>IFERROR(AR1230/AO1229,"-")</f>
        <v>1.8973195604928769E-2</v>
      </c>
      <c r="AT1230" s="187">
        <f t="shared" si="709"/>
        <v>239</v>
      </c>
      <c r="AU1230" s="160">
        <f>IFERROR(AT1230/AP1229,"-")</f>
        <v>0.26884139482564678</v>
      </c>
      <c r="AV1230" s="190">
        <f t="shared" si="714"/>
        <v>48026.104602510459</v>
      </c>
      <c r="AW1230" s="101">
        <f t="shared" ref="AW1230:AW1246" si="719">IFERROR(AT1230/$BL$73,0)</f>
        <v>3.3130024951483227E-2</v>
      </c>
      <c r="AX1230" s="112"/>
      <c r="BN1230" s="476"/>
      <c r="BO1230" s="566"/>
      <c r="BP1230" s="569"/>
      <c r="BQ1230" s="569"/>
      <c r="BR1230" s="388" t="s">
        <v>134</v>
      </c>
      <c r="BS1230" s="374">
        <v>101042</v>
      </c>
      <c r="BT1230" s="329">
        <v>2.9925823691696668E-3</v>
      </c>
      <c r="BU1230" s="374">
        <v>6</v>
      </c>
      <c r="BV1230" s="329">
        <v>0.19354838709677419</v>
      </c>
      <c r="BW1230" s="374">
        <v>16840.333333333332</v>
      </c>
      <c r="BX1230" s="389">
        <v>2.1149101163200562E-3</v>
      </c>
      <c r="CA1230" s="9"/>
      <c r="CB1230" s="138"/>
      <c r="CC1230" s="138"/>
      <c r="CD1230" s="138"/>
      <c r="CE1230" s="138"/>
      <c r="CF1230" s="138"/>
      <c r="CG1230" s="138"/>
      <c r="CH1230" s="1"/>
      <c r="CI1230" s="9"/>
      <c r="CJ1230" s="130"/>
      <c r="CK1230" s="130"/>
      <c r="CL1230" s="130"/>
      <c r="CM1230" s="1"/>
      <c r="CN1230" s="1"/>
      <c r="CO1230" s="1"/>
      <c r="CP1230" s="1"/>
      <c r="CQ1230" s="1"/>
    </row>
    <row r="1231" spans="2:95" s="14" customFormat="1" ht="13.5" customHeight="1">
      <c r="B1231" s="451"/>
      <c r="C1231" s="566"/>
      <c r="D1231" s="581"/>
      <c r="E1231" s="569"/>
      <c r="F1231" s="569"/>
      <c r="G1231" s="116" t="s">
        <v>474</v>
      </c>
      <c r="H1231" s="187">
        <v>5306771</v>
      </c>
      <c r="I1231" s="160">
        <f>IFERROR(H1231/E1229,"-")</f>
        <v>1.3460062914242307E-2</v>
      </c>
      <c r="J1231" s="187">
        <v>74</v>
      </c>
      <c r="K1231" s="160">
        <f>IFERROR(J1231/F1229,"-")</f>
        <v>0.11437403400309119</v>
      </c>
      <c r="L1231" s="190">
        <f t="shared" si="710"/>
        <v>71713.121621621627</v>
      </c>
      <c r="M1231" s="101">
        <f t="shared" si="715"/>
        <v>1.0257831993346272E-2</v>
      </c>
      <c r="N1231" s="569"/>
      <c r="O1231" s="569"/>
      <c r="P1231" s="116" t="s">
        <v>474</v>
      </c>
      <c r="Q1231" s="187">
        <v>102591</v>
      </c>
      <c r="R1231" s="160">
        <f>IFERROR(Q1231/N1229,"-")</f>
        <v>1.1829926088762902E-3</v>
      </c>
      <c r="S1231" s="187">
        <v>8</v>
      </c>
      <c r="T1231" s="160">
        <f>IFERROR(S1231/O1229,"-")</f>
        <v>8.0808080808080815E-2</v>
      </c>
      <c r="U1231" s="190">
        <f t="shared" si="711"/>
        <v>12823.875</v>
      </c>
      <c r="V1231" s="101">
        <f t="shared" si="716"/>
        <v>1.1089548100914888E-3</v>
      </c>
      <c r="W1231" s="569"/>
      <c r="X1231" s="569"/>
      <c r="Y1231" s="116" t="s">
        <v>474</v>
      </c>
      <c r="Z1231" s="187">
        <v>15402</v>
      </c>
      <c r="AA1231" s="160">
        <f>IFERROR(Z1231/W1229,"-")</f>
        <v>6.3387672287133561E-4</v>
      </c>
      <c r="AB1231" s="187">
        <v>3</v>
      </c>
      <c r="AC1231" s="160">
        <f>IFERROR(AB1231/X1229,"-")</f>
        <v>5.8823529411764705E-2</v>
      </c>
      <c r="AD1231" s="190">
        <f t="shared" si="712"/>
        <v>5134</v>
      </c>
      <c r="AE1231" s="101">
        <f t="shared" si="717"/>
        <v>4.1585805378430829E-4</v>
      </c>
      <c r="AF1231" s="569"/>
      <c r="AG1231" s="569"/>
      <c r="AH1231" s="116" t="s">
        <v>474</v>
      </c>
      <c r="AI1231" s="187">
        <v>3120807</v>
      </c>
      <c r="AJ1231" s="160">
        <f>IFERROR(AI1231/AF1229,"-")</f>
        <v>3.1304761015348105E-2</v>
      </c>
      <c r="AK1231" s="187">
        <v>10</v>
      </c>
      <c r="AL1231" s="160">
        <f>IFERROR(AK1231/AG1229,"-")</f>
        <v>0.10869565217391304</v>
      </c>
      <c r="AM1231" s="190">
        <f t="shared" si="713"/>
        <v>312080.7</v>
      </c>
      <c r="AN1231" s="101">
        <f t="shared" si="718"/>
        <v>1.3861935126143609E-3</v>
      </c>
      <c r="AO1231" s="569"/>
      <c r="AP1231" s="586"/>
      <c r="AQ1231" s="116" t="s">
        <v>474</v>
      </c>
      <c r="AR1231" s="187">
        <f t="shared" si="708"/>
        <v>8545571</v>
      </c>
      <c r="AS1231" s="160">
        <f>IFERROR(AR1231/AO1229,"-")</f>
        <v>1.4125580599846957E-2</v>
      </c>
      <c r="AT1231" s="187">
        <f t="shared" si="709"/>
        <v>95</v>
      </c>
      <c r="AU1231" s="160">
        <f>IFERROR(AT1231/AP1229,"-")</f>
        <v>0.10686164229471316</v>
      </c>
      <c r="AV1231" s="190">
        <f t="shared" si="714"/>
        <v>89953.378947368416</v>
      </c>
      <c r="AW1231" s="101">
        <f t="shared" si="719"/>
        <v>1.3168838369836429E-2</v>
      </c>
      <c r="AX1231" s="111"/>
      <c r="BJ1231" s="12"/>
      <c r="BM1231" s="12"/>
      <c r="BN1231" s="476"/>
      <c r="BO1231" s="566"/>
      <c r="BP1231" s="569"/>
      <c r="BQ1231" s="569"/>
      <c r="BR1231" s="388" t="s">
        <v>135</v>
      </c>
      <c r="BS1231" s="374">
        <v>233544</v>
      </c>
      <c r="BT1231" s="329">
        <v>6.9169222385281432E-3</v>
      </c>
      <c r="BU1231" s="374">
        <v>9</v>
      </c>
      <c r="BV1231" s="329">
        <v>0.29032258064516131</v>
      </c>
      <c r="BW1231" s="374">
        <v>25949.333333333332</v>
      </c>
      <c r="BX1231" s="389">
        <v>3.1723651744800848E-3</v>
      </c>
      <c r="BY1231" s="12"/>
      <c r="CA1231" s="9"/>
      <c r="CB1231" s="138"/>
      <c r="CC1231" s="138"/>
      <c r="CD1231" s="138"/>
      <c r="CE1231" s="138"/>
      <c r="CF1231" s="138"/>
      <c r="CG1231" s="138"/>
      <c r="CH1231" s="1"/>
      <c r="CI1231" s="9"/>
      <c r="CJ1231" s="130"/>
      <c r="CK1231" s="130"/>
      <c r="CL1231" s="130"/>
      <c r="CM1231" s="1"/>
      <c r="CN1231" s="1"/>
      <c r="CO1231" s="1"/>
      <c r="CP1231" s="1"/>
      <c r="CQ1231" s="1"/>
    </row>
    <row r="1232" spans="2:95" s="14" customFormat="1" ht="13.5" customHeight="1">
      <c r="B1232" s="451"/>
      <c r="C1232" s="566"/>
      <c r="D1232" s="581"/>
      <c r="E1232" s="569"/>
      <c r="F1232" s="569"/>
      <c r="G1232" s="117" t="s">
        <v>135</v>
      </c>
      <c r="H1232" s="187">
        <v>10415785</v>
      </c>
      <c r="I1232" s="160">
        <f>IFERROR(H1232/E1229,"-")</f>
        <v>2.6418536130769787E-2</v>
      </c>
      <c r="J1232" s="187">
        <v>149</v>
      </c>
      <c r="K1232" s="160">
        <f>IFERROR(J1232/F1229,"-")</f>
        <v>0.23029366306027821</v>
      </c>
      <c r="L1232" s="190">
        <f t="shared" si="710"/>
        <v>69904.597315436244</v>
      </c>
      <c r="M1232" s="101">
        <f t="shared" si="715"/>
        <v>2.065428333795398E-2</v>
      </c>
      <c r="N1232" s="569"/>
      <c r="O1232" s="569"/>
      <c r="P1232" s="117" t="s">
        <v>135</v>
      </c>
      <c r="Q1232" s="187">
        <v>843827</v>
      </c>
      <c r="R1232" s="160">
        <f>IFERROR(Q1232/N1229,"-")</f>
        <v>9.7302989947485978E-3</v>
      </c>
      <c r="S1232" s="187">
        <v>29</v>
      </c>
      <c r="T1232" s="160">
        <f>IFERROR(S1232/O1229,"-")</f>
        <v>0.29292929292929293</v>
      </c>
      <c r="U1232" s="190">
        <f t="shared" si="711"/>
        <v>29097.482758620688</v>
      </c>
      <c r="V1232" s="101">
        <f t="shared" si="716"/>
        <v>4.0199611865816467E-3</v>
      </c>
      <c r="W1232" s="569"/>
      <c r="X1232" s="569"/>
      <c r="Y1232" s="117" t="s">
        <v>135</v>
      </c>
      <c r="Z1232" s="187">
        <v>455340</v>
      </c>
      <c r="AA1232" s="160">
        <f>IFERROR(Z1232/W1229,"-")</f>
        <v>1.8739736851852613E-2</v>
      </c>
      <c r="AB1232" s="187">
        <v>15</v>
      </c>
      <c r="AC1232" s="160">
        <f>IFERROR(AB1232/X1229,"-")</f>
        <v>0.29411764705882354</v>
      </c>
      <c r="AD1232" s="190">
        <f t="shared" si="712"/>
        <v>30356</v>
      </c>
      <c r="AE1232" s="101">
        <f t="shared" si="717"/>
        <v>2.0792902689215414E-3</v>
      </c>
      <c r="AF1232" s="569"/>
      <c r="AG1232" s="569"/>
      <c r="AH1232" s="117" t="s">
        <v>135</v>
      </c>
      <c r="AI1232" s="187">
        <v>725168</v>
      </c>
      <c r="AJ1232" s="160">
        <f>IFERROR(AI1232/AF1229,"-")</f>
        <v>7.2741476598770626E-3</v>
      </c>
      <c r="AK1232" s="187">
        <v>24</v>
      </c>
      <c r="AL1232" s="160">
        <f>IFERROR(AK1232/AG1229,"-")</f>
        <v>0.2608695652173913</v>
      </c>
      <c r="AM1232" s="190">
        <f t="shared" si="713"/>
        <v>30215.333333333332</v>
      </c>
      <c r="AN1232" s="101">
        <f t="shared" si="718"/>
        <v>3.3268644302744664E-3</v>
      </c>
      <c r="AO1232" s="569"/>
      <c r="AP1232" s="586"/>
      <c r="AQ1232" s="117" t="s">
        <v>135</v>
      </c>
      <c r="AR1232" s="187">
        <f t="shared" si="708"/>
        <v>12440120</v>
      </c>
      <c r="AS1232" s="160">
        <f>IFERROR(AR1232/AO1229,"-")</f>
        <v>2.0563156953674382E-2</v>
      </c>
      <c r="AT1232" s="187">
        <f t="shared" si="709"/>
        <v>217</v>
      </c>
      <c r="AU1232" s="160">
        <f>IFERROR(AT1232/AP1229,"-")</f>
        <v>0.24409448818897639</v>
      </c>
      <c r="AV1232" s="190">
        <f t="shared" si="714"/>
        <v>57327.741935483871</v>
      </c>
      <c r="AW1232" s="101">
        <f t="shared" si="719"/>
        <v>3.0080399223731635E-2</v>
      </c>
      <c r="AX1232" s="112"/>
      <c r="BN1232" s="476"/>
      <c r="BO1232" s="566"/>
      <c r="BP1232" s="569"/>
      <c r="BQ1232" s="569"/>
      <c r="BR1232" s="388" t="s">
        <v>136</v>
      </c>
      <c r="BS1232" s="374">
        <v>3238</v>
      </c>
      <c r="BT1232" s="329">
        <v>9.5900533554080285E-5</v>
      </c>
      <c r="BU1232" s="374">
        <v>1</v>
      </c>
      <c r="BV1232" s="329">
        <v>3.2258064516129031E-2</v>
      </c>
      <c r="BW1232" s="374">
        <v>3238</v>
      </c>
      <c r="BX1232" s="389">
        <v>3.5248501938667606E-4</v>
      </c>
      <c r="CA1232" s="9"/>
      <c r="CB1232" s="138"/>
      <c r="CC1232" s="138"/>
      <c r="CD1232" s="138"/>
      <c r="CE1232" s="138"/>
      <c r="CF1232" s="138"/>
      <c r="CG1232" s="138"/>
      <c r="CH1232" s="1"/>
      <c r="CI1232" s="9"/>
      <c r="CJ1232" s="130"/>
      <c r="CK1232" s="130"/>
      <c r="CL1232" s="130"/>
      <c r="CM1232" s="1"/>
      <c r="CN1232" s="1"/>
      <c r="CO1232" s="1"/>
      <c r="CP1232" s="1"/>
      <c r="CQ1232" s="1"/>
    </row>
    <row r="1233" spans="2:95" s="14" customFormat="1" ht="13.5" customHeight="1">
      <c r="B1233" s="451"/>
      <c r="C1233" s="566"/>
      <c r="D1233" s="581"/>
      <c r="E1233" s="569"/>
      <c r="F1233" s="569"/>
      <c r="G1233" s="117" t="s">
        <v>136</v>
      </c>
      <c r="H1233" s="187">
        <v>818560</v>
      </c>
      <c r="I1233" s="160">
        <f>IFERROR(H1233/E1229,"-")</f>
        <v>2.076190794568332E-3</v>
      </c>
      <c r="J1233" s="187">
        <v>22</v>
      </c>
      <c r="K1233" s="160">
        <f>IFERROR(J1233/F1229,"-")</f>
        <v>3.4003091190108192E-2</v>
      </c>
      <c r="L1233" s="190">
        <f t="shared" si="710"/>
        <v>37207.272727272728</v>
      </c>
      <c r="M1233" s="101">
        <f t="shared" si="715"/>
        <v>3.049625727751594E-3</v>
      </c>
      <c r="N1233" s="569"/>
      <c r="O1233" s="569"/>
      <c r="P1233" s="117" t="s">
        <v>136</v>
      </c>
      <c r="Q1233" s="187">
        <v>65353</v>
      </c>
      <c r="R1233" s="160">
        <f>IFERROR(Q1233/N1229,"-")</f>
        <v>7.5359550026700384E-4</v>
      </c>
      <c r="S1233" s="187">
        <v>5</v>
      </c>
      <c r="T1233" s="160">
        <f>IFERROR(S1233/O1229,"-")</f>
        <v>5.0505050505050504E-2</v>
      </c>
      <c r="U1233" s="190">
        <f t="shared" si="711"/>
        <v>13070.6</v>
      </c>
      <c r="V1233" s="101">
        <f t="shared" si="716"/>
        <v>6.9309675630718044E-4</v>
      </c>
      <c r="W1233" s="569"/>
      <c r="X1233" s="569"/>
      <c r="Y1233" s="117" t="s">
        <v>136</v>
      </c>
      <c r="Z1233" s="187">
        <v>13524</v>
      </c>
      <c r="AA1233" s="160">
        <f>IFERROR(Z1233/W1229,"-")</f>
        <v>5.5658672900350229E-4</v>
      </c>
      <c r="AB1233" s="187">
        <v>4</v>
      </c>
      <c r="AC1233" s="160">
        <f>IFERROR(AB1233/X1229,"-")</f>
        <v>7.8431372549019607E-2</v>
      </c>
      <c r="AD1233" s="190">
        <f t="shared" si="712"/>
        <v>3381</v>
      </c>
      <c r="AE1233" s="101">
        <f t="shared" si="717"/>
        <v>5.5447740504574439E-4</v>
      </c>
      <c r="AF1233" s="569"/>
      <c r="AG1233" s="569"/>
      <c r="AH1233" s="117" t="s">
        <v>136</v>
      </c>
      <c r="AI1233" s="187">
        <v>2295915</v>
      </c>
      <c r="AJ1233" s="160">
        <f>IFERROR(AI1233/AF1229,"-")</f>
        <v>2.3030283637069819E-2</v>
      </c>
      <c r="AK1233" s="187">
        <v>6</v>
      </c>
      <c r="AL1233" s="160">
        <f>IFERROR(AK1233/AG1229,"-")</f>
        <v>6.5217391304347824E-2</v>
      </c>
      <c r="AM1233" s="190">
        <f t="shared" si="713"/>
        <v>382652.5</v>
      </c>
      <c r="AN1233" s="101">
        <f t="shared" si="718"/>
        <v>8.3171610756861659E-4</v>
      </c>
      <c r="AO1233" s="569"/>
      <c r="AP1233" s="586"/>
      <c r="AQ1233" s="117" t="s">
        <v>136</v>
      </c>
      <c r="AR1233" s="187">
        <f t="shared" si="708"/>
        <v>3193352</v>
      </c>
      <c r="AS1233" s="160">
        <f>IFERROR(AR1233/AO1229,"-")</f>
        <v>5.2785180837749152E-3</v>
      </c>
      <c r="AT1233" s="187">
        <f t="shared" si="709"/>
        <v>37</v>
      </c>
      <c r="AU1233" s="160">
        <f>IFERROR(AT1233/AP1229,"-")</f>
        <v>4.1619797525309338E-2</v>
      </c>
      <c r="AV1233" s="190">
        <f t="shared" si="714"/>
        <v>86306.810810810814</v>
      </c>
      <c r="AW1233" s="101">
        <f t="shared" si="719"/>
        <v>5.1289159966731359E-3</v>
      </c>
      <c r="AX1233" s="112"/>
      <c r="BN1233" s="476"/>
      <c r="BO1233" s="566"/>
      <c r="BP1233" s="569"/>
      <c r="BQ1233" s="569"/>
      <c r="BR1233" s="388" t="s">
        <v>137</v>
      </c>
      <c r="BS1233" s="374">
        <v>1579939</v>
      </c>
      <c r="BT1233" s="329">
        <v>4.6793388845861664E-2</v>
      </c>
      <c r="BU1233" s="374">
        <v>11</v>
      </c>
      <c r="BV1233" s="329">
        <v>0.35483870967741937</v>
      </c>
      <c r="BW1233" s="374">
        <v>143630.81818181818</v>
      </c>
      <c r="BX1233" s="389">
        <v>3.8773352132534366E-3</v>
      </c>
      <c r="CA1233" s="9"/>
      <c r="CB1233" s="138"/>
      <c r="CC1233" s="138"/>
      <c r="CD1233" s="138"/>
      <c r="CE1233" s="138"/>
      <c r="CF1233" s="138"/>
      <c r="CG1233" s="138"/>
      <c r="CH1233" s="1"/>
      <c r="CI1233" s="9"/>
      <c r="CJ1233" s="130"/>
      <c r="CK1233" s="130"/>
      <c r="CL1233" s="130"/>
      <c r="CM1233" s="1"/>
      <c r="CN1233" s="1"/>
      <c r="CO1233" s="1"/>
      <c r="CP1233" s="1"/>
      <c r="CQ1233" s="1"/>
    </row>
    <row r="1234" spans="2:95" s="14" customFormat="1" ht="13.5" customHeight="1">
      <c r="B1234" s="451"/>
      <c r="C1234" s="566"/>
      <c r="D1234" s="581"/>
      <c r="E1234" s="569"/>
      <c r="F1234" s="569"/>
      <c r="G1234" s="117" t="s">
        <v>137</v>
      </c>
      <c r="H1234" s="187">
        <v>7916884</v>
      </c>
      <c r="I1234" s="160">
        <f>IFERROR(H1234/E1229,"-")</f>
        <v>2.0080338255552822E-2</v>
      </c>
      <c r="J1234" s="187">
        <v>207</v>
      </c>
      <c r="K1234" s="160">
        <f>IFERROR(J1234/F1229,"-")</f>
        <v>0.31993817619783615</v>
      </c>
      <c r="L1234" s="190">
        <f t="shared" si="710"/>
        <v>38245.816425120771</v>
      </c>
      <c r="M1234" s="101">
        <f t="shared" si="715"/>
        <v>2.8694205711117273E-2</v>
      </c>
      <c r="N1234" s="569"/>
      <c r="O1234" s="569"/>
      <c r="P1234" s="117" t="s">
        <v>137</v>
      </c>
      <c r="Q1234" s="187">
        <v>1067282</v>
      </c>
      <c r="R1234" s="160">
        <f>IFERROR(Q1234/N1229,"-")</f>
        <v>1.2306992987559384E-2</v>
      </c>
      <c r="S1234" s="187">
        <v>36</v>
      </c>
      <c r="T1234" s="160">
        <f>IFERROR(S1234/O1229,"-")</f>
        <v>0.36363636363636365</v>
      </c>
      <c r="U1234" s="190">
        <f t="shared" si="711"/>
        <v>29646.722222222223</v>
      </c>
      <c r="V1234" s="101">
        <f t="shared" si="716"/>
        <v>4.9902966454116997E-3</v>
      </c>
      <c r="W1234" s="569"/>
      <c r="X1234" s="569"/>
      <c r="Y1234" s="117" t="s">
        <v>137</v>
      </c>
      <c r="Z1234" s="187">
        <v>535505</v>
      </c>
      <c r="AA1234" s="160">
        <f>IFERROR(Z1234/W1229,"-")</f>
        <v>2.2038966009688001E-2</v>
      </c>
      <c r="AB1234" s="187">
        <v>21</v>
      </c>
      <c r="AC1234" s="160">
        <f>IFERROR(AB1234/X1229,"-")</f>
        <v>0.41176470588235292</v>
      </c>
      <c r="AD1234" s="190">
        <f t="shared" si="712"/>
        <v>25500.238095238095</v>
      </c>
      <c r="AE1234" s="101">
        <f t="shared" si="717"/>
        <v>2.9110063764901579E-3</v>
      </c>
      <c r="AF1234" s="569"/>
      <c r="AG1234" s="569"/>
      <c r="AH1234" s="117" t="s">
        <v>137</v>
      </c>
      <c r="AI1234" s="187">
        <v>3496886</v>
      </c>
      <c r="AJ1234" s="160">
        <f>IFERROR(AI1234/AF1229,"-")</f>
        <v>3.5077202956772587E-2</v>
      </c>
      <c r="AK1234" s="187">
        <v>41</v>
      </c>
      <c r="AL1234" s="160">
        <f>IFERROR(AK1234/AG1229,"-")</f>
        <v>0.44565217391304346</v>
      </c>
      <c r="AM1234" s="190">
        <f t="shared" si="713"/>
        <v>85289.902439024387</v>
      </c>
      <c r="AN1234" s="101">
        <f t="shared" si="718"/>
        <v>5.6833934017188796E-3</v>
      </c>
      <c r="AO1234" s="569"/>
      <c r="AP1234" s="586"/>
      <c r="AQ1234" s="117" t="s">
        <v>137</v>
      </c>
      <c r="AR1234" s="187">
        <f t="shared" si="708"/>
        <v>13016557</v>
      </c>
      <c r="AS1234" s="160">
        <f>IFERROR(AR1234/AO1229,"-")</f>
        <v>2.1515990568213888E-2</v>
      </c>
      <c r="AT1234" s="187">
        <f t="shared" si="709"/>
        <v>305</v>
      </c>
      <c r="AU1234" s="160">
        <f>IFERROR(AT1234/AP1229,"-")</f>
        <v>0.34308211473565803</v>
      </c>
      <c r="AV1234" s="190">
        <f t="shared" si="714"/>
        <v>42677.236065573772</v>
      </c>
      <c r="AW1234" s="101">
        <f t="shared" si="719"/>
        <v>4.2278902134738013E-2</v>
      </c>
      <c r="AX1234" s="112"/>
      <c r="BN1234" s="476"/>
      <c r="BO1234" s="566"/>
      <c r="BP1234" s="569"/>
      <c r="BQ1234" s="569"/>
      <c r="BR1234" s="388" t="s">
        <v>138</v>
      </c>
      <c r="BS1234" s="374">
        <v>1253735</v>
      </c>
      <c r="BT1234" s="329">
        <v>3.713213571199038E-2</v>
      </c>
      <c r="BU1234" s="374">
        <v>12</v>
      </c>
      <c r="BV1234" s="329">
        <v>0.38709677419354838</v>
      </c>
      <c r="BW1234" s="374">
        <v>104477.91666666667</v>
      </c>
      <c r="BX1234" s="389">
        <v>4.2298202326401125E-3</v>
      </c>
      <c r="CA1234" s="9"/>
      <c r="CB1234" s="138"/>
      <c r="CC1234" s="138"/>
      <c r="CD1234" s="138"/>
      <c r="CE1234" s="138"/>
      <c r="CF1234" s="138"/>
      <c r="CG1234" s="138"/>
      <c r="CH1234" s="1"/>
      <c r="CI1234" s="9"/>
      <c r="CJ1234" s="130"/>
      <c r="CK1234" s="130"/>
      <c r="CL1234" s="130"/>
      <c r="CM1234" s="1"/>
      <c r="CN1234" s="1"/>
      <c r="CO1234" s="1"/>
      <c r="CP1234" s="1"/>
      <c r="CQ1234" s="1"/>
    </row>
    <row r="1235" spans="2:95" s="14" customFormat="1" ht="13.5" customHeight="1">
      <c r="B1235" s="451"/>
      <c r="C1235" s="566"/>
      <c r="D1235" s="581"/>
      <c r="E1235" s="569"/>
      <c r="F1235" s="569"/>
      <c r="G1235" s="117" t="s">
        <v>138</v>
      </c>
      <c r="H1235" s="187">
        <v>8262895</v>
      </c>
      <c r="I1235" s="160">
        <f>IFERROR(H1235/E1229,"-")</f>
        <v>2.0957958531426773E-2</v>
      </c>
      <c r="J1235" s="187">
        <v>168</v>
      </c>
      <c r="K1235" s="160">
        <f>IFERROR(J1235/F1229,"-")</f>
        <v>0.25965996908809891</v>
      </c>
      <c r="L1235" s="190">
        <f t="shared" si="710"/>
        <v>49183.898809523809</v>
      </c>
      <c r="M1235" s="101">
        <f t="shared" si="715"/>
        <v>2.3288051011921263E-2</v>
      </c>
      <c r="N1235" s="569"/>
      <c r="O1235" s="569"/>
      <c r="P1235" s="117" t="s">
        <v>138</v>
      </c>
      <c r="Q1235" s="187">
        <v>1697464</v>
      </c>
      <c r="R1235" s="160">
        <f>IFERROR(Q1235/N1229,"-")</f>
        <v>1.9573718609172178E-2</v>
      </c>
      <c r="S1235" s="187">
        <v>30</v>
      </c>
      <c r="T1235" s="160">
        <f>IFERROR(S1235/O1229,"-")</f>
        <v>0.30303030303030304</v>
      </c>
      <c r="U1235" s="190">
        <f t="shared" si="711"/>
        <v>56582.133333333331</v>
      </c>
      <c r="V1235" s="101">
        <f t="shared" si="716"/>
        <v>4.1585805378430828E-3</v>
      </c>
      <c r="W1235" s="569"/>
      <c r="X1235" s="569"/>
      <c r="Y1235" s="117" t="s">
        <v>138</v>
      </c>
      <c r="Z1235" s="187">
        <v>437562</v>
      </c>
      <c r="AA1235" s="160">
        <f>IFERROR(Z1235/W1229,"-")</f>
        <v>1.8008074705429644E-2</v>
      </c>
      <c r="AB1235" s="187">
        <v>13</v>
      </c>
      <c r="AC1235" s="160">
        <f>IFERROR(AB1235/X1229,"-")</f>
        <v>0.25490196078431371</v>
      </c>
      <c r="AD1235" s="190">
        <f t="shared" si="712"/>
        <v>33658.615384615383</v>
      </c>
      <c r="AE1235" s="101">
        <f t="shared" si="717"/>
        <v>1.8020515663986693E-3</v>
      </c>
      <c r="AF1235" s="569"/>
      <c r="AG1235" s="569"/>
      <c r="AH1235" s="117" t="s">
        <v>138</v>
      </c>
      <c r="AI1235" s="187">
        <v>1593980</v>
      </c>
      <c r="AJ1235" s="160">
        <f>IFERROR(AI1235/AF1229,"-")</f>
        <v>1.5989185798174821E-2</v>
      </c>
      <c r="AK1235" s="187">
        <v>28</v>
      </c>
      <c r="AL1235" s="160">
        <f>IFERROR(AK1235/AG1229,"-")</f>
        <v>0.30434782608695654</v>
      </c>
      <c r="AM1235" s="190">
        <f t="shared" si="713"/>
        <v>56927.857142857145</v>
      </c>
      <c r="AN1235" s="101">
        <f t="shared" si="718"/>
        <v>3.8813418353202105E-3</v>
      </c>
      <c r="AO1235" s="569"/>
      <c r="AP1235" s="586"/>
      <c r="AQ1235" s="117" t="s">
        <v>138</v>
      </c>
      <c r="AR1235" s="187">
        <f t="shared" si="708"/>
        <v>11991901</v>
      </c>
      <c r="AS1235" s="160">
        <f>IFERROR(AR1235/AO1229,"-")</f>
        <v>1.9822263968187186E-2</v>
      </c>
      <c r="AT1235" s="187">
        <f t="shared" si="709"/>
        <v>239</v>
      </c>
      <c r="AU1235" s="160">
        <f>IFERROR(AT1235/AP1229,"-")</f>
        <v>0.26884139482564678</v>
      </c>
      <c r="AV1235" s="190">
        <f t="shared" si="714"/>
        <v>50175.317991631797</v>
      </c>
      <c r="AW1235" s="101">
        <f t="shared" si="719"/>
        <v>3.3130024951483227E-2</v>
      </c>
      <c r="AX1235" s="112"/>
      <c r="BN1235" s="476"/>
      <c r="BO1235" s="566"/>
      <c r="BP1235" s="569"/>
      <c r="BQ1235" s="569"/>
      <c r="BR1235" s="388" t="s">
        <v>139</v>
      </c>
      <c r="BS1235" s="374">
        <v>2715596</v>
      </c>
      <c r="BT1235" s="329">
        <v>8.0428383359273076E-2</v>
      </c>
      <c r="BU1235" s="374">
        <v>5</v>
      </c>
      <c r="BV1235" s="329">
        <v>0.16129032258064516</v>
      </c>
      <c r="BW1235" s="374">
        <v>543119.19999999995</v>
      </c>
      <c r="BX1235" s="389">
        <v>1.7624250969333803E-3</v>
      </c>
      <c r="CA1235" s="9"/>
      <c r="CB1235" s="138"/>
      <c r="CC1235" s="138"/>
      <c r="CD1235" s="138"/>
      <c r="CE1235" s="138"/>
      <c r="CF1235" s="138"/>
      <c r="CG1235" s="138"/>
      <c r="CH1235" s="1"/>
      <c r="CI1235" s="9"/>
      <c r="CJ1235" s="130"/>
      <c r="CK1235" s="130"/>
      <c r="CL1235" s="130"/>
      <c r="CM1235" s="1"/>
      <c r="CN1235" s="1"/>
      <c r="CO1235" s="1"/>
      <c r="CP1235" s="1"/>
      <c r="CQ1235" s="1"/>
    </row>
    <row r="1236" spans="2:95" s="14" customFormat="1" ht="13.5" customHeight="1">
      <c r="B1236" s="451"/>
      <c r="C1236" s="566"/>
      <c r="D1236" s="581"/>
      <c r="E1236" s="569"/>
      <c r="F1236" s="569"/>
      <c r="G1236" s="117" t="s">
        <v>139</v>
      </c>
      <c r="H1236" s="187">
        <v>10757465</v>
      </c>
      <c r="I1236" s="160">
        <f>IFERROR(H1236/E1229,"-")</f>
        <v>2.7285171283584618E-2</v>
      </c>
      <c r="J1236" s="187">
        <v>59</v>
      </c>
      <c r="K1236" s="160">
        <f>IFERROR(J1236/F1229,"-")</f>
        <v>9.1190108191653782E-2</v>
      </c>
      <c r="L1236" s="190">
        <f t="shared" si="710"/>
        <v>182329.91525423728</v>
      </c>
      <c r="M1236" s="101">
        <f t="shared" si="715"/>
        <v>8.1785417244247295E-3</v>
      </c>
      <c r="N1236" s="569"/>
      <c r="O1236" s="569"/>
      <c r="P1236" s="117" t="s">
        <v>139</v>
      </c>
      <c r="Q1236" s="187">
        <v>19718</v>
      </c>
      <c r="R1236" s="160">
        <f>IFERROR(Q1236/N1229,"-")</f>
        <v>2.2737129243133111E-4</v>
      </c>
      <c r="S1236" s="187">
        <v>6</v>
      </c>
      <c r="T1236" s="160">
        <f>IFERROR(S1236/O1229,"-")</f>
        <v>6.0606060606060608E-2</v>
      </c>
      <c r="U1236" s="190">
        <f t="shared" si="711"/>
        <v>3286.3333333333335</v>
      </c>
      <c r="V1236" s="101">
        <f t="shared" si="716"/>
        <v>8.3171610756861659E-4</v>
      </c>
      <c r="W1236" s="569"/>
      <c r="X1236" s="569"/>
      <c r="Y1236" s="117" t="s">
        <v>139</v>
      </c>
      <c r="Z1236" s="187">
        <v>21813</v>
      </c>
      <c r="AA1236" s="160">
        <f>IFERROR(Z1236/W1229,"-")</f>
        <v>8.9772451343932244E-4</v>
      </c>
      <c r="AB1236" s="187">
        <v>5</v>
      </c>
      <c r="AC1236" s="160">
        <f>IFERROR(AB1236/X1229,"-")</f>
        <v>9.8039215686274508E-2</v>
      </c>
      <c r="AD1236" s="190">
        <f t="shared" si="712"/>
        <v>4362.6000000000004</v>
      </c>
      <c r="AE1236" s="101">
        <f t="shared" si="717"/>
        <v>6.9309675630718044E-4</v>
      </c>
      <c r="AF1236" s="569"/>
      <c r="AG1236" s="569"/>
      <c r="AH1236" s="117" t="s">
        <v>139</v>
      </c>
      <c r="AI1236" s="187">
        <v>448076</v>
      </c>
      <c r="AJ1236" s="160">
        <f>IFERROR(AI1236/AF1229,"-")</f>
        <v>4.4946426026066712E-3</v>
      </c>
      <c r="AK1236" s="187">
        <v>10</v>
      </c>
      <c r="AL1236" s="160">
        <f>IFERROR(AK1236/AG1229,"-")</f>
        <v>0.10869565217391304</v>
      </c>
      <c r="AM1236" s="190">
        <f t="shared" si="713"/>
        <v>44807.6</v>
      </c>
      <c r="AN1236" s="101">
        <f t="shared" si="718"/>
        <v>1.3861935126143609E-3</v>
      </c>
      <c r="AO1236" s="569"/>
      <c r="AP1236" s="586"/>
      <c r="AQ1236" s="117" t="s">
        <v>139</v>
      </c>
      <c r="AR1236" s="187">
        <f t="shared" si="708"/>
        <v>11247072</v>
      </c>
      <c r="AS1236" s="160">
        <f>IFERROR(AR1236/AO1229,"-")</f>
        <v>1.8591083269717368E-2</v>
      </c>
      <c r="AT1236" s="187">
        <f t="shared" si="709"/>
        <v>80</v>
      </c>
      <c r="AU1236" s="160">
        <f>IFERROR(AT1236/AP1229,"-")</f>
        <v>8.9988751406074236E-2</v>
      </c>
      <c r="AV1236" s="190">
        <f t="shared" si="714"/>
        <v>140588.4</v>
      </c>
      <c r="AW1236" s="101">
        <f t="shared" si="719"/>
        <v>1.1089548100914887E-2</v>
      </c>
      <c r="AX1236" s="112"/>
      <c r="BN1236" s="476"/>
      <c r="BO1236" s="566"/>
      <c r="BP1236" s="569"/>
      <c r="BQ1236" s="569"/>
      <c r="BR1236" s="388" t="s">
        <v>436</v>
      </c>
      <c r="BS1236" s="374">
        <v>0</v>
      </c>
      <c r="BT1236" s="329">
        <v>0</v>
      </c>
      <c r="BU1236" s="374">
        <v>0</v>
      </c>
      <c r="BV1236" s="329">
        <v>0</v>
      </c>
      <c r="BW1236" s="374" t="s">
        <v>329</v>
      </c>
      <c r="BX1236" s="389">
        <v>0</v>
      </c>
      <c r="CA1236" s="9"/>
      <c r="CB1236" s="138"/>
      <c r="CC1236" s="138"/>
      <c r="CD1236" s="138"/>
      <c r="CE1236" s="138"/>
      <c r="CF1236" s="138"/>
      <c r="CG1236" s="138"/>
      <c r="CH1236" s="1"/>
      <c r="CI1236" s="9"/>
      <c r="CJ1236" s="130"/>
      <c r="CK1236" s="130"/>
      <c r="CL1236" s="130"/>
      <c r="CM1236" s="1"/>
      <c r="CN1236" s="1"/>
      <c r="CO1236" s="1"/>
      <c r="CP1236" s="1"/>
      <c r="CQ1236" s="1"/>
    </row>
    <row r="1237" spans="2:95" s="14" customFormat="1" ht="13.5" customHeight="1">
      <c r="B1237" s="451"/>
      <c r="C1237" s="566"/>
      <c r="D1237" s="581"/>
      <c r="E1237" s="569"/>
      <c r="F1237" s="569"/>
      <c r="G1237" s="117" t="s">
        <v>149</v>
      </c>
      <c r="H1237" s="187">
        <v>0</v>
      </c>
      <c r="I1237" s="160">
        <f>IFERROR(H1237/E1229,"-")</f>
        <v>0</v>
      </c>
      <c r="J1237" s="187">
        <v>0</v>
      </c>
      <c r="K1237" s="160">
        <f>IFERROR(J1237/F1229,"-")</f>
        <v>0</v>
      </c>
      <c r="L1237" s="190" t="str">
        <f t="shared" si="710"/>
        <v>-</v>
      </c>
      <c r="M1237" s="101">
        <f t="shared" si="715"/>
        <v>0</v>
      </c>
      <c r="N1237" s="569"/>
      <c r="O1237" s="569"/>
      <c r="P1237" s="117" t="s">
        <v>149</v>
      </c>
      <c r="Q1237" s="187">
        <v>0</v>
      </c>
      <c r="R1237" s="160">
        <f>IFERROR(Q1237/N1229,"-")</f>
        <v>0</v>
      </c>
      <c r="S1237" s="187">
        <v>0</v>
      </c>
      <c r="T1237" s="160">
        <f>IFERROR(S1237/O1229,"-")</f>
        <v>0</v>
      </c>
      <c r="U1237" s="190" t="str">
        <f t="shared" si="711"/>
        <v>-</v>
      </c>
      <c r="V1237" s="101">
        <f t="shared" si="716"/>
        <v>0</v>
      </c>
      <c r="W1237" s="569"/>
      <c r="X1237" s="569"/>
      <c r="Y1237" s="117" t="s">
        <v>149</v>
      </c>
      <c r="Z1237" s="187">
        <v>0</v>
      </c>
      <c r="AA1237" s="160">
        <f>IFERROR(Z1237/W1229,"-")</f>
        <v>0</v>
      </c>
      <c r="AB1237" s="187">
        <v>0</v>
      </c>
      <c r="AC1237" s="160">
        <f>IFERROR(AB1237/X1229,"-")</f>
        <v>0</v>
      </c>
      <c r="AD1237" s="190" t="str">
        <f t="shared" si="712"/>
        <v>-</v>
      </c>
      <c r="AE1237" s="101">
        <f t="shared" si="717"/>
        <v>0</v>
      </c>
      <c r="AF1237" s="569"/>
      <c r="AG1237" s="569"/>
      <c r="AH1237" s="117" t="s">
        <v>149</v>
      </c>
      <c r="AI1237" s="187">
        <v>0</v>
      </c>
      <c r="AJ1237" s="160">
        <f>IFERROR(AI1237/AF1229,"-")</f>
        <v>0</v>
      </c>
      <c r="AK1237" s="187">
        <v>0</v>
      </c>
      <c r="AL1237" s="160">
        <f>IFERROR(AK1237/AG1229,"-")</f>
        <v>0</v>
      </c>
      <c r="AM1237" s="190" t="str">
        <f t="shared" si="713"/>
        <v>-</v>
      </c>
      <c r="AN1237" s="101">
        <f t="shared" si="718"/>
        <v>0</v>
      </c>
      <c r="AO1237" s="569"/>
      <c r="AP1237" s="586"/>
      <c r="AQ1237" s="117" t="s">
        <v>149</v>
      </c>
      <c r="AR1237" s="187">
        <f t="shared" si="708"/>
        <v>0</v>
      </c>
      <c r="AS1237" s="160">
        <f>IFERROR(AR1237/AO1229,"-")</f>
        <v>0</v>
      </c>
      <c r="AT1237" s="187">
        <f t="shared" si="709"/>
        <v>0</v>
      </c>
      <c r="AU1237" s="160">
        <f>IFERROR(AT1237/AP1229,"-")</f>
        <v>0</v>
      </c>
      <c r="AV1237" s="190" t="str">
        <f t="shared" si="714"/>
        <v>-</v>
      </c>
      <c r="AW1237" s="101">
        <f t="shared" si="719"/>
        <v>0</v>
      </c>
      <c r="AX1237" s="112"/>
      <c r="BN1237" s="476"/>
      <c r="BO1237" s="566"/>
      <c r="BP1237" s="569"/>
      <c r="BQ1237" s="569"/>
      <c r="BR1237" s="388" t="s">
        <v>140</v>
      </c>
      <c r="BS1237" s="374">
        <v>0</v>
      </c>
      <c r="BT1237" s="329">
        <v>0</v>
      </c>
      <c r="BU1237" s="374">
        <v>0</v>
      </c>
      <c r="BV1237" s="329">
        <v>0</v>
      </c>
      <c r="BW1237" s="374" t="s">
        <v>329</v>
      </c>
      <c r="BX1237" s="389">
        <v>0</v>
      </c>
      <c r="CA1237" s="9"/>
      <c r="CB1237" s="138"/>
      <c r="CC1237" s="138"/>
      <c r="CD1237" s="138"/>
      <c r="CE1237" s="138"/>
      <c r="CF1237" s="138"/>
      <c r="CG1237" s="138"/>
      <c r="CH1237" s="1"/>
      <c r="CI1237" s="9"/>
      <c r="CJ1237" s="130"/>
      <c r="CK1237" s="130"/>
      <c r="CL1237" s="130"/>
      <c r="CM1237" s="1"/>
      <c r="CN1237" s="1"/>
      <c r="CO1237" s="1"/>
      <c r="CP1237" s="1"/>
      <c r="CQ1237" s="1"/>
    </row>
    <row r="1238" spans="2:95" s="14" customFormat="1" ht="13.5" customHeight="1">
      <c r="B1238" s="451"/>
      <c r="C1238" s="566"/>
      <c r="D1238" s="581"/>
      <c r="E1238" s="569"/>
      <c r="F1238" s="569"/>
      <c r="G1238" s="117" t="s">
        <v>140</v>
      </c>
      <c r="H1238" s="187">
        <v>94280</v>
      </c>
      <c r="I1238" s="160">
        <f>IFERROR(H1238/E1229,"-")</f>
        <v>2.3913124036344601E-4</v>
      </c>
      <c r="J1238" s="187">
        <v>4</v>
      </c>
      <c r="K1238" s="160">
        <f>IFERROR(J1238/F1229,"-")</f>
        <v>6.1823802163833074E-3</v>
      </c>
      <c r="L1238" s="190">
        <f t="shared" si="710"/>
        <v>23570</v>
      </c>
      <c r="M1238" s="101">
        <f t="shared" si="715"/>
        <v>5.5447740504574439E-4</v>
      </c>
      <c r="N1238" s="569"/>
      <c r="O1238" s="569"/>
      <c r="P1238" s="117" t="s">
        <v>140</v>
      </c>
      <c r="Q1238" s="187">
        <v>0</v>
      </c>
      <c r="R1238" s="160">
        <f>IFERROR(Q1238/N1229,"-")</f>
        <v>0</v>
      </c>
      <c r="S1238" s="187">
        <v>0</v>
      </c>
      <c r="T1238" s="160">
        <f>IFERROR(S1238/O1229,"-")</f>
        <v>0</v>
      </c>
      <c r="U1238" s="190" t="str">
        <f t="shared" si="711"/>
        <v>-</v>
      </c>
      <c r="V1238" s="101">
        <f t="shared" si="716"/>
        <v>0</v>
      </c>
      <c r="W1238" s="569"/>
      <c r="X1238" s="569"/>
      <c r="Y1238" s="117" t="s">
        <v>140</v>
      </c>
      <c r="Z1238" s="187">
        <v>0</v>
      </c>
      <c r="AA1238" s="160">
        <f>IFERROR(Z1238/W1229,"-")</f>
        <v>0</v>
      </c>
      <c r="AB1238" s="187">
        <v>0</v>
      </c>
      <c r="AC1238" s="160">
        <f>IFERROR(AB1238/X1229,"-")</f>
        <v>0</v>
      </c>
      <c r="AD1238" s="190" t="str">
        <f t="shared" si="712"/>
        <v>-</v>
      </c>
      <c r="AE1238" s="101">
        <f t="shared" si="717"/>
        <v>0</v>
      </c>
      <c r="AF1238" s="569"/>
      <c r="AG1238" s="569"/>
      <c r="AH1238" s="117" t="s">
        <v>140</v>
      </c>
      <c r="AI1238" s="187">
        <v>0</v>
      </c>
      <c r="AJ1238" s="160">
        <f>IFERROR(AI1238/AF1229,"-")</f>
        <v>0</v>
      </c>
      <c r="AK1238" s="187">
        <v>0</v>
      </c>
      <c r="AL1238" s="160">
        <f>IFERROR(AK1238/AG1229,"-")</f>
        <v>0</v>
      </c>
      <c r="AM1238" s="190" t="str">
        <f t="shared" si="713"/>
        <v>-</v>
      </c>
      <c r="AN1238" s="101">
        <f t="shared" si="718"/>
        <v>0</v>
      </c>
      <c r="AO1238" s="569"/>
      <c r="AP1238" s="586"/>
      <c r="AQ1238" s="117" t="s">
        <v>140</v>
      </c>
      <c r="AR1238" s="187">
        <f t="shared" si="708"/>
        <v>94280</v>
      </c>
      <c r="AS1238" s="160">
        <f>IFERROR(AR1238/AO1229,"-")</f>
        <v>1.5584210100806268E-4</v>
      </c>
      <c r="AT1238" s="187">
        <f t="shared" si="709"/>
        <v>4</v>
      </c>
      <c r="AU1238" s="160">
        <f>IFERROR(AT1238/AP1229,"-")</f>
        <v>4.4994375703037125E-3</v>
      </c>
      <c r="AV1238" s="190">
        <f t="shared" si="714"/>
        <v>23570</v>
      </c>
      <c r="AW1238" s="101">
        <f t="shared" si="719"/>
        <v>5.5447740504574439E-4</v>
      </c>
      <c r="AX1238" s="112"/>
      <c r="BN1238" s="476"/>
      <c r="BO1238" s="566"/>
      <c r="BP1238" s="569"/>
      <c r="BQ1238" s="569"/>
      <c r="BR1238" s="388" t="s">
        <v>141</v>
      </c>
      <c r="BS1238" s="374">
        <v>27727</v>
      </c>
      <c r="BT1238" s="329">
        <v>8.211964465268635E-4</v>
      </c>
      <c r="BU1238" s="374">
        <v>4</v>
      </c>
      <c r="BV1238" s="329">
        <v>0.12903225806451613</v>
      </c>
      <c r="BW1238" s="374">
        <v>6931.75</v>
      </c>
      <c r="BX1238" s="389">
        <v>1.4099400775467042E-3</v>
      </c>
      <c r="CA1238" s="9"/>
      <c r="CB1238" s="138"/>
      <c r="CC1238" s="138"/>
      <c r="CD1238" s="138"/>
      <c r="CE1238" s="138"/>
      <c r="CF1238" s="138"/>
      <c r="CG1238" s="138"/>
      <c r="CH1238" s="1"/>
      <c r="CI1238" s="9"/>
      <c r="CJ1238" s="130"/>
      <c r="CK1238" s="130"/>
      <c r="CL1238" s="130"/>
      <c r="CM1238" s="1"/>
      <c r="CN1238" s="1"/>
      <c r="CO1238" s="1"/>
      <c r="CP1238" s="1"/>
      <c r="CQ1238" s="1"/>
    </row>
    <row r="1239" spans="2:95" s="14" customFormat="1" ht="13.5" customHeight="1">
      <c r="B1239" s="451"/>
      <c r="C1239" s="566"/>
      <c r="D1239" s="581"/>
      <c r="E1239" s="569"/>
      <c r="F1239" s="569"/>
      <c r="G1239" s="117" t="s">
        <v>141</v>
      </c>
      <c r="H1239" s="187">
        <v>319249</v>
      </c>
      <c r="I1239" s="160">
        <f>IFERROR(H1239/E1229,"-")</f>
        <v>8.0974129565962851E-4</v>
      </c>
      <c r="J1239" s="187">
        <v>26</v>
      </c>
      <c r="K1239" s="160">
        <f>IFERROR(J1239/F1229,"-")</f>
        <v>4.0185471406491501E-2</v>
      </c>
      <c r="L1239" s="190">
        <f t="shared" si="710"/>
        <v>12278.807692307691</v>
      </c>
      <c r="M1239" s="101">
        <f t="shared" si="715"/>
        <v>3.6041031327973387E-3</v>
      </c>
      <c r="N1239" s="569"/>
      <c r="O1239" s="569"/>
      <c r="P1239" s="117" t="s">
        <v>141</v>
      </c>
      <c r="Q1239" s="187">
        <v>31975</v>
      </c>
      <c r="R1239" s="160">
        <f>IFERROR(Q1239/N1229,"-")</f>
        <v>3.6870864567865972E-4</v>
      </c>
      <c r="S1239" s="187">
        <v>5</v>
      </c>
      <c r="T1239" s="160">
        <f>IFERROR(S1239/O1229,"-")</f>
        <v>5.0505050505050504E-2</v>
      </c>
      <c r="U1239" s="190">
        <f t="shared" si="711"/>
        <v>6395</v>
      </c>
      <c r="V1239" s="101">
        <f t="shared" si="716"/>
        <v>6.9309675630718044E-4</v>
      </c>
      <c r="W1239" s="569"/>
      <c r="X1239" s="569"/>
      <c r="Y1239" s="117" t="s">
        <v>141</v>
      </c>
      <c r="Z1239" s="187">
        <v>64530</v>
      </c>
      <c r="AA1239" s="160">
        <f>IFERROR(Z1239/W1229,"-")</f>
        <v>2.6557632078228338E-3</v>
      </c>
      <c r="AB1239" s="187">
        <v>3</v>
      </c>
      <c r="AC1239" s="160">
        <f>IFERROR(AB1239/X1229,"-")</f>
        <v>5.8823529411764705E-2</v>
      </c>
      <c r="AD1239" s="190">
        <f t="shared" si="712"/>
        <v>21510</v>
      </c>
      <c r="AE1239" s="101">
        <f t="shared" si="717"/>
        <v>4.1585805378430829E-4</v>
      </c>
      <c r="AF1239" s="569"/>
      <c r="AG1239" s="569"/>
      <c r="AH1239" s="117" t="s">
        <v>141</v>
      </c>
      <c r="AI1239" s="187">
        <v>74010</v>
      </c>
      <c r="AJ1239" s="160">
        <f>IFERROR(AI1239/AF1229,"-")</f>
        <v>7.423930293497526E-4</v>
      </c>
      <c r="AK1239" s="187">
        <v>10</v>
      </c>
      <c r="AL1239" s="160">
        <f>IFERROR(AK1239/AG1229,"-")</f>
        <v>0.10869565217391304</v>
      </c>
      <c r="AM1239" s="190">
        <f t="shared" si="713"/>
        <v>7401</v>
      </c>
      <c r="AN1239" s="101">
        <f t="shared" si="718"/>
        <v>1.3861935126143609E-3</v>
      </c>
      <c r="AO1239" s="569"/>
      <c r="AP1239" s="586"/>
      <c r="AQ1239" s="117" t="s">
        <v>141</v>
      </c>
      <c r="AR1239" s="187">
        <f t="shared" si="708"/>
        <v>489764</v>
      </c>
      <c r="AS1239" s="160">
        <f>IFERROR(AR1239/AO1229,"-")</f>
        <v>8.0956566353535008E-4</v>
      </c>
      <c r="AT1239" s="187">
        <f t="shared" si="709"/>
        <v>44</v>
      </c>
      <c r="AU1239" s="160">
        <f>IFERROR(AT1239/AP1229,"-")</f>
        <v>4.9493813273340834E-2</v>
      </c>
      <c r="AV1239" s="190">
        <f t="shared" si="714"/>
        <v>11131</v>
      </c>
      <c r="AW1239" s="101">
        <f t="shared" si="719"/>
        <v>6.0992514555031881E-3</v>
      </c>
      <c r="AX1239" s="112"/>
      <c r="BN1239" s="476"/>
      <c r="BO1239" s="566"/>
      <c r="BP1239" s="569"/>
      <c r="BQ1239" s="569"/>
      <c r="BR1239" s="388" t="s">
        <v>142</v>
      </c>
      <c r="BS1239" s="374">
        <v>0</v>
      </c>
      <c r="BT1239" s="329">
        <v>0</v>
      </c>
      <c r="BU1239" s="374">
        <v>0</v>
      </c>
      <c r="BV1239" s="329">
        <v>0</v>
      </c>
      <c r="BW1239" s="374" t="s">
        <v>329</v>
      </c>
      <c r="BX1239" s="389">
        <v>0</v>
      </c>
      <c r="CA1239" s="9"/>
      <c r="CB1239" s="138"/>
      <c r="CC1239" s="138"/>
      <c r="CD1239" s="138"/>
      <c r="CE1239" s="138"/>
      <c r="CF1239" s="138"/>
      <c r="CG1239" s="138"/>
      <c r="CH1239" s="1"/>
      <c r="CI1239" s="9"/>
      <c r="CJ1239" s="130"/>
      <c r="CK1239" s="130"/>
      <c r="CL1239" s="130"/>
      <c r="CM1239" s="1"/>
      <c r="CN1239" s="1"/>
      <c r="CO1239" s="1"/>
      <c r="CP1239" s="1"/>
      <c r="CQ1239" s="1"/>
    </row>
    <row r="1240" spans="2:95" s="14" customFormat="1" ht="13.5" customHeight="1">
      <c r="B1240" s="451"/>
      <c r="C1240" s="566"/>
      <c r="D1240" s="581"/>
      <c r="E1240" s="569"/>
      <c r="F1240" s="569"/>
      <c r="G1240" s="117" t="s">
        <v>142</v>
      </c>
      <c r="H1240" s="187">
        <v>8710</v>
      </c>
      <c r="I1240" s="160">
        <f>IFERROR(H1240/E1229,"-")</f>
        <v>2.2091993037395148E-5</v>
      </c>
      <c r="J1240" s="187">
        <v>1</v>
      </c>
      <c r="K1240" s="160">
        <f>IFERROR(J1240/F1229,"-")</f>
        <v>1.5455950540958269E-3</v>
      </c>
      <c r="L1240" s="190">
        <f t="shared" si="710"/>
        <v>8710</v>
      </c>
      <c r="M1240" s="101">
        <f t="shared" si="715"/>
        <v>1.386193512614361E-4</v>
      </c>
      <c r="N1240" s="569"/>
      <c r="O1240" s="569"/>
      <c r="P1240" s="117" t="s">
        <v>142</v>
      </c>
      <c r="Q1240" s="187">
        <v>0</v>
      </c>
      <c r="R1240" s="160">
        <f>IFERROR(Q1240/N1229,"-")</f>
        <v>0</v>
      </c>
      <c r="S1240" s="187">
        <v>0</v>
      </c>
      <c r="T1240" s="160">
        <f>IFERROR(S1240/O1229,"-")</f>
        <v>0</v>
      </c>
      <c r="U1240" s="190" t="str">
        <f t="shared" si="711"/>
        <v>-</v>
      </c>
      <c r="V1240" s="101">
        <f t="shared" si="716"/>
        <v>0</v>
      </c>
      <c r="W1240" s="569"/>
      <c r="X1240" s="569"/>
      <c r="Y1240" s="117" t="s">
        <v>142</v>
      </c>
      <c r="Z1240" s="187">
        <v>0</v>
      </c>
      <c r="AA1240" s="160">
        <f>IFERROR(Z1240/W1229,"-")</f>
        <v>0</v>
      </c>
      <c r="AB1240" s="187">
        <v>0</v>
      </c>
      <c r="AC1240" s="160">
        <f>IFERROR(AB1240/X1229,"-")</f>
        <v>0</v>
      </c>
      <c r="AD1240" s="190" t="str">
        <f t="shared" si="712"/>
        <v>-</v>
      </c>
      <c r="AE1240" s="101">
        <f t="shared" si="717"/>
        <v>0</v>
      </c>
      <c r="AF1240" s="569"/>
      <c r="AG1240" s="569"/>
      <c r="AH1240" s="117" t="s">
        <v>142</v>
      </c>
      <c r="AI1240" s="187">
        <v>23343</v>
      </c>
      <c r="AJ1240" s="160">
        <f>IFERROR(AI1240/AF1229,"-")</f>
        <v>2.3415322907865523E-4</v>
      </c>
      <c r="AK1240" s="187">
        <v>4</v>
      </c>
      <c r="AL1240" s="160">
        <f>IFERROR(AK1240/AG1229,"-")</f>
        <v>4.3478260869565216E-2</v>
      </c>
      <c r="AM1240" s="190">
        <f t="shared" si="713"/>
        <v>5835.75</v>
      </c>
      <c r="AN1240" s="101">
        <f t="shared" si="718"/>
        <v>5.5447740504574439E-4</v>
      </c>
      <c r="AO1240" s="569"/>
      <c r="AP1240" s="586"/>
      <c r="AQ1240" s="117" t="s">
        <v>142</v>
      </c>
      <c r="AR1240" s="187">
        <f t="shared" si="708"/>
        <v>32053</v>
      </c>
      <c r="AS1240" s="160">
        <f>IFERROR(AR1240/AO1229,"-")</f>
        <v>5.2982677806654996E-5</v>
      </c>
      <c r="AT1240" s="187">
        <f t="shared" si="709"/>
        <v>5</v>
      </c>
      <c r="AU1240" s="160">
        <f>IFERROR(AT1240/AP1229,"-")</f>
        <v>5.6242969628796397E-3</v>
      </c>
      <c r="AV1240" s="190">
        <f t="shared" si="714"/>
        <v>6410.6</v>
      </c>
      <c r="AW1240" s="101">
        <f t="shared" si="719"/>
        <v>6.9309675630718044E-4</v>
      </c>
      <c r="AX1240" s="112"/>
      <c r="BN1240" s="476"/>
      <c r="BO1240" s="566"/>
      <c r="BP1240" s="569"/>
      <c r="BQ1240" s="569"/>
      <c r="BR1240" s="388" t="s">
        <v>143</v>
      </c>
      <c r="BS1240" s="374">
        <v>0</v>
      </c>
      <c r="BT1240" s="329">
        <v>0</v>
      </c>
      <c r="BU1240" s="374">
        <v>0</v>
      </c>
      <c r="BV1240" s="329">
        <v>0</v>
      </c>
      <c r="BW1240" s="374" t="s">
        <v>329</v>
      </c>
      <c r="BX1240" s="389">
        <v>0</v>
      </c>
      <c r="CA1240" s="9"/>
      <c r="CB1240" s="138"/>
      <c r="CC1240" s="138"/>
      <c r="CD1240" s="138"/>
      <c r="CE1240" s="138"/>
      <c r="CF1240" s="138"/>
      <c r="CG1240" s="138"/>
      <c r="CH1240" s="1"/>
      <c r="CI1240" s="9"/>
      <c r="CJ1240" s="130"/>
      <c r="CK1240" s="130"/>
      <c r="CL1240" s="130"/>
      <c r="CM1240" s="1"/>
      <c r="CN1240" s="1"/>
      <c r="CO1240" s="1"/>
      <c r="CP1240" s="1"/>
      <c r="CQ1240" s="1"/>
    </row>
    <row r="1241" spans="2:95" s="14" customFormat="1" ht="13.5" customHeight="1">
      <c r="B1241" s="451"/>
      <c r="C1241" s="566"/>
      <c r="D1241" s="581"/>
      <c r="E1241" s="569"/>
      <c r="F1241" s="569"/>
      <c r="G1241" s="117" t="s">
        <v>143</v>
      </c>
      <c r="H1241" s="187">
        <v>10132</v>
      </c>
      <c r="I1241" s="160">
        <f>IFERROR(H1241/E1229,"-")</f>
        <v>2.5698745517208687E-5</v>
      </c>
      <c r="J1241" s="187">
        <v>3</v>
      </c>
      <c r="K1241" s="160">
        <f>IFERROR(J1241/F1229,"-")</f>
        <v>4.6367851622874804E-3</v>
      </c>
      <c r="L1241" s="190">
        <f t="shared" si="710"/>
        <v>3377.3333333333335</v>
      </c>
      <c r="M1241" s="101">
        <f t="shared" si="715"/>
        <v>4.1585805378430829E-4</v>
      </c>
      <c r="N1241" s="569"/>
      <c r="O1241" s="569"/>
      <c r="P1241" s="117" t="s">
        <v>143</v>
      </c>
      <c r="Q1241" s="187">
        <v>4492</v>
      </c>
      <c r="R1241" s="160">
        <f>IFERROR(Q1241/N1229,"-")</f>
        <v>5.1797943280329618E-5</v>
      </c>
      <c r="S1241" s="187">
        <v>1</v>
      </c>
      <c r="T1241" s="160">
        <f>IFERROR(S1241/O1229,"-")</f>
        <v>1.0101010101010102E-2</v>
      </c>
      <c r="U1241" s="190">
        <f t="shared" si="711"/>
        <v>4492</v>
      </c>
      <c r="V1241" s="101">
        <f t="shared" si="716"/>
        <v>1.386193512614361E-4</v>
      </c>
      <c r="W1241" s="569"/>
      <c r="X1241" s="569"/>
      <c r="Y1241" s="117" t="s">
        <v>143</v>
      </c>
      <c r="Z1241" s="187">
        <v>0</v>
      </c>
      <c r="AA1241" s="160">
        <f>IFERROR(Z1241/W1229,"-")</f>
        <v>0</v>
      </c>
      <c r="AB1241" s="187">
        <v>0</v>
      </c>
      <c r="AC1241" s="160">
        <f>IFERROR(AB1241/X1229,"-")</f>
        <v>0</v>
      </c>
      <c r="AD1241" s="190" t="str">
        <f t="shared" si="712"/>
        <v>-</v>
      </c>
      <c r="AE1241" s="101">
        <f t="shared" si="717"/>
        <v>0</v>
      </c>
      <c r="AF1241" s="569"/>
      <c r="AG1241" s="569"/>
      <c r="AH1241" s="117" t="s">
        <v>143</v>
      </c>
      <c r="AI1241" s="187">
        <v>264490</v>
      </c>
      <c r="AJ1241" s="160">
        <f>IFERROR(AI1241/AF1229,"-")</f>
        <v>2.6530946133321992E-3</v>
      </c>
      <c r="AK1241" s="187">
        <v>4</v>
      </c>
      <c r="AL1241" s="160">
        <f>IFERROR(AK1241/AG1229,"-")</f>
        <v>4.3478260869565216E-2</v>
      </c>
      <c r="AM1241" s="190">
        <f t="shared" si="713"/>
        <v>66122.5</v>
      </c>
      <c r="AN1241" s="101">
        <f t="shared" si="718"/>
        <v>5.5447740504574439E-4</v>
      </c>
      <c r="AO1241" s="569"/>
      <c r="AP1241" s="586"/>
      <c r="AQ1241" s="117" t="s">
        <v>143</v>
      </c>
      <c r="AR1241" s="187">
        <f t="shared" si="708"/>
        <v>279114</v>
      </c>
      <c r="AS1241" s="160">
        <f>IFERROR(AR1241/AO1229,"-")</f>
        <v>4.6136733327072982E-4</v>
      </c>
      <c r="AT1241" s="187">
        <f t="shared" si="709"/>
        <v>8</v>
      </c>
      <c r="AU1241" s="160">
        <f>IFERROR(AT1241/AP1229,"-")</f>
        <v>8.9988751406074249E-3</v>
      </c>
      <c r="AV1241" s="190">
        <f t="shared" si="714"/>
        <v>34889.25</v>
      </c>
      <c r="AW1241" s="101">
        <f t="shared" si="719"/>
        <v>1.1089548100914888E-3</v>
      </c>
      <c r="AX1241" s="112"/>
      <c r="BN1241" s="476"/>
      <c r="BO1241" s="566"/>
      <c r="BP1241" s="569"/>
      <c r="BQ1241" s="569"/>
      <c r="BR1241" s="388" t="s">
        <v>144</v>
      </c>
      <c r="BS1241" s="374">
        <v>262541</v>
      </c>
      <c r="BT1241" s="329">
        <v>7.775732544725693E-3</v>
      </c>
      <c r="BU1241" s="374">
        <v>6</v>
      </c>
      <c r="BV1241" s="329">
        <v>0.19354838709677419</v>
      </c>
      <c r="BW1241" s="374">
        <v>43756.833333333336</v>
      </c>
      <c r="BX1241" s="389">
        <v>2.1149101163200562E-3</v>
      </c>
      <c r="CA1241" s="9"/>
      <c r="CB1241" s="138"/>
      <c r="CC1241" s="138"/>
      <c r="CD1241" s="138"/>
      <c r="CE1241" s="138"/>
      <c r="CF1241" s="138"/>
      <c r="CG1241" s="138"/>
      <c r="CH1241" s="1"/>
      <c r="CI1241" s="9"/>
      <c r="CJ1241" s="130"/>
      <c r="CK1241" s="130"/>
      <c r="CL1241" s="130"/>
      <c r="CM1241" s="1"/>
      <c r="CN1241" s="1"/>
      <c r="CO1241" s="1"/>
      <c r="CP1241" s="1"/>
      <c r="CQ1241" s="1"/>
    </row>
    <row r="1242" spans="2:95" s="14" customFormat="1" ht="13.5" customHeight="1">
      <c r="B1242" s="451"/>
      <c r="C1242" s="566"/>
      <c r="D1242" s="581"/>
      <c r="E1242" s="569"/>
      <c r="F1242" s="569"/>
      <c r="G1242" s="117" t="s">
        <v>144</v>
      </c>
      <c r="H1242" s="187">
        <v>1415383</v>
      </c>
      <c r="I1242" s="160">
        <f>IFERROR(H1242/E1229,"-")</f>
        <v>3.5899691597299035E-3</v>
      </c>
      <c r="J1242" s="187">
        <v>56</v>
      </c>
      <c r="K1242" s="160">
        <f>IFERROR(J1242/F1229,"-")</f>
        <v>8.6553323029366303E-2</v>
      </c>
      <c r="L1242" s="190">
        <f t="shared" si="710"/>
        <v>25274.696428571428</v>
      </c>
      <c r="M1242" s="101">
        <f t="shared" si="715"/>
        <v>7.7626836706404211E-3</v>
      </c>
      <c r="N1242" s="569"/>
      <c r="O1242" s="569"/>
      <c r="P1242" s="117" t="s">
        <v>144</v>
      </c>
      <c r="Q1242" s="187">
        <v>524982</v>
      </c>
      <c r="R1242" s="160">
        <f>IFERROR(Q1242/N1229,"-")</f>
        <v>6.0536482322337496E-3</v>
      </c>
      <c r="S1242" s="187">
        <v>11</v>
      </c>
      <c r="T1242" s="160">
        <f>IFERROR(S1242/O1229,"-")</f>
        <v>0.1111111111111111</v>
      </c>
      <c r="U1242" s="190">
        <f t="shared" si="711"/>
        <v>47725.63636363636</v>
      </c>
      <c r="V1242" s="101">
        <f t="shared" si="716"/>
        <v>1.524812863875797E-3</v>
      </c>
      <c r="W1242" s="569"/>
      <c r="X1242" s="569"/>
      <c r="Y1242" s="117" t="s">
        <v>144</v>
      </c>
      <c r="Z1242" s="187">
        <v>148424</v>
      </c>
      <c r="AA1242" s="160">
        <f>IFERROR(Z1242/W1229,"-")</f>
        <v>6.1084611553989818E-3</v>
      </c>
      <c r="AB1242" s="187">
        <v>7</v>
      </c>
      <c r="AC1242" s="160">
        <f>IFERROR(AB1242/X1229,"-")</f>
        <v>0.13725490196078433</v>
      </c>
      <c r="AD1242" s="190">
        <f t="shared" si="712"/>
        <v>21203.428571428572</v>
      </c>
      <c r="AE1242" s="101">
        <f t="shared" si="717"/>
        <v>9.7033545883005263E-4</v>
      </c>
      <c r="AF1242" s="569"/>
      <c r="AG1242" s="569"/>
      <c r="AH1242" s="117" t="s">
        <v>144</v>
      </c>
      <c r="AI1242" s="187">
        <v>1375768</v>
      </c>
      <c r="AJ1242" s="160">
        <f>IFERROR(AI1242/AF1229,"-")</f>
        <v>1.3800305002059862E-2</v>
      </c>
      <c r="AK1242" s="187">
        <v>20</v>
      </c>
      <c r="AL1242" s="160">
        <f>IFERROR(AK1242/AG1229,"-")</f>
        <v>0.21739130434782608</v>
      </c>
      <c r="AM1242" s="190">
        <f t="shared" si="713"/>
        <v>68788.399999999994</v>
      </c>
      <c r="AN1242" s="101">
        <f t="shared" si="718"/>
        <v>2.7723870252287217E-3</v>
      </c>
      <c r="AO1242" s="569"/>
      <c r="AP1242" s="586"/>
      <c r="AQ1242" s="117" t="s">
        <v>144</v>
      </c>
      <c r="AR1242" s="187">
        <f t="shared" si="708"/>
        <v>3464557</v>
      </c>
      <c r="AS1242" s="160">
        <f>IFERROR(AR1242/AO1229,"-")</f>
        <v>5.726812069815344E-3</v>
      </c>
      <c r="AT1242" s="187">
        <f t="shared" si="709"/>
        <v>94</v>
      </c>
      <c r="AU1242" s="160">
        <f>IFERROR(AT1242/AP1229,"-")</f>
        <v>0.10573678290213723</v>
      </c>
      <c r="AV1242" s="190">
        <f t="shared" si="714"/>
        <v>36856.98936170213</v>
      </c>
      <c r="AW1242" s="101">
        <f t="shared" si="719"/>
        <v>1.3030219018574993E-2</v>
      </c>
      <c r="AX1242" s="112"/>
      <c r="BN1242" s="476"/>
      <c r="BO1242" s="566"/>
      <c r="BP1242" s="569"/>
      <c r="BQ1242" s="569"/>
      <c r="BR1242" s="388" t="s">
        <v>145</v>
      </c>
      <c r="BS1242" s="374">
        <v>217959</v>
      </c>
      <c r="BT1242" s="329">
        <v>6.4553379842229109E-3</v>
      </c>
      <c r="BU1242" s="374">
        <v>7</v>
      </c>
      <c r="BV1242" s="329">
        <v>0.22580645161290322</v>
      </c>
      <c r="BW1242" s="374">
        <v>31137</v>
      </c>
      <c r="BX1242" s="389">
        <v>2.4673951357067326E-3</v>
      </c>
      <c r="CA1242" s="9"/>
      <c r="CB1242" s="138"/>
      <c r="CC1242" s="138"/>
      <c r="CD1242" s="138"/>
      <c r="CE1242" s="138"/>
      <c r="CF1242" s="138"/>
      <c r="CG1242" s="138"/>
      <c r="CH1242" s="1"/>
      <c r="CI1242" s="9"/>
      <c r="CJ1242" s="130"/>
      <c r="CK1242" s="130"/>
      <c r="CL1242" s="130"/>
      <c r="CM1242" s="1"/>
      <c r="CN1242" s="1"/>
      <c r="CO1242" s="1"/>
      <c r="CP1242" s="1"/>
      <c r="CQ1242" s="1"/>
    </row>
    <row r="1243" spans="2:95" s="14" customFormat="1" ht="13.5" customHeight="1">
      <c r="B1243" s="451"/>
      <c r="C1243" s="566"/>
      <c r="D1243" s="581"/>
      <c r="E1243" s="569"/>
      <c r="F1243" s="569"/>
      <c r="G1243" s="117" t="s">
        <v>145</v>
      </c>
      <c r="H1243" s="187">
        <v>4922977</v>
      </c>
      <c r="I1243" s="160">
        <f>IFERROR(H1243/E1229,"-")</f>
        <v>1.2486610058238399E-2</v>
      </c>
      <c r="J1243" s="187">
        <v>44</v>
      </c>
      <c r="K1243" s="160">
        <f>IFERROR(J1243/F1229,"-")</f>
        <v>6.8006182380216385E-2</v>
      </c>
      <c r="L1243" s="190">
        <f t="shared" si="710"/>
        <v>111885.84090909091</v>
      </c>
      <c r="M1243" s="101">
        <f t="shared" si="715"/>
        <v>6.0992514555031881E-3</v>
      </c>
      <c r="N1243" s="569"/>
      <c r="O1243" s="569"/>
      <c r="P1243" s="117" t="s">
        <v>145</v>
      </c>
      <c r="Q1243" s="187">
        <v>219847</v>
      </c>
      <c r="R1243" s="160">
        <f>IFERROR(Q1243/N1229,"-")</f>
        <v>2.5350895895704865E-3</v>
      </c>
      <c r="S1243" s="187">
        <v>6</v>
      </c>
      <c r="T1243" s="160">
        <f>IFERROR(S1243/O1229,"-")</f>
        <v>6.0606060606060608E-2</v>
      </c>
      <c r="U1243" s="190">
        <f t="shared" si="711"/>
        <v>36641.166666666664</v>
      </c>
      <c r="V1243" s="101">
        <f t="shared" si="716"/>
        <v>8.3171610756861659E-4</v>
      </c>
      <c r="W1243" s="569"/>
      <c r="X1243" s="569"/>
      <c r="Y1243" s="117" t="s">
        <v>145</v>
      </c>
      <c r="Z1243" s="187">
        <v>50029</v>
      </c>
      <c r="AA1243" s="160">
        <f>IFERROR(Z1243/W1229,"-")</f>
        <v>2.0589675735962895E-3</v>
      </c>
      <c r="AB1243" s="187">
        <v>2</v>
      </c>
      <c r="AC1243" s="160">
        <f>IFERROR(AB1243/X1229,"-")</f>
        <v>3.9215686274509803E-2</v>
      </c>
      <c r="AD1243" s="190">
        <f t="shared" si="712"/>
        <v>25014.5</v>
      </c>
      <c r="AE1243" s="101">
        <f t="shared" si="717"/>
        <v>2.772387025228722E-4</v>
      </c>
      <c r="AF1243" s="569"/>
      <c r="AG1243" s="569"/>
      <c r="AH1243" s="117" t="s">
        <v>145</v>
      </c>
      <c r="AI1243" s="187">
        <v>370308</v>
      </c>
      <c r="AJ1243" s="160">
        <f>IFERROR(AI1243/AF1229,"-")</f>
        <v>3.7145531402843963E-3</v>
      </c>
      <c r="AK1243" s="187">
        <v>10</v>
      </c>
      <c r="AL1243" s="160">
        <f>IFERROR(AK1243/AG1229,"-")</f>
        <v>0.10869565217391304</v>
      </c>
      <c r="AM1243" s="190">
        <f t="shared" si="713"/>
        <v>37030.800000000003</v>
      </c>
      <c r="AN1243" s="101">
        <f t="shared" si="718"/>
        <v>1.3861935126143609E-3</v>
      </c>
      <c r="AO1243" s="569"/>
      <c r="AP1243" s="586"/>
      <c r="AQ1243" s="117" t="s">
        <v>145</v>
      </c>
      <c r="AR1243" s="187">
        <f t="shared" si="708"/>
        <v>5563161</v>
      </c>
      <c r="AS1243" s="160">
        <f>IFERROR(AR1243/AO1229,"-")</f>
        <v>9.1957435138535736E-3</v>
      </c>
      <c r="AT1243" s="187">
        <f t="shared" si="709"/>
        <v>62</v>
      </c>
      <c r="AU1243" s="160">
        <f>IFERROR(AT1243/AP1229,"-")</f>
        <v>6.9741282339707542E-2</v>
      </c>
      <c r="AV1243" s="190">
        <f t="shared" si="714"/>
        <v>89728.403225806454</v>
      </c>
      <c r="AW1243" s="101">
        <f t="shared" si="719"/>
        <v>8.594399778209038E-3</v>
      </c>
      <c r="AX1243" s="112"/>
      <c r="BN1243" s="476"/>
      <c r="BO1243" s="566"/>
      <c r="BP1243" s="569"/>
      <c r="BQ1243" s="569"/>
      <c r="BR1243" s="388" t="s">
        <v>146</v>
      </c>
      <c r="BS1243" s="374">
        <v>0</v>
      </c>
      <c r="BT1243" s="329">
        <v>0</v>
      </c>
      <c r="BU1243" s="374">
        <v>0</v>
      </c>
      <c r="BV1243" s="329">
        <v>0</v>
      </c>
      <c r="BW1243" s="374" t="s">
        <v>329</v>
      </c>
      <c r="BX1243" s="389">
        <v>0</v>
      </c>
      <c r="CA1243" s="9"/>
      <c r="CB1243" s="138"/>
      <c r="CC1243" s="138"/>
      <c r="CD1243" s="138"/>
      <c r="CE1243" s="138"/>
      <c r="CF1243" s="138"/>
      <c r="CG1243" s="138"/>
      <c r="CH1243" s="1"/>
      <c r="CI1243" s="9"/>
      <c r="CJ1243" s="130"/>
      <c r="CK1243" s="130"/>
      <c r="CL1243" s="130"/>
      <c r="CM1243" s="1"/>
      <c r="CN1243" s="1"/>
      <c r="CO1243" s="1"/>
      <c r="CP1243" s="1"/>
      <c r="CQ1243" s="1"/>
    </row>
    <row r="1244" spans="2:95" s="14" customFormat="1" ht="13.5" customHeight="1">
      <c r="B1244" s="451"/>
      <c r="C1244" s="566"/>
      <c r="D1244" s="581"/>
      <c r="E1244" s="569"/>
      <c r="F1244" s="569"/>
      <c r="G1244" s="117" t="s">
        <v>146</v>
      </c>
      <c r="H1244" s="187">
        <v>969937</v>
      </c>
      <c r="I1244" s="160">
        <f>IFERROR(H1244/E1229,"-")</f>
        <v>2.4601425316546429E-3</v>
      </c>
      <c r="J1244" s="187">
        <v>31</v>
      </c>
      <c r="K1244" s="160">
        <f>IFERROR(J1244/F1229,"-")</f>
        <v>4.7913446676970631E-2</v>
      </c>
      <c r="L1244" s="190">
        <f t="shared" si="710"/>
        <v>31288.290322580644</v>
      </c>
      <c r="M1244" s="101">
        <f t="shared" si="715"/>
        <v>4.297199889104519E-3</v>
      </c>
      <c r="N1244" s="569"/>
      <c r="O1244" s="569"/>
      <c r="P1244" s="117" t="s">
        <v>146</v>
      </c>
      <c r="Q1244" s="187">
        <v>266179</v>
      </c>
      <c r="R1244" s="160">
        <f>IFERROR(Q1244/N1229,"-")</f>
        <v>3.0693510116684901E-3</v>
      </c>
      <c r="S1244" s="187">
        <v>5</v>
      </c>
      <c r="T1244" s="160">
        <f>IFERROR(S1244/O1229,"-")</f>
        <v>5.0505050505050504E-2</v>
      </c>
      <c r="U1244" s="190">
        <f t="shared" si="711"/>
        <v>53235.8</v>
      </c>
      <c r="V1244" s="101">
        <f t="shared" si="716"/>
        <v>6.9309675630718044E-4</v>
      </c>
      <c r="W1244" s="569"/>
      <c r="X1244" s="569"/>
      <c r="Y1244" s="117" t="s">
        <v>146</v>
      </c>
      <c r="Z1244" s="187">
        <v>137749</v>
      </c>
      <c r="AA1244" s="160">
        <f>IFERROR(Z1244/W1229,"-")</f>
        <v>5.6691263925985986E-3</v>
      </c>
      <c r="AB1244" s="187">
        <v>4</v>
      </c>
      <c r="AC1244" s="160">
        <f>IFERROR(AB1244/X1229,"-")</f>
        <v>7.8431372549019607E-2</v>
      </c>
      <c r="AD1244" s="190">
        <f t="shared" si="712"/>
        <v>34437.25</v>
      </c>
      <c r="AE1244" s="101">
        <f t="shared" si="717"/>
        <v>5.5447740504574439E-4</v>
      </c>
      <c r="AF1244" s="569"/>
      <c r="AG1244" s="569"/>
      <c r="AH1244" s="117" t="s">
        <v>146</v>
      </c>
      <c r="AI1244" s="187">
        <v>190984</v>
      </c>
      <c r="AJ1244" s="160">
        <f>IFERROR(AI1244/AF1229,"-")</f>
        <v>1.9157571992613586E-3</v>
      </c>
      <c r="AK1244" s="187">
        <v>9</v>
      </c>
      <c r="AL1244" s="160">
        <f>IFERROR(AK1244/AG1229,"-")</f>
        <v>9.7826086956521743E-2</v>
      </c>
      <c r="AM1244" s="190">
        <f t="shared" si="713"/>
        <v>21220.444444444445</v>
      </c>
      <c r="AN1244" s="101">
        <f t="shared" si="718"/>
        <v>1.2475741613529249E-3</v>
      </c>
      <c r="AO1244" s="569"/>
      <c r="AP1244" s="586"/>
      <c r="AQ1244" s="117" t="s">
        <v>146</v>
      </c>
      <c r="AR1244" s="187">
        <f t="shared" si="708"/>
        <v>1564849</v>
      </c>
      <c r="AS1244" s="160">
        <f>IFERROR(AR1244/AO1229,"-")</f>
        <v>2.586649935515124E-3</v>
      </c>
      <c r="AT1244" s="187">
        <f t="shared" si="709"/>
        <v>49</v>
      </c>
      <c r="AU1244" s="160">
        <f>IFERROR(AT1244/AP1229,"-")</f>
        <v>5.5118110236220472E-2</v>
      </c>
      <c r="AV1244" s="190">
        <f t="shared" si="714"/>
        <v>31935.693877551021</v>
      </c>
      <c r="AW1244" s="101">
        <f t="shared" si="719"/>
        <v>6.7923482118103689E-3</v>
      </c>
      <c r="AX1244" s="112"/>
      <c r="BN1244" s="476"/>
      <c r="BO1244" s="566"/>
      <c r="BP1244" s="569"/>
      <c r="BQ1244" s="569"/>
      <c r="BR1244" s="388" t="s">
        <v>147</v>
      </c>
      <c r="BS1244" s="374">
        <v>47269</v>
      </c>
      <c r="BT1244" s="329">
        <v>1.3999760100580053E-3</v>
      </c>
      <c r="BU1244" s="374">
        <v>4</v>
      </c>
      <c r="BV1244" s="329">
        <v>0.12903225806451613</v>
      </c>
      <c r="BW1244" s="374">
        <v>11817.25</v>
      </c>
      <c r="BX1244" s="389">
        <v>1.4099400775467042E-3</v>
      </c>
      <c r="BZ1244" s="144"/>
      <c r="CA1244" s="9"/>
      <c r="CB1244" s="138"/>
      <c r="CC1244" s="138"/>
      <c r="CD1244" s="138"/>
      <c r="CE1244" s="138"/>
      <c r="CF1244" s="138"/>
      <c r="CG1244" s="138"/>
      <c r="CH1244" s="1"/>
      <c r="CI1244" s="9"/>
      <c r="CJ1244" s="130"/>
      <c r="CK1244" s="130"/>
      <c r="CL1244" s="130"/>
      <c r="CM1244" s="1"/>
      <c r="CN1244" s="1"/>
      <c r="CO1244" s="1"/>
      <c r="CP1244" s="1"/>
      <c r="CQ1244" s="1"/>
    </row>
    <row r="1245" spans="2:95" s="14" customFormat="1" ht="13.5" customHeight="1">
      <c r="B1245" s="451"/>
      <c r="C1245" s="566"/>
      <c r="D1245" s="581"/>
      <c r="E1245" s="569"/>
      <c r="F1245" s="569"/>
      <c r="G1245" s="118" t="s">
        <v>147</v>
      </c>
      <c r="H1245" s="188">
        <v>591038</v>
      </c>
      <c r="I1245" s="161">
        <f>IFERROR(H1245/E1229,"-")</f>
        <v>1.4991053250098686E-3</v>
      </c>
      <c r="J1245" s="188">
        <v>74</v>
      </c>
      <c r="K1245" s="161">
        <f>IFERROR(J1245/F1229,"-")</f>
        <v>0.11437403400309119</v>
      </c>
      <c r="L1245" s="191">
        <f t="shared" si="710"/>
        <v>7987</v>
      </c>
      <c r="M1245" s="102">
        <f t="shared" si="715"/>
        <v>1.0257831993346272E-2</v>
      </c>
      <c r="N1245" s="569"/>
      <c r="O1245" s="569"/>
      <c r="P1245" s="118" t="s">
        <v>147</v>
      </c>
      <c r="Q1245" s="188">
        <v>102070</v>
      </c>
      <c r="R1245" s="161">
        <f>IFERROR(Q1245/N1229,"-")</f>
        <v>1.1769848776988522E-3</v>
      </c>
      <c r="S1245" s="188">
        <v>21</v>
      </c>
      <c r="T1245" s="161">
        <f>IFERROR(S1245/O1229,"-")</f>
        <v>0.21212121212121213</v>
      </c>
      <c r="U1245" s="191">
        <f t="shared" si="711"/>
        <v>4860.4761904761908</v>
      </c>
      <c r="V1245" s="102">
        <f t="shared" si="716"/>
        <v>2.9110063764901579E-3</v>
      </c>
      <c r="W1245" s="569"/>
      <c r="X1245" s="569"/>
      <c r="Y1245" s="118" t="s">
        <v>147</v>
      </c>
      <c r="Z1245" s="188">
        <v>35840</v>
      </c>
      <c r="AA1245" s="161">
        <f>IFERROR(Z1245/W1229,"-")</f>
        <v>1.475012449533091E-3</v>
      </c>
      <c r="AB1245" s="188">
        <v>7</v>
      </c>
      <c r="AC1245" s="161">
        <f>IFERROR(AB1245/X1229,"-")</f>
        <v>0.13725490196078433</v>
      </c>
      <c r="AD1245" s="191">
        <f t="shared" si="712"/>
        <v>5120</v>
      </c>
      <c r="AE1245" s="102">
        <f t="shared" si="717"/>
        <v>9.7033545883005263E-4</v>
      </c>
      <c r="AF1245" s="569"/>
      <c r="AG1245" s="569"/>
      <c r="AH1245" s="118" t="s">
        <v>147</v>
      </c>
      <c r="AI1245" s="188">
        <v>279357</v>
      </c>
      <c r="AJ1245" s="161">
        <f>IFERROR(AI1245/AF1229,"-")</f>
        <v>2.8022252330774061E-3</v>
      </c>
      <c r="AK1245" s="188">
        <v>12</v>
      </c>
      <c r="AL1245" s="161">
        <f>IFERROR(AK1245/AG1229,"-")</f>
        <v>0.13043478260869565</v>
      </c>
      <c r="AM1245" s="191">
        <f t="shared" si="713"/>
        <v>23279.75</v>
      </c>
      <c r="AN1245" s="102">
        <f t="shared" si="718"/>
        <v>1.6634322151372332E-3</v>
      </c>
      <c r="AO1245" s="569"/>
      <c r="AP1245" s="586"/>
      <c r="AQ1245" s="118" t="s">
        <v>147</v>
      </c>
      <c r="AR1245" s="188">
        <f t="shared" si="708"/>
        <v>1008305</v>
      </c>
      <c r="AS1245" s="161">
        <f>IFERROR(AR1245/AO1229,"-")</f>
        <v>1.6666988720506432E-3</v>
      </c>
      <c r="AT1245" s="188">
        <f t="shared" si="709"/>
        <v>114</v>
      </c>
      <c r="AU1245" s="161">
        <f>IFERROR(AT1245/AP1229,"-")</f>
        <v>0.12823397075365578</v>
      </c>
      <c r="AV1245" s="191">
        <f t="shared" si="714"/>
        <v>8844.7807017543855</v>
      </c>
      <c r="AW1245" s="102">
        <f t="shared" si="719"/>
        <v>1.5802606043803714E-2</v>
      </c>
      <c r="AX1245" s="112"/>
      <c r="BN1245" s="477"/>
      <c r="BO1245" s="567"/>
      <c r="BP1245" s="570"/>
      <c r="BQ1245" s="570"/>
      <c r="BR1245" s="119" t="s">
        <v>74</v>
      </c>
      <c r="BS1245" s="374">
        <v>6585524</v>
      </c>
      <c r="BT1245" s="329">
        <v>0.19504486267239068</v>
      </c>
      <c r="BU1245" s="374">
        <v>27</v>
      </c>
      <c r="BV1245" s="329">
        <v>0.87096774193548387</v>
      </c>
      <c r="BW1245" s="374">
        <v>243908.29629629629</v>
      </c>
      <c r="BX1245" s="389">
        <v>9.5170955234402544E-3</v>
      </c>
      <c r="CA1245" s="9"/>
      <c r="CB1245" s="138"/>
      <c r="CC1245" s="138"/>
      <c r="CD1245" s="138"/>
      <c r="CE1245" s="138"/>
      <c r="CF1245" s="138"/>
      <c r="CG1245" s="138"/>
      <c r="CH1245" s="1"/>
      <c r="CI1245" s="9"/>
      <c r="CJ1245" s="130"/>
      <c r="CK1245" s="130"/>
      <c r="CL1245" s="130"/>
      <c r="CM1245" s="1"/>
      <c r="CN1245" s="1"/>
      <c r="CO1245" s="1"/>
      <c r="CP1245" s="1"/>
      <c r="CQ1245" s="1"/>
    </row>
    <row r="1246" spans="2:95" s="14" customFormat="1" ht="13.5" customHeight="1">
      <c r="B1246" s="451"/>
      <c r="C1246" s="567"/>
      <c r="D1246" s="582"/>
      <c r="E1246" s="570"/>
      <c r="F1246" s="570"/>
      <c r="G1246" s="119" t="s">
        <v>74</v>
      </c>
      <c r="H1246" s="181">
        <v>72448254</v>
      </c>
      <c r="I1246" s="161">
        <f>IFERROR(H1246/E1229,"-")</f>
        <v>0.18375732754758156</v>
      </c>
      <c r="J1246" s="188">
        <v>479</v>
      </c>
      <c r="K1246" s="161">
        <f>IFERROR(J1246/F1229,"-")</f>
        <v>0.74034003091190104</v>
      </c>
      <c r="L1246" s="191">
        <f t="shared" si="710"/>
        <v>151248.96450939457</v>
      </c>
      <c r="M1246" s="103">
        <f t="shared" si="715"/>
        <v>6.6398669254227896E-2</v>
      </c>
      <c r="N1246" s="570"/>
      <c r="O1246" s="570"/>
      <c r="P1246" s="119" t="s">
        <v>74</v>
      </c>
      <c r="Q1246" s="181">
        <v>6581846</v>
      </c>
      <c r="R1246" s="161">
        <f>IFERROR(Q1246/N1229,"-")</f>
        <v>7.5896279115731158E-2</v>
      </c>
      <c r="S1246" s="188">
        <v>82</v>
      </c>
      <c r="T1246" s="161">
        <f>IFERROR(S1246/O1229,"-")</f>
        <v>0.82828282828282829</v>
      </c>
      <c r="U1246" s="191">
        <f t="shared" si="711"/>
        <v>80266.414634146335</v>
      </c>
      <c r="V1246" s="103">
        <f t="shared" si="716"/>
        <v>1.1366786803437759E-2</v>
      </c>
      <c r="W1246" s="570"/>
      <c r="X1246" s="570"/>
      <c r="Y1246" s="119" t="s">
        <v>74</v>
      </c>
      <c r="Z1246" s="181">
        <v>2337347</v>
      </c>
      <c r="AA1246" s="161">
        <f>IFERROR(Z1246/W1229,"-")</f>
        <v>9.6194640733226061E-2</v>
      </c>
      <c r="AB1246" s="188">
        <v>40</v>
      </c>
      <c r="AC1246" s="161">
        <f>IFERROR(AB1246/X1229,"-")</f>
        <v>0.78431372549019607</v>
      </c>
      <c r="AD1246" s="191">
        <f t="shared" si="712"/>
        <v>58433.675000000003</v>
      </c>
      <c r="AE1246" s="103">
        <f t="shared" si="717"/>
        <v>5.5447740504574435E-3</v>
      </c>
      <c r="AF1246" s="570"/>
      <c r="AG1246" s="570"/>
      <c r="AH1246" s="119" t="s">
        <v>74</v>
      </c>
      <c r="AI1246" s="181">
        <v>19513180</v>
      </c>
      <c r="AJ1246" s="161">
        <f>IFERROR(AI1246/AF1229,"-")</f>
        <v>0.19573637092888804</v>
      </c>
      <c r="AK1246" s="188">
        <v>79</v>
      </c>
      <c r="AL1246" s="161">
        <f>IFERROR(AK1246/AG1229,"-")</f>
        <v>0.85869565217391308</v>
      </c>
      <c r="AM1246" s="191">
        <f t="shared" si="713"/>
        <v>247002.27848101265</v>
      </c>
      <c r="AN1246" s="103">
        <f t="shared" si="718"/>
        <v>1.0950928749653451E-2</v>
      </c>
      <c r="AO1246" s="570"/>
      <c r="AP1246" s="587"/>
      <c r="AQ1246" s="119" t="s">
        <v>74</v>
      </c>
      <c r="AR1246" s="181">
        <f t="shared" si="708"/>
        <v>100880627</v>
      </c>
      <c r="AS1246" s="161">
        <f>IFERROR(AR1246/AO1229,"-")</f>
        <v>0.16675274567979101</v>
      </c>
      <c r="AT1246" s="188">
        <f t="shared" si="709"/>
        <v>680</v>
      </c>
      <c r="AU1246" s="161">
        <f>IFERROR(AT1246/AP1229,"-")</f>
        <v>0.7649043869516311</v>
      </c>
      <c r="AV1246" s="191">
        <f t="shared" si="714"/>
        <v>148353.86323529412</v>
      </c>
      <c r="AW1246" s="103">
        <f t="shared" si="719"/>
        <v>9.4261158857776542E-2</v>
      </c>
      <c r="AX1246" s="112"/>
      <c r="BN1246" s="555">
        <v>74</v>
      </c>
      <c r="BO1246" s="565" t="s">
        <v>29</v>
      </c>
      <c r="BP1246" s="568">
        <v>14972970</v>
      </c>
      <c r="BQ1246" s="568">
        <v>17</v>
      </c>
      <c r="BR1246" s="388" t="s">
        <v>133</v>
      </c>
      <c r="BS1246" s="374">
        <v>142321</v>
      </c>
      <c r="BT1246" s="329">
        <v>9.5051950281073161E-3</v>
      </c>
      <c r="BU1246" s="374">
        <v>3</v>
      </c>
      <c r="BV1246" s="329">
        <v>0.17647058823529413</v>
      </c>
      <c r="BW1246" s="374">
        <v>47440.333333333336</v>
      </c>
      <c r="BX1246" s="389">
        <v>2.3006134969325155E-3</v>
      </c>
      <c r="CA1246" s="9"/>
      <c r="CB1246" s="138"/>
      <c r="CC1246" s="138"/>
      <c r="CD1246" s="138"/>
      <c r="CE1246" s="138"/>
      <c r="CF1246" s="138"/>
      <c r="CG1246" s="138"/>
      <c r="CH1246" s="1"/>
      <c r="CI1246" s="9"/>
      <c r="CJ1246" s="130"/>
      <c r="CK1246" s="130"/>
      <c r="CL1246" s="130"/>
      <c r="CM1246" s="1"/>
      <c r="CN1246" s="1"/>
      <c r="CO1246" s="1"/>
      <c r="CP1246" s="1"/>
      <c r="CQ1246" s="1"/>
    </row>
    <row r="1247" spans="2:95" s="14" customFormat="1" ht="13.5" customHeight="1">
      <c r="B1247" s="451">
        <v>70</v>
      </c>
      <c r="C1247" s="565" t="s">
        <v>48</v>
      </c>
      <c r="D1247" s="580">
        <f>BL74</f>
        <v>1146</v>
      </c>
      <c r="E1247" s="568">
        <f>VLOOKUP(C1247,$AY$5:$BI$78,2,0)</f>
        <v>92512500</v>
      </c>
      <c r="F1247" s="568">
        <f>VLOOKUP(C1247,$AY$5:$BI$78,7,0)</f>
        <v>135</v>
      </c>
      <c r="G1247" s="115" t="s">
        <v>133</v>
      </c>
      <c r="H1247" s="186">
        <v>663644</v>
      </c>
      <c r="I1247" s="159">
        <f>IFERROR(H1247/E1247,"-")</f>
        <v>7.1735603296851774E-3</v>
      </c>
      <c r="J1247" s="186">
        <v>37</v>
      </c>
      <c r="K1247" s="159">
        <f>IFERROR(J1247/F1247,"-")</f>
        <v>0.27407407407407408</v>
      </c>
      <c r="L1247" s="189">
        <f t="shared" si="710"/>
        <v>17936.324324324323</v>
      </c>
      <c r="M1247" s="100">
        <f>IFERROR(J1247/$BL$74,0)</f>
        <v>3.2286212914485163E-2</v>
      </c>
      <c r="N1247" s="568">
        <f>VLOOKUP(C1247,$AY$5:$BI$78,3,0)</f>
        <v>7196120</v>
      </c>
      <c r="O1247" s="568">
        <f>VLOOKUP(C1247,$AY$5:$BI$78,8,0)</f>
        <v>16</v>
      </c>
      <c r="P1247" s="115" t="s">
        <v>133</v>
      </c>
      <c r="Q1247" s="186">
        <v>86346</v>
      </c>
      <c r="R1247" s="159">
        <f>IFERROR(Q1247/N1247,"-")</f>
        <v>1.1998966109514573E-2</v>
      </c>
      <c r="S1247" s="186">
        <v>4</v>
      </c>
      <c r="T1247" s="159">
        <f>IFERROR(S1247/O1247,"-")</f>
        <v>0.25</v>
      </c>
      <c r="U1247" s="189">
        <f t="shared" si="711"/>
        <v>21586.5</v>
      </c>
      <c r="V1247" s="100">
        <f>IFERROR(S1247/$BL$74,0)</f>
        <v>3.4904013961605585E-3</v>
      </c>
      <c r="W1247" s="568">
        <f>VLOOKUP(C1247,$AY$5:$BI$78,4,0)</f>
        <v>7523400</v>
      </c>
      <c r="X1247" s="568">
        <f>VLOOKUP(C1247,$AY$5:$BI$78,9,0)</f>
        <v>5</v>
      </c>
      <c r="Y1247" s="115" t="s">
        <v>133</v>
      </c>
      <c r="Z1247" s="186">
        <v>1228</v>
      </c>
      <c r="AA1247" s="159">
        <f>IFERROR(Z1247/W1247,"-")</f>
        <v>1.6322407422176145E-4</v>
      </c>
      <c r="AB1247" s="186">
        <v>1</v>
      </c>
      <c r="AC1247" s="159">
        <f>IFERROR(AB1247/X1247,"-")</f>
        <v>0.2</v>
      </c>
      <c r="AD1247" s="189">
        <f t="shared" si="712"/>
        <v>1228</v>
      </c>
      <c r="AE1247" s="100">
        <f>IFERROR(AB1247/$BL$74,0)</f>
        <v>8.7260034904013963E-4</v>
      </c>
      <c r="AF1247" s="568">
        <f>VLOOKUP(C1247,$AY$5:$BI$78,5,0)</f>
        <v>6458310</v>
      </c>
      <c r="AG1247" s="568">
        <f>VLOOKUP(C1247,$AY$5:$BI$78,10,0)</f>
        <v>5</v>
      </c>
      <c r="AH1247" s="115" t="s">
        <v>133</v>
      </c>
      <c r="AI1247" s="186">
        <v>62776</v>
      </c>
      <c r="AJ1247" s="159">
        <f>IFERROR(AI1247/AF1247,"-")</f>
        <v>9.7201899568153272E-3</v>
      </c>
      <c r="AK1247" s="186">
        <v>1</v>
      </c>
      <c r="AL1247" s="159">
        <f>IFERROR(AK1247/AG1247,"-")</f>
        <v>0.2</v>
      </c>
      <c r="AM1247" s="189">
        <f t="shared" si="713"/>
        <v>62776</v>
      </c>
      <c r="AN1247" s="100">
        <f>IFERROR(AK1247/$BL$74,0)</f>
        <v>8.7260034904013963E-4</v>
      </c>
      <c r="AO1247" s="568">
        <f>VLOOKUP(C1247,$AY$5:$BI$78,6,0)</f>
        <v>113690330</v>
      </c>
      <c r="AP1247" s="585">
        <f>VLOOKUP(C1247,$AY$5:$BI$78,11,0)</f>
        <v>161</v>
      </c>
      <c r="AQ1247" s="115" t="s">
        <v>133</v>
      </c>
      <c r="AR1247" s="186">
        <f t="shared" si="708"/>
        <v>813994</v>
      </c>
      <c r="AS1247" s="159">
        <f>IFERROR(AR1247/AO1247,"-")</f>
        <v>7.159747007507147E-3</v>
      </c>
      <c r="AT1247" s="186">
        <f t="shared" si="709"/>
        <v>43</v>
      </c>
      <c r="AU1247" s="159">
        <f>IFERROR(AT1247/AP1247,"-")</f>
        <v>0.26708074534161491</v>
      </c>
      <c r="AV1247" s="189">
        <f t="shared" si="714"/>
        <v>18930.093023255813</v>
      </c>
      <c r="AW1247" s="100">
        <f>IFERROR(AT1247/$BL$74,0)</f>
        <v>3.7521815008726006E-2</v>
      </c>
      <c r="AX1247" s="112"/>
      <c r="BN1247" s="476"/>
      <c r="BO1247" s="566"/>
      <c r="BP1247" s="569"/>
      <c r="BQ1247" s="569"/>
      <c r="BR1247" s="388" t="s">
        <v>134</v>
      </c>
      <c r="BS1247" s="374">
        <v>23683</v>
      </c>
      <c r="BT1247" s="329">
        <v>1.5817169205575112E-3</v>
      </c>
      <c r="BU1247" s="374">
        <v>3</v>
      </c>
      <c r="BV1247" s="329">
        <v>0.17647058823529413</v>
      </c>
      <c r="BW1247" s="374">
        <v>7894.333333333333</v>
      </c>
      <c r="BX1247" s="389">
        <v>2.3006134969325155E-3</v>
      </c>
      <c r="CA1247" s="9"/>
      <c r="CB1247" s="138"/>
      <c r="CC1247" s="138"/>
      <c r="CD1247" s="138"/>
      <c r="CE1247" s="138"/>
      <c r="CF1247" s="138"/>
      <c r="CG1247" s="138"/>
      <c r="CH1247" s="1"/>
      <c r="CI1247" s="9"/>
      <c r="CJ1247" s="130"/>
      <c r="CK1247" s="130"/>
      <c r="CL1247" s="130"/>
      <c r="CM1247" s="1"/>
      <c r="CN1247" s="1"/>
      <c r="CO1247" s="1"/>
      <c r="CP1247" s="1"/>
      <c r="CQ1247" s="1"/>
    </row>
    <row r="1248" spans="2:95" s="14" customFormat="1" ht="13.5" customHeight="1">
      <c r="B1248" s="451"/>
      <c r="C1248" s="566"/>
      <c r="D1248" s="581"/>
      <c r="E1248" s="569"/>
      <c r="F1248" s="569"/>
      <c r="G1248" s="116" t="s">
        <v>134</v>
      </c>
      <c r="H1248" s="187">
        <v>2460834</v>
      </c>
      <c r="I1248" s="160">
        <f>IFERROR(H1248/E1247,"-")</f>
        <v>2.6600016214025132E-2</v>
      </c>
      <c r="J1248" s="187">
        <v>33</v>
      </c>
      <c r="K1248" s="160">
        <f>IFERROR(J1248/F1247,"-")</f>
        <v>0.24444444444444444</v>
      </c>
      <c r="L1248" s="190">
        <f t="shared" si="710"/>
        <v>74570.727272727279</v>
      </c>
      <c r="M1248" s="101">
        <f t="shared" ref="M1248:M1264" si="720">IFERROR(J1248/$BL$74,0)</f>
        <v>2.8795811518324606E-2</v>
      </c>
      <c r="N1248" s="569"/>
      <c r="O1248" s="569"/>
      <c r="P1248" s="116" t="s">
        <v>134</v>
      </c>
      <c r="Q1248" s="187">
        <v>176567</v>
      </c>
      <c r="R1248" s="160">
        <f>IFERROR(Q1248/N1247,"-")</f>
        <v>2.4536416846856361E-2</v>
      </c>
      <c r="S1248" s="187">
        <v>8</v>
      </c>
      <c r="T1248" s="160">
        <f>IFERROR(S1248/O1247,"-")</f>
        <v>0.5</v>
      </c>
      <c r="U1248" s="190">
        <f t="shared" si="711"/>
        <v>22070.875</v>
      </c>
      <c r="V1248" s="101">
        <f t="shared" ref="V1248:V1264" si="721">IFERROR(S1248/$BL$74,0)</f>
        <v>6.9808027923211171E-3</v>
      </c>
      <c r="W1248" s="569"/>
      <c r="X1248" s="569"/>
      <c r="Y1248" s="116" t="s">
        <v>134</v>
      </c>
      <c r="Z1248" s="187">
        <v>20021</v>
      </c>
      <c r="AA1248" s="160">
        <f>IFERROR(Z1248/W1247,"-")</f>
        <v>2.6611638354999069E-3</v>
      </c>
      <c r="AB1248" s="187">
        <v>1</v>
      </c>
      <c r="AC1248" s="160">
        <f>IFERROR(AB1248/X1247,"-")</f>
        <v>0.2</v>
      </c>
      <c r="AD1248" s="190">
        <f t="shared" si="712"/>
        <v>20021</v>
      </c>
      <c r="AE1248" s="101">
        <f t="shared" ref="AE1248:AE1264" si="722">IFERROR(AB1248/$BL$74,0)</f>
        <v>8.7260034904013963E-4</v>
      </c>
      <c r="AF1248" s="569"/>
      <c r="AG1248" s="569"/>
      <c r="AH1248" s="116" t="s">
        <v>134</v>
      </c>
      <c r="AI1248" s="187">
        <v>13008</v>
      </c>
      <c r="AJ1248" s="160">
        <f>IFERROR(AI1248/AF1247,"-")</f>
        <v>2.0141492124100577E-3</v>
      </c>
      <c r="AK1248" s="187">
        <v>2</v>
      </c>
      <c r="AL1248" s="160">
        <f>IFERROR(AK1248/AG1247,"-")</f>
        <v>0.4</v>
      </c>
      <c r="AM1248" s="190">
        <f t="shared" si="713"/>
        <v>6504</v>
      </c>
      <c r="AN1248" s="101">
        <f t="shared" ref="AN1248:AN1264" si="723">IFERROR(AK1248/$BL$74,0)</f>
        <v>1.7452006980802793E-3</v>
      </c>
      <c r="AO1248" s="569"/>
      <c r="AP1248" s="586"/>
      <c r="AQ1248" s="116" t="s">
        <v>134</v>
      </c>
      <c r="AR1248" s="187">
        <f t="shared" si="708"/>
        <v>2670430</v>
      </c>
      <c r="AS1248" s="160">
        <f>IFERROR(AR1248/AO1247,"-")</f>
        <v>2.348862915605927E-2</v>
      </c>
      <c r="AT1248" s="187">
        <f t="shared" si="709"/>
        <v>44</v>
      </c>
      <c r="AU1248" s="160">
        <f>IFERROR(AT1248/AP1247,"-")</f>
        <v>0.27329192546583853</v>
      </c>
      <c r="AV1248" s="190">
        <f t="shared" si="714"/>
        <v>60691.590909090912</v>
      </c>
      <c r="AW1248" s="101">
        <f t="shared" ref="AW1248:AW1264" si="724">IFERROR(AT1248/$BL$74,0)</f>
        <v>3.8394415357766144E-2</v>
      </c>
      <c r="AX1248" s="112"/>
      <c r="BN1248" s="476"/>
      <c r="BO1248" s="566"/>
      <c r="BP1248" s="569"/>
      <c r="BQ1248" s="569"/>
      <c r="BR1248" s="388" t="s">
        <v>135</v>
      </c>
      <c r="BS1248" s="374">
        <v>30613</v>
      </c>
      <c r="BT1248" s="329">
        <v>2.0445509474740151E-3</v>
      </c>
      <c r="BU1248" s="374">
        <v>5</v>
      </c>
      <c r="BV1248" s="329">
        <v>0.29411764705882354</v>
      </c>
      <c r="BW1248" s="374">
        <v>6122.6</v>
      </c>
      <c r="BX1248" s="389">
        <v>3.8343558282208589E-3</v>
      </c>
      <c r="CA1248" s="9"/>
      <c r="CB1248" s="138"/>
      <c r="CC1248" s="138"/>
      <c r="CD1248" s="138"/>
      <c r="CE1248" s="138"/>
      <c r="CF1248" s="138"/>
      <c r="CG1248" s="138"/>
      <c r="CH1248" s="1"/>
      <c r="CI1248" s="9"/>
      <c r="CJ1248" s="130"/>
      <c r="CK1248" s="130"/>
      <c r="CL1248" s="130"/>
      <c r="CM1248" s="1"/>
      <c r="CN1248" s="1"/>
      <c r="CO1248" s="1"/>
      <c r="CP1248" s="1"/>
      <c r="CQ1248" s="1"/>
    </row>
    <row r="1249" spans="2:95" s="14" customFormat="1" ht="13.5" customHeight="1">
      <c r="B1249" s="451"/>
      <c r="C1249" s="566"/>
      <c r="D1249" s="581"/>
      <c r="E1249" s="569"/>
      <c r="F1249" s="569"/>
      <c r="G1249" s="116" t="s">
        <v>474</v>
      </c>
      <c r="H1249" s="187">
        <v>1187293</v>
      </c>
      <c r="I1249" s="160">
        <f>IFERROR(H1249/E1247,"-")</f>
        <v>1.2833865693825159E-2</v>
      </c>
      <c r="J1249" s="187">
        <v>14</v>
      </c>
      <c r="K1249" s="160">
        <f>IFERROR(J1249/F1247,"-")</f>
        <v>0.1037037037037037</v>
      </c>
      <c r="L1249" s="190">
        <f t="shared" ref="L1249" si="725">IFERROR(H1249/J1249,"-")</f>
        <v>84806.642857142855</v>
      </c>
      <c r="M1249" s="101">
        <f t="shared" si="720"/>
        <v>1.2216404886561954E-2</v>
      </c>
      <c r="N1249" s="569"/>
      <c r="O1249" s="569"/>
      <c r="P1249" s="116" t="s">
        <v>474</v>
      </c>
      <c r="Q1249" s="187">
        <v>0</v>
      </c>
      <c r="R1249" s="160">
        <f>IFERROR(Q1249/N1247,"-")</f>
        <v>0</v>
      </c>
      <c r="S1249" s="187">
        <v>0</v>
      </c>
      <c r="T1249" s="160">
        <f>IFERROR(S1249/O1247,"-")</f>
        <v>0</v>
      </c>
      <c r="U1249" s="190" t="str">
        <f t="shared" ref="U1249" si="726">IFERROR(Q1249/S1249,"-")</f>
        <v>-</v>
      </c>
      <c r="V1249" s="101">
        <f t="shared" si="721"/>
        <v>0</v>
      </c>
      <c r="W1249" s="569"/>
      <c r="X1249" s="569"/>
      <c r="Y1249" s="116" t="s">
        <v>474</v>
      </c>
      <c r="Z1249" s="187">
        <v>2076</v>
      </c>
      <c r="AA1249" s="160">
        <f>IFERROR(Z1249/W1247,"-")</f>
        <v>2.7593907010128399E-4</v>
      </c>
      <c r="AB1249" s="187">
        <v>1</v>
      </c>
      <c r="AC1249" s="160">
        <f>IFERROR(AB1249/X1247,"-")</f>
        <v>0.2</v>
      </c>
      <c r="AD1249" s="190">
        <f t="shared" ref="AD1249" si="727">IFERROR(Z1249/AB1249,"-")</f>
        <v>2076</v>
      </c>
      <c r="AE1249" s="101">
        <f t="shared" si="722"/>
        <v>8.7260034904013963E-4</v>
      </c>
      <c r="AF1249" s="569"/>
      <c r="AG1249" s="569"/>
      <c r="AH1249" s="116" t="s">
        <v>474</v>
      </c>
      <c r="AI1249" s="187">
        <v>0</v>
      </c>
      <c r="AJ1249" s="160">
        <f>IFERROR(AI1249/AF1247,"-")</f>
        <v>0</v>
      </c>
      <c r="AK1249" s="187">
        <v>0</v>
      </c>
      <c r="AL1249" s="160">
        <f>IFERROR(AK1249/AG1247,"-")</f>
        <v>0</v>
      </c>
      <c r="AM1249" s="190" t="str">
        <f t="shared" ref="AM1249" si="728">IFERROR(AI1249/AK1249,"-")</f>
        <v>-</v>
      </c>
      <c r="AN1249" s="101">
        <f t="shared" si="723"/>
        <v>0</v>
      </c>
      <c r="AO1249" s="569"/>
      <c r="AP1249" s="586"/>
      <c r="AQ1249" s="116" t="s">
        <v>474</v>
      </c>
      <c r="AR1249" s="187">
        <f t="shared" ref="AR1249" si="729">SUM(H1249,Q1249,Z1249,AI1249)</f>
        <v>1189369</v>
      </c>
      <c r="AS1249" s="160">
        <f>IFERROR(AR1249/AO1247,"-")</f>
        <v>1.0461479001776141E-2</v>
      </c>
      <c r="AT1249" s="187">
        <f t="shared" ref="AT1249" si="730">SUM(J1249,S1249,AB1249,AK1249)</f>
        <v>15</v>
      </c>
      <c r="AU1249" s="160">
        <f>IFERROR(AT1249/AP1247,"-")</f>
        <v>9.3167701863354033E-2</v>
      </c>
      <c r="AV1249" s="190">
        <f t="shared" ref="AV1249" si="731">IFERROR(AR1249/AT1249,"-")</f>
        <v>79291.266666666663</v>
      </c>
      <c r="AW1249" s="101">
        <f t="shared" si="724"/>
        <v>1.3089005235602094E-2</v>
      </c>
      <c r="AX1249" s="111"/>
      <c r="BJ1249" s="12"/>
      <c r="BM1249" s="12"/>
      <c r="BN1249" s="476"/>
      <c r="BO1249" s="566"/>
      <c r="BP1249" s="569"/>
      <c r="BQ1249" s="569"/>
      <c r="BR1249" s="388" t="s">
        <v>136</v>
      </c>
      <c r="BS1249" s="374">
        <v>0</v>
      </c>
      <c r="BT1249" s="329">
        <v>0</v>
      </c>
      <c r="BU1249" s="374">
        <v>0</v>
      </c>
      <c r="BV1249" s="329">
        <v>0</v>
      </c>
      <c r="BW1249" s="374" t="s">
        <v>329</v>
      </c>
      <c r="BX1249" s="389">
        <v>0</v>
      </c>
      <c r="BY1249" s="12"/>
      <c r="CA1249" s="9"/>
      <c r="CB1249" s="138"/>
      <c r="CC1249" s="138"/>
      <c r="CD1249" s="138"/>
      <c r="CE1249" s="138"/>
      <c r="CF1249" s="138"/>
      <c r="CG1249" s="138"/>
      <c r="CH1249" s="1"/>
      <c r="CI1249" s="9"/>
      <c r="CJ1249" s="130"/>
      <c r="CK1249" s="130"/>
      <c r="CL1249" s="130"/>
      <c r="CM1249" s="1"/>
      <c r="CN1249" s="1"/>
      <c r="CO1249" s="1"/>
      <c r="CP1249" s="1"/>
      <c r="CQ1249" s="1"/>
    </row>
    <row r="1250" spans="2:95" s="14" customFormat="1" ht="13.5" customHeight="1">
      <c r="B1250" s="451"/>
      <c r="C1250" s="566"/>
      <c r="D1250" s="581"/>
      <c r="E1250" s="569"/>
      <c r="F1250" s="569"/>
      <c r="G1250" s="117" t="s">
        <v>135</v>
      </c>
      <c r="H1250" s="187">
        <v>2906748</v>
      </c>
      <c r="I1250" s="160">
        <f>IFERROR(H1250/E1247,"-")</f>
        <v>3.142005674908796E-2</v>
      </c>
      <c r="J1250" s="187">
        <v>43</v>
      </c>
      <c r="K1250" s="160">
        <f>IFERROR(J1250/F1247,"-")</f>
        <v>0.31851851851851853</v>
      </c>
      <c r="L1250" s="190">
        <f t="shared" si="710"/>
        <v>67598.790697674413</v>
      </c>
      <c r="M1250" s="101">
        <f t="shared" si="720"/>
        <v>3.7521815008726006E-2</v>
      </c>
      <c r="N1250" s="569"/>
      <c r="O1250" s="569"/>
      <c r="P1250" s="117" t="s">
        <v>135</v>
      </c>
      <c r="Q1250" s="187">
        <v>108637</v>
      </c>
      <c r="R1250" s="160">
        <f>IFERROR(Q1250/N1247,"-")</f>
        <v>1.5096607616326576E-2</v>
      </c>
      <c r="S1250" s="187">
        <v>7</v>
      </c>
      <c r="T1250" s="160">
        <f>IFERROR(S1250/O1247,"-")</f>
        <v>0.4375</v>
      </c>
      <c r="U1250" s="190">
        <f t="shared" si="711"/>
        <v>15519.571428571429</v>
      </c>
      <c r="V1250" s="101">
        <f t="shared" si="721"/>
        <v>6.1082024432809771E-3</v>
      </c>
      <c r="W1250" s="569"/>
      <c r="X1250" s="569"/>
      <c r="Y1250" s="117" t="s">
        <v>135</v>
      </c>
      <c r="Z1250" s="187">
        <v>10389</v>
      </c>
      <c r="AA1250" s="160">
        <f>IFERROR(Z1250/W1247,"-")</f>
        <v>1.3808916181513677E-3</v>
      </c>
      <c r="AB1250" s="187">
        <v>1</v>
      </c>
      <c r="AC1250" s="160">
        <f>IFERROR(AB1250/X1247,"-")</f>
        <v>0.2</v>
      </c>
      <c r="AD1250" s="190">
        <f t="shared" si="712"/>
        <v>10389</v>
      </c>
      <c r="AE1250" s="101">
        <f t="shared" si="722"/>
        <v>8.7260034904013963E-4</v>
      </c>
      <c r="AF1250" s="569"/>
      <c r="AG1250" s="569"/>
      <c r="AH1250" s="117" t="s">
        <v>135</v>
      </c>
      <c r="AI1250" s="187">
        <v>1177651</v>
      </c>
      <c r="AJ1250" s="160">
        <f>IFERROR(AI1250/AF1247,"-")</f>
        <v>0.18234662009101452</v>
      </c>
      <c r="AK1250" s="187">
        <v>3</v>
      </c>
      <c r="AL1250" s="160">
        <f>IFERROR(AK1250/AG1247,"-")</f>
        <v>0.6</v>
      </c>
      <c r="AM1250" s="190">
        <f t="shared" si="713"/>
        <v>392550.33333333331</v>
      </c>
      <c r="AN1250" s="101">
        <f t="shared" si="723"/>
        <v>2.617801047120419E-3</v>
      </c>
      <c r="AO1250" s="569"/>
      <c r="AP1250" s="586"/>
      <c r="AQ1250" s="117" t="s">
        <v>135</v>
      </c>
      <c r="AR1250" s="187">
        <f t="shared" si="708"/>
        <v>4203425</v>
      </c>
      <c r="AS1250" s="160">
        <f>IFERROR(AR1250/AO1247,"-")</f>
        <v>3.6972581573120597E-2</v>
      </c>
      <c r="AT1250" s="187">
        <f t="shared" si="709"/>
        <v>54</v>
      </c>
      <c r="AU1250" s="160">
        <f>IFERROR(AT1250/AP1247,"-")</f>
        <v>0.33540372670807456</v>
      </c>
      <c r="AV1250" s="190">
        <f t="shared" si="714"/>
        <v>77841.203703703708</v>
      </c>
      <c r="AW1250" s="101">
        <f t="shared" si="724"/>
        <v>4.712041884816754E-2</v>
      </c>
      <c r="AX1250" s="112"/>
      <c r="BN1250" s="476"/>
      <c r="BO1250" s="566"/>
      <c r="BP1250" s="569"/>
      <c r="BQ1250" s="569"/>
      <c r="BR1250" s="388" t="s">
        <v>137</v>
      </c>
      <c r="BS1250" s="374">
        <v>49875</v>
      </c>
      <c r="BT1250" s="329">
        <v>3.3310024664445332E-3</v>
      </c>
      <c r="BU1250" s="374">
        <v>8</v>
      </c>
      <c r="BV1250" s="329">
        <v>0.47058823529411764</v>
      </c>
      <c r="BW1250" s="374">
        <v>6234.375</v>
      </c>
      <c r="BX1250" s="389">
        <v>6.1349693251533744E-3</v>
      </c>
      <c r="CA1250" s="9"/>
      <c r="CB1250" s="138"/>
      <c r="CC1250" s="138"/>
      <c r="CD1250" s="138"/>
      <c r="CE1250" s="138"/>
      <c r="CF1250" s="138"/>
      <c r="CG1250" s="138"/>
      <c r="CH1250" s="1"/>
      <c r="CI1250" s="9"/>
      <c r="CJ1250" s="130"/>
      <c r="CK1250" s="130"/>
      <c r="CL1250" s="130"/>
      <c r="CM1250" s="1"/>
      <c r="CN1250" s="1"/>
      <c r="CO1250" s="1"/>
      <c r="CP1250" s="1"/>
      <c r="CQ1250" s="1"/>
    </row>
    <row r="1251" spans="2:95" s="14" customFormat="1" ht="13.5" customHeight="1">
      <c r="B1251" s="451"/>
      <c r="C1251" s="566"/>
      <c r="D1251" s="581"/>
      <c r="E1251" s="569"/>
      <c r="F1251" s="569"/>
      <c r="G1251" s="117" t="s">
        <v>136</v>
      </c>
      <c r="H1251" s="187">
        <v>51931</v>
      </c>
      <c r="I1251" s="160">
        <f>IFERROR(H1251/E1247,"-")</f>
        <v>5.6134035941089039E-4</v>
      </c>
      <c r="J1251" s="187">
        <v>9</v>
      </c>
      <c r="K1251" s="160">
        <f>IFERROR(J1251/F1247,"-")</f>
        <v>6.6666666666666666E-2</v>
      </c>
      <c r="L1251" s="190">
        <f t="shared" si="710"/>
        <v>5770.1111111111113</v>
      </c>
      <c r="M1251" s="101">
        <f t="shared" si="720"/>
        <v>7.8534031413612562E-3</v>
      </c>
      <c r="N1251" s="569"/>
      <c r="O1251" s="569"/>
      <c r="P1251" s="117" t="s">
        <v>136</v>
      </c>
      <c r="Q1251" s="187">
        <v>21397</v>
      </c>
      <c r="R1251" s="160">
        <f>IFERROR(Q1251/N1247,"-")</f>
        <v>2.9734078920307053E-3</v>
      </c>
      <c r="S1251" s="187">
        <v>1</v>
      </c>
      <c r="T1251" s="160">
        <f>IFERROR(S1251/O1247,"-")</f>
        <v>6.25E-2</v>
      </c>
      <c r="U1251" s="190">
        <f t="shared" si="711"/>
        <v>21397</v>
      </c>
      <c r="V1251" s="101">
        <f t="shared" si="721"/>
        <v>8.7260034904013963E-4</v>
      </c>
      <c r="W1251" s="569"/>
      <c r="X1251" s="569"/>
      <c r="Y1251" s="117" t="s">
        <v>136</v>
      </c>
      <c r="Z1251" s="187">
        <v>0</v>
      </c>
      <c r="AA1251" s="160">
        <f>IFERROR(Z1251/W1247,"-")</f>
        <v>0</v>
      </c>
      <c r="AB1251" s="187">
        <v>0</v>
      </c>
      <c r="AC1251" s="160">
        <f>IFERROR(AB1251/X1247,"-")</f>
        <v>0</v>
      </c>
      <c r="AD1251" s="190" t="str">
        <f t="shared" si="712"/>
        <v>-</v>
      </c>
      <c r="AE1251" s="101">
        <f t="shared" si="722"/>
        <v>0</v>
      </c>
      <c r="AF1251" s="569"/>
      <c r="AG1251" s="569"/>
      <c r="AH1251" s="117" t="s">
        <v>136</v>
      </c>
      <c r="AI1251" s="187">
        <v>0</v>
      </c>
      <c r="AJ1251" s="160">
        <f>IFERROR(AI1251/AF1247,"-")</f>
        <v>0</v>
      </c>
      <c r="AK1251" s="187">
        <v>0</v>
      </c>
      <c r="AL1251" s="160">
        <f>IFERROR(AK1251/AG1247,"-")</f>
        <v>0</v>
      </c>
      <c r="AM1251" s="190" t="str">
        <f t="shared" si="713"/>
        <v>-</v>
      </c>
      <c r="AN1251" s="101">
        <f t="shared" si="723"/>
        <v>0</v>
      </c>
      <c r="AO1251" s="569"/>
      <c r="AP1251" s="586"/>
      <c r="AQ1251" s="117" t="s">
        <v>136</v>
      </c>
      <c r="AR1251" s="187">
        <f t="shared" si="708"/>
        <v>73328</v>
      </c>
      <c r="AS1251" s="160">
        <f>IFERROR(AR1251/AO1247,"-")</f>
        <v>6.4498009637231244E-4</v>
      </c>
      <c r="AT1251" s="187">
        <f t="shared" si="709"/>
        <v>10</v>
      </c>
      <c r="AU1251" s="160">
        <f>IFERROR(AT1251/AP1247,"-")</f>
        <v>6.2111801242236024E-2</v>
      </c>
      <c r="AV1251" s="190">
        <f t="shared" si="714"/>
        <v>7332.8</v>
      </c>
      <c r="AW1251" s="101">
        <f t="shared" si="724"/>
        <v>8.7260034904013961E-3</v>
      </c>
      <c r="AX1251" s="112"/>
      <c r="BN1251" s="476"/>
      <c r="BO1251" s="566"/>
      <c r="BP1251" s="569"/>
      <c r="BQ1251" s="569"/>
      <c r="BR1251" s="388" t="s">
        <v>138</v>
      </c>
      <c r="BS1251" s="374">
        <v>142303</v>
      </c>
      <c r="BT1251" s="329">
        <v>9.5039928618036364E-3</v>
      </c>
      <c r="BU1251" s="374">
        <v>4</v>
      </c>
      <c r="BV1251" s="329">
        <v>0.23529411764705882</v>
      </c>
      <c r="BW1251" s="374">
        <v>35575.75</v>
      </c>
      <c r="BX1251" s="389">
        <v>3.0674846625766872E-3</v>
      </c>
      <c r="CA1251" s="9"/>
      <c r="CB1251" s="138"/>
      <c r="CC1251" s="138"/>
      <c r="CD1251" s="138"/>
      <c r="CE1251" s="138"/>
      <c r="CF1251" s="138"/>
      <c r="CG1251" s="138"/>
      <c r="CH1251" s="1"/>
      <c r="CI1251" s="9"/>
      <c r="CJ1251" s="130"/>
      <c r="CK1251" s="130"/>
      <c r="CL1251" s="130"/>
      <c r="CM1251" s="1"/>
      <c r="CN1251" s="1"/>
      <c r="CO1251" s="1"/>
      <c r="CP1251" s="1"/>
      <c r="CQ1251" s="1"/>
    </row>
    <row r="1252" spans="2:95" s="14" customFormat="1" ht="13.5" customHeight="1">
      <c r="B1252" s="451"/>
      <c r="C1252" s="566"/>
      <c r="D1252" s="581"/>
      <c r="E1252" s="569"/>
      <c r="F1252" s="569"/>
      <c r="G1252" s="117" t="s">
        <v>137</v>
      </c>
      <c r="H1252" s="187">
        <v>3258883</v>
      </c>
      <c r="I1252" s="160">
        <f>IFERROR(H1252/E1247,"-")</f>
        <v>3.5226407242264557E-2</v>
      </c>
      <c r="J1252" s="187">
        <v>60</v>
      </c>
      <c r="K1252" s="160">
        <f>IFERROR(J1252/F1247,"-")</f>
        <v>0.44444444444444442</v>
      </c>
      <c r="L1252" s="190">
        <f t="shared" si="710"/>
        <v>54314.716666666667</v>
      </c>
      <c r="M1252" s="101">
        <f t="shared" si="720"/>
        <v>5.2356020942408377E-2</v>
      </c>
      <c r="N1252" s="569"/>
      <c r="O1252" s="569"/>
      <c r="P1252" s="117" t="s">
        <v>137</v>
      </c>
      <c r="Q1252" s="187">
        <v>228069</v>
      </c>
      <c r="R1252" s="160">
        <f>IFERROR(Q1252/N1247,"-")</f>
        <v>3.1693329182948586E-2</v>
      </c>
      <c r="S1252" s="187">
        <v>8</v>
      </c>
      <c r="T1252" s="160">
        <f>IFERROR(S1252/O1247,"-")</f>
        <v>0.5</v>
      </c>
      <c r="U1252" s="190">
        <f t="shared" si="711"/>
        <v>28508.625</v>
      </c>
      <c r="V1252" s="101">
        <f t="shared" si="721"/>
        <v>6.9808027923211171E-3</v>
      </c>
      <c r="W1252" s="569"/>
      <c r="X1252" s="569"/>
      <c r="Y1252" s="117" t="s">
        <v>137</v>
      </c>
      <c r="Z1252" s="187">
        <v>28582</v>
      </c>
      <c r="AA1252" s="160">
        <f>IFERROR(Z1252/W1247,"-")</f>
        <v>3.7990802030996623E-3</v>
      </c>
      <c r="AB1252" s="187">
        <v>2</v>
      </c>
      <c r="AC1252" s="160">
        <f>IFERROR(AB1252/X1247,"-")</f>
        <v>0.4</v>
      </c>
      <c r="AD1252" s="190">
        <f t="shared" si="712"/>
        <v>14291</v>
      </c>
      <c r="AE1252" s="101">
        <f t="shared" si="722"/>
        <v>1.7452006980802793E-3</v>
      </c>
      <c r="AF1252" s="569"/>
      <c r="AG1252" s="569"/>
      <c r="AH1252" s="117" t="s">
        <v>137</v>
      </c>
      <c r="AI1252" s="187">
        <v>47400</v>
      </c>
      <c r="AJ1252" s="160">
        <f>IFERROR(AI1252/AF1247,"-")</f>
        <v>7.3393813551842508E-3</v>
      </c>
      <c r="AK1252" s="187">
        <v>3</v>
      </c>
      <c r="AL1252" s="160">
        <f>IFERROR(AK1252/AG1247,"-")</f>
        <v>0.6</v>
      </c>
      <c r="AM1252" s="190">
        <f t="shared" si="713"/>
        <v>15800</v>
      </c>
      <c r="AN1252" s="101">
        <f t="shared" si="723"/>
        <v>2.617801047120419E-3</v>
      </c>
      <c r="AO1252" s="569"/>
      <c r="AP1252" s="586"/>
      <c r="AQ1252" s="117" t="s">
        <v>137</v>
      </c>
      <c r="AR1252" s="187">
        <f t="shared" si="708"/>
        <v>3562934</v>
      </c>
      <c r="AS1252" s="160">
        <f>IFERROR(AR1252/AO1247,"-")</f>
        <v>3.1338936213836308E-2</v>
      </c>
      <c r="AT1252" s="187">
        <f t="shared" si="709"/>
        <v>73</v>
      </c>
      <c r="AU1252" s="160">
        <f>IFERROR(AT1252/AP1247,"-")</f>
        <v>0.453416149068323</v>
      </c>
      <c r="AV1252" s="190">
        <f t="shared" si="714"/>
        <v>48807.315068493153</v>
      </c>
      <c r="AW1252" s="101">
        <f t="shared" si="724"/>
        <v>6.3699825479930194E-2</v>
      </c>
      <c r="AX1252" s="112"/>
      <c r="BN1252" s="476"/>
      <c r="BO1252" s="566"/>
      <c r="BP1252" s="569"/>
      <c r="BQ1252" s="569"/>
      <c r="BR1252" s="388" t="s">
        <v>139</v>
      </c>
      <c r="BS1252" s="374">
        <v>56934</v>
      </c>
      <c r="BT1252" s="329">
        <v>3.8024520185374043E-3</v>
      </c>
      <c r="BU1252" s="374">
        <v>2</v>
      </c>
      <c r="BV1252" s="329">
        <v>0.11764705882352941</v>
      </c>
      <c r="BW1252" s="374">
        <v>28467</v>
      </c>
      <c r="BX1252" s="389">
        <v>1.5337423312883436E-3</v>
      </c>
      <c r="CA1252" s="9"/>
      <c r="CB1252" s="138"/>
      <c r="CC1252" s="138"/>
      <c r="CD1252" s="138"/>
      <c r="CE1252" s="138"/>
      <c r="CF1252" s="138"/>
      <c r="CG1252" s="138"/>
      <c r="CH1252" s="1"/>
      <c r="CI1252" s="9"/>
      <c r="CJ1252" s="130"/>
      <c r="CK1252" s="130"/>
      <c r="CL1252" s="130"/>
      <c r="CM1252" s="1"/>
      <c r="CN1252" s="1"/>
      <c r="CO1252" s="1"/>
      <c r="CP1252" s="1"/>
      <c r="CQ1252" s="1"/>
    </row>
    <row r="1253" spans="2:95" s="14" customFormat="1" ht="13.5" customHeight="1">
      <c r="B1253" s="451"/>
      <c r="C1253" s="566"/>
      <c r="D1253" s="581"/>
      <c r="E1253" s="569"/>
      <c r="F1253" s="569"/>
      <c r="G1253" s="117" t="s">
        <v>138</v>
      </c>
      <c r="H1253" s="187">
        <v>3972414</v>
      </c>
      <c r="I1253" s="160">
        <f>IFERROR(H1253/E1247,"-")</f>
        <v>4.2939213619781112E-2</v>
      </c>
      <c r="J1253" s="187">
        <v>62</v>
      </c>
      <c r="K1253" s="160">
        <f>IFERROR(J1253/F1247,"-")</f>
        <v>0.45925925925925926</v>
      </c>
      <c r="L1253" s="190">
        <f t="shared" si="710"/>
        <v>64071.193548387098</v>
      </c>
      <c r="M1253" s="101">
        <f t="shared" si="720"/>
        <v>5.4101221640488653E-2</v>
      </c>
      <c r="N1253" s="569"/>
      <c r="O1253" s="569"/>
      <c r="P1253" s="117" t="s">
        <v>138</v>
      </c>
      <c r="Q1253" s="187">
        <v>689545</v>
      </c>
      <c r="R1253" s="160">
        <f>IFERROR(Q1253/N1247,"-")</f>
        <v>9.5821776179385559E-2</v>
      </c>
      <c r="S1253" s="187">
        <v>10</v>
      </c>
      <c r="T1253" s="160">
        <f>IFERROR(S1253/O1247,"-")</f>
        <v>0.625</v>
      </c>
      <c r="U1253" s="190">
        <f t="shared" si="711"/>
        <v>68954.5</v>
      </c>
      <c r="V1253" s="101">
        <f t="shared" si="721"/>
        <v>8.7260034904013961E-3</v>
      </c>
      <c r="W1253" s="569"/>
      <c r="X1253" s="569"/>
      <c r="Y1253" s="117" t="s">
        <v>138</v>
      </c>
      <c r="Z1253" s="187">
        <v>45537</v>
      </c>
      <c r="AA1253" s="160">
        <f>IFERROR(Z1253/W1247,"-")</f>
        <v>6.052715527554031E-3</v>
      </c>
      <c r="AB1253" s="187">
        <v>2</v>
      </c>
      <c r="AC1253" s="160">
        <f>IFERROR(AB1253/X1247,"-")</f>
        <v>0.4</v>
      </c>
      <c r="AD1253" s="190">
        <f t="shared" si="712"/>
        <v>22768.5</v>
      </c>
      <c r="AE1253" s="101">
        <f t="shared" si="722"/>
        <v>1.7452006980802793E-3</v>
      </c>
      <c r="AF1253" s="569"/>
      <c r="AG1253" s="569"/>
      <c r="AH1253" s="117" t="s">
        <v>138</v>
      </c>
      <c r="AI1253" s="187">
        <v>241777</v>
      </c>
      <c r="AJ1253" s="160">
        <f>IFERROR(AI1253/AF1247,"-")</f>
        <v>3.7436573964396258E-2</v>
      </c>
      <c r="AK1253" s="187">
        <v>3</v>
      </c>
      <c r="AL1253" s="160">
        <f>IFERROR(AK1253/AG1247,"-")</f>
        <v>0.6</v>
      </c>
      <c r="AM1253" s="190">
        <f t="shared" si="713"/>
        <v>80592.333333333328</v>
      </c>
      <c r="AN1253" s="101">
        <f t="shared" si="723"/>
        <v>2.617801047120419E-3</v>
      </c>
      <c r="AO1253" s="569"/>
      <c r="AP1253" s="586"/>
      <c r="AQ1253" s="117" t="s">
        <v>138</v>
      </c>
      <c r="AR1253" s="187">
        <f t="shared" si="708"/>
        <v>4949273</v>
      </c>
      <c r="AS1253" s="160">
        <f>IFERROR(AR1253/AO1247,"-")</f>
        <v>4.3532928438153005E-2</v>
      </c>
      <c r="AT1253" s="187">
        <f t="shared" si="709"/>
        <v>77</v>
      </c>
      <c r="AU1253" s="160">
        <f>IFERROR(AT1253/AP1247,"-")</f>
        <v>0.47826086956521741</v>
      </c>
      <c r="AV1253" s="190">
        <f t="shared" si="714"/>
        <v>64276.272727272728</v>
      </c>
      <c r="AW1253" s="101">
        <f t="shared" si="724"/>
        <v>6.7190226876090747E-2</v>
      </c>
      <c r="AX1253" s="112"/>
      <c r="BN1253" s="476"/>
      <c r="BO1253" s="566"/>
      <c r="BP1253" s="569"/>
      <c r="BQ1253" s="569"/>
      <c r="BR1253" s="388" t="s">
        <v>436</v>
      </c>
      <c r="BS1253" s="374">
        <v>0</v>
      </c>
      <c r="BT1253" s="329">
        <v>0</v>
      </c>
      <c r="BU1253" s="374">
        <v>0</v>
      </c>
      <c r="BV1253" s="329">
        <v>0</v>
      </c>
      <c r="BW1253" s="374" t="s">
        <v>329</v>
      </c>
      <c r="BX1253" s="389">
        <v>0</v>
      </c>
      <c r="CA1253" s="9"/>
      <c r="CB1253" s="138"/>
      <c r="CC1253" s="138"/>
      <c r="CD1253" s="138"/>
      <c r="CE1253" s="138"/>
      <c r="CF1253" s="138"/>
      <c r="CG1253" s="138"/>
      <c r="CH1253" s="1"/>
      <c r="CI1253" s="9"/>
      <c r="CJ1253" s="130"/>
      <c r="CK1253" s="130"/>
      <c r="CL1253" s="130"/>
      <c r="CM1253" s="1"/>
      <c r="CN1253" s="1"/>
      <c r="CO1253" s="1"/>
      <c r="CP1253" s="1"/>
      <c r="CQ1253" s="1"/>
    </row>
    <row r="1254" spans="2:95" s="14" customFormat="1" ht="13.5" customHeight="1">
      <c r="B1254" s="451"/>
      <c r="C1254" s="566"/>
      <c r="D1254" s="581"/>
      <c r="E1254" s="569"/>
      <c r="F1254" s="569"/>
      <c r="G1254" s="117" t="s">
        <v>139</v>
      </c>
      <c r="H1254" s="187">
        <v>1155647</v>
      </c>
      <c r="I1254" s="160">
        <f>IFERROR(H1254/E1247,"-")</f>
        <v>1.2491793000945817E-2</v>
      </c>
      <c r="J1254" s="187">
        <v>22</v>
      </c>
      <c r="K1254" s="160">
        <f>IFERROR(J1254/F1247,"-")</f>
        <v>0.16296296296296298</v>
      </c>
      <c r="L1254" s="190">
        <f t="shared" si="710"/>
        <v>52529.409090909088</v>
      </c>
      <c r="M1254" s="101">
        <f t="shared" si="720"/>
        <v>1.9197207678883072E-2</v>
      </c>
      <c r="N1254" s="569"/>
      <c r="O1254" s="569"/>
      <c r="P1254" s="117" t="s">
        <v>139</v>
      </c>
      <c r="Q1254" s="187">
        <v>181215</v>
      </c>
      <c r="R1254" s="160">
        <f>IFERROR(Q1254/N1247,"-")</f>
        <v>2.5182320472699176E-2</v>
      </c>
      <c r="S1254" s="187">
        <v>2</v>
      </c>
      <c r="T1254" s="160">
        <f>IFERROR(S1254/O1247,"-")</f>
        <v>0.125</v>
      </c>
      <c r="U1254" s="190">
        <f t="shared" si="711"/>
        <v>90607.5</v>
      </c>
      <c r="V1254" s="101">
        <f t="shared" si="721"/>
        <v>1.7452006980802793E-3</v>
      </c>
      <c r="W1254" s="569"/>
      <c r="X1254" s="569"/>
      <c r="Y1254" s="117" t="s">
        <v>139</v>
      </c>
      <c r="Z1254" s="187">
        <v>0</v>
      </c>
      <c r="AA1254" s="160">
        <f>IFERROR(Z1254/W1247,"-")</f>
        <v>0</v>
      </c>
      <c r="AB1254" s="187">
        <v>0</v>
      </c>
      <c r="AC1254" s="160">
        <f>IFERROR(AB1254/X1247,"-")</f>
        <v>0</v>
      </c>
      <c r="AD1254" s="190" t="str">
        <f t="shared" si="712"/>
        <v>-</v>
      </c>
      <c r="AE1254" s="101">
        <f t="shared" si="722"/>
        <v>0</v>
      </c>
      <c r="AF1254" s="569"/>
      <c r="AG1254" s="569"/>
      <c r="AH1254" s="117" t="s">
        <v>139</v>
      </c>
      <c r="AI1254" s="187">
        <v>847178</v>
      </c>
      <c r="AJ1254" s="160">
        <f>IFERROR(AI1254/AF1247,"-")</f>
        <v>0.1311764223148161</v>
      </c>
      <c r="AK1254" s="187">
        <v>1</v>
      </c>
      <c r="AL1254" s="160">
        <f>IFERROR(AK1254/AG1247,"-")</f>
        <v>0.2</v>
      </c>
      <c r="AM1254" s="190">
        <f t="shared" si="713"/>
        <v>847178</v>
      </c>
      <c r="AN1254" s="101">
        <f t="shared" si="723"/>
        <v>8.7260034904013963E-4</v>
      </c>
      <c r="AO1254" s="569"/>
      <c r="AP1254" s="586"/>
      <c r="AQ1254" s="117" t="s">
        <v>139</v>
      </c>
      <c r="AR1254" s="187">
        <f t="shared" si="708"/>
        <v>2184040</v>
      </c>
      <c r="AS1254" s="160">
        <f>IFERROR(AR1254/AO1247,"-")</f>
        <v>1.9210428890478196E-2</v>
      </c>
      <c r="AT1254" s="187">
        <f t="shared" si="709"/>
        <v>25</v>
      </c>
      <c r="AU1254" s="160">
        <f>IFERROR(AT1254/AP1247,"-")</f>
        <v>0.15527950310559005</v>
      </c>
      <c r="AV1254" s="190">
        <f t="shared" si="714"/>
        <v>87361.600000000006</v>
      </c>
      <c r="AW1254" s="101">
        <f t="shared" si="724"/>
        <v>2.181500872600349E-2</v>
      </c>
      <c r="AX1254" s="112"/>
      <c r="BN1254" s="476"/>
      <c r="BO1254" s="566"/>
      <c r="BP1254" s="569"/>
      <c r="BQ1254" s="569"/>
      <c r="BR1254" s="388" t="s">
        <v>140</v>
      </c>
      <c r="BS1254" s="374">
        <v>0</v>
      </c>
      <c r="BT1254" s="329">
        <v>0</v>
      </c>
      <c r="BU1254" s="374">
        <v>0</v>
      </c>
      <c r="BV1254" s="329">
        <v>0</v>
      </c>
      <c r="BW1254" s="374" t="s">
        <v>329</v>
      </c>
      <c r="BX1254" s="389">
        <v>0</v>
      </c>
      <c r="CA1254" s="9"/>
      <c r="CB1254" s="138"/>
      <c r="CC1254" s="138"/>
      <c r="CD1254" s="138"/>
      <c r="CE1254" s="138"/>
      <c r="CF1254" s="138"/>
      <c r="CG1254" s="138"/>
      <c r="CH1254" s="1"/>
      <c r="CI1254" s="9"/>
      <c r="CJ1254" s="130"/>
      <c r="CK1254" s="130"/>
      <c r="CL1254" s="130"/>
      <c r="CM1254" s="1"/>
      <c r="CN1254" s="1"/>
      <c r="CO1254" s="1"/>
      <c r="CP1254" s="1"/>
      <c r="CQ1254" s="1"/>
    </row>
    <row r="1255" spans="2:95" s="14" customFormat="1" ht="13.5" customHeight="1">
      <c r="B1255" s="451"/>
      <c r="C1255" s="566"/>
      <c r="D1255" s="581"/>
      <c r="E1255" s="569"/>
      <c r="F1255" s="569"/>
      <c r="G1255" s="117" t="s">
        <v>149</v>
      </c>
      <c r="H1255" s="187">
        <v>0</v>
      </c>
      <c r="I1255" s="160">
        <f>IFERROR(H1255/E1247,"-")</f>
        <v>0</v>
      </c>
      <c r="J1255" s="187">
        <v>0</v>
      </c>
      <c r="K1255" s="160">
        <f>IFERROR(J1255/F1247,"-")</f>
        <v>0</v>
      </c>
      <c r="L1255" s="190" t="str">
        <f t="shared" si="710"/>
        <v>-</v>
      </c>
      <c r="M1255" s="101">
        <f t="shared" si="720"/>
        <v>0</v>
      </c>
      <c r="N1255" s="569"/>
      <c r="O1255" s="569"/>
      <c r="P1255" s="117" t="s">
        <v>149</v>
      </c>
      <c r="Q1255" s="187">
        <v>0</v>
      </c>
      <c r="R1255" s="160">
        <f>IFERROR(Q1255/N1247,"-")</f>
        <v>0</v>
      </c>
      <c r="S1255" s="187">
        <v>0</v>
      </c>
      <c r="T1255" s="160">
        <f>IFERROR(S1255/O1247,"-")</f>
        <v>0</v>
      </c>
      <c r="U1255" s="190" t="str">
        <f t="shared" si="711"/>
        <v>-</v>
      </c>
      <c r="V1255" s="101">
        <f t="shared" si="721"/>
        <v>0</v>
      </c>
      <c r="W1255" s="569"/>
      <c r="X1255" s="569"/>
      <c r="Y1255" s="117" t="s">
        <v>149</v>
      </c>
      <c r="Z1255" s="187">
        <v>0</v>
      </c>
      <c r="AA1255" s="160">
        <f>IFERROR(Z1255/W1247,"-")</f>
        <v>0</v>
      </c>
      <c r="AB1255" s="187">
        <v>0</v>
      </c>
      <c r="AC1255" s="160">
        <f>IFERROR(AB1255/X1247,"-")</f>
        <v>0</v>
      </c>
      <c r="AD1255" s="190" t="str">
        <f t="shared" si="712"/>
        <v>-</v>
      </c>
      <c r="AE1255" s="101">
        <f t="shared" si="722"/>
        <v>0</v>
      </c>
      <c r="AF1255" s="569"/>
      <c r="AG1255" s="569"/>
      <c r="AH1255" s="117" t="s">
        <v>149</v>
      </c>
      <c r="AI1255" s="187">
        <v>0</v>
      </c>
      <c r="AJ1255" s="160">
        <f>IFERROR(AI1255/AF1247,"-")</f>
        <v>0</v>
      </c>
      <c r="AK1255" s="187">
        <v>0</v>
      </c>
      <c r="AL1255" s="160">
        <f>IFERROR(AK1255/AG1247,"-")</f>
        <v>0</v>
      </c>
      <c r="AM1255" s="190" t="str">
        <f t="shared" si="713"/>
        <v>-</v>
      </c>
      <c r="AN1255" s="101">
        <f t="shared" si="723"/>
        <v>0</v>
      </c>
      <c r="AO1255" s="569"/>
      <c r="AP1255" s="586"/>
      <c r="AQ1255" s="117" t="s">
        <v>149</v>
      </c>
      <c r="AR1255" s="187">
        <f t="shared" si="708"/>
        <v>0</v>
      </c>
      <c r="AS1255" s="160">
        <f>IFERROR(AR1255/AO1247,"-")</f>
        <v>0</v>
      </c>
      <c r="AT1255" s="187">
        <f t="shared" si="709"/>
        <v>0</v>
      </c>
      <c r="AU1255" s="160">
        <f>IFERROR(AT1255/AP1247,"-")</f>
        <v>0</v>
      </c>
      <c r="AV1255" s="190" t="str">
        <f t="shared" si="714"/>
        <v>-</v>
      </c>
      <c r="AW1255" s="101">
        <f t="shared" si="724"/>
        <v>0</v>
      </c>
      <c r="AX1255" s="112"/>
      <c r="BN1255" s="476"/>
      <c r="BO1255" s="566"/>
      <c r="BP1255" s="569"/>
      <c r="BQ1255" s="569"/>
      <c r="BR1255" s="388" t="s">
        <v>141</v>
      </c>
      <c r="BS1255" s="374">
        <v>4381</v>
      </c>
      <c r="BT1255" s="329">
        <v>2.9259392091215037E-4</v>
      </c>
      <c r="BU1255" s="374">
        <v>1</v>
      </c>
      <c r="BV1255" s="329">
        <v>5.8823529411764705E-2</v>
      </c>
      <c r="BW1255" s="374">
        <v>4381</v>
      </c>
      <c r="BX1255" s="389">
        <v>7.668711656441718E-4</v>
      </c>
      <c r="CA1255" s="9"/>
      <c r="CB1255" s="138"/>
      <c r="CC1255" s="138"/>
      <c r="CD1255" s="138"/>
      <c r="CE1255" s="138"/>
      <c r="CF1255" s="138"/>
      <c r="CG1255" s="138"/>
      <c r="CH1255" s="1"/>
      <c r="CI1255" s="9"/>
      <c r="CJ1255" s="130"/>
      <c r="CK1255" s="130"/>
      <c r="CL1255" s="130"/>
      <c r="CM1255" s="1"/>
      <c r="CN1255" s="1"/>
      <c r="CO1255" s="1"/>
      <c r="CP1255" s="1"/>
      <c r="CQ1255" s="1"/>
    </row>
    <row r="1256" spans="2:95" s="14" customFormat="1" ht="13.5" customHeight="1">
      <c r="B1256" s="451"/>
      <c r="C1256" s="566"/>
      <c r="D1256" s="581"/>
      <c r="E1256" s="569"/>
      <c r="F1256" s="569"/>
      <c r="G1256" s="117" t="s">
        <v>140</v>
      </c>
      <c r="H1256" s="187">
        <v>102247</v>
      </c>
      <c r="I1256" s="160">
        <f>IFERROR(H1256/E1247,"-")</f>
        <v>1.1052236184299418E-3</v>
      </c>
      <c r="J1256" s="187">
        <v>2</v>
      </c>
      <c r="K1256" s="160">
        <f>IFERROR(J1256/F1247,"-")</f>
        <v>1.4814814814814815E-2</v>
      </c>
      <c r="L1256" s="190">
        <f t="shared" si="710"/>
        <v>51123.5</v>
      </c>
      <c r="M1256" s="101">
        <f t="shared" si="720"/>
        <v>1.7452006980802793E-3</v>
      </c>
      <c r="N1256" s="569"/>
      <c r="O1256" s="569"/>
      <c r="P1256" s="117" t="s">
        <v>140</v>
      </c>
      <c r="Q1256" s="187">
        <v>0</v>
      </c>
      <c r="R1256" s="160">
        <f>IFERROR(Q1256/N1247,"-")</f>
        <v>0</v>
      </c>
      <c r="S1256" s="187">
        <v>0</v>
      </c>
      <c r="T1256" s="160">
        <f>IFERROR(S1256/O1247,"-")</f>
        <v>0</v>
      </c>
      <c r="U1256" s="190" t="str">
        <f t="shared" si="711"/>
        <v>-</v>
      </c>
      <c r="V1256" s="101">
        <f t="shared" si="721"/>
        <v>0</v>
      </c>
      <c r="W1256" s="569"/>
      <c r="X1256" s="569"/>
      <c r="Y1256" s="117" t="s">
        <v>140</v>
      </c>
      <c r="Z1256" s="187">
        <v>0</v>
      </c>
      <c r="AA1256" s="160">
        <f>IFERROR(Z1256/W1247,"-")</f>
        <v>0</v>
      </c>
      <c r="AB1256" s="187">
        <v>0</v>
      </c>
      <c r="AC1256" s="160">
        <f>IFERROR(AB1256/X1247,"-")</f>
        <v>0</v>
      </c>
      <c r="AD1256" s="190" t="str">
        <f t="shared" si="712"/>
        <v>-</v>
      </c>
      <c r="AE1256" s="101">
        <f t="shared" si="722"/>
        <v>0</v>
      </c>
      <c r="AF1256" s="569"/>
      <c r="AG1256" s="569"/>
      <c r="AH1256" s="117" t="s">
        <v>140</v>
      </c>
      <c r="AI1256" s="187">
        <v>0</v>
      </c>
      <c r="AJ1256" s="160">
        <f>IFERROR(AI1256/AF1247,"-")</f>
        <v>0</v>
      </c>
      <c r="AK1256" s="187">
        <v>0</v>
      </c>
      <c r="AL1256" s="160">
        <f>IFERROR(AK1256/AG1247,"-")</f>
        <v>0</v>
      </c>
      <c r="AM1256" s="190" t="str">
        <f t="shared" si="713"/>
        <v>-</v>
      </c>
      <c r="AN1256" s="101">
        <f t="shared" si="723"/>
        <v>0</v>
      </c>
      <c r="AO1256" s="569"/>
      <c r="AP1256" s="586"/>
      <c r="AQ1256" s="117" t="s">
        <v>140</v>
      </c>
      <c r="AR1256" s="187">
        <f t="shared" si="708"/>
        <v>102247</v>
      </c>
      <c r="AS1256" s="160">
        <f>IFERROR(AR1256/AO1247,"-")</f>
        <v>8.9934649675130684E-4</v>
      </c>
      <c r="AT1256" s="187">
        <f t="shared" si="709"/>
        <v>2</v>
      </c>
      <c r="AU1256" s="160">
        <f>IFERROR(AT1256/AP1247,"-")</f>
        <v>1.2422360248447204E-2</v>
      </c>
      <c r="AV1256" s="190">
        <f t="shared" si="714"/>
        <v>51123.5</v>
      </c>
      <c r="AW1256" s="101">
        <f t="shared" si="724"/>
        <v>1.7452006980802793E-3</v>
      </c>
      <c r="AX1256" s="112"/>
      <c r="BN1256" s="476"/>
      <c r="BO1256" s="566"/>
      <c r="BP1256" s="569"/>
      <c r="BQ1256" s="569"/>
      <c r="BR1256" s="388" t="s">
        <v>142</v>
      </c>
      <c r="BS1256" s="374">
        <v>0</v>
      </c>
      <c r="BT1256" s="329">
        <v>0</v>
      </c>
      <c r="BU1256" s="374">
        <v>0</v>
      </c>
      <c r="BV1256" s="329">
        <v>0</v>
      </c>
      <c r="BW1256" s="374" t="s">
        <v>329</v>
      </c>
      <c r="BX1256" s="389">
        <v>0</v>
      </c>
      <c r="CA1256" s="9"/>
      <c r="CB1256" s="138"/>
      <c r="CC1256" s="138"/>
      <c r="CD1256" s="138"/>
      <c r="CE1256" s="138"/>
      <c r="CF1256" s="138"/>
      <c r="CG1256" s="138"/>
      <c r="CH1256" s="1"/>
      <c r="CI1256" s="9"/>
      <c r="CJ1256" s="130"/>
      <c r="CK1256" s="130"/>
      <c r="CL1256" s="130"/>
      <c r="CM1256" s="1"/>
      <c r="CN1256" s="1"/>
      <c r="CO1256" s="1"/>
      <c r="CP1256" s="1"/>
      <c r="CQ1256" s="1"/>
    </row>
    <row r="1257" spans="2:95" s="14" customFormat="1" ht="13.5" customHeight="1">
      <c r="B1257" s="451"/>
      <c r="C1257" s="566"/>
      <c r="D1257" s="581"/>
      <c r="E1257" s="569"/>
      <c r="F1257" s="569"/>
      <c r="G1257" s="117" t="s">
        <v>141</v>
      </c>
      <c r="H1257" s="187">
        <v>152692</v>
      </c>
      <c r="I1257" s="160">
        <f>IFERROR(H1257/E1247,"-")</f>
        <v>1.6505012836103229E-3</v>
      </c>
      <c r="J1257" s="187">
        <v>3</v>
      </c>
      <c r="K1257" s="160">
        <f>IFERROR(J1257/F1247,"-")</f>
        <v>2.2222222222222223E-2</v>
      </c>
      <c r="L1257" s="190">
        <f t="shared" si="710"/>
        <v>50897.333333333336</v>
      </c>
      <c r="M1257" s="101">
        <f t="shared" si="720"/>
        <v>2.617801047120419E-3</v>
      </c>
      <c r="N1257" s="569"/>
      <c r="O1257" s="569"/>
      <c r="P1257" s="117" t="s">
        <v>141</v>
      </c>
      <c r="Q1257" s="187">
        <v>0</v>
      </c>
      <c r="R1257" s="160">
        <f>IFERROR(Q1257/N1247,"-")</f>
        <v>0</v>
      </c>
      <c r="S1257" s="187">
        <v>0</v>
      </c>
      <c r="T1257" s="160">
        <f>IFERROR(S1257/O1247,"-")</f>
        <v>0</v>
      </c>
      <c r="U1257" s="190" t="str">
        <f t="shared" si="711"/>
        <v>-</v>
      </c>
      <c r="V1257" s="101">
        <f t="shared" si="721"/>
        <v>0</v>
      </c>
      <c r="W1257" s="569"/>
      <c r="X1257" s="569"/>
      <c r="Y1257" s="117" t="s">
        <v>141</v>
      </c>
      <c r="Z1257" s="187">
        <v>0</v>
      </c>
      <c r="AA1257" s="160">
        <f>IFERROR(Z1257/W1247,"-")</f>
        <v>0</v>
      </c>
      <c r="AB1257" s="187">
        <v>0</v>
      </c>
      <c r="AC1257" s="160">
        <f>IFERROR(AB1257/X1247,"-")</f>
        <v>0</v>
      </c>
      <c r="AD1257" s="190" t="str">
        <f t="shared" si="712"/>
        <v>-</v>
      </c>
      <c r="AE1257" s="101">
        <f t="shared" si="722"/>
        <v>0</v>
      </c>
      <c r="AF1257" s="569"/>
      <c r="AG1257" s="569"/>
      <c r="AH1257" s="117" t="s">
        <v>141</v>
      </c>
      <c r="AI1257" s="187">
        <v>0</v>
      </c>
      <c r="AJ1257" s="160">
        <f>IFERROR(AI1257/AF1247,"-")</f>
        <v>0</v>
      </c>
      <c r="AK1257" s="187">
        <v>0</v>
      </c>
      <c r="AL1257" s="160">
        <f>IFERROR(AK1257/AG1247,"-")</f>
        <v>0</v>
      </c>
      <c r="AM1257" s="190" t="str">
        <f t="shared" si="713"/>
        <v>-</v>
      </c>
      <c r="AN1257" s="101">
        <f t="shared" si="723"/>
        <v>0</v>
      </c>
      <c r="AO1257" s="569"/>
      <c r="AP1257" s="586"/>
      <c r="AQ1257" s="117" t="s">
        <v>141</v>
      </c>
      <c r="AR1257" s="187">
        <f t="shared" si="708"/>
        <v>152692</v>
      </c>
      <c r="AS1257" s="160">
        <f>IFERROR(AR1257/AO1247,"-")</f>
        <v>1.3430517793377853E-3</v>
      </c>
      <c r="AT1257" s="187">
        <f t="shared" si="709"/>
        <v>3</v>
      </c>
      <c r="AU1257" s="160">
        <f>IFERROR(AT1257/AP1247,"-")</f>
        <v>1.8633540372670808E-2</v>
      </c>
      <c r="AV1257" s="190">
        <f t="shared" si="714"/>
        <v>50897.333333333336</v>
      </c>
      <c r="AW1257" s="101">
        <f t="shared" si="724"/>
        <v>2.617801047120419E-3</v>
      </c>
      <c r="AX1257" s="112"/>
      <c r="BN1257" s="476"/>
      <c r="BO1257" s="566"/>
      <c r="BP1257" s="569"/>
      <c r="BQ1257" s="569"/>
      <c r="BR1257" s="388" t="s">
        <v>143</v>
      </c>
      <c r="BS1257" s="374">
        <v>0</v>
      </c>
      <c r="BT1257" s="329">
        <v>0</v>
      </c>
      <c r="BU1257" s="374">
        <v>0</v>
      </c>
      <c r="BV1257" s="329">
        <v>0</v>
      </c>
      <c r="BW1257" s="374" t="s">
        <v>329</v>
      </c>
      <c r="BX1257" s="389">
        <v>0</v>
      </c>
      <c r="CA1257" s="9"/>
      <c r="CB1257" s="138"/>
      <c r="CC1257" s="138"/>
      <c r="CD1257" s="138"/>
      <c r="CE1257" s="138"/>
      <c r="CF1257" s="138"/>
      <c r="CG1257" s="138"/>
      <c r="CH1257" s="1"/>
      <c r="CI1257" s="9"/>
      <c r="CJ1257" s="130"/>
      <c r="CK1257" s="130"/>
      <c r="CL1257" s="130"/>
      <c r="CM1257" s="1"/>
      <c r="CN1257" s="1"/>
      <c r="CO1257" s="1"/>
      <c r="CP1257" s="1"/>
      <c r="CQ1257" s="1"/>
    </row>
    <row r="1258" spans="2:95" s="14" customFormat="1" ht="13.5" customHeight="1">
      <c r="B1258" s="451"/>
      <c r="C1258" s="566"/>
      <c r="D1258" s="581"/>
      <c r="E1258" s="569"/>
      <c r="F1258" s="569"/>
      <c r="G1258" s="117" t="s">
        <v>142</v>
      </c>
      <c r="H1258" s="187">
        <v>0</v>
      </c>
      <c r="I1258" s="160">
        <f>IFERROR(H1258/E1247,"-")</f>
        <v>0</v>
      </c>
      <c r="J1258" s="187">
        <v>0</v>
      </c>
      <c r="K1258" s="160">
        <f>IFERROR(J1258/F1247,"-")</f>
        <v>0</v>
      </c>
      <c r="L1258" s="190" t="str">
        <f t="shared" si="710"/>
        <v>-</v>
      </c>
      <c r="M1258" s="101">
        <f t="shared" si="720"/>
        <v>0</v>
      </c>
      <c r="N1258" s="569"/>
      <c r="O1258" s="569"/>
      <c r="P1258" s="117" t="s">
        <v>142</v>
      </c>
      <c r="Q1258" s="187">
        <v>0</v>
      </c>
      <c r="R1258" s="160">
        <f>IFERROR(Q1258/N1247,"-")</f>
        <v>0</v>
      </c>
      <c r="S1258" s="187">
        <v>0</v>
      </c>
      <c r="T1258" s="160">
        <f>IFERROR(S1258/O1247,"-")</f>
        <v>0</v>
      </c>
      <c r="U1258" s="190" t="str">
        <f t="shared" si="711"/>
        <v>-</v>
      </c>
      <c r="V1258" s="101">
        <f t="shared" si="721"/>
        <v>0</v>
      </c>
      <c r="W1258" s="569"/>
      <c r="X1258" s="569"/>
      <c r="Y1258" s="117" t="s">
        <v>142</v>
      </c>
      <c r="Z1258" s="187">
        <v>0</v>
      </c>
      <c r="AA1258" s="160">
        <f>IFERROR(Z1258/W1247,"-")</f>
        <v>0</v>
      </c>
      <c r="AB1258" s="187">
        <v>0</v>
      </c>
      <c r="AC1258" s="160">
        <f>IFERROR(AB1258/X1247,"-")</f>
        <v>0</v>
      </c>
      <c r="AD1258" s="190" t="str">
        <f t="shared" si="712"/>
        <v>-</v>
      </c>
      <c r="AE1258" s="101">
        <f t="shared" si="722"/>
        <v>0</v>
      </c>
      <c r="AF1258" s="569"/>
      <c r="AG1258" s="569"/>
      <c r="AH1258" s="117" t="s">
        <v>142</v>
      </c>
      <c r="AI1258" s="187">
        <v>0</v>
      </c>
      <c r="AJ1258" s="160">
        <f>IFERROR(AI1258/AF1247,"-")</f>
        <v>0</v>
      </c>
      <c r="AK1258" s="187">
        <v>0</v>
      </c>
      <c r="AL1258" s="160">
        <f>IFERROR(AK1258/AG1247,"-")</f>
        <v>0</v>
      </c>
      <c r="AM1258" s="190" t="str">
        <f t="shared" si="713"/>
        <v>-</v>
      </c>
      <c r="AN1258" s="101">
        <f t="shared" si="723"/>
        <v>0</v>
      </c>
      <c r="AO1258" s="569"/>
      <c r="AP1258" s="586"/>
      <c r="AQ1258" s="117" t="s">
        <v>142</v>
      </c>
      <c r="AR1258" s="187">
        <f t="shared" si="708"/>
        <v>0</v>
      </c>
      <c r="AS1258" s="160">
        <f>IFERROR(AR1258/AO1247,"-")</f>
        <v>0</v>
      </c>
      <c r="AT1258" s="187">
        <f t="shared" si="709"/>
        <v>0</v>
      </c>
      <c r="AU1258" s="160">
        <f>IFERROR(AT1258/AP1247,"-")</f>
        <v>0</v>
      </c>
      <c r="AV1258" s="190" t="str">
        <f t="shared" si="714"/>
        <v>-</v>
      </c>
      <c r="AW1258" s="101">
        <f t="shared" si="724"/>
        <v>0</v>
      </c>
      <c r="AX1258" s="112"/>
      <c r="BN1258" s="476"/>
      <c r="BO1258" s="566"/>
      <c r="BP1258" s="569"/>
      <c r="BQ1258" s="569"/>
      <c r="BR1258" s="388" t="s">
        <v>144</v>
      </c>
      <c r="BS1258" s="374">
        <v>446547</v>
      </c>
      <c r="BT1258" s="329">
        <v>2.9823542022724952E-2</v>
      </c>
      <c r="BU1258" s="374">
        <v>3</v>
      </c>
      <c r="BV1258" s="329">
        <v>0.17647058823529413</v>
      </c>
      <c r="BW1258" s="374">
        <v>148849</v>
      </c>
      <c r="BX1258" s="389">
        <v>2.3006134969325155E-3</v>
      </c>
      <c r="CA1258" s="9"/>
      <c r="CB1258" s="138"/>
      <c r="CC1258" s="138"/>
      <c r="CD1258" s="138"/>
      <c r="CE1258" s="138"/>
      <c r="CF1258" s="138"/>
      <c r="CG1258" s="138"/>
      <c r="CH1258" s="1"/>
      <c r="CI1258" s="9"/>
      <c r="CJ1258" s="130"/>
      <c r="CK1258" s="130"/>
      <c r="CL1258" s="130"/>
      <c r="CM1258" s="1"/>
      <c r="CN1258" s="1"/>
      <c r="CO1258" s="1"/>
      <c r="CP1258" s="1"/>
      <c r="CQ1258" s="1"/>
    </row>
    <row r="1259" spans="2:95" s="14" customFormat="1" ht="13.5" customHeight="1">
      <c r="B1259" s="451"/>
      <c r="C1259" s="566"/>
      <c r="D1259" s="581"/>
      <c r="E1259" s="569"/>
      <c r="F1259" s="569"/>
      <c r="G1259" s="117" t="s">
        <v>143</v>
      </c>
      <c r="H1259" s="187">
        <v>0</v>
      </c>
      <c r="I1259" s="160">
        <f>IFERROR(H1259/E1247,"-")</f>
        <v>0</v>
      </c>
      <c r="J1259" s="187">
        <v>0</v>
      </c>
      <c r="K1259" s="160">
        <f>IFERROR(J1259/F1247,"-")</f>
        <v>0</v>
      </c>
      <c r="L1259" s="190" t="str">
        <f t="shared" si="710"/>
        <v>-</v>
      </c>
      <c r="M1259" s="101">
        <f t="shared" si="720"/>
        <v>0</v>
      </c>
      <c r="N1259" s="569"/>
      <c r="O1259" s="569"/>
      <c r="P1259" s="117" t="s">
        <v>143</v>
      </c>
      <c r="Q1259" s="187">
        <v>0</v>
      </c>
      <c r="R1259" s="160">
        <f>IFERROR(Q1259/N1247,"-")</f>
        <v>0</v>
      </c>
      <c r="S1259" s="187">
        <v>0</v>
      </c>
      <c r="T1259" s="160">
        <f>IFERROR(S1259/O1247,"-")</f>
        <v>0</v>
      </c>
      <c r="U1259" s="190" t="str">
        <f t="shared" si="711"/>
        <v>-</v>
      </c>
      <c r="V1259" s="101">
        <f t="shared" si="721"/>
        <v>0</v>
      </c>
      <c r="W1259" s="569"/>
      <c r="X1259" s="569"/>
      <c r="Y1259" s="117" t="s">
        <v>143</v>
      </c>
      <c r="Z1259" s="187">
        <v>6812</v>
      </c>
      <c r="AA1259" s="160">
        <f>IFERROR(Z1259/W1247,"-")</f>
        <v>9.0544168859824016E-4</v>
      </c>
      <c r="AB1259" s="187">
        <v>1</v>
      </c>
      <c r="AC1259" s="160">
        <f>IFERROR(AB1259/X1247,"-")</f>
        <v>0.2</v>
      </c>
      <c r="AD1259" s="190">
        <f t="shared" si="712"/>
        <v>6812</v>
      </c>
      <c r="AE1259" s="101">
        <f t="shared" si="722"/>
        <v>8.7260034904013963E-4</v>
      </c>
      <c r="AF1259" s="569"/>
      <c r="AG1259" s="569"/>
      <c r="AH1259" s="117" t="s">
        <v>143</v>
      </c>
      <c r="AI1259" s="187">
        <v>0</v>
      </c>
      <c r="AJ1259" s="160">
        <f>IFERROR(AI1259/AF1247,"-")</f>
        <v>0</v>
      </c>
      <c r="AK1259" s="187">
        <v>0</v>
      </c>
      <c r="AL1259" s="160">
        <f>IFERROR(AK1259/AG1247,"-")</f>
        <v>0</v>
      </c>
      <c r="AM1259" s="190" t="str">
        <f t="shared" si="713"/>
        <v>-</v>
      </c>
      <c r="AN1259" s="101">
        <f t="shared" si="723"/>
        <v>0</v>
      </c>
      <c r="AO1259" s="569"/>
      <c r="AP1259" s="586"/>
      <c r="AQ1259" s="117" t="s">
        <v>143</v>
      </c>
      <c r="AR1259" s="187">
        <f t="shared" si="708"/>
        <v>6812</v>
      </c>
      <c r="AS1259" s="160">
        <f>IFERROR(AR1259/AO1247,"-")</f>
        <v>5.9917145108119574E-5</v>
      </c>
      <c r="AT1259" s="187">
        <f t="shared" si="709"/>
        <v>1</v>
      </c>
      <c r="AU1259" s="160">
        <f>IFERROR(AT1259/AP1247,"-")</f>
        <v>6.2111801242236021E-3</v>
      </c>
      <c r="AV1259" s="190">
        <f t="shared" si="714"/>
        <v>6812</v>
      </c>
      <c r="AW1259" s="101">
        <f t="shared" si="724"/>
        <v>8.7260034904013963E-4</v>
      </c>
      <c r="AX1259" s="112"/>
      <c r="BN1259" s="476"/>
      <c r="BO1259" s="566"/>
      <c r="BP1259" s="569"/>
      <c r="BQ1259" s="569"/>
      <c r="BR1259" s="388" t="s">
        <v>145</v>
      </c>
      <c r="BS1259" s="374">
        <v>18798</v>
      </c>
      <c r="BT1259" s="329">
        <v>1.2554623431423426E-3</v>
      </c>
      <c r="BU1259" s="374">
        <v>2</v>
      </c>
      <c r="BV1259" s="329">
        <v>0.11764705882352941</v>
      </c>
      <c r="BW1259" s="374">
        <v>9399</v>
      </c>
      <c r="BX1259" s="389">
        <v>1.5337423312883436E-3</v>
      </c>
      <c r="CA1259" s="9"/>
      <c r="CB1259" s="138"/>
      <c r="CC1259" s="138"/>
      <c r="CD1259" s="138"/>
      <c r="CE1259" s="138"/>
      <c r="CF1259" s="138"/>
      <c r="CG1259" s="138"/>
      <c r="CH1259" s="1"/>
      <c r="CI1259" s="9"/>
      <c r="CJ1259" s="130"/>
      <c r="CK1259" s="130"/>
      <c r="CL1259" s="130"/>
      <c r="CM1259" s="1"/>
      <c r="CN1259" s="1"/>
      <c r="CO1259" s="1"/>
      <c r="CP1259" s="1"/>
      <c r="CQ1259" s="1"/>
    </row>
    <row r="1260" spans="2:95" s="14" customFormat="1" ht="13.5" customHeight="1">
      <c r="B1260" s="451"/>
      <c r="C1260" s="566"/>
      <c r="D1260" s="581"/>
      <c r="E1260" s="569"/>
      <c r="F1260" s="569"/>
      <c r="G1260" s="117" t="s">
        <v>144</v>
      </c>
      <c r="H1260" s="187">
        <v>391391</v>
      </c>
      <c r="I1260" s="160">
        <f>IFERROR(H1260/E1247,"-")</f>
        <v>4.2306823402242944E-3</v>
      </c>
      <c r="J1260" s="187">
        <v>16</v>
      </c>
      <c r="K1260" s="160">
        <f>IFERROR(J1260/F1247,"-")</f>
        <v>0.11851851851851852</v>
      </c>
      <c r="L1260" s="190">
        <f t="shared" si="710"/>
        <v>24461.9375</v>
      </c>
      <c r="M1260" s="101">
        <f t="shared" si="720"/>
        <v>1.3961605584642234E-2</v>
      </c>
      <c r="N1260" s="569"/>
      <c r="O1260" s="569"/>
      <c r="P1260" s="117" t="s">
        <v>144</v>
      </c>
      <c r="Q1260" s="187">
        <v>205805</v>
      </c>
      <c r="R1260" s="160">
        <f>IFERROR(Q1260/N1247,"-")</f>
        <v>2.859943969805951E-2</v>
      </c>
      <c r="S1260" s="187">
        <v>4</v>
      </c>
      <c r="T1260" s="160">
        <f>IFERROR(S1260/O1247,"-")</f>
        <v>0.25</v>
      </c>
      <c r="U1260" s="190">
        <f t="shared" si="711"/>
        <v>51451.25</v>
      </c>
      <c r="V1260" s="101">
        <f t="shared" si="721"/>
        <v>3.4904013961605585E-3</v>
      </c>
      <c r="W1260" s="569"/>
      <c r="X1260" s="569"/>
      <c r="Y1260" s="117" t="s">
        <v>144</v>
      </c>
      <c r="Z1260" s="187">
        <v>171550</v>
      </c>
      <c r="AA1260" s="160">
        <f>IFERROR(Z1260/W1247,"-")</f>
        <v>2.2802190498976527E-2</v>
      </c>
      <c r="AB1260" s="187">
        <v>2</v>
      </c>
      <c r="AC1260" s="160">
        <f>IFERROR(AB1260/X1247,"-")</f>
        <v>0.4</v>
      </c>
      <c r="AD1260" s="190">
        <f t="shared" si="712"/>
        <v>85775</v>
      </c>
      <c r="AE1260" s="101">
        <f t="shared" si="722"/>
        <v>1.7452006980802793E-3</v>
      </c>
      <c r="AF1260" s="569"/>
      <c r="AG1260" s="569"/>
      <c r="AH1260" s="117" t="s">
        <v>144</v>
      </c>
      <c r="AI1260" s="187">
        <v>0</v>
      </c>
      <c r="AJ1260" s="160">
        <f>IFERROR(AI1260/AF1247,"-")</f>
        <v>0</v>
      </c>
      <c r="AK1260" s="187">
        <v>0</v>
      </c>
      <c r="AL1260" s="160">
        <f>IFERROR(AK1260/AG1247,"-")</f>
        <v>0</v>
      </c>
      <c r="AM1260" s="190" t="str">
        <f t="shared" si="713"/>
        <v>-</v>
      </c>
      <c r="AN1260" s="101">
        <f t="shared" si="723"/>
        <v>0</v>
      </c>
      <c r="AO1260" s="569"/>
      <c r="AP1260" s="586"/>
      <c r="AQ1260" s="117" t="s">
        <v>144</v>
      </c>
      <c r="AR1260" s="187">
        <f t="shared" si="708"/>
        <v>768746</v>
      </c>
      <c r="AS1260" s="160">
        <f>IFERROR(AR1260/AO1247,"-")</f>
        <v>6.7617536161606708E-3</v>
      </c>
      <c r="AT1260" s="187">
        <f t="shared" si="709"/>
        <v>22</v>
      </c>
      <c r="AU1260" s="160">
        <f>IFERROR(AT1260/AP1247,"-")</f>
        <v>0.13664596273291926</v>
      </c>
      <c r="AV1260" s="190">
        <f t="shared" si="714"/>
        <v>34943</v>
      </c>
      <c r="AW1260" s="101">
        <f t="shared" si="724"/>
        <v>1.9197207678883072E-2</v>
      </c>
      <c r="AX1260" s="112"/>
      <c r="BN1260" s="476"/>
      <c r="BO1260" s="566"/>
      <c r="BP1260" s="569"/>
      <c r="BQ1260" s="569"/>
      <c r="BR1260" s="388" t="s">
        <v>146</v>
      </c>
      <c r="BS1260" s="374">
        <v>27833</v>
      </c>
      <c r="BT1260" s="329">
        <v>1.8588830405724449E-3</v>
      </c>
      <c r="BU1260" s="374">
        <v>1</v>
      </c>
      <c r="BV1260" s="329">
        <v>5.8823529411764705E-2</v>
      </c>
      <c r="BW1260" s="374">
        <v>27833</v>
      </c>
      <c r="BX1260" s="389">
        <v>7.668711656441718E-4</v>
      </c>
      <c r="CA1260" s="9"/>
      <c r="CB1260" s="138"/>
      <c r="CC1260" s="138"/>
      <c r="CD1260" s="138"/>
      <c r="CE1260" s="138"/>
      <c r="CF1260" s="138"/>
      <c r="CG1260" s="138"/>
      <c r="CH1260" s="1"/>
      <c r="CI1260" s="9"/>
      <c r="CJ1260" s="130"/>
      <c r="CK1260" s="130"/>
      <c r="CL1260" s="130"/>
      <c r="CM1260" s="1"/>
      <c r="CN1260" s="1"/>
      <c r="CO1260" s="1"/>
      <c r="CP1260" s="1"/>
      <c r="CQ1260" s="1"/>
    </row>
    <row r="1261" spans="2:95" s="14" customFormat="1" ht="13.5" customHeight="1">
      <c r="B1261" s="451"/>
      <c r="C1261" s="566"/>
      <c r="D1261" s="581"/>
      <c r="E1261" s="569"/>
      <c r="F1261" s="569"/>
      <c r="G1261" s="117" t="s">
        <v>145</v>
      </c>
      <c r="H1261" s="187">
        <v>867474</v>
      </c>
      <c r="I1261" s="160">
        <f>IFERROR(H1261/E1247,"-")</f>
        <v>9.3768301580867443E-3</v>
      </c>
      <c r="J1261" s="187">
        <v>12</v>
      </c>
      <c r="K1261" s="160">
        <f>IFERROR(J1261/F1247,"-")</f>
        <v>8.8888888888888892E-2</v>
      </c>
      <c r="L1261" s="190">
        <f t="shared" si="710"/>
        <v>72289.5</v>
      </c>
      <c r="M1261" s="101">
        <f t="shared" si="720"/>
        <v>1.0471204188481676E-2</v>
      </c>
      <c r="N1261" s="569"/>
      <c r="O1261" s="569"/>
      <c r="P1261" s="117" t="s">
        <v>145</v>
      </c>
      <c r="Q1261" s="187">
        <v>85248</v>
      </c>
      <c r="R1261" s="160">
        <f>IFERROR(Q1261/N1247,"-")</f>
        <v>1.184638388464895E-2</v>
      </c>
      <c r="S1261" s="187">
        <v>2</v>
      </c>
      <c r="T1261" s="160">
        <f>IFERROR(S1261/O1247,"-")</f>
        <v>0.125</v>
      </c>
      <c r="U1261" s="190">
        <f t="shared" si="711"/>
        <v>42624</v>
      </c>
      <c r="V1261" s="101">
        <f t="shared" si="721"/>
        <v>1.7452006980802793E-3</v>
      </c>
      <c r="W1261" s="569"/>
      <c r="X1261" s="569"/>
      <c r="Y1261" s="117" t="s">
        <v>145</v>
      </c>
      <c r="Z1261" s="187">
        <v>2212711</v>
      </c>
      <c r="AA1261" s="160">
        <f>IFERROR(Z1261/W1247,"-")</f>
        <v>0.2941105085466677</v>
      </c>
      <c r="AB1261" s="187">
        <v>1</v>
      </c>
      <c r="AC1261" s="160">
        <f>IFERROR(AB1261/X1247,"-")</f>
        <v>0.2</v>
      </c>
      <c r="AD1261" s="190">
        <f t="shared" si="712"/>
        <v>2212711</v>
      </c>
      <c r="AE1261" s="101">
        <f t="shared" si="722"/>
        <v>8.7260034904013963E-4</v>
      </c>
      <c r="AF1261" s="569"/>
      <c r="AG1261" s="569"/>
      <c r="AH1261" s="117" t="s">
        <v>145</v>
      </c>
      <c r="AI1261" s="187">
        <v>47680</v>
      </c>
      <c r="AJ1261" s="160">
        <f>IFERROR(AI1261/AF1247,"-")</f>
        <v>7.3827363505313314E-3</v>
      </c>
      <c r="AK1261" s="187">
        <v>1</v>
      </c>
      <c r="AL1261" s="160">
        <f>IFERROR(AK1261/AG1247,"-")</f>
        <v>0.2</v>
      </c>
      <c r="AM1261" s="190">
        <f t="shared" si="713"/>
        <v>47680</v>
      </c>
      <c r="AN1261" s="101">
        <f t="shared" si="723"/>
        <v>8.7260034904013963E-4</v>
      </c>
      <c r="AO1261" s="569"/>
      <c r="AP1261" s="586"/>
      <c r="AQ1261" s="117" t="s">
        <v>145</v>
      </c>
      <c r="AR1261" s="187">
        <f t="shared" si="708"/>
        <v>3213113</v>
      </c>
      <c r="AS1261" s="160">
        <f>IFERROR(AR1261/AO1247,"-")</f>
        <v>2.8261972676128216E-2</v>
      </c>
      <c r="AT1261" s="187">
        <f t="shared" si="709"/>
        <v>16</v>
      </c>
      <c r="AU1261" s="160">
        <f>IFERROR(AT1261/AP1247,"-")</f>
        <v>9.9378881987577633E-2</v>
      </c>
      <c r="AV1261" s="190">
        <f t="shared" si="714"/>
        <v>200819.5625</v>
      </c>
      <c r="AW1261" s="101">
        <f t="shared" si="724"/>
        <v>1.3961605584642234E-2</v>
      </c>
      <c r="AX1261" s="112"/>
      <c r="BN1261" s="476"/>
      <c r="BO1261" s="566"/>
      <c r="BP1261" s="569"/>
      <c r="BQ1261" s="569"/>
      <c r="BR1261" s="388" t="s">
        <v>147</v>
      </c>
      <c r="BS1261" s="374">
        <v>13322</v>
      </c>
      <c r="BT1261" s="329">
        <v>8.8973663875637236E-4</v>
      </c>
      <c r="BU1261" s="374">
        <v>3</v>
      </c>
      <c r="BV1261" s="329">
        <v>0.17647058823529413</v>
      </c>
      <c r="BW1261" s="374">
        <v>4440.666666666667</v>
      </c>
      <c r="BX1261" s="389">
        <v>2.3006134969325155E-3</v>
      </c>
      <c r="CA1261" s="9"/>
      <c r="CB1261" s="138"/>
      <c r="CC1261" s="138"/>
      <c r="CD1261" s="138"/>
      <c r="CE1261" s="138"/>
      <c r="CF1261" s="138"/>
      <c r="CG1261" s="138"/>
      <c r="CH1261" s="1"/>
      <c r="CI1261" s="9"/>
      <c r="CJ1261" s="130"/>
      <c r="CK1261" s="130"/>
      <c r="CL1261" s="130"/>
      <c r="CM1261" s="1"/>
      <c r="CN1261" s="1"/>
      <c r="CO1261" s="1"/>
      <c r="CP1261" s="1"/>
      <c r="CQ1261" s="1"/>
    </row>
    <row r="1262" spans="2:95" s="14" customFormat="1" ht="13.5" customHeight="1">
      <c r="B1262" s="451"/>
      <c r="C1262" s="566"/>
      <c r="D1262" s="581"/>
      <c r="E1262" s="569"/>
      <c r="F1262" s="569"/>
      <c r="G1262" s="117" t="s">
        <v>146</v>
      </c>
      <c r="H1262" s="187">
        <v>132162</v>
      </c>
      <c r="I1262" s="160">
        <f>IFERROR(H1262/E1247,"-")</f>
        <v>1.4285853263072557E-3</v>
      </c>
      <c r="J1262" s="187">
        <v>4</v>
      </c>
      <c r="K1262" s="160">
        <f>IFERROR(J1262/F1247,"-")</f>
        <v>2.9629629629629631E-2</v>
      </c>
      <c r="L1262" s="190">
        <f t="shared" si="710"/>
        <v>33040.5</v>
      </c>
      <c r="M1262" s="101">
        <f t="shared" si="720"/>
        <v>3.4904013961605585E-3</v>
      </c>
      <c r="N1262" s="569"/>
      <c r="O1262" s="569"/>
      <c r="P1262" s="117" t="s">
        <v>146</v>
      </c>
      <c r="Q1262" s="187">
        <v>91245</v>
      </c>
      <c r="R1262" s="160">
        <f>IFERROR(Q1262/N1247,"-")</f>
        <v>1.2679749642863098E-2</v>
      </c>
      <c r="S1262" s="187">
        <v>2</v>
      </c>
      <c r="T1262" s="160">
        <f>IFERROR(S1262/O1247,"-")</f>
        <v>0.125</v>
      </c>
      <c r="U1262" s="190">
        <f t="shared" si="711"/>
        <v>45622.5</v>
      </c>
      <c r="V1262" s="101">
        <f t="shared" si="721"/>
        <v>1.7452006980802793E-3</v>
      </c>
      <c r="W1262" s="569"/>
      <c r="X1262" s="569"/>
      <c r="Y1262" s="117" t="s">
        <v>146</v>
      </c>
      <c r="Z1262" s="187">
        <v>47516</v>
      </c>
      <c r="AA1262" s="160">
        <f>IFERROR(Z1262/W1247,"-")</f>
        <v>6.3157614908153229E-3</v>
      </c>
      <c r="AB1262" s="187">
        <v>1</v>
      </c>
      <c r="AC1262" s="160">
        <f>IFERROR(AB1262/X1247,"-")</f>
        <v>0.2</v>
      </c>
      <c r="AD1262" s="190">
        <f t="shared" si="712"/>
        <v>47516</v>
      </c>
      <c r="AE1262" s="101">
        <f t="shared" si="722"/>
        <v>8.7260034904013963E-4</v>
      </c>
      <c r="AF1262" s="569"/>
      <c r="AG1262" s="569"/>
      <c r="AH1262" s="117" t="s">
        <v>146</v>
      </c>
      <c r="AI1262" s="187">
        <v>0</v>
      </c>
      <c r="AJ1262" s="160">
        <f>IFERROR(AI1262/AF1247,"-")</f>
        <v>0</v>
      </c>
      <c r="AK1262" s="187">
        <v>0</v>
      </c>
      <c r="AL1262" s="160">
        <f>IFERROR(AK1262/AG1247,"-")</f>
        <v>0</v>
      </c>
      <c r="AM1262" s="190" t="str">
        <f t="shared" si="713"/>
        <v>-</v>
      </c>
      <c r="AN1262" s="101">
        <f t="shared" si="723"/>
        <v>0</v>
      </c>
      <c r="AO1262" s="569"/>
      <c r="AP1262" s="586"/>
      <c r="AQ1262" s="117" t="s">
        <v>146</v>
      </c>
      <c r="AR1262" s="187">
        <f t="shared" si="708"/>
        <v>270923</v>
      </c>
      <c r="AS1262" s="160">
        <f>IFERROR(AR1262/AO1247,"-")</f>
        <v>2.3829907081807222E-3</v>
      </c>
      <c r="AT1262" s="187">
        <f t="shared" si="709"/>
        <v>7</v>
      </c>
      <c r="AU1262" s="160">
        <f>IFERROR(AT1262/AP1247,"-")</f>
        <v>4.3478260869565216E-2</v>
      </c>
      <c r="AV1262" s="190">
        <f t="shared" si="714"/>
        <v>38703.285714285717</v>
      </c>
      <c r="AW1262" s="101">
        <f t="shared" si="724"/>
        <v>6.1082024432809771E-3</v>
      </c>
      <c r="AX1262" s="112"/>
      <c r="BN1262" s="477"/>
      <c r="BO1262" s="567"/>
      <c r="BP1262" s="570"/>
      <c r="BQ1262" s="570"/>
      <c r="BR1262" s="119" t="s">
        <v>74</v>
      </c>
      <c r="BS1262" s="374">
        <v>956610</v>
      </c>
      <c r="BT1262" s="329">
        <v>6.3889128209032683E-2</v>
      </c>
      <c r="BU1262" s="374">
        <v>14</v>
      </c>
      <c r="BV1262" s="329">
        <v>0.82352941176470584</v>
      </c>
      <c r="BW1262" s="374">
        <v>68329.28571428571</v>
      </c>
      <c r="BX1262" s="389">
        <v>1.0736196319018405E-2</v>
      </c>
      <c r="BZ1262" s="144"/>
      <c r="CA1262" s="9"/>
      <c r="CB1262" s="138"/>
      <c r="CC1262" s="138"/>
      <c r="CD1262" s="138"/>
      <c r="CE1262" s="138"/>
      <c r="CF1262" s="138"/>
      <c r="CG1262" s="138"/>
      <c r="CH1262" s="1"/>
      <c r="CI1262" s="9"/>
      <c r="CJ1262" s="130"/>
      <c r="CK1262" s="130"/>
      <c r="CL1262" s="130"/>
      <c r="CM1262" s="1"/>
      <c r="CN1262" s="1"/>
      <c r="CO1262" s="1"/>
      <c r="CP1262" s="1"/>
      <c r="CQ1262" s="1"/>
    </row>
    <row r="1263" spans="2:95" s="14" customFormat="1" ht="13.5" customHeight="1">
      <c r="B1263" s="451"/>
      <c r="C1263" s="566"/>
      <c r="D1263" s="581"/>
      <c r="E1263" s="569"/>
      <c r="F1263" s="569"/>
      <c r="G1263" s="118" t="s">
        <v>147</v>
      </c>
      <c r="H1263" s="188">
        <v>60553</v>
      </c>
      <c r="I1263" s="161">
        <f>IFERROR(H1263/E1247,"-")</f>
        <v>6.5453857586812594E-4</v>
      </c>
      <c r="J1263" s="188">
        <v>14</v>
      </c>
      <c r="K1263" s="161">
        <f>IFERROR(J1263/F1247,"-")</f>
        <v>0.1037037037037037</v>
      </c>
      <c r="L1263" s="191">
        <f t="shared" si="710"/>
        <v>4325.2142857142853</v>
      </c>
      <c r="M1263" s="102">
        <f t="shared" si="720"/>
        <v>1.2216404886561954E-2</v>
      </c>
      <c r="N1263" s="569"/>
      <c r="O1263" s="569"/>
      <c r="P1263" s="118" t="s">
        <v>147</v>
      </c>
      <c r="Q1263" s="188">
        <v>0</v>
      </c>
      <c r="R1263" s="161">
        <f>IFERROR(Q1263/N1247,"-")</f>
        <v>0</v>
      </c>
      <c r="S1263" s="188">
        <v>0</v>
      </c>
      <c r="T1263" s="161">
        <f>IFERROR(S1263/O1247,"-")</f>
        <v>0</v>
      </c>
      <c r="U1263" s="191" t="str">
        <f t="shared" si="711"/>
        <v>-</v>
      </c>
      <c r="V1263" s="102">
        <f t="shared" si="721"/>
        <v>0</v>
      </c>
      <c r="W1263" s="569"/>
      <c r="X1263" s="569"/>
      <c r="Y1263" s="118" t="s">
        <v>147</v>
      </c>
      <c r="Z1263" s="188">
        <v>7332</v>
      </c>
      <c r="AA1263" s="161">
        <f>IFERROR(Z1263/W1247,"-")</f>
        <v>9.7455937475077756E-4</v>
      </c>
      <c r="AB1263" s="188">
        <v>1</v>
      </c>
      <c r="AC1263" s="161">
        <f>IFERROR(AB1263/X1247,"-")</f>
        <v>0.2</v>
      </c>
      <c r="AD1263" s="191">
        <f t="shared" si="712"/>
        <v>7332</v>
      </c>
      <c r="AE1263" s="102">
        <f t="shared" si="722"/>
        <v>8.7260034904013963E-4</v>
      </c>
      <c r="AF1263" s="569"/>
      <c r="AG1263" s="569"/>
      <c r="AH1263" s="118" t="s">
        <v>147</v>
      </c>
      <c r="AI1263" s="188">
        <v>0</v>
      </c>
      <c r="AJ1263" s="161">
        <f>IFERROR(AI1263/AF1247,"-")</f>
        <v>0</v>
      </c>
      <c r="AK1263" s="188">
        <v>0</v>
      </c>
      <c r="AL1263" s="161">
        <f>IFERROR(AK1263/AG1247,"-")</f>
        <v>0</v>
      </c>
      <c r="AM1263" s="191" t="str">
        <f t="shared" si="713"/>
        <v>-</v>
      </c>
      <c r="AN1263" s="102">
        <f t="shared" si="723"/>
        <v>0</v>
      </c>
      <c r="AO1263" s="569"/>
      <c r="AP1263" s="586"/>
      <c r="AQ1263" s="118" t="s">
        <v>147</v>
      </c>
      <c r="AR1263" s="188">
        <f t="shared" si="708"/>
        <v>67885</v>
      </c>
      <c r="AS1263" s="161">
        <f>IFERROR(AR1263/AO1247,"-")</f>
        <v>5.9710443271648525E-4</v>
      </c>
      <c r="AT1263" s="188">
        <f t="shared" si="709"/>
        <v>15</v>
      </c>
      <c r="AU1263" s="161">
        <f>IFERROR(AT1263/AP1247,"-")</f>
        <v>9.3167701863354033E-2</v>
      </c>
      <c r="AV1263" s="191">
        <f t="shared" si="714"/>
        <v>4525.666666666667</v>
      </c>
      <c r="AW1263" s="102">
        <f t="shared" si="724"/>
        <v>1.3089005235602094E-2</v>
      </c>
      <c r="AX1263" s="112"/>
      <c r="BN1263" s="571" t="s">
        <v>132</v>
      </c>
      <c r="BO1263" s="572"/>
      <c r="BP1263" s="577">
        <v>13042811900</v>
      </c>
      <c r="BQ1263" s="577">
        <v>14982</v>
      </c>
      <c r="BR1263" s="390" t="s">
        <v>429</v>
      </c>
      <c r="BS1263" s="382">
        <v>349234188</v>
      </c>
      <c r="BT1263" s="383">
        <v>2.6775989002800846E-2</v>
      </c>
      <c r="BU1263" s="382">
        <v>3553</v>
      </c>
      <c r="BV1263" s="383">
        <v>0.23715124816446403</v>
      </c>
      <c r="BW1263" s="382">
        <v>98292.763298620877</v>
      </c>
      <c r="BX1263" s="391">
        <v>2.841261222502021E-3</v>
      </c>
      <c r="CA1263" s="9"/>
      <c r="CB1263" s="138"/>
      <c r="CC1263" s="138"/>
      <c r="CD1263" s="138"/>
      <c r="CE1263" s="138"/>
      <c r="CF1263" s="138"/>
      <c r="CG1263" s="138"/>
      <c r="CH1263" s="1"/>
      <c r="CI1263" s="9"/>
      <c r="CJ1263" s="130"/>
      <c r="CK1263" s="130"/>
      <c r="CL1263" s="130"/>
      <c r="CM1263" s="1"/>
      <c r="CN1263" s="1"/>
      <c r="CO1263" s="1"/>
      <c r="CP1263" s="1"/>
      <c r="CQ1263" s="1"/>
    </row>
    <row r="1264" spans="2:95" s="14" customFormat="1" ht="13.5" customHeight="1">
      <c r="B1264" s="451"/>
      <c r="C1264" s="567"/>
      <c r="D1264" s="582"/>
      <c r="E1264" s="570"/>
      <c r="F1264" s="570"/>
      <c r="G1264" s="119" t="s">
        <v>74</v>
      </c>
      <c r="H1264" s="181">
        <v>17363913</v>
      </c>
      <c r="I1264" s="161">
        <f>IFERROR(H1264/E1247,"-")</f>
        <v>0.1876926145115525</v>
      </c>
      <c r="J1264" s="188">
        <v>118</v>
      </c>
      <c r="K1264" s="161">
        <f>IFERROR(J1264/F1247,"-")</f>
        <v>0.87407407407407411</v>
      </c>
      <c r="L1264" s="191">
        <f t="shared" si="710"/>
        <v>147151.80508474575</v>
      </c>
      <c r="M1264" s="103">
        <f t="shared" si="720"/>
        <v>0.10296684118673648</v>
      </c>
      <c r="N1264" s="570"/>
      <c r="O1264" s="570"/>
      <c r="P1264" s="119" t="s">
        <v>74</v>
      </c>
      <c r="Q1264" s="181">
        <v>1874074</v>
      </c>
      <c r="R1264" s="161">
        <f>IFERROR(Q1264/N1247,"-")</f>
        <v>0.26042839752533309</v>
      </c>
      <c r="S1264" s="188">
        <v>16</v>
      </c>
      <c r="T1264" s="161">
        <f>IFERROR(S1264/O1247,"-")</f>
        <v>1</v>
      </c>
      <c r="U1264" s="191">
        <f t="shared" si="711"/>
        <v>117129.625</v>
      </c>
      <c r="V1264" s="103">
        <f t="shared" si="721"/>
        <v>1.3961605584642234E-2</v>
      </c>
      <c r="W1264" s="570"/>
      <c r="X1264" s="570"/>
      <c r="Y1264" s="119" t="s">
        <v>74</v>
      </c>
      <c r="Z1264" s="181">
        <v>2553754</v>
      </c>
      <c r="AA1264" s="161">
        <f>IFERROR(Z1264/W1247,"-")</f>
        <v>0.3394414759284366</v>
      </c>
      <c r="AB1264" s="188">
        <v>5</v>
      </c>
      <c r="AC1264" s="161">
        <f>IFERROR(AB1264/X1247,"-")</f>
        <v>1</v>
      </c>
      <c r="AD1264" s="191">
        <f t="shared" si="712"/>
        <v>510750.8</v>
      </c>
      <c r="AE1264" s="103">
        <f t="shared" si="722"/>
        <v>4.3630017452006981E-3</v>
      </c>
      <c r="AF1264" s="570"/>
      <c r="AG1264" s="570"/>
      <c r="AH1264" s="119" t="s">
        <v>74</v>
      </c>
      <c r="AI1264" s="181">
        <v>2437470</v>
      </c>
      <c r="AJ1264" s="161">
        <f>IFERROR(AI1264/AF1247,"-")</f>
        <v>0.37741607324516785</v>
      </c>
      <c r="AK1264" s="188">
        <v>5</v>
      </c>
      <c r="AL1264" s="161">
        <f>IFERROR(AK1264/AG1247,"-")</f>
        <v>1</v>
      </c>
      <c r="AM1264" s="191">
        <f t="shared" si="713"/>
        <v>487494</v>
      </c>
      <c r="AN1264" s="103">
        <f t="shared" si="723"/>
        <v>4.3630017452006981E-3</v>
      </c>
      <c r="AO1264" s="570"/>
      <c r="AP1264" s="587"/>
      <c r="AQ1264" s="119" t="s">
        <v>74</v>
      </c>
      <c r="AR1264" s="181">
        <f t="shared" si="708"/>
        <v>24229211</v>
      </c>
      <c r="AS1264" s="161">
        <f>IFERROR(AR1264/AO1247,"-")</f>
        <v>0.21311584723168628</v>
      </c>
      <c r="AT1264" s="188">
        <f t="shared" si="709"/>
        <v>144</v>
      </c>
      <c r="AU1264" s="161">
        <f>IFERROR(AT1264/AP1247,"-")</f>
        <v>0.89440993788819878</v>
      </c>
      <c r="AV1264" s="191">
        <f t="shared" si="714"/>
        <v>168258.40972222222</v>
      </c>
      <c r="AW1264" s="103">
        <f t="shared" si="724"/>
        <v>0.1256544502617801</v>
      </c>
      <c r="AX1264" s="112"/>
      <c r="BN1264" s="573"/>
      <c r="BO1264" s="574"/>
      <c r="BP1264" s="578"/>
      <c r="BQ1264" s="578"/>
      <c r="BR1264" s="390" t="s">
        <v>430</v>
      </c>
      <c r="BS1264" s="382">
        <v>275893521</v>
      </c>
      <c r="BT1264" s="383">
        <v>2.1152917263186168E-2</v>
      </c>
      <c r="BU1264" s="382">
        <v>4579</v>
      </c>
      <c r="BV1264" s="383">
        <v>0.30563342677880123</v>
      </c>
      <c r="BW1264" s="382">
        <v>60251.915483730074</v>
      </c>
      <c r="BX1264" s="391">
        <v>3.6617323776630328E-3</v>
      </c>
      <c r="CA1264" s="9"/>
      <c r="CB1264" s="138"/>
      <c r="CC1264" s="138"/>
      <c r="CD1264" s="138"/>
      <c r="CE1264" s="138"/>
      <c r="CF1264" s="138"/>
      <c r="CG1264" s="138"/>
      <c r="CH1264" s="1"/>
      <c r="CI1264" s="9"/>
      <c r="CJ1264" s="130"/>
      <c r="CK1264" s="130"/>
      <c r="CL1264" s="130"/>
      <c r="CM1264" s="1"/>
      <c r="CN1264" s="1"/>
      <c r="CO1264" s="1"/>
      <c r="CP1264" s="1"/>
      <c r="CQ1264" s="1"/>
    </row>
    <row r="1265" spans="2:95" s="14" customFormat="1" ht="13.5" customHeight="1">
      <c r="B1265" s="451">
        <v>71</v>
      </c>
      <c r="C1265" s="565" t="s">
        <v>49</v>
      </c>
      <c r="D1265" s="580">
        <f>BL75</f>
        <v>3510</v>
      </c>
      <c r="E1265" s="568">
        <f>VLOOKUP(C1265,$AY$5:$BI$78,2,0)</f>
        <v>61143580</v>
      </c>
      <c r="F1265" s="568">
        <f>VLOOKUP(C1265,$AY$5:$BI$78,7,0)</f>
        <v>93</v>
      </c>
      <c r="G1265" s="115" t="s">
        <v>133</v>
      </c>
      <c r="H1265" s="186">
        <v>208224</v>
      </c>
      <c r="I1265" s="159">
        <f>IFERROR(H1265/E1265,"-")</f>
        <v>3.4054924490845972E-3</v>
      </c>
      <c r="J1265" s="186">
        <v>11</v>
      </c>
      <c r="K1265" s="159">
        <f>IFERROR(J1265/F1265,"-")</f>
        <v>0.11827956989247312</v>
      </c>
      <c r="L1265" s="189">
        <f t="shared" si="710"/>
        <v>18929.454545454544</v>
      </c>
      <c r="M1265" s="100">
        <f>IFERROR(J1265/$BL$75,0)</f>
        <v>3.1339031339031338E-3</v>
      </c>
      <c r="N1265" s="568">
        <f>VLOOKUP(C1265,$AY$5:$BI$78,3,0)</f>
        <v>10721150</v>
      </c>
      <c r="O1265" s="568">
        <f>VLOOKUP(C1265,$AY$5:$BI$78,8,0)</f>
        <v>20</v>
      </c>
      <c r="P1265" s="115" t="s">
        <v>133</v>
      </c>
      <c r="Q1265" s="186">
        <v>54807</v>
      </c>
      <c r="R1265" s="159">
        <f>IFERROR(Q1265/N1265,"-")</f>
        <v>5.1120448832448016E-3</v>
      </c>
      <c r="S1265" s="186">
        <v>3</v>
      </c>
      <c r="T1265" s="159">
        <f>IFERROR(S1265/O1265,"-")</f>
        <v>0.15</v>
      </c>
      <c r="U1265" s="189">
        <f t="shared" si="711"/>
        <v>18269</v>
      </c>
      <c r="V1265" s="100">
        <f>IFERROR(S1265/$BL$75,0)</f>
        <v>8.547008547008547E-4</v>
      </c>
      <c r="W1265" s="568">
        <f>VLOOKUP(C1265,$AY$5:$BI$78,4,0)</f>
        <v>12193430</v>
      </c>
      <c r="X1265" s="568">
        <f>VLOOKUP(C1265,$AY$5:$BI$78,9,0)</f>
        <v>10</v>
      </c>
      <c r="Y1265" s="115" t="s">
        <v>133</v>
      </c>
      <c r="Z1265" s="186">
        <v>13098</v>
      </c>
      <c r="AA1265" s="159">
        <f>IFERROR(Z1265/W1265,"-")</f>
        <v>1.0741850324313994E-3</v>
      </c>
      <c r="AB1265" s="186">
        <v>1</v>
      </c>
      <c r="AC1265" s="159">
        <f>IFERROR(AB1265/X1265,"-")</f>
        <v>0.1</v>
      </c>
      <c r="AD1265" s="189">
        <f t="shared" si="712"/>
        <v>13098</v>
      </c>
      <c r="AE1265" s="100">
        <f>IFERROR(AB1265/$BL$75,0)</f>
        <v>2.8490028490028488E-4</v>
      </c>
      <c r="AF1265" s="568">
        <f>VLOOKUP(C1265,$AY$5:$BI$78,5,0)</f>
        <v>17350460</v>
      </c>
      <c r="AG1265" s="568">
        <f>VLOOKUP(C1265,$AY$5:$BI$78,10,0)</f>
        <v>18</v>
      </c>
      <c r="AH1265" s="115" t="s">
        <v>133</v>
      </c>
      <c r="AI1265" s="186">
        <v>88838</v>
      </c>
      <c r="AJ1265" s="159">
        <f>IFERROR(AI1265/AF1265,"-")</f>
        <v>5.1202100693583915E-3</v>
      </c>
      <c r="AK1265" s="186">
        <v>2</v>
      </c>
      <c r="AL1265" s="159">
        <f>IFERROR(AK1265/AG1265,"-")</f>
        <v>0.1111111111111111</v>
      </c>
      <c r="AM1265" s="189">
        <f t="shared" si="713"/>
        <v>44419</v>
      </c>
      <c r="AN1265" s="100">
        <f>IFERROR(AK1265/$BL$75,0)</f>
        <v>5.6980056980056976E-4</v>
      </c>
      <c r="AO1265" s="568">
        <f>VLOOKUP(C1265,$AY$5:$BI$78,6,0)</f>
        <v>101408620</v>
      </c>
      <c r="AP1265" s="585">
        <f>VLOOKUP(C1265,$AY$5:$BI$78,11,0)</f>
        <v>141</v>
      </c>
      <c r="AQ1265" s="115" t="s">
        <v>133</v>
      </c>
      <c r="AR1265" s="186">
        <f t="shared" si="708"/>
        <v>364967</v>
      </c>
      <c r="AS1265" s="159">
        <f>IFERROR(AR1265/AO1265,"-")</f>
        <v>3.5989741306015209E-3</v>
      </c>
      <c r="AT1265" s="186">
        <f t="shared" si="709"/>
        <v>17</v>
      </c>
      <c r="AU1265" s="159">
        <f>IFERROR(AT1265/AP1265,"-")</f>
        <v>0.12056737588652482</v>
      </c>
      <c r="AV1265" s="189">
        <f t="shared" si="714"/>
        <v>21468.647058823528</v>
      </c>
      <c r="AW1265" s="100">
        <f>IFERROR(AT1265/$BL$75,0)</f>
        <v>4.8433048433048432E-3</v>
      </c>
      <c r="AX1265" s="112"/>
      <c r="BN1265" s="573"/>
      <c r="BO1265" s="574"/>
      <c r="BP1265" s="578"/>
      <c r="BQ1265" s="578"/>
      <c r="BR1265" s="390" t="s">
        <v>431</v>
      </c>
      <c r="BS1265" s="382">
        <v>228812669</v>
      </c>
      <c r="BT1265" s="383">
        <v>1.7543200864531368E-2</v>
      </c>
      <c r="BU1265" s="382">
        <v>4595</v>
      </c>
      <c r="BV1265" s="383">
        <v>0.30670137498331329</v>
      </c>
      <c r="BW1265" s="382">
        <v>49796.010663764959</v>
      </c>
      <c r="BX1265" s="391">
        <v>3.6745272494784092E-3</v>
      </c>
      <c r="CA1265" s="9"/>
      <c r="CB1265" s="138"/>
      <c r="CC1265" s="138"/>
      <c r="CD1265" s="138"/>
      <c r="CE1265" s="138"/>
      <c r="CF1265" s="138"/>
      <c r="CG1265" s="138"/>
      <c r="CH1265" s="1"/>
      <c r="CI1265" s="9"/>
      <c r="CJ1265" s="130"/>
      <c r="CK1265" s="130"/>
      <c r="CL1265" s="130"/>
      <c r="CM1265" s="1"/>
      <c r="CN1265" s="1"/>
      <c r="CO1265" s="1"/>
      <c r="CP1265" s="1"/>
      <c r="CQ1265" s="1"/>
    </row>
    <row r="1266" spans="2:95" s="14" customFormat="1" ht="13.5" customHeight="1">
      <c r="B1266" s="451"/>
      <c r="C1266" s="566"/>
      <c r="D1266" s="581"/>
      <c r="E1266" s="569"/>
      <c r="F1266" s="569"/>
      <c r="G1266" s="116" t="s">
        <v>134</v>
      </c>
      <c r="H1266" s="187">
        <v>6243648</v>
      </c>
      <c r="I1266" s="160">
        <f>IFERROR(H1266/E1265,"-")</f>
        <v>0.10211453107587093</v>
      </c>
      <c r="J1266" s="187">
        <v>18</v>
      </c>
      <c r="K1266" s="160">
        <f>IFERROR(J1266/F1265,"-")</f>
        <v>0.19354838709677419</v>
      </c>
      <c r="L1266" s="190">
        <f t="shared" si="710"/>
        <v>346869.33333333331</v>
      </c>
      <c r="M1266" s="101">
        <f t="shared" ref="M1266:M1282" si="732">IFERROR(J1266/$BL$75,0)</f>
        <v>5.1282051282051282E-3</v>
      </c>
      <c r="N1266" s="569"/>
      <c r="O1266" s="569"/>
      <c r="P1266" s="116" t="s">
        <v>134</v>
      </c>
      <c r="Q1266" s="187">
        <v>55441</v>
      </c>
      <c r="R1266" s="160">
        <f>IFERROR(Q1266/N1265,"-")</f>
        <v>5.1711803304682804E-3</v>
      </c>
      <c r="S1266" s="187">
        <v>4</v>
      </c>
      <c r="T1266" s="160">
        <f>IFERROR(S1266/O1265,"-")</f>
        <v>0.2</v>
      </c>
      <c r="U1266" s="190">
        <f t="shared" si="711"/>
        <v>13860.25</v>
      </c>
      <c r="V1266" s="101">
        <f t="shared" ref="V1266:V1282" si="733">IFERROR(S1266/$BL$75,0)</f>
        <v>1.1396011396011395E-3</v>
      </c>
      <c r="W1266" s="569"/>
      <c r="X1266" s="569"/>
      <c r="Y1266" s="116" t="s">
        <v>134</v>
      </c>
      <c r="Z1266" s="187">
        <v>64076</v>
      </c>
      <c r="AA1266" s="160">
        <f>IFERROR(Z1266/W1265,"-")</f>
        <v>5.2549610732993092E-3</v>
      </c>
      <c r="AB1266" s="187">
        <v>2</v>
      </c>
      <c r="AC1266" s="160">
        <f>IFERROR(AB1266/X1265,"-")</f>
        <v>0.2</v>
      </c>
      <c r="AD1266" s="190">
        <f t="shared" si="712"/>
        <v>32038</v>
      </c>
      <c r="AE1266" s="101">
        <f t="shared" ref="AE1266:AE1282" si="734">IFERROR(AB1266/$BL$75,0)</f>
        <v>5.6980056980056976E-4</v>
      </c>
      <c r="AF1266" s="569"/>
      <c r="AG1266" s="569"/>
      <c r="AH1266" s="116" t="s">
        <v>134</v>
      </c>
      <c r="AI1266" s="187">
        <v>98379</v>
      </c>
      <c r="AJ1266" s="160">
        <f>IFERROR(AI1266/AF1265,"-")</f>
        <v>5.6701090345731469E-3</v>
      </c>
      <c r="AK1266" s="187">
        <v>2</v>
      </c>
      <c r="AL1266" s="160">
        <f>IFERROR(AK1266/AG1265,"-")</f>
        <v>0.1111111111111111</v>
      </c>
      <c r="AM1266" s="190">
        <f t="shared" si="713"/>
        <v>49189.5</v>
      </c>
      <c r="AN1266" s="101">
        <f t="shared" ref="AN1266:AN1282" si="735">IFERROR(AK1266/$BL$75,0)</f>
        <v>5.6980056980056976E-4</v>
      </c>
      <c r="AO1266" s="569"/>
      <c r="AP1266" s="586"/>
      <c r="AQ1266" s="116" t="s">
        <v>134</v>
      </c>
      <c r="AR1266" s="187">
        <f t="shared" si="708"/>
        <v>6461544</v>
      </c>
      <c r="AS1266" s="160">
        <f>IFERROR(AR1266/AO1265,"-")</f>
        <v>6.3717896959844242E-2</v>
      </c>
      <c r="AT1266" s="187">
        <f t="shared" si="709"/>
        <v>26</v>
      </c>
      <c r="AU1266" s="160">
        <f>IFERROR(AT1266/AP1265,"-")</f>
        <v>0.18439716312056736</v>
      </c>
      <c r="AV1266" s="190">
        <f t="shared" si="714"/>
        <v>248520.92307692306</v>
      </c>
      <c r="AW1266" s="101">
        <f t="shared" ref="AW1266:AW1282" si="736">IFERROR(AT1266/$BL$75,0)</f>
        <v>7.4074074074074077E-3</v>
      </c>
      <c r="AX1266" s="112"/>
      <c r="BN1266" s="573"/>
      <c r="BO1266" s="574"/>
      <c r="BP1266" s="578"/>
      <c r="BQ1266" s="578"/>
      <c r="BR1266" s="390" t="s">
        <v>432</v>
      </c>
      <c r="BS1266" s="382">
        <v>22965403</v>
      </c>
      <c r="BT1266" s="383">
        <v>1.7607708503409453E-3</v>
      </c>
      <c r="BU1266" s="382">
        <v>826</v>
      </c>
      <c r="BV1266" s="383">
        <v>5.5132826057936193E-2</v>
      </c>
      <c r="BW1266" s="382">
        <v>27803.151331719127</v>
      </c>
      <c r="BX1266" s="391">
        <v>6.6053525746880655E-4</v>
      </c>
      <c r="CA1266" s="9"/>
      <c r="CB1266" s="138"/>
      <c r="CC1266" s="138"/>
      <c r="CD1266" s="138"/>
      <c r="CE1266" s="138"/>
      <c r="CF1266" s="138"/>
      <c r="CG1266" s="138"/>
      <c r="CH1266" s="1"/>
      <c r="CI1266" s="9"/>
      <c r="CJ1266" s="130"/>
      <c r="CK1266" s="130"/>
      <c r="CL1266" s="130"/>
      <c r="CM1266" s="1"/>
      <c r="CN1266" s="1"/>
      <c r="CO1266" s="1"/>
      <c r="CP1266" s="1"/>
      <c r="CQ1266" s="1"/>
    </row>
    <row r="1267" spans="2:95" s="14" customFormat="1" ht="13.5" customHeight="1">
      <c r="B1267" s="451"/>
      <c r="C1267" s="566"/>
      <c r="D1267" s="581"/>
      <c r="E1267" s="569"/>
      <c r="F1267" s="569"/>
      <c r="G1267" s="116" t="s">
        <v>474</v>
      </c>
      <c r="H1267" s="187">
        <v>61418</v>
      </c>
      <c r="I1267" s="160">
        <f>IFERROR(H1267/E1265,"-")</f>
        <v>1.0044881245095561E-3</v>
      </c>
      <c r="J1267" s="187">
        <v>5</v>
      </c>
      <c r="K1267" s="160">
        <f>IFERROR(J1267/F1265,"-")</f>
        <v>5.3763440860215055E-2</v>
      </c>
      <c r="L1267" s="190">
        <f t="shared" si="710"/>
        <v>12283.6</v>
      </c>
      <c r="M1267" s="101">
        <f t="shared" si="732"/>
        <v>1.4245014245014246E-3</v>
      </c>
      <c r="N1267" s="569"/>
      <c r="O1267" s="569"/>
      <c r="P1267" s="116" t="s">
        <v>474</v>
      </c>
      <c r="Q1267" s="187">
        <v>29899</v>
      </c>
      <c r="R1267" s="160">
        <f>IFERROR(Q1267/N1265,"-")</f>
        <v>2.788786650685794E-3</v>
      </c>
      <c r="S1267" s="187">
        <v>3</v>
      </c>
      <c r="T1267" s="160">
        <f>IFERROR(S1267/O1265,"-")</f>
        <v>0.15</v>
      </c>
      <c r="U1267" s="190">
        <f t="shared" si="711"/>
        <v>9966.3333333333339</v>
      </c>
      <c r="V1267" s="101">
        <f t="shared" si="733"/>
        <v>8.547008547008547E-4</v>
      </c>
      <c r="W1267" s="569"/>
      <c r="X1267" s="569"/>
      <c r="Y1267" s="116" t="s">
        <v>474</v>
      </c>
      <c r="Z1267" s="187">
        <v>0</v>
      </c>
      <c r="AA1267" s="160">
        <f>IFERROR(Z1267/W1265,"-")</f>
        <v>0</v>
      </c>
      <c r="AB1267" s="187">
        <v>0</v>
      </c>
      <c r="AC1267" s="160">
        <f>IFERROR(AB1267/X1265,"-")</f>
        <v>0</v>
      </c>
      <c r="AD1267" s="190" t="str">
        <f t="shared" si="712"/>
        <v>-</v>
      </c>
      <c r="AE1267" s="101">
        <f t="shared" si="734"/>
        <v>0</v>
      </c>
      <c r="AF1267" s="569"/>
      <c r="AG1267" s="569"/>
      <c r="AH1267" s="116" t="s">
        <v>474</v>
      </c>
      <c r="AI1267" s="187">
        <v>851821</v>
      </c>
      <c r="AJ1267" s="160">
        <f>IFERROR(AI1267/AF1265,"-")</f>
        <v>4.9095009584760291E-2</v>
      </c>
      <c r="AK1267" s="187">
        <v>2</v>
      </c>
      <c r="AL1267" s="160">
        <f>IFERROR(AK1267/AG1265,"-")</f>
        <v>0.1111111111111111</v>
      </c>
      <c r="AM1267" s="190">
        <f t="shared" si="713"/>
        <v>425910.5</v>
      </c>
      <c r="AN1267" s="101">
        <f t="shared" si="735"/>
        <v>5.6980056980056976E-4</v>
      </c>
      <c r="AO1267" s="569"/>
      <c r="AP1267" s="586"/>
      <c r="AQ1267" s="116" t="s">
        <v>474</v>
      </c>
      <c r="AR1267" s="187">
        <f t="shared" si="708"/>
        <v>943138</v>
      </c>
      <c r="AS1267" s="160">
        <f>IFERROR(AR1267/AO1265,"-")</f>
        <v>9.300373084654933E-3</v>
      </c>
      <c r="AT1267" s="187">
        <f t="shared" si="709"/>
        <v>10</v>
      </c>
      <c r="AU1267" s="160">
        <f>IFERROR(AT1267/AP1265,"-")</f>
        <v>7.0921985815602842E-2</v>
      </c>
      <c r="AV1267" s="190">
        <f t="shared" si="714"/>
        <v>94313.8</v>
      </c>
      <c r="AW1267" s="101">
        <f t="shared" si="736"/>
        <v>2.8490028490028491E-3</v>
      </c>
      <c r="AX1267" s="111"/>
      <c r="BJ1267" s="12"/>
      <c r="BM1267" s="12"/>
      <c r="BN1267" s="573"/>
      <c r="BO1267" s="574"/>
      <c r="BP1267" s="578"/>
      <c r="BQ1267" s="578"/>
      <c r="BR1267" s="390" t="s">
        <v>433</v>
      </c>
      <c r="BS1267" s="382">
        <v>289181887</v>
      </c>
      <c r="BT1267" s="383">
        <v>2.2171744039335566E-2</v>
      </c>
      <c r="BU1267" s="382">
        <v>5918</v>
      </c>
      <c r="BV1267" s="383">
        <v>0.39500734214390604</v>
      </c>
      <c r="BW1267" s="382">
        <v>48864.800101385605</v>
      </c>
      <c r="BX1267" s="391">
        <v>4.732503212712345E-3</v>
      </c>
      <c r="BY1267" s="12"/>
      <c r="CA1267" s="9"/>
      <c r="CB1267" s="138"/>
      <c r="CC1267" s="138"/>
      <c r="CD1267" s="138"/>
      <c r="CE1267" s="138"/>
      <c r="CF1267" s="138"/>
      <c r="CG1267" s="138"/>
      <c r="CH1267" s="1"/>
      <c r="CI1267" s="9"/>
      <c r="CJ1267" s="130"/>
      <c r="CK1267" s="130"/>
      <c r="CL1267" s="130"/>
      <c r="CM1267" s="1"/>
      <c r="CN1267" s="1"/>
      <c r="CO1267" s="1"/>
      <c r="CP1267" s="1"/>
      <c r="CQ1267" s="1"/>
    </row>
    <row r="1268" spans="2:95" s="14" customFormat="1" ht="13.5" customHeight="1">
      <c r="B1268" s="451"/>
      <c r="C1268" s="566"/>
      <c r="D1268" s="581"/>
      <c r="E1268" s="569"/>
      <c r="F1268" s="569"/>
      <c r="G1268" s="117" t="s">
        <v>135</v>
      </c>
      <c r="H1268" s="187">
        <v>475682</v>
      </c>
      <c r="I1268" s="160">
        <f>IFERROR(H1268/E1265,"-")</f>
        <v>7.7797538187983108E-3</v>
      </c>
      <c r="J1268" s="187">
        <v>22</v>
      </c>
      <c r="K1268" s="160">
        <f>IFERROR(J1268/F1265,"-")</f>
        <v>0.23655913978494625</v>
      </c>
      <c r="L1268" s="190">
        <f t="shared" si="710"/>
        <v>21621.909090909092</v>
      </c>
      <c r="M1268" s="101">
        <f t="shared" si="732"/>
        <v>6.2678062678062675E-3</v>
      </c>
      <c r="N1268" s="569"/>
      <c r="O1268" s="569"/>
      <c r="P1268" s="117" t="s">
        <v>135</v>
      </c>
      <c r="Q1268" s="187">
        <v>133559</v>
      </c>
      <c r="R1268" s="160">
        <f>IFERROR(Q1268/N1265,"-")</f>
        <v>1.2457525545300644E-2</v>
      </c>
      <c r="S1268" s="187">
        <v>7</v>
      </c>
      <c r="T1268" s="160">
        <f>IFERROR(S1268/O1265,"-")</f>
        <v>0.35</v>
      </c>
      <c r="U1268" s="190">
        <f t="shared" si="711"/>
        <v>19079.857142857141</v>
      </c>
      <c r="V1268" s="101">
        <f t="shared" si="733"/>
        <v>1.9943019943019944E-3</v>
      </c>
      <c r="W1268" s="569"/>
      <c r="X1268" s="569"/>
      <c r="Y1268" s="117" t="s">
        <v>135</v>
      </c>
      <c r="Z1268" s="187">
        <v>83304</v>
      </c>
      <c r="AA1268" s="160">
        <f>IFERROR(Z1268/W1265,"-")</f>
        <v>6.831875854456047E-3</v>
      </c>
      <c r="AB1268" s="187">
        <v>2</v>
      </c>
      <c r="AC1268" s="160">
        <f>IFERROR(AB1268/X1265,"-")</f>
        <v>0.2</v>
      </c>
      <c r="AD1268" s="190">
        <f t="shared" si="712"/>
        <v>41652</v>
      </c>
      <c r="AE1268" s="101">
        <f t="shared" si="734"/>
        <v>5.6980056980056976E-4</v>
      </c>
      <c r="AF1268" s="569"/>
      <c r="AG1268" s="569"/>
      <c r="AH1268" s="117" t="s">
        <v>135</v>
      </c>
      <c r="AI1268" s="187">
        <v>208271</v>
      </c>
      <c r="AJ1268" s="160">
        <f>IFERROR(AI1268/AF1265,"-")</f>
        <v>1.2003773963341607E-2</v>
      </c>
      <c r="AK1268" s="187">
        <v>7</v>
      </c>
      <c r="AL1268" s="160">
        <f>IFERROR(AK1268/AG1265,"-")</f>
        <v>0.3888888888888889</v>
      </c>
      <c r="AM1268" s="190">
        <f t="shared" si="713"/>
        <v>29753</v>
      </c>
      <c r="AN1268" s="101">
        <f t="shared" si="735"/>
        <v>1.9943019943019944E-3</v>
      </c>
      <c r="AO1268" s="569"/>
      <c r="AP1268" s="586"/>
      <c r="AQ1268" s="117" t="s">
        <v>135</v>
      </c>
      <c r="AR1268" s="187">
        <f t="shared" si="708"/>
        <v>900816</v>
      </c>
      <c r="AS1268" s="160">
        <f>IFERROR(AR1268/AO1265,"-")</f>
        <v>8.8830318369385163E-3</v>
      </c>
      <c r="AT1268" s="187">
        <f t="shared" si="709"/>
        <v>38</v>
      </c>
      <c r="AU1268" s="160">
        <f>IFERROR(AT1268/AP1265,"-")</f>
        <v>0.26950354609929078</v>
      </c>
      <c r="AV1268" s="190">
        <f t="shared" si="714"/>
        <v>23705.684210526317</v>
      </c>
      <c r="AW1268" s="101">
        <f t="shared" si="736"/>
        <v>1.0826210826210826E-2</v>
      </c>
      <c r="AX1268" s="112"/>
      <c r="BN1268" s="573"/>
      <c r="BO1268" s="574"/>
      <c r="BP1268" s="578"/>
      <c r="BQ1268" s="578"/>
      <c r="BR1268" s="390" t="s">
        <v>434</v>
      </c>
      <c r="BS1268" s="382">
        <v>398245035</v>
      </c>
      <c r="BT1268" s="383">
        <v>3.0533679244427347E-2</v>
      </c>
      <c r="BU1268" s="382">
        <v>5985</v>
      </c>
      <c r="BV1268" s="383">
        <v>0.39947937525030036</v>
      </c>
      <c r="BW1268" s="382">
        <v>66540.523809523816</v>
      </c>
      <c r="BX1268" s="391">
        <v>4.7860817384392336E-3</v>
      </c>
      <c r="CA1268" s="9"/>
      <c r="CB1268" s="138"/>
      <c r="CC1268" s="138"/>
      <c r="CD1268" s="138"/>
      <c r="CE1268" s="138"/>
      <c r="CF1268" s="138"/>
      <c r="CG1268" s="138"/>
      <c r="CH1268" s="1"/>
      <c r="CI1268" s="9"/>
      <c r="CJ1268" s="130"/>
      <c r="CK1268" s="130"/>
      <c r="CL1268" s="130"/>
      <c r="CM1268" s="1"/>
      <c r="CN1268" s="1"/>
      <c r="CO1268" s="1"/>
      <c r="CP1268" s="1"/>
      <c r="CQ1268" s="1"/>
    </row>
    <row r="1269" spans="2:95" s="14" customFormat="1" ht="13.5" customHeight="1">
      <c r="B1269" s="451"/>
      <c r="C1269" s="566"/>
      <c r="D1269" s="581"/>
      <c r="E1269" s="569"/>
      <c r="F1269" s="569"/>
      <c r="G1269" s="117" t="s">
        <v>136</v>
      </c>
      <c r="H1269" s="187">
        <v>64757</v>
      </c>
      <c r="I1269" s="160">
        <f>IFERROR(H1269/E1265,"-")</f>
        <v>1.0590972919806135E-3</v>
      </c>
      <c r="J1269" s="187">
        <v>1</v>
      </c>
      <c r="K1269" s="160">
        <f>IFERROR(J1269/F1265,"-")</f>
        <v>1.0752688172043012E-2</v>
      </c>
      <c r="L1269" s="190">
        <f t="shared" si="710"/>
        <v>64757</v>
      </c>
      <c r="M1269" s="101">
        <f t="shared" si="732"/>
        <v>2.8490028490028488E-4</v>
      </c>
      <c r="N1269" s="569"/>
      <c r="O1269" s="569"/>
      <c r="P1269" s="117" t="s">
        <v>136</v>
      </c>
      <c r="Q1269" s="187">
        <v>315</v>
      </c>
      <c r="R1269" s="160">
        <f>IFERROR(Q1269/N1265,"-")</f>
        <v>2.9381176459614873E-5</v>
      </c>
      <c r="S1269" s="187">
        <v>1</v>
      </c>
      <c r="T1269" s="160">
        <f>IFERROR(S1269/O1265,"-")</f>
        <v>0.05</v>
      </c>
      <c r="U1269" s="190">
        <f t="shared" si="711"/>
        <v>315</v>
      </c>
      <c r="V1269" s="101">
        <f t="shared" si="733"/>
        <v>2.8490028490028488E-4</v>
      </c>
      <c r="W1269" s="569"/>
      <c r="X1269" s="569"/>
      <c r="Y1269" s="117" t="s">
        <v>136</v>
      </c>
      <c r="Z1269" s="187">
        <v>176791</v>
      </c>
      <c r="AA1269" s="160">
        <f>IFERROR(Z1269/W1265,"-")</f>
        <v>1.4498873573719618E-2</v>
      </c>
      <c r="AB1269" s="187">
        <v>1</v>
      </c>
      <c r="AC1269" s="160">
        <f>IFERROR(AB1269/X1265,"-")</f>
        <v>0.1</v>
      </c>
      <c r="AD1269" s="190">
        <f t="shared" si="712"/>
        <v>176791</v>
      </c>
      <c r="AE1269" s="101">
        <f t="shared" si="734"/>
        <v>2.8490028490028488E-4</v>
      </c>
      <c r="AF1269" s="569"/>
      <c r="AG1269" s="569"/>
      <c r="AH1269" s="117" t="s">
        <v>136</v>
      </c>
      <c r="AI1269" s="187">
        <v>30488</v>
      </c>
      <c r="AJ1269" s="160">
        <f>IFERROR(AI1269/AF1265,"-")</f>
        <v>1.7571868411557965E-3</v>
      </c>
      <c r="AK1269" s="187">
        <v>2</v>
      </c>
      <c r="AL1269" s="160">
        <f>IFERROR(AK1269/AG1265,"-")</f>
        <v>0.1111111111111111</v>
      </c>
      <c r="AM1269" s="190">
        <f t="shared" si="713"/>
        <v>15244</v>
      </c>
      <c r="AN1269" s="101">
        <f t="shared" si="735"/>
        <v>5.6980056980056976E-4</v>
      </c>
      <c r="AO1269" s="569"/>
      <c r="AP1269" s="586"/>
      <c r="AQ1269" s="117" t="s">
        <v>136</v>
      </c>
      <c r="AR1269" s="187">
        <f t="shared" si="708"/>
        <v>272351</v>
      </c>
      <c r="AS1269" s="160">
        <f>IFERROR(AR1269/AO1265,"-")</f>
        <v>2.685678988630355E-3</v>
      </c>
      <c r="AT1269" s="187">
        <f t="shared" si="709"/>
        <v>5</v>
      </c>
      <c r="AU1269" s="160">
        <f>IFERROR(AT1269/AP1265,"-")</f>
        <v>3.5460992907801421E-2</v>
      </c>
      <c r="AV1269" s="190">
        <f t="shared" si="714"/>
        <v>54470.2</v>
      </c>
      <c r="AW1269" s="101">
        <f t="shared" si="736"/>
        <v>1.4245014245014246E-3</v>
      </c>
      <c r="AX1269" s="112"/>
      <c r="BN1269" s="573"/>
      <c r="BO1269" s="574"/>
      <c r="BP1269" s="578"/>
      <c r="BQ1269" s="578"/>
      <c r="BR1269" s="390" t="s">
        <v>435</v>
      </c>
      <c r="BS1269" s="382">
        <v>390652517</v>
      </c>
      <c r="BT1269" s="383">
        <v>2.9951556458465832E-2</v>
      </c>
      <c r="BU1269" s="382">
        <v>2168</v>
      </c>
      <c r="BV1269" s="383">
        <v>0.14470698171138699</v>
      </c>
      <c r="BW1269" s="382">
        <v>180190.27536900368</v>
      </c>
      <c r="BX1269" s="391">
        <v>1.7337051309835017E-3</v>
      </c>
      <c r="CA1269" s="9"/>
      <c r="CB1269" s="138"/>
      <c r="CC1269" s="138"/>
      <c r="CD1269" s="138"/>
      <c r="CE1269" s="138"/>
      <c r="CF1269" s="138"/>
      <c r="CG1269" s="138"/>
      <c r="CH1269" s="1"/>
      <c r="CI1269" s="9"/>
      <c r="CJ1269" s="130"/>
      <c r="CK1269" s="130"/>
      <c r="CL1269" s="130"/>
      <c r="CM1269" s="1"/>
      <c r="CN1269" s="1"/>
      <c r="CO1269" s="1"/>
      <c r="CP1269" s="1"/>
      <c r="CQ1269" s="1"/>
    </row>
    <row r="1270" spans="2:95" s="14" customFormat="1" ht="13.5" customHeight="1">
      <c r="B1270" s="451"/>
      <c r="C1270" s="566"/>
      <c r="D1270" s="581"/>
      <c r="E1270" s="569"/>
      <c r="F1270" s="569"/>
      <c r="G1270" s="117" t="s">
        <v>137</v>
      </c>
      <c r="H1270" s="187">
        <v>1953510</v>
      </c>
      <c r="I1270" s="160">
        <f>IFERROR(H1270/E1265,"-")</f>
        <v>3.1949552185200798E-2</v>
      </c>
      <c r="J1270" s="187">
        <v>33</v>
      </c>
      <c r="K1270" s="160">
        <f>IFERROR(J1270/F1265,"-")</f>
        <v>0.35483870967741937</v>
      </c>
      <c r="L1270" s="190">
        <f t="shared" si="710"/>
        <v>59197.272727272728</v>
      </c>
      <c r="M1270" s="101">
        <f t="shared" si="732"/>
        <v>9.4017094017094013E-3</v>
      </c>
      <c r="N1270" s="569"/>
      <c r="O1270" s="569"/>
      <c r="P1270" s="117" t="s">
        <v>137</v>
      </c>
      <c r="Q1270" s="187">
        <v>386207</v>
      </c>
      <c r="R1270" s="160">
        <f>IFERROR(Q1270/N1265,"-")</f>
        <v>3.6022907990280892E-2</v>
      </c>
      <c r="S1270" s="187">
        <v>9</v>
      </c>
      <c r="T1270" s="160">
        <f>IFERROR(S1270/O1265,"-")</f>
        <v>0.45</v>
      </c>
      <c r="U1270" s="190">
        <f t="shared" si="711"/>
        <v>42911.888888888891</v>
      </c>
      <c r="V1270" s="101">
        <f t="shared" si="733"/>
        <v>2.5641025641025641E-3</v>
      </c>
      <c r="W1270" s="569"/>
      <c r="X1270" s="569"/>
      <c r="Y1270" s="117" t="s">
        <v>137</v>
      </c>
      <c r="Z1270" s="187">
        <v>1253801</v>
      </c>
      <c r="AA1270" s="160">
        <f>IFERROR(Z1270/W1265,"-")</f>
        <v>0.10282594807203552</v>
      </c>
      <c r="AB1270" s="187">
        <v>6</v>
      </c>
      <c r="AC1270" s="160">
        <f>IFERROR(AB1270/X1265,"-")</f>
        <v>0.6</v>
      </c>
      <c r="AD1270" s="190">
        <f t="shared" si="712"/>
        <v>208966.83333333334</v>
      </c>
      <c r="AE1270" s="101">
        <f t="shared" si="734"/>
        <v>1.7094017094017094E-3</v>
      </c>
      <c r="AF1270" s="569"/>
      <c r="AG1270" s="569"/>
      <c r="AH1270" s="117" t="s">
        <v>137</v>
      </c>
      <c r="AI1270" s="187">
        <v>330092</v>
      </c>
      <c r="AJ1270" s="160">
        <f>IFERROR(AI1270/AF1265,"-")</f>
        <v>1.9024971095867198E-2</v>
      </c>
      <c r="AK1270" s="187">
        <v>9</v>
      </c>
      <c r="AL1270" s="160">
        <f>IFERROR(AK1270/AG1265,"-")</f>
        <v>0.5</v>
      </c>
      <c r="AM1270" s="190">
        <f t="shared" si="713"/>
        <v>36676.888888888891</v>
      </c>
      <c r="AN1270" s="101">
        <f t="shared" si="735"/>
        <v>2.5641025641025641E-3</v>
      </c>
      <c r="AO1270" s="569"/>
      <c r="AP1270" s="586"/>
      <c r="AQ1270" s="117" t="s">
        <v>137</v>
      </c>
      <c r="AR1270" s="187">
        <f t="shared" si="708"/>
        <v>3923610</v>
      </c>
      <c r="AS1270" s="160">
        <f>IFERROR(AR1270/AO1265,"-")</f>
        <v>3.8691089574042131E-2</v>
      </c>
      <c r="AT1270" s="187">
        <f t="shared" si="709"/>
        <v>57</v>
      </c>
      <c r="AU1270" s="160">
        <f>IFERROR(AT1270/AP1265,"-")</f>
        <v>0.40425531914893614</v>
      </c>
      <c r="AV1270" s="190">
        <f t="shared" si="714"/>
        <v>68835.263157894733</v>
      </c>
      <c r="AW1270" s="101">
        <f t="shared" si="736"/>
        <v>1.6239316239316241E-2</v>
      </c>
      <c r="AX1270" s="112"/>
      <c r="BN1270" s="573"/>
      <c r="BO1270" s="574"/>
      <c r="BP1270" s="578"/>
      <c r="BQ1270" s="578"/>
      <c r="BR1270" s="390" t="s">
        <v>436</v>
      </c>
      <c r="BS1270" s="382">
        <v>84872</v>
      </c>
      <c r="BT1270" s="383">
        <v>6.5071857702709031E-6</v>
      </c>
      <c r="BU1270" s="382">
        <v>15</v>
      </c>
      <c r="BV1270" s="383">
        <v>1.0012014417300761E-3</v>
      </c>
      <c r="BW1270" s="382">
        <v>5658.1333333333332</v>
      </c>
      <c r="BX1270" s="391">
        <v>1.1995192326915373E-5</v>
      </c>
      <c r="CA1270" s="9"/>
      <c r="CB1270" s="138"/>
      <c r="CC1270" s="138"/>
      <c r="CD1270" s="138"/>
      <c r="CE1270" s="138"/>
      <c r="CF1270" s="138"/>
      <c r="CG1270" s="138"/>
      <c r="CH1270" s="1"/>
      <c r="CI1270" s="9"/>
      <c r="CJ1270" s="130"/>
      <c r="CK1270" s="130"/>
      <c r="CL1270" s="130"/>
      <c r="CM1270" s="1"/>
      <c r="CN1270" s="1"/>
      <c r="CO1270" s="1"/>
      <c r="CP1270" s="1"/>
      <c r="CQ1270" s="1"/>
    </row>
    <row r="1271" spans="2:95" s="14" customFormat="1" ht="13.5" customHeight="1">
      <c r="B1271" s="451"/>
      <c r="C1271" s="566"/>
      <c r="D1271" s="581"/>
      <c r="E1271" s="569"/>
      <c r="F1271" s="569"/>
      <c r="G1271" s="117" t="s">
        <v>138</v>
      </c>
      <c r="H1271" s="187">
        <v>1479376</v>
      </c>
      <c r="I1271" s="160">
        <f>IFERROR(H1271/E1265,"-")</f>
        <v>2.4195115824097967E-2</v>
      </c>
      <c r="J1271" s="187">
        <v>32</v>
      </c>
      <c r="K1271" s="160">
        <f>IFERROR(J1271/F1265,"-")</f>
        <v>0.34408602150537637</v>
      </c>
      <c r="L1271" s="190">
        <f t="shared" si="710"/>
        <v>46230.5</v>
      </c>
      <c r="M1271" s="101">
        <f t="shared" si="732"/>
        <v>9.1168091168091162E-3</v>
      </c>
      <c r="N1271" s="569"/>
      <c r="O1271" s="569"/>
      <c r="P1271" s="117" t="s">
        <v>138</v>
      </c>
      <c r="Q1271" s="187">
        <v>807400</v>
      </c>
      <c r="R1271" s="160">
        <f>IFERROR(Q1271/N1265,"-")</f>
        <v>7.5309085312676341E-2</v>
      </c>
      <c r="S1271" s="187">
        <v>9</v>
      </c>
      <c r="T1271" s="160">
        <f>IFERROR(S1271/O1265,"-")</f>
        <v>0.45</v>
      </c>
      <c r="U1271" s="190">
        <f t="shared" si="711"/>
        <v>89711.111111111109</v>
      </c>
      <c r="V1271" s="101">
        <f t="shared" si="733"/>
        <v>2.5641025641025641E-3</v>
      </c>
      <c r="W1271" s="569"/>
      <c r="X1271" s="569"/>
      <c r="Y1271" s="117" t="s">
        <v>138</v>
      </c>
      <c r="Z1271" s="187">
        <v>1272676</v>
      </c>
      <c r="AA1271" s="160">
        <f>IFERROR(Z1271/W1265,"-")</f>
        <v>0.10437391283666696</v>
      </c>
      <c r="AB1271" s="187">
        <v>5</v>
      </c>
      <c r="AC1271" s="160">
        <f>IFERROR(AB1271/X1265,"-")</f>
        <v>0.5</v>
      </c>
      <c r="AD1271" s="190">
        <f t="shared" si="712"/>
        <v>254535.2</v>
      </c>
      <c r="AE1271" s="101">
        <f t="shared" si="734"/>
        <v>1.4245014245014246E-3</v>
      </c>
      <c r="AF1271" s="569"/>
      <c r="AG1271" s="569"/>
      <c r="AH1271" s="117" t="s">
        <v>138</v>
      </c>
      <c r="AI1271" s="187">
        <v>1095165</v>
      </c>
      <c r="AJ1271" s="160">
        <f>IFERROR(AI1271/AF1265,"-")</f>
        <v>6.3120228512673446E-2</v>
      </c>
      <c r="AK1271" s="187">
        <v>9</v>
      </c>
      <c r="AL1271" s="160">
        <f>IFERROR(AK1271/AG1265,"-")</f>
        <v>0.5</v>
      </c>
      <c r="AM1271" s="190">
        <f t="shared" si="713"/>
        <v>121685</v>
      </c>
      <c r="AN1271" s="101">
        <f t="shared" si="735"/>
        <v>2.5641025641025641E-3</v>
      </c>
      <c r="AO1271" s="569"/>
      <c r="AP1271" s="586"/>
      <c r="AQ1271" s="117" t="s">
        <v>138</v>
      </c>
      <c r="AR1271" s="187">
        <f t="shared" si="708"/>
        <v>4654617</v>
      </c>
      <c r="AS1271" s="160">
        <f>IFERROR(AR1271/AO1265,"-")</f>
        <v>4.5899618789803073E-2</v>
      </c>
      <c r="AT1271" s="187">
        <f t="shared" si="709"/>
        <v>55</v>
      </c>
      <c r="AU1271" s="160">
        <f>IFERROR(AT1271/AP1265,"-")</f>
        <v>0.39007092198581561</v>
      </c>
      <c r="AV1271" s="190">
        <f t="shared" si="714"/>
        <v>84629.4</v>
      </c>
      <c r="AW1271" s="101">
        <f t="shared" si="736"/>
        <v>1.5669515669515671E-2</v>
      </c>
      <c r="AX1271" s="112"/>
      <c r="BN1271" s="573"/>
      <c r="BO1271" s="574"/>
      <c r="BP1271" s="578"/>
      <c r="BQ1271" s="578"/>
      <c r="BR1271" s="390" t="s">
        <v>437</v>
      </c>
      <c r="BS1271" s="382">
        <v>4403559</v>
      </c>
      <c r="BT1271" s="383">
        <v>3.3762343839367949E-4</v>
      </c>
      <c r="BU1271" s="382">
        <v>221</v>
      </c>
      <c r="BV1271" s="383">
        <v>1.4751034574823121E-2</v>
      </c>
      <c r="BW1271" s="382">
        <v>19925.606334841628</v>
      </c>
      <c r="BX1271" s="391">
        <v>1.7672916694988649E-4</v>
      </c>
      <c r="CA1271" s="9"/>
      <c r="CB1271" s="138"/>
      <c r="CC1271" s="138"/>
      <c r="CD1271" s="138"/>
      <c r="CE1271" s="138"/>
      <c r="CF1271" s="138"/>
      <c r="CG1271" s="138"/>
      <c r="CH1271" s="1"/>
      <c r="CI1271" s="9"/>
      <c r="CJ1271" s="130"/>
      <c r="CK1271" s="130"/>
      <c r="CL1271" s="130"/>
      <c r="CM1271" s="1"/>
      <c r="CN1271" s="1"/>
      <c r="CO1271" s="1"/>
      <c r="CP1271" s="1"/>
      <c r="CQ1271" s="1"/>
    </row>
    <row r="1272" spans="2:95" s="14" customFormat="1" ht="13.5" customHeight="1">
      <c r="B1272" s="451"/>
      <c r="C1272" s="566"/>
      <c r="D1272" s="581"/>
      <c r="E1272" s="569"/>
      <c r="F1272" s="569"/>
      <c r="G1272" s="117" t="s">
        <v>139</v>
      </c>
      <c r="H1272" s="187">
        <v>1808381</v>
      </c>
      <c r="I1272" s="160">
        <f>IFERROR(H1272/E1265,"-")</f>
        <v>2.9575975106462527E-2</v>
      </c>
      <c r="J1272" s="187">
        <v>5</v>
      </c>
      <c r="K1272" s="160">
        <f>IFERROR(J1272/F1265,"-")</f>
        <v>5.3763440860215055E-2</v>
      </c>
      <c r="L1272" s="190">
        <f t="shared" si="710"/>
        <v>361676.2</v>
      </c>
      <c r="M1272" s="101">
        <f t="shared" si="732"/>
        <v>1.4245014245014246E-3</v>
      </c>
      <c r="N1272" s="569"/>
      <c r="O1272" s="569"/>
      <c r="P1272" s="117" t="s">
        <v>139</v>
      </c>
      <c r="Q1272" s="187">
        <v>45934</v>
      </c>
      <c r="R1272" s="160">
        <f>IFERROR(Q1272/N1265,"-")</f>
        <v>4.2844284428442845E-3</v>
      </c>
      <c r="S1272" s="187">
        <v>3</v>
      </c>
      <c r="T1272" s="160">
        <f>IFERROR(S1272/O1265,"-")</f>
        <v>0.15</v>
      </c>
      <c r="U1272" s="190">
        <f t="shared" si="711"/>
        <v>15311.333333333334</v>
      </c>
      <c r="V1272" s="101">
        <f t="shared" si="733"/>
        <v>8.547008547008547E-4</v>
      </c>
      <c r="W1272" s="569"/>
      <c r="X1272" s="569"/>
      <c r="Y1272" s="117" t="s">
        <v>139</v>
      </c>
      <c r="Z1272" s="187">
        <v>3510104</v>
      </c>
      <c r="AA1272" s="160">
        <f>IFERROR(Z1272/W1265,"-")</f>
        <v>0.28786846687109369</v>
      </c>
      <c r="AB1272" s="187">
        <v>2</v>
      </c>
      <c r="AC1272" s="160">
        <f>IFERROR(AB1272/X1265,"-")</f>
        <v>0.2</v>
      </c>
      <c r="AD1272" s="190">
        <f t="shared" si="712"/>
        <v>1755052</v>
      </c>
      <c r="AE1272" s="101">
        <f t="shared" si="734"/>
        <v>5.6980056980056976E-4</v>
      </c>
      <c r="AF1272" s="569"/>
      <c r="AG1272" s="569"/>
      <c r="AH1272" s="117" t="s">
        <v>139</v>
      </c>
      <c r="AI1272" s="187">
        <v>457392</v>
      </c>
      <c r="AJ1272" s="160">
        <f>IFERROR(AI1272/AF1265,"-")</f>
        <v>2.6361952363222647E-2</v>
      </c>
      <c r="AK1272" s="187">
        <v>2</v>
      </c>
      <c r="AL1272" s="160">
        <f>IFERROR(AK1272/AG1265,"-")</f>
        <v>0.1111111111111111</v>
      </c>
      <c r="AM1272" s="190">
        <f t="shared" si="713"/>
        <v>228696</v>
      </c>
      <c r="AN1272" s="101">
        <f t="shared" si="735"/>
        <v>5.6980056980056976E-4</v>
      </c>
      <c r="AO1272" s="569"/>
      <c r="AP1272" s="586"/>
      <c r="AQ1272" s="117" t="s">
        <v>139</v>
      </c>
      <c r="AR1272" s="187">
        <f t="shared" si="708"/>
        <v>5821811</v>
      </c>
      <c r="AS1272" s="160">
        <f>IFERROR(AR1272/AO1265,"-")</f>
        <v>5.7409429297036088E-2</v>
      </c>
      <c r="AT1272" s="187">
        <f t="shared" si="709"/>
        <v>12</v>
      </c>
      <c r="AU1272" s="160">
        <f>IFERROR(AT1272/AP1265,"-")</f>
        <v>8.5106382978723402E-2</v>
      </c>
      <c r="AV1272" s="190">
        <f t="shared" si="714"/>
        <v>485150.91666666669</v>
      </c>
      <c r="AW1272" s="101">
        <f t="shared" si="736"/>
        <v>3.4188034188034188E-3</v>
      </c>
      <c r="AX1272" s="112"/>
      <c r="BN1272" s="573"/>
      <c r="BO1272" s="574"/>
      <c r="BP1272" s="578"/>
      <c r="BQ1272" s="578"/>
      <c r="BR1272" s="390" t="s">
        <v>438</v>
      </c>
      <c r="BS1272" s="382">
        <v>18269118</v>
      </c>
      <c r="BT1272" s="383">
        <v>1.4007039386959188E-3</v>
      </c>
      <c r="BU1272" s="382">
        <v>940</v>
      </c>
      <c r="BV1272" s="383">
        <v>6.2741957015084768E-2</v>
      </c>
      <c r="BW1272" s="382">
        <v>19435.231914893619</v>
      </c>
      <c r="BX1272" s="391">
        <v>7.5169871915336335E-4</v>
      </c>
      <c r="CA1272" s="9"/>
      <c r="CB1272" s="138"/>
      <c r="CC1272" s="138"/>
      <c r="CD1272" s="138"/>
      <c r="CE1272" s="138"/>
      <c r="CF1272" s="138"/>
      <c r="CG1272" s="138"/>
      <c r="CH1272" s="1"/>
      <c r="CI1272" s="9"/>
      <c r="CJ1272" s="130"/>
      <c r="CK1272" s="130"/>
      <c r="CL1272" s="130"/>
      <c r="CM1272" s="1"/>
      <c r="CN1272" s="1"/>
      <c r="CO1272" s="1"/>
      <c r="CP1272" s="1"/>
      <c r="CQ1272" s="1"/>
    </row>
    <row r="1273" spans="2:95" s="14" customFormat="1" ht="13.5" customHeight="1">
      <c r="B1273" s="451"/>
      <c r="C1273" s="566"/>
      <c r="D1273" s="581"/>
      <c r="E1273" s="569"/>
      <c r="F1273" s="569"/>
      <c r="G1273" s="117" t="s">
        <v>149</v>
      </c>
      <c r="H1273" s="187">
        <v>0</v>
      </c>
      <c r="I1273" s="160">
        <f>IFERROR(H1273/E1265,"-")</f>
        <v>0</v>
      </c>
      <c r="J1273" s="187">
        <v>0</v>
      </c>
      <c r="K1273" s="160">
        <f>IFERROR(J1273/F1265,"-")</f>
        <v>0</v>
      </c>
      <c r="L1273" s="190" t="str">
        <f t="shared" si="710"/>
        <v>-</v>
      </c>
      <c r="M1273" s="101">
        <f t="shared" si="732"/>
        <v>0</v>
      </c>
      <c r="N1273" s="569"/>
      <c r="O1273" s="569"/>
      <c r="P1273" s="117" t="s">
        <v>149</v>
      </c>
      <c r="Q1273" s="187">
        <v>0</v>
      </c>
      <c r="R1273" s="160">
        <f>IFERROR(Q1273/N1265,"-")</f>
        <v>0</v>
      </c>
      <c r="S1273" s="187">
        <v>0</v>
      </c>
      <c r="T1273" s="160">
        <f>IFERROR(S1273/O1265,"-")</f>
        <v>0</v>
      </c>
      <c r="U1273" s="190" t="str">
        <f t="shared" si="711"/>
        <v>-</v>
      </c>
      <c r="V1273" s="101">
        <f t="shared" si="733"/>
        <v>0</v>
      </c>
      <c r="W1273" s="569"/>
      <c r="X1273" s="569"/>
      <c r="Y1273" s="117" t="s">
        <v>149</v>
      </c>
      <c r="Z1273" s="187">
        <v>0</v>
      </c>
      <c r="AA1273" s="160">
        <f>IFERROR(Z1273/W1265,"-")</f>
        <v>0</v>
      </c>
      <c r="AB1273" s="187">
        <v>0</v>
      </c>
      <c r="AC1273" s="160">
        <f>IFERROR(AB1273/X1265,"-")</f>
        <v>0</v>
      </c>
      <c r="AD1273" s="190" t="str">
        <f t="shared" si="712"/>
        <v>-</v>
      </c>
      <c r="AE1273" s="101">
        <f t="shared" si="734"/>
        <v>0</v>
      </c>
      <c r="AF1273" s="569"/>
      <c r="AG1273" s="569"/>
      <c r="AH1273" s="117" t="s">
        <v>149</v>
      </c>
      <c r="AI1273" s="187">
        <v>762</v>
      </c>
      <c r="AJ1273" s="160">
        <f>IFERROR(AI1273/AF1265,"-")</f>
        <v>4.391814395699019E-5</v>
      </c>
      <c r="AK1273" s="187">
        <v>1</v>
      </c>
      <c r="AL1273" s="160">
        <f>IFERROR(AK1273/AG1265,"-")</f>
        <v>5.5555555555555552E-2</v>
      </c>
      <c r="AM1273" s="190">
        <f t="shared" si="713"/>
        <v>762</v>
      </c>
      <c r="AN1273" s="101">
        <f t="shared" si="735"/>
        <v>2.8490028490028488E-4</v>
      </c>
      <c r="AO1273" s="569"/>
      <c r="AP1273" s="586"/>
      <c r="AQ1273" s="117" t="s">
        <v>149</v>
      </c>
      <c r="AR1273" s="187">
        <f t="shared" si="708"/>
        <v>762</v>
      </c>
      <c r="AS1273" s="160">
        <f>IFERROR(AR1273/AO1265,"-")</f>
        <v>7.5141541222038124E-6</v>
      </c>
      <c r="AT1273" s="187">
        <f t="shared" si="709"/>
        <v>1</v>
      </c>
      <c r="AU1273" s="160">
        <f>IFERROR(AT1273/AP1265,"-")</f>
        <v>7.0921985815602835E-3</v>
      </c>
      <c r="AV1273" s="190">
        <f t="shared" si="714"/>
        <v>762</v>
      </c>
      <c r="AW1273" s="101">
        <f t="shared" si="736"/>
        <v>2.8490028490028488E-4</v>
      </c>
      <c r="AX1273" s="112"/>
      <c r="BN1273" s="573"/>
      <c r="BO1273" s="574"/>
      <c r="BP1273" s="578"/>
      <c r="BQ1273" s="578"/>
      <c r="BR1273" s="390" t="s">
        <v>439</v>
      </c>
      <c r="BS1273" s="382">
        <v>13479198</v>
      </c>
      <c r="BT1273" s="383">
        <v>1.0334579769566408E-3</v>
      </c>
      <c r="BU1273" s="382">
        <v>321</v>
      </c>
      <c r="BV1273" s="383">
        <v>2.1425710853023628E-2</v>
      </c>
      <c r="BW1273" s="382">
        <v>41991.271028037387</v>
      </c>
      <c r="BX1273" s="391">
        <v>2.5669711579598897E-4</v>
      </c>
      <c r="CA1273" s="9"/>
      <c r="CB1273" s="138"/>
      <c r="CC1273" s="138"/>
      <c r="CD1273" s="138"/>
      <c r="CE1273" s="138"/>
      <c r="CF1273" s="138"/>
      <c r="CG1273" s="138"/>
      <c r="CH1273" s="1"/>
      <c r="CI1273" s="9"/>
      <c r="CJ1273" s="130"/>
      <c r="CK1273" s="130"/>
      <c r="CL1273" s="130"/>
      <c r="CM1273" s="1"/>
      <c r="CN1273" s="1"/>
      <c r="CO1273" s="1"/>
      <c r="CP1273" s="1"/>
      <c r="CQ1273" s="1"/>
    </row>
    <row r="1274" spans="2:95" s="14" customFormat="1" ht="13.5" customHeight="1">
      <c r="B1274" s="451"/>
      <c r="C1274" s="566"/>
      <c r="D1274" s="581"/>
      <c r="E1274" s="569"/>
      <c r="F1274" s="569"/>
      <c r="G1274" s="117" t="s">
        <v>140</v>
      </c>
      <c r="H1274" s="187">
        <v>18132</v>
      </c>
      <c r="I1274" s="160">
        <f>IFERROR(H1274/E1265,"-")</f>
        <v>2.9654789595244503E-4</v>
      </c>
      <c r="J1274" s="187">
        <v>1</v>
      </c>
      <c r="K1274" s="160">
        <f>IFERROR(J1274/F1265,"-")</f>
        <v>1.0752688172043012E-2</v>
      </c>
      <c r="L1274" s="190">
        <f t="shared" si="710"/>
        <v>18132</v>
      </c>
      <c r="M1274" s="101">
        <f t="shared" si="732"/>
        <v>2.8490028490028488E-4</v>
      </c>
      <c r="N1274" s="569"/>
      <c r="O1274" s="569"/>
      <c r="P1274" s="117" t="s">
        <v>140</v>
      </c>
      <c r="Q1274" s="187">
        <v>62462</v>
      </c>
      <c r="R1274" s="160">
        <f>IFERROR(Q1274/N1265,"-")</f>
        <v>5.8260541080014739E-3</v>
      </c>
      <c r="S1274" s="187">
        <v>1</v>
      </c>
      <c r="T1274" s="160">
        <f>IFERROR(S1274/O1265,"-")</f>
        <v>0.05</v>
      </c>
      <c r="U1274" s="190">
        <f t="shared" si="711"/>
        <v>62462</v>
      </c>
      <c r="V1274" s="101">
        <f t="shared" si="733"/>
        <v>2.8490028490028488E-4</v>
      </c>
      <c r="W1274" s="569"/>
      <c r="X1274" s="569"/>
      <c r="Y1274" s="117" t="s">
        <v>140</v>
      </c>
      <c r="Z1274" s="187">
        <v>0</v>
      </c>
      <c r="AA1274" s="160">
        <f>IFERROR(Z1274/W1265,"-")</f>
        <v>0</v>
      </c>
      <c r="AB1274" s="187">
        <v>0</v>
      </c>
      <c r="AC1274" s="160">
        <f>IFERROR(AB1274/X1265,"-")</f>
        <v>0</v>
      </c>
      <c r="AD1274" s="190" t="str">
        <f t="shared" si="712"/>
        <v>-</v>
      </c>
      <c r="AE1274" s="101">
        <f t="shared" si="734"/>
        <v>0</v>
      </c>
      <c r="AF1274" s="569"/>
      <c r="AG1274" s="569"/>
      <c r="AH1274" s="117" t="s">
        <v>140</v>
      </c>
      <c r="AI1274" s="187">
        <v>0</v>
      </c>
      <c r="AJ1274" s="160">
        <f>IFERROR(AI1274/AF1265,"-")</f>
        <v>0</v>
      </c>
      <c r="AK1274" s="187">
        <v>0</v>
      </c>
      <c r="AL1274" s="160">
        <f>IFERROR(AK1274/AG1265,"-")</f>
        <v>0</v>
      </c>
      <c r="AM1274" s="190" t="str">
        <f t="shared" si="713"/>
        <v>-</v>
      </c>
      <c r="AN1274" s="101">
        <f t="shared" si="735"/>
        <v>0</v>
      </c>
      <c r="AO1274" s="569"/>
      <c r="AP1274" s="586"/>
      <c r="AQ1274" s="117" t="s">
        <v>140</v>
      </c>
      <c r="AR1274" s="187">
        <f t="shared" si="708"/>
        <v>80594</v>
      </c>
      <c r="AS1274" s="160">
        <f>IFERROR(AR1274/AO1265,"-")</f>
        <v>7.9474506210616019E-4</v>
      </c>
      <c r="AT1274" s="187">
        <f t="shared" si="709"/>
        <v>2</v>
      </c>
      <c r="AU1274" s="160">
        <f>IFERROR(AT1274/AP1265,"-")</f>
        <v>1.4184397163120567E-2</v>
      </c>
      <c r="AV1274" s="190">
        <f t="shared" si="714"/>
        <v>40297</v>
      </c>
      <c r="AW1274" s="101">
        <f t="shared" si="736"/>
        <v>5.6980056980056976E-4</v>
      </c>
      <c r="AX1274" s="112"/>
      <c r="BN1274" s="573"/>
      <c r="BO1274" s="574"/>
      <c r="BP1274" s="578"/>
      <c r="BQ1274" s="578"/>
      <c r="BR1274" s="390" t="s">
        <v>440</v>
      </c>
      <c r="BS1274" s="382">
        <v>72590434</v>
      </c>
      <c r="BT1274" s="383">
        <v>5.5655509376777868E-3</v>
      </c>
      <c r="BU1274" s="382">
        <v>234</v>
      </c>
      <c r="BV1274" s="383">
        <v>1.5618742490989187E-2</v>
      </c>
      <c r="BW1274" s="382">
        <v>310215.52991452994</v>
      </c>
      <c r="BX1274" s="391">
        <v>1.8712500029987981E-4</v>
      </c>
      <c r="CA1274" s="9"/>
      <c r="CB1274" s="138"/>
      <c r="CC1274" s="138"/>
      <c r="CD1274" s="138"/>
      <c r="CE1274" s="138"/>
      <c r="CF1274" s="138"/>
      <c r="CG1274" s="138"/>
      <c r="CH1274" s="1"/>
      <c r="CI1274" s="9"/>
      <c r="CJ1274" s="130"/>
      <c r="CK1274" s="130"/>
      <c r="CL1274" s="130"/>
      <c r="CM1274" s="1"/>
      <c r="CN1274" s="1"/>
      <c r="CO1274" s="1"/>
      <c r="CP1274" s="1"/>
      <c r="CQ1274" s="1"/>
    </row>
    <row r="1275" spans="2:95" s="14" customFormat="1" ht="13.5" customHeight="1">
      <c r="B1275" s="451"/>
      <c r="C1275" s="566"/>
      <c r="D1275" s="581"/>
      <c r="E1275" s="569"/>
      <c r="F1275" s="569"/>
      <c r="G1275" s="117" t="s">
        <v>141</v>
      </c>
      <c r="H1275" s="187">
        <v>131960</v>
      </c>
      <c r="I1275" s="160">
        <f>IFERROR(H1275/E1265,"-")</f>
        <v>2.1581987839115733E-3</v>
      </c>
      <c r="J1275" s="187">
        <v>8</v>
      </c>
      <c r="K1275" s="160">
        <f>IFERROR(J1275/F1265,"-")</f>
        <v>8.6021505376344093E-2</v>
      </c>
      <c r="L1275" s="190">
        <f t="shared" si="710"/>
        <v>16495</v>
      </c>
      <c r="M1275" s="101">
        <f t="shared" si="732"/>
        <v>2.2792022792022791E-3</v>
      </c>
      <c r="N1275" s="569"/>
      <c r="O1275" s="569"/>
      <c r="P1275" s="117" t="s">
        <v>141</v>
      </c>
      <c r="Q1275" s="187">
        <v>83126</v>
      </c>
      <c r="R1275" s="160">
        <f>IFERROR(Q1275/N1265,"-")</f>
        <v>7.7534592837522091E-3</v>
      </c>
      <c r="S1275" s="187">
        <v>1</v>
      </c>
      <c r="T1275" s="160">
        <f>IFERROR(S1275/O1265,"-")</f>
        <v>0.05</v>
      </c>
      <c r="U1275" s="190">
        <f t="shared" si="711"/>
        <v>83126</v>
      </c>
      <c r="V1275" s="101">
        <f t="shared" si="733"/>
        <v>2.8490028490028488E-4</v>
      </c>
      <c r="W1275" s="569"/>
      <c r="X1275" s="569"/>
      <c r="Y1275" s="117" t="s">
        <v>141</v>
      </c>
      <c r="Z1275" s="187">
        <v>9475</v>
      </c>
      <c r="AA1275" s="160">
        <f>IFERROR(Z1275/W1265,"-")</f>
        <v>7.7705780900042074E-4</v>
      </c>
      <c r="AB1275" s="187">
        <v>2</v>
      </c>
      <c r="AC1275" s="160">
        <f>IFERROR(AB1275/X1265,"-")</f>
        <v>0.2</v>
      </c>
      <c r="AD1275" s="190">
        <f t="shared" si="712"/>
        <v>4737.5</v>
      </c>
      <c r="AE1275" s="101">
        <f t="shared" si="734"/>
        <v>5.6980056980056976E-4</v>
      </c>
      <c r="AF1275" s="569"/>
      <c r="AG1275" s="569"/>
      <c r="AH1275" s="117" t="s">
        <v>141</v>
      </c>
      <c r="AI1275" s="187">
        <v>41538</v>
      </c>
      <c r="AJ1275" s="160">
        <f>IFERROR(AI1275/AF1265,"-")</f>
        <v>2.3940575638916779E-3</v>
      </c>
      <c r="AK1275" s="187">
        <v>3</v>
      </c>
      <c r="AL1275" s="160">
        <f>IFERROR(AK1275/AG1265,"-")</f>
        <v>0.16666666666666666</v>
      </c>
      <c r="AM1275" s="190">
        <f t="shared" si="713"/>
        <v>13846</v>
      </c>
      <c r="AN1275" s="101">
        <f t="shared" si="735"/>
        <v>8.547008547008547E-4</v>
      </c>
      <c r="AO1275" s="569"/>
      <c r="AP1275" s="586"/>
      <c r="AQ1275" s="117" t="s">
        <v>141</v>
      </c>
      <c r="AR1275" s="187">
        <f t="shared" si="708"/>
        <v>266099</v>
      </c>
      <c r="AS1275" s="160">
        <f>IFERROR(AR1275/AO1265,"-")</f>
        <v>2.6240274248875489E-3</v>
      </c>
      <c r="AT1275" s="187">
        <f t="shared" si="709"/>
        <v>14</v>
      </c>
      <c r="AU1275" s="160">
        <f>IFERROR(AT1275/AP1265,"-")</f>
        <v>9.9290780141843976E-2</v>
      </c>
      <c r="AV1275" s="190">
        <f t="shared" si="714"/>
        <v>19007.071428571428</v>
      </c>
      <c r="AW1275" s="101">
        <f t="shared" si="736"/>
        <v>3.9886039886039889E-3</v>
      </c>
      <c r="AX1275" s="112"/>
      <c r="BN1275" s="573"/>
      <c r="BO1275" s="574"/>
      <c r="BP1275" s="578"/>
      <c r="BQ1275" s="578"/>
      <c r="BR1275" s="390" t="s">
        <v>441</v>
      </c>
      <c r="BS1275" s="382">
        <v>120515243</v>
      </c>
      <c r="BT1275" s="383">
        <v>9.2399740120456698E-3</v>
      </c>
      <c r="BU1275" s="382">
        <v>2438</v>
      </c>
      <c r="BV1275" s="383">
        <v>0.16272860766252836</v>
      </c>
      <c r="BW1275" s="382">
        <v>49432.011074651353</v>
      </c>
      <c r="BX1275" s="391">
        <v>1.9496185928679784E-3</v>
      </c>
      <c r="CA1275" s="9"/>
      <c r="CB1275" s="138"/>
      <c r="CC1275" s="138"/>
      <c r="CD1275" s="138"/>
      <c r="CE1275" s="138"/>
      <c r="CF1275" s="138"/>
      <c r="CG1275" s="138"/>
      <c r="CH1275" s="1"/>
      <c r="CI1275" s="9"/>
      <c r="CJ1275" s="130"/>
      <c r="CK1275" s="130"/>
      <c r="CL1275" s="130"/>
      <c r="CM1275" s="1"/>
      <c r="CN1275" s="1"/>
      <c r="CO1275" s="1"/>
      <c r="CP1275" s="1"/>
      <c r="CQ1275" s="1"/>
    </row>
    <row r="1276" spans="2:95" s="14" customFormat="1" ht="13.5" customHeight="1">
      <c r="B1276" s="451"/>
      <c r="C1276" s="566"/>
      <c r="D1276" s="581"/>
      <c r="E1276" s="569"/>
      <c r="F1276" s="569"/>
      <c r="G1276" s="117" t="s">
        <v>142</v>
      </c>
      <c r="H1276" s="187">
        <v>0</v>
      </c>
      <c r="I1276" s="160">
        <f>IFERROR(H1276/E1265,"-")</f>
        <v>0</v>
      </c>
      <c r="J1276" s="187">
        <v>0</v>
      </c>
      <c r="K1276" s="160">
        <f>IFERROR(J1276/F1265,"-")</f>
        <v>0</v>
      </c>
      <c r="L1276" s="190" t="str">
        <f t="shared" si="710"/>
        <v>-</v>
      </c>
      <c r="M1276" s="101">
        <f t="shared" si="732"/>
        <v>0</v>
      </c>
      <c r="N1276" s="569"/>
      <c r="O1276" s="569"/>
      <c r="P1276" s="117" t="s">
        <v>142</v>
      </c>
      <c r="Q1276" s="187">
        <v>0</v>
      </c>
      <c r="R1276" s="160">
        <f>IFERROR(Q1276/N1265,"-")</f>
        <v>0</v>
      </c>
      <c r="S1276" s="187">
        <v>0</v>
      </c>
      <c r="T1276" s="160">
        <f>IFERROR(S1276/O1265,"-")</f>
        <v>0</v>
      </c>
      <c r="U1276" s="190" t="str">
        <f t="shared" si="711"/>
        <v>-</v>
      </c>
      <c r="V1276" s="101">
        <f t="shared" si="733"/>
        <v>0</v>
      </c>
      <c r="W1276" s="569"/>
      <c r="X1276" s="569"/>
      <c r="Y1276" s="117" t="s">
        <v>142</v>
      </c>
      <c r="Z1276" s="187">
        <v>0</v>
      </c>
      <c r="AA1276" s="160">
        <f>IFERROR(Z1276/W1265,"-")</f>
        <v>0</v>
      </c>
      <c r="AB1276" s="187">
        <v>0</v>
      </c>
      <c r="AC1276" s="160">
        <f>IFERROR(AB1276/X1265,"-")</f>
        <v>0</v>
      </c>
      <c r="AD1276" s="190" t="str">
        <f t="shared" si="712"/>
        <v>-</v>
      </c>
      <c r="AE1276" s="101">
        <f t="shared" si="734"/>
        <v>0</v>
      </c>
      <c r="AF1276" s="569"/>
      <c r="AG1276" s="569"/>
      <c r="AH1276" s="117" t="s">
        <v>142</v>
      </c>
      <c r="AI1276" s="187">
        <v>2505</v>
      </c>
      <c r="AJ1276" s="160">
        <f>IFERROR(AI1276/AF1265,"-")</f>
        <v>1.4437657560664098E-4</v>
      </c>
      <c r="AK1276" s="187">
        <v>1</v>
      </c>
      <c r="AL1276" s="160">
        <f>IFERROR(AK1276/AG1265,"-")</f>
        <v>5.5555555555555552E-2</v>
      </c>
      <c r="AM1276" s="190">
        <f t="shared" si="713"/>
        <v>2505</v>
      </c>
      <c r="AN1276" s="101">
        <f t="shared" si="735"/>
        <v>2.8490028490028488E-4</v>
      </c>
      <c r="AO1276" s="569"/>
      <c r="AP1276" s="586"/>
      <c r="AQ1276" s="117" t="s">
        <v>142</v>
      </c>
      <c r="AR1276" s="187">
        <f t="shared" si="708"/>
        <v>2505</v>
      </c>
      <c r="AS1276" s="160">
        <f>IFERROR(AR1276/AO1265,"-")</f>
        <v>2.4702042094646391E-5</v>
      </c>
      <c r="AT1276" s="187">
        <f t="shared" si="709"/>
        <v>1</v>
      </c>
      <c r="AU1276" s="160">
        <f>IFERROR(AT1276/AP1265,"-")</f>
        <v>7.0921985815602835E-3</v>
      </c>
      <c r="AV1276" s="190">
        <f t="shared" si="714"/>
        <v>2505</v>
      </c>
      <c r="AW1276" s="101">
        <f t="shared" si="736"/>
        <v>2.8490028490028488E-4</v>
      </c>
      <c r="AX1276" s="112"/>
      <c r="BN1276" s="573"/>
      <c r="BO1276" s="574"/>
      <c r="BP1276" s="578"/>
      <c r="BQ1276" s="578"/>
      <c r="BR1276" s="390" t="s">
        <v>442</v>
      </c>
      <c r="BS1276" s="382">
        <v>144684462</v>
      </c>
      <c r="BT1276" s="383">
        <v>1.1093042137639047E-2</v>
      </c>
      <c r="BU1276" s="382">
        <v>1804</v>
      </c>
      <c r="BV1276" s="383">
        <v>0.12041116005873716</v>
      </c>
      <c r="BW1276" s="382">
        <v>80202.029933481157</v>
      </c>
      <c r="BX1276" s="391">
        <v>1.4426217971836887E-3</v>
      </c>
      <c r="CA1276" s="9"/>
      <c r="CB1276" s="138"/>
      <c r="CC1276" s="138"/>
      <c r="CD1276" s="138"/>
      <c r="CE1276" s="138"/>
      <c r="CF1276" s="138"/>
      <c r="CG1276" s="138"/>
      <c r="CH1276" s="1"/>
      <c r="CI1276" s="9"/>
      <c r="CJ1276" s="130"/>
      <c r="CK1276" s="130"/>
      <c r="CL1276" s="130"/>
      <c r="CM1276" s="1"/>
      <c r="CN1276" s="1"/>
      <c r="CO1276" s="1"/>
      <c r="CP1276" s="1"/>
      <c r="CQ1276" s="1"/>
    </row>
    <row r="1277" spans="2:95" s="14" customFormat="1" ht="13.5" customHeight="1">
      <c r="B1277" s="451"/>
      <c r="C1277" s="566"/>
      <c r="D1277" s="581"/>
      <c r="E1277" s="569"/>
      <c r="F1277" s="569"/>
      <c r="G1277" s="117" t="s">
        <v>143</v>
      </c>
      <c r="H1277" s="187">
        <v>1935</v>
      </c>
      <c r="I1277" s="160">
        <f>IFERROR(H1277/E1265,"-")</f>
        <v>3.164682211934597E-5</v>
      </c>
      <c r="J1277" s="187">
        <v>1</v>
      </c>
      <c r="K1277" s="160">
        <f>IFERROR(J1277/F1265,"-")</f>
        <v>1.0752688172043012E-2</v>
      </c>
      <c r="L1277" s="190">
        <f t="shared" si="710"/>
        <v>1935</v>
      </c>
      <c r="M1277" s="101">
        <f t="shared" si="732"/>
        <v>2.8490028490028488E-4</v>
      </c>
      <c r="N1277" s="569"/>
      <c r="O1277" s="569"/>
      <c r="P1277" s="117" t="s">
        <v>143</v>
      </c>
      <c r="Q1277" s="187">
        <v>0</v>
      </c>
      <c r="R1277" s="160">
        <f>IFERROR(Q1277/N1265,"-")</f>
        <v>0</v>
      </c>
      <c r="S1277" s="187">
        <v>0</v>
      </c>
      <c r="T1277" s="160">
        <f>IFERROR(S1277/O1265,"-")</f>
        <v>0</v>
      </c>
      <c r="U1277" s="190" t="str">
        <f t="shared" si="711"/>
        <v>-</v>
      </c>
      <c r="V1277" s="101">
        <f t="shared" si="733"/>
        <v>0</v>
      </c>
      <c r="W1277" s="569"/>
      <c r="X1277" s="569"/>
      <c r="Y1277" s="117" t="s">
        <v>143</v>
      </c>
      <c r="Z1277" s="187">
        <v>0</v>
      </c>
      <c r="AA1277" s="160">
        <f>IFERROR(Z1277/W1265,"-")</f>
        <v>0</v>
      </c>
      <c r="AB1277" s="187">
        <v>0</v>
      </c>
      <c r="AC1277" s="160">
        <f>IFERROR(AB1277/X1265,"-")</f>
        <v>0</v>
      </c>
      <c r="AD1277" s="190" t="str">
        <f t="shared" si="712"/>
        <v>-</v>
      </c>
      <c r="AE1277" s="101">
        <f t="shared" si="734"/>
        <v>0</v>
      </c>
      <c r="AF1277" s="569"/>
      <c r="AG1277" s="569"/>
      <c r="AH1277" s="117" t="s">
        <v>143</v>
      </c>
      <c r="AI1277" s="187">
        <v>30461</v>
      </c>
      <c r="AJ1277" s="160">
        <f>IFERROR(AI1277/AF1265,"-")</f>
        <v>1.755630686448659E-3</v>
      </c>
      <c r="AK1277" s="187">
        <v>2</v>
      </c>
      <c r="AL1277" s="160">
        <f>IFERROR(AK1277/AG1265,"-")</f>
        <v>0.1111111111111111</v>
      </c>
      <c r="AM1277" s="190">
        <f t="shared" si="713"/>
        <v>15230.5</v>
      </c>
      <c r="AN1277" s="101">
        <f t="shared" si="735"/>
        <v>5.6980056980056976E-4</v>
      </c>
      <c r="AO1277" s="569"/>
      <c r="AP1277" s="586"/>
      <c r="AQ1277" s="117" t="s">
        <v>143</v>
      </c>
      <c r="AR1277" s="187">
        <f t="shared" si="708"/>
        <v>32396</v>
      </c>
      <c r="AS1277" s="160">
        <f>IFERROR(AR1277/AO1265,"-")</f>
        <v>3.1946002223479623E-4</v>
      </c>
      <c r="AT1277" s="187">
        <f t="shared" si="709"/>
        <v>3</v>
      </c>
      <c r="AU1277" s="160">
        <f>IFERROR(AT1277/AP1265,"-")</f>
        <v>2.1276595744680851E-2</v>
      </c>
      <c r="AV1277" s="190">
        <f t="shared" si="714"/>
        <v>10798.666666666666</v>
      </c>
      <c r="AW1277" s="101">
        <f t="shared" si="736"/>
        <v>8.547008547008547E-4</v>
      </c>
      <c r="AX1277" s="112"/>
      <c r="BN1277" s="573"/>
      <c r="BO1277" s="574"/>
      <c r="BP1277" s="578"/>
      <c r="BQ1277" s="578"/>
      <c r="BR1277" s="390" t="s">
        <v>443</v>
      </c>
      <c r="BS1277" s="382">
        <v>61408230</v>
      </c>
      <c r="BT1277" s="383">
        <v>4.7082048311990147E-3</v>
      </c>
      <c r="BU1277" s="382">
        <v>1347</v>
      </c>
      <c r="BV1277" s="383">
        <v>8.9907889467360835E-2</v>
      </c>
      <c r="BW1277" s="382">
        <v>45588.886414253895</v>
      </c>
      <c r="BX1277" s="391">
        <v>1.0771682709570004E-3</v>
      </c>
      <c r="CA1277" s="9"/>
      <c r="CB1277" s="138"/>
      <c r="CC1277" s="138"/>
      <c r="CD1277" s="138"/>
      <c r="CE1277" s="138"/>
      <c r="CF1277" s="138"/>
      <c r="CG1277" s="138"/>
      <c r="CH1277" s="1"/>
      <c r="CI1277" s="9"/>
      <c r="CJ1277" s="130"/>
      <c r="CK1277" s="130"/>
      <c r="CL1277" s="130"/>
      <c r="CM1277" s="1"/>
      <c r="CN1277" s="1"/>
      <c r="CO1277" s="1"/>
      <c r="CP1277" s="1"/>
      <c r="CQ1277" s="1"/>
    </row>
    <row r="1278" spans="2:95" s="14" customFormat="1" ht="13.5" customHeight="1">
      <c r="B1278" s="451"/>
      <c r="C1278" s="566"/>
      <c r="D1278" s="581"/>
      <c r="E1278" s="569"/>
      <c r="F1278" s="569"/>
      <c r="G1278" s="117" t="s">
        <v>144</v>
      </c>
      <c r="H1278" s="187">
        <v>274266</v>
      </c>
      <c r="I1278" s="160">
        <f>IFERROR(H1278/E1265,"-")</f>
        <v>4.4856058477439498E-3</v>
      </c>
      <c r="J1278" s="187">
        <v>11</v>
      </c>
      <c r="K1278" s="160">
        <f>IFERROR(J1278/F1265,"-")</f>
        <v>0.11827956989247312</v>
      </c>
      <c r="L1278" s="190">
        <f t="shared" si="710"/>
        <v>24933.272727272728</v>
      </c>
      <c r="M1278" s="101">
        <f t="shared" si="732"/>
        <v>3.1339031339031338E-3</v>
      </c>
      <c r="N1278" s="569"/>
      <c r="O1278" s="569"/>
      <c r="P1278" s="117" t="s">
        <v>144</v>
      </c>
      <c r="Q1278" s="187">
        <v>15041</v>
      </c>
      <c r="R1278" s="160">
        <f>IFERROR(Q1278/N1265,"-")</f>
        <v>1.4029278575525947E-3</v>
      </c>
      <c r="S1278" s="187">
        <v>1</v>
      </c>
      <c r="T1278" s="160">
        <f>IFERROR(S1278/O1265,"-")</f>
        <v>0.05</v>
      </c>
      <c r="U1278" s="190">
        <f t="shared" si="711"/>
        <v>15041</v>
      </c>
      <c r="V1278" s="101">
        <f t="shared" si="733"/>
        <v>2.8490028490028488E-4</v>
      </c>
      <c r="W1278" s="569"/>
      <c r="X1278" s="569"/>
      <c r="Y1278" s="117" t="s">
        <v>144</v>
      </c>
      <c r="Z1278" s="187">
        <v>0</v>
      </c>
      <c r="AA1278" s="160">
        <f>IFERROR(Z1278/W1265,"-")</f>
        <v>0</v>
      </c>
      <c r="AB1278" s="187">
        <v>0</v>
      </c>
      <c r="AC1278" s="160">
        <f>IFERROR(AB1278/X1265,"-")</f>
        <v>0</v>
      </c>
      <c r="AD1278" s="190" t="str">
        <f t="shared" si="712"/>
        <v>-</v>
      </c>
      <c r="AE1278" s="101">
        <f t="shared" si="734"/>
        <v>0</v>
      </c>
      <c r="AF1278" s="569"/>
      <c r="AG1278" s="569"/>
      <c r="AH1278" s="117" t="s">
        <v>144</v>
      </c>
      <c r="AI1278" s="187">
        <v>142241</v>
      </c>
      <c r="AJ1278" s="160">
        <f>IFERROR(AI1278/AF1265,"-")</f>
        <v>8.1981111739976922E-3</v>
      </c>
      <c r="AK1278" s="187">
        <v>3</v>
      </c>
      <c r="AL1278" s="160">
        <f>IFERROR(AK1278/AG1265,"-")</f>
        <v>0.16666666666666666</v>
      </c>
      <c r="AM1278" s="190">
        <f t="shared" si="713"/>
        <v>47413.666666666664</v>
      </c>
      <c r="AN1278" s="101">
        <f t="shared" si="735"/>
        <v>8.547008547008547E-4</v>
      </c>
      <c r="AO1278" s="569"/>
      <c r="AP1278" s="586"/>
      <c r="AQ1278" s="117" t="s">
        <v>144</v>
      </c>
      <c r="AR1278" s="187">
        <f t="shared" si="708"/>
        <v>431548</v>
      </c>
      <c r="AS1278" s="160">
        <f>IFERROR(AR1278/AO1265,"-")</f>
        <v>4.2555356733973895E-3</v>
      </c>
      <c r="AT1278" s="187">
        <f t="shared" si="709"/>
        <v>15</v>
      </c>
      <c r="AU1278" s="160">
        <f>IFERROR(AT1278/AP1265,"-")</f>
        <v>0.10638297872340426</v>
      </c>
      <c r="AV1278" s="190">
        <f t="shared" si="714"/>
        <v>28769.866666666665</v>
      </c>
      <c r="AW1278" s="101">
        <f t="shared" si="736"/>
        <v>4.2735042735042739E-3</v>
      </c>
      <c r="AX1278" s="112"/>
      <c r="BN1278" s="573"/>
      <c r="BO1278" s="574"/>
      <c r="BP1278" s="578"/>
      <c r="BQ1278" s="578"/>
      <c r="BR1278" s="390" t="s">
        <v>444</v>
      </c>
      <c r="BS1278" s="382">
        <v>23054790</v>
      </c>
      <c r="BT1278" s="383">
        <v>1.7676242037961154E-3</v>
      </c>
      <c r="BU1278" s="382">
        <v>1887</v>
      </c>
      <c r="BV1278" s="383">
        <v>0.12595114136964358</v>
      </c>
      <c r="BW1278" s="382">
        <v>12217.694753577107</v>
      </c>
      <c r="BX1278" s="391">
        <v>1.5089951947259538E-3</v>
      </c>
      <c r="CA1278" s="9"/>
      <c r="CB1278" s="138"/>
      <c r="CC1278" s="138"/>
      <c r="CD1278" s="138"/>
      <c r="CE1278" s="138"/>
      <c r="CF1278" s="138"/>
      <c r="CG1278" s="138"/>
      <c r="CH1278" s="1"/>
      <c r="CI1278" s="9"/>
      <c r="CJ1278" s="130"/>
      <c r="CK1278" s="130"/>
      <c r="CL1278" s="130"/>
      <c r="CM1278" s="1"/>
      <c r="CN1278" s="1"/>
      <c r="CO1278" s="1"/>
      <c r="CP1278" s="1"/>
      <c r="CQ1278" s="1"/>
    </row>
    <row r="1279" spans="2:95" s="14" customFormat="1" ht="13.5" customHeight="1">
      <c r="B1279" s="451"/>
      <c r="C1279" s="566"/>
      <c r="D1279" s="581"/>
      <c r="E1279" s="569"/>
      <c r="F1279" s="569"/>
      <c r="G1279" s="117" t="s">
        <v>145</v>
      </c>
      <c r="H1279" s="187">
        <v>246519</v>
      </c>
      <c r="I1279" s="160">
        <f>IFERROR(H1279/E1265,"-")</f>
        <v>4.0318051380046765E-3</v>
      </c>
      <c r="J1279" s="187">
        <v>6</v>
      </c>
      <c r="K1279" s="160">
        <f>IFERROR(J1279/F1265,"-")</f>
        <v>6.4516129032258063E-2</v>
      </c>
      <c r="L1279" s="190">
        <f t="shared" si="710"/>
        <v>41086.5</v>
      </c>
      <c r="M1279" s="101">
        <f t="shared" si="732"/>
        <v>1.7094017094017094E-3</v>
      </c>
      <c r="N1279" s="569"/>
      <c r="O1279" s="569"/>
      <c r="P1279" s="117" t="s">
        <v>145</v>
      </c>
      <c r="Q1279" s="187">
        <v>18260</v>
      </c>
      <c r="R1279" s="160">
        <f>IFERROR(Q1279/N1265,"-")</f>
        <v>1.7031754988970399E-3</v>
      </c>
      <c r="S1279" s="187">
        <v>2</v>
      </c>
      <c r="T1279" s="160">
        <f>IFERROR(S1279/O1265,"-")</f>
        <v>0.1</v>
      </c>
      <c r="U1279" s="190">
        <f t="shared" si="711"/>
        <v>9130</v>
      </c>
      <c r="V1279" s="101">
        <f t="shared" si="733"/>
        <v>5.6980056980056976E-4</v>
      </c>
      <c r="W1279" s="569"/>
      <c r="X1279" s="569"/>
      <c r="Y1279" s="117" t="s">
        <v>145</v>
      </c>
      <c r="Z1279" s="187">
        <v>0</v>
      </c>
      <c r="AA1279" s="160">
        <f>IFERROR(Z1279/W1265,"-")</f>
        <v>0</v>
      </c>
      <c r="AB1279" s="187">
        <v>0</v>
      </c>
      <c r="AC1279" s="160">
        <f>IFERROR(AB1279/X1265,"-")</f>
        <v>0</v>
      </c>
      <c r="AD1279" s="190" t="str">
        <f t="shared" si="712"/>
        <v>-</v>
      </c>
      <c r="AE1279" s="101">
        <f t="shared" si="734"/>
        <v>0</v>
      </c>
      <c r="AF1279" s="569"/>
      <c r="AG1279" s="569"/>
      <c r="AH1279" s="117" t="s">
        <v>145</v>
      </c>
      <c r="AI1279" s="187">
        <v>47477</v>
      </c>
      <c r="AJ1279" s="160">
        <f>IFERROR(AI1279/AF1265,"-")</f>
        <v>2.7363539641023925E-3</v>
      </c>
      <c r="AK1279" s="187">
        <v>1</v>
      </c>
      <c r="AL1279" s="160">
        <f>IFERROR(AK1279/AG1265,"-")</f>
        <v>5.5555555555555552E-2</v>
      </c>
      <c r="AM1279" s="190">
        <f t="shared" si="713"/>
        <v>47477</v>
      </c>
      <c r="AN1279" s="101">
        <f t="shared" si="735"/>
        <v>2.8490028490028488E-4</v>
      </c>
      <c r="AO1279" s="569"/>
      <c r="AP1279" s="586"/>
      <c r="AQ1279" s="117" t="s">
        <v>145</v>
      </c>
      <c r="AR1279" s="187">
        <f t="shared" si="708"/>
        <v>312256</v>
      </c>
      <c r="AS1279" s="160">
        <f>IFERROR(AR1279/AO1265,"-")</f>
        <v>3.0791859705811991E-3</v>
      </c>
      <c r="AT1279" s="187">
        <f t="shared" si="709"/>
        <v>9</v>
      </c>
      <c r="AU1279" s="160">
        <f>IFERROR(AT1279/AP1265,"-")</f>
        <v>6.3829787234042548E-2</v>
      </c>
      <c r="AV1279" s="190">
        <f t="shared" si="714"/>
        <v>34695.111111111109</v>
      </c>
      <c r="AW1279" s="101">
        <f t="shared" si="736"/>
        <v>2.5641025641025641E-3</v>
      </c>
      <c r="AX1279" s="112"/>
      <c r="BN1279" s="575"/>
      <c r="BO1279" s="576"/>
      <c r="BP1279" s="579"/>
      <c r="BQ1279" s="579"/>
      <c r="BR1279" s="125" t="s">
        <v>423</v>
      </c>
      <c r="BS1279" s="382">
        <v>2413475126</v>
      </c>
      <c r="BT1279" s="383">
        <v>0.18504254638526221</v>
      </c>
      <c r="BU1279" s="382">
        <v>12744</v>
      </c>
      <c r="BV1279" s="383">
        <v>0.85062074489387263</v>
      </c>
      <c r="BW1279" s="382">
        <v>189381.28735091022</v>
      </c>
      <c r="BX1279" s="391">
        <v>1.01911154009473E-2</v>
      </c>
      <c r="CA1279" s="9"/>
      <c r="CB1279" s="138"/>
      <c r="CC1279" s="138"/>
      <c r="CD1279" s="138"/>
      <c r="CE1279" s="138"/>
      <c r="CF1279" s="138"/>
      <c r="CG1279" s="138"/>
      <c r="CH1279" s="1"/>
      <c r="CI1279" s="9"/>
      <c r="CJ1279" s="130"/>
      <c r="CK1279" s="130"/>
      <c r="CL1279" s="130"/>
      <c r="CM1279" s="1"/>
      <c r="CN1279" s="1"/>
      <c r="CO1279" s="1"/>
      <c r="CP1279" s="1"/>
      <c r="CQ1279" s="1"/>
    </row>
    <row r="1280" spans="2:95" s="14" customFormat="1" ht="13.5" customHeight="1">
      <c r="B1280" s="451"/>
      <c r="C1280" s="566"/>
      <c r="D1280" s="581"/>
      <c r="E1280" s="569"/>
      <c r="F1280" s="569"/>
      <c r="G1280" s="117" t="s">
        <v>146</v>
      </c>
      <c r="H1280" s="187">
        <v>132577</v>
      </c>
      <c r="I1280" s="160">
        <f>IFERROR(H1280/E1265,"-")</f>
        <v>2.1682897861067343E-3</v>
      </c>
      <c r="J1280" s="187">
        <v>3</v>
      </c>
      <c r="K1280" s="160">
        <f>IFERROR(J1280/F1265,"-")</f>
        <v>3.2258064516129031E-2</v>
      </c>
      <c r="L1280" s="190">
        <f t="shared" si="710"/>
        <v>44192.333333333336</v>
      </c>
      <c r="M1280" s="101">
        <f t="shared" si="732"/>
        <v>8.547008547008547E-4</v>
      </c>
      <c r="N1280" s="569"/>
      <c r="O1280" s="569"/>
      <c r="P1280" s="117" t="s">
        <v>146</v>
      </c>
      <c r="Q1280" s="187">
        <v>2198</v>
      </c>
      <c r="R1280" s="160">
        <f>IFERROR(Q1280/N1265,"-")</f>
        <v>2.0501532018486822E-4</v>
      </c>
      <c r="S1280" s="187">
        <v>1</v>
      </c>
      <c r="T1280" s="160">
        <f>IFERROR(S1280/O1265,"-")</f>
        <v>0.05</v>
      </c>
      <c r="U1280" s="190">
        <f t="shared" si="711"/>
        <v>2198</v>
      </c>
      <c r="V1280" s="101">
        <f t="shared" si="733"/>
        <v>2.8490028490028488E-4</v>
      </c>
      <c r="W1280" s="569"/>
      <c r="X1280" s="569"/>
      <c r="Y1280" s="117" t="s">
        <v>146</v>
      </c>
      <c r="Z1280" s="187">
        <v>0</v>
      </c>
      <c r="AA1280" s="160">
        <f>IFERROR(Z1280/W1265,"-")</f>
        <v>0</v>
      </c>
      <c r="AB1280" s="187">
        <v>0</v>
      </c>
      <c r="AC1280" s="160">
        <f>IFERROR(AB1280/X1265,"-")</f>
        <v>0</v>
      </c>
      <c r="AD1280" s="190" t="str">
        <f t="shared" si="712"/>
        <v>-</v>
      </c>
      <c r="AE1280" s="101">
        <f t="shared" si="734"/>
        <v>0</v>
      </c>
      <c r="AF1280" s="569"/>
      <c r="AG1280" s="569"/>
      <c r="AH1280" s="117" t="s">
        <v>146</v>
      </c>
      <c r="AI1280" s="187">
        <v>483434</v>
      </c>
      <c r="AJ1280" s="160">
        <f>IFERROR(AI1280/AF1265,"-")</f>
        <v>2.7862892395936478E-2</v>
      </c>
      <c r="AK1280" s="187">
        <v>2</v>
      </c>
      <c r="AL1280" s="160">
        <f>IFERROR(AK1280/AG1265,"-")</f>
        <v>0.1111111111111111</v>
      </c>
      <c r="AM1280" s="190">
        <f t="shared" si="713"/>
        <v>241717</v>
      </c>
      <c r="AN1280" s="101">
        <f t="shared" si="735"/>
        <v>5.6980056980056976E-4</v>
      </c>
      <c r="AO1280" s="569"/>
      <c r="AP1280" s="586"/>
      <c r="AQ1280" s="117" t="s">
        <v>146</v>
      </c>
      <c r="AR1280" s="187">
        <f t="shared" si="708"/>
        <v>618209</v>
      </c>
      <c r="AS1280" s="160">
        <f>IFERROR(AR1280/AO1265,"-")</f>
        <v>6.0962174615925152E-3</v>
      </c>
      <c r="AT1280" s="187">
        <f t="shared" si="709"/>
        <v>6</v>
      </c>
      <c r="AU1280" s="160">
        <f>IFERROR(AT1280/AP1265,"-")</f>
        <v>4.2553191489361701E-2</v>
      </c>
      <c r="AV1280" s="190">
        <f t="shared" si="714"/>
        <v>103034.83333333333</v>
      </c>
      <c r="AW1280" s="101">
        <f t="shared" si="736"/>
        <v>1.7094017094017094E-3</v>
      </c>
      <c r="AX1280" s="112"/>
      <c r="BN1280" s="1"/>
      <c r="BO1280" s="1"/>
      <c r="BP1280" s="4"/>
      <c r="BQ1280" s="4"/>
      <c r="BR1280" s="1"/>
      <c r="BS1280" s="1"/>
      <c r="BT1280" s="1"/>
      <c r="BU1280" s="1"/>
      <c r="BV1280" s="1"/>
      <c r="BW1280" s="1"/>
      <c r="BX1280" s="1"/>
      <c r="BZ1280" s="144"/>
      <c r="CA1280" s="9"/>
      <c r="CB1280" s="138"/>
      <c r="CC1280" s="138"/>
      <c r="CD1280" s="138"/>
      <c r="CE1280" s="138"/>
      <c r="CF1280" s="138"/>
      <c r="CG1280" s="138"/>
      <c r="CH1280" s="1"/>
      <c r="CI1280" s="9"/>
      <c r="CJ1280" s="130"/>
      <c r="CK1280" s="130"/>
      <c r="CL1280" s="130"/>
      <c r="CM1280" s="1"/>
      <c r="CN1280" s="1"/>
      <c r="CO1280" s="1"/>
      <c r="CP1280" s="1"/>
      <c r="CQ1280" s="1"/>
    </row>
    <row r="1281" spans="2:95" s="14" customFormat="1" ht="13.5" customHeight="1">
      <c r="B1281" s="451"/>
      <c r="C1281" s="566"/>
      <c r="D1281" s="581"/>
      <c r="E1281" s="569"/>
      <c r="F1281" s="569"/>
      <c r="G1281" s="118" t="s">
        <v>147</v>
      </c>
      <c r="H1281" s="188">
        <v>128717</v>
      </c>
      <c r="I1281" s="161">
        <f>IFERROR(H1281/E1265,"-")</f>
        <v>2.1051596913363594E-3</v>
      </c>
      <c r="J1281" s="188">
        <v>8</v>
      </c>
      <c r="K1281" s="161">
        <f>IFERROR(J1281/F1265,"-")</f>
        <v>8.6021505376344093E-2</v>
      </c>
      <c r="L1281" s="191">
        <f t="shared" si="710"/>
        <v>16089.625</v>
      </c>
      <c r="M1281" s="102">
        <f t="shared" si="732"/>
        <v>2.2792022792022791E-3</v>
      </c>
      <c r="N1281" s="569"/>
      <c r="O1281" s="569"/>
      <c r="P1281" s="118" t="s">
        <v>147</v>
      </c>
      <c r="Q1281" s="188">
        <v>0</v>
      </c>
      <c r="R1281" s="161">
        <f>IFERROR(Q1281/N1265,"-")</f>
        <v>0</v>
      </c>
      <c r="S1281" s="188">
        <v>0</v>
      </c>
      <c r="T1281" s="161">
        <f>IFERROR(S1281/O1265,"-")</f>
        <v>0</v>
      </c>
      <c r="U1281" s="191" t="str">
        <f t="shared" si="711"/>
        <v>-</v>
      </c>
      <c r="V1281" s="102">
        <f t="shared" si="733"/>
        <v>0</v>
      </c>
      <c r="W1281" s="569"/>
      <c r="X1281" s="569"/>
      <c r="Y1281" s="118" t="s">
        <v>147</v>
      </c>
      <c r="Z1281" s="188">
        <v>0</v>
      </c>
      <c r="AA1281" s="161">
        <f>IFERROR(Z1281/W1265,"-")</f>
        <v>0</v>
      </c>
      <c r="AB1281" s="188">
        <v>0</v>
      </c>
      <c r="AC1281" s="161">
        <f>IFERROR(AB1281/X1265,"-")</f>
        <v>0</v>
      </c>
      <c r="AD1281" s="191" t="str">
        <f t="shared" si="712"/>
        <v>-</v>
      </c>
      <c r="AE1281" s="102">
        <f t="shared" si="734"/>
        <v>0</v>
      </c>
      <c r="AF1281" s="569"/>
      <c r="AG1281" s="569"/>
      <c r="AH1281" s="118" t="s">
        <v>147</v>
      </c>
      <c r="AI1281" s="188">
        <v>0</v>
      </c>
      <c r="AJ1281" s="161">
        <f>IFERROR(AI1281/AF1265,"-")</f>
        <v>0</v>
      </c>
      <c r="AK1281" s="188">
        <v>0</v>
      </c>
      <c r="AL1281" s="161">
        <f>IFERROR(AK1281/AG1265,"-")</f>
        <v>0</v>
      </c>
      <c r="AM1281" s="191" t="str">
        <f t="shared" si="713"/>
        <v>-</v>
      </c>
      <c r="AN1281" s="102">
        <f t="shared" si="735"/>
        <v>0</v>
      </c>
      <c r="AO1281" s="569"/>
      <c r="AP1281" s="586"/>
      <c r="AQ1281" s="118" t="s">
        <v>147</v>
      </c>
      <c r="AR1281" s="188">
        <f t="shared" si="708"/>
        <v>128717</v>
      </c>
      <c r="AS1281" s="161">
        <f>IFERROR(AR1281/AO1265,"-")</f>
        <v>1.2692905198788821E-3</v>
      </c>
      <c r="AT1281" s="188">
        <f t="shared" si="709"/>
        <v>8</v>
      </c>
      <c r="AU1281" s="161">
        <f>IFERROR(AT1281/AP1265,"-")</f>
        <v>5.6737588652482268E-2</v>
      </c>
      <c r="AV1281" s="191">
        <f t="shared" si="714"/>
        <v>16089.625</v>
      </c>
      <c r="AW1281" s="102">
        <f t="shared" si="736"/>
        <v>2.2792022792022791E-3</v>
      </c>
      <c r="AX1281" s="112"/>
      <c r="BN1281" s="1"/>
      <c r="BO1281" s="1"/>
      <c r="BP1281" s="4"/>
      <c r="BQ1281" s="4"/>
      <c r="BR1281" s="1"/>
      <c r="BS1281" s="1"/>
      <c r="BT1281" s="1"/>
      <c r="BU1281" s="1"/>
      <c r="BV1281" s="1"/>
      <c r="BW1281" s="1"/>
      <c r="BX1281" s="1"/>
      <c r="CA1281" s="9"/>
      <c r="CB1281" s="138"/>
      <c r="CC1281" s="138"/>
      <c r="CD1281" s="138"/>
      <c r="CE1281" s="138"/>
      <c r="CF1281" s="138"/>
      <c r="CG1281" s="138"/>
      <c r="CH1281" s="1"/>
      <c r="CI1281" s="9"/>
      <c r="CJ1281" s="130"/>
      <c r="CK1281" s="130"/>
      <c r="CL1281" s="130"/>
      <c r="CM1281" s="1"/>
      <c r="CN1281" s="1"/>
      <c r="CO1281" s="1"/>
      <c r="CP1281" s="1"/>
      <c r="CQ1281" s="1"/>
    </row>
    <row r="1282" spans="2:95" s="14" customFormat="1" ht="13.5" customHeight="1">
      <c r="B1282" s="451"/>
      <c r="C1282" s="567"/>
      <c r="D1282" s="582"/>
      <c r="E1282" s="570"/>
      <c r="F1282" s="570"/>
      <c r="G1282" s="119" t="s">
        <v>74</v>
      </c>
      <c r="H1282" s="181">
        <v>13229102</v>
      </c>
      <c r="I1282" s="161">
        <f>IFERROR(H1282/E1265,"-")</f>
        <v>0.21636125984118038</v>
      </c>
      <c r="J1282" s="188">
        <v>70</v>
      </c>
      <c r="K1282" s="161">
        <f>IFERROR(J1282/F1265,"-")</f>
        <v>0.75268817204301075</v>
      </c>
      <c r="L1282" s="191">
        <f t="shared" si="710"/>
        <v>188987.17142857143</v>
      </c>
      <c r="M1282" s="103">
        <f t="shared" si="732"/>
        <v>1.9943019943019943E-2</v>
      </c>
      <c r="N1282" s="570"/>
      <c r="O1282" s="570"/>
      <c r="P1282" s="119" t="s">
        <v>74</v>
      </c>
      <c r="Q1282" s="181">
        <v>1694649</v>
      </c>
      <c r="R1282" s="161">
        <f>IFERROR(Q1282/N1265,"-")</f>
        <v>0.15806597240034884</v>
      </c>
      <c r="S1282" s="188">
        <v>17</v>
      </c>
      <c r="T1282" s="161">
        <f>IFERROR(S1282/O1265,"-")</f>
        <v>0.85</v>
      </c>
      <c r="U1282" s="191">
        <f t="shared" si="711"/>
        <v>99685.23529411765</v>
      </c>
      <c r="V1282" s="103">
        <f t="shared" si="733"/>
        <v>4.8433048433048432E-3</v>
      </c>
      <c r="W1282" s="570"/>
      <c r="X1282" s="570"/>
      <c r="Y1282" s="119" t="s">
        <v>74</v>
      </c>
      <c r="Z1282" s="181">
        <v>6383325</v>
      </c>
      <c r="AA1282" s="161">
        <f>IFERROR(Z1282/W1265,"-")</f>
        <v>0.523505281122703</v>
      </c>
      <c r="AB1282" s="188">
        <v>8</v>
      </c>
      <c r="AC1282" s="161">
        <f>IFERROR(AB1282/X1265,"-")</f>
        <v>0.8</v>
      </c>
      <c r="AD1282" s="191">
        <f t="shared" si="712"/>
        <v>797915.625</v>
      </c>
      <c r="AE1282" s="103">
        <f t="shared" si="734"/>
        <v>2.2792022792022791E-3</v>
      </c>
      <c r="AF1282" s="570"/>
      <c r="AG1282" s="570"/>
      <c r="AH1282" s="119" t="s">
        <v>74</v>
      </c>
      <c r="AI1282" s="181">
        <v>3908864</v>
      </c>
      <c r="AJ1282" s="161">
        <f>IFERROR(AI1282/AF1265,"-")</f>
        <v>0.22528878196889304</v>
      </c>
      <c r="AK1282" s="188">
        <v>17</v>
      </c>
      <c r="AL1282" s="161">
        <f>IFERROR(AK1282/AG1265,"-")</f>
        <v>0.94444444444444442</v>
      </c>
      <c r="AM1282" s="191">
        <f t="shared" si="713"/>
        <v>229933.17647058822</v>
      </c>
      <c r="AN1282" s="103">
        <f t="shared" si="735"/>
        <v>4.8433048433048432E-3</v>
      </c>
      <c r="AO1282" s="570"/>
      <c r="AP1282" s="587"/>
      <c r="AQ1282" s="119" t="s">
        <v>74</v>
      </c>
      <c r="AR1282" s="181">
        <f t="shared" si="708"/>
        <v>25215940</v>
      </c>
      <c r="AS1282" s="161">
        <f>IFERROR(AR1282/AO1265,"-")</f>
        <v>0.24865677099244621</v>
      </c>
      <c r="AT1282" s="188">
        <f t="shared" si="709"/>
        <v>112</v>
      </c>
      <c r="AU1282" s="161">
        <f>IFERROR(AT1282/AP1265,"-")</f>
        <v>0.79432624113475181</v>
      </c>
      <c r="AV1282" s="191">
        <f t="shared" si="714"/>
        <v>225142.32142857142</v>
      </c>
      <c r="AW1282" s="103">
        <f t="shared" si="736"/>
        <v>3.1908831908831911E-2</v>
      </c>
      <c r="AX1282" s="112"/>
      <c r="BN1282" s="1"/>
      <c r="BO1282" s="1"/>
      <c r="BP1282" s="4"/>
      <c r="BQ1282" s="4"/>
      <c r="BR1282" s="1"/>
      <c r="BS1282" s="1"/>
      <c r="BT1282" s="1"/>
      <c r="BU1282" s="1"/>
      <c r="BV1282" s="1"/>
      <c r="BW1282" s="1"/>
      <c r="BX1282" s="1"/>
      <c r="CA1282" s="9"/>
      <c r="CB1282" s="138"/>
      <c r="CC1282" s="138"/>
      <c r="CD1282" s="138"/>
      <c r="CE1282" s="138"/>
      <c r="CF1282" s="138"/>
      <c r="CG1282" s="138"/>
      <c r="CH1282" s="1"/>
      <c r="CI1282" s="9"/>
      <c r="CJ1282" s="130"/>
      <c r="CK1282" s="130"/>
      <c r="CL1282" s="130"/>
      <c r="CM1282" s="1"/>
      <c r="CN1282" s="1"/>
      <c r="CO1282" s="1"/>
      <c r="CP1282" s="1"/>
      <c r="CQ1282" s="1"/>
    </row>
    <row r="1283" spans="2:95" s="14" customFormat="1" ht="13.5" customHeight="1">
      <c r="B1283" s="451">
        <v>72</v>
      </c>
      <c r="C1283" s="565" t="s">
        <v>27</v>
      </c>
      <c r="D1283" s="580">
        <f>BL76</f>
        <v>2289</v>
      </c>
      <c r="E1283" s="568">
        <f>VLOOKUP(C1283,$AY$5:$BI$78,2,0)</f>
        <v>97786260</v>
      </c>
      <c r="F1283" s="568">
        <f>VLOOKUP(C1283,$AY$5:$BI$78,7,0)</f>
        <v>142</v>
      </c>
      <c r="G1283" s="115" t="s">
        <v>133</v>
      </c>
      <c r="H1283" s="186">
        <v>477180</v>
      </c>
      <c r="I1283" s="159">
        <f>IFERROR(H1283/E1283,"-")</f>
        <v>4.8798266750359406E-3</v>
      </c>
      <c r="J1283" s="186">
        <v>21</v>
      </c>
      <c r="K1283" s="159">
        <f>IFERROR(J1283/F1283,"-")</f>
        <v>0.14788732394366197</v>
      </c>
      <c r="L1283" s="189">
        <f t="shared" si="710"/>
        <v>22722.857142857141</v>
      </c>
      <c r="M1283" s="100">
        <f>IFERROR(J1283/$BL$76,0)</f>
        <v>9.1743119266055051E-3</v>
      </c>
      <c r="N1283" s="568">
        <f>VLOOKUP(C1283,$AY$5:$BI$78,3,0)</f>
        <v>11980070</v>
      </c>
      <c r="O1283" s="568">
        <f>VLOOKUP(C1283,$AY$5:$BI$78,8,0)</f>
        <v>17</v>
      </c>
      <c r="P1283" s="115" t="s">
        <v>133</v>
      </c>
      <c r="Q1283" s="186">
        <v>1639999</v>
      </c>
      <c r="R1283" s="159">
        <f>IFERROR(Q1283/N1283,"-")</f>
        <v>0.13689394135426589</v>
      </c>
      <c r="S1283" s="186">
        <v>3</v>
      </c>
      <c r="T1283" s="159">
        <f>IFERROR(S1283/O1283,"-")</f>
        <v>0.17647058823529413</v>
      </c>
      <c r="U1283" s="189">
        <f t="shared" si="711"/>
        <v>546666.33333333337</v>
      </c>
      <c r="V1283" s="100">
        <f>IFERROR(S1283/$BL$76,0)</f>
        <v>1.3106159895150721E-3</v>
      </c>
      <c r="W1283" s="568">
        <f>VLOOKUP(C1283,$AY$5:$BI$78,4,0)</f>
        <v>5041130</v>
      </c>
      <c r="X1283" s="568">
        <f>VLOOKUP(C1283,$AY$5:$BI$78,9,0)</f>
        <v>11</v>
      </c>
      <c r="Y1283" s="115" t="s">
        <v>133</v>
      </c>
      <c r="Z1283" s="186">
        <v>31905</v>
      </c>
      <c r="AA1283" s="159">
        <f>IFERROR(Z1283/W1283,"-")</f>
        <v>6.3289381547391157E-3</v>
      </c>
      <c r="AB1283" s="186">
        <v>2</v>
      </c>
      <c r="AC1283" s="159">
        <f>IFERROR(AB1283/X1283,"-")</f>
        <v>0.18181818181818182</v>
      </c>
      <c r="AD1283" s="189">
        <f t="shared" si="712"/>
        <v>15952.5</v>
      </c>
      <c r="AE1283" s="100">
        <f>IFERROR(AB1283/$BL$76,0)</f>
        <v>8.7374399301004806E-4</v>
      </c>
      <c r="AF1283" s="568">
        <f>VLOOKUP(C1283,$AY$5:$BI$78,5,0)</f>
        <v>6725200</v>
      </c>
      <c r="AG1283" s="568">
        <f>VLOOKUP(C1283,$AY$5:$BI$78,10,0)</f>
        <v>16</v>
      </c>
      <c r="AH1283" s="115" t="s">
        <v>133</v>
      </c>
      <c r="AI1283" s="186">
        <v>37014</v>
      </c>
      <c r="AJ1283" s="159">
        <f>IFERROR(AI1283/AF1283,"-")</f>
        <v>5.5037768393505025E-3</v>
      </c>
      <c r="AK1283" s="186">
        <v>3</v>
      </c>
      <c r="AL1283" s="159">
        <f>IFERROR(AK1283/AG1283,"-")</f>
        <v>0.1875</v>
      </c>
      <c r="AM1283" s="189">
        <f t="shared" si="713"/>
        <v>12338</v>
      </c>
      <c r="AN1283" s="100">
        <f>IFERROR(AK1283/$BL$76,0)</f>
        <v>1.3106159895150721E-3</v>
      </c>
      <c r="AO1283" s="568">
        <f>VLOOKUP(C1283,$AY$5:$BI$78,6,0)</f>
        <v>121532660</v>
      </c>
      <c r="AP1283" s="585">
        <f>VLOOKUP(C1283,$AY$5:$BI$78,11,0)</f>
        <v>186</v>
      </c>
      <c r="AQ1283" s="115" t="s">
        <v>133</v>
      </c>
      <c r="AR1283" s="186">
        <f t="shared" si="708"/>
        <v>2186098</v>
      </c>
      <c r="AS1283" s="159">
        <f>IFERROR(AR1283/AO1283,"-")</f>
        <v>1.7987740908493241E-2</v>
      </c>
      <c r="AT1283" s="186">
        <f t="shared" si="709"/>
        <v>29</v>
      </c>
      <c r="AU1283" s="159">
        <f>IFERROR(AT1283/AP1283,"-")</f>
        <v>0.15591397849462366</v>
      </c>
      <c r="AV1283" s="189">
        <f t="shared" si="714"/>
        <v>75382.68965517242</v>
      </c>
      <c r="AW1283" s="100">
        <f>IFERROR(AT1283/$BL$76,0)</f>
        <v>1.2669287898645697E-2</v>
      </c>
      <c r="AX1283" s="112"/>
      <c r="BN1283" s="1"/>
      <c r="BO1283" s="1"/>
      <c r="BP1283" s="4"/>
      <c r="BQ1283" s="4"/>
      <c r="BR1283" s="1"/>
      <c r="BS1283" s="1"/>
      <c r="BT1283" s="1"/>
      <c r="BU1283" s="1"/>
      <c r="BV1283" s="1"/>
      <c r="BW1283" s="1"/>
      <c r="BX1283" s="1"/>
      <c r="CA1283" s="9"/>
      <c r="CB1283" s="138"/>
      <c r="CC1283" s="138"/>
      <c r="CD1283" s="138"/>
      <c r="CE1283" s="138"/>
      <c r="CF1283" s="138"/>
      <c r="CG1283" s="138"/>
      <c r="CH1283" s="1"/>
      <c r="CI1283" s="9"/>
      <c r="CJ1283" s="130"/>
      <c r="CK1283" s="130"/>
      <c r="CL1283" s="130"/>
      <c r="CM1283" s="1"/>
      <c r="CN1283" s="1"/>
      <c r="CO1283" s="1"/>
      <c r="CP1283" s="1"/>
      <c r="CQ1283" s="1"/>
    </row>
    <row r="1284" spans="2:95" s="14" customFormat="1" ht="13.5" customHeight="1">
      <c r="B1284" s="451"/>
      <c r="C1284" s="566"/>
      <c r="D1284" s="581"/>
      <c r="E1284" s="569"/>
      <c r="F1284" s="569"/>
      <c r="G1284" s="116" t="s">
        <v>134</v>
      </c>
      <c r="H1284" s="187">
        <v>2162299</v>
      </c>
      <c r="I1284" s="160">
        <f>IFERROR(H1284/E1283,"-")</f>
        <v>2.2112503331245106E-2</v>
      </c>
      <c r="J1284" s="187">
        <v>40</v>
      </c>
      <c r="K1284" s="160">
        <f>IFERROR(J1284/F1283,"-")</f>
        <v>0.28169014084507044</v>
      </c>
      <c r="L1284" s="190">
        <f t="shared" si="710"/>
        <v>54057.474999999999</v>
      </c>
      <c r="M1284" s="101">
        <f t="shared" ref="M1284:M1300" si="737">IFERROR(J1284/$BL$76,0)</f>
        <v>1.7474879860200961E-2</v>
      </c>
      <c r="N1284" s="569"/>
      <c r="O1284" s="569"/>
      <c r="P1284" s="116" t="s">
        <v>134</v>
      </c>
      <c r="Q1284" s="187">
        <v>96338</v>
      </c>
      <c r="R1284" s="160">
        <f>IFERROR(Q1284/N1283,"-")</f>
        <v>8.0415222949448539E-3</v>
      </c>
      <c r="S1284" s="187">
        <v>5</v>
      </c>
      <c r="T1284" s="160">
        <f>IFERROR(S1284/O1283,"-")</f>
        <v>0.29411764705882354</v>
      </c>
      <c r="U1284" s="190">
        <f t="shared" si="711"/>
        <v>19267.599999999999</v>
      </c>
      <c r="V1284" s="101">
        <f t="shared" ref="V1284:V1300" si="738">IFERROR(S1284/$BL$76,0)</f>
        <v>2.1843599825251202E-3</v>
      </c>
      <c r="W1284" s="569"/>
      <c r="X1284" s="569"/>
      <c r="Y1284" s="116" t="s">
        <v>134</v>
      </c>
      <c r="Z1284" s="187">
        <v>45484</v>
      </c>
      <c r="AA1284" s="160">
        <f>IFERROR(Z1284/W1283,"-")</f>
        <v>9.0225802548238188E-3</v>
      </c>
      <c r="AB1284" s="187">
        <v>4</v>
      </c>
      <c r="AC1284" s="160">
        <f>IFERROR(AB1284/X1283,"-")</f>
        <v>0.36363636363636365</v>
      </c>
      <c r="AD1284" s="190">
        <f t="shared" si="712"/>
        <v>11371</v>
      </c>
      <c r="AE1284" s="101">
        <f t="shared" ref="AE1284:AE1300" si="739">IFERROR(AB1284/$BL$76,0)</f>
        <v>1.7474879860200961E-3</v>
      </c>
      <c r="AF1284" s="569"/>
      <c r="AG1284" s="569"/>
      <c r="AH1284" s="116" t="s">
        <v>134</v>
      </c>
      <c r="AI1284" s="187">
        <v>1595933</v>
      </c>
      <c r="AJ1284" s="160">
        <f>IFERROR(AI1284/AF1283,"-")</f>
        <v>0.23730639980967108</v>
      </c>
      <c r="AK1284" s="187">
        <v>6</v>
      </c>
      <c r="AL1284" s="160">
        <f>IFERROR(AK1284/AG1283,"-")</f>
        <v>0.375</v>
      </c>
      <c r="AM1284" s="190">
        <f t="shared" si="713"/>
        <v>265988.83333333331</v>
      </c>
      <c r="AN1284" s="101">
        <f t="shared" ref="AN1284:AN1300" si="740">IFERROR(AK1284/$BL$76,0)</f>
        <v>2.6212319790301442E-3</v>
      </c>
      <c r="AO1284" s="569"/>
      <c r="AP1284" s="586"/>
      <c r="AQ1284" s="116" t="s">
        <v>134</v>
      </c>
      <c r="AR1284" s="187">
        <f t="shared" si="708"/>
        <v>3900054</v>
      </c>
      <c r="AS1284" s="160">
        <f>IFERROR(AR1284/AO1283,"-")</f>
        <v>3.2090583716344233E-2</v>
      </c>
      <c r="AT1284" s="187">
        <f t="shared" si="709"/>
        <v>55</v>
      </c>
      <c r="AU1284" s="160">
        <f>IFERROR(AT1284/AP1283,"-")</f>
        <v>0.29569892473118281</v>
      </c>
      <c r="AV1284" s="190">
        <f t="shared" si="714"/>
        <v>70910.072727272724</v>
      </c>
      <c r="AW1284" s="101">
        <f t="shared" ref="AW1284:AW1300" si="741">IFERROR(AT1284/$BL$76,0)</f>
        <v>2.4027959807776323E-2</v>
      </c>
      <c r="AX1284" s="112"/>
      <c r="BN1284" s="1"/>
      <c r="BO1284" s="1"/>
      <c r="BP1284" s="4"/>
      <c r="BQ1284" s="4"/>
      <c r="BR1284" s="1"/>
      <c r="BS1284" s="1"/>
      <c r="BT1284" s="1"/>
      <c r="BU1284" s="1"/>
      <c r="BV1284" s="1"/>
      <c r="BW1284" s="1"/>
      <c r="BX1284" s="1"/>
      <c r="CA1284" s="9"/>
      <c r="CB1284" s="138"/>
      <c r="CC1284" s="138"/>
      <c r="CD1284" s="138"/>
      <c r="CE1284" s="138"/>
      <c r="CF1284" s="138"/>
      <c r="CG1284" s="138"/>
      <c r="CH1284" s="1"/>
      <c r="CI1284" s="9"/>
      <c r="CJ1284" s="130"/>
      <c r="CK1284" s="130"/>
      <c r="CL1284" s="130"/>
      <c r="CM1284" s="1"/>
      <c r="CN1284" s="1"/>
      <c r="CO1284" s="1"/>
      <c r="CP1284" s="1"/>
      <c r="CQ1284" s="1"/>
    </row>
    <row r="1285" spans="2:95" s="14" customFormat="1" ht="13.5" customHeight="1">
      <c r="B1285" s="451"/>
      <c r="C1285" s="566"/>
      <c r="D1285" s="581"/>
      <c r="E1285" s="569"/>
      <c r="F1285" s="569"/>
      <c r="G1285" s="116" t="s">
        <v>474</v>
      </c>
      <c r="H1285" s="187">
        <v>206415</v>
      </c>
      <c r="I1285" s="160">
        <f>IFERROR(H1285/E1283,"-")</f>
        <v>2.1108793812136795E-3</v>
      </c>
      <c r="J1285" s="187">
        <v>7</v>
      </c>
      <c r="K1285" s="160">
        <f>IFERROR(J1285/F1283,"-")</f>
        <v>4.9295774647887321E-2</v>
      </c>
      <c r="L1285" s="190">
        <f t="shared" ref="L1285" si="742">IFERROR(H1285/J1285,"-")</f>
        <v>29487.857142857141</v>
      </c>
      <c r="M1285" s="101">
        <f t="shared" si="737"/>
        <v>3.0581039755351682E-3</v>
      </c>
      <c r="N1285" s="569"/>
      <c r="O1285" s="569"/>
      <c r="P1285" s="116" t="s">
        <v>474</v>
      </c>
      <c r="Q1285" s="187">
        <v>99289</v>
      </c>
      <c r="R1285" s="160">
        <f>IFERROR(Q1285/N1283,"-")</f>
        <v>8.2878480676657155E-3</v>
      </c>
      <c r="S1285" s="187">
        <v>2</v>
      </c>
      <c r="T1285" s="160">
        <f>IFERROR(S1285/O1283,"-")</f>
        <v>0.11764705882352941</v>
      </c>
      <c r="U1285" s="190">
        <f t="shared" ref="U1285" si="743">IFERROR(Q1285/S1285,"-")</f>
        <v>49644.5</v>
      </c>
      <c r="V1285" s="101">
        <f t="shared" si="738"/>
        <v>8.7374399301004806E-4</v>
      </c>
      <c r="W1285" s="569"/>
      <c r="X1285" s="569"/>
      <c r="Y1285" s="116" t="s">
        <v>474</v>
      </c>
      <c r="Z1285" s="187">
        <v>3440</v>
      </c>
      <c r="AA1285" s="160">
        <f>IFERROR(Z1285/W1283,"-")</f>
        <v>6.8238668711181818E-4</v>
      </c>
      <c r="AB1285" s="187">
        <v>1</v>
      </c>
      <c r="AC1285" s="160">
        <f>IFERROR(AB1285/X1283,"-")</f>
        <v>9.0909090909090912E-2</v>
      </c>
      <c r="AD1285" s="190">
        <f t="shared" ref="AD1285" si="744">IFERROR(Z1285/AB1285,"-")</f>
        <v>3440</v>
      </c>
      <c r="AE1285" s="101">
        <f t="shared" si="739"/>
        <v>4.3687199650502403E-4</v>
      </c>
      <c r="AF1285" s="569"/>
      <c r="AG1285" s="569"/>
      <c r="AH1285" s="116" t="s">
        <v>474</v>
      </c>
      <c r="AI1285" s="187">
        <v>224838</v>
      </c>
      <c r="AJ1285" s="160">
        <f>IFERROR(AI1285/AF1283,"-")</f>
        <v>3.343216558615357E-2</v>
      </c>
      <c r="AK1285" s="187">
        <v>2</v>
      </c>
      <c r="AL1285" s="160">
        <f>IFERROR(AK1285/AG1283,"-")</f>
        <v>0.125</v>
      </c>
      <c r="AM1285" s="190">
        <f t="shared" ref="AM1285" si="745">IFERROR(AI1285/AK1285,"-")</f>
        <v>112419</v>
      </c>
      <c r="AN1285" s="101">
        <f t="shared" si="740"/>
        <v>8.7374399301004806E-4</v>
      </c>
      <c r="AO1285" s="569"/>
      <c r="AP1285" s="586"/>
      <c r="AQ1285" s="116" t="s">
        <v>474</v>
      </c>
      <c r="AR1285" s="187">
        <f t="shared" ref="AR1285" si="746">SUM(H1285,Q1285,Z1285,AI1285)</f>
        <v>533982</v>
      </c>
      <c r="AS1285" s="160">
        <f>IFERROR(AR1285/AO1283,"-")</f>
        <v>4.3937325160166825E-3</v>
      </c>
      <c r="AT1285" s="187">
        <f t="shared" ref="AT1285" si="747">SUM(J1285,S1285,AB1285,AK1285)</f>
        <v>12</v>
      </c>
      <c r="AU1285" s="160">
        <f>IFERROR(AT1285/AP1283,"-")</f>
        <v>6.4516129032258063E-2</v>
      </c>
      <c r="AV1285" s="190">
        <f t="shared" ref="AV1285" si="748">IFERROR(AR1285/AT1285,"-")</f>
        <v>44498.5</v>
      </c>
      <c r="AW1285" s="101">
        <f t="shared" si="741"/>
        <v>5.2424639580602884E-3</v>
      </c>
      <c r="AX1285" s="111"/>
      <c r="BJ1285" s="12"/>
      <c r="BM1285" s="12"/>
      <c r="BN1285" s="1"/>
      <c r="BO1285" s="1"/>
      <c r="BP1285" s="4"/>
      <c r="BQ1285" s="4"/>
      <c r="BR1285" s="1"/>
      <c r="BS1285" s="1"/>
      <c r="BT1285" s="1"/>
      <c r="BU1285" s="1"/>
      <c r="BV1285" s="1"/>
      <c r="BW1285" s="1"/>
      <c r="BX1285" s="1"/>
      <c r="BY1285" s="12"/>
      <c r="CA1285" s="9"/>
      <c r="CB1285" s="138"/>
      <c r="CC1285" s="138"/>
      <c r="CD1285" s="138"/>
      <c r="CE1285" s="138"/>
      <c r="CF1285" s="138"/>
      <c r="CG1285" s="138"/>
      <c r="CH1285" s="1"/>
      <c r="CI1285" s="9"/>
      <c r="CJ1285" s="130"/>
      <c r="CK1285" s="130"/>
      <c r="CL1285" s="130"/>
      <c r="CM1285" s="1"/>
      <c r="CN1285" s="1"/>
      <c r="CO1285" s="1"/>
      <c r="CP1285" s="1"/>
      <c r="CQ1285" s="1"/>
    </row>
    <row r="1286" spans="2:95" s="14" customFormat="1" ht="13.5" customHeight="1">
      <c r="B1286" s="451"/>
      <c r="C1286" s="566"/>
      <c r="D1286" s="581"/>
      <c r="E1286" s="569"/>
      <c r="F1286" s="569"/>
      <c r="G1286" s="117" t="s">
        <v>135</v>
      </c>
      <c r="H1286" s="187">
        <v>2316384</v>
      </c>
      <c r="I1286" s="160">
        <f>IFERROR(H1286/E1283,"-")</f>
        <v>2.3688235954621845E-2</v>
      </c>
      <c r="J1286" s="187">
        <v>29</v>
      </c>
      <c r="K1286" s="160">
        <f>IFERROR(J1286/F1283,"-")</f>
        <v>0.20422535211267606</v>
      </c>
      <c r="L1286" s="190">
        <f t="shared" si="710"/>
        <v>79875.31034482758</v>
      </c>
      <c r="M1286" s="101">
        <f t="shared" si="737"/>
        <v>1.2669287898645697E-2</v>
      </c>
      <c r="N1286" s="569"/>
      <c r="O1286" s="569"/>
      <c r="P1286" s="117" t="s">
        <v>135</v>
      </c>
      <c r="Q1286" s="187">
        <v>45350</v>
      </c>
      <c r="R1286" s="160">
        <f>IFERROR(Q1286/N1283,"-")</f>
        <v>3.7854536743107512E-3</v>
      </c>
      <c r="S1286" s="187">
        <v>5</v>
      </c>
      <c r="T1286" s="160">
        <f>IFERROR(S1286/O1283,"-")</f>
        <v>0.29411764705882354</v>
      </c>
      <c r="U1286" s="190">
        <f t="shared" si="711"/>
        <v>9070</v>
      </c>
      <c r="V1286" s="101">
        <f t="shared" si="738"/>
        <v>2.1843599825251202E-3</v>
      </c>
      <c r="W1286" s="569"/>
      <c r="X1286" s="569"/>
      <c r="Y1286" s="117" t="s">
        <v>135</v>
      </c>
      <c r="Z1286" s="187">
        <v>59628</v>
      </c>
      <c r="AA1286" s="160">
        <f>IFERROR(Z1286/W1283,"-")</f>
        <v>1.1828300400902179E-2</v>
      </c>
      <c r="AB1286" s="187">
        <v>3</v>
      </c>
      <c r="AC1286" s="160">
        <f>IFERROR(AB1286/X1283,"-")</f>
        <v>0.27272727272727271</v>
      </c>
      <c r="AD1286" s="190">
        <f t="shared" si="712"/>
        <v>19876</v>
      </c>
      <c r="AE1286" s="101">
        <f t="shared" si="739"/>
        <v>1.3106159895150721E-3</v>
      </c>
      <c r="AF1286" s="569"/>
      <c r="AG1286" s="569"/>
      <c r="AH1286" s="117" t="s">
        <v>135</v>
      </c>
      <c r="AI1286" s="187">
        <v>20583</v>
      </c>
      <c r="AJ1286" s="160">
        <f>IFERROR(AI1286/AF1283,"-")</f>
        <v>3.0605781240706596E-3</v>
      </c>
      <c r="AK1286" s="187">
        <v>2</v>
      </c>
      <c r="AL1286" s="160">
        <f>IFERROR(AK1286/AG1283,"-")</f>
        <v>0.125</v>
      </c>
      <c r="AM1286" s="190">
        <f t="shared" si="713"/>
        <v>10291.5</v>
      </c>
      <c r="AN1286" s="101">
        <f t="shared" si="740"/>
        <v>8.7374399301004806E-4</v>
      </c>
      <c r="AO1286" s="569"/>
      <c r="AP1286" s="586"/>
      <c r="AQ1286" s="117" t="s">
        <v>135</v>
      </c>
      <c r="AR1286" s="187">
        <f t="shared" si="708"/>
        <v>2441945</v>
      </c>
      <c r="AS1286" s="160">
        <f>IFERROR(AR1286/AO1283,"-")</f>
        <v>2.0092911650251052E-2</v>
      </c>
      <c r="AT1286" s="187">
        <f t="shared" si="709"/>
        <v>39</v>
      </c>
      <c r="AU1286" s="160">
        <f>IFERROR(AT1286/AP1283,"-")</f>
        <v>0.20967741935483872</v>
      </c>
      <c r="AV1286" s="190">
        <f t="shared" si="714"/>
        <v>62613.974358974359</v>
      </c>
      <c r="AW1286" s="101">
        <f t="shared" si="741"/>
        <v>1.7038007863695939E-2</v>
      </c>
      <c r="AX1286" s="112"/>
      <c r="BN1286" s="1"/>
      <c r="BO1286" s="1"/>
      <c r="BP1286" s="4"/>
      <c r="BQ1286" s="4"/>
      <c r="BR1286" s="1"/>
      <c r="BS1286" s="1"/>
      <c r="BT1286" s="1"/>
      <c r="BU1286" s="1"/>
      <c r="BV1286" s="1"/>
      <c r="BW1286" s="1"/>
      <c r="BX1286" s="1"/>
      <c r="CA1286" s="9"/>
      <c r="CB1286" s="138"/>
      <c r="CC1286" s="138"/>
      <c r="CD1286" s="138"/>
      <c r="CE1286" s="138"/>
      <c r="CF1286" s="138"/>
      <c r="CG1286" s="138"/>
      <c r="CH1286" s="1"/>
      <c r="CI1286" s="9"/>
      <c r="CJ1286" s="130"/>
      <c r="CK1286" s="130"/>
      <c r="CL1286" s="130"/>
      <c r="CM1286" s="1"/>
      <c r="CN1286" s="1"/>
      <c r="CO1286" s="1"/>
      <c r="CP1286" s="1"/>
      <c r="CQ1286" s="1"/>
    </row>
    <row r="1287" spans="2:95" s="14" customFormat="1" ht="13.5" customHeight="1">
      <c r="B1287" s="451"/>
      <c r="C1287" s="566"/>
      <c r="D1287" s="581"/>
      <c r="E1287" s="569"/>
      <c r="F1287" s="569"/>
      <c r="G1287" s="117" t="s">
        <v>136</v>
      </c>
      <c r="H1287" s="187">
        <v>18228</v>
      </c>
      <c r="I1287" s="160">
        <f>IFERROR(H1287/E1283,"-")</f>
        <v>1.8640655650395055E-4</v>
      </c>
      <c r="J1287" s="187">
        <v>6</v>
      </c>
      <c r="K1287" s="160">
        <f>IFERROR(J1287/F1283,"-")</f>
        <v>4.2253521126760563E-2</v>
      </c>
      <c r="L1287" s="190">
        <f t="shared" si="710"/>
        <v>3038</v>
      </c>
      <c r="M1287" s="101">
        <f t="shared" si="737"/>
        <v>2.6212319790301442E-3</v>
      </c>
      <c r="N1287" s="569"/>
      <c r="O1287" s="569"/>
      <c r="P1287" s="117" t="s">
        <v>136</v>
      </c>
      <c r="Q1287" s="187">
        <v>0</v>
      </c>
      <c r="R1287" s="160">
        <f>IFERROR(Q1287/N1283,"-")</f>
        <v>0</v>
      </c>
      <c r="S1287" s="187">
        <v>0</v>
      </c>
      <c r="T1287" s="160">
        <f>IFERROR(S1287/O1283,"-")</f>
        <v>0</v>
      </c>
      <c r="U1287" s="190" t="str">
        <f t="shared" si="711"/>
        <v>-</v>
      </c>
      <c r="V1287" s="101">
        <f t="shared" si="738"/>
        <v>0</v>
      </c>
      <c r="W1287" s="569"/>
      <c r="X1287" s="569"/>
      <c r="Y1287" s="117" t="s">
        <v>136</v>
      </c>
      <c r="Z1287" s="187">
        <v>0</v>
      </c>
      <c r="AA1287" s="160">
        <f>IFERROR(Z1287/W1283,"-")</f>
        <v>0</v>
      </c>
      <c r="AB1287" s="187">
        <v>0</v>
      </c>
      <c r="AC1287" s="160">
        <f>IFERROR(AB1287/X1283,"-")</f>
        <v>0</v>
      </c>
      <c r="AD1287" s="190" t="str">
        <f t="shared" si="712"/>
        <v>-</v>
      </c>
      <c r="AE1287" s="101">
        <f t="shared" si="739"/>
        <v>0</v>
      </c>
      <c r="AF1287" s="569"/>
      <c r="AG1287" s="569"/>
      <c r="AH1287" s="117" t="s">
        <v>136</v>
      </c>
      <c r="AI1287" s="187">
        <v>22296</v>
      </c>
      <c r="AJ1287" s="160">
        <f>IFERROR(AI1287/AF1283,"-")</f>
        <v>3.3152917385356568E-3</v>
      </c>
      <c r="AK1287" s="187">
        <v>1</v>
      </c>
      <c r="AL1287" s="160">
        <f>IFERROR(AK1287/AG1283,"-")</f>
        <v>6.25E-2</v>
      </c>
      <c r="AM1287" s="190">
        <f t="shared" si="713"/>
        <v>22296</v>
      </c>
      <c r="AN1287" s="101">
        <f t="shared" si="740"/>
        <v>4.3687199650502403E-4</v>
      </c>
      <c r="AO1287" s="569"/>
      <c r="AP1287" s="586"/>
      <c r="AQ1287" s="117" t="s">
        <v>136</v>
      </c>
      <c r="AR1287" s="187">
        <f t="shared" si="708"/>
        <v>40524</v>
      </c>
      <c r="AS1287" s="160">
        <f>IFERROR(AR1287/AO1283,"-")</f>
        <v>3.3344123299860302E-4</v>
      </c>
      <c r="AT1287" s="187">
        <f t="shared" si="709"/>
        <v>7</v>
      </c>
      <c r="AU1287" s="160">
        <f>IFERROR(AT1287/AP1283,"-")</f>
        <v>3.7634408602150539E-2</v>
      </c>
      <c r="AV1287" s="190">
        <f t="shared" si="714"/>
        <v>5789.1428571428569</v>
      </c>
      <c r="AW1287" s="101">
        <f t="shared" si="741"/>
        <v>3.0581039755351682E-3</v>
      </c>
      <c r="AX1287" s="112"/>
      <c r="BN1287" s="1"/>
      <c r="BO1287" s="1"/>
      <c r="BP1287" s="4"/>
      <c r="BQ1287" s="4"/>
      <c r="BR1287" s="1"/>
      <c r="BS1287" s="1"/>
      <c r="BT1287" s="1"/>
      <c r="BU1287" s="1"/>
      <c r="BV1287" s="1"/>
      <c r="BW1287" s="1"/>
      <c r="BX1287" s="1"/>
      <c r="CA1287" s="9"/>
      <c r="CB1287" s="138"/>
      <c r="CC1287" s="138"/>
      <c r="CD1287" s="138"/>
      <c r="CE1287" s="138"/>
      <c r="CF1287" s="138"/>
      <c r="CG1287" s="138"/>
      <c r="CH1287" s="1"/>
      <c r="CI1287" s="9"/>
      <c r="CJ1287" s="130"/>
      <c r="CK1287" s="130"/>
      <c r="CL1287" s="130"/>
      <c r="CM1287" s="1"/>
      <c r="CN1287" s="1"/>
      <c r="CO1287" s="1"/>
      <c r="CP1287" s="1"/>
      <c r="CQ1287" s="1"/>
    </row>
    <row r="1288" spans="2:95" s="14" customFormat="1" ht="13.5" customHeight="1">
      <c r="B1288" s="451"/>
      <c r="C1288" s="566"/>
      <c r="D1288" s="581"/>
      <c r="E1288" s="569"/>
      <c r="F1288" s="569"/>
      <c r="G1288" s="117" t="s">
        <v>137</v>
      </c>
      <c r="H1288" s="187">
        <v>2239390</v>
      </c>
      <c r="I1288" s="160">
        <f>IFERROR(H1288/E1283,"-")</f>
        <v>2.2900865622634509E-2</v>
      </c>
      <c r="J1288" s="187">
        <v>44</v>
      </c>
      <c r="K1288" s="160">
        <f>IFERROR(J1288/F1283,"-")</f>
        <v>0.30985915492957744</v>
      </c>
      <c r="L1288" s="190">
        <f t="shared" si="710"/>
        <v>50895.227272727272</v>
      </c>
      <c r="M1288" s="101">
        <f t="shared" si="737"/>
        <v>1.9222367846221056E-2</v>
      </c>
      <c r="N1288" s="569"/>
      <c r="O1288" s="569"/>
      <c r="P1288" s="117" t="s">
        <v>137</v>
      </c>
      <c r="Q1288" s="187">
        <v>8606</v>
      </c>
      <c r="R1288" s="160">
        <f>IFERROR(Q1288/N1283,"-")</f>
        <v>7.1835974247228939E-4</v>
      </c>
      <c r="S1288" s="187">
        <v>2</v>
      </c>
      <c r="T1288" s="160">
        <f>IFERROR(S1288/O1283,"-")</f>
        <v>0.11764705882352941</v>
      </c>
      <c r="U1288" s="190">
        <f t="shared" si="711"/>
        <v>4303</v>
      </c>
      <c r="V1288" s="101">
        <f t="shared" si="738"/>
        <v>8.7374399301004806E-4</v>
      </c>
      <c r="W1288" s="569"/>
      <c r="X1288" s="569"/>
      <c r="Y1288" s="117" t="s">
        <v>137</v>
      </c>
      <c r="Z1288" s="187">
        <v>21155</v>
      </c>
      <c r="AA1288" s="160">
        <f>IFERROR(Z1288/W1283,"-")</f>
        <v>4.1964797575146841E-3</v>
      </c>
      <c r="AB1288" s="187">
        <v>3</v>
      </c>
      <c r="AC1288" s="160">
        <f>IFERROR(AB1288/X1283,"-")</f>
        <v>0.27272727272727271</v>
      </c>
      <c r="AD1288" s="190">
        <f t="shared" si="712"/>
        <v>7051.666666666667</v>
      </c>
      <c r="AE1288" s="101">
        <f t="shared" si="739"/>
        <v>1.3106159895150721E-3</v>
      </c>
      <c r="AF1288" s="569"/>
      <c r="AG1288" s="569"/>
      <c r="AH1288" s="117" t="s">
        <v>137</v>
      </c>
      <c r="AI1288" s="187">
        <v>9267</v>
      </c>
      <c r="AJ1288" s="160">
        <f>IFERROR(AI1288/AF1283,"-")</f>
        <v>1.3779515850829715E-3</v>
      </c>
      <c r="AK1288" s="187">
        <v>2</v>
      </c>
      <c r="AL1288" s="160">
        <f>IFERROR(AK1288/AG1283,"-")</f>
        <v>0.125</v>
      </c>
      <c r="AM1288" s="190">
        <f t="shared" si="713"/>
        <v>4633.5</v>
      </c>
      <c r="AN1288" s="101">
        <f t="shared" si="740"/>
        <v>8.7374399301004806E-4</v>
      </c>
      <c r="AO1288" s="569"/>
      <c r="AP1288" s="586"/>
      <c r="AQ1288" s="117" t="s">
        <v>137</v>
      </c>
      <c r="AR1288" s="187">
        <f t="shared" si="708"/>
        <v>2278418</v>
      </c>
      <c r="AS1288" s="160">
        <f>IFERROR(AR1288/AO1283,"-")</f>
        <v>1.8747372105572278E-2</v>
      </c>
      <c r="AT1288" s="187">
        <f t="shared" si="709"/>
        <v>51</v>
      </c>
      <c r="AU1288" s="160">
        <f>IFERROR(AT1288/AP1283,"-")</f>
        <v>0.27419354838709675</v>
      </c>
      <c r="AV1288" s="190">
        <f t="shared" si="714"/>
        <v>44674.862745098042</v>
      </c>
      <c r="AW1288" s="101">
        <f t="shared" si="741"/>
        <v>2.2280471821756225E-2</v>
      </c>
      <c r="AX1288" s="112"/>
      <c r="BN1288" s="1"/>
      <c r="BO1288" s="1"/>
      <c r="BP1288" s="4"/>
      <c r="BQ1288" s="4"/>
      <c r="BR1288" s="1"/>
      <c r="BS1288" s="1"/>
      <c r="BT1288" s="1"/>
      <c r="BU1288" s="1"/>
      <c r="BV1288" s="1"/>
      <c r="BW1288" s="1"/>
      <c r="BX1288" s="1"/>
      <c r="CA1288" s="9"/>
      <c r="CB1288" s="138"/>
      <c r="CC1288" s="138"/>
      <c r="CD1288" s="138"/>
      <c r="CE1288" s="138"/>
      <c r="CF1288" s="138"/>
      <c r="CG1288" s="138"/>
      <c r="CH1288" s="1"/>
      <c r="CI1288" s="9"/>
      <c r="CJ1288" s="130"/>
      <c r="CK1288" s="130"/>
      <c r="CL1288" s="130"/>
      <c r="CM1288" s="1"/>
      <c r="CN1288" s="1"/>
      <c r="CO1288" s="1"/>
      <c r="CP1288" s="1"/>
      <c r="CQ1288" s="1"/>
    </row>
    <row r="1289" spans="2:95" s="14" customFormat="1" ht="13.5" customHeight="1">
      <c r="B1289" s="451"/>
      <c r="C1289" s="566"/>
      <c r="D1289" s="581"/>
      <c r="E1289" s="569"/>
      <c r="F1289" s="569"/>
      <c r="G1289" s="117" t="s">
        <v>138</v>
      </c>
      <c r="H1289" s="187">
        <v>4223931</v>
      </c>
      <c r="I1289" s="160">
        <f>IFERROR(H1289/E1283,"-")</f>
        <v>4.3195547104470502E-2</v>
      </c>
      <c r="J1289" s="187">
        <v>34</v>
      </c>
      <c r="K1289" s="160">
        <f>IFERROR(J1289/F1283,"-")</f>
        <v>0.23943661971830985</v>
      </c>
      <c r="L1289" s="190">
        <f t="shared" si="710"/>
        <v>124233.26470588235</v>
      </c>
      <c r="M1289" s="101">
        <f t="shared" si="737"/>
        <v>1.4853647881170816E-2</v>
      </c>
      <c r="N1289" s="569"/>
      <c r="O1289" s="569"/>
      <c r="P1289" s="117" t="s">
        <v>138</v>
      </c>
      <c r="Q1289" s="187">
        <v>226443</v>
      </c>
      <c r="R1289" s="160">
        <f>IFERROR(Q1289/N1283,"-")</f>
        <v>1.8901642477882015E-2</v>
      </c>
      <c r="S1289" s="187">
        <v>5</v>
      </c>
      <c r="T1289" s="160">
        <f>IFERROR(S1289/O1283,"-")</f>
        <v>0.29411764705882354</v>
      </c>
      <c r="U1289" s="190">
        <f t="shared" si="711"/>
        <v>45288.6</v>
      </c>
      <c r="V1289" s="101">
        <f t="shared" si="738"/>
        <v>2.1843599825251202E-3</v>
      </c>
      <c r="W1289" s="569"/>
      <c r="X1289" s="569"/>
      <c r="Y1289" s="117" t="s">
        <v>138</v>
      </c>
      <c r="Z1289" s="187">
        <v>575137</v>
      </c>
      <c r="AA1289" s="160">
        <f>IFERROR(Z1289/W1283,"-")</f>
        <v>0.11408890467018308</v>
      </c>
      <c r="AB1289" s="187">
        <v>3</v>
      </c>
      <c r="AC1289" s="160">
        <f>IFERROR(AB1289/X1283,"-")</f>
        <v>0.27272727272727271</v>
      </c>
      <c r="AD1289" s="190">
        <f t="shared" si="712"/>
        <v>191712.33333333334</v>
      </c>
      <c r="AE1289" s="101">
        <f t="shared" si="739"/>
        <v>1.3106159895150721E-3</v>
      </c>
      <c r="AF1289" s="569"/>
      <c r="AG1289" s="569"/>
      <c r="AH1289" s="117" t="s">
        <v>138</v>
      </c>
      <c r="AI1289" s="187">
        <v>243670</v>
      </c>
      <c r="AJ1289" s="160">
        <f>IFERROR(AI1289/AF1283,"-")</f>
        <v>3.6232379706179742E-2</v>
      </c>
      <c r="AK1289" s="187">
        <v>8</v>
      </c>
      <c r="AL1289" s="160">
        <f>IFERROR(AK1289/AG1283,"-")</f>
        <v>0.5</v>
      </c>
      <c r="AM1289" s="190">
        <f t="shared" si="713"/>
        <v>30458.75</v>
      </c>
      <c r="AN1289" s="101">
        <f t="shared" si="740"/>
        <v>3.4949759720401923E-3</v>
      </c>
      <c r="AO1289" s="569"/>
      <c r="AP1289" s="586"/>
      <c r="AQ1289" s="117" t="s">
        <v>138</v>
      </c>
      <c r="AR1289" s="187">
        <f t="shared" si="708"/>
        <v>5269181</v>
      </c>
      <c r="AS1289" s="160">
        <f>IFERROR(AR1289/AO1283,"-")</f>
        <v>4.3356090453381006E-2</v>
      </c>
      <c r="AT1289" s="187">
        <f t="shared" si="709"/>
        <v>50</v>
      </c>
      <c r="AU1289" s="160">
        <f>IFERROR(AT1289/AP1283,"-")</f>
        <v>0.26881720430107525</v>
      </c>
      <c r="AV1289" s="190">
        <f t="shared" si="714"/>
        <v>105383.62</v>
      </c>
      <c r="AW1289" s="101">
        <f t="shared" si="741"/>
        <v>2.1843599825251202E-2</v>
      </c>
      <c r="AX1289" s="112"/>
      <c r="BN1289" s="1"/>
      <c r="BO1289" s="1"/>
      <c r="BP1289" s="4"/>
      <c r="BQ1289" s="4"/>
      <c r="BR1289" s="1"/>
      <c r="BS1289" s="1"/>
      <c r="BT1289" s="1"/>
      <c r="BU1289" s="1"/>
      <c r="BV1289" s="1"/>
      <c r="BW1289" s="1"/>
      <c r="BX1289" s="1"/>
      <c r="CA1289" s="9"/>
      <c r="CB1289" s="138"/>
      <c r="CC1289" s="138"/>
      <c r="CD1289" s="138"/>
      <c r="CE1289" s="138"/>
      <c r="CF1289" s="138"/>
      <c r="CG1289" s="138"/>
      <c r="CH1289" s="1"/>
      <c r="CI1289" s="9"/>
      <c r="CJ1289" s="130"/>
      <c r="CK1289" s="130"/>
      <c r="CL1289" s="130"/>
      <c r="CM1289" s="1"/>
      <c r="CN1289" s="1"/>
      <c r="CO1289" s="1"/>
      <c r="CP1289" s="1"/>
      <c r="CQ1289" s="1"/>
    </row>
    <row r="1290" spans="2:95" s="14" customFormat="1" ht="13.5" customHeight="1">
      <c r="B1290" s="451"/>
      <c r="C1290" s="566"/>
      <c r="D1290" s="581"/>
      <c r="E1290" s="569"/>
      <c r="F1290" s="569"/>
      <c r="G1290" s="117" t="s">
        <v>139</v>
      </c>
      <c r="H1290" s="187">
        <v>1480516</v>
      </c>
      <c r="I1290" s="160">
        <f>IFERROR(H1290/E1283,"-")</f>
        <v>1.5140327485681527E-2</v>
      </c>
      <c r="J1290" s="187">
        <v>14</v>
      </c>
      <c r="K1290" s="160">
        <f>IFERROR(J1290/F1283,"-")</f>
        <v>9.8591549295774641E-2</v>
      </c>
      <c r="L1290" s="190">
        <f t="shared" si="710"/>
        <v>105751.14285714286</v>
      </c>
      <c r="M1290" s="101">
        <f t="shared" si="737"/>
        <v>6.1162079510703364E-3</v>
      </c>
      <c r="N1290" s="569"/>
      <c r="O1290" s="569"/>
      <c r="P1290" s="117" t="s">
        <v>139</v>
      </c>
      <c r="Q1290" s="187">
        <v>0</v>
      </c>
      <c r="R1290" s="160">
        <f>IFERROR(Q1290/N1283,"-")</f>
        <v>0</v>
      </c>
      <c r="S1290" s="187">
        <v>0</v>
      </c>
      <c r="T1290" s="160">
        <f>IFERROR(S1290/O1283,"-")</f>
        <v>0</v>
      </c>
      <c r="U1290" s="190" t="str">
        <f t="shared" si="711"/>
        <v>-</v>
      </c>
      <c r="V1290" s="101">
        <f t="shared" si="738"/>
        <v>0</v>
      </c>
      <c r="W1290" s="569"/>
      <c r="X1290" s="569"/>
      <c r="Y1290" s="117" t="s">
        <v>139</v>
      </c>
      <c r="Z1290" s="187">
        <v>0</v>
      </c>
      <c r="AA1290" s="160">
        <f>IFERROR(Z1290/W1283,"-")</f>
        <v>0</v>
      </c>
      <c r="AB1290" s="187">
        <v>0</v>
      </c>
      <c r="AC1290" s="160">
        <f>IFERROR(AB1290/X1283,"-")</f>
        <v>0</v>
      </c>
      <c r="AD1290" s="190" t="str">
        <f t="shared" si="712"/>
        <v>-</v>
      </c>
      <c r="AE1290" s="101">
        <f t="shared" si="739"/>
        <v>0</v>
      </c>
      <c r="AF1290" s="569"/>
      <c r="AG1290" s="569"/>
      <c r="AH1290" s="117" t="s">
        <v>139</v>
      </c>
      <c r="AI1290" s="187">
        <v>0</v>
      </c>
      <c r="AJ1290" s="160">
        <f>IFERROR(AI1290/AF1283,"-")</f>
        <v>0</v>
      </c>
      <c r="AK1290" s="187">
        <v>0</v>
      </c>
      <c r="AL1290" s="160">
        <f>IFERROR(AK1290/AG1283,"-")</f>
        <v>0</v>
      </c>
      <c r="AM1290" s="190" t="str">
        <f t="shared" si="713"/>
        <v>-</v>
      </c>
      <c r="AN1290" s="101">
        <f t="shared" si="740"/>
        <v>0</v>
      </c>
      <c r="AO1290" s="569"/>
      <c r="AP1290" s="586"/>
      <c r="AQ1290" s="117" t="s">
        <v>139</v>
      </c>
      <c r="AR1290" s="187">
        <f t="shared" si="708"/>
        <v>1480516</v>
      </c>
      <c r="AS1290" s="160">
        <f>IFERROR(AR1290/AO1283,"-")</f>
        <v>1.2182042259257717E-2</v>
      </c>
      <c r="AT1290" s="187">
        <f t="shared" si="709"/>
        <v>14</v>
      </c>
      <c r="AU1290" s="160">
        <f>IFERROR(AT1290/AP1283,"-")</f>
        <v>7.5268817204301078E-2</v>
      </c>
      <c r="AV1290" s="190">
        <f t="shared" si="714"/>
        <v>105751.14285714286</v>
      </c>
      <c r="AW1290" s="101">
        <f t="shared" si="741"/>
        <v>6.1162079510703364E-3</v>
      </c>
      <c r="AX1290" s="112"/>
      <c r="BN1290" s="1"/>
      <c r="BO1290" s="1"/>
      <c r="BP1290" s="4"/>
      <c r="BQ1290" s="4"/>
      <c r="BR1290" s="1"/>
      <c r="BS1290" s="1"/>
      <c r="BT1290" s="1"/>
      <c r="BU1290" s="1"/>
      <c r="BV1290" s="1"/>
      <c r="BW1290" s="1"/>
      <c r="BX1290" s="1"/>
      <c r="CA1290" s="9"/>
      <c r="CB1290" s="138"/>
      <c r="CC1290" s="138"/>
      <c r="CD1290" s="138"/>
      <c r="CE1290" s="138"/>
      <c r="CF1290" s="138"/>
      <c r="CG1290" s="138"/>
      <c r="CH1290" s="1"/>
      <c r="CI1290" s="9"/>
      <c r="CJ1290" s="130"/>
      <c r="CK1290" s="130"/>
      <c r="CL1290" s="130"/>
      <c r="CM1290" s="1"/>
      <c r="CN1290" s="1"/>
      <c r="CO1290" s="1"/>
      <c r="CP1290" s="1"/>
      <c r="CQ1290" s="1"/>
    </row>
    <row r="1291" spans="2:95" s="14" customFormat="1" ht="13.5" customHeight="1">
      <c r="B1291" s="451"/>
      <c r="C1291" s="566"/>
      <c r="D1291" s="581"/>
      <c r="E1291" s="569"/>
      <c r="F1291" s="569"/>
      <c r="G1291" s="117" t="s">
        <v>149</v>
      </c>
      <c r="H1291" s="187">
        <v>0</v>
      </c>
      <c r="I1291" s="160">
        <f>IFERROR(H1291/E1283,"-")</f>
        <v>0</v>
      </c>
      <c r="J1291" s="187">
        <v>0</v>
      </c>
      <c r="K1291" s="160">
        <f>IFERROR(J1291/F1283,"-")</f>
        <v>0</v>
      </c>
      <c r="L1291" s="190" t="str">
        <f t="shared" si="710"/>
        <v>-</v>
      </c>
      <c r="M1291" s="101">
        <f t="shared" si="737"/>
        <v>0</v>
      </c>
      <c r="N1291" s="569"/>
      <c r="O1291" s="569"/>
      <c r="P1291" s="117" t="s">
        <v>149</v>
      </c>
      <c r="Q1291" s="187">
        <v>0</v>
      </c>
      <c r="R1291" s="160">
        <f>IFERROR(Q1291/N1283,"-")</f>
        <v>0</v>
      </c>
      <c r="S1291" s="187">
        <v>0</v>
      </c>
      <c r="T1291" s="160">
        <f>IFERROR(S1291/O1283,"-")</f>
        <v>0</v>
      </c>
      <c r="U1291" s="190" t="str">
        <f t="shared" si="711"/>
        <v>-</v>
      </c>
      <c r="V1291" s="101">
        <f t="shared" si="738"/>
        <v>0</v>
      </c>
      <c r="W1291" s="569"/>
      <c r="X1291" s="569"/>
      <c r="Y1291" s="117" t="s">
        <v>149</v>
      </c>
      <c r="Z1291" s="187">
        <v>0</v>
      </c>
      <c r="AA1291" s="160">
        <f>IFERROR(Z1291/W1283,"-")</f>
        <v>0</v>
      </c>
      <c r="AB1291" s="187">
        <v>0</v>
      </c>
      <c r="AC1291" s="160">
        <f>IFERROR(AB1291/X1283,"-")</f>
        <v>0</v>
      </c>
      <c r="AD1291" s="190" t="str">
        <f t="shared" si="712"/>
        <v>-</v>
      </c>
      <c r="AE1291" s="101">
        <f t="shared" si="739"/>
        <v>0</v>
      </c>
      <c r="AF1291" s="569"/>
      <c r="AG1291" s="569"/>
      <c r="AH1291" s="117" t="s">
        <v>149</v>
      </c>
      <c r="AI1291" s="187">
        <v>0</v>
      </c>
      <c r="AJ1291" s="160">
        <f>IFERROR(AI1291/AF1283,"-")</f>
        <v>0</v>
      </c>
      <c r="AK1291" s="187">
        <v>0</v>
      </c>
      <c r="AL1291" s="160">
        <f>IFERROR(AK1291/AG1283,"-")</f>
        <v>0</v>
      </c>
      <c r="AM1291" s="190" t="str">
        <f t="shared" si="713"/>
        <v>-</v>
      </c>
      <c r="AN1291" s="101">
        <f t="shared" si="740"/>
        <v>0</v>
      </c>
      <c r="AO1291" s="569"/>
      <c r="AP1291" s="586"/>
      <c r="AQ1291" s="117" t="s">
        <v>149</v>
      </c>
      <c r="AR1291" s="187">
        <f t="shared" si="708"/>
        <v>0</v>
      </c>
      <c r="AS1291" s="160">
        <f>IFERROR(AR1291/AO1283,"-")</f>
        <v>0</v>
      </c>
      <c r="AT1291" s="187">
        <f t="shared" si="709"/>
        <v>0</v>
      </c>
      <c r="AU1291" s="160">
        <f>IFERROR(AT1291/AP1283,"-")</f>
        <v>0</v>
      </c>
      <c r="AV1291" s="190" t="str">
        <f t="shared" si="714"/>
        <v>-</v>
      </c>
      <c r="AW1291" s="101">
        <f t="shared" si="741"/>
        <v>0</v>
      </c>
      <c r="AX1291" s="112"/>
      <c r="BN1291" s="1"/>
      <c r="BO1291" s="1"/>
      <c r="BP1291" s="4"/>
      <c r="BQ1291" s="4"/>
      <c r="BR1291" s="1"/>
      <c r="BS1291" s="1"/>
      <c r="BT1291" s="1"/>
      <c r="BU1291" s="1"/>
      <c r="BV1291" s="1"/>
      <c r="BW1291" s="1"/>
      <c r="BX1291" s="1"/>
      <c r="CA1291" s="9"/>
      <c r="CB1291" s="138"/>
      <c r="CC1291" s="138"/>
      <c r="CD1291" s="138"/>
      <c r="CE1291" s="138"/>
      <c r="CF1291" s="138"/>
      <c r="CG1291" s="138"/>
      <c r="CH1291" s="1"/>
      <c r="CI1291" s="9"/>
      <c r="CJ1291" s="130"/>
      <c r="CK1291" s="130"/>
      <c r="CL1291" s="130"/>
      <c r="CM1291" s="1"/>
      <c r="CN1291" s="1"/>
      <c r="CO1291" s="1"/>
      <c r="CP1291" s="1"/>
      <c r="CQ1291" s="1"/>
    </row>
    <row r="1292" spans="2:95" s="14" customFormat="1" ht="13.5" customHeight="1">
      <c r="B1292" s="451"/>
      <c r="C1292" s="566"/>
      <c r="D1292" s="581"/>
      <c r="E1292" s="569"/>
      <c r="F1292" s="569"/>
      <c r="G1292" s="117" t="s">
        <v>140</v>
      </c>
      <c r="H1292" s="187">
        <v>0</v>
      </c>
      <c r="I1292" s="160">
        <f>IFERROR(H1292/E1283,"-")</f>
        <v>0</v>
      </c>
      <c r="J1292" s="187">
        <v>0</v>
      </c>
      <c r="K1292" s="160">
        <f>IFERROR(J1292/F1283,"-")</f>
        <v>0</v>
      </c>
      <c r="L1292" s="190" t="str">
        <f t="shared" si="710"/>
        <v>-</v>
      </c>
      <c r="M1292" s="101">
        <f t="shared" si="737"/>
        <v>0</v>
      </c>
      <c r="N1292" s="569"/>
      <c r="O1292" s="569"/>
      <c r="P1292" s="117" t="s">
        <v>140</v>
      </c>
      <c r="Q1292" s="187">
        <v>0</v>
      </c>
      <c r="R1292" s="160">
        <f>IFERROR(Q1292/N1283,"-")</f>
        <v>0</v>
      </c>
      <c r="S1292" s="187">
        <v>0</v>
      </c>
      <c r="T1292" s="160">
        <f>IFERROR(S1292/O1283,"-")</f>
        <v>0</v>
      </c>
      <c r="U1292" s="190" t="str">
        <f t="shared" si="711"/>
        <v>-</v>
      </c>
      <c r="V1292" s="101">
        <f t="shared" si="738"/>
        <v>0</v>
      </c>
      <c r="W1292" s="569"/>
      <c r="X1292" s="569"/>
      <c r="Y1292" s="117" t="s">
        <v>140</v>
      </c>
      <c r="Z1292" s="187">
        <v>0</v>
      </c>
      <c r="AA1292" s="160">
        <f>IFERROR(Z1292/W1283,"-")</f>
        <v>0</v>
      </c>
      <c r="AB1292" s="187">
        <v>0</v>
      </c>
      <c r="AC1292" s="160">
        <f>IFERROR(AB1292/X1283,"-")</f>
        <v>0</v>
      </c>
      <c r="AD1292" s="190" t="str">
        <f t="shared" si="712"/>
        <v>-</v>
      </c>
      <c r="AE1292" s="101">
        <f t="shared" si="739"/>
        <v>0</v>
      </c>
      <c r="AF1292" s="569"/>
      <c r="AG1292" s="569"/>
      <c r="AH1292" s="117" t="s">
        <v>140</v>
      </c>
      <c r="AI1292" s="187">
        <v>0</v>
      </c>
      <c r="AJ1292" s="160">
        <f>IFERROR(AI1292/AF1283,"-")</f>
        <v>0</v>
      </c>
      <c r="AK1292" s="187">
        <v>0</v>
      </c>
      <c r="AL1292" s="160">
        <f>IFERROR(AK1292/AG1283,"-")</f>
        <v>0</v>
      </c>
      <c r="AM1292" s="190" t="str">
        <f t="shared" si="713"/>
        <v>-</v>
      </c>
      <c r="AN1292" s="101">
        <f t="shared" si="740"/>
        <v>0</v>
      </c>
      <c r="AO1292" s="569"/>
      <c r="AP1292" s="586"/>
      <c r="AQ1292" s="117" t="s">
        <v>140</v>
      </c>
      <c r="AR1292" s="187">
        <f t="shared" si="708"/>
        <v>0</v>
      </c>
      <c r="AS1292" s="160">
        <f>IFERROR(AR1292/AO1283,"-")</f>
        <v>0</v>
      </c>
      <c r="AT1292" s="187">
        <f t="shared" si="709"/>
        <v>0</v>
      </c>
      <c r="AU1292" s="160">
        <f>IFERROR(AT1292/AP1283,"-")</f>
        <v>0</v>
      </c>
      <c r="AV1292" s="190" t="str">
        <f t="shared" si="714"/>
        <v>-</v>
      </c>
      <c r="AW1292" s="101">
        <f t="shared" si="741"/>
        <v>0</v>
      </c>
      <c r="AX1292" s="112"/>
      <c r="BN1292" s="1"/>
      <c r="BO1292" s="1"/>
      <c r="BP1292" s="4"/>
      <c r="BQ1292" s="4"/>
      <c r="BR1292" s="1"/>
      <c r="BS1292" s="1"/>
      <c r="BT1292" s="1"/>
      <c r="BU1292" s="1"/>
      <c r="BV1292" s="1"/>
      <c r="BW1292" s="1"/>
      <c r="BX1292" s="1"/>
      <c r="CA1292" s="9"/>
      <c r="CB1292" s="138"/>
      <c r="CC1292" s="138"/>
      <c r="CD1292" s="138"/>
      <c r="CE1292" s="138"/>
      <c r="CF1292" s="138"/>
      <c r="CG1292" s="138"/>
      <c r="CH1292" s="1"/>
      <c r="CI1292" s="9"/>
      <c r="CJ1292" s="130"/>
      <c r="CK1292" s="130"/>
      <c r="CL1292" s="130"/>
      <c r="CM1292" s="1"/>
      <c r="CN1292" s="1"/>
      <c r="CO1292" s="1"/>
      <c r="CP1292" s="1"/>
      <c r="CQ1292" s="1"/>
    </row>
    <row r="1293" spans="2:95" s="14" customFormat="1" ht="13.5" customHeight="1">
      <c r="B1293" s="451"/>
      <c r="C1293" s="566"/>
      <c r="D1293" s="581"/>
      <c r="E1293" s="569"/>
      <c r="F1293" s="569"/>
      <c r="G1293" s="117" t="s">
        <v>141</v>
      </c>
      <c r="H1293" s="187">
        <v>20338</v>
      </c>
      <c r="I1293" s="160">
        <f>IFERROR(H1293/E1283,"-")</f>
        <v>2.0798423009531195E-4</v>
      </c>
      <c r="J1293" s="187">
        <v>4</v>
      </c>
      <c r="K1293" s="160">
        <f>IFERROR(J1293/F1283,"-")</f>
        <v>2.8169014084507043E-2</v>
      </c>
      <c r="L1293" s="190">
        <f t="shared" si="710"/>
        <v>5084.5</v>
      </c>
      <c r="M1293" s="101">
        <f t="shared" si="737"/>
        <v>1.7474879860200961E-3</v>
      </c>
      <c r="N1293" s="569"/>
      <c r="O1293" s="569"/>
      <c r="P1293" s="117" t="s">
        <v>141</v>
      </c>
      <c r="Q1293" s="187">
        <v>3844</v>
      </c>
      <c r="R1293" s="160">
        <f>IFERROR(Q1293/N1283,"-")</f>
        <v>3.2086623867807118E-4</v>
      </c>
      <c r="S1293" s="187">
        <v>1</v>
      </c>
      <c r="T1293" s="160">
        <f>IFERROR(S1293/O1283,"-")</f>
        <v>5.8823529411764705E-2</v>
      </c>
      <c r="U1293" s="190">
        <f t="shared" si="711"/>
        <v>3844</v>
      </c>
      <c r="V1293" s="101">
        <f t="shared" si="738"/>
        <v>4.3687199650502403E-4</v>
      </c>
      <c r="W1293" s="569"/>
      <c r="X1293" s="569"/>
      <c r="Y1293" s="117" t="s">
        <v>141</v>
      </c>
      <c r="Z1293" s="187">
        <v>1210</v>
      </c>
      <c r="AA1293" s="160">
        <f>IFERROR(Z1293/W1283,"-")</f>
        <v>2.4002554982712208E-4</v>
      </c>
      <c r="AB1293" s="187">
        <v>1</v>
      </c>
      <c r="AC1293" s="160">
        <f>IFERROR(AB1293/X1283,"-")</f>
        <v>9.0909090909090912E-2</v>
      </c>
      <c r="AD1293" s="190">
        <f t="shared" si="712"/>
        <v>1210</v>
      </c>
      <c r="AE1293" s="101">
        <f t="shared" si="739"/>
        <v>4.3687199650502403E-4</v>
      </c>
      <c r="AF1293" s="569"/>
      <c r="AG1293" s="569"/>
      <c r="AH1293" s="117" t="s">
        <v>141</v>
      </c>
      <c r="AI1293" s="187">
        <v>25111</v>
      </c>
      <c r="AJ1293" s="160">
        <f>IFERROR(AI1293/AF1283,"-")</f>
        <v>3.7338666508059241E-3</v>
      </c>
      <c r="AK1293" s="187">
        <v>1</v>
      </c>
      <c r="AL1293" s="160">
        <f>IFERROR(AK1293/AG1283,"-")</f>
        <v>6.25E-2</v>
      </c>
      <c r="AM1293" s="190">
        <f t="shared" si="713"/>
        <v>25111</v>
      </c>
      <c r="AN1293" s="101">
        <f t="shared" si="740"/>
        <v>4.3687199650502403E-4</v>
      </c>
      <c r="AO1293" s="569"/>
      <c r="AP1293" s="586"/>
      <c r="AQ1293" s="117" t="s">
        <v>141</v>
      </c>
      <c r="AR1293" s="187">
        <f t="shared" ref="AR1293:AR1336" si="749">SUM(H1293,Q1293,Z1293,AI1293)</f>
        <v>50503</v>
      </c>
      <c r="AS1293" s="160">
        <f>IFERROR(AR1293/AO1283,"-")</f>
        <v>4.1555084863607856E-4</v>
      </c>
      <c r="AT1293" s="187">
        <f t="shared" ref="AT1293:AT1336" si="750">SUM(J1293,S1293,AB1293,AK1293)</f>
        <v>7</v>
      </c>
      <c r="AU1293" s="160">
        <f>IFERROR(AT1293/AP1283,"-")</f>
        <v>3.7634408602150539E-2</v>
      </c>
      <c r="AV1293" s="190">
        <f t="shared" si="714"/>
        <v>7214.7142857142853</v>
      </c>
      <c r="AW1293" s="101">
        <f t="shared" si="741"/>
        <v>3.0581039755351682E-3</v>
      </c>
      <c r="AX1293" s="112"/>
      <c r="BN1293" s="1"/>
      <c r="BO1293" s="1"/>
      <c r="BP1293" s="4"/>
      <c r="BQ1293" s="4"/>
      <c r="BR1293" s="1"/>
      <c r="BS1293" s="1"/>
      <c r="BT1293" s="1"/>
      <c r="BU1293" s="1"/>
      <c r="BV1293" s="1"/>
      <c r="BW1293" s="1"/>
      <c r="BX1293" s="1"/>
      <c r="CA1293" s="9"/>
      <c r="CB1293" s="138"/>
      <c r="CC1293" s="138"/>
      <c r="CD1293" s="138"/>
      <c r="CE1293" s="138"/>
      <c r="CF1293" s="138"/>
      <c r="CG1293" s="138"/>
      <c r="CH1293" s="1"/>
      <c r="CI1293" s="9"/>
      <c r="CJ1293" s="130"/>
      <c r="CK1293" s="130"/>
      <c r="CL1293" s="130"/>
      <c r="CM1293" s="1"/>
      <c r="CN1293" s="1"/>
      <c r="CO1293" s="1"/>
      <c r="CP1293" s="1"/>
      <c r="CQ1293" s="1"/>
    </row>
    <row r="1294" spans="2:95" s="14" customFormat="1" ht="13.5" customHeight="1">
      <c r="B1294" s="451"/>
      <c r="C1294" s="566"/>
      <c r="D1294" s="581"/>
      <c r="E1294" s="569"/>
      <c r="F1294" s="569"/>
      <c r="G1294" s="117" t="s">
        <v>142</v>
      </c>
      <c r="H1294" s="187">
        <v>0</v>
      </c>
      <c r="I1294" s="160">
        <f>IFERROR(H1294/E1283,"-")</f>
        <v>0</v>
      </c>
      <c r="J1294" s="187">
        <v>0</v>
      </c>
      <c r="K1294" s="160">
        <f>IFERROR(J1294/F1283,"-")</f>
        <v>0</v>
      </c>
      <c r="L1294" s="190" t="str">
        <f t="shared" ref="L1294:L1354" si="751">IFERROR(H1294/J1294,"-")</f>
        <v>-</v>
      </c>
      <c r="M1294" s="101">
        <f t="shared" si="737"/>
        <v>0</v>
      </c>
      <c r="N1294" s="569"/>
      <c r="O1294" s="569"/>
      <c r="P1294" s="117" t="s">
        <v>142</v>
      </c>
      <c r="Q1294" s="187">
        <v>0</v>
      </c>
      <c r="R1294" s="160">
        <f>IFERROR(Q1294/N1283,"-")</f>
        <v>0</v>
      </c>
      <c r="S1294" s="187">
        <v>0</v>
      </c>
      <c r="T1294" s="160">
        <f>IFERROR(S1294/O1283,"-")</f>
        <v>0</v>
      </c>
      <c r="U1294" s="190" t="str">
        <f t="shared" ref="U1294:U1354" si="752">IFERROR(Q1294/S1294,"-")</f>
        <v>-</v>
      </c>
      <c r="V1294" s="101">
        <f t="shared" si="738"/>
        <v>0</v>
      </c>
      <c r="W1294" s="569"/>
      <c r="X1294" s="569"/>
      <c r="Y1294" s="117" t="s">
        <v>142</v>
      </c>
      <c r="Z1294" s="187">
        <v>0</v>
      </c>
      <c r="AA1294" s="160">
        <f>IFERROR(Z1294/W1283,"-")</f>
        <v>0</v>
      </c>
      <c r="AB1294" s="187">
        <v>0</v>
      </c>
      <c r="AC1294" s="160">
        <f>IFERROR(AB1294/X1283,"-")</f>
        <v>0</v>
      </c>
      <c r="AD1294" s="190" t="str">
        <f t="shared" ref="AD1294:AD1354" si="753">IFERROR(Z1294/AB1294,"-")</f>
        <v>-</v>
      </c>
      <c r="AE1294" s="101">
        <f t="shared" si="739"/>
        <v>0</v>
      </c>
      <c r="AF1294" s="569"/>
      <c r="AG1294" s="569"/>
      <c r="AH1294" s="117" t="s">
        <v>142</v>
      </c>
      <c r="AI1294" s="187">
        <v>0</v>
      </c>
      <c r="AJ1294" s="160">
        <f>IFERROR(AI1294/AF1283,"-")</f>
        <v>0</v>
      </c>
      <c r="AK1294" s="187">
        <v>0</v>
      </c>
      <c r="AL1294" s="160">
        <f>IFERROR(AK1294/AG1283,"-")</f>
        <v>0</v>
      </c>
      <c r="AM1294" s="190" t="str">
        <f t="shared" ref="AM1294:AM1354" si="754">IFERROR(AI1294/AK1294,"-")</f>
        <v>-</v>
      </c>
      <c r="AN1294" s="101">
        <f t="shared" si="740"/>
        <v>0</v>
      </c>
      <c r="AO1294" s="569"/>
      <c r="AP1294" s="586"/>
      <c r="AQ1294" s="117" t="s">
        <v>142</v>
      </c>
      <c r="AR1294" s="187">
        <f t="shared" si="749"/>
        <v>0</v>
      </c>
      <c r="AS1294" s="160">
        <f>IFERROR(AR1294/AO1283,"-")</f>
        <v>0</v>
      </c>
      <c r="AT1294" s="187">
        <f t="shared" si="750"/>
        <v>0</v>
      </c>
      <c r="AU1294" s="160">
        <f>IFERROR(AT1294/AP1283,"-")</f>
        <v>0</v>
      </c>
      <c r="AV1294" s="190" t="str">
        <f t="shared" ref="AV1294:AV1354" si="755">IFERROR(AR1294/AT1294,"-")</f>
        <v>-</v>
      </c>
      <c r="AW1294" s="101">
        <f t="shared" si="741"/>
        <v>0</v>
      </c>
      <c r="AX1294" s="112"/>
      <c r="BN1294" s="1"/>
      <c r="BO1294" s="1"/>
      <c r="BP1294" s="4"/>
      <c r="BQ1294" s="4"/>
      <c r="BR1294" s="1"/>
      <c r="BS1294" s="1"/>
      <c r="BT1294" s="1"/>
      <c r="BU1294" s="1"/>
      <c r="BV1294" s="1"/>
      <c r="BW1294" s="1"/>
      <c r="BX1294" s="1"/>
      <c r="CA1294" s="9"/>
      <c r="CB1294" s="138"/>
      <c r="CC1294" s="138"/>
      <c r="CD1294" s="138"/>
      <c r="CE1294" s="138"/>
      <c r="CF1294" s="138"/>
      <c r="CG1294" s="138"/>
      <c r="CH1294" s="1"/>
      <c r="CI1294" s="9"/>
      <c r="CJ1294" s="130"/>
      <c r="CK1294" s="130"/>
      <c r="CL1294" s="130"/>
      <c r="CM1294" s="1"/>
      <c r="CN1294" s="1"/>
      <c r="CO1294" s="1"/>
      <c r="CP1294" s="1"/>
      <c r="CQ1294" s="1"/>
    </row>
    <row r="1295" spans="2:95" s="14" customFormat="1" ht="13.5" customHeight="1">
      <c r="B1295" s="451"/>
      <c r="C1295" s="566"/>
      <c r="D1295" s="581"/>
      <c r="E1295" s="569"/>
      <c r="F1295" s="569"/>
      <c r="G1295" s="117" t="s">
        <v>143</v>
      </c>
      <c r="H1295" s="187">
        <v>0</v>
      </c>
      <c r="I1295" s="160">
        <f>IFERROR(H1295/E1283,"-")</f>
        <v>0</v>
      </c>
      <c r="J1295" s="187">
        <v>0</v>
      </c>
      <c r="K1295" s="160">
        <f>IFERROR(J1295/F1283,"-")</f>
        <v>0</v>
      </c>
      <c r="L1295" s="190" t="str">
        <f t="shared" si="751"/>
        <v>-</v>
      </c>
      <c r="M1295" s="101">
        <f t="shared" si="737"/>
        <v>0</v>
      </c>
      <c r="N1295" s="569"/>
      <c r="O1295" s="569"/>
      <c r="P1295" s="117" t="s">
        <v>143</v>
      </c>
      <c r="Q1295" s="187">
        <v>0</v>
      </c>
      <c r="R1295" s="160">
        <f>IFERROR(Q1295/N1283,"-")</f>
        <v>0</v>
      </c>
      <c r="S1295" s="187">
        <v>0</v>
      </c>
      <c r="T1295" s="160">
        <f>IFERROR(S1295/O1283,"-")</f>
        <v>0</v>
      </c>
      <c r="U1295" s="190" t="str">
        <f t="shared" si="752"/>
        <v>-</v>
      </c>
      <c r="V1295" s="101">
        <f t="shared" si="738"/>
        <v>0</v>
      </c>
      <c r="W1295" s="569"/>
      <c r="X1295" s="569"/>
      <c r="Y1295" s="117" t="s">
        <v>143</v>
      </c>
      <c r="Z1295" s="187">
        <v>0</v>
      </c>
      <c r="AA1295" s="160">
        <f>IFERROR(Z1295/W1283,"-")</f>
        <v>0</v>
      </c>
      <c r="AB1295" s="187">
        <v>0</v>
      </c>
      <c r="AC1295" s="160">
        <f>IFERROR(AB1295/X1283,"-")</f>
        <v>0</v>
      </c>
      <c r="AD1295" s="190" t="str">
        <f t="shared" si="753"/>
        <v>-</v>
      </c>
      <c r="AE1295" s="101">
        <f t="shared" si="739"/>
        <v>0</v>
      </c>
      <c r="AF1295" s="569"/>
      <c r="AG1295" s="569"/>
      <c r="AH1295" s="117" t="s">
        <v>143</v>
      </c>
      <c r="AI1295" s="187">
        <v>0</v>
      </c>
      <c r="AJ1295" s="160">
        <f>IFERROR(AI1295/AF1283,"-")</f>
        <v>0</v>
      </c>
      <c r="AK1295" s="187">
        <v>0</v>
      </c>
      <c r="AL1295" s="160">
        <f>IFERROR(AK1295/AG1283,"-")</f>
        <v>0</v>
      </c>
      <c r="AM1295" s="190" t="str">
        <f t="shared" si="754"/>
        <v>-</v>
      </c>
      <c r="AN1295" s="101">
        <f t="shared" si="740"/>
        <v>0</v>
      </c>
      <c r="AO1295" s="569"/>
      <c r="AP1295" s="586"/>
      <c r="AQ1295" s="117" t="s">
        <v>143</v>
      </c>
      <c r="AR1295" s="187">
        <f t="shared" si="749"/>
        <v>0</v>
      </c>
      <c r="AS1295" s="160">
        <f>IFERROR(AR1295/AO1283,"-")</f>
        <v>0</v>
      </c>
      <c r="AT1295" s="187">
        <f t="shared" si="750"/>
        <v>0</v>
      </c>
      <c r="AU1295" s="160">
        <f>IFERROR(AT1295/AP1283,"-")</f>
        <v>0</v>
      </c>
      <c r="AV1295" s="190" t="str">
        <f t="shared" si="755"/>
        <v>-</v>
      </c>
      <c r="AW1295" s="101">
        <f t="shared" si="741"/>
        <v>0</v>
      </c>
      <c r="AX1295" s="112"/>
      <c r="BN1295" s="1"/>
      <c r="BO1295" s="1"/>
      <c r="BP1295" s="4"/>
      <c r="BQ1295" s="4"/>
      <c r="BR1295" s="1"/>
      <c r="BS1295" s="1"/>
      <c r="BT1295" s="1"/>
      <c r="BU1295" s="1"/>
      <c r="BV1295" s="1"/>
      <c r="BW1295" s="1"/>
      <c r="BX1295" s="1"/>
      <c r="CA1295" s="9"/>
      <c r="CB1295" s="138"/>
      <c r="CC1295" s="138"/>
      <c r="CD1295" s="138"/>
      <c r="CE1295" s="138"/>
      <c r="CF1295" s="138"/>
      <c r="CG1295" s="138"/>
      <c r="CH1295" s="1"/>
      <c r="CI1295" s="9"/>
      <c r="CJ1295" s="130"/>
      <c r="CK1295" s="130"/>
      <c r="CL1295" s="130"/>
      <c r="CM1295" s="1"/>
      <c r="CN1295" s="1"/>
      <c r="CO1295" s="1"/>
      <c r="CP1295" s="1"/>
      <c r="CQ1295" s="1"/>
    </row>
    <row r="1296" spans="2:95" s="14" customFormat="1" ht="13.5" customHeight="1">
      <c r="B1296" s="451"/>
      <c r="C1296" s="566"/>
      <c r="D1296" s="581"/>
      <c r="E1296" s="569"/>
      <c r="F1296" s="569"/>
      <c r="G1296" s="117" t="s">
        <v>144</v>
      </c>
      <c r="H1296" s="187">
        <v>264410</v>
      </c>
      <c r="I1296" s="160">
        <f>IFERROR(H1296/E1283,"-")</f>
        <v>2.7039586134084688E-3</v>
      </c>
      <c r="J1296" s="187">
        <v>10</v>
      </c>
      <c r="K1296" s="160">
        <f>IFERROR(J1296/F1283,"-")</f>
        <v>7.0422535211267609E-2</v>
      </c>
      <c r="L1296" s="190">
        <f t="shared" si="751"/>
        <v>26441</v>
      </c>
      <c r="M1296" s="101">
        <f t="shared" si="737"/>
        <v>4.3687199650502403E-3</v>
      </c>
      <c r="N1296" s="569"/>
      <c r="O1296" s="569"/>
      <c r="P1296" s="117" t="s">
        <v>144</v>
      </c>
      <c r="Q1296" s="187">
        <v>57208</v>
      </c>
      <c r="R1296" s="160">
        <f>IFERROR(Q1296/N1283,"-")</f>
        <v>4.7752642513774965E-3</v>
      </c>
      <c r="S1296" s="187">
        <v>2</v>
      </c>
      <c r="T1296" s="160">
        <f>IFERROR(S1296/O1283,"-")</f>
        <v>0.11764705882352941</v>
      </c>
      <c r="U1296" s="190">
        <f t="shared" si="752"/>
        <v>28604</v>
      </c>
      <c r="V1296" s="101">
        <f t="shared" si="738"/>
        <v>8.7374399301004806E-4</v>
      </c>
      <c r="W1296" s="569"/>
      <c r="X1296" s="569"/>
      <c r="Y1296" s="117" t="s">
        <v>144</v>
      </c>
      <c r="Z1296" s="187">
        <v>120919</v>
      </c>
      <c r="AA1296" s="160">
        <f>IFERROR(Z1296/W1283,"-")</f>
        <v>2.3986487156649403E-2</v>
      </c>
      <c r="AB1296" s="187">
        <v>1</v>
      </c>
      <c r="AC1296" s="160">
        <f>IFERROR(AB1296/X1283,"-")</f>
        <v>9.0909090909090912E-2</v>
      </c>
      <c r="AD1296" s="190">
        <f t="shared" si="753"/>
        <v>120919</v>
      </c>
      <c r="AE1296" s="101">
        <f t="shared" si="739"/>
        <v>4.3687199650502403E-4</v>
      </c>
      <c r="AF1296" s="569"/>
      <c r="AG1296" s="569"/>
      <c r="AH1296" s="117" t="s">
        <v>144</v>
      </c>
      <c r="AI1296" s="187">
        <v>0</v>
      </c>
      <c r="AJ1296" s="160">
        <f>IFERROR(AI1296/AF1283,"-")</f>
        <v>0</v>
      </c>
      <c r="AK1296" s="187">
        <v>0</v>
      </c>
      <c r="AL1296" s="160">
        <f>IFERROR(AK1296/AG1283,"-")</f>
        <v>0</v>
      </c>
      <c r="AM1296" s="190" t="str">
        <f t="shared" si="754"/>
        <v>-</v>
      </c>
      <c r="AN1296" s="101">
        <f t="shared" si="740"/>
        <v>0</v>
      </c>
      <c r="AO1296" s="569"/>
      <c r="AP1296" s="586"/>
      <c r="AQ1296" s="117" t="s">
        <v>144</v>
      </c>
      <c r="AR1296" s="187">
        <f t="shared" si="749"/>
        <v>442537</v>
      </c>
      <c r="AS1296" s="160">
        <f>IFERROR(AR1296/AO1283,"-")</f>
        <v>3.6413010296985188E-3</v>
      </c>
      <c r="AT1296" s="187">
        <f t="shared" si="750"/>
        <v>13</v>
      </c>
      <c r="AU1296" s="160">
        <f>IFERROR(AT1296/AP1283,"-")</f>
        <v>6.9892473118279563E-2</v>
      </c>
      <c r="AV1296" s="190">
        <f t="shared" si="755"/>
        <v>34041.307692307695</v>
      </c>
      <c r="AW1296" s="101">
        <f t="shared" si="741"/>
        <v>5.679335954565312E-3</v>
      </c>
      <c r="AX1296" s="112"/>
      <c r="BN1296" s="1"/>
      <c r="BO1296" s="1"/>
      <c r="BP1296" s="4"/>
      <c r="BQ1296" s="4"/>
      <c r="BR1296" s="1"/>
      <c r="BS1296" s="1"/>
      <c r="BT1296" s="1"/>
      <c r="BU1296" s="1"/>
      <c r="BV1296" s="1"/>
      <c r="BW1296" s="1"/>
      <c r="BX1296" s="1"/>
      <c r="CA1296" s="9"/>
      <c r="CB1296" s="138"/>
      <c r="CC1296" s="138"/>
      <c r="CD1296" s="138"/>
      <c r="CE1296" s="138"/>
      <c r="CF1296" s="138"/>
      <c r="CG1296" s="138"/>
      <c r="CH1296" s="1"/>
      <c r="CI1296" s="9"/>
      <c r="CJ1296" s="130"/>
      <c r="CK1296" s="130"/>
      <c r="CL1296" s="130"/>
      <c r="CM1296" s="1"/>
      <c r="CN1296" s="1"/>
      <c r="CO1296" s="1"/>
      <c r="CP1296" s="1"/>
      <c r="CQ1296" s="1"/>
    </row>
    <row r="1297" spans="2:95" s="14" customFormat="1" ht="13.5" customHeight="1">
      <c r="B1297" s="451"/>
      <c r="C1297" s="566"/>
      <c r="D1297" s="581"/>
      <c r="E1297" s="569"/>
      <c r="F1297" s="569"/>
      <c r="G1297" s="117" t="s">
        <v>145</v>
      </c>
      <c r="H1297" s="187">
        <v>233864</v>
      </c>
      <c r="I1297" s="160">
        <f>IFERROR(H1297/E1283,"-")</f>
        <v>2.3915834392275563E-3</v>
      </c>
      <c r="J1297" s="187">
        <v>11</v>
      </c>
      <c r="K1297" s="160">
        <f>IFERROR(J1297/F1283,"-")</f>
        <v>7.746478873239436E-2</v>
      </c>
      <c r="L1297" s="190">
        <f t="shared" si="751"/>
        <v>21260.363636363636</v>
      </c>
      <c r="M1297" s="101">
        <f t="shared" si="737"/>
        <v>4.8055919615552639E-3</v>
      </c>
      <c r="N1297" s="569"/>
      <c r="O1297" s="569"/>
      <c r="P1297" s="117" t="s">
        <v>145</v>
      </c>
      <c r="Q1297" s="187">
        <v>15953</v>
      </c>
      <c r="R1297" s="160">
        <f>IFERROR(Q1297/N1283,"-")</f>
        <v>1.3316282793005383E-3</v>
      </c>
      <c r="S1297" s="187">
        <v>1</v>
      </c>
      <c r="T1297" s="160">
        <f>IFERROR(S1297/O1283,"-")</f>
        <v>5.8823529411764705E-2</v>
      </c>
      <c r="U1297" s="190">
        <f t="shared" si="752"/>
        <v>15953</v>
      </c>
      <c r="V1297" s="101">
        <f t="shared" si="738"/>
        <v>4.3687199650502403E-4</v>
      </c>
      <c r="W1297" s="569"/>
      <c r="X1297" s="569"/>
      <c r="Y1297" s="117" t="s">
        <v>145</v>
      </c>
      <c r="Z1297" s="187">
        <v>0</v>
      </c>
      <c r="AA1297" s="160">
        <f>IFERROR(Z1297/W1283,"-")</f>
        <v>0</v>
      </c>
      <c r="AB1297" s="187">
        <v>0</v>
      </c>
      <c r="AC1297" s="160">
        <f>IFERROR(AB1297/X1283,"-")</f>
        <v>0</v>
      </c>
      <c r="AD1297" s="190" t="str">
        <f t="shared" si="753"/>
        <v>-</v>
      </c>
      <c r="AE1297" s="101">
        <f t="shared" si="739"/>
        <v>0</v>
      </c>
      <c r="AF1297" s="569"/>
      <c r="AG1297" s="569"/>
      <c r="AH1297" s="117" t="s">
        <v>145</v>
      </c>
      <c r="AI1297" s="187">
        <v>138183</v>
      </c>
      <c r="AJ1297" s="160">
        <f>IFERROR(AI1297/AF1283,"-")</f>
        <v>2.0547046927972403E-2</v>
      </c>
      <c r="AK1297" s="187">
        <v>4</v>
      </c>
      <c r="AL1297" s="160">
        <f>IFERROR(AK1297/AG1283,"-")</f>
        <v>0.25</v>
      </c>
      <c r="AM1297" s="190">
        <f t="shared" si="754"/>
        <v>34545.75</v>
      </c>
      <c r="AN1297" s="101">
        <f t="shared" si="740"/>
        <v>1.7474879860200961E-3</v>
      </c>
      <c r="AO1297" s="569"/>
      <c r="AP1297" s="586"/>
      <c r="AQ1297" s="117" t="s">
        <v>145</v>
      </c>
      <c r="AR1297" s="187">
        <f t="shared" si="749"/>
        <v>388000</v>
      </c>
      <c r="AS1297" s="160">
        <f>IFERROR(AR1297/AO1283,"-")</f>
        <v>3.1925574573945801E-3</v>
      </c>
      <c r="AT1297" s="187">
        <f t="shared" si="750"/>
        <v>16</v>
      </c>
      <c r="AU1297" s="160">
        <f>IFERROR(AT1297/AP1283,"-")</f>
        <v>8.6021505376344093E-2</v>
      </c>
      <c r="AV1297" s="190">
        <f t="shared" si="755"/>
        <v>24250</v>
      </c>
      <c r="AW1297" s="101">
        <f t="shared" si="741"/>
        <v>6.9899519440803845E-3</v>
      </c>
      <c r="AX1297" s="112"/>
      <c r="BN1297" s="1"/>
      <c r="BO1297" s="1"/>
      <c r="BP1297" s="4"/>
      <c r="BQ1297" s="4"/>
      <c r="BR1297" s="1"/>
      <c r="BS1297" s="1"/>
      <c r="BT1297" s="1"/>
      <c r="BU1297" s="1"/>
      <c r="BV1297" s="1"/>
      <c r="BW1297" s="1"/>
      <c r="BX1297" s="1"/>
      <c r="CA1297" s="9"/>
      <c r="CB1297" s="138"/>
      <c r="CC1297" s="138"/>
      <c r="CD1297" s="138"/>
      <c r="CE1297" s="138"/>
      <c r="CF1297" s="138"/>
      <c r="CG1297" s="138"/>
      <c r="CH1297" s="1"/>
      <c r="CI1297" s="9"/>
      <c r="CJ1297" s="130"/>
      <c r="CK1297" s="130"/>
      <c r="CL1297" s="130"/>
      <c r="CM1297" s="1"/>
      <c r="CN1297" s="1"/>
      <c r="CO1297" s="1"/>
      <c r="CP1297" s="1"/>
      <c r="CQ1297" s="1"/>
    </row>
    <row r="1298" spans="2:95" s="14" customFormat="1" ht="13.5" customHeight="1">
      <c r="B1298" s="451"/>
      <c r="C1298" s="566"/>
      <c r="D1298" s="581"/>
      <c r="E1298" s="569"/>
      <c r="F1298" s="569"/>
      <c r="G1298" s="117" t="s">
        <v>146</v>
      </c>
      <c r="H1298" s="187">
        <v>62271</v>
      </c>
      <c r="I1298" s="160">
        <f>IFERROR(H1298/E1283,"-")</f>
        <v>6.368072569704578E-4</v>
      </c>
      <c r="J1298" s="187">
        <v>3</v>
      </c>
      <c r="K1298" s="160">
        <f>IFERROR(J1298/F1283,"-")</f>
        <v>2.1126760563380281E-2</v>
      </c>
      <c r="L1298" s="190">
        <f t="shared" si="751"/>
        <v>20757</v>
      </c>
      <c r="M1298" s="101">
        <f t="shared" si="737"/>
        <v>1.3106159895150721E-3</v>
      </c>
      <c r="N1298" s="569"/>
      <c r="O1298" s="569"/>
      <c r="P1298" s="117" t="s">
        <v>146</v>
      </c>
      <c r="Q1298" s="187">
        <v>27610</v>
      </c>
      <c r="R1298" s="160">
        <f>IFERROR(Q1298/N1283,"-")</f>
        <v>2.3046609911294342E-3</v>
      </c>
      <c r="S1298" s="187">
        <v>1</v>
      </c>
      <c r="T1298" s="160">
        <f>IFERROR(S1298/O1283,"-")</f>
        <v>5.8823529411764705E-2</v>
      </c>
      <c r="U1298" s="190">
        <f t="shared" si="752"/>
        <v>27610</v>
      </c>
      <c r="V1298" s="101">
        <f t="shared" si="738"/>
        <v>4.3687199650502403E-4</v>
      </c>
      <c r="W1298" s="569"/>
      <c r="X1298" s="569"/>
      <c r="Y1298" s="117" t="s">
        <v>146</v>
      </c>
      <c r="Z1298" s="187">
        <v>0</v>
      </c>
      <c r="AA1298" s="160">
        <f>IFERROR(Z1298/W1283,"-")</f>
        <v>0</v>
      </c>
      <c r="AB1298" s="187">
        <v>0</v>
      </c>
      <c r="AC1298" s="160">
        <f>IFERROR(AB1298/X1283,"-")</f>
        <v>0</v>
      </c>
      <c r="AD1298" s="190" t="str">
        <f t="shared" si="753"/>
        <v>-</v>
      </c>
      <c r="AE1298" s="101">
        <f t="shared" si="739"/>
        <v>0</v>
      </c>
      <c r="AF1298" s="569"/>
      <c r="AG1298" s="569"/>
      <c r="AH1298" s="117" t="s">
        <v>146</v>
      </c>
      <c r="AI1298" s="187">
        <v>2934</v>
      </c>
      <c r="AJ1298" s="160">
        <f>IFERROR(AI1298/AF1283,"-")</f>
        <v>4.3626955332183429E-4</v>
      </c>
      <c r="AK1298" s="187">
        <v>1</v>
      </c>
      <c r="AL1298" s="160">
        <f>IFERROR(AK1298/AG1283,"-")</f>
        <v>6.25E-2</v>
      </c>
      <c r="AM1298" s="190">
        <f t="shared" si="754"/>
        <v>2934</v>
      </c>
      <c r="AN1298" s="101">
        <f t="shared" si="740"/>
        <v>4.3687199650502403E-4</v>
      </c>
      <c r="AO1298" s="569"/>
      <c r="AP1298" s="586"/>
      <c r="AQ1298" s="117" t="s">
        <v>146</v>
      </c>
      <c r="AR1298" s="187">
        <f t="shared" si="749"/>
        <v>92815</v>
      </c>
      <c r="AS1298" s="160">
        <f>IFERROR(AR1298/AO1283,"-")</f>
        <v>7.6370417630947931E-4</v>
      </c>
      <c r="AT1298" s="187">
        <f t="shared" si="750"/>
        <v>5</v>
      </c>
      <c r="AU1298" s="160">
        <f>IFERROR(AT1298/AP1283,"-")</f>
        <v>2.6881720430107527E-2</v>
      </c>
      <c r="AV1298" s="190">
        <f t="shared" si="755"/>
        <v>18563</v>
      </c>
      <c r="AW1298" s="101">
        <f t="shared" si="741"/>
        <v>2.1843599825251202E-3</v>
      </c>
      <c r="AX1298" s="112"/>
      <c r="BN1298" s="1"/>
      <c r="BO1298" s="1"/>
      <c r="BP1298" s="4"/>
      <c r="BQ1298" s="4"/>
      <c r="BR1298" s="1"/>
      <c r="BS1298" s="1"/>
      <c r="BT1298" s="1"/>
      <c r="BU1298" s="1"/>
      <c r="BV1298" s="1"/>
      <c r="BW1298" s="1"/>
      <c r="BX1298" s="1"/>
      <c r="BZ1298" s="144"/>
      <c r="CA1298" s="9"/>
      <c r="CB1298" s="138"/>
      <c r="CC1298" s="138"/>
      <c r="CD1298" s="138"/>
      <c r="CE1298" s="138"/>
      <c r="CF1298" s="138"/>
      <c r="CG1298" s="138"/>
      <c r="CH1298" s="1"/>
      <c r="CI1298" s="9"/>
      <c r="CJ1298" s="130"/>
      <c r="CK1298" s="130"/>
      <c r="CL1298" s="130"/>
      <c r="CM1298" s="1"/>
      <c r="CN1298" s="1"/>
      <c r="CO1298" s="1"/>
      <c r="CP1298" s="1"/>
      <c r="CQ1298" s="1"/>
    </row>
    <row r="1299" spans="2:95" s="14" customFormat="1" ht="13.5" customHeight="1">
      <c r="B1299" s="451"/>
      <c r="C1299" s="566"/>
      <c r="D1299" s="581"/>
      <c r="E1299" s="569"/>
      <c r="F1299" s="569"/>
      <c r="G1299" s="118" t="s">
        <v>147</v>
      </c>
      <c r="H1299" s="188">
        <v>159320</v>
      </c>
      <c r="I1299" s="161">
        <f>IFERROR(H1299/E1283,"-")</f>
        <v>1.6292677519316109E-3</v>
      </c>
      <c r="J1299" s="188">
        <v>12</v>
      </c>
      <c r="K1299" s="161">
        <f>IFERROR(J1299/F1283,"-")</f>
        <v>8.4507042253521125E-2</v>
      </c>
      <c r="L1299" s="191">
        <f t="shared" si="751"/>
        <v>13276.666666666666</v>
      </c>
      <c r="M1299" s="102">
        <f t="shared" si="737"/>
        <v>5.2424639580602884E-3</v>
      </c>
      <c r="N1299" s="569"/>
      <c r="O1299" s="569"/>
      <c r="P1299" s="118" t="s">
        <v>147</v>
      </c>
      <c r="Q1299" s="188">
        <v>8597</v>
      </c>
      <c r="R1299" s="161">
        <f>IFERROR(Q1299/N1283,"-")</f>
        <v>7.1760849477507226E-4</v>
      </c>
      <c r="S1299" s="188">
        <v>1</v>
      </c>
      <c r="T1299" s="161">
        <f>IFERROR(S1299/O1283,"-")</f>
        <v>5.8823529411764705E-2</v>
      </c>
      <c r="U1299" s="191">
        <f t="shared" si="752"/>
        <v>8597</v>
      </c>
      <c r="V1299" s="102">
        <f t="shared" si="738"/>
        <v>4.3687199650502403E-4</v>
      </c>
      <c r="W1299" s="569"/>
      <c r="X1299" s="569"/>
      <c r="Y1299" s="118" t="s">
        <v>147</v>
      </c>
      <c r="Z1299" s="188">
        <v>1664</v>
      </c>
      <c r="AA1299" s="161">
        <f>IFERROR(Z1299/W1283,"-")</f>
        <v>3.3008472306804231E-4</v>
      </c>
      <c r="AB1299" s="188">
        <v>1</v>
      </c>
      <c r="AC1299" s="161">
        <f>IFERROR(AB1299/X1283,"-")</f>
        <v>9.0909090909090912E-2</v>
      </c>
      <c r="AD1299" s="191">
        <f t="shared" si="753"/>
        <v>1664</v>
      </c>
      <c r="AE1299" s="102">
        <f t="shared" si="739"/>
        <v>4.3687199650502403E-4</v>
      </c>
      <c r="AF1299" s="569"/>
      <c r="AG1299" s="569"/>
      <c r="AH1299" s="118" t="s">
        <v>147</v>
      </c>
      <c r="AI1299" s="188">
        <v>3230</v>
      </c>
      <c r="AJ1299" s="161">
        <f>IFERROR(AI1299/AF1283,"-")</f>
        <v>4.8028311425682505E-4</v>
      </c>
      <c r="AK1299" s="188">
        <v>1</v>
      </c>
      <c r="AL1299" s="161">
        <f>IFERROR(AK1299/AG1283,"-")</f>
        <v>6.25E-2</v>
      </c>
      <c r="AM1299" s="191">
        <f t="shared" si="754"/>
        <v>3230</v>
      </c>
      <c r="AN1299" s="102">
        <f t="shared" si="740"/>
        <v>4.3687199650502403E-4</v>
      </c>
      <c r="AO1299" s="569"/>
      <c r="AP1299" s="586"/>
      <c r="AQ1299" s="118" t="s">
        <v>147</v>
      </c>
      <c r="AR1299" s="188">
        <f t="shared" si="749"/>
        <v>172811</v>
      </c>
      <c r="AS1299" s="161">
        <f>IFERROR(AR1299/AO1283,"-")</f>
        <v>1.4219305329118937E-3</v>
      </c>
      <c r="AT1299" s="188">
        <f t="shared" si="750"/>
        <v>15</v>
      </c>
      <c r="AU1299" s="161">
        <f>IFERROR(AT1299/AP1283,"-")</f>
        <v>8.0645161290322578E-2</v>
      </c>
      <c r="AV1299" s="191">
        <f t="shared" si="755"/>
        <v>11520.733333333334</v>
      </c>
      <c r="AW1299" s="102">
        <f t="shared" si="741"/>
        <v>6.55307994757536E-3</v>
      </c>
      <c r="AX1299" s="112"/>
      <c r="BN1299" s="1"/>
      <c r="BO1299" s="1"/>
      <c r="BP1299" s="4"/>
      <c r="BQ1299" s="4"/>
      <c r="BR1299" s="1"/>
      <c r="BS1299" s="1"/>
      <c r="BT1299" s="1"/>
      <c r="BU1299" s="1"/>
      <c r="BV1299" s="1"/>
      <c r="BW1299" s="1"/>
      <c r="BX1299" s="1"/>
      <c r="CA1299" s="9"/>
      <c r="CB1299" s="138"/>
      <c r="CC1299" s="138"/>
      <c r="CD1299" s="138"/>
      <c r="CE1299" s="138"/>
      <c r="CF1299" s="138"/>
      <c r="CG1299" s="138"/>
      <c r="CH1299" s="1"/>
      <c r="CI1299" s="9"/>
      <c r="CJ1299" s="130"/>
      <c r="CK1299" s="130"/>
      <c r="CL1299" s="130"/>
      <c r="CM1299" s="1"/>
      <c r="CN1299" s="1"/>
      <c r="CO1299" s="1"/>
      <c r="CP1299" s="1"/>
      <c r="CQ1299" s="1"/>
    </row>
    <row r="1300" spans="2:95" s="14" customFormat="1" ht="13.5" customHeight="1">
      <c r="B1300" s="451"/>
      <c r="C1300" s="567"/>
      <c r="D1300" s="582"/>
      <c r="E1300" s="570"/>
      <c r="F1300" s="570"/>
      <c r="G1300" s="119" t="s">
        <v>74</v>
      </c>
      <c r="H1300" s="181">
        <v>13864546</v>
      </c>
      <c r="I1300" s="161">
        <f>IFERROR(H1300/E1283,"-")</f>
        <v>0.14178419340304046</v>
      </c>
      <c r="J1300" s="188">
        <v>98</v>
      </c>
      <c r="K1300" s="161">
        <f>IFERROR(J1300/F1283,"-")</f>
        <v>0.6901408450704225</v>
      </c>
      <c r="L1300" s="191">
        <f t="shared" si="751"/>
        <v>141474.95918367346</v>
      </c>
      <c r="M1300" s="103">
        <f t="shared" si="737"/>
        <v>4.2813455657492352E-2</v>
      </c>
      <c r="N1300" s="570"/>
      <c r="O1300" s="570"/>
      <c r="P1300" s="119" t="s">
        <v>74</v>
      </c>
      <c r="Q1300" s="181">
        <v>2229237</v>
      </c>
      <c r="R1300" s="161">
        <f>IFERROR(Q1300/N1283,"-")</f>
        <v>0.18607879586680212</v>
      </c>
      <c r="S1300" s="188">
        <v>15</v>
      </c>
      <c r="T1300" s="161">
        <f>IFERROR(S1300/O1283,"-")</f>
        <v>0.88235294117647056</v>
      </c>
      <c r="U1300" s="191">
        <f t="shared" si="752"/>
        <v>148615.79999999999</v>
      </c>
      <c r="V1300" s="103">
        <f t="shared" si="738"/>
        <v>6.55307994757536E-3</v>
      </c>
      <c r="W1300" s="570"/>
      <c r="X1300" s="570"/>
      <c r="Y1300" s="119" t="s">
        <v>74</v>
      </c>
      <c r="Z1300" s="181">
        <v>860542</v>
      </c>
      <c r="AA1300" s="161">
        <f>IFERROR(Z1300/W1283,"-")</f>
        <v>0.17070418735481926</v>
      </c>
      <c r="AB1300" s="188">
        <v>9</v>
      </c>
      <c r="AC1300" s="161">
        <f>IFERROR(AB1300/X1283,"-")</f>
        <v>0.81818181818181823</v>
      </c>
      <c r="AD1300" s="191">
        <f t="shared" si="753"/>
        <v>95615.777777777781</v>
      </c>
      <c r="AE1300" s="103">
        <f t="shared" si="739"/>
        <v>3.9318479685452159E-3</v>
      </c>
      <c r="AF1300" s="570"/>
      <c r="AG1300" s="570"/>
      <c r="AH1300" s="119" t="s">
        <v>74</v>
      </c>
      <c r="AI1300" s="181">
        <v>2323059</v>
      </c>
      <c r="AJ1300" s="161">
        <f>IFERROR(AI1300/AF1283,"-")</f>
        <v>0.34542600963540115</v>
      </c>
      <c r="AK1300" s="188">
        <v>12</v>
      </c>
      <c r="AL1300" s="161">
        <f>IFERROR(AK1300/AG1283,"-")</f>
        <v>0.75</v>
      </c>
      <c r="AM1300" s="191">
        <f t="shared" si="754"/>
        <v>193588.25</v>
      </c>
      <c r="AN1300" s="103">
        <f t="shared" si="740"/>
        <v>5.2424639580602884E-3</v>
      </c>
      <c r="AO1300" s="570"/>
      <c r="AP1300" s="587"/>
      <c r="AQ1300" s="119" t="s">
        <v>74</v>
      </c>
      <c r="AR1300" s="181">
        <f t="shared" si="749"/>
        <v>19277384</v>
      </c>
      <c r="AS1300" s="161">
        <f>IFERROR(AR1300/AO1283,"-")</f>
        <v>0.15861895888726538</v>
      </c>
      <c r="AT1300" s="188">
        <f t="shared" si="750"/>
        <v>134</v>
      </c>
      <c r="AU1300" s="161">
        <f>IFERROR(AT1300/AP1283,"-")</f>
        <v>0.72043010752688175</v>
      </c>
      <c r="AV1300" s="191">
        <f t="shared" si="755"/>
        <v>143861.07462686568</v>
      </c>
      <c r="AW1300" s="103">
        <f t="shared" si="741"/>
        <v>5.8540847531673219E-2</v>
      </c>
      <c r="AX1300" s="112"/>
      <c r="BN1300" s="1"/>
      <c r="BO1300" s="1"/>
      <c r="BP1300" s="4"/>
      <c r="BQ1300" s="4"/>
      <c r="BR1300" s="1"/>
      <c r="BS1300" s="1"/>
      <c r="BT1300" s="1"/>
      <c r="BU1300" s="1"/>
      <c r="BV1300" s="1"/>
      <c r="BW1300" s="1"/>
      <c r="BX1300" s="1"/>
      <c r="CA1300" s="9"/>
      <c r="CB1300" s="138"/>
      <c r="CC1300" s="138"/>
      <c r="CD1300" s="138"/>
      <c r="CE1300" s="138"/>
      <c r="CF1300" s="138"/>
      <c r="CG1300" s="138"/>
      <c r="CH1300" s="1"/>
      <c r="CI1300" s="9"/>
      <c r="CJ1300" s="130"/>
      <c r="CK1300" s="130"/>
      <c r="CL1300" s="130"/>
      <c r="CM1300" s="1"/>
      <c r="CN1300" s="1"/>
      <c r="CO1300" s="1"/>
      <c r="CP1300" s="1"/>
      <c r="CQ1300" s="1"/>
    </row>
    <row r="1301" spans="2:95" s="14" customFormat="1" ht="13.5" customHeight="1">
      <c r="B1301" s="451">
        <v>73</v>
      </c>
      <c r="C1301" s="565" t="s">
        <v>28</v>
      </c>
      <c r="D1301" s="580">
        <f>BL77</f>
        <v>3001</v>
      </c>
      <c r="E1301" s="568">
        <f>VLOOKUP(C1301,$AY$5:$BI$78,2,0)</f>
        <v>105692670</v>
      </c>
      <c r="F1301" s="568">
        <f>VLOOKUP(C1301,$AY$5:$BI$78,7,0)</f>
        <v>213</v>
      </c>
      <c r="G1301" s="115" t="s">
        <v>133</v>
      </c>
      <c r="H1301" s="186">
        <v>526841</v>
      </c>
      <c r="I1301" s="159">
        <f>IFERROR(H1301/E1301,"-")</f>
        <v>4.9846503073486554E-3</v>
      </c>
      <c r="J1301" s="186">
        <v>26</v>
      </c>
      <c r="K1301" s="159">
        <f>IFERROR(J1301/F1301,"-")</f>
        <v>0.12206572769953052</v>
      </c>
      <c r="L1301" s="189">
        <f t="shared" si="751"/>
        <v>20263.115384615383</v>
      </c>
      <c r="M1301" s="100">
        <f>IFERROR(J1301/$BL$77,0)</f>
        <v>8.6637787404198596E-3</v>
      </c>
      <c r="N1301" s="568">
        <f>VLOOKUP(C1301,$AY$5:$BI$78,3,0)</f>
        <v>7400870</v>
      </c>
      <c r="O1301" s="568">
        <f>VLOOKUP(C1301,$AY$5:$BI$78,8,0)</f>
        <v>23</v>
      </c>
      <c r="P1301" s="115" t="s">
        <v>133</v>
      </c>
      <c r="Q1301" s="186">
        <v>74639</v>
      </c>
      <c r="R1301" s="159">
        <f>IFERROR(Q1301/N1301,"-")</f>
        <v>1.0085165662955841E-2</v>
      </c>
      <c r="S1301" s="186">
        <v>3</v>
      </c>
      <c r="T1301" s="159">
        <f>IFERROR(S1301/O1301,"-")</f>
        <v>0.13043478260869565</v>
      </c>
      <c r="U1301" s="189">
        <f t="shared" si="752"/>
        <v>24879.666666666668</v>
      </c>
      <c r="V1301" s="100">
        <f>IFERROR(S1301/$BL$77,0)</f>
        <v>9.9966677774075306E-4</v>
      </c>
      <c r="W1301" s="568">
        <f>VLOOKUP(C1301,$AY$5:$BI$78,4,0)</f>
        <v>4724440</v>
      </c>
      <c r="X1301" s="568">
        <f>VLOOKUP(C1301,$AY$5:$BI$78,9,0)</f>
        <v>12</v>
      </c>
      <c r="Y1301" s="115" t="s">
        <v>133</v>
      </c>
      <c r="Z1301" s="186">
        <v>751072</v>
      </c>
      <c r="AA1301" s="159">
        <f>IFERROR(Z1301/W1301,"-")</f>
        <v>0.15897587862265158</v>
      </c>
      <c r="AB1301" s="186">
        <v>4</v>
      </c>
      <c r="AC1301" s="159">
        <f>IFERROR(AB1301/X1301,"-")</f>
        <v>0.33333333333333331</v>
      </c>
      <c r="AD1301" s="189">
        <f t="shared" si="753"/>
        <v>187768</v>
      </c>
      <c r="AE1301" s="100">
        <f>IFERROR(AB1301/$BL$77,0)</f>
        <v>1.3328890369876708E-3</v>
      </c>
      <c r="AF1301" s="568">
        <f>VLOOKUP(C1301,$AY$5:$BI$78,5,0)</f>
        <v>29677410</v>
      </c>
      <c r="AG1301" s="568">
        <f>VLOOKUP(C1301,$AY$5:$BI$78,10,0)</f>
        <v>32</v>
      </c>
      <c r="AH1301" s="115" t="s">
        <v>133</v>
      </c>
      <c r="AI1301" s="186">
        <v>79758</v>
      </c>
      <c r="AJ1301" s="159">
        <f>IFERROR(AI1301/AF1301,"-")</f>
        <v>2.6874986732332773E-3</v>
      </c>
      <c r="AK1301" s="186">
        <v>6</v>
      </c>
      <c r="AL1301" s="159">
        <f>IFERROR(AK1301/AG1301,"-")</f>
        <v>0.1875</v>
      </c>
      <c r="AM1301" s="189">
        <f t="shared" si="754"/>
        <v>13293</v>
      </c>
      <c r="AN1301" s="100">
        <f>IFERROR(AK1301/$BL$77,0)</f>
        <v>1.9993335554815061E-3</v>
      </c>
      <c r="AO1301" s="568">
        <f>VLOOKUP(C1301,$AY$5:$BI$78,6,0)</f>
        <v>147495390</v>
      </c>
      <c r="AP1301" s="585">
        <f>VLOOKUP(C1301,$AY$5:$BI$78,11,0)</f>
        <v>280</v>
      </c>
      <c r="AQ1301" s="115" t="s">
        <v>133</v>
      </c>
      <c r="AR1301" s="186">
        <f t="shared" si="749"/>
        <v>1432310</v>
      </c>
      <c r="AS1301" s="159">
        <f>IFERROR(AR1301/AO1301,"-")</f>
        <v>9.7108797773272776E-3</v>
      </c>
      <c r="AT1301" s="186">
        <f t="shared" si="750"/>
        <v>39</v>
      </c>
      <c r="AU1301" s="159">
        <f>IFERROR(AT1301/AP1301,"-")</f>
        <v>0.13928571428571429</v>
      </c>
      <c r="AV1301" s="189">
        <f t="shared" si="755"/>
        <v>36725.897435897437</v>
      </c>
      <c r="AW1301" s="100">
        <f>IFERROR(AT1301/$BL$77,0)</f>
        <v>1.299566811062979E-2</v>
      </c>
      <c r="AX1301" s="112"/>
      <c r="BN1301" s="1"/>
      <c r="BO1301" s="1"/>
      <c r="BP1301" s="4"/>
      <c r="BQ1301" s="4"/>
      <c r="BR1301" s="1"/>
      <c r="BS1301" s="1"/>
      <c r="BT1301" s="1"/>
      <c r="BU1301" s="1"/>
      <c r="BV1301" s="1"/>
      <c r="BW1301" s="1"/>
      <c r="BX1301" s="1"/>
      <c r="CA1301" s="9"/>
      <c r="CB1301" s="138"/>
      <c r="CC1301" s="138"/>
      <c r="CD1301" s="138"/>
      <c r="CE1301" s="138"/>
      <c r="CF1301" s="138"/>
      <c r="CG1301" s="138"/>
      <c r="CH1301" s="1"/>
      <c r="CI1301" s="9"/>
      <c r="CJ1301" s="130"/>
      <c r="CK1301" s="130"/>
      <c r="CL1301" s="130"/>
      <c r="CM1301" s="1"/>
      <c r="CN1301" s="1"/>
      <c r="CO1301" s="1"/>
      <c r="CP1301" s="1"/>
      <c r="CQ1301" s="1"/>
    </row>
    <row r="1302" spans="2:95" s="14" customFormat="1" ht="13.5" customHeight="1">
      <c r="B1302" s="451"/>
      <c r="C1302" s="566"/>
      <c r="D1302" s="581"/>
      <c r="E1302" s="569"/>
      <c r="F1302" s="569"/>
      <c r="G1302" s="116" t="s">
        <v>134</v>
      </c>
      <c r="H1302" s="187">
        <v>1617966</v>
      </c>
      <c r="I1302" s="160">
        <f>IFERROR(H1302/E1301,"-")</f>
        <v>1.5308213899790779E-2</v>
      </c>
      <c r="J1302" s="187">
        <v>40</v>
      </c>
      <c r="K1302" s="160">
        <f>IFERROR(J1302/F1301,"-")</f>
        <v>0.18779342723004694</v>
      </c>
      <c r="L1302" s="190">
        <f t="shared" si="751"/>
        <v>40449.15</v>
      </c>
      <c r="M1302" s="101">
        <f t="shared" ref="M1302:M1318" si="756">IFERROR(J1302/$BL$77,0)</f>
        <v>1.3328890369876709E-2</v>
      </c>
      <c r="N1302" s="569"/>
      <c r="O1302" s="569"/>
      <c r="P1302" s="116" t="s">
        <v>134</v>
      </c>
      <c r="Q1302" s="187">
        <v>0</v>
      </c>
      <c r="R1302" s="160">
        <f>IFERROR(Q1302/N1301,"-")</f>
        <v>0</v>
      </c>
      <c r="S1302" s="187">
        <v>0</v>
      </c>
      <c r="T1302" s="160">
        <f>IFERROR(S1302/O1301,"-")</f>
        <v>0</v>
      </c>
      <c r="U1302" s="190" t="str">
        <f t="shared" si="752"/>
        <v>-</v>
      </c>
      <c r="V1302" s="101">
        <f t="shared" ref="V1302:V1318" si="757">IFERROR(S1302/$BL$77,0)</f>
        <v>0</v>
      </c>
      <c r="W1302" s="569"/>
      <c r="X1302" s="569"/>
      <c r="Y1302" s="116" t="s">
        <v>134</v>
      </c>
      <c r="Z1302" s="187">
        <v>71334</v>
      </c>
      <c r="AA1302" s="160">
        <f>IFERROR(Z1302/W1301,"-")</f>
        <v>1.5098932360237403E-2</v>
      </c>
      <c r="AB1302" s="187">
        <v>4</v>
      </c>
      <c r="AC1302" s="160">
        <f>IFERROR(AB1302/X1301,"-")</f>
        <v>0.33333333333333331</v>
      </c>
      <c r="AD1302" s="190">
        <f t="shared" si="753"/>
        <v>17833.5</v>
      </c>
      <c r="AE1302" s="101">
        <f t="shared" ref="AE1302:AE1318" si="758">IFERROR(AB1302/$BL$77,0)</f>
        <v>1.3328890369876708E-3</v>
      </c>
      <c r="AF1302" s="569"/>
      <c r="AG1302" s="569"/>
      <c r="AH1302" s="116" t="s">
        <v>134</v>
      </c>
      <c r="AI1302" s="187">
        <v>174070</v>
      </c>
      <c r="AJ1302" s="160">
        <f>IFERROR(AI1302/AF1301,"-")</f>
        <v>5.8654040227903983E-3</v>
      </c>
      <c r="AK1302" s="187">
        <v>11</v>
      </c>
      <c r="AL1302" s="160">
        <f>IFERROR(AK1302/AG1301,"-")</f>
        <v>0.34375</v>
      </c>
      <c r="AM1302" s="190">
        <f t="shared" si="754"/>
        <v>15824.545454545454</v>
      </c>
      <c r="AN1302" s="101">
        <f t="shared" ref="AN1302:AN1318" si="759">IFERROR(AK1302/$BL$77,0)</f>
        <v>3.6654448517160947E-3</v>
      </c>
      <c r="AO1302" s="569"/>
      <c r="AP1302" s="586"/>
      <c r="AQ1302" s="116" t="s">
        <v>134</v>
      </c>
      <c r="AR1302" s="187">
        <f t="shared" si="749"/>
        <v>1863370</v>
      </c>
      <c r="AS1302" s="160">
        <f>IFERROR(AR1302/AO1301,"-")</f>
        <v>1.2633411796802599E-2</v>
      </c>
      <c r="AT1302" s="187">
        <f t="shared" si="750"/>
        <v>55</v>
      </c>
      <c r="AU1302" s="160">
        <f>IFERROR(AT1302/AP1301,"-")</f>
        <v>0.19642857142857142</v>
      </c>
      <c r="AV1302" s="190">
        <f t="shared" si="755"/>
        <v>33879.454545454544</v>
      </c>
      <c r="AW1302" s="101">
        <f t="shared" ref="AW1302:AW1318" si="760">IFERROR(AT1302/$BL$77,0)</f>
        <v>1.8327224258580473E-2</v>
      </c>
      <c r="AX1302" s="112"/>
      <c r="BN1302" s="1"/>
      <c r="BO1302" s="1"/>
      <c r="BP1302" s="4"/>
      <c r="BQ1302" s="4"/>
      <c r="BR1302" s="1"/>
      <c r="BS1302" s="1"/>
      <c r="BT1302" s="1"/>
      <c r="BU1302" s="1"/>
      <c r="BV1302" s="1"/>
      <c r="BW1302" s="1"/>
      <c r="BX1302" s="1"/>
      <c r="CA1302" s="9"/>
      <c r="CB1302" s="138"/>
      <c r="CC1302" s="138"/>
      <c r="CD1302" s="138"/>
      <c r="CE1302" s="138"/>
      <c r="CF1302" s="138"/>
      <c r="CG1302" s="138"/>
      <c r="CH1302" s="1"/>
      <c r="CI1302" s="9"/>
      <c r="CJ1302" s="130"/>
      <c r="CK1302" s="130"/>
      <c r="CL1302" s="130"/>
      <c r="CM1302" s="1"/>
      <c r="CN1302" s="1"/>
      <c r="CO1302" s="1"/>
      <c r="CP1302" s="1"/>
      <c r="CQ1302" s="1"/>
    </row>
    <row r="1303" spans="2:95" s="14" customFormat="1" ht="13.5" customHeight="1">
      <c r="B1303" s="451"/>
      <c r="C1303" s="566"/>
      <c r="D1303" s="581"/>
      <c r="E1303" s="569"/>
      <c r="F1303" s="569"/>
      <c r="G1303" s="116" t="s">
        <v>474</v>
      </c>
      <c r="H1303" s="187">
        <v>2158652</v>
      </c>
      <c r="I1303" s="160">
        <f>IFERROR(H1303/E1301,"-")</f>
        <v>2.0423857207883953E-2</v>
      </c>
      <c r="J1303" s="187">
        <v>9</v>
      </c>
      <c r="K1303" s="160">
        <f>IFERROR(J1303/F1301,"-")</f>
        <v>4.2253521126760563E-2</v>
      </c>
      <c r="L1303" s="190">
        <f t="shared" si="751"/>
        <v>239850.22222222222</v>
      </c>
      <c r="M1303" s="101">
        <f t="shared" si="756"/>
        <v>2.9990003332222592E-3</v>
      </c>
      <c r="N1303" s="569"/>
      <c r="O1303" s="569"/>
      <c r="P1303" s="116" t="s">
        <v>474</v>
      </c>
      <c r="Q1303" s="187">
        <v>434174</v>
      </c>
      <c r="R1303" s="160">
        <f>IFERROR(Q1303/N1301,"-")</f>
        <v>5.8665265029651921E-2</v>
      </c>
      <c r="S1303" s="187">
        <v>2</v>
      </c>
      <c r="T1303" s="160">
        <f>IFERROR(S1303/O1301,"-")</f>
        <v>8.6956521739130432E-2</v>
      </c>
      <c r="U1303" s="190">
        <f t="shared" si="752"/>
        <v>217087</v>
      </c>
      <c r="V1303" s="101">
        <f t="shared" si="757"/>
        <v>6.6644451849383541E-4</v>
      </c>
      <c r="W1303" s="569"/>
      <c r="X1303" s="569"/>
      <c r="Y1303" s="116" t="s">
        <v>474</v>
      </c>
      <c r="Z1303" s="187">
        <v>0</v>
      </c>
      <c r="AA1303" s="160">
        <f>IFERROR(Z1303/W1301,"-")</f>
        <v>0</v>
      </c>
      <c r="AB1303" s="187">
        <v>0</v>
      </c>
      <c r="AC1303" s="160">
        <f>IFERROR(AB1303/X1301,"-")</f>
        <v>0</v>
      </c>
      <c r="AD1303" s="190" t="str">
        <f t="shared" si="753"/>
        <v>-</v>
      </c>
      <c r="AE1303" s="101">
        <f t="shared" si="758"/>
        <v>0</v>
      </c>
      <c r="AF1303" s="569"/>
      <c r="AG1303" s="569"/>
      <c r="AH1303" s="116" t="s">
        <v>474</v>
      </c>
      <c r="AI1303" s="187">
        <v>1460971</v>
      </c>
      <c r="AJ1303" s="160">
        <f>IFERROR(AI1303/AF1301,"-")</f>
        <v>4.9228386169817381E-2</v>
      </c>
      <c r="AK1303" s="187">
        <v>5</v>
      </c>
      <c r="AL1303" s="160">
        <f>IFERROR(AK1303/AG1301,"-")</f>
        <v>0.15625</v>
      </c>
      <c r="AM1303" s="190">
        <f t="shared" si="754"/>
        <v>292194.2</v>
      </c>
      <c r="AN1303" s="101">
        <f t="shared" si="759"/>
        <v>1.6661112962345886E-3</v>
      </c>
      <c r="AO1303" s="569"/>
      <c r="AP1303" s="586"/>
      <c r="AQ1303" s="116" t="s">
        <v>474</v>
      </c>
      <c r="AR1303" s="187">
        <f t="shared" si="749"/>
        <v>4053797</v>
      </c>
      <c r="AS1303" s="160">
        <f>IFERROR(AR1303/AO1301,"-")</f>
        <v>2.7484228490124336E-2</v>
      </c>
      <c r="AT1303" s="187">
        <f t="shared" si="750"/>
        <v>16</v>
      </c>
      <c r="AU1303" s="160">
        <f>IFERROR(AT1303/AP1301,"-")</f>
        <v>5.7142857142857141E-2</v>
      </c>
      <c r="AV1303" s="190">
        <f t="shared" si="755"/>
        <v>253362.3125</v>
      </c>
      <c r="AW1303" s="101">
        <f t="shared" si="760"/>
        <v>5.3315561479506833E-3</v>
      </c>
      <c r="AX1303" s="111"/>
      <c r="BJ1303" s="12"/>
      <c r="BM1303" s="12"/>
      <c r="BN1303" s="1"/>
      <c r="BO1303" s="1"/>
      <c r="BP1303" s="4"/>
      <c r="BQ1303" s="4"/>
      <c r="BR1303" s="1"/>
      <c r="BS1303" s="1"/>
      <c r="BT1303" s="1"/>
      <c r="BU1303" s="1"/>
      <c r="BV1303" s="1"/>
      <c r="BW1303" s="1"/>
      <c r="BX1303" s="1"/>
      <c r="BY1303" s="12"/>
      <c r="CA1303" s="9"/>
      <c r="CB1303" s="138"/>
      <c r="CC1303" s="138"/>
      <c r="CD1303" s="138"/>
      <c r="CE1303" s="138"/>
      <c r="CF1303" s="138"/>
      <c r="CG1303" s="138"/>
      <c r="CH1303" s="1"/>
      <c r="CI1303" s="9"/>
      <c r="CJ1303" s="130"/>
      <c r="CK1303" s="130"/>
      <c r="CL1303" s="130"/>
      <c r="CM1303" s="1"/>
      <c r="CN1303" s="1"/>
      <c r="CO1303" s="1"/>
      <c r="CP1303" s="1"/>
      <c r="CQ1303" s="1"/>
    </row>
    <row r="1304" spans="2:95" s="14" customFormat="1" ht="13.5" customHeight="1">
      <c r="B1304" s="451"/>
      <c r="C1304" s="566"/>
      <c r="D1304" s="581"/>
      <c r="E1304" s="569"/>
      <c r="F1304" s="569"/>
      <c r="G1304" s="117" t="s">
        <v>135</v>
      </c>
      <c r="H1304" s="187">
        <v>5136317</v>
      </c>
      <c r="I1304" s="160">
        <f>IFERROR(H1304/E1301,"-")</f>
        <v>4.859671914807337E-2</v>
      </c>
      <c r="J1304" s="187">
        <v>47</v>
      </c>
      <c r="K1304" s="160">
        <f>IFERROR(J1304/F1301,"-")</f>
        <v>0.22065727699530516</v>
      </c>
      <c r="L1304" s="190">
        <f t="shared" si="751"/>
        <v>109283.34042553192</v>
      </c>
      <c r="M1304" s="101">
        <f t="shared" si="756"/>
        <v>1.5661446184605132E-2</v>
      </c>
      <c r="N1304" s="569"/>
      <c r="O1304" s="569"/>
      <c r="P1304" s="117" t="s">
        <v>135</v>
      </c>
      <c r="Q1304" s="187">
        <v>44191</v>
      </c>
      <c r="R1304" s="160">
        <f>IFERROR(Q1304/N1301,"-")</f>
        <v>5.9710547543734725E-3</v>
      </c>
      <c r="S1304" s="187">
        <v>6</v>
      </c>
      <c r="T1304" s="160">
        <f>IFERROR(S1304/O1301,"-")</f>
        <v>0.2608695652173913</v>
      </c>
      <c r="U1304" s="190">
        <f t="shared" si="752"/>
        <v>7365.166666666667</v>
      </c>
      <c r="V1304" s="101">
        <f t="shared" si="757"/>
        <v>1.9993335554815061E-3</v>
      </c>
      <c r="W1304" s="569"/>
      <c r="X1304" s="569"/>
      <c r="Y1304" s="117" t="s">
        <v>135</v>
      </c>
      <c r="Z1304" s="187">
        <v>104956</v>
      </c>
      <c r="AA1304" s="160">
        <f>IFERROR(Z1304/W1301,"-")</f>
        <v>2.2215543006155226E-2</v>
      </c>
      <c r="AB1304" s="187">
        <v>3</v>
      </c>
      <c r="AC1304" s="160">
        <f>IFERROR(AB1304/X1301,"-")</f>
        <v>0.25</v>
      </c>
      <c r="AD1304" s="190">
        <f t="shared" si="753"/>
        <v>34985.333333333336</v>
      </c>
      <c r="AE1304" s="101">
        <f t="shared" si="758"/>
        <v>9.9966677774075306E-4</v>
      </c>
      <c r="AF1304" s="569"/>
      <c r="AG1304" s="569"/>
      <c r="AH1304" s="117" t="s">
        <v>135</v>
      </c>
      <c r="AI1304" s="187">
        <v>185582</v>
      </c>
      <c r="AJ1304" s="160">
        <f>IFERROR(AI1304/AF1301,"-")</f>
        <v>6.2533084928907204E-3</v>
      </c>
      <c r="AK1304" s="187">
        <v>9</v>
      </c>
      <c r="AL1304" s="160">
        <f>IFERROR(AK1304/AG1301,"-")</f>
        <v>0.28125</v>
      </c>
      <c r="AM1304" s="190">
        <f t="shared" si="754"/>
        <v>20620.222222222223</v>
      </c>
      <c r="AN1304" s="101">
        <f t="shared" si="759"/>
        <v>2.9990003332222592E-3</v>
      </c>
      <c r="AO1304" s="569"/>
      <c r="AP1304" s="586"/>
      <c r="AQ1304" s="117" t="s">
        <v>135</v>
      </c>
      <c r="AR1304" s="187">
        <f t="shared" si="749"/>
        <v>5471046</v>
      </c>
      <c r="AS1304" s="160">
        <f>IFERROR(AR1304/AO1301,"-")</f>
        <v>3.7092996601453106E-2</v>
      </c>
      <c r="AT1304" s="187">
        <f t="shared" si="750"/>
        <v>65</v>
      </c>
      <c r="AU1304" s="160">
        <f>IFERROR(AT1304/AP1301,"-")</f>
        <v>0.23214285714285715</v>
      </c>
      <c r="AV1304" s="190">
        <f t="shared" si="755"/>
        <v>84169.938461538462</v>
      </c>
      <c r="AW1304" s="101">
        <f t="shared" si="760"/>
        <v>2.165944685104965E-2</v>
      </c>
      <c r="AX1304" s="112"/>
      <c r="BN1304" s="1"/>
      <c r="BO1304" s="1"/>
      <c r="BP1304" s="4"/>
      <c r="BQ1304" s="4"/>
      <c r="BR1304" s="1"/>
      <c r="BS1304" s="1"/>
      <c r="BT1304" s="1"/>
      <c r="BU1304" s="1"/>
      <c r="BV1304" s="1"/>
      <c r="BW1304" s="1"/>
      <c r="BX1304" s="1"/>
      <c r="CA1304" s="9"/>
      <c r="CB1304" s="138"/>
      <c r="CC1304" s="138"/>
      <c r="CD1304" s="138"/>
      <c r="CE1304" s="138"/>
      <c r="CF1304" s="138"/>
      <c r="CG1304" s="138"/>
      <c r="CH1304" s="1"/>
      <c r="CI1304" s="9"/>
      <c r="CJ1304" s="130"/>
      <c r="CK1304" s="130"/>
      <c r="CL1304" s="130"/>
      <c r="CM1304" s="1"/>
      <c r="CN1304" s="1"/>
      <c r="CO1304" s="1"/>
      <c r="CP1304" s="1"/>
      <c r="CQ1304" s="1"/>
    </row>
    <row r="1305" spans="2:95" s="14" customFormat="1" ht="13.5" customHeight="1">
      <c r="B1305" s="451"/>
      <c r="C1305" s="566"/>
      <c r="D1305" s="581"/>
      <c r="E1305" s="569"/>
      <c r="F1305" s="569"/>
      <c r="G1305" s="117" t="s">
        <v>136</v>
      </c>
      <c r="H1305" s="187">
        <v>321687</v>
      </c>
      <c r="I1305" s="160">
        <f>IFERROR(H1305/E1301,"-")</f>
        <v>3.043607470603212E-3</v>
      </c>
      <c r="J1305" s="187">
        <v>9</v>
      </c>
      <c r="K1305" s="160">
        <f>IFERROR(J1305/F1301,"-")</f>
        <v>4.2253521126760563E-2</v>
      </c>
      <c r="L1305" s="190">
        <f t="shared" si="751"/>
        <v>35743</v>
      </c>
      <c r="M1305" s="101">
        <f t="shared" si="756"/>
        <v>2.9990003332222592E-3</v>
      </c>
      <c r="N1305" s="569"/>
      <c r="O1305" s="569"/>
      <c r="P1305" s="117" t="s">
        <v>136</v>
      </c>
      <c r="Q1305" s="187">
        <v>9390</v>
      </c>
      <c r="R1305" s="160">
        <f>IFERROR(Q1305/N1301,"-")</f>
        <v>1.2687697527452853E-3</v>
      </c>
      <c r="S1305" s="187">
        <v>1</v>
      </c>
      <c r="T1305" s="160">
        <f>IFERROR(S1305/O1301,"-")</f>
        <v>4.3478260869565216E-2</v>
      </c>
      <c r="U1305" s="190">
        <f t="shared" si="752"/>
        <v>9390</v>
      </c>
      <c r="V1305" s="101">
        <f t="shared" si="757"/>
        <v>3.332222592469177E-4</v>
      </c>
      <c r="W1305" s="569"/>
      <c r="X1305" s="569"/>
      <c r="Y1305" s="117" t="s">
        <v>136</v>
      </c>
      <c r="Z1305" s="187">
        <v>26627</v>
      </c>
      <c r="AA1305" s="160">
        <f>IFERROR(Z1305/W1301,"-")</f>
        <v>5.63601188712313E-3</v>
      </c>
      <c r="AB1305" s="187">
        <v>2</v>
      </c>
      <c r="AC1305" s="160">
        <f>IFERROR(AB1305/X1301,"-")</f>
        <v>0.16666666666666666</v>
      </c>
      <c r="AD1305" s="190">
        <f t="shared" si="753"/>
        <v>13313.5</v>
      </c>
      <c r="AE1305" s="101">
        <f t="shared" si="758"/>
        <v>6.6644451849383541E-4</v>
      </c>
      <c r="AF1305" s="569"/>
      <c r="AG1305" s="569"/>
      <c r="AH1305" s="117" t="s">
        <v>136</v>
      </c>
      <c r="AI1305" s="187">
        <v>21105</v>
      </c>
      <c r="AJ1305" s="160">
        <f>IFERROR(AI1305/AF1301,"-")</f>
        <v>7.1114696329632537E-4</v>
      </c>
      <c r="AK1305" s="187">
        <v>1</v>
      </c>
      <c r="AL1305" s="160">
        <f>IFERROR(AK1305/AG1301,"-")</f>
        <v>3.125E-2</v>
      </c>
      <c r="AM1305" s="190">
        <f t="shared" si="754"/>
        <v>21105</v>
      </c>
      <c r="AN1305" s="101">
        <f t="shared" si="759"/>
        <v>3.332222592469177E-4</v>
      </c>
      <c r="AO1305" s="569"/>
      <c r="AP1305" s="586"/>
      <c r="AQ1305" s="117" t="s">
        <v>136</v>
      </c>
      <c r="AR1305" s="187">
        <f t="shared" si="749"/>
        <v>378809</v>
      </c>
      <c r="AS1305" s="160">
        <f>IFERROR(AR1305/AO1301,"-")</f>
        <v>2.5682768797045115E-3</v>
      </c>
      <c r="AT1305" s="187">
        <f t="shared" si="750"/>
        <v>13</v>
      </c>
      <c r="AU1305" s="160">
        <f>IFERROR(AT1305/AP1301,"-")</f>
        <v>4.642857142857143E-2</v>
      </c>
      <c r="AV1305" s="190">
        <f t="shared" si="755"/>
        <v>29139.153846153848</v>
      </c>
      <c r="AW1305" s="101">
        <f t="shared" si="760"/>
        <v>4.3318893702099298E-3</v>
      </c>
      <c r="AX1305" s="112"/>
      <c r="BN1305" s="1"/>
      <c r="BO1305" s="1"/>
      <c r="BP1305" s="4"/>
      <c r="BQ1305" s="4"/>
      <c r="BR1305" s="1"/>
      <c r="BS1305" s="1"/>
      <c r="BT1305" s="1"/>
      <c r="BU1305" s="1"/>
      <c r="BV1305" s="1"/>
      <c r="BW1305" s="1"/>
      <c r="BX1305" s="1"/>
      <c r="CA1305" s="9"/>
      <c r="CB1305" s="138"/>
      <c r="CC1305" s="138"/>
      <c r="CD1305" s="138"/>
      <c r="CE1305" s="138"/>
      <c r="CF1305" s="138"/>
      <c r="CG1305" s="138"/>
      <c r="CH1305" s="1"/>
      <c r="CI1305" s="9"/>
      <c r="CJ1305" s="130"/>
      <c r="CK1305" s="130"/>
      <c r="CL1305" s="130"/>
      <c r="CM1305" s="1"/>
      <c r="CN1305" s="1"/>
      <c r="CO1305" s="1"/>
      <c r="CP1305" s="1"/>
      <c r="CQ1305" s="1"/>
    </row>
    <row r="1306" spans="2:95" s="14" customFormat="1" ht="13.5" customHeight="1">
      <c r="B1306" s="451"/>
      <c r="C1306" s="566"/>
      <c r="D1306" s="581"/>
      <c r="E1306" s="569"/>
      <c r="F1306" s="569"/>
      <c r="G1306" s="117" t="s">
        <v>137</v>
      </c>
      <c r="H1306" s="187">
        <v>828794</v>
      </c>
      <c r="I1306" s="160">
        <f>IFERROR(H1306/E1301,"-")</f>
        <v>7.841546627594894E-3</v>
      </c>
      <c r="J1306" s="187">
        <v>56</v>
      </c>
      <c r="K1306" s="160">
        <f>IFERROR(J1306/F1301,"-")</f>
        <v>0.26291079812206575</v>
      </c>
      <c r="L1306" s="190">
        <f t="shared" si="751"/>
        <v>14799.892857142857</v>
      </c>
      <c r="M1306" s="101">
        <f t="shared" si="756"/>
        <v>1.8660446517827389E-2</v>
      </c>
      <c r="N1306" s="569"/>
      <c r="O1306" s="569"/>
      <c r="P1306" s="117" t="s">
        <v>137</v>
      </c>
      <c r="Q1306" s="187">
        <v>63526</v>
      </c>
      <c r="R1306" s="160">
        <f>IFERROR(Q1306/N1301,"-")</f>
        <v>8.5835854433330139E-3</v>
      </c>
      <c r="S1306" s="187">
        <v>7</v>
      </c>
      <c r="T1306" s="160">
        <f>IFERROR(S1306/O1301,"-")</f>
        <v>0.30434782608695654</v>
      </c>
      <c r="U1306" s="190">
        <f t="shared" si="752"/>
        <v>9075.1428571428569</v>
      </c>
      <c r="V1306" s="101">
        <f t="shared" si="757"/>
        <v>2.3325558147284237E-3</v>
      </c>
      <c r="W1306" s="569"/>
      <c r="X1306" s="569"/>
      <c r="Y1306" s="117" t="s">
        <v>137</v>
      </c>
      <c r="Z1306" s="187">
        <v>42676</v>
      </c>
      <c r="AA1306" s="160">
        <f>IFERROR(Z1306/W1301,"-")</f>
        <v>9.0330282530839637E-3</v>
      </c>
      <c r="AB1306" s="187">
        <v>3</v>
      </c>
      <c r="AC1306" s="160">
        <f>IFERROR(AB1306/X1301,"-")</f>
        <v>0.25</v>
      </c>
      <c r="AD1306" s="190">
        <f t="shared" si="753"/>
        <v>14225.333333333334</v>
      </c>
      <c r="AE1306" s="101">
        <f t="shared" si="758"/>
        <v>9.9966677774075306E-4</v>
      </c>
      <c r="AF1306" s="569"/>
      <c r="AG1306" s="569"/>
      <c r="AH1306" s="117" t="s">
        <v>137</v>
      </c>
      <c r="AI1306" s="187">
        <v>224920</v>
      </c>
      <c r="AJ1306" s="160">
        <f>IFERROR(AI1306/AF1301,"-")</f>
        <v>7.5788284759350632E-3</v>
      </c>
      <c r="AK1306" s="187">
        <v>9</v>
      </c>
      <c r="AL1306" s="160">
        <f>IFERROR(AK1306/AG1301,"-")</f>
        <v>0.28125</v>
      </c>
      <c r="AM1306" s="190">
        <f t="shared" si="754"/>
        <v>24991.111111111109</v>
      </c>
      <c r="AN1306" s="101">
        <f t="shared" si="759"/>
        <v>2.9990003332222592E-3</v>
      </c>
      <c r="AO1306" s="569"/>
      <c r="AP1306" s="586"/>
      <c r="AQ1306" s="117" t="s">
        <v>137</v>
      </c>
      <c r="AR1306" s="187">
        <f t="shared" si="749"/>
        <v>1159916</v>
      </c>
      <c r="AS1306" s="160">
        <f>IFERROR(AR1306/AO1301,"-")</f>
        <v>7.8640830740540433E-3</v>
      </c>
      <c r="AT1306" s="187">
        <f t="shared" si="750"/>
        <v>75</v>
      </c>
      <c r="AU1306" s="160">
        <f>IFERROR(AT1306/AP1301,"-")</f>
        <v>0.26785714285714285</v>
      </c>
      <c r="AV1306" s="190">
        <f t="shared" si="755"/>
        <v>15465.546666666667</v>
      </c>
      <c r="AW1306" s="101">
        <f t="shared" si="760"/>
        <v>2.4991669443518827E-2</v>
      </c>
      <c r="AX1306" s="112"/>
      <c r="BN1306" s="1"/>
      <c r="BO1306" s="1"/>
      <c r="BP1306" s="4"/>
      <c r="BQ1306" s="4"/>
      <c r="BR1306" s="1"/>
      <c r="BS1306" s="1"/>
      <c r="BT1306" s="1"/>
      <c r="BU1306" s="1"/>
      <c r="BV1306" s="1"/>
      <c r="BW1306" s="1"/>
      <c r="BX1306" s="1"/>
      <c r="CA1306" s="9"/>
      <c r="CB1306" s="138"/>
      <c r="CC1306" s="138"/>
      <c r="CD1306" s="138"/>
      <c r="CE1306" s="138"/>
      <c r="CF1306" s="138"/>
      <c r="CG1306" s="138"/>
      <c r="CH1306" s="1"/>
      <c r="CI1306" s="9"/>
      <c r="CJ1306" s="130"/>
      <c r="CK1306" s="130"/>
      <c r="CL1306" s="130"/>
      <c r="CM1306" s="1"/>
      <c r="CN1306" s="1"/>
      <c r="CO1306" s="1"/>
      <c r="CP1306" s="1"/>
      <c r="CQ1306" s="1"/>
    </row>
    <row r="1307" spans="2:95" s="14" customFormat="1" ht="13.5" customHeight="1">
      <c r="B1307" s="451"/>
      <c r="C1307" s="566"/>
      <c r="D1307" s="581"/>
      <c r="E1307" s="569"/>
      <c r="F1307" s="569"/>
      <c r="G1307" s="117" t="s">
        <v>138</v>
      </c>
      <c r="H1307" s="187">
        <v>4920671</v>
      </c>
      <c r="I1307" s="160">
        <f>IFERROR(H1307/E1301,"-")</f>
        <v>4.6556407364862669E-2</v>
      </c>
      <c r="J1307" s="187">
        <v>57</v>
      </c>
      <c r="K1307" s="160">
        <f>IFERROR(J1307/F1301,"-")</f>
        <v>0.26760563380281688</v>
      </c>
      <c r="L1307" s="190">
        <f t="shared" si="751"/>
        <v>86327.561403508778</v>
      </c>
      <c r="M1307" s="101">
        <f t="shared" si="756"/>
        <v>1.8993668777074309E-2</v>
      </c>
      <c r="N1307" s="569"/>
      <c r="O1307" s="569"/>
      <c r="P1307" s="117" t="s">
        <v>138</v>
      </c>
      <c r="Q1307" s="187">
        <v>760383</v>
      </c>
      <c r="R1307" s="160">
        <f>IFERROR(Q1307/N1301,"-")</f>
        <v>0.10274238028772292</v>
      </c>
      <c r="S1307" s="187">
        <v>8</v>
      </c>
      <c r="T1307" s="160">
        <f>IFERROR(S1307/O1301,"-")</f>
        <v>0.34782608695652173</v>
      </c>
      <c r="U1307" s="190">
        <f t="shared" si="752"/>
        <v>95047.875</v>
      </c>
      <c r="V1307" s="101">
        <f t="shared" si="757"/>
        <v>2.6657780739753416E-3</v>
      </c>
      <c r="W1307" s="569"/>
      <c r="X1307" s="569"/>
      <c r="Y1307" s="117" t="s">
        <v>138</v>
      </c>
      <c r="Z1307" s="187">
        <v>243141</v>
      </c>
      <c r="AA1307" s="160">
        <f>IFERROR(Z1307/W1301,"-")</f>
        <v>5.1464512196154465E-2</v>
      </c>
      <c r="AB1307" s="187">
        <v>5</v>
      </c>
      <c r="AC1307" s="160">
        <f>IFERROR(AB1307/X1301,"-")</f>
        <v>0.41666666666666669</v>
      </c>
      <c r="AD1307" s="190">
        <f t="shared" si="753"/>
        <v>48628.2</v>
      </c>
      <c r="AE1307" s="101">
        <f t="shared" si="758"/>
        <v>1.6661112962345886E-3</v>
      </c>
      <c r="AF1307" s="569"/>
      <c r="AG1307" s="569"/>
      <c r="AH1307" s="117" t="s">
        <v>138</v>
      </c>
      <c r="AI1307" s="187">
        <v>734680</v>
      </c>
      <c r="AJ1307" s="160">
        <f>IFERROR(AI1307/AF1301,"-")</f>
        <v>2.4755529542503877E-2</v>
      </c>
      <c r="AK1307" s="187">
        <v>11</v>
      </c>
      <c r="AL1307" s="160">
        <f>IFERROR(AK1307/AG1301,"-")</f>
        <v>0.34375</v>
      </c>
      <c r="AM1307" s="190">
        <f t="shared" si="754"/>
        <v>66789.090909090912</v>
      </c>
      <c r="AN1307" s="101">
        <f t="shared" si="759"/>
        <v>3.6654448517160947E-3</v>
      </c>
      <c r="AO1307" s="569"/>
      <c r="AP1307" s="586"/>
      <c r="AQ1307" s="117" t="s">
        <v>138</v>
      </c>
      <c r="AR1307" s="187">
        <f t="shared" si="749"/>
        <v>6658875</v>
      </c>
      <c r="AS1307" s="160">
        <f>IFERROR(AR1307/AO1301,"-")</f>
        <v>4.514632626823116E-2</v>
      </c>
      <c r="AT1307" s="187">
        <f t="shared" si="750"/>
        <v>81</v>
      </c>
      <c r="AU1307" s="160">
        <f>IFERROR(AT1307/AP1301,"-")</f>
        <v>0.28928571428571431</v>
      </c>
      <c r="AV1307" s="190">
        <f t="shared" si="755"/>
        <v>82208.333333333328</v>
      </c>
      <c r="AW1307" s="101">
        <f t="shared" si="760"/>
        <v>2.6991002999000334E-2</v>
      </c>
      <c r="AX1307" s="112"/>
      <c r="BN1307" s="1"/>
      <c r="BO1307" s="1"/>
      <c r="BP1307" s="4"/>
      <c r="BQ1307" s="4"/>
      <c r="BR1307" s="1"/>
      <c r="BS1307" s="1"/>
      <c r="BT1307" s="1"/>
      <c r="BU1307" s="1"/>
      <c r="BV1307" s="1"/>
      <c r="BW1307" s="1"/>
      <c r="BX1307" s="1"/>
      <c r="CA1307" s="9"/>
      <c r="CB1307" s="138"/>
      <c r="CC1307" s="138"/>
      <c r="CD1307" s="138"/>
      <c r="CE1307" s="138"/>
      <c r="CF1307" s="138"/>
      <c r="CG1307" s="138"/>
      <c r="CH1307" s="1"/>
      <c r="CI1307" s="9"/>
      <c r="CJ1307" s="130"/>
      <c r="CK1307" s="130"/>
      <c r="CL1307" s="130"/>
      <c r="CM1307" s="1"/>
      <c r="CN1307" s="1"/>
      <c r="CO1307" s="1"/>
      <c r="CP1307" s="1"/>
      <c r="CQ1307" s="1"/>
    </row>
    <row r="1308" spans="2:95" s="14" customFormat="1" ht="13.5" customHeight="1">
      <c r="B1308" s="451"/>
      <c r="C1308" s="566"/>
      <c r="D1308" s="581"/>
      <c r="E1308" s="569"/>
      <c r="F1308" s="569"/>
      <c r="G1308" s="117" t="s">
        <v>139</v>
      </c>
      <c r="H1308" s="187">
        <v>2824871</v>
      </c>
      <c r="I1308" s="160">
        <f>IFERROR(H1308/E1301,"-")</f>
        <v>2.6727217696364373E-2</v>
      </c>
      <c r="J1308" s="187">
        <v>20</v>
      </c>
      <c r="K1308" s="160">
        <f>IFERROR(J1308/F1301,"-")</f>
        <v>9.3896713615023469E-2</v>
      </c>
      <c r="L1308" s="190">
        <f t="shared" si="751"/>
        <v>141243.54999999999</v>
      </c>
      <c r="M1308" s="101">
        <f t="shared" si="756"/>
        <v>6.6644451849383543E-3</v>
      </c>
      <c r="N1308" s="569"/>
      <c r="O1308" s="569"/>
      <c r="P1308" s="117" t="s">
        <v>139</v>
      </c>
      <c r="Q1308" s="187">
        <v>3583</v>
      </c>
      <c r="R1308" s="160">
        <f>IFERROR(Q1308/N1301,"-")</f>
        <v>4.8413227093571431E-4</v>
      </c>
      <c r="S1308" s="187">
        <v>1</v>
      </c>
      <c r="T1308" s="160">
        <f>IFERROR(S1308/O1301,"-")</f>
        <v>4.3478260869565216E-2</v>
      </c>
      <c r="U1308" s="190">
        <f t="shared" si="752"/>
        <v>3583</v>
      </c>
      <c r="V1308" s="101">
        <f t="shared" si="757"/>
        <v>3.332222592469177E-4</v>
      </c>
      <c r="W1308" s="569"/>
      <c r="X1308" s="569"/>
      <c r="Y1308" s="117" t="s">
        <v>139</v>
      </c>
      <c r="Z1308" s="187">
        <v>26443</v>
      </c>
      <c r="AA1308" s="160">
        <f>IFERROR(Z1308/W1301,"-")</f>
        <v>5.5970654723099455E-3</v>
      </c>
      <c r="AB1308" s="187">
        <v>1</v>
      </c>
      <c r="AC1308" s="160">
        <f>IFERROR(AB1308/X1301,"-")</f>
        <v>8.3333333333333329E-2</v>
      </c>
      <c r="AD1308" s="190">
        <f t="shared" si="753"/>
        <v>26443</v>
      </c>
      <c r="AE1308" s="101">
        <f t="shared" si="758"/>
        <v>3.332222592469177E-4</v>
      </c>
      <c r="AF1308" s="569"/>
      <c r="AG1308" s="569"/>
      <c r="AH1308" s="117" t="s">
        <v>139</v>
      </c>
      <c r="AI1308" s="187">
        <v>18054</v>
      </c>
      <c r="AJ1308" s="160">
        <f>IFERROR(AI1308/AF1301,"-")</f>
        <v>6.0834149610764551E-4</v>
      </c>
      <c r="AK1308" s="187">
        <v>3</v>
      </c>
      <c r="AL1308" s="160">
        <f>IFERROR(AK1308/AG1301,"-")</f>
        <v>9.375E-2</v>
      </c>
      <c r="AM1308" s="190">
        <f t="shared" si="754"/>
        <v>6018</v>
      </c>
      <c r="AN1308" s="101">
        <f t="shared" si="759"/>
        <v>9.9966677774075306E-4</v>
      </c>
      <c r="AO1308" s="569"/>
      <c r="AP1308" s="586"/>
      <c r="AQ1308" s="117" t="s">
        <v>139</v>
      </c>
      <c r="AR1308" s="187">
        <f t="shared" si="749"/>
        <v>2872951</v>
      </c>
      <c r="AS1308" s="160">
        <f>IFERROR(AR1308/AO1301,"-")</f>
        <v>1.9478242675923633E-2</v>
      </c>
      <c r="AT1308" s="187">
        <f t="shared" si="750"/>
        <v>25</v>
      </c>
      <c r="AU1308" s="160">
        <f>IFERROR(AT1308/AP1301,"-")</f>
        <v>8.9285714285714288E-2</v>
      </c>
      <c r="AV1308" s="190">
        <f t="shared" si="755"/>
        <v>114918.04</v>
      </c>
      <c r="AW1308" s="101">
        <f t="shared" si="760"/>
        <v>8.3305564811729429E-3</v>
      </c>
      <c r="AX1308" s="112"/>
      <c r="BN1308" s="1"/>
      <c r="BO1308" s="1"/>
      <c r="BP1308" s="4"/>
      <c r="BQ1308" s="4"/>
      <c r="BR1308" s="1"/>
      <c r="BS1308" s="1"/>
      <c r="BT1308" s="1"/>
      <c r="BU1308" s="1"/>
      <c r="BV1308" s="1"/>
      <c r="BW1308" s="1"/>
      <c r="BX1308" s="1"/>
      <c r="CA1308" s="9"/>
      <c r="CB1308" s="138"/>
      <c r="CC1308" s="138"/>
      <c r="CD1308" s="138"/>
      <c r="CE1308" s="138"/>
      <c r="CF1308" s="138"/>
      <c r="CG1308" s="138"/>
      <c r="CH1308" s="1"/>
      <c r="CI1308" s="9"/>
      <c r="CJ1308" s="130"/>
      <c r="CK1308" s="130"/>
      <c r="CL1308" s="130"/>
      <c r="CM1308" s="1"/>
      <c r="CN1308" s="1"/>
      <c r="CO1308" s="1"/>
      <c r="CP1308" s="1"/>
      <c r="CQ1308" s="1"/>
    </row>
    <row r="1309" spans="2:95" s="14" customFormat="1" ht="13.5" customHeight="1">
      <c r="B1309" s="451"/>
      <c r="C1309" s="566"/>
      <c r="D1309" s="581"/>
      <c r="E1309" s="569"/>
      <c r="F1309" s="569"/>
      <c r="G1309" s="117" t="s">
        <v>149</v>
      </c>
      <c r="H1309" s="187">
        <v>0</v>
      </c>
      <c r="I1309" s="160">
        <f>IFERROR(H1309/E1301,"-")</f>
        <v>0</v>
      </c>
      <c r="J1309" s="187">
        <v>0</v>
      </c>
      <c r="K1309" s="160">
        <f>IFERROR(J1309/F1301,"-")</f>
        <v>0</v>
      </c>
      <c r="L1309" s="190" t="str">
        <f t="shared" si="751"/>
        <v>-</v>
      </c>
      <c r="M1309" s="101">
        <f t="shared" si="756"/>
        <v>0</v>
      </c>
      <c r="N1309" s="569"/>
      <c r="O1309" s="569"/>
      <c r="P1309" s="117" t="s">
        <v>149</v>
      </c>
      <c r="Q1309" s="187">
        <v>0</v>
      </c>
      <c r="R1309" s="160">
        <f>IFERROR(Q1309/N1301,"-")</f>
        <v>0</v>
      </c>
      <c r="S1309" s="187">
        <v>0</v>
      </c>
      <c r="T1309" s="160">
        <f>IFERROR(S1309/O1301,"-")</f>
        <v>0</v>
      </c>
      <c r="U1309" s="190" t="str">
        <f t="shared" si="752"/>
        <v>-</v>
      </c>
      <c r="V1309" s="101">
        <f t="shared" si="757"/>
        <v>0</v>
      </c>
      <c r="W1309" s="569"/>
      <c r="X1309" s="569"/>
      <c r="Y1309" s="117" t="s">
        <v>149</v>
      </c>
      <c r="Z1309" s="187">
        <v>0</v>
      </c>
      <c r="AA1309" s="160">
        <f>IFERROR(Z1309/W1301,"-")</f>
        <v>0</v>
      </c>
      <c r="AB1309" s="187">
        <v>0</v>
      </c>
      <c r="AC1309" s="160">
        <f>IFERROR(AB1309/X1301,"-")</f>
        <v>0</v>
      </c>
      <c r="AD1309" s="190" t="str">
        <f t="shared" si="753"/>
        <v>-</v>
      </c>
      <c r="AE1309" s="101">
        <f t="shared" si="758"/>
        <v>0</v>
      </c>
      <c r="AF1309" s="569"/>
      <c r="AG1309" s="569"/>
      <c r="AH1309" s="117" t="s">
        <v>149</v>
      </c>
      <c r="AI1309" s="187">
        <v>0</v>
      </c>
      <c r="AJ1309" s="160">
        <f>IFERROR(AI1309/AF1301,"-")</f>
        <v>0</v>
      </c>
      <c r="AK1309" s="187">
        <v>0</v>
      </c>
      <c r="AL1309" s="160">
        <f>IFERROR(AK1309/AG1301,"-")</f>
        <v>0</v>
      </c>
      <c r="AM1309" s="190" t="str">
        <f t="shared" si="754"/>
        <v>-</v>
      </c>
      <c r="AN1309" s="101">
        <f t="shared" si="759"/>
        <v>0</v>
      </c>
      <c r="AO1309" s="569"/>
      <c r="AP1309" s="586"/>
      <c r="AQ1309" s="117" t="s">
        <v>149</v>
      </c>
      <c r="AR1309" s="187">
        <f t="shared" si="749"/>
        <v>0</v>
      </c>
      <c r="AS1309" s="160">
        <f>IFERROR(AR1309/AO1301,"-")</f>
        <v>0</v>
      </c>
      <c r="AT1309" s="187">
        <f t="shared" si="750"/>
        <v>0</v>
      </c>
      <c r="AU1309" s="160">
        <f>IFERROR(AT1309/AP1301,"-")</f>
        <v>0</v>
      </c>
      <c r="AV1309" s="190" t="str">
        <f t="shared" si="755"/>
        <v>-</v>
      </c>
      <c r="AW1309" s="101">
        <f t="shared" si="760"/>
        <v>0</v>
      </c>
      <c r="AX1309" s="112"/>
      <c r="BN1309" s="1"/>
      <c r="BO1309" s="1"/>
      <c r="BP1309" s="4"/>
      <c r="BQ1309" s="4"/>
      <c r="BR1309" s="1"/>
      <c r="BS1309" s="1"/>
      <c r="BT1309" s="1"/>
      <c r="BU1309" s="1"/>
      <c r="BV1309" s="1"/>
      <c r="BW1309" s="1"/>
      <c r="BX1309" s="1"/>
      <c r="CA1309" s="9"/>
      <c r="CB1309" s="138"/>
      <c r="CC1309" s="138"/>
      <c r="CD1309" s="138"/>
      <c r="CE1309" s="138"/>
      <c r="CF1309" s="138"/>
      <c r="CG1309" s="138"/>
      <c r="CH1309" s="1"/>
      <c r="CI1309" s="9"/>
      <c r="CJ1309" s="130"/>
      <c r="CK1309" s="130"/>
      <c r="CL1309" s="130"/>
      <c r="CM1309" s="1"/>
      <c r="CN1309" s="1"/>
      <c r="CO1309" s="1"/>
      <c r="CP1309" s="1"/>
      <c r="CQ1309" s="1"/>
    </row>
    <row r="1310" spans="2:95" s="14" customFormat="1" ht="13.5" customHeight="1">
      <c r="B1310" s="451"/>
      <c r="C1310" s="566"/>
      <c r="D1310" s="581"/>
      <c r="E1310" s="569"/>
      <c r="F1310" s="569"/>
      <c r="G1310" s="117" t="s">
        <v>140</v>
      </c>
      <c r="H1310" s="187">
        <v>0</v>
      </c>
      <c r="I1310" s="160">
        <f>IFERROR(H1310/E1301,"-")</f>
        <v>0</v>
      </c>
      <c r="J1310" s="187">
        <v>0</v>
      </c>
      <c r="K1310" s="160">
        <f>IFERROR(J1310/F1301,"-")</f>
        <v>0</v>
      </c>
      <c r="L1310" s="190" t="str">
        <f t="shared" si="751"/>
        <v>-</v>
      </c>
      <c r="M1310" s="101">
        <f t="shared" si="756"/>
        <v>0</v>
      </c>
      <c r="N1310" s="569"/>
      <c r="O1310" s="569"/>
      <c r="P1310" s="117" t="s">
        <v>140</v>
      </c>
      <c r="Q1310" s="187">
        <v>13801</v>
      </c>
      <c r="R1310" s="160">
        <f>IFERROR(Q1310/N1301,"-")</f>
        <v>1.8647807622617341E-3</v>
      </c>
      <c r="S1310" s="187">
        <v>1</v>
      </c>
      <c r="T1310" s="160">
        <f>IFERROR(S1310/O1301,"-")</f>
        <v>4.3478260869565216E-2</v>
      </c>
      <c r="U1310" s="190">
        <f t="shared" si="752"/>
        <v>13801</v>
      </c>
      <c r="V1310" s="101">
        <f t="shared" si="757"/>
        <v>3.332222592469177E-4</v>
      </c>
      <c r="W1310" s="569"/>
      <c r="X1310" s="569"/>
      <c r="Y1310" s="117" t="s">
        <v>140</v>
      </c>
      <c r="Z1310" s="187">
        <v>0</v>
      </c>
      <c r="AA1310" s="160">
        <f>IFERROR(Z1310/W1301,"-")</f>
        <v>0</v>
      </c>
      <c r="AB1310" s="187">
        <v>0</v>
      </c>
      <c r="AC1310" s="160">
        <f>IFERROR(AB1310/X1301,"-")</f>
        <v>0</v>
      </c>
      <c r="AD1310" s="190" t="str">
        <f t="shared" si="753"/>
        <v>-</v>
      </c>
      <c r="AE1310" s="101">
        <f t="shared" si="758"/>
        <v>0</v>
      </c>
      <c r="AF1310" s="569"/>
      <c r="AG1310" s="569"/>
      <c r="AH1310" s="117" t="s">
        <v>140</v>
      </c>
      <c r="AI1310" s="187">
        <v>0</v>
      </c>
      <c r="AJ1310" s="160">
        <f>IFERROR(AI1310/AF1301,"-")</f>
        <v>0</v>
      </c>
      <c r="AK1310" s="187">
        <v>0</v>
      </c>
      <c r="AL1310" s="160">
        <f>IFERROR(AK1310/AG1301,"-")</f>
        <v>0</v>
      </c>
      <c r="AM1310" s="190" t="str">
        <f t="shared" si="754"/>
        <v>-</v>
      </c>
      <c r="AN1310" s="101">
        <f t="shared" si="759"/>
        <v>0</v>
      </c>
      <c r="AO1310" s="569"/>
      <c r="AP1310" s="586"/>
      <c r="AQ1310" s="117" t="s">
        <v>140</v>
      </c>
      <c r="AR1310" s="187">
        <f t="shared" si="749"/>
        <v>13801</v>
      </c>
      <c r="AS1310" s="160">
        <f>IFERROR(AR1310/AO1301,"-")</f>
        <v>9.356902612346053E-5</v>
      </c>
      <c r="AT1310" s="187">
        <f t="shared" si="750"/>
        <v>1</v>
      </c>
      <c r="AU1310" s="160">
        <f>IFERROR(AT1310/AP1301,"-")</f>
        <v>3.5714285714285713E-3</v>
      </c>
      <c r="AV1310" s="190">
        <f t="shared" si="755"/>
        <v>13801</v>
      </c>
      <c r="AW1310" s="101">
        <f t="shared" si="760"/>
        <v>3.332222592469177E-4</v>
      </c>
      <c r="AX1310" s="112"/>
      <c r="BN1310" s="1"/>
      <c r="BO1310" s="1"/>
      <c r="BP1310" s="4"/>
      <c r="BQ1310" s="4"/>
      <c r="BR1310" s="1"/>
      <c r="BS1310" s="1"/>
      <c r="BT1310" s="1"/>
      <c r="BU1310" s="1"/>
      <c r="BV1310" s="1"/>
      <c r="BW1310" s="1"/>
      <c r="BX1310" s="1"/>
      <c r="CA1310" s="9"/>
      <c r="CB1310" s="138"/>
      <c r="CC1310" s="138"/>
      <c r="CD1310" s="138"/>
      <c r="CE1310" s="138"/>
      <c r="CF1310" s="138"/>
      <c r="CG1310" s="138"/>
      <c r="CH1310" s="1"/>
      <c r="CI1310" s="9"/>
      <c r="CJ1310" s="130"/>
      <c r="CK1310" s="130"/>
      <c r="CL1310" s="130"/>
      <c r="CM1310" s="1"/>
      <c r="CN1310" s="1"/>
      <c r="CO1310" s="1"/>
      <c r="CP1310" s="1"/>
      <c r="CQ1310" s="1"/>
    </row>
    <row r="1311" spans="2:95" s="14" customFormat="1" ht="13.5" customHeight="1">
      <c r="B1311" s="451"/>
      <c r="C1311" s="566"/>
      <c r="D1311" s="581"/>
      <c r="E1311" s="569"/>
      <c r="F1311" s="569"/>
      <c r="G1311" s="117" t="s">
        <v>141</v>
      </c>
      <c r="H1311" s="187">
        <v>5808</v>
      </c>
      <c r="I1311" s="160">
        <f>IFERROR(H1311/E1301,"-")</f>
        <v>5.4951776693691245E-5</v>
      </c>
      <c r="J1311" s="187">
        <v>2</v>
      </c>
      <c r="K1311" s="160">
        <f>IFERROR(J1311/F1301,"-")</f>
        <v>9.3896713615023476E-3</v>
      </c>
      <c r="L1311" s="190">
        <f t="shared" si="751"/>
        <v>2904</v>
      </c>
      <c r="M1311" s="101">
        <f t="shared" si="756"/>
        <v>6.6644451849383541E-4</v>
      </c>
      <c r="N1311" s="569"/>
      <c r="O1311" s="569"/>
      <c r="P1311" s="117" t="s">
        <v>141</v>
      </c>
      <c r="Q1311" s="187">
        <v>0</v>
      </c>
      <c r="R1311" s="160">
        <f>IFERROR(Q1311/N1301,"-")</f>
        <v>0</v>
      </c>
      <c r="S1311" s="187">
        <v>0</v>
      </c>
      <c r="T1311" s="160">
        <f>IFERROR(S1311/O1301,"-")</f>
        <v>0</v>
      </c>
      <c r="U1311" s="190" t="str">
        <f t="shared" si="752"/>
        <v>-</v>
      </c>
      <c r="V1311" s="101">
        <f t="shared" si="757"/>
        <v>0</v>
      </c>
      <c r="W1311" s="569"/>
      <c r="X1311" s="569"/>
      <c r="Y1311" s="117" t="s">
        <v>141</v>
      </c>
      <c r="Z1311" s="187">
        <v>0</v>
      </c>
      <c r="AA1311" s="160">
        <f>IFERROR(Z1311/W1301,"-")</f>
        <v>0</v>
      </c>
      <c r="AB1311" s="187">
        <v>0</v>
      </c>
      <c r="AC1311" s="160">
        <f>IFERROR(AB1311/X1301,"-")</f>
        <v>0</v>
      </c>
      <c r="AD1311" s="190" t="str">
        <f t="shared" si="753"/>
        <v>-</v>
      </c>
      <c r="AE1311" s="101">
        <f t="shared" si="758"/>
        <v>0</v>
      </c>
      <c r="AF1311" s="569"/>
      <c r="AG1311" s="569"/>
      <c r="AH1311" s="117" t="s">
        <v>141</v>
      </c>
      <c r="AI1311" s="187">
        <v>26083</v>
      </c>
      <c r="AJ1311" s="160">
        <f>IFERROR(AI1311/AF1301,"-")</f>
        <v>8.7888397269168708E-4</v>
      </c>
      <c r="AK1311" s="187">
        <v>2</v>
      </c>
      <c r="AL1311" s="160">
        <f>IFERROR(AK1311/AG1301,"-")</f>
        <v>6.25E-2</v>
      </c>
      <c r="AM1311" s="190">
        <f t="shared" si="754"/>
        <v>13041.5</v>
      </c>
      <c r="AN1311" s="101">
        <f t="shared" si="759"/>
        <v>6.6644451849383541E-4</v>
      </c>
      <c r="AO1311" s="569"/>
      <c r="AP1311" s="586"/>
      <c r="AQ1311" s="117" t="s">
        <v>141</v>
      </c>
      <c r="AR1311" s="187">
        <f t="shared" si="749"/>
        <v>31891</v>
      </c>
      <c r="AS1311" s="160">
        <f>IFERROR(AR1311/AO1301,"-")</f>
        <v>2.1621692718667342E-4</v>
      </c>
      <c r="AT1311" s="187">
        <f t="shared" si="750"/>
        <v>4</v>
      </c>
      <c r="AU1311" s="160">
        <f>IFERROR(AT1311/AP1301,"-")</f>
        <v>1.4285714285714285E-2</v>
      </c>
      <c r="AV1311" s="190">
        <f t="shared" si="755"/>
        <v>7972.75</v>
      </c>
      <c r="AW1311" s="101">
        <f t="shared" si="760"/>
        <v>1.3328890369876708E-3</v>
      </c>
      <c r="AX1311" s="112"/>
      <c r="BN1311" s="1"/>
      <c r="BO1311" s="1"/>
      <c r="BP1311" s="4"/>
      <c r="BQ1311" s="4"/>
      <c r="BR1311" s="1"/>
      <c r="BS1311" s="1"/>
      <c r="BT1311" s="1"/>
      <c r="BU1311" s="1"/>
      <c r="BV1311" s="1"/>
      <c r="BW1311" s="1"/>
      <c r="BX1311" s="1"/>
      <c r="CA1311" s="9"/>
      <c r="CB1311" s="138"/>
      <c r="CC1311" s="138"/>
      <c r="CD1311" s="138"/>
      <c r="CE1311" s="138"/>
      <c r="CF1311" s="138"/>
      <c r="CG1311" s="138"/>
      <c r="CH1311" s="1"/>
      <c r="CI1311" s="9"/>
      <c r="CJ1311" s="130"/>
      <c r="CK1311" s="130"/>
      <c r="CL1311" s="130"/>
      <c r="CM1311" s="1"/>
      <c r="CN1311" s="1"/>
      <c r="CO1311" s="1"/>
      <c r="CP1311" s="1"/>
      <c r="CQ1311" s="1"/>
    </row>
    <row r="1312" spans="2:95" s="14" customFormat="1" ht="13.5" customHeight="1">
      <c r="B1312" s="451"/>
      <c r="C1312" s="566"/>
      <c r="D1312" s="581"/>
      <c r="E1312" s="569"/>
      <c r="F1312" s="569"/>
      <c r="G1312" s="117" t="s">
        <v>142</v>
      </c>
      <c r="H1312" s="187">
        <v>2654</v>
      </c>
      <c r="I1312" s="160">
        <f>IFERROR(H1312/E1301,"-")</f>
        <v>2.5110539832137839E-5</v>
      </c>
      <c r="J1312" s="187">
        <v>1</v>
      </c>
      <c r="K1312" s="160">
        <f>IFERROR(J1312/F1301,"-")</f>
        <v>4.6948356807511738E-3</v>
      </c>
      <c r="L1312" s="190">
        <f t="shared" si="751"/>
        <v>2654</v>
      </c>
      <c r="M1312" s="101">
        <f t="shared" si="756"/>
        <v>3.332222592469177E-4</v>
      </c>
      <c r="N1312" s="569"/>
      <c r="O1312" s="569"/>
      <c r="P1312" s="117" t="s">
        <v>142</v>
      </c>
      <c r="Q1312" s="187">
        <v>3960</v>
      </c>
      <c r="R1312" s="160">
        <f>IFERROR(Q1312/N1301,"-")</f>
        <v>5.3507222799481686E-4</v>
      </c>
      <c r="S1312" s="187">
        <v>1</v>
      </c>
      <c r="T1312" s="160">
        <f>IFERROR(S1312/O1301,"-")</f>
        <v>4.3478260869565216E-2</v>
      </c>
      <c r="U1312" s="190">
        <f t="shared" si="752"/>
        <v>3960</v>
      </c>
      <c r="V1312" s="101">
        <f t="shared" si="757"/>
        <v>3.332222592469177E-4</v>
      </c>
      <c r="W1312" s="569"/>
      <c r="X1312" s="569"/>
      <c r="Y1312" s="117" t="s">
        <v>142</v>
      </c>
      <c r="Z1312" s="187">
        <v>3960</v>
      </c>
      <c r="AA1312" s="160">
        <f>IFERROR(Z1312/W1301,"-")</f>
        <v>8.3819457967505145E-4</v>
      </c>
      <c r="AB1312" s="187">
        <v>1</v>
      </c>
      <c r="AC1312" s="160">
        <f>IFERROR(AB1312/X1301,"-")</f>
        <v>8.3333333333333329E-2</v>
      </c>
      <c r="AD1312" s="190">
        <f t="shared" si="753"/>
        <v>3960</v>
      </c>
      <c r="AE1312" s="101">
        <f t="shared" si="758"/>
        <v>3.332222592469177E-4</v>
      </c>
      <c r="AF1312" s="569"/>
      <c r="AG1312" s="569"/>
      <c r="AH1312" s="117" t="s">
        <v>142</v>
      </c>
      <c r="AI1312" s="187">
        <v>313650</v>
      </c>
      <c r="AJ1312" s="160">
        <f>IFERROR(AI1312/AF1301,"-")</f>
        <v>1.0568644635768417E-2</v>
      </c>
      <c r="AK1312" s="187">
        <v>1</v>
      </c>
      <c r="AL1312" s="160">
        <f>IFERROR(AK1312/AG1301,"-")</f>
        <v>3.125E-2</v>
      </c>
      <c r="AM1312" s="190">
        <f t="shared" si="754"/>
        <v>313650</v>
      </c>
      <c r="AN1312" s="101">
        <f t="shared" si="759"/>
        <v>3.332222592469177E-4</v>
      </c>
      <c r="AO1312" s="569"/>
      <c r="AP1312" s="586"/>
      <c r="AQ1312" s="117" t="s">
        <v>142</v>
      </c>
      <c r="AR1312" s="187">
        <f t="shared" si="749"/>
        <v>324224</v>
      </c>
      <c r="AS1312" s="160">
        <f>IFERROR(AR1312/AO1301,"-")</f>
        <v>2.1981975165461104E-3</v>
      </c>
      <c r="AT1312" s="187">
        <f t="shared" si="750"/>
        <v>4</v>
      </c>
      <c r="AU1312" s="160">
        <f>IFERROR(AT1312/AP1301,"-")</f>
        <v>1.4285714285714285E-2</v>
      </c>
      <c r="AV1312" s="190">
        <f t="shared" si="755"/>
        <v>81056</v>
      </c>
      <c r="AW1312" s="101">
        <f t="shared" si="760"/>
        <v>1.3328890369876708E-3</v>
      </c>
      <c r="AX1312" s="112"/>
      <c r="BN1312" s="1"/>
      <c r="BO1312" s="1"/>
      <c r="BP1312" s="4"/>
      <c r="BQ1312" s="4"/>
      <c r="BR1312" s="1"/>
      <c r="BS1312" s="1"/>
      <c r="BT1312" s="1"/>
      <c r="BU1312" s="1"/>
      <c r="BV1312" s="1"/>
      <c r="BW1312" s="1"/>
      <c r="BX1312" s="1"/>
      <c r="CA1312" s="9"/>
      <c r="CB1312" s="138"/>
      <c r="CC1312" s="138"/>
      <c r="CD1312" s="138"/>
      <c r="CE1312" s="138"/>
      <c r="CF1312" s="138"/>
      <c r="CG1312" s="138"/>
      <c r="CH1312" s="1"/>
      <c r="CI1312" s="9"/>
      <c r="CJ1312" s="130"/>
      <c r="CK1312" s="130"/>
      <c r="CL1312" s="130"/>
      <c r="CM1312" s="1"/>
      <c r="CN1312" s="1"/>
      <c r="CO1312" s="1"/>
      <c r="CP1312" s="1"/>
      <c r="CQ1312" s="1"/>
    </row>
    <row r="1313" spans="2:95" s="14" customFormat="1" ht="13.5" customHeight="1">
      <c r="B1313" s="451"/>
      <c r="C1313" s="566"/>
      <c r="D1313" s="581"/>
      <c r="E1313" s="569"/>
      <c r="F1313" s="569"/>
      <c r="G1313" s="117" t="s">
        <v>143</v>
      </c>
      <c r="H1313" s="187">
        <v>87938</v>
      </c>
      <c r="I1313" s="160">
        <f>IFERROR(H1313/E1301,"-")</f>
        <v>8.3201607074549256E-4</v>
      </c>
      <c r="J1313" s="187">
        <v>1</v>
      </c>
      <c r="K1313" s="160">
        <f>IFERROR(J1313/F1301,"-")</f>
        <v>4.6948356807511738E-3</v>
      </c>
      <c r="L1313" s="190">
        <f t="shared" si="751"/>
        <v>87938</v>
      </c>
      <c r="M1313" s="101">
        <f t="shared" si="756"/>
        <v>3.332222592469177E-4</v>
      </c>
      <c r="N1313" s="569"/>
      <c r="O1313" s="569"/>
      <c r="P1313" s="117" t="s">
        <v>143</v>
      </c>
      <c r="Q1313" s="187">
        <v>0</v>
      </c>
      <c r="R1313" s="160">
        <f>IFERROR(Q1313/N1301,"-")</f>
        <v>0</v>
      </c>
      <c r="S1313" s="187">
        <v>0</v>
      </c>
      <c r="T1313" s="160">
        <f>IFERROR(S1313/O1301,"-")</f>
        <v>0</v>
      </c>
      <c r="U1313" s="190" t="str">
        <f t="shared" si="752"/>
        <v>-</v>
      </c>
      <c r="V1313" s="101">
        <f t="shared" si="757"/>
        <v>0</v>
      </c>
      <c r="W1313" s="569"/>
      <c r="X1313" s="569"/>
      <c r="Y1313" s="117" t="s">
        <v>143</v>
      </c>
      <c r="Z1313" s="187">
        <v>0</v>
      </c>
      <c r="AA1313" s="160">
        <f>IFERROR(Z1313/W1301,"-")</f>
        <v>0</v>
      </c>
      <c r="AB1313" s="187">
        <v>0</v>
      </c>
      <c r="AC1313" s="160">
        <f>IFERROR(AB1313/X1301,"-")</f>
        <v>0</v>
      </c>
      <c r="AD1313" s="190" t="str">
        <f t="shared" si="753"/>
        <v>-</v>
      </c>
      <c r="AE1313" s="101">
        <f t="shared" si="758"/>
        <v>0</v>
      </c>
      <c r="AF1313" s="569"/>
      <c r="AG1313" s="569"/>
      <c r="AH1313" s="117" t="s">
        <v>143</v>
      </c>
      <c r="AI1313" s="187">
        <v>0</v>
      </c>
      <c r="AJ1313" s="160">
        <f>IFERROR(AI1313/AF1301,"-")</f>
        <v>0</v>
      </c>
      <c r="AK1313" s="187">
        <v>0</v>
      </c>
      <c r="AL1313" s="160">
        <f>IFERROR(AK1313/AG1301,"-")</f>
        <v>0</v>
      </c>
      <c r="AM1313" s="190" t="str">
        <f t="shared" si="754"/>
        <v>-</v>
      </c>
      <c r="AN1313" s="101">
        <f t="shared" si="759"/>
        <v>0</v>
      </c>
      <c r="AO1313" s="569"/>
      <c r="AP1313" s="586"/>
      <c r="AQ1313" s="117" t="s">
        <v>143</v>
      </c>
      <c r="AR1313" s="187">
        <f t="shared" si="749"/>
        <v>87938</v>
      </c>
      <c r="AS1313" s="160">
        <f>IFERROR(AR1313/AO1301,"-")</f>
        <v>5.9620846454929875E-4</v>
      </c>
      <c r="AT1313" s="187">
        <f t="shared" si="750"/>
        <v>1</v>
      </c>
      <c r="AU1313" s="160">
        <f>IFERROR(AT1313/AP1301,"-")</f>
        <v>3.5714285714285713E-3</v>
      </c>
      <c r="AV1313" s="190">
        <f t="shared" si="755"/>
        <v>87938</v>
      </c>
      <c r="AW1313" s="101">
        <f t="shared" si="760"/>
        <v>3.332222592469177E-4</v>
      </c>
      <c r="AX1313" s="112"/>
      <c r="BN1313" s="1"/>
      <c r="BO1313" s="1"/>
      <c r="BP1313" s="4"/>
      <c r="BQ1313" s="4"/>
      <c r="BR1313" s="1"/>
      <c r="BS1313" s="1"/>
      <c r="BT1313" s="1"/>
      <c r="BU1313" s="1"/>
      <c r="BV1313" s="1"/>
      <c r="BW1313" s="1"/>
      <c r="BX1313" s="1"/>
      <c r="CA1313" s="9"/>
      <c r="CB1313" s="138"/>
      <c r="CC1313" s="138"/>
      <c r="CD1313" s="138"/>
      <c r="CE1313" s="138"/>
      <c r="CF1313" s="138"/>
      <c r="CG1313" s="138"/>
      <c r="CH1313" s="1"/>
      <c r="CI1313" s="9"/>
      <c r="CJ1313" s="130"/>
      <c r="CK1313" s="130"/>
      <c r="CL1313" s="130"/>
      <c r="CM1313" s="1"/>
      <c r="CN1313" s="1"/>
      <c r="CO1313" s="1"/>
      <c r="CP1313" s="1"/>
      <c r="CQ1313" s="1"/>
    </row>
    <row r="1314" spans="2:95" s="14" customFormat="1" ht="13.5" customHeight="1">
      <c r="B1314" s="451"/>
      <c r="C1314" s="566"/>
      <c r="D1314" s="581"/>
      <c r="E1314" s="569"/>
      <c r="F1314" s="569"/>
      <c r="G1314" s="117" t="s">
        <v>144</v>
      </c>
      <c r="H1314" s="187">
        <v>265443</v>
      </c>
      <c r="I1314" s="160">
        <f>IFERROR(H1314/E1301,"-")</f>
        <v>2.5114608231583137E-3</v>
      </c>
      <c r="J1314" s="187">
        <v>14</v>
      </c>
      <c r="K1314" s="160">
        <f>IFERROR(J1314/F1301,"-")</f>
        <v>6.5727699530516437E-2</v>
      </c>
      <c r="L1314" s="190">
        <f t="shared" si="751"/>
        <v>18960.214285714286</v>
      </c>
      <c r="M1314" s="101">
        <f t="shared" si="756"/>
        <v>4.6651116294568473E-3</v>
      </c>
      <c r="N1314" s="569"/>
      <c r="O1314" s="569"/>
      <c r="P1314" s="117" t="s">
        <v>144</v>
      </c>
      <c r="Q1314" s="187">
        <v>38236</v>
      </c>
      <c r="R1314" s="160">
        <f>IFERROR(Q1314/N1301,"-")</f>
        <v>5.1664196236388422E-3</v>
      </c>
      <c r="S1314" s="187">
        <v>2</v>
      </c>
      <c r="T1314" s="160">
        <f>IFERROR(S1314/O1301,"-")</f>
        <v>8.6956521739130432E-2</v>
      </c>
      <c r="U1314" s="190">
        <f t="shared" si="752"/>
        <v>19118</v>
      </c>
      <c r="V1314" s="101">
        <f t="shared" si="757"/>
        <v>6.6644451849383541E-4</v>
      </c>
      <c r="W1314" s="569"/>
      <c r="X1314" s="569"/>
      <c r="Y1314" s="117" t="s">
        <v>144</v>
      </c>
      <c r="Z1314" s="187">
        <v>0</v>
      </c>
      <c r="AA1314" s="160">
        <f>IFERROR(Z1314/W1301,"-")</f>
        <v>0</v>
      </c>
      <c r="AB1314" s="187">
        <v>0</v>
      </c>
      <c r="AC1314" s="160">
        <f>IFERROR(AB1314/X1301,"-")</f>
        <v>0</v>
      </c>
      <c r="AD1314" s="190" t="str">
        <f t="shared" si="753"/>
        <v>-</v>
      </c>
      <c r="AE1314" s="101">
        <f t="shared" si="758"/>
        <v>0</v>
      </c>
      <c r="AF1314" s="569"/>
      <c r="AG1314" s="569"/>
      <c r="AH1314" s="117" t="s">
        <v>144</v>
      </c>
      <c r="AI1314" s="187">
        <v>245595</v>
      </c>
      <c r="AJ1314" s="160">
        <f>IFERROR(AI1314/AF1301,"-")</f>
        <v>8.2754863042293781E-3</v>
      </c>
      <c r="AK1314" s="187">
        <v>6</v>
      </c>
      <c r="AL1314" s="160">
        <f>IFERROR(AK1314/AG1301,"-")</f>
        <v>0.1875</v>
      </c>
      <c r="AM1314" s="190">
        <f t="shared" si="754"/>
        <v>40932.5</v>
      </c>
      <c r="AN1314" s="101">
        <f t="shared" si="759"/>
        <v>1.9993335554815061E-3</v>
      </c>
      <c r="AO1314" s="569"/>
      <c r="AP1314" s="586"/>
      <c r="AQ1314" s="117" t="s">
        <v>144</v>
      </c>
      <c r="AR1314" s="187">
        <f t="shared" si="749"/>
        <v>549274</v>
      </c>
      <c r="AS1314" s="160">
        <f>IFERROR(AR1314/AO1301,"-")</f>
        <v>3.7240079164508125E-3</v>
      </c>
      <c r="AT1314" s="187">
        <f t="shared" si="750"/>
        <v>22</v>
      </c>
      <c r="AU1314" s="160">
        <f>IFERROR(AT1314/AP1301,"-")</f>
        <v>7.857142857142857E-2</v>
      </c>
      <c r="AV1314" s="190">
        <f t="shared" si="755"/>
        <v>24967</v>
      </c>
      <c r="AW1314" s="101">
        <f t="shared" si="760"/>
        <v>7.3308897034321894E-3</v>
      </c>
      <c r="AX1314" s="112"/>
      <c r="BN1314" s="1"/>
      <c r="BO1314" s="1"/>
      <c r="BP1314" s="4"/>
      <c r="BQ1314" s="4"/>
      <c r="BR1314" s="1"/>
      <c r="BS1314" s="1"/>
      <c r="BT1314" s="1"/>
      <c r="BU1314" s="1"/>
      <c r="BV1314" s="1"/>
      <c r="BW1314" s="1"/>
      <c r="BX1314" s="1"/>
      <c r="CA1314" s="9"/>
      <c r="CB1314" s="138"/>
      <c r="CC1314" s="138"/>
      <c r="CD1314" s="138"/>
      <c r="CE1314" s="138"/>
      <c r="CF1314" s="138"/>
      <c r="CG1314" s="138"/>
      <c r="CH1314" s="1"/>
      <c r="CI1314" s="9"/>
      <c r="CJ1314" s="130"/>
      <c r="CK1314" s="130"/>
      <c r="CL1314" s="130"/>
      <c r="CM1314" s="1"/>
      <c r="CN1314" s="1"/>
      <c r="CO1314" s="1"/>
      <c r="CP1314" s="1"/>
      <c r="CQ1314" s="1"/>
    </row>
    <row r="1315" spans="2:95" s="14" customFormat="1" ht="13.5" customHeight="1">
      <c r="B1315" s="451"/>
      <c r="C1315" s="566"/>
      <c r="D1315" s="581"/>
      <c r="E1315" s="569"/>
      <c r="F1315" s="569"/>
      <c r="G1315" s="117" t="s">
        <v>145</v>
      </c>
      <c r="H1315" s="187">
        <v>568385</v>
      </c>
      <c r="I1315" s="160">
        <f>IFERROR(H1315/E1301,"-")</f>
        <v>5.3777144621287359E-3</v>
      </c>
      <c r="J1315" s="187">
        <v>12</v>
      </c>
      <c r="K1315" s="160">
        <f>IFERROR(J1315/F1301,"-")</f>
        <v>5.6338028169014086E-2</v>
      </c>
      <c r="L1315" s="190">
        <f t="shared" si="751"/>
        <v>47365.416666666664</v>
      </c>
      <c r="M1315" s="101">
        <f t="shared" si="756"/>
        <v>3.9986671109630122E-3</v>
      </c>
      <c r="N1315" s="569"/>
      <c r="O1315" s="569"/>
      <c r="P1315" s="117" t="s">
        <v>145</v>
      </c>
      <c r="Q1315" s="187">
        <v>0</v>
      </c>
      <c r="R1315" s="160">
        <f>IFERROR(Q1315/N1301,"-")</f>
        <v>0</v>
      </c>
      <c r="S1315" s="187">
        <v>0</v>
      </c>
      <c r="T1315" s="160">
        <f>IFERROR(S1315/O1301,"-")</f>
        <v>0</v>
      </c>
      <c r="U1315" s="190" t="str">
        <f t="shared" si="752"/>
        <v>-</v>
      </c>
      <c r="V1315" s="101">
        <f t="shared" si="757"/>
        <v>0</v>
      </c>
      <c r="W1315" s="569"/>
      <c r="X1315" s="569"/>
      <c r="Y1315" s="117" t="s">
        <v>145</v>
      </c>
      <c r="Z1315" s="187">
        <v>25785</v>
      </c>
      <c r="AA1315" s="160">
        <f>IFERROR(Z1315/W1301,"-")</f>
        <v>5.4577897062932324E-3</v>
      </c>
      <c r="AB1315" s="187">
        <v>1</v>
      </c>
      <c r="AC1315" s="160">
        <f>IFERROR(AB1315/X1301,"-")</f>
        <v>8.3333333333333329E-2</v>
      </c>
      <c r="AD1315" s="190">
        <f t="shared" si="753"/>
        <v>25785</v>
      </c>
      <c r="AE1315" s="101">
        <f t="shared" si="758"/>
        <v>3.332222592469177E-4</v>
      </c>
      <c r="AF1315" s="569"/>
      <c r="AG1315" s="569"/>
      <c r="AH1315" s="117" t="s">
        <v>145</v>
      </c>
      <c r="AI1315" s="187">
        <v>96061</v>
      </c>
      <c r="AJ1315" s="160">
        <f>IFERROR(AI1315/AF1301,"-")</f>
        <v>3.2368390637862268E-3</v>
      </c>
      <c r="AK1315" s="187">
        <v>3</v>
      </c>
      <c r="AL1315" s="160">
        <f>IFERROR(AK1315/AG1301,"-")</f>
        <v>9.375E-2</v>
      </c>
      <c r="AM1315" s="190">
        <f t="shared" si="754"/>
        <v>32020.333333333332</v>
      </c>
      <c r="AN1315" s="101">
        <f t="shared" si="759"/>
        <v>9.9966677774075306E-4</v>
      </c>
      <c r="AO1315" s="569"/>
      <c r="AP1315" s="586"/>
      <c r="AQ1315" s="117" t="s">
        <v>145</v>
      </c>
      <c r="AR1315" s="187">
        <f t="shared" si="749"/>
        <v>690231</v>
      </c>
      <c r="AS1315" s="160">
        <f>IFERROR(AR1315/AO1301,"-")</f>
        <v>4.6796784631709509E-3</v>
      </c>
      <c r="AT1315" s="187">
        <f t="shared" si="750"/>
        <v>16</v>
      </c>
      <c r="AU1315" s="160">
        <f>IFERROR(AT1315/AP1301,"-")</f>
        <v>5.7142857142857141E-2</v>
      </c>
      <c r="AV1315" s="190">
        <f t="shared" si="755"/>
        <v>43139.4375</v>
      </c>
      <c r="AW1315" s="101">
        <f t="shared" si="760"/>
        <v>5.3315561479506833E-3</v>
      </c>
      <c r="AX1315" s="112"/>
      <c r="BN1315" s="1"/>
      <c r="BO1315" s="1"/>
      <c r="BP1315" s="4"/>
      <c r="BQ1315" s="4"/>
      <c r="BR1315" s="1"/>
      <c r="BS1315" s="1"/>
      <c r="BT1315" s="1"/>
      <c r="BU1315" s="1"/>
      <c r="BV1315" s="1"/>
      <c r="BW1315" s="1"/>
      <c r="BX1315" s="1"/>
      <c r="CA1315" s="9"/>
      <c r="CB1315" s="138"/>
      <c r="CC1315" s="138"/>
      <c r="CD1315" s="138"/>
      <c r="CE1315" s="138"/>
      <c r="CF1315" s="138"/>
      <c r="CG1315" s="138"/>
      <c r="CH1315" s="1"/>
      <c r="CI1315" s="9"/>
      <c r="CJ1315" s="130"/>
      <c r="CK1315" s="130"/>
      <c r="CL1315" s="130"/>
      <c r="CM1315" s="1"/>
      <c r="CN1315" s="1"/>
      <c r="CO1315" s="1"/>
      <c r="CP1315" s="1"/>
      <c r="CQ1315" s="1"/>
    </row>
    <row r="1316" spans="2:95" s="14" customFormat="1" ht="13.5" customHeight="1">
      <c r="B1316" s="451"/>
      <c r="C1316" s="566"/>
      <c r="D1316" s="581"/>
      <c r="E1316" s="569"/>
      <c r="F1316" s="569"/>
      <c r="G1316" s="117" t="s">
        <v>146</v>
      </c>
      <c r="H1316" s="187">
        <v>425022</v>
      </c>
      <c r="I1316" s="160">
        <f>IFERROR(H1316/E1301,"-")</f>
        <v>4.0213006256725279E-3</v>
      </c>
      <c r="J1316" s="187">
        <v>7</v>
      </c>
      <c r="K1316" s="160">
        <f>IFERROR(J1316/F1301,"-")</f>
        <v>3.2863849765258218E-2</v>
      </c>
      <c r="L1316" s="190">
        <f t="shared" si="751"/>
        <v>60717.428571428572</v>
      </c>
      <c r="M1316" s="101">
        <f t="shared" si="756"/>
        <v>2.3325558147284237E-3</v>
      </c>
      <c r="N1316" s="569"/>
      <c r="O1316" s="569"/>
      <c r="P1316" s="117" t="s">
        <v>146</v>
      </c>
      <c r="Q1316" s="187">
        <v>0</v>
      </c>
      <c r="R1316" s="160">
        <f>IFERROR(Q1316/N1301,"-")</f>
        <v>0</v>
      </c>
      <c r="S1316" s="187">
        <v>0</v>
      </c>
      <c r="T1316" s="160">
        <f>IFERROR(S1316/O1301,"-")</f>
        <v>0</v>
      </c>
      <c r="U1316" s="190" t="str">
        <f t="shared" si="752"/>
        <v>-</v>
      </c>
      <c r="V1316" s="101">
        <f t="shared" si="757"/>
        <v>0</v>
      </c>
      <c r="W1316" s="569"/>
      <c r="X1316" s="569"/>
      <c r="Y1316" s="117" t="s">
        <v>146</v>
      </c>
      <c r="Z1316" s="187">
        <v>57682</v>
      </c>
      <c r="AA1316" s="160">
        <f>IFERROR(Z1316/W1301,"-")</f>
        <v>1.2209277713337454E-2</v>
      </c>
      <c r="AB1316" s="187">
        <v>1</v>
      </c>
      <c r="AC1316" s="160">
        <f>IFERROR(AB1316/X1301,"-")</f>
        <v>8.3333333333333329E-2</v>
      </c>
      <c r="AD1316" s="190">
        <f t="shared" si="753"/>
        <v>57682</v>
      </c>
      <c r="AE1316" s="101">
        <f t="shared" si="758"/>
        <v>3.332222592469177E-4</v>
      </c>
      <c r="AF1316" s="569"/>
      <c r="AG1316" s="569"/>
      <c r="AH1316" s="117" t="s">
        <v>146</v>
      </c>
      <c r="AI1316" s="187">
        <v>56271</v>
      </c>
      <c r="AJ1316" s="160">
        <f>IFERROR(AI1316/AF1301,"-")</f>
        <v>1.8960886411583759E-3</v>
      </c>
      <c r="AK1316" s="187">
        <v>3</v>
      </c>
      <c r="AL1316" s="160">
        <f>IFERROR(AK1316/AG1301,"-")</f>
        <v>9.375E-2</v>
      </c>
      <c r="AM1316" s="190">
        <f t="shared" si="754"/>
        <v>18757</v>
      </c>
      <c r="AN1316" s="101">
        <f t="shared" si="759"/>
        <v>9.9966677774075306E-4</v>
      </c>
      <c r="AO1316" s="569"/>
      <c r="AP1316" s="586"/>
      <c r="AQ1316" s="117" t="s">
        <v>146</v>
      </c>
      <c r="AR1316" s="187">
        <f t="shared" si="749"/>
        <v>538975</v>
      </c>
      <c r="AS1316" s="160">
        <f>IFERROR(AR1316/AO1301,"-")</f>
        <v>3.6541820052816568E-3</v>
      </c>
      <c r="AT1316" s="187">
        <f t="shared" si="750"/>
        <v>11</v>
      </c>
      <c r="AU1316" s="160">
        <f>IFERROR(AT1316/AP1301,"-")</f>
        <v>3.9285714285714285E-2</v>
      </c>
      <c r="AV1316" s="190">
        <f t="shared" si="755"/>
        <v>48997.727272727272</v>
      </c>
      <c r="AW1316" s="101">
        <f t="shared" si="760"/>
        <v>3.6654448517160947E-3</v>
      </c>
      <c r="AX1316" s="112"/>
      <c r="BN1316" s="1"/>
      <c r="BO1316" s="1"/>
      <c r="BP1316" s="4"/>
      <c r="BQ1316" s="4"/>
      <c r="BR1316" s="1"/>
      <c r="BS1316" s="1"/>
      <c r="BT1316" s="1"/>
      <c r="BU1316" s="1"/>
      <c r="BV1316" s="1"/>
      <c r="BW1316" s="1"/>
      <c r="BX1316" s="1"/>
      <c r="BZ1316" s="144"/>
      <c r="CA1316" s="9"/>
      <c r="CB1316" s="138"/>
      <c r="CC1316" s="138"/>
      <c r="CD1316" s="138"/>
      <c r="CE1316" s="138"/>
      <c r="CF1316" s="138"/>
      <c r="CG1316" s="138"/>
      <c r="CH1316" s="1"/>
      <c r="CI1316" s="9"/>
      <c r="CJ1316" s="130"/>
      <c r="CK1316" s="130"/>
      <c r="CL1316" s="130"/>
      <c r="CM1316" s="1"/>
      <c r="CN1316" s="1"/>
      <c r="CO1316" s="1"/>
      <c r="CP1316" s="1"/>
      <c r="CQ1316" s="1"/>
    </row>
    <row r="1317" spans="2:95" s="14" customFormat="1" ht="13.5" customHeight="1">
      <c r="B1317" s="451"/>
      <c r="C1317" s="566"/>
      <c r="D1317" s="581"/>
      <c r="E1317" s="569"/>
      <c r="F1317" s="569"/>
      <c r="G1317" s="118" t="s">
        <v>147</v>
      </c>
      <c r="H1317" s="188">
        <v>43074</v>
      </c>
      <c r="I1317" s="161">
        <f>IFERROR(H1317/E1301,"-")</f>
        <v>4.075400876900924E-4</v>
      </c>
      <c r="J1317" s="188">
        <v>11</v>
      </c>
      <c r="K1317" s="161">
        <f>IFERROR(J1317/F1301,"-")</f>
        <v>5.1643192488262914E-2</v>
      </c>
      <c r="L1317" s="191">
        <f t="shared" si="751"/>
        <v>3915.818181818182</v>
      </c>
      <c r="M1317" s="102">
        <f t="shared" si="756"/>
        <v>3.6654448517160947E-3</v>
      </c>
      <c r="N1317" s="569"/>
      <c r="O1317" s="569"/>
      <c r="P1317" s="118" t="s">
        <v>147</v>
      </c>
      <c r="Q1317" s="188">
        <v>0</v>
      </c>
      <c r="R1317" s="161">
        <f>IFERROR(Q1317/N1301,"-")</f>
        <v>0</v>
      </c>
      <c r="S1317" s="188">
        <v>0</v>
      </c>
      <c r="T1317" s="161">
        <f>IFERROR(S1317/O1301,"-")</f>
        <v>0</v>
      </c>
      <c r="U1317" s="191" t="str">
        <f t="shared" si="752"/>
        <v>-</v>
      </c>
      <c r="V1317" s="102">
        <f t="shared" si="757"/>
        <v>0</v>
      </c>
      <c r="W1317" s="569"/>
      <c r="X1317" s="569"/>
      <c r="Y1317" s="118" t="s">
        <v>147</v>
      </c>
      <c r="Z1317" s="188">
        <v>4854</v>
      </c>
      <c r="AA1317" s="161">
        <f>IFERROR(Z1317/W1301,"-")</f>
        <v>1.0274233559956312E-3</v>
      </c>
      <c r="AB1317" s="188">
        <v>1</v>
      </c>
      <c r="AC1317" s="161">
        <f>IFERROR(AB1317/X1301,"-")</f>
        <v>8.3333333333333329E-2</v>
      </c>
      <c r="AD1317" s="191">
        <f t="shared" si="753"/>
        <v>4854</v>
      </c>
      <c r="AE1317" s="102">
        <f t="shared" si="758"/>
        <v>3.332222592469177E-4</v>
      </c>
      <c r="AF1317" s="569"/>
      <c r="AG1317" s="569"/>
      <c r="AH1317" s="118" t="s">
        <v>147</v>
      </c>
      <c r="AI1317" s="188">
        <v>98033</v>
      </c>
      <c r="AJ1317" s="161">
        <f>IFERROR(AI1317/AF1301,"-")</f>
        <v>3.3032869108187003E-3</v>
      </c>
      <c r="AK1317" s="188">
        <v>6</v>
      </c>
      <c r="AL1317" s="161">
        <f>IFERROR(AK1317/AG1301,"-")</f>
        <v>0.1875</v>
      </c>
      <c r="AM1317" s="191">
        <f t="shared" si="754"/>
        <v>16338.833333333334</v>
      </c>
      <c r="AN1317" s="102">
        <f t="shared" si="759"/>
        <v>1.9993335554815061E-3</v>
      </c>
      <c r="AO1317" s="569"/>
      <c r="AP1317" s="586"/>
      <c r="AQ1317" s="118" t="s">
        <v>147</v>
      </c>
      <c r="AR1317" s="188">
        <f t="shared" si="749"/>
        <v>145961</v>
      </c>
      <c r="AS1317" s="161">
        <f>IFERROR(AR1317/AO1301,"-")</f>
        <v>9.8959703079533529E-4</v>
      </c>
      <c r="AT1317" s="188">
        <f t="shared" si="750"/>
        <v>18</v>
      </c>
      <c r="AU1317" s="161">
        <f>IFERROR(AT1317/AP1301,"-")</f>
        <v>6.4285714285714279E-2</v>
      </c>
      <c r="AV1317" s="191">
        <f t="shared" si="755"/>
        <v>8108.9444444444443</v>
      </c>
      <c r="AW1317" s="102">
        <f t="shared" si="760"/>
        <v>5.9980006664445184E-3</v>
      </c>
      <c r="AX1317" s="112"/>
      <c r="BN1317" s="1"/>
      <c r="BO1317" s="1"/>
      <c r="BP1317" s="4"/>
      <c r="BQ1317" s="4"/>
      <c r="BR1317" s="1"/>
      <c r="BS1317" s="1"/>
      <c r="BT1317" s="1"/>
      <c r="BU1317" s="1"/>
      <c r="BV1317" s="1"/>
      <c r="BW1317" s="1"/>
      <c r="BX1317" s="1"/>
      <c r="CA1317" s="9"/>
      <c r="CB1317" s="138"/>
      <c r="CC1317" s="138"/>
      <c r="CD1317" s="138"/>
      <c r="CE1317" s="138"/>
      <c r="CF1317" s="138"/>
      <c r="CG1317" s="138"/>
      <c r="CH1317" s="1"/>
      <c r="CI1317" s="9"/>
      <c r="CJ1317" s="130"/>
      <c r="CK1317" s="130"/>
      <c r="CL1317" s="130"/>
      <c r="CM1317" s="1"/>
      <c r="CN1317" s="1"/>
      <c r="CO1317" s="1"/>
      <c r="CP1317" s="1"/>
      <c r="CQ1317" s="1"/>
    </row>
    <row r="1318" spans="2:95" s="14" customFormat="1" ht="13.5" customHeight="1">
      <c r="B1318" s="451"/>
      <c r="C1318" s="567"/>
      <c r="D1318" s="582"/>
      <c r="E1318" s="570"/>
      <c r="F1318" s="570"/>
      <c r="G1318" s="119" t="s">
        <v>74</v>
      </c>
      <c r="H1318" s="181">
        <v>19734123</v>
      </c>
      <c r="I1318" s="161">
        <f>IFERROR(H1318/E1301,"-")</f>
        <v>0.18671231410844291</v>
      </c>
      <c r="J1318" s="188">
        <v>144</v>
      </c>
      <c r="K1318" s="161">
        <f>IFERROR(J1318/F1301,"-")</f>
        <v>0.676056338028169</v>
      </c>
      <c r="L1318" s="191">
        <f t="shared" si="751"/>
        <v>137042.52083333334</v>
      </c>
      <c r="M1318" s="103">
        <f t="shared" si="756"/>
        <v>4.7984005331556147E-2</v>
      </c>
      <c r="N1318" s="570"/>
      <c r="O1318" s="570"/>
      <c r="P1318" s="119" t="s">
        <v>74</v>
      </c>
      <c r="Q1318" s="181">
        <v>1445883</v>
      </c>
      <c r="R1318" s="161">
        <f>IFERROR(Q1318/N1301,"-")</f>
        <v>0.19536662581561356</v>
      </c>
      <c r="S1318" s="188">
        <v>18</v>
      </c>
      <c r="T1318" s="161">
        <f>IFERROR(S1318/O1301,"-")</f>
        <v>0.78260869565217395</v>
      </c>
      <c r="U1318" s="191">
        <f t="shared" si="752"/>
        <v>80326.833333333328</v>
      </c>
      <c r="V1318" s="103">
        <f t="shared" si="757"/>
        <v>5.9980006664445184E-3</v>
      </c>
      <c r="W1318" s="570"/>
      <c r="X1318" s="570"/>
      <c r="Y1318" s="119" t="s">
        <v>74</v>
      </c>
      <c r="Z1318" s="181">
        <v>1358530</v>
      </c>
      <c r="AA1318" s="161">
        <f>IFERROR(Z1318/W1301,"-")</f>
        <v>0.28755365715301706</v>
      </c>
      <c r="AB1318" s="188">
        <v>11</v>
      </c>
      <c r="AC1318" s="161">
        <f>IFERROR(AB1318/X1301,"-")</f>
        <v>0.91666666666666663</v>
      </c>
      <c r="AD1318" s="191">
        <f t="shared" si="753"/>
        <v>123502.72727272728</v>
      </c>
      <c r="AE1318" s="103">
        <f t="shared" si="758"/>
        <v>3.6654448517160947E-3</v>
      </c>
      <c r="AF1318" s="570"/>
      <c r="AG1318" s="570"/>
      <c r="AH1318" s="119" t="s">
        <v>74</v>
      </c>
      <c r="AI1318" s="181">
        <v>3734833</v>
      </c>
      <c r="AJ1318" s="161">
        <f>IFERROR(AI1318/AF1301,"-")</f>
        <v>0.12584767336502747</v>
      </c>
      <c r="AK1318" s="188">
        <v>28</v>
      </c>
      <c r="AL1318" s="161">
        <f>IFERROR(AK1318/AG1301,"-")</f>
        <v>0.875</v>
      </c>
      <c r="AM1318" s="191">
        <f t="shared" si="754"/>
        <v>133386.89285714287</v>
      </c>
      <c r="AN1318" s="103">
        <f t="shared" si="759"/>
        <v>9.3302232589136946E-3</v>
      </c>
      <c r="AO1318" s="570"/>
      <c r="AP1318" s="587"/>
      <c r="AQ1318" s="119" t="s">
        <v>74</v>
      </c>
      <c r="AR1318" s="181">
        <f t="shared" si="749"/>
        <v>26273369</v>
      </c>
      <c r="AS1318" s="161">
        <f>IFERROR(AR1318/AO1301,"-")</f>
        <v>0.17813010291372497</v>
      </c>
      <c r="AT1318" s="188">
        <f t="shared" si="750"/>
        <v>201</v>
      </c>
      <c r="AU1318" s="161">
        <f>IFERROR(AT1318/AP1301,"-")</f>
        <v>0.71785714285714286</v>
      </c>
      <c r="AV1318" s="191">
        <f t="shared" si="755"/>
        <v>130713.27860696518</v>
      </c>
      <c r="AW1318" s="103">
        <f t="shared" si="760"/>
        <v>6.6977674108630453E-2</v>
      </c>
      <c r="AX1318" s="112"/>
      <c r="BN1318" s="1"/>
      <c r="BO1318" s="1"/>
      <c r="BP1318" s="4"/>
      <c r="BQ1318" s="4"/>
      <c r="BR1318" s="1"/>
      <c r="BS1318" s="1"/>
      <c r="BT1318" s="1"/>
      <c r="BU1318" s="1"/>
      <c r="BV1318" s="1"/>
      <c r="BW1318" s="1"/>
      <c r="BX1318" s="1"/>
      <c r="CA1318" s="9"/>
      <c r="CB1318" s="138"/>
      <c r="CC1318" s="138"/>
      <c r="CD1318" s="138"/>
      <c r="CE1318" s="138"/>
      <c r="CF1318" s="138"/>
      <c r="CG1318" s="138"/>
      <c r="CH1318" s="1"/>
      <c r="CI1318" s="9"/>
      <c r="CJ1318" s="130"/>
      <c r="CK1318" s="130"/>
      <c r="CL1318" s="130"/>
      <c r="CM1318" s="1"/>
      <c r="CN1318" s="1"/>
      <c r="CO1318" s="1"/>
      <c r="CP1318" s="1"/>
      <c r="CQ1318" s="1"/>
    </row>
    <row r="1319" spans="2:95" s="14" customFormat="1" ht="13.5" customHeight="1">
      <c r="B1319" s="451">
        <v>74</v>
      </c>
      <c r="C1319" s="565" t="s">
        <v>29</v>
      </c>
      <c r="D1319" s="580">
        <f>BL78</f>
        <v>1425</v>
      </c>
      <c r="E1319" s="568">
        <f>VLOOKUP(C1319,$AY$5:$BI$78,2,0)</f>
        <v>83902630</v>
      </c>
      <c r="F1319" s="568">
        <f>VLOOKUP(C1319,$AY$5:$BI$78,7,0)</f>
        <v>121</v>
      </c>
      <c r="G1319" s="115" t="s">
        <v>133</v>
      </c>
      <c r="H1319" s="186">
        <v>369986</v>
      </c>
      <c r="I1319" s="159">
        <f>IFERROR(H1319/E1319,"-")</f>
        <v>4.4097068232545273E-3</v>
      </c>
      <c r="J1319" s="186">
        <v>14</v>
      </c>
      <c r="K1319" s="159">
        <f>IFERROR(J1319/F1319,"-")</f>
        <v>0.11570247933884298</v>
      </c>
      <c r="L1319" s="189">
        <f t="shared" si="751"/>
        <v>26427.571428571428</v>
      </c>
      <c r="M1319" s="100">
        <f>IFERROR(J1319/$BL$78,0)</f>
        <v>9.8245614035087723E-3</v>
      </c>
      <c r="N1319" s="568">
        <f>VLOOKUP(C1319,$AY$5:$BI$78,3,0)</f>
        <v>13215120</v>
      </c>
      <c r="O1319" s="568">
        <f>VLOOKUP(C1319,$AY$5:$BI$78,8,0)</f>
        <v>13</v>
      </c>
      <c r="P1319" s="115" t="s">
        <v>133</v>
      </c>
      <c r="Q1319" s="186">
        <v>31798</v>
      </c>
      <c r="R1319" s="159">
        <f>IFERROR(Q1319/N1319,"-")</f>
        <v>2.406183220432353E-3</v>
      </c>
      <c r="S1319" s="186">
        <v>2</v>
      </c>
      <c r="T1319" s="159">
        <f>IFERROR(S1319/O1319,"-")</f>
        <v>0.15384615384615385</v>
      </c>
      <c r="U1319" s="189">
        <f t="shared" si="752"/>
        <v>15899</v>
      </c>
      <c r="V1319" s="100">
        <f>IFERROR(S1319/$BL$78,0)</f>
        <v>1.4035087719298245E-3</v>
      </c>
      <c r="W1319" s="568">
        <f>VLOOKUP(C1319,$AY$5:$BI$78,4,0)</f>
        <v>5812790</v>
      </c>
      <c r="X1319" s="568">
        <f>VLOOKUP(C1319,$AY$5:$BI$78,9,0)</f>
        <v>13</v>
      </c>
      <c r="Y1319" s="115" t="s">
        <v>133</v>
      </c>
      <c r="Z1319" s="186">
        <v>1112286</v>
      </c>
      <c r="AA1319" s="159">
        <f>IFERROR(Z1319/W1319,"-")</f>
        <v>0.19135148525923007</v>
      </c>
      <c r="AB1319" s="186">
        <v>3</v>
      </c>
      <c r="AC1319" s="159">
        <f>IFERROR(AB1319/X1319,"-")</f>
        <v>0.23076923076923078</v>
      </c>
      <c r="AD1319" s="189">
        <f t="shared" si="753"/>
        <v>370762</v>
      </c>
      <c r="AE1319" s="100">
        <f>IFERROR(AB1319/$BL$78,0)</f>
        <v>2.1052631578947368E-3</v>
      </c>
      <c r="AF1319" s="568">
        <f>VLOOKUP(C1319,$AY$5:$BI$78,5,0)</f>
        <v>9714500</v>
      </c>
      <c r="AG1319" s="568">
        <f>VLOOKUP(C1319,$AY$5:$BI$78,10,0)</f>
        <v>14</v>
      </c>
      <c r="AH1319" s="115" t="s">
        <v>133</v>
      </c>
      <c r="AI1319" s="186">
        <v>149728</v>
      </c>
      <c r="AJ1319" s="159">
        <f>IFERROR(AI1319/AF1319,"-")</f>
        <v>1.5412836481548202E-2</v>
      </c>
      <c r="AK1319" s="186">
        <v>2</v>
      </c>
      <c r="AL1319" s="159">
        <f>IFERROR(AK1319/AG1319,"-")</f>
        <v>0.14285714285714285</v>
      </c>
      <c r="AM1319" s="189">
        <f t="shared" si="754"/>
        <v>74864</v>
      </c>
      <c r="AN1319" s="100">
        <f>IFERROR(AK1319/$BL$78,0)</f>
        <v>1.4035087719298245E-3</v>
      </c>
      <c r="AO1319" s="568">
        <f>VLOOKUP(C1319,$AY$5:$BI$78,6,0)</f>
        <v>112645040</v>
      </c>
      <c r="AP1319" s="585">
        <f>VLOOKUP(C1319,$AY$5:$BI$78,11,0)</f>
        <v>161</v>
      </c>
      <c r="AQ1319" s="115" t="s">
        <v>133</v>
      </c>
      <c r="AR1319" s="186">
        <f t="shared" si="749"/>
        <v>1663798</v>
      </c>
      <c r="AS1319" s="159">
        <f>IFERROR(AR1319/AO1319,"-")</f>
        <v>1.477027306306607E-2</v>
      </c>
      <c r="AT1319" s="186">
        <f t="shared" si="750"/>
        <v>21</v>
      </c>
      <c r="AU1319" s="159">
        <f>IFERROR(AT1319/AP1319,"-")</f>
        <v>0.13043478260869565</v>
      </c>
      <c r="AV1319" s="189">
        <f t="shared" si="755"/>
        <v>79228.476190476184</v>
      </c>
      <c r="AW1319" s="100">
        <f>IFERROR(AT1319/$BL$78,0)</f>
        <v>1.4736842105263158E-2</v>
      </c>
      <c r="AX1319" s="112"/>
      <c r="BN1319" s="1"/>
      <c r="BO1319" s="1"/>
      <c r="BP1319" s="4"/>
      <c r="BQ1319" s="4"/>
      <c r="BR1319" s="1"/>
      <c r="BS1319" s="1"/>
      <c r="BT1319" s="1"/>
      <c r="BU1319" s="1"/>
      <c r="BV1319" s="1"/>
      <c r="BW1319" s="1"/>
      <c r="BX1319" s="1"/>
      <c r="CA1319" s="9"/>
      <c r="CB1319" s="138"/>
      <c r="CC1319" s="138"/>
      <c r="CD1319" s="138"/>
      <c r="CE1319" s="138"/>
      <c r="CF1319" s="138"/>
      <c r="CG1319" s="138"/>
      <c r="CH1319" s="1"/>
      <c r="CI1319" s="9"/>
      <c r="CJ1319" s="130"/>
      <c r="CK1319" s="130"/>
      <c r="CL1319" s="130"/>
      <c r="CM1319" s="1"/>
      <c r="CN1319" s="1"/>
      <c r="CO1319" s="1"/>
      <c r="CP1319" s="1"/>
      <c r="CQ1319" s="1"/>
    </row>
    <row r="1320" spans="2:95" s="14" customFormat="1" ht="13.5" customHeight="1">
      <c r="B1320" s="451"/>
      <c r="C1320" s="566"/>
      <c r="D1320" s="581"/>
      <c r="E1320" s="569"/>
      <c r="F1320" s="569"/>
      <c r="G1320" s="116" t="s">
        <v>134</v>
      </c>
      <c r="H1320" s="187">
        <v>2144523</v>
      </c>
      <c r="I1320" s="160">
        <f>IFERROR(H1320/E1319,"-")</f>
        <v>2.5559663624370298E-2</v>
      </c>
      <c r="J1320" s="187">
        <v>31</v>
      </c>
      <c r="K1320" s="160">
        <f>IFERROR(J1320/F1319,"-")</f>
        <v>0.256198347107438</v>
      </c>
      <c r="L1320" s="190">
        <f t="shared" si="751"/>
        <v>69178.161290322576</v>
      </c>
      <c r="M1320" s="101">
        <f t="shared" ref="M1320:M1336" si="761">IFERROR(J1320/$BL$78,0)</f>
        <v>2.175438596491228E-2</v>
      </c>
      <c r="N1320" s="569"/>
      <c r="O1320" s="569"/>
      <c r="P1320" s="116" t="s">
        <v>134</v>
      </c>
      <c r="Q1320" s="187">
        <v>90174</v>
      </c>
      <c r="R1320" s="160">
        <f>IFERROR(Q1320/N1319,"-")</f>
        <v>6.8235475727802695E-3</v>
      </c>
      <c r="S1320" s="187">
        <v>2</v>
      </c>
      <c r="T1320" s="160">
        <f>IFERROR(S1320/O1319,"-")</f>
        <v>0.15384615384615385</v>
      </c>
      <c r="U1320" s="190">
        <f t="shared" si="752"/>
        <v>45087</v>
      </c>
      <c r="V1320" s="101">
        <f t="shared" ref="V1320:V1336" si="762">IFERROR(S1320/$BL$78,0)</f>
        <v>1.4035087719298245E-3</v>
      </c>
      <c r="W1320" s="569"/>
      <c r="X1320" s="569"/>
      <c r="Y1320" s="116" t="s">
        <v>134</v>
      </c>
      <c r="Z1320" s="187">
        <v>22685</v>
      </c>
      <c r="AA1320" s="160">
        <f>IFERROR(Z1320/W1319,"-")</f>
        <v>3.9026009885098204E-3</v>
      </c>
      <c r="AB1320" s="187">
        <v>3</v>
      </c>
      <c r="AC1320" s="160">
        <f>IFERROR(AB1320/X1319,"-")</f>
        <v>0.23076923076923078</v>
      </c>
      <c r="AD1320" s="190">
        <f t="shared" si="753"/>
        <v>7561.666666666667</v>
      </c>
      <c r="AE1320" s="101">
        <f t="shared" ref="AE1320:AE1336" si="763">IFERROR(AB1320/$BL$78,0)</f>
        <v>2.1052631578947368E-3</v>
      </c>
      <c r="AF1320" s="569"/>
      <c r="AG1320" s="569"/>
      <c r="AH1320" s="116" t="s">
        <v>134</v>
      </c>
      <c r="AI1320" s="187">
        <v>257728</v>
      </c>
      <c r="AJ1320" s="160">
        <f>IFERROR(AI1320/AF1319,"-")</f>
        <v>2.6530238303566833E-2</v>
      </c>
      <c r="AK1320" s="187">
        <v>2</v>
      </c>
      <c r="AL1320" s="160">
        <f>IFERROR(AK1320/AG1319,"-")</f>
        <v>0.14285714285714285</v>
      </c>
      <c r="AM1320" s="190">
        <f t="shared" si="754"/>
        <v>128864</v>
      </c>
      <c r="AN1320" s="101">
        <f t="shared" ref="AN1320:AN1336" si="764">IFERROR(AK1320/$BL$78,0)</f>
        <v>1.4035087719298245E-3</v>
      </c>
      <c r="AO1320" s="569"/>
      <c r="AP1320" s="586"/>
      <c r="AQ1320" s="116" t="s">
        <v>134</v>
      </c>
      <c r="AR1320" s="187">
        <f t="shared" si="749"/>
        <v>2515110</v>
      </c>
      <c r="AS1320" s="160">
        <f>IFERROR(AR1320/AO1319,"-")</f>
        <v>2.2327747409029285E-2</v>
      </c>
      <c r="AT1320" s="187">
        <f t="shared" si="750"/>
        <v>38</v>
      </c>
      <c r="AU1320" s="160">
        <f>IFERROR(AT1320/AP1319,"-")</f>
        <v>0.2360248447204969</v>
      </c>
      <c r="AV1320" s="190">
        <f t="shared" si="755"/>
        <v>66187.105263157893</v>
      </c>
      <c r="AW1320" s="101">
        <f t="shared" ref="AW1320:AW1336" si="765">IFERROR(AT1320/$BL$78,0)</f>
        <v>2.6666666666666668E-2</v>
      </c>
      <c r="AX1320" s="112"/>
      <c r="BN1320" s="1"/>
      <c r="BO1320" s="1"/>
      <c r="BP1320" s="4"/>
      <c r="BQ1320" s="4"/>
      <c r="BR1320" s="1"/>
      <c r="BS1320" s="1"/>
      <c r="BT1320" s="1"/>
      <c r="BU1320" s="1"/>
      <c r="BV1320" s="1"/>
      <c r="BW1320" s="1"/>
      <c r="BX1320" s="1"/>
      <c r="CA1320" s="9"/>
      <c r="CB1320" s="138"/>
      <c r="CC1320" s="138"/>
      <c r="CD1320" s="138"/>
      <c r="CE1320" s="138"/>
      <c r="CF1320" s="138"/>
      <c r="CG1320" s="138"/>
      <c r="CH1320" s="1"/>
      <c r="CI1320" s="9"/>
      <c r="CJ1320" s="130"/>
      <c r="CK1320" s="130"/>
      <c r="CL1320" s="130"/>
      <c r="CM1320" s="1"/>
      <c r="CN1320" s="1"/>
      <c r="CO1320" s="1"/>
      <c r="CP1320" s="1"/>
      <c r="CQ1320" s="1"/>
    </row>
    <row r="1321" spans="2:95" s="14" customFormat="1" ht="13.5" customHeight="1">
      <c r="B1321" s="451"/>
      <c r="C1321" s="566"/>
      <c r="D1321" s="581"/>
      <c r="E1321" s="569"/>
      <c r="F1321" s="569"/>
      <c r="G1321" s="116" t="s">
        <v>474</v>
      </c>
      <c r="H1321" s="187">
        <v>153941</v>
      </c>
      <c r="I1321" s="160">
        <f>IFERROR(H1321/E1319,"-")</f>
        <v>1.834757742397348E-3</v>
      </c>
      <c r="J1321" s="187">
        <v>3</v>
      </c>
      <c r="K1321" s="160">
        <f>IFERROR(J1321/F1319,"-")</f>
        <v>2.4793388429752067E-2</v>
      </c>
      <c r="L1321" s="190">
        <f t="shared" ref="L1321" si="766">IFERROR(H1321/J1321,"-")</f>
        <v>51313.666666666664</v>
      </c>
      <c r="M1321" s="101">
        <f t="shared" si="761"/>
        <v>2.1052631578947368E-3</v>
      </c>
      <c r="N1321" s="569"/>
      <c r="O1321" s="569"/>
      <c r="P1321" s="116" t="s">
        <v>474</v>
      </c>
      <c r="Q1321" s="187">
        <v>4628</v>
      </c>
      <c r="R1321" s="160">
        <f>IFERROR(Q1321/N1319,"-")</f>
        <v>3.5020491679228034E-4</v>
      </c>
      <c r="S1321" s="187">
        <v>1</v>
      </c>
      <c r="T1321" s="160">
        <f>IFERROR(S1321/O1319,"-")</f>
        <v>7.6923076923076927E-2</v>
      </c>
      <c r="U1321" s="190">
        <f t="shared" ref="U1321" si="767">IFERROR(Q1321/S1321,"-")</f>
        <v>4628</v>
      </c>
      <c r="V1321" s="101">
        <f t="shared" si="762"/>
        <v>7.0175438596491223E-4</v>
      </c>
      <c r="W1321" s="569"/>
      <c r="X1321" s="569"/>
      <c r="Y1321" s="116" t="s">
        <v>474</v>
      </c>
      <c r="Z1321" s="187">
        <v>0</v>
      </c>
      <c r="AA1321" s="160">
        <f>IFERROR(Z1321/W1319,"-")</f>
        <v>0</v>
      </c>
      <c r="AB1321" s="187">
        <v>0</v>
      </c>
      <c r="AC1321" s="160">
        <f>IFERROR(AB1321/X1319,"-")</f>
        <v>0</v>
      </c>
      <c r="AD1321" s="190" t="str">
        <f t="shared" ref="AD1321" si="768">IFERROR(Z1321/AB1321,"-")</f>
        <v>-</v>
      </c>
      <c r="AE1321" s="101">
        <f t="shared" si="763"/>
        <v>0</v>
      </c>
      <c r="AF1321" s="569"/>
      <c r="AG1321" s="569"/>
      <c r="AH1321" s="116" t="s">
        <v>474</v>
      </c>
      <c r="AI1321" s="187">
        <v>3029</v>
      </c>
      <c r="AJ1321" s="160">
        <f>IFERROR(AI1321/AF1319,"-")</f>
        <v>3.1180194554531886E-4</v>
      </c>
      <c r="AK1321" s="187">
        <v>1</v>
      </c>
      <c r="AL1321" s="160">
        <f>IFERROR(AK1321/AG1319,"-")</f>
        <v>7.1428571428571425E-2</v>
      </c>
      <c r="AM1321" s="190">
        <f t="shared" ref="AM1321" si="769">IFERROR(AI1321/AK1321,"-")</f>
        <v>3029</v>
      </c>
      <c r="AN1321" s="101">
        <f t="shared" si="764"/>
        <v>7.0175438596491223E-4</v>
      </c>
      <c r="AO1321" s="569"/>
      <c r="AP1321" s="586"/>
      <c r="AQ1321" s="116" t="s">
        <v>474</v>
      </c>
      <c r="AR1321" s="187">
        <f t="shared" ref="AR1321" si="770">SUM(H1321,Q1321,Z1321,AI1321)</f>
        <v>161598</v>
      </c>
      <c r="AS1321" s="160">
        <f>IFERROR(AR1321/AO1319,"-")</f>
        <v>1.4345771460509934E-3</v>
      </c>
      <c r="AT1321" s="187">
        <f t="shared" ref="AT1321" si="771">SUM(J1321,S1321,AB1321,AK1321)</f>
        <v>5</v>
      </c>
      <c r="AU1321" s="160">
        <f>IFERROR(AT1321/AP1319,"-")</f>
        <v>3.1055900621118012E-2</v>
      </c>
      <c r="AV1321" s="190">
        <f t="shared" ref="AV1321" si="772">IFERROR(AR1321/AT1321,"-")</f>
        <v>32319.599999999999</v>
      </c>
      <c r="AW1321" s="101">
        <f t="shared" si="765"/>
        <v>3.5087719298245615E-3</v>
      </c>
      <c r="AX1321" s="111"/>
      <c r="BJ1321" s="12"/>
      <c r="BM1321" s="12"/>
      <c r="BN1321" s="1"/>
      <c r="BO1321" s="1"/>
      <c r="BP1321" s="4"/>
      <c r="BQ1321" s="4"/>
      <c r="BR1321" s="1"/>
      <c r="BS1321" s="1"/>
      <c r="BT1321" s="1"/>
      <c r="BU1321" s="1"/>
      <c r="BV1321" s="1"/>
      <c r="BW1321" s="1"/>
      <c r="BX1321" s="1"/>
      <c r="BY1321" s="12"/>
      <c r="CA1321" s="9"/>
      <c r="CB1321" s="138"/>
      <c r="CC1321" s="138"/>
      <c r="CD1321" s="138"/>
      <c r="CE1321" s="138"/>
      <c r="CF1321" s="138"/>
      <c r="CG1321" s="138"/>
      <c r="CH1321" s="1"/>
      <c r="CI1321" s="9"/>
      <c r="CJ1321" s="130"/>
      <c r="CK1321" s="130"/>
      <c r="CL1321" s="130"/>
      <c r="CM1321" s="1"/>
      <c r="CN1321" s="1"/>
      <c r="CO1321" s="1"/>
      <c r="CP1321" s="1"/>
      <c r="CQ1321" s="1"/>
    </row>
    <row r="1322" spans="2:95" s="14" customFormat="1" ht="13.5" customHeight="1">
      <c r="B1322" s="451"/>
      <c r="C1322" s="566"/>
      <c r="D1322" s="581"/>
      <c r="E1322" s="569"/>
      <c r="F1322" s="569"/>
      <c r="G1322" s="117" t="s">
        <v>135</v>
      </c>
      <c r="H1322" s="187">
        <v>416864</v>
      </c>
      <c r="I1322" s="160">
        <f>IFERROR(H1322/E1319,"-")</f>
        <v>4.9684259003561632E-3</v>
      </c>
      <c r="J1322" s="187">
        <v>32</v>
      </c>
      <c r="K1322" s="160">
        <f>IFERROR(J1322/F1319,"-")</f>
        <v>0.26446280991735538</v>
      </c>
      <c r="L1322" s="190">
        <f t="shared" si="751"/>
        <v>13027</v>
      </c>
      <c r="M1322" s="101">
        <f t="shared" si="761"/>
        <v>2.2456140350877191E-2</v>
      </c>
      <c r="N1322" s="569"/>
      <c r="O1322" s="569"/>
      <c r="P1322" s="117" t="s">
        <v>135</v>
      </c>
      <c r="Q1322" s="187">
        <v>27986</v>
      </c>
      <c r="R1322" s="160">
        <f>IFERROR(Q1322/N1319,"-")</f>
        <v>2.1177257565576399E-3</v>
      </c>
      <c r="S1322" s="187">
        <v>3</v>
      </c>
      <c r="T1322" s="160">
        <f>IFERROR(S1322/O1319,"-")</f>
        <v>0.23076923076923078</v>
      </c>
      <c r="U1322" s="190">
        <f t="shared" si="752"/>
        <v>9328.6666666666661</v>
      </c>
      <c r="V1322" s="101">
        <f t="shared" si="762"/>
        <v>2.1052631578947368E-3</v>
      </c>
      <c r="W1322" s="569"/>
      <c r="X1322" s="569"/>
      <c r="Y1322" s="117" t="s">
        <v>135</v>
      </c>
      <c r="Z1322" s="187">
        <v>54437</v>
      </c>
      <c r="AA1322" s="160">
        <f>IFERROR(Z1322/W1319,"-")</f>
        <v>9.3650381314308619E-3</v>
      </c>
      <c r="AB1322" s="187">
        <v>3</v>
      </c>
      <c r="AC1322" s="160">
        <f>IFERROR(AB1322/X1319,"-")</f>
        <v>0.23076923076923078</v>
      </c>
      <c r="AD1322" s="190">
        <f t="shared" si="753"/>
        <v>18145.666666666668</v>
      </c>
      <c r="AE1322" s="101">
        <f t="shared" si="763"/>
        <v>2.1052631578947368E-3</v>
      </c>
      <c r="AF1322" s="569"/>
      <c r="AG1322" s="569"/>
      <c r="AH1322" s="117" t="s">
        <v>135</v>
      </c>
      <c r="AI1322" s="187">
        <v>80815</v>
      </c>
      <c r="AJ1322" s="160">
        <f>IFERROR(AI1322/AF1319,"-")</f>
        <v>8.3190076689484797E-3</v>
      </c>
      <c r="AK1322" s="187">
        <v>4</v>
      </c>
      <c r="AL1322" s="160">
        <f>IFERROR(AK1322/AG1319,"-")</f>
        <v>0.2857142857142857</v>
      </c>
      <c r="AM1322" s="190">
        <f t="shared" si="754"/>
        <v>20203.75</v>
      </c>
      <c r="AN1322" s="101">
        <f t="shared" si="764"/>
        <v>2.8070175438596489E-3</v>
      </c>
      <c r="AO1322" s="569"/>
      <c r="AP1322" s="586"/>
      <c r="AQ1322" s="117" t="s">
        <v>135</v>
      </c>
      <c r="AR1322" s="187">
        <f t="shared" si="749"/>
        <v>580102</v>
      </c>
      <c r="AS1322" s="160">
        <f>IFERROR(AR1322/AO1319,"-")</f>
        <v>5.1498228417336438E-3</v>
      </c>
      <c r="AT1322" s="187">
        <f t="shared" si="750"/>
        <v>42</v>
      </c>
      <c r="AU1322" s="160">
        <f>IFERROR(AT1322/AP1319,"-")</f>
        <v>0.2608695652173913</v>
      </c>
      <c r="AV1322" s="190">
        <f t="shared" si="755"/>
        <v>13811.952380952382</v>
      </c>
      <c r="AW1322" s="101">
        <f t="shared" si="765"/>
        <v>2.9473684210526315E-2</v>
      </c>
      <c r="AX1322" s="112"/>
      <c r="BN1322" s="1"/>
      <c r="BO1322" s="1"/>
      <c r="BP1322" s="4"/>
      <c r="BQ1322" s="4"/>
      <c r="BR1322" s="1"/>
      <c r="BS1322" s="1"/>
      <c r="BT1322" s="1"/>
      <c r="BU1322" s="1"/>
      <c r="BV1322" s="1"/>
      <c r="BW1322" s="1"/>
      <c r="BX1322" s="1"/>
      <c r="CA1322" s="9"/>
      <c r="CB1322" s="138"/>
      <c r="CC1322" s="138"/>
      <c r="CD1322" s="138"/>
      <c r="CE1322" s="138"/>
      <c r="CF1322" s="138"/>
      <c r="CG1322" s="138"/>
      <c r="CH1322" s="1"/>
      <c r="CI1322" s="9"/>
      <c r="CJ1322" s="130"/>
      <c r="CK1322" s="130"/>
      <c r="CL1322" s="130"/>
      <c r="CM1322" s="1"/>
      <c r="CN1322" s="1"/>
      <c r="CO1322" s="1"/>
      <c r="CP1322" s="1"/>
      <c r="CQ1322" s="1"/>
    </row>
    <row r="1323" spans="2:95" s="14" customFormat="1" ht="13.5" customHeight="1">
      <c r="B1323" s="451"/>
      <c r="C1323" s="566"/>
      <c r="D1323" s="581"/>
      <c r="E1323" s="569"/>
      <c r="F1323" s="569"/>
      <c r="G1323" s="117" t="s">
        <v>136</v>
      </c>
      <c r="H1323" s="187">
        <v>18227</v>
      </c>
      <c r="I1323" s="160">
        <f>IFERROR(H1323/E1319,"-")</f>
        <v>2.1723991250333869E-4</v>
      </c>
      <c r="J1323" s="187">
        <v>2</v>
      </c>
      <c r="K1323" s="160">
        <f>IFERROR(J1323/F1319,"-")</f>
        <v>1.6528925619834711E-2</v>
      </c>
      <c r="L1323" s="190">
        <f t="shared" si="751"/>
        <v>9113.5</v>
      </c>
      <c r="M1323" s="101">
        <f t="shared" si="761"/>
        <v>1.4035087719298245E-3</v>
      </c>
      <c r="N1323" s="569"/>
      <c r="O1323" s="569"/>
      <c r="P1323" s="117" t="s">
        <v>136</v>
      </c>
      <c r="Q1323" s="187">
        <v>4325</v>
      </c>
      <c r="R1323" s="160">
        <f>IFERROR(Q1323/N1319,"-")</f>
        <v>3.2727663464274254E-4</v>
      </c>
      <c r="S1323" s="187">
        <v>1</v>
      </c>
      <c r="T1323" s="160">
        <f>IFERROR(S1323/O1319,"-")</f>
        <v>7.6923076923076927E-2</v>
      </c>
      <c r="U1323" s="190">
        <f t="shared" si="752"/>
        <v>4325</v>
      </c>
      <c r="V1323" s="101">
        <f t="shared" si="762"/>
        <v>7.0175438596491223E-4</v>
      </c>
      <c r="W1323" s="569"/>
      <c r="X1323" s="569"/>
      <c r="Y1323" s="117" t="s">
        <v>136</v>
      </c>
      <c r="Z1323" s="187">
        <v>8103</v>
      </c>
      <c r="AA1323" s="160">
        <f>IFERROR(Z1323/W1319,"-")</f>
        <v>1.3939949662726504E-3</v>
      </c>
      <c r="AB1323" s="187">
        <v>2</v>
      </c>
      <c r="AC1323" s="160">
        <f>IFERROR(AB1323/X1319,"-")</f>
        <v>0.15384615384615385</v>
      </c>
      <c r="AD1323" s="190">
        <f t="shared" si="753"/>
        <v>4051.5</v>
      </c>
      <c r="AE1323" s="101">
        <f t="shared" si="763"/>
        <v>1.4035087719298245E-3</v>
      </c>
      <c r="AF1323" s="569"/>
      <c r="AG1323" s="569"/>
      <c r="AH1323" s="117" t="s">
        <v>136</v>
      </c>
      <c r="AI1323" s="187">
        <v>0</v>
      </c>
      <c r="AJ1323" s="160">
        <f>IFERROR(AI1323/AF1319,"-")</f>
        <v>0</v>
      </c>
      <c r="AK1323" s="187">
        <v>0</v>
      </c>
      <c r="AL1323" s="160">
        <f>IFERROR(AK1323/AG1319,"-")</f>
        <v>0</v>
      </c>
      <c r="AM1323" s="190" t="str">
        <f t="shared" si="754"/>
        <v>-</v>
      </c>
      <c r="AN1323" s="101">
        <f t="shared" si="764"/>
        <v>0</v>
      </c>
      <c r="AO1323" s="569"/>
      <c r="AP1323" s="586"/>
      <c r="AQ1323" s="117" t="s">
        <v>136</v>
      </c>
      <c r="AR1323" s="187">
        <f t="shared" si="749"/>
        <v>30655</v>
      </c>
      <c r="AS1323" s="160">
        <f>IFERROR(AR1323/AO1319,"-")</f>
        <v>2.7213803643729009E-4</v>
      </c>
      <c r="AT1323" s="187">
        <f t="shared" si="750"/>
        <v>5</v>
      </c>
      <c r="AU1323" s="160">
        <f>IFERROR(AT1323/AP1319,"-")</f>
        <v>3.1055900621118012E-2</v>
      </c>
      <c r="AV1323" s="190">
        <f t="shared" si="755"/>
        <v>6131</v>
      </c>
      <c r="AW1323" s="101">
        <f t="shared" si="765"/>
        <v>3.5087719298245615E-3</v>
      </c>
      <c r="AX1323" s="112"/>
      <c r="BN1323" s="1"/>
      <c r="BO1323" s="1"/>
      <c r="BP1323" s="4"/>
      <c r="BQ1323" s="4"/>
      <c r="BR1323" s="1"/>
      <c r="BS1323" s="1"/>
      <c r="BT1323" s="1"/>
      <c r="BU1323" s="1"/>
      <c r="BV1323" s="1"/>
      <c r="BW1323" s="1"/>
      <c r="BX1323" s="1"/>
      <c r="CA1323" s="9"/>
      <c r="CB1323" s="138"/>
      <c r="CC1323" s="138"/>
      <c r="CD1323" s="138"/>
      <c r="CE1323" s="138"/>
      <c r="CF1323" s="138"/>
      <c r="CG1323" s="138"/>
      <c r="CH1323" s="1"/>
      <c r="CI1323" s="9"/>
      <c r="CJ1323" s="130"/>
      <c r="CK1323" s="130"/>
      <c r="CL1323" s="130"/>
      <c r="CM1323" s="1"/>
      <c r="CN1323" s="1"/>
      <c r="CO1323" s="1"/>
      <c r="CP1323" s="1"/>
      <c r="CQ1323" s="1"/>
    </row>
    <row r="1324" spans="2:95" s="14" customFormat="1" ht="13.5" customHeight="1">
      <c r="B1324" s="451"/>
      <c r="C1324" s="566"/>
      <c r="D1324" s="581"/>
      <c r="E1324" s="569"/>
      <c r="F1324" s="569"/>
      <c r="G1324" s="117" t="s">
        <v>137</v>
      </c>
      <c r="H1324" s="187">
        <v>314341</v>
      </c>
      <c r="I1324" s="160">
        <f>IFERROR(H1324/E1319,"-")</f>
        <v>3.7464975770127827E-3</v>
      </c>
      <c r="J1324" s="187">
        <v>28</v>
      </c>
      <c r="K1324" s="160">
        <f>IFERROR(J1324/F1319,"-")</f>
        <v>0.23140495867768596</v>
      </c>
      <c r="L1324" s="190">
        <f t="shared" si="751"/>
        <v>11226.464285714286</v>
      </c>
      <c r="M1324" s="101">
        <f t="shared" si="761"/>
        <v>1.9649122807017545E-2</v>
      </c>
      <c r="N1324" s="569"/>
      <c r="O1324" s="569"/>
      <c r="P1324" s="117" t="s">
        <v>137</v>
      </c>
      <c r="Q1324" s="187">
        <v>100034</v>
      </c>
      <c r="R1324" s="160">
        <f>IFERROR(Q1324/N1319,"-")</f>
        <v>7.5696626288675392E-3</v>
      </c>
      <c r="S1324" s="187">
        <v>7</v>
      </c>
      <c r="T1324" s="160">
        <f>IFERROR(S1324/O1319,"-")</f>
        <v>0.53846153846153844</v>
      </c>
      <c r="U1324" s="190">
        <f t="shared" si="752"/>
        <v>14290.571428571429</v>
      </c>
      <c r="V1324" s="101">
        <f t="shared" si="762"/>
        <v>4.9122807017543861E-3</v>
      </c>
      <c r="W1324" s="569"/>
      <c r="X1324" s="569"/>
      <c r="Y1324" s="117" t="s">
        <v>137</v>
      </c>
      <c r="Z1324" s="187">
        <v>15867</v>
      </c>
      <c r="AA1324" s="160">
        <f>IFERROR(Z1324/W1319,"-")</f>
        <v>2.729670261612754E-3</v>
      </c>
      <c r="AB1324" s="187">
        <v>3</v>
      </c>
      <c r="AC1324" s="160">
        <f>IFERROR(AB1324/X1319,"-")</f>
        <v>0.23076923076923078</v>
      </c>
      <c r="AD1324" s="190">
        <f t="shared" si="753"/>
        <v>5289</v>
      </c>
      <c r="AE1324" s="101">
        <f t="shared" si="763"/>
        <v>2.1052631578947368E-3</v>
      </c>
      <c r="AF1324" s="569"/>
      <c r="AG1324" s="569"/>
      <c r="AH1324" s="117" t="s">
        <v>137</v>
      </c>
      <c r="AI1324" s="187">
        <v>79269</v>
      </c>
      <c r="AJ1324" s="160">
        <f>IFERROR(AI1324/AF1319,"-")</f>
        <v>8.1598641206443983E-3</v>
      </c>
      <c r="AK1324" s="187">
        <v>3</v>
      </c>
      <c r="AL1324" s="160">
        <f>IFERROR(AK1324/AG1319,"-")</f>
        <v>0.21428571428571427</v>
      </c>
      <c r="AM1324" s="190">
        <f t="shared" si="754"/>
        <v>26423</v>
      </c>
      <c r="AN1324" s="101">
        <f t="shared" si="764"/>
        <v>2.1052631578947368E-3</v>
      </c>
      <c r="AO1324" s="569"/>
      <c r="AP1324" s="586"/>
      <c r="AQ1324" s="117" t="s">
        <v>137</v>
      </c>
      <c r="AR1324" s="187">
        <f t="shared" si="749"/>
        <v>509511</v>
      </c>
      <c r="AS1324" s="160">
        <f>IFERROR(AR1324/AO1319,"-")</f>
        <v>4.5231552139357398E-3</v>
      </c>
      <c r="AT1324" s="187">
        <f t="shared" si="750"/>
        <v>41</v>
      </c>
      <c r="AU1324" s="160">
        <f>IFERROR(AT1324/AP1319,"-")</f>
        <v>0.25465838509316768</v>
      </c>
      <c r="AV1324" s="190">
        <f t="shared" si="755"/>
        <v>12427.09756097561</v>
      </c>
      <c r="AW1324" s="101">
        <f t="shared" si="765"/>
        <v>2.8771929824561403E-2</v>
      </c>
      <c r="AX1324" s="112"/>
      <c r="BN1324" s="1"/>
      <c r="BO1324" s="1"/>
      <c r="BP1324" s="4"/>
      <c r="BQ1324" s="4"/>
      <c r="BR1324" s="1"/>
      <c r="BS1324" s="1"/>
      <c r="BT1324" s="1"/>
      <c r="BU1324" s="1"/>
      <c r="BV1324" s="1"/>
      <c r="BW1324" s="1"/>
      <c r="BX1324" s="1"/>
      <c r="CA1324" s="9"/>
      <c r="CB1324" s="138"/>
      <c r="CC1324" s="138"/>
      <c r="CD1324" s="138"/>
      <c r="CE1324" s="138"/>
      <c r="CF1324" s="138"/>
      <c r="CG1324" s="138"/>
      <c r="CH1324" s="1"/>
      <c r="CI1324" s="9"/>
      <c r="CJ1324" s="130"/>
      <c r="CK1324" s="130"/>
      <c r="CL1324" s="130"/>
      <c r="CM1324" s="1"/>
      <c r="CN1324" s="1"/>
      <c r="CO1324" s="1"/>
      <c r="CP1324" s="1"/>
      <c r="CQ1324" s="1"/>
    </row>
    <row r="1325" spans="2:95" s="14" customFormat="1" ht="13.5" customHeight="1">
      <c r="B1325" s="451"/>
      <c r="C1325" s="566"/>
      <c r="D1325" s="581"/>
      <c r="E1325" s="569"/>
      <c r="F1325" s="569"/>
      <c r="G1325" s="117" t="s">
        <v>138</v>
      </c>
      <c r="H1325" s="187">
        <v>1969743</v>
      </c>
      <c r="I1325" s="160">
        <f>IFERROR(H1325/E1319,"-")</f>
        <v>2.3476534644980736E-2</v>
      </c>
      <c r="J1325" s="187">
        <v>39</v>
      </c>
      <c r="K1325" s="160">
        <f>IFERROR(J1325/F1319,"-")</f>
        <v>0.32231404958677684</v>
      </c>
      <c r="L1325" s="190">
        <f t="shared" si="751"/>
        <v>50506.230769230766</v>
      </c>
      <c r="M1325" s="101">
        <f t="shared" si="761"/>
        <v>2.736842105263158E-2</v>
      </c>
      <c r="N1325" s="569"/>
      <c r="O1325" s="569"/>
      <c r="P1325" s="117" t="s">
        <v>138</v>
      </c>
      <c r="Q1325" s="187">
        <v>120578</v>
      </c>
      <c r="R1325" s="160">
        <f>IFERROR(Q1325/N1319,"-")</f>
        <v>9.1242455611451126E-3</v>
      </c>
      <c r="S1325" s="187">
        <v>2</v>
      </c>
      <c r="T1325" s="160">
        <f>IFERROR(S1325/O1319,"-")</f>
        <v>0.15384615384615385</v>
      </c>
      <c r="U1325" s="190">
        <f t="shared" si="752"/>
        <v>60289</v>
      </c>
      <c r="V1325" s="101">
        <f t="shared" si="762"/>
        <v>1.4035087719298245E-3</v>
      </c>
      <c r="W1325" s="569"/>
      <c r="X1325" s="569"/>
      <c r="Y1325" s="117" t="s">
        <v>138</v>
      </c>
      <c r="Z1325" s="187">
        <v>234302</v>
      </c>
      <c r="AA1325" s="160">
        <f>IFERROR(Z1325/W1319,"-")</f>
        <v>4.0308010439049059E-2</v>
      </c>
      <c r="AB1325" s="187">
        <v>5</v>
      </c>
      <c r="AC1325" s="160">
        <f>IFERROR(AB1325/X1319,"-")</f>
        <v>0.38461538461538464</v>
      </c>
      <c r="AD1325" s="190">
        <f t="shared" si="753"/>
        <v>46860.4</v>
      </c>
      <c r="AE1325" s="101">
        <f t="shared" si="763"/>
        <v>3.5087719298245615E-3</v>
      </c>
      <c r="AF1325" s="569"/>
      <c r="AG1325" s="569"/>
      <c r="AH1325" s="117" t="s">
        <v>138</v>
      </c>
      <c r="AI1325" s="187">
        <v>489017</v>
      </c>
      <c r="AJ1325" s="160">
        <f>IFERROR(AI1325/AF1319,"-")</f>
        <v>5.0338874877760051E-2</v>
      </c>
      <c r="AK1325" s="187">
        <v>3</v>
      </c>
      <c r="AL1325" s="160">
        <f>IFERROR(AK1325/AG1319,"-")</f>
        <v>0.21428571428571427</v>
      </c>
      <c r="AM1325" s="190">
        <f t="shared" si="754"/>
        <v>163005.66666666666</v>
      </c>
      <c r="AN1325" s="101">
        <f t="shared" si="764"/>
        <v>2.1052631578947368E-3</v>
      </c>
      <c r="AO1325" s="569"/>
      <c r="AP1325" s="586"/>
      <c r="AQ1325" s="117" t="s">
        <v>138</v>
      </c>
      <c r="AR1325" s="187">
        <f t="shared" si="749"/>
        <v>2813640</v>
      </c>
      <c r="AS1325" s="160">
        <f>IFERROR(AR1325/AO1319,"-")</f>
        <v>2.49779306749769E-2</v>
      </c>
      <c r="AT1325" s="187">
        <f t="shared" si="750"/>
        <v>49</v>
      </c>
      <c r="AU1325" s="160">
        <f>IFERROR(AT1325/AP1319,"-")</f>
        <v>0.30434782608695654</v>
      </c>
      <c r="AV1325" s="190">
        <f t="shared" si="755"/>
        <v>57421.224489795917</v>
      </c>
      <c r="AW1325" s="101">
        <f t="shared" si="765"/>
        <v>3.43859649122807E-2</v>
      </c>
      <c r="AX1325" s="112"/>
      <c r="BN1325" s="1"/>
      <c r="BO1325" s="1"/>
      <c r="BP1325" s="4"/>
      <c r="BQ1325" s="4"/>
      <c r="BR1325" s="1"/>
      <c r="BS1325" s="1"/>
      <c r="BT1325" s="1"/>
      <c r="BU1325" s="1"/>
      <c r="BV1325" s="1"/>
      <c r="BW1325" s="1"/>
      <c r="BX1325" s="1"/>
      <c r="CA1325" s="9"/>
      <c r="CB1325" s="138"/>
      <c r="CC1325" s="138"/>
      <c r="CD1325" s="138"/>
      <c r="CE1325" s="138"/>
      <c r="CF1325" s="138"/>
      <c r="CG1325" s="138"/>
      <c r="CH1325" s="1"/>
      <c r="CI1325" s="9"/>
      <c r="CJ1325" s="130"/>
      <c r="CK1325" s="130"/>
      <c r="CL1325" s="130"/>
      <c r="CM1325" s="1"/>
      <c r="CN1325" s="1"/>
      <c r="CO1325" s="1"/>
      <c r="CP1325" s="1"/>
      <c r="CQ1325" s="1"/>
    </row>
    <row r="1326" spans="2:95" s="14" customFormat="1" ht="13.5" customHeight="1">
      <c r="B1326" s="451"/>
      <c r="C1326" s="566"/>
      <c r="D1326" s="581"/>
      <c r="E1326" s="569"/>
      <c r="F1326" s="569"/>
      <c r="G1326" s="117" t="s">
        <v>139</v>
      </c>
      <c r="H1326" s="187">
        <v>106171</v>
      </c>
      <c r="I1326" s="160">
        <f>IFERROR(H1326/E1319,"-")</f>
        <v>1.2654072941456066E-3</v>
      </c>
      <c r="J1326" s="187">
        <v>11</v>
      </c>
      <c r="K1326" s="160">
        <f>IFERROR(J1326/F1319,"-")</f>
        <v>9.0909090909090912E-2</v>
      </c>
      <c r="L1326" s="190">
        <f t="shared" si="751"/>
        <v>9651.9090909090901</v>
      </c>
      <c r="M1326" s="101">
        <f t="shared" si="761"/>
        <v>7.7192982456140355E-3</v>
      </c>
      <c r="N1326" s="569"/>
      <c r="O1326" s="569"/>
      <c r="P1326" s="117" t="s">
        <v>139</v>
      </c>
      <c r="Q1326" s="187">
        <v>5029</v>
      </c>
      <c r="R1326" s="160">
        <f>IFERROR(Q1326/N1319,"-")</f>
        <v>3.8054894696378086E-4</v>
      </c>
      <c r="S1326" s="187">
        <v>1</v>
      </c>
      <c r="T1326" s="160">
        <f>IFERROR(S1326/O1319,"-")</f>
        <v>7.6923076923076927E-2</v>
      </c>
      <c r="U1326" s="190">
        <f t="shared" si="752"/>
        <v>5029</v>
      </c>
      <c r="V1326" s="101">
        <f t="shared" si="762"/>
        <v>7.0175438596491223E-4</v>
      </c>
      <c r="W1326" s="569"/>
      <c r="X1326" s="569"/>
      <c r="Y1326" s="117" t="s">
        <v>139</v>
      </c>
      <c r="Z1326" s="187">
        <v>31449</v>
      </c>
      <c r="AA1326" s="160">
        <f>IFERROR(Z1326/W1319,"-")</f>
        <v>5.4103107113795609E-3</v>
      </c>
      <c r="AB1326" s="187">
        <v>4</v>
      </c>
      <c r="AC1326" s="160">
        <f>IFERROR(AB1326/X1319,"-")</f>
        <v>0.30769230769230771</v>
      </c>
      <c r="AD1326" s="190">
        <f t="shared" si="753"/>
        <v>7862.25</v>
      </c>
      <c r="AE1326" s="101">
        <f t="shared" si="763"/>
        <v>2.8070175438596489E-3</v>
      </c>
      <c r="AF1326" s="569"/>
      <c r="AG1326" s="569"/>
      <c r="AH1326" s="117" t="s">
        <v>139</v>
      </c>
      <c r="AI1326" s="187">
        <v>13372</v>
      </c>
      <c r="AJ1326" s="160">
        <f>IFERROR(AI1326/AF1319,"-")</f>
        <v>1.3764990478151216E-3</v>
      </c>
      <c r="AK1326" s="187">
        <v>1</v>
      </c>
      <c r="AL1326" s="160">
        <f>IFERROR(AK1326/AG1319,"-")</f>
        <v>7.1428571428571425E-2</v>
      </c>
      <c r="AM1326" s="190">
        <f t="shared" si="754"/>
        <v>13372</v>
      </c>
      <c r="AN1326" s="101">
        <f t="shared" si="764"/>
        <v>7.0175438596491223E-4</v>
      </c>
      <c r="AO1326" s="569"/>
      <c r="AP1326" s="586"/>
      <c r="AQ1326" s="117" t="s">
        <v>139</v>
      </c>
      <c r="AR1326" s="187">
        <f t="shared" si="749"/>
        <v>156021</v>
      </c>
      <c r="AS1326" s="160">
        <f>IFERROR(AR1326/AO1319,"-")</f>
        <v>1.3850676425699701E-3</v>
      </c>
      <c r="AT1326" s="187">
        <f t="shared" si="750"/>
        <v>17</v>
      </c>
      <c r="AU1326" s="160">
        <f>IFERROR(AT1326/AP1319,"-")</f>
        <v>0.10559006211180125</v>
      </c>
      <c r="AV1326" s="190">
        <f t="shared" si="755"/>
        <v>9177.7058823529405</v>
      </c>
      <c r="AW1326" s="101">
        <f t="shared" si="765"/>
        <v>1.1929824561403509E-2</v>
      </c>
      <c r="AX1326" s="112"/>
      <c r="BN1326" s="1"/>
      <c r="BO1326" s="1"/>
      <c r="BP1326" s="4"/>
      <c r="BQ1326" s="4"/>
      <c r="BR1326" s="1"/>
      <c r="BS1326" s="1"/>
      <c r="BT1326" s="1"/>
      <c r="BU1326" s="1"/>
      <c r="BV1326" s="1"/>
      <c r="BW1326" s="1"/>
      <c r="BX1326" s="1"/>
      <c r="CA1326" s="9"/>
      <c r="CB1326" s="138"/>
      <c r="CC1326" s="138"/>
      <c r="CD1326" s="138"/>
      <c r="CE1326" s="138"/>
      <c r="CF1326" s="138"/>
      <c r="CG1326" s="138"/>
      <c r="CH1326" s="1"/>
      <c r="CI1326" s="9"/>
      <c r="CJ1326" s="130"/>
      <c r="CK1326" s="130"/>
      <c r="CL1326" s="130"/>
      <c r="CM1326" s="1"/>
      <c r="CN1326" s="1"/>
      <c r="CO1326" s="1"/>
      <c r="CP1326" s="1"/>
      <c r="CQ1326" s="1"/>
    </row>
    <row r="1327" spans="2:95" s="14" customFormat="1" ht="13.5" customHeight="1">
      <c r="B1327" s="451"/>
      <c r="C1327" s="566"/>
      <c r="D1327" s="581"/>
      <c r="E1327" s="569"/>
      <c r="F1327" s="569"/>
      <c r="G1327" s="117" t="s">
        <v>149</v>
      </c>
      <c r="H1327" s="187">
        <v>0</v>
      </c>
      <c r="I1327" s="160">
        <f>IFERROR(H1327/E1319,"-")</f>
        <v>0</v>
      </c>
      <c r="J1327" s="187">
        <v>0</v>
      </c>
      <c r="K1327" s="160">
        <f>IFERROR(J1327/F1319,"-")</f>
        <v>0</v>
      </c>
      <c r="L1327" s="190" t="str">
        <f t="shared" si="751"/>
        <v>-</v>
      </c>
      <c r="M1327" s="101">
        <f t="shared" si="761"/>
        <v>0</v>
      </c>
      <c r="N1327" s="569"/>
      <c r="O1327" s="569"/>
      <c r="P1327" s="117" t="s">
        <v>149</v>
      </c>
      <c r="Q1327" s="187">
        <v>0</v>
      </c>
      <c r="R1327" s="160">
        <f>IFERROR(Q1327/N1319,"-")</f>
        <v>0</v>
      </c>
      <c r="S1327" s="187">
        <v>0</v>
      </c>
      <c r="T1327" s="160">
        <f>IFERROR(S1327/O1319,"-")</f>
        <v>0</v>
      </c>
      <c r="U1327" s="190" t="str">
        <f t="shared" si="752"/>
        <v>-</v>
      </c>
      <c r="V1327" s="101">
        <f t="shared" si="762"/>
        <v>0</v>
      </c>
      <c r="W1327" s="569"/>
      <c r="X1327" s="569"/>
      <c r="Y1327" s="117" t="s">
        <v>149</v>
      </c>
      <c r="Z1327" s="187">
        <v>0</v>
      </c>
      <c r="AA1327" s="160">
        <f>IFERROR(Z1327/W1319,"-")</f>
        <v>0</v>
      </c>
      <c r="AB1327" s="187">
        <v>0</v>
      </c>
      <c r="AC1327" s="160">
        <f>IFERROR(AB1327/X1319,"-")</f>
        <v>0</v>
      </c>
      <c r="AD1327" s="190" t="str">
        <f t="shared" si="753"/>
        <v>-</v>
      </c>
      <c r="AE1327" s="101">
        <f t="shared" si="763"/>
        <v>0</v>
      </c>
      <c r="AF1327" s="569"/>
      <c r="AG1327" s="569"/>
      <c r="AH1327" s="117" t="s">
        <v>149</v>
      </c>
      <c r="AI1327" s="187">
        <v>0</v>
      </c>
      <c r="AJ1327" s="160">
        <f>IFERROR(AI1327/AF1319,"-")</f>
        <v>0</v>
      </c>
      <c r="AK1327" s="187">
        <v>0</v>
      </c>
      <c r="AL1327" s="160">
        <f>IFERROR(AK1327/AG1319,"-")</f>
        <v>0</v>
      </c>
      <c r="AM1327" s="190" t="str">
        <f t="shared" si="754"/>
        <v>-</v>
      </c>
      <c r="AN1327" s="101">
        <f t="shared" si="764"/>
        <v>0</v>
      </c>
      <c r="AO1327" s="569"/>
      <c r="AP1327" s="586"/>
      <c r="AQ1327" s="117" t="s">
        <v>149</v>
      </c>
      <c r="AR1327" s="187">
        <f t="shared" si="749"/>
        <v>0</v>
      </c>
      <c r="AS1327" s="160">
        <f>IFERROR(AR1327/AO1319,"-")</f>
        <v>0</v>
      </c>
      <c r="AT1327" s="187">
        <f t="shared" si="750"/>
        <v>0</v>
      </c>
      <c r="AU1327" s="160">
        <f>IFERROR(AT1327/AP1319,"-")</f>
        <v>0</v>
      </c>
      <c r="AV1327" s="190" t="str">
        <f t="shared" si="755"/>
        <v>-</v>
      </c>
      <c r="AW1327" s="101">
        <f t="shared" si="765"/>
        <v>0</v>
      </c>
      <c r="AX1327" s="112"/>
      <c r="BN1327" s="1"/>
      <c r="BO1327" s="1"/>
      <c r="BP1327" s="4"/>
      <c r="BQ1327" s="4"/>
      <c r="BR1327" s="1"/>
      <c r="BS1327" s="1"/>
      <c r="BT1327" s="1"/>
      <c r="BU1327" s="1"/>
      <c r="BV1327" s="1"/>
      <c r="BW1327" s="1"/>
      <c r="BX1327" s="1"/>
      <c r="CA1327" s="9"/>
      <c r="CB1327" s="138"/>
      <c r="CC1327" s="138"/>
      <c r="CD1327" s="138"/>
      <c r="CE1327" s="138"/>
      <c r="CF1327" s="138"/>
      <c r="CG1327" s="138"/>
      <c r="CH1327" s="1"/>
      <c r="CI1327" s="9"/>
      <c r="CJ1327" s="130"/>
      <c r="CK1327" s="130"/>
      <c r="CL1327" s="130"/>
      <c r="CM1327" s="1"/>
      <c r="CN1327" s="1"/>
      <c r="CO1327" s="1"/>
      <c r="CP1327" s="1"/>
      <c r="CQ1327" s="1"/>
    </row>
    <row r="1328" spans="2:95" s="14" customFormat="1" ht="13.5" customHeight="1">
      <c r="B1328" s="451"/>
      <c r="C1328" s="566"/>
      <c r="D1328" s="581"/>
      <c r="E1328" s="569"/>
      <c r="F1328" s="569"/>
      <c r="G1328" s="117" t="s">
        <v>140</v>
      </c>
      <c r="H1328" s="187">
        <v>22485</v>
      </c>
      <c r="I1328" s="160">
        <f>IFERROR(H1328/E1319,"-")</f>
        <v>2.6798921559431448E-4</v>
      </c>
      <c r="J1328" s="187">
        <v>1</v>
      </c>
      <c r="K1328" s="160">
        <f>IFERROR(J1328/F1319,"-")</f>
        <v>8.2644628099173556E-3</v>
      </c>
      <c r="L1328" s="190">
        <f t="shared" si="751"/>
        <v>22485</v>
      </c>
      <c r="M1328" s="101">
        <f t="shared" si="761"/>
        <v>7.0175438596491223E-4</v>
      </c>
      <c r="N1328" s="569"/>
      <c r="O1328" s="569"/>
      <c r="P1328" s="117" t="s">
        <v>140</v>
      </c>
      <c r="Q1328" s="187">
        <v>0</v>
      </c>
      <c r="R1328" s="160">
        <f>IFERROR(Q1328/N1319,"-")</f>
        <v>0</v>
      </c>
      <c r="S1328" s="187">
        <v>0</v>
      </c>
      <c r="T1328" s="160">
        <f>IFERROR(S1328/O1319,"-")</f>
        <v>0</v>
      </c>
      <c r="U1328" s="190" t="str">
        <f t="shared" si="752"/>
        <v>-</v>
      </c>
      <c r="V1328" s="101">
        <f t="shared" si="762"/>
        <v>0</v>
      </c>
      <c r="W1328" s="569"/>
      <c r="X1328" s="569"/>
      <c r="Y1328" s="117" t="s">
        <v>140</v>
      </c>
      <c r="Z1328" s="187">
        <v>0</v>
      </c>
      <c r="AA1328" s="160">
        <f>IFERROR(Z1328/W1319,"-")</f>
        <v>0</v>
      </c>
      <c r="AB1328" s="187">
        <v>0</v>
      </c>
      <c r="AC1328" s="160">
        <f>IFERROR(AB1328/X1319,"-")</f>
        <v>0</v>
      </c>
      <c r="AD1328" s="190" t="str">
        <f t="shared" si="753"/>
        <v>-</v>
      </c>
      <c r="AE1328" s="101">
        <f t="shared" si="763"/>
        <v>0</v>
      </c>
      <c r="AF1328" s="569"/>
      <c r="AG1328" s="569"/>
      <c r="AH1328" s="117" t="s">
        <v>140</v>
      </c>
      <c r="AI1328" s="187">
        <v>0</v>
      </c>
      <c r="AJ1328" s="160">
        <f>IFERROR(AI1328/AF1319,"-")</f>
        <v>0</v>
      </c>
      <c r="AK1328" s="187">
        <v>0</v>
      </c>
      <c r="AL1328" s="160">
        <f>IFERROR(AK1328/AG1319,"-")</f>
        <v>0</v>
      </c>
      <c r="AM1328" s="190" t="str">
        <f t="shared" si="754"/>
        <v>-</v>
      </c>
      <c r="AN1328" s="101">
        <f t="shared" si="764"/>
        <v>0</v>
      </c>
      <c r="AO1328" s="569"/>
      <c r="AP1328" s="586"/>
      <c r="AQ1328" s="117" t="s">
        <v>140</v>
      </c>
      <c r="AR1328" s="187">
        <f t="shared" si="749"/>
        <v>22485</v>
      </c>
      <c r="AS1328" s="160">
        <f>IFERROR(AR1328/AO1319,"-")</f>
        <v>1.9960932145791772E-4</v>
      </c>
      <c r="AT1328" s="187">
        <f t="shared" si="750"/>
        <v>1</v>
      </c>
      <c r="AU1328" s="160">
        <f>IFERROR(AT1328/AP1319,"-")</f>
        <v>6.2111801242236021E-3</v>
      </c>
      <c r="AV1328" s="190">
        <f t="shared" si="755"/>
        <v>22485</v>
      </c>
      <c r="AW1328" s="101">
        <f t="shared" si="765"/>
        <v>7.0175438596491223E-4</v>
      </c>
      <c r="AX1328" s="112"/>
      <c r="BN1328" s="1"/>
      <c r="BO1328" s="1"/>
      <c r="BP1328" s="4"/>
      <c r="BQ1328" s="4"/>
      <c r="BR1328" s="1"/>
      <c r="BS1328" s="1"/>
      <c r="BT1328" s="1"/>
      <c r="BU1328" s="1"/>
      <c r="BV1328" s="1"/>
      <c r="BW1328" s="1"/>
      <c r="BX1328" s="1"/>
      <c r="CA1328" s="9"/>
      <c r="CB1328" s="138"/>
      <c r="CC1328" s="138"/>
      <c r="CD1328" s="138"/>
      <c r="CE1328" s="138"/>
      <c r="CF1328" s="138"/>
      <c r="CG1328" s="138"/>
      <c r="CH1328" s="1"/>
      <c r="CI1328" s="9"/>
      <c r="CJ1328" s="130"/>
      <c r="CK1328" s="130"/>
      <c r="CL1328" s="130"/>
      <c r="CM1328" s="1"/>
      <c r="CN1328" s="1"/>
      <c r="CO1328" s="1"/>
      <c r="CP1328" s="1"/>
      <c r="CQ1328" s="1"/>
    </row>
    <row r="1329" spans="2:95" s="14" customFormat="1" ht="13.5" customHeight="1">
      <c r="B1329" s="451"/>
      <c r="C1329" s="566"/>
      <c r="D1329" s="581"/>
      <c r="E1329" s="569"/>
      <c r="F1329" s="569"/>
      <c r="G1329" s="117" t="s">
        <v>141</v>
      </c>
      <c r="H1329" s="187">
        <v>43700</v>
      </c>
      <c r="I1329" s="160">
        <f>IFERROR(H1329/E1319,"-")</f>
        <v>5.2084183773500308E-4</v>
      </c>
      <c r="J1329" s="187">
        <v>7</v>
      </c>
      <c r="K1329" s="160">
        <f>IFERROR(J1329/F1319,"-")</f>
        <v>5.7851239669421489E-2</v>
      </c>
      <c r="L1329" s="190">
        <f t="shared" si="751"/>
        <v>6242.8571428571431</v>
      </c>
      <c r="M1329" s="101">
        <f t="shared" si="761"/>
        <v>4.9122807017543861E-3</v>
      </c>
      <c r="N1329" s="569"/>
      <c r="O1329" s="569"/>
      <c r="P1329" s="117" t="s">
        <v>141</v>
      </c>
      <c r="Q1329" s="187">
        <v>2865</v>
      </c>
      <c r="R1329" s="160">
        <f>IFERROR(Q1329/N1319,"-")</f>
        <v>2.1679712329513467E-4</v>
      </c>
      <c r="S1329" s="187">
        <v>1</v>
      </c>
      <c r="T1329" s="160">
        <f>IFERROR(S1329/O1319,"-")</f>
        <v>7.6923076923076927E-2</v>
      </c>
      <c r="U1329" s="190">
        <f t="shared" si="752"/>
        <v>2865</v>
      </c>
      <c r="V1329" s="101">
        <f t="shared" si="762"/>
        <v>7.0175438596491223E-4</v>
      </c>
      <c r="W1329" s="569"/>
      <c r="X1329" s="569"/>
      <c r="Y1329" s="117" t="s">
        <v>141</v>
      </c>
      <c r="Z1329" s="187">
        <v>19239</v>
      </c>
      <c r="AA1329" s="160">
        <f>IFERROR(Z1329/W1319,"-")</f>
        <v>3.3097703512426908E-3</v>
      </c>
      <c r="AB1329" s="187">
        <v>1</v>
      </c>
      <c r="AC1329" s="160">
        <f>IFERROR(AB1329/X1319,"-")</f>
        <v>7.6923076923076927E-2</v>
      </c>
      <c r="AD1329" s="190">
        <f t="shared" si="753"/>
        <v>19239</v>
      </c>
      <c r="AE1329" s="101">
        <f t="shared" si="763"/>
        <v>7.0175438596491223E-4</v>
      </c>
      <c r="AF1329" s="569"/>
      <c r="AG1329" s="569"/>
      <c r="AH1329" s="117" t="s">
        <v>141</v>
      </c>
      <c r="AI1329" s="187">
        <v>12215</v>
      </c>
      <c r="AJ1329" s="160">
        <f>IFERROR(AI1329/AF1319,"-")</f>
        <v>1.2573987338514593E-3</v>
      </c>
      <c r="AK1329" s="187">
        <v>2</v>
      </c>
      <c r="AL1329" s="160">
        <f>IFERROR(AK1329/AG1319,"-")</f>
        <v>0.14285714285714285</v>
      </c>
      <c r="AM1329" s="190">
        <f t="shared" si="754"/>
        <v>6107.5</v>
      </c>
      <c r="AN1329" s="101">
        <f t="shared" si="764"/>
        <v>1.4035087719298245E-3</v>
      </c>
      <c r="AO1329" s="569"/>
      <c r="AP1329" s="586"/>
      <c r="AQ1329" s="117" t="s">
        <v>141</v>
      </c>
      <c r="AR1329" s="187">
        <f t="shared" si="749"/>
        <v>78019</v>
      </c>
      <c r="AS1329" s="160">
        <f>IFERROR(AR1329/AO1319,"-")</f>
        <v>6.9260927955638353E-4</v>
      </c>
      <c r="AT1329" s="187">
        <f t="shared" si="750"/>
        <v>11</v>
      </c>
      <c r="AU1329" s="160">
        <f>IFERROR(AT1329/AP1319,"-")</f>
        <v>6.8322981366459631E-2</v>
      </c>
      <c r="AV1329" s="190">
        <f t="shared" si="755"/>
        <v>7092.636363636364</v>
      </c>
      <c r="AW1329" s="101">
        <f t="shared" si="765"/>
        <v>7.7192982456140355E-3</v>
      </c>
      <c r="AX1329" s="112"/>
      <c r="BN1329" s="1"/>
      <c r="BO1329" s="1"/>
      <c r="BP1329" s="4"/>
      <c r="BQ1329" s="4"/>
      <c r="BR1329" s="1"/>
      <c r="BS1329" s="1"/>
      <c r="BT1329" s="1"/>
      <c r="BU1329" s="1"/>
      <c r="BV1329" s="1"/>
      <c r="BW1329" s="1"/>
      <c r="BX1329" s="1"/>
      <c r="CA1329" s="9"/>
      <c r="CB1329" s="138"/>
      <c r="CC1329" s="138"/>
      <c r="CD1329" s="138"/>
      <c r="CE1329" s="138"/>
      <c r="CF1329" s="138"/>
      <c r="CG1329" s="138"/>
      <c r="CH1329" s="1"/>
      <c r="CI1329" s="9"/>
      <c r="CJ1329" s="130"/>
      <c r="CK1329" s="130"/>
      <c r="CL1329" s="130"/>
      <c r="CM1329" s="1"/>
      <c r="CN1329" s="1"/>
      <c r="CO1329" s="1"/>
      <c r="CP1329" s="1"/>
      <c r="CQ1329" s="1"/>
    </row>
    <row r="1330" spans="2:95" s="14" customFormat="1" ht="13.5" customHeight="1">
      <c r="B1330" s="451"/>
      <c r="C1330" s="566"/>
      <c r="D1330" s="581"/>
      <c r="E1330" s="569"/>
      <c r="F1330" s="569"/>
      <c r="G1330" s="117" t="s">
        <v>142</v>
      </c>
      <c r="H1330" s="187">
        <v>49204</v>
      </c>
      <c r="I1330" s="160">
        <f>IFERROR(H1330/E1319,"-")</f>
        <v>5.8644168841906388E-4</v>
      </c>
      <c r="J1330" s="187">
        <v>1</v>
      </c>
      <c r="K1330" s="160">
        <f>IFERROR(J1330/F1319,"-")</f>
        <v>8.2644628099173556E-3</v>
      </c>
      <c r="L1330" s="190">
        <f t="shared" si="751"/>
        <v>49204</v>
      </c>
      <c r="M1330" s="101">
        <f t="shared" si="761"/>
        <v>7.0175438596491223E-4</v>
      </c>
      <c r="N1330" s="569"/>
      <c r="O1330" s="569"/>
      <c r="P1330" s="117" t="s">
        <v>142</v>
      </c>
      <c r="Q1330" s="187">
        <v>4905</v>
      </c>
      <c r="R1330" s="160">
        <f>IFERROR(Q1330/N1319,"-")</f>
        <v>3.7116575558905255E-4</v>
      </c>
      <c r="S1330" s="187">
        <v>1</v>
      </c>
      <c r="T1330" s="160">
        <f>IFERROR(S1330/O1319,"-")</f>
        <v>7.6923076923076927E-2</v>
      </c>
      <c r="U1330" s="190">
        <f t="shared" si="752"/>
        <v>4905</v>
      </c>
      <c r="V1330" s="101">
        <f t="shared" si="762"/>
        <v>7.0175438596491223E-4</v>
      </c>
      <c r="W1330" s="569"/>
      <c r="X1330" s="569"/>
      <c r="Y1330" s="117" t="s">
        <v>142</v>
      </c>
      <c r="Z1330" s="187">
        <v>0</v>
      </c>
      <c r="AA1330" s="160">
        <f>IFERROR(Z1330/W1319,"-")</f>
        <v>0</v>
      </c>
      <c r="AB1330" s="187">
        <v>0</v>
      </c>
      <c r="AC1330" s="160">
        <f>IFERROR(AB1330/X1319,"-")</f>
        <v>0</v>
      </c>
      <c r="AD1330" s="190" t="str">
        <f t="shared" si="753"/>
        <v>-</v>
      </c>
      <c r="AE1330" s="101">
        <f t="shared" si="763"/>
        <v>0</v>
      </c>
      <c r="AF1330" s="569"/>
      <c r="AG1330" s="569"/>
      <c r="AH1330" s="117" t="s">
        <v>142</v>
      </c>
      <c r="AI1330" s="187">
        <v>0</v>
      </c>
      <c r="AJ1330" s="160">
        <f>IFERROR(AI1330/AF1319,"-")</f>
        <v>0</v>
      </c>
      <c r="AK1330" s="187">
        <v>0</v>
      </c>
      <c r="AL1330" s="160">
        <f>IFERROR(AK1330/AG1319,"-")</f>
        <v>0</v>
      </c>
      <c r="AM1330" s="190" t="str">
        <f t="shared" si="754"/>
        <v>-</v>
      </c>
      <c r="AN1330" s="101">
        <f t="shared" si="764"/>
        <v>0</v>
      </c>
      <c r="AO1330" s="569"/>
      <c r="AP1330" s="586"/>
      <c r="AQ1330" s="117" t="s">
        <v>142</v>
      </c>
      <c r="AR1330" s="187">
        <f t="shared" si="749"/>
        <v>54109</v>
      </c>
      <c r="AS1330" s="160">
        <f>IFERROR(AR1330/AO1319,"-")</f>
        <v>4.8034960083462173E-4</v>
      </c>
      <c r="AT1330" s="187">
        <f t="shared" si="750"/>
        <v>2</v>
      </c>
      <c r="AU1330" s="160">
        <f>IFERROR(AT1330/AP1319,"-")</f>
        <v>1.2422360248447204E-2</v>
      </c>
      <c r="AV1330" s="190">
        <f t="shared" si="755"/>
        <v>27054.5</v>
      </c>
      <c r="AW1330" s="101">
        <f t="shared" si="765"/>
        <v>1.4035087719298245E-3</v>
      </c>
      <c r="AX1330" s="112"/>
      <c r="BN1330" s="1"/>
      <c r="BO1330" s="1"/>
      <c r="BP1330" s="4"/>
      <c r="BQ1330" s="4"/>
      <c r="BR1330" s="1"/>
      <c r="BS1330" s="1"/>
      <c r="BT1330" s="1"/>
      <c r="BU1330" s="1"/>
      <c r="BV1330" s="1"/>
      <c r="BW1330" s="1"/>
      <c r="BX1330" s="1"/>
      <c r="CA1330" s="9"/>
      <c r="CB1330" s="138"/>
      <c r="CC1330" s="138"/>
      <c r="CD1330" s="138"/>
      <c r="CE1330" s="138"/>
      <c r="CF1330" s="138"/>
      <c r="CG1330" s="138"/>
      <c r="CH1330" s="1"/>
      <c r="CI1330" s="9"/>
      <c r="CJ1330" s="130"/>
      <c r="CK1330" s="130"/>
      <c r="CL1330" s="130"/>
      <c r="CM1330" s="1"/>
      <c r="CN1330" s="1"/>
      <c r="CO1330" s="1"/>
      <c r="CP1330" s="1"/>
      <c r="CQ1330" s="1"/>
    </row>
    <row r="1331" spans="2:95" s="14" customFormat="1" ht="13.5" customHeight="1">
      <c r="B1331" s="451"/>
      <c r="C1331" s="566"/>
      <c r="D1331" s="581"/>
      <c r="E1331" s="569"/>
      <c r="F1331" s="569"/>
      <c r="G1331" s="117" t="s">
        <v>143</v>
      </c>
      <c r="H1331" s="187">
        <v>77754</v>
      </c>
      <c r="I1331" s="160">
        <f>IFERROR(H1331/E1319,"-")</f>
        <v>9.267170766875842E-4</v>
      </c>
      <c r="J1331" s="187">
        <v>1</v>
      </c>
      <c r="K1331" s="160">
        <f>IFERROR(J1331/F1319,"-")</f>
        <v>8.2644628099173556E-3</v>
      </c>
      <c r="L1331" s="190">
        <f t="shared" si="751"/>
        <v>77754</v>
      </c>
      <c r="M1331" s="101">
        <f t="shared" si="761"/>
        <v>7.0175438596491223E-4</v>
      </c>
      <c r="N1331" s="569"/>
      <c r="O1331" s="569"/>
      <c r="P1331" s="117" t="s">
        <v>143</v>
      </c>
      <c r="Q1331" s="187">
        <v>0</v>
      </c>
      <c r="R1331" s="160">
        <f>IFERROR(Q1331/N1319,"-")</f>
        <v>0</v>
      </c>
      <c r="S1331" s="187">
        <v>0</v>
      </c>
      <c r="T1331" s="160">
        <f>IFERROR(S1331/O1319,"-")</f>
        <v>0</v>
      </c>
      <c r="U1331" s="190" t="str">
        <f t="shared" si="752"/>
        <v>-</v>
      </c>
      <c r="V1331" s="101">
        <f t="shared" si="762"/>
        <v>0</v>
      </c>
      <c r="W1331" s="569"/>
      <c r="X1331" s="569"/>
      <c r="Y1331" s="117" t="s">
        <v>143</v>
      </c>
      <c r="Z1331" s="187">
        <v>0</v>
      </c>
      <c r="AA1331" s="160">
        <f>IFERROR(Z1331/W1319,"-")</f>
        <v>0</v>
      </c>
      <c r="AB1331" s="187">
        <v>0</v>
      </c>
      <c r="AC1331" s="160">
        <f>IFERROR(AB1331/X1319,"-")</f>
        <v>0</v>
      </c>
      <c r="AD1331" s="190" t="str">
        <f t="shared" si="753"/>
        <v>-</v>
      </c>
      <c r="AE1331" s="101">
        <f t="shared" si="763"/>
        <v>0</v>
      </c>
      <c r="AF1331" s="569"/>
      <c r="AG1331" s="569"/>
      <c r="AH1331" s="117" t="s">
        <v>143</v>
      </c>
      <c r="AI1331" s="187">
        <v>0</v>
      </c>
      <c r="AJ1331" s="160">
        <f>IFERROR(AI1331/AF1319,"-")</f>
        <v>0</v>
      </c>
      <c r="AK1331" s="187">
        <v>0</v>
      </c>
      <c r="AL1331" s="160">
        <f>IFERROR(AK1331/AG1319,"-")</f>
        <v>0</v>
      </c>
      <c r="AM1331" s="190" t="str">
        <f t="shared" si="754"/>
        <v>-</v>
      </c>
      <c r="AN1331" s="101">
        <f t="shared" si="764"/>
        <v>0</v>
      </c>
      <c r="AO1331" s="569"/>
      <c r="AP1331" s="586"/>
      <c r="AQ1331" s="117" t="s">
        <v>143</v>
      </c>
      <c r="AR1331" s="187">
        <f t="shared" si="749"/>
        <v>77754</v>
      </c>
      <c r="AS1331" s="160">
        <f>IFERROR(AR1331/AO1319,"-")</f>
        <v>6.9025675697749315E-4</v>
      </c>
      <c r="AT1331" s="187">
        <f t="shared" si="750"/>
        <v>1</v>
      </c>
      <c r="AU1331" s="160">
        <f>IFERROR(AT1331/AP1319,"-")</f>
        <v>6.2111801242236021E-3</v>
      </c>
      <c r="AV1331" s="190">
        <f t="shared" si="755"/>
        <v>77754</v>
      </c>
      <c r="AW1331" s="101">
        <f t="shared" si="765"/>
        <v>7.0175438596491223E-4</v>
      </c>
      <c r="AX1331" s="112"/>
      <c r="BN1331" s="1"/>
      <c r="BO1331" s="1"/>
      <c r="BP1331" s="4"/>
      <c r="BQ1331" s="4"/>
      <c r="BR1331" s="1"/>
      <c r="BS1331" s="1"/>
      <c r="BT1331" s="1"/>
      <c r="BU1331" s="1"/>
      <c r="BV1331" s="1"/>
      <c r="BW1331" s="1"/>
      <c r="BX1331" s="1"/>
      <c r="CA1331" s="9"/>
      <c r="CB1331" s="138"/>
      <c r="CC1331" s="138"/>
      <c r="CD1331" s="138"/>
      <c r="CE1331" s="138"/>
      <c r="CF1331" s="138"/>
      <c r="CG1331" s="138"/>
      <c r="CH1331" s="1"/>
      <c r="CI1331" s="9"/>
      <c r="CJ1331" s="130"/>
      <c r="CK1331" s="130"/>
      <c r="CL1331" s="130"/>
      <c r="CM1331" s="1"/>
      <c r="CN1331" s="1"/>
      <c r="CO1331" s="1"/>
      <c r="CP1331" s="1"/>
      <c r="CQ1331" s="1"/>
    </row>
    <row r="1332" spans="2:95" s="14" customFormat="1" ht="13.5" customHeight="1">
      <c r="B1332" s="451"/>
      <c r="C1332" s="566"/>
      <c r="D1332" s="581"/>
      <c r="E1332" s="569"/>
      <c r="F1332" s="569"/>
      <c r="G1332" s="117" t="s">
        <v>144</v>
      </c>
      <c r="H1332" s="187">
        <v>165247</v>
      </c>
      <c r="I1332" s="160">
        <f>IFERROR(H1332/E1319,"-")</f>
        <v>1.9695091798671866E-3</v>
      </c>
      <c r="J1332" s="187">
        <v>11</v>
      </c>
      <c r="K1332" s="160">
        <f>IFERROR(J1332/F1319,"-")</f>
        <v>9.0909090909090912E-2</v>
      </c>
      <c r="L1332" s="190">
        <f t="shared" si="751"/>
        <v>15022.454545454546</v>
      </c>
      <c r="M1332" s="101">
        <f t="shared" si="761"/>
        <v>7.7192982456140355E-3</v>
      </c>
      <c r="N1332" s="569"/>
      <c r="O1332" s="569"/>
      <c r="P1332" s="117" t="s">
        <v>144</v>
      </c>
      <c r="Q1332" s="187">
        <v>2629</v>
      </c>
      <c r="R1332" s="160">
        <f>IFERROR(Q1332/N1319,"-")</f>
        <v>1.989387913238775E-4</v>
      </c>
      <c r="S1332" s="187">
        <v>1</v>
      </c>
      <c r="T1332" s="160">
        <f>IFERROR(S1332/O1319,"-")</f>
        <v>7.6923076923076927E-2</v>
      </c>
      <c r="U1332" s="190">
        <f t="shared" si="752"/>
        <v>2629</v>
      </c>
      <c r="V1332" s="101">
        <f t="shared" si="762"/>
        <v>7.0175438596491223E-4</v>
      </c>
      <c r="W1332" s="569"/>
      <c r="X1332" s="569"/>
      <c r="Y1332" s="117" t="s">
        <v>144</v>
      </c>
      <c r="Z1332" s="187">
        <v>4506</v>
      </c>
      <c r="AA1332" s="160">
        <f>IFERROR(Z1332/W1319,"-")</f>
        <v>7.751871304485454E-4</v>
      </c>
      <c r="AB1332" s="187">
        <v>1</v>
      </c>
      <c r="AC1332" s="160">
        <f>IFERROR(AB1332/X1319,"-")</f>
        <v>7.6923076923076927E-2</v>
      </c>
      <c r="AD1332" s="190">
        <f t="shared" si="753"/>
        <v>4506</v>
      </c>
      <c r="AE1332" s="101">
        <f t="shared" si="763"/>
        <v>7.0175438596491223E-4</v>
      </c>
      <c r="AF1332" s="569"/>
      <c r="AG1332" s="569"/>
      <c r="AH1332" s="117" t="s">
        <v>144</v>
      </c>
      <c r="AI1332" s="187">
        <v>70020</v>
      </c>
      <c r="AJ1332" s="160">
        <f>IFERROR(AI1332/AF1319,"-")</f>
        <v>7.2077821812754133E-3</v>
      </c>
      <c r="AK1332" s="187">
        <v>2</v>
      </c>
      <c r="AL1332" s="160">
        <f>IFERROR(AK1332/AG1319,"-")</f>
        <v>0.14285714285714285</v>
      </c>
      <c r="AM1332" s="190">
        <f t="shared" si="754"/>
        <v>35010</v>
      </c>
      <c r="AN1332" s="101">
        <f t="shared" si="764"/>
        <v>1.4035087719298245E-3</v>
      </c>
      <c r="AO1332" s="569"/>
      <c r="AP1332" s="586"/>
      <c r="AQ1332" s="117" t="s">
        <v>144</v>
      </c>
      <c r="AR1332" s="187">
        <f t="shared" si="749"/>
        <v>242402</v>
      </c>
      <c r="AS1332" s="160">
        <f>IFERROR(AR1332/AO1319,"-")</f>
        <v>2.1519101062949597E-3</v>
      </c>
      <c r="AT1332" s="187">
        <f t="shared" si="750"/>
        <v>15</v>
      </c>
      <c r="AU1332" s="160">
        <f>IFERROR(AT1332/AP1319,"-")</f>
        <v>9.3167701863354033E-2</v>
      </c>
      <c r="AV1332" s="190">
        <f t="shared" si="755"/>
        <v>16160.133333333333</v>
      </c>
      <c r="AW1332" s="101">
        <f t="shared" si="765"/>
        <v>1.0526315789473684E-2</v>
      </c>
      <c r="AX1332" s="112"/>
      <c r="BN1332" s="1"/>
      <c r="BO1332" s="1"/>
      <c r="BP1332" s="4"/>
      <c r="BQ1332" s="4"/>
      <c r="BR1332" s="1"/>
      <c r="BS1332" s="1"/>
      <c r="BT1332" s="1"/>
      <c r="BU1332" s="1"/>
      <c r="BV1332" s="1"/>
      <c r="BW1332" s="1"/>
      <c r="BX1332" s="1"/>
      <c r="BZ1332" s="58"/>
      <c r="CA1332" s="9"/>
      <c r="CB1332" s="138"/>
      <c r="CC1332" s="138"/>
      <c r="CD1332" s="138"/>
      <c r="CE1332" s="138"/>
      <c r="CF1332" s="138"/>
      <c r="CG1332" s="138"/>
      <c r="CH1332" s="1"/>
      <c r="CI1332" s="9"/>
      <c r="CJ1332" s="130"/>
      <c r="CK1332" s="130"/>
      <c r="CL1332" s="130"/>
      <c r="CM1332" s="1"/>
      <c r="CN1332" s="1"/>
      <c r="CO1332" s="1"/>
      <c r="CP1332" s="1"/>
      <c r="CQ1332" s="1"/>
    </row>
    <row r="1333" spans="2:95" s="14" customFormat="1" ht="13.5" customHeight="1">
      <c r="B1333" s="451"/>
      <c r="C1333" s="566"/>
      <c r="D1333" s="581"/>
      <c r="E1333" s="569"/>
      <c r="F1333" s="569"/>
      <c r="G1333" s="117" t="s">
        <v>145</v>
      </c>
      <c r="H1333" s="187">
        <v>102718</v>
      </c>
      <c r="I1333" s="160">
        <f>IFERROR(H1333/E1319,"-")</f>
        <v>1.2242524459602755E-3</v>
      </c>
      <c r="J1333" s="187">
        <v>9</v>
      </c>
      <c r="K1333" s="160">
        <f>IFERROR(J1333/F1319,"-")</f>
        <v>7.43801652892562E-2</v>
      </c>
      <c r="L1333" s="190">
        <f t="shared" si="751"/>
        <v>11413.111111111111</v>
      </c>
      <c r="M1333" s="101">
        <f t="shared" si="761"/>
        <v>6.3157894736842104E-3</v>
      </c>
      <c r="N1333" s="569"/>
      <c r="O1333" s="569"/>
      <c r="P1333" s="117" t="s">
        <v>145</v>
      </c>
      <c r="Q1333" s="187">
        <v>16750</v>
      </c>
      <c r="R1333" s="160">
        <f>IFERROR(Q1333/N1319,"-")</f>
        <v>1.267487544570159E-3</v>
      </c>
      <c r="S1333" s="187">
        <v>1</v>
      </c>
      <c r="T1333" s="160">
        <f>IFERROR(S1333/O1319,"-")</f>
        <v>7.6923076923076927E-2</v>
      </c>
      <c r="U1333" s="190">
        <f t="shared" si="752"/>
        <v>16750</v>
      </c>
      <c r="V1333" s="101">
        <f t="shared" si="762"/>
        <v>7.0175438596491223E-4</v>
      </c>
      <c r="W1333" s="569"/>
      <c r="X1333" s="569"/>
      <c r="Y1333" s="117" t="s">
        <v>145</v>
      </c>
      <c r="Z1333" s="187">
        <v>0</v>
      </c>
      <c r="AA1333" s="160">
        <f>IFERROR(Z1333/W1319,"-")</f>
        <v>0</v>
      </c>
      <c r="AB1333" s="187">
        <v>0</v>
      </c>
      <c r="AC1333" s="160">
        <f>IFERROR(AB1333/X1319,"-")</f>
        <v>0</v>
      </c>
      <c r="AD1333" s="190" t="str">
        <f t="shared" si="753"/>
        <v>-</v>
      </c>
      <c r="AE1333" s="101">
        <f t="shared" si="763"/>
        <v>0</v>
      </c>
      <c r="AF1333" s="569"/>
      <c r="AG1333" s="569"/>
      <c r="AH1333" s="117" t="s">
        <v>145</v>
      </c>
      <c r="AI1333" s="187">
        <v>25141</v>
      </c>
      <c r="AJ1333" s="160">
        <f>IFERROR(AI1333/AF1319,"-")</f>
        <v>2.5879870296978743E-3</v>
      </c>
      <c r="AK1333" s="187">
        <v>3</v>
      </c>
      <c r="AL1333" s="160">
        <f>IFERROR(AK1333/AG1319,"-")</f>
        <v>0.21428571428571427</v>
      </c>
      <c r="AM1333" s="190">
        <f t="shared" si="754"/>
        <v>8380.3333333333339</v>
      </c>
      <c r="AN1333" s="101">
        <f t="shared" si="764"/>
        <v>2.1052631578947368E-3</v>
      </c>
      <c r="AO1333" s="569"/>
      <c r="AP1333" s="586"/>
      <c r="AQ1333" s="117" t="s">
        <v>145</v>
      </c>
      <c r="AR1333" s="187">
        <f t="shared" si="749"/>
        <v>144609</v>
      </c>
      <c r="AS1333" s="160">
        <f>IFERROR(AR1333/AO1319,"-")</f>
        <v>1.2837582551348909E-3</v>
      </c>
      <c r="AT1333" s="187">
        <f t="shared" si="750"/>
        <v>13</v>
      </c>
      <c r="AU1333" s="160">
        <f>IFERROR(AT1333/AP1319,"-")</f>
        <v>8.0745341614906832E-2</v>
      </c>
      <c r="AV1333" s="190">
        <f t="shared" si="755"/>
        <v>11123.76923076923</v>
      </c>
      <c r="AW1333" s="101">
        <f t="shared" si="765"/>
        <v>9.1228070175438589E-3</v>
      </c>
      <c r="AX1333" s="112"/>
      <c r="BN1333" s="1"/>
      <c r="BO1333" s="1"/>
      <c r="BP1333" s="4"/>
      <c r="BQ1333" s="4"/>
      <c r="BR1333" s="1"/>
      <c r="BS1333" s="1"/>
      <c r="BT1333" s="1"/>
      <c r="BU1333" s="1"/>
      <c r="BV1333" s="1"/>
      <c r="BW1333" s="1"/>
      <c r="BX1333" s="1"/>
      <c r="BZ1333" s="58"/>
      <c r="CA1333" s="9"/>
      <c r="CB1333" s="138"/>
      <c r="CC1333" s="138"/>
      <c r="CD1333" s="138"/>
      <c r="CE1333" s="138"/>
      <c r="CF1333" s="138"/>
      <c r="CG1333" s="138"/>
      <c r="CH1333" s="1"/>
      <c r="CI1333" s="9"/>
      <c r="CJ1333" s="130"/>
      <c r="CK1333" s="130"/>
      <c r="CL1333" s="130"/>
      <c r="CM1333" s="1"/>
      <c r="CN1333" s="1"/>
      <c r="CO1333" s="1"/>
      <c r="CP1333" s="1"/>
      <c r="CQ1333" s="1"/>
    </row>
    <row r="1334" spans="2:95" s="14" customFormat="1" ht="13.5" customHeight="1">
      <c r="B1334" s="451"/>
      <c r="C1334" s="566"/>
      <c r="D1334" s="581"/>
      <c r="E1334" s="569"/>
      <c r="F1334" s="569"/>
      <c r="G1334" s="117" t="s">
        <v>146</v>
      </c>
      <c r="H1334" s="187">
        <v>22994</v>
      </c>
      <c r="I1334" s="160">
        <f>IFERROR(H1334/E1319,"-")</f>
        <v>2.7405577155328745E-4</v>
      </c>
      <c r="J1334" s="187">
        <v>2</v>
      </c>
      <c r="K1334" s="160">
        <f>IFERROR(J1334/F1319,"-")</f>
        <v>1.6528925619834711E-2</v>
      </c>
      <c r="L1334" s="190">
        <f t="shared" si="751"/>
        <v>11497</v>
      </c>
      <c r="M1334" s="101">
        <f t="shared" si="761"/>
        <v>1.4035087719298245E-3</v>
      </c>
      <c r="N1334" s="569"/>
      <c r="O1334" s="569"/>
      <c r="P1334" s="117" t="s">
        <v>146</v>
      </c>
      <c r="Q1334" s="187">
        <v>87217</v>
      </c>
      <c r="R1334" s="160">
        <f>IFERROR(Q1334/N1319,"-")</f>
        <v>6.5997887268522725E-3</v>
      </c>
      <c r="S1334" s="187">
        <v>1</v>
      </c>
      <c r="T1334" s="160">
        <f>IFERROR(S1334/O1319,"-")</f>
        <v>7.6923076923076927E-2</v>
      </c>
      <c r="U1334" s="190">
        <f t="shared" si="752"/>
        <v>87217</v>
      </c>
      <c r="V1334" s="101">
        <f t="shared" si="762"/>
        <v>7.0175438596491223E-4</v>
      </c>
      <c r="W1334" s="569"/>
      <c r="X1334" s="569"/>
      <c r="Y1334" s="117" t="s">
        <v>146</v>
      </c>
      <c r="Z1334" s="187">
        <v>43576</v>
      </c>
      <c r="AA1334" s="160">
        <f>IFERROR(Z1334/W1319,"-")</f>
        <v>7.4965722140314722E-3</v>
      </c>
      <c r="AB1334" s="187">
        <v>1</v>
      </c>
      <c r="AC1334" s="160">
        <f>IFERROR(AB1334/X1319,"-")</f>
        <v>7.6923076923076927E-2</v>
      </c>
      <c r="AD1334" s="190">
        <f t="shared" si="753"/>
        <v>43576</v>
      </c>
      <c r="AE1334" s="101">
        <f t="shared" si="763"/>
        <v>7.0175438596491223E-4</v>
      </c>
      <c r="AF1334" s="569"/>
      <c r="AG1334" s="569"/>
      <c r="AH1334" s="117" t="s">
        <v>146</v>
      </c>
      <c r="AI1334" s="187">
        <v>49107</v>
      </c>
      <c r="AJ1334" s="160">
        <f>IFERROR(AI1334/AF1319,"-")</f>
        <v>5.0550208451284164E-3</v>
      </c>
      <c r="AK1334" s="187">
        <v>1</v>
      </c>
      <c r="AL1334" s="160">
        <f>IFERROR(AK1334/AG1319,"-")</f>
        <v>7.1428571428571425E-2</v>
      </c>
      <c r="AM1334" s="190">
        <f t="shared" si="754"/>
        <v>49107</v>
      </c>
      <c r="AN1334" s="101">
        <f t="shared" si="764"/>
        <v>7.0175438596491223E-4</v>
      </c>
      <c r="AO1334" s="569"/>
      <c r="AP1334" s="586"/>
      <c r="AQ1334" s="117" t="s">
        <v>146</v>
      </c>
      <c r="AR1334" s="187">
        <f t="shared" si="749"/>
        <v>202894</v>
      </c>
      <c r="AS1334" s="160">
        <f>IFERROR(AR1334/AO1319,"-")</f>
        <v>1.8011800608353462E-3</v>
      </c>
      <c r="AT1334" s="187">
        <f t="shared" si="750"/>
        <v>5</v>
      </c>
      <c r="AU1334" s="160">
        <f>IFERROR(AT1334/AP1319,"-")</f>
        <v>3.1055900621118012E-2</v>
      </c>
      <c r="AV1334" s="190">
        <f t="shared" si="755"/>
        <v>40578.800000000003</v>
      </c>
      <c r="AW1334" s="101">
        <f t="shared" si="765"/>
        <v>3.5087719298245615E-3</v>
      </c>
      <c r="AX1334" s="112"/>
      <c r="BN1334" s="1"/>
      <c r="BO1334" s="1"/>
      <c r="BP1334" s="4"/>
      <c r="BQ1334" s="4"/>
      <c r="BR1334" s="1"/>
      <c r="BS1334" s="1"/>
      <c r="BT1334" s="1"/>
      <c r="BU1334" s="1"/>
      <c r="BV1334" s="1"/>
      <c r="BW1334" s="1"/>
      <c r="BX1334" s="1"/>
      <c r="BZ1334" s="58"/>
      <c r="CA1334" s="9"/>
      <c r="CB1334" s="138"/>
      <c r="CC1334" s="138"/>
      <c r="CD1334" s="138"/>
      <c r="CE1334" s="138"/>
      <c r="CF1334" s="138"/>
      <c r="CG1334" s="138"/>
      <c r="CH1334" s="1"/>
      <c r="CI1334" s="9"/>
      <c r="CJ1334" s="130"/>
      <c r="CK1334" s="130"/>
      <c r="CL1334" s="130"/>
      <c r="CM1334" s="1"/>
      <c r="CN1334" s="1"/>
      <c r="CO1334" s="1"/>
      <c r="CP1334" s="1"/>
      <c r="CQ1334" s="1"/>
    </row>
    <row r="1335" spans="2:95" s="14" customFormat="1" ht="13.5" customHeight="1">
      <c r="B1335" s="451"/>
      <c r="C1335" s="566"/>
      <c r="D1335" s="581"/>
      <c r="E1335" s="569"/>
      <c r="F1335" s="569"/>
      <c r="G1335" s="118" t="s">
        <v>147</v>
      </c>
      <c r="H1335" s="188">
        <v>63124</v>
      </c>
      <c r="I1335" s="161">
        <f>IFERROR(H1335/E1319,"-")</f>
        <v>7.5234828753282222E-4</v>
      </c>
      <c r="J1335" s="188">
        <v>8</v>
      </c>
      <c r="K1335" s="161">
        <f>IFERROR(J1335/F1319,"-")</f>
        <v>6.6115702479338845E-2</v>
      </c>
      <c r="L1335" s="191">
        <f t="shared" si="751"/>
        <v>7890.5</v>
      </c>
      <c r="M1335" s="102">
        <f t="shared" si="761"/>
        <v>5.6140350877192978E-3</v>
      </c>
      <c r="N1335" s="569"/>
      <c r="O1335" s="569"/>
      <c r="P1335" s="118" t="s">
        <v>147</v>
      </c>
      <c r="Q1335" s="188">
        <v>12384</v>
      </c>
      <c r="R1335" s="161">
        <f>IFERROR(Q1335/N1319,"-")</f>
        <v>9.3710840310190144E-4</v>
      </c>
      <c r="S1335" s="188">
        <v>2</v>
      </c>
      <c r="T1335" s="161">
        <f>IFERROR(S1335/O1319,"-")</f>
        <v>0.15384615384615385</v>
      </c>
      <c r="U1335" s="191">
        <f t="shared" si="752"/>
        <v>6192</v>
      </c>
      <c r="V1335" s="102">
        <f t="shared" si="762"/>
        <v>1.4035087719298245E-3</v>
      </c>
      <c r="W1335" s="569"/>
      <c r="X1335" s="569"/>
      <c r="Y1335" s="118" t="s">
        <v>147</v>
      </c>
      <c r="Z1335" s="188">
        <v>0</v>
      </c>
      <c r="AA1335" s="161">
        <f>IFERROR(Z1335/W1319,"-")</f>
        <v>0</v>
      </c>
      <c r="AB1335" s="188">
        <v>0</v>
      </c>
      <c r="AC1335" s="161">
        <f>IFERROR(AB1335/X1319,"-")</f>
        <v>0</v>
      </c>
      <c r="AD1335" s="191" t="str">
        <f t="shared" si="753"/>
        <v>-</v>
      </c>
      <c r="AE1335" s="102">
        <f t="shared" si="763"/>
        <v>0</v>
      </c>
      <c r="AF1335" s="569"/>
      <c r="AG1335" s="569"/>
      <c r="AH1335" s="118" t="s">
        <v>147</v>
      </c>
      <c r="AI1335" s="188">
        <v>4050</v>
      </c>
      <c r="AJ1335" s="161">
        <f>IFERROR(AI1335/AF1319,"-")</f>
        <v>4.169025683256987E-4</v>
      </c>
      <c r="AK1335" s="188">
        <v>1</v>
      </c>
      <c r="AL1335" s="161">
        <f>IFERROR(AK1335/AG1319,"-")</f>
        <v>7.1428571428571425E-2</v>
      </c>
      <c r="AM1335" s="191">
        <f t="shared" si="754"/>
        <v>4050</v>
      </c>
      <c r="AN1335" s="102">
        <f t="shared" si="764"/>
        <v>7.0175438596491223E-4</v>
      </c>
      <c r="AO1335" s="569"/>
      <c r="AP1335" s="586"/>
      <c r="AQ1335" s="118" t="s">
        <v>147</v>
      </c>
      <c r="AR1335" s="188">
        <f t="shared" si="749"/>
        <v>79558</v>
      </c>
      <c r="AS1335" s="161">
        <f>IFERROR(AR1335/AO1319,"-")</f>
        <v>7.0627166540133501E-4</v>
      </c>
      <c r="AT1335" s="188">
        <f t="shared" si="750"/>
        <v>11</v>
      </c>
      <c r="AU1335" s="161">
        <f>IFERROR(AT1335/AP1319,"-")</f>
        <v>6.8322981366459631E-2</v>
      </c>
      <c r="AV1335" s="191">
        <f t="shared" si="755"/>
        <v>7232.545454545455</v>
      </c>
      <c r="AW1335" s="102">
        <f t="shared" si="765"/>
        <v>7.7192982456140355E-3</v>
      </c>
      <c r="AX1335" s="112"/>
      <c r="BN1335" s="1"/>
      <c r="BO1335" s="1"/>
      <c r="BP1335" s="4"/>
      <c r="BQ1335" s="4"/>
      <c r="BR1335" s="1"/>
      <c r="BS1335" s="1"/>
      <c r="BT1335" s="1"/>
      <c r="BU1335" s="1"/>
      <c r="BV1335" s="1"/>
      <c r="BW1335" s="1"/>
      <c r="BX1335" s="1"/>
      <c r="BZ1335" s="58"/>
      <c r="CA1335" s="9"/>
      <c r="CB1335" s="138"/>
      <c r="CC1335" s="138"/>
      <c r="CD1335" s="138"/>
      <c r="CE1335" s="138"/>
      <c r="CF1335" s="138"/>
      <c r="CG1335" s="138"/>
      <c r="CH1335" s="1"/>
      <c r="CI1335" s="9"/>
      <c r="CJ1335" s="130"/>
      <c r="CK1335" s="130"/>
      <c r="CL1335" s="130"/>
      <c r="CM1335" s="1"/>
      <c r="CN1335" s="1"/>
      <c r="CO1335" s="1"/>
      <c r="CP1335" s="1"/>
      <c r="CQ1335" s="1"/>
    </row>
    <row r="1336" spans="2:95" s="14" customFormat="1" ht="13.5" customHeight="1" thickBot="1">
      <c r="B1336" s="555"/>
      <c r="C1336" s="566"/>
      <c r="D1336" s="581"/>
      <c r="E1336" s="570"/>
      <c r="F1336" s="570"/>
      <c r="G1336" s="120" t="s">
        <v>74</v>
      </c>
      <c r="H1336" s="182">
        <v>6041022</v>
      </c>
      <c r="I1336" s="161">
        <f>IFERROR(H1336/E1319,"-")</f>
        <v>7.200038902237034E-2</v>
      </c>
      <c r="J1336" s="432">
        <v>97</v>
      </c>
      <c r="K1336" s="162">
        <f>IFERROR(J1336/F1319,"-")</f>
        <v>0.80165289256198347</v>
      </c>
      <c r="L1336" s="195">
        <f t="shared" si="751"/>
        <v>62278.577319587632</v>
      </c>
      <c r="M1336" s="104">
        <f t="shared" si="761"/>
        <v>6.8070175438596489E-2</v>
      </c>
      <c r="N1336" s="595"/>
      <c r="O1336" s="570"/>
      <c r="P1336" s="120" t="s">
        <v>74</v>
      </c>
      <c r="Q1336" s="182">
        <v>511302</v>
      </c>
      <c r="R1336" s="161">
        <f>IFERROR(Q1336/N1319,"-")</f>
        <v>3.8690681582914117E-2</v>
      </c>
      <c r="S1336" s="432">
        <v>11</v>
      </c>
      <c r="T1336" s="162">
        <f>IFERROR(S1336/O1319,"-")</f>
        <v>0.84615384615384615</v>
      </c>
      <c r="U1336" s="195">
        <f t="shared" si="752"/>
        <v>46482</v>
      </c>
      <c r="V1336" s="104">
        <f t="shared" si="762"/>
        <v>7.7192982456140355E-3</v>
      </c>
      <c r="W1336" s="570"/>
      <c r="X1336" s="570"/>
      <c r="Y1336" s="120" t="s">
        <v>74</v>
      </c>
      <c r="Z1336" s="182">
        <v>1546450</v>
      </c>
      <c r="AA1336" s="161">
        <f>IFERROR(Z1336/W1319,"-")</f>
        <v>0.26604264045320747</v>
      </c>
      <c r="AB1336" s="432">
        <v>9</v>
      </c>
      <c r="AC1336" s="162">
        <f>IFERROR(AB1336/X1319,"-")</f>
        <v>0.69230769230769229</v>
      </c>
      <c r="AD1336" s="195">
        <f t="shared" si="753"/>
        <v>171827.77777777778</v>
      </c>
      <c r="AE1336" s="104">
        <f t="shared" si="763"/>
        <v>6.3157894736842104E-3</v>
      </c>
      <c r="AF1336" s="570"/>
      <c r="AG1336" s="570"/>
      <c r="AH1336" s="120" t="s">
        <v>74</v>
      </c>
      <c r="AI1336" s="182">
        <v>1233491</v>
      </c>
      <c r="AJ1336" s="161">
        <f>IFERROR(AI1336/AF1319,"-")</f>
        <v>0.12697421380410726</v>
      </c>
      <c r="AK1336" s="432">
        <v>10</v>
      </c>
      <c r="AL1336" s="162">
        <f>IFERROR(AK1336/AG1319,"-")</f>
        <v>0.7142857142857143</v>
      </c>
      <c r="AM1336" s="195">
        <f t="shared" si="754"/>
        <v>123349.1</v>
      </c>
      <c r="AN1336" s="104">
        <f t="shared" si="764"/>
        <v>7.0175438596491229E-3</v>
      </c>
      <c r="AO1336" s="570"/>
      <c r="AP1336" s="587"/>
      <c r="AQ1336" s="120" t="s">
        <v>74</v>
      </c>
      <c r="AR1336" s="181">
        <f t="shared" si="749"/>
        <v>9332265</v>
      </c>
      <c r="AS1336" s="161">
        <f>IFERROR(AR1336/AO1319,"-")</f>
        <v>8.284665707429284E-2</v>
      </c>
      <c r="AT1336" s="188">
        <f t="shared" si="750"/>
        <v>127</v>
      </c>
      <c r="AU1336" s="161">
        <f>IFERROR(AT1336/AP1319,"-")</f>
        <v>0.78881987577639756</v>
      </c>
      <c r="AV1336" s="195">
        <f t="shared" si="755"/>
        <v>73482.401574803152</v>
      </c>
      <c r="AW1336" s="104">
        <f t="shared" si="765"/>
        <v>8.9122807017543854E-2</v>
      </c>
      <c r="AX1336" s="112"/>
      <c r="BN1336" s="1"/>
      <c r="BO1336" s="1"/>
      <c r="BP1336" s="4"/>
      <c r="BQ1336" s="4"/>
      <c r="BR1336" s="1"/>
      <c r="BS1336" s="1"/>
      <c r="BT1336" s="1"/>
      <c r="BU1336" s="1"/>
      <c r="BV1336" s="1"/>
      <c r="BW1336" s="1"/>
      <c r="BX1336" s="1"/>
      <c r="BZ1336" s="58"/>
      <c r="CA1336" s="9"/>
      <c r="CB1336" s="138"/>
      <c r="CC1336" s="138"/>
      <c r="CD1336" s="138"/>
      <c r="CE1336" s="138"/>
      <c r="CF1336" s="138"/>
      <c r="CG1336" s="138"/>
      <c r="CH1336" s="1"/>
      <c r="CI1336" s="9"/>
      <c r="CJ1336" s="130"/>
      <c r="CK1336" s="130"/>
      <c r="CL1336" s="130"/>
      <c r="CM1336" s="1"/>
      <c r="CN1336" s="1"/>
      <c r="CO1336" s="1"/>
      <c r="CP1336" s="1"/>
      <c r="CQ1336" s="1"/>
    </row>
    <row r="1337" spans="2:95" s="58" customFormat="1" ht="13.5" customHeight="1" thickTop="1">
      <c r="B1337" s="593" t="s">
        <v>132</v>
      </c>
      <c r="C1337" s="594"/>
      <c r="D1337" s="596">
        <f>BL79</f>
        <v>1328222</v>
      </c>
      <c r="E1337" s="592">
        <f>VLOOKUP(B1337,$AY$5:$BI$79,2,0)</f>
        <v>73974460250</v>
      </c>
      <c r="F1337" s="592">
        <f>VLOOKUP(B1337,$AY$5:$BI$79,7,0)</f>
        <v>118045</v>
      </c>
      <c r="G1337" s="121" t="s">
        <v>429</v>
      </c>
      <c r="H1337" s="192">
        <f t="shared" ref="H1337:H1354" si="773">SUM(H5,H455,SUMIF(G$599:G$1336,G1337,H$599:H$1336))</f>
        <v>1360536332</v>
      </c>
      <c r="I1337" s="163">
        <f>IFERROR(H1337/E1337,"-")</f>
        <v>1.8391973762322922E-2</v>
      </c>
      <c r="J1337" s="192">
        <f t="shared" ref="J1337:J1354" si="774">SUM(J5,J455,SUMIF(G$599:G$1336,G1337,J$599:J$1336))</f>
        <v>18817</v>
      </c>
      <c r="K1337" s="163">
        <f>IFERROR(J1337/F1337,"-")</f>
        <v>0.15940531153373713</v>
      </c>
      <c r="L1337" s="196">
        <f t="shared" si="751"/>
        <v>72303.572939363337</v>
      </c>
      <c r="M1337" s="105">
        <f>IFERROR(J1337/$BL$79,0)</f>
        <v>1.416705942229537E-2</v>
      </c>
      <c r="N1337" s="592">
        <f>VLOOKUP(B1337,$AY$5:$BI$79,3,0)</f>
        <v>10401655760</v>
      </c>
      <c r="O1337" s="592">
        <f>VLOOKUP(B1337,$AY$5:$BI$79,8,0)</f>
        <v>15518</v>
      </c>
      <c r="P1337" s="121" t="s">
        <v>429</v>
      </c>
      <c r="Q1337" s="192">
        <f t="shared" ref="Q1337:Q1354" si="775">SUM(Q5,Q455,SUMIF(P$599:P$1336,P1337,Q$599:Q$1336))</f>
        <v>183187759</v>
      </c>
      <c r="R1337" s="163">
        <f>IFERROR(Q1337/N1337,"-")</f>
        <v>1.7611403725208457E-2</v>
      </c>
      <c r="S1337" s="192">
        <f t="shared" ref="S1337:S1354" si="776">SUM(S5,S455,SUMIF(P$599:P$1336,P1337,S$599:S$1336))</f>
        <v>2827</v>
      </c>
      <c r="T1337" s="163">
        <f>IFERROR(S1337/O1337,"-")</f>
        <v>0.18217553808480474</v>
      </c>
      <c r="U1337" s="196">
        <f t="shared" si="752"/>
        <v>64799.348779625041</v>
      </c>
      <c r="V1337" s="105">
        <f>IFERROR(S1337/$BL$79,0)</f>
        <v>2.1284092568862735E-3</v>
      </c>
      <c r="W1337" s="592">
        <f>VLOOKUP(B1337,$AY$5:$BI$79,4,0)</f>
        <v>5913122610</v>
      </c>
      <c r="X1337" s="592">
        <f>VLOOKUP(B1337,$AY$5:$BI$79,9,0)</f>
        <v>8322</v>
      </c>
      <c r="Y1337" s="121" t="s">
        <v>429</v>
      </c>
      <c r="Z1337" s="192">
        <f t="shared" ref="Z1337:Z1354" si="777">SUM(Z5,Z455,SUMIF(Y$599:Y$1336,Y1337,Z$599:Z$1336))</f>
        <v>107984087</v>
      </c>
      <c r="AA1337" s="163">
        <f>IFERROR(Z1337/W1337,"-")</f>
        <v>1.8261770323751158E-2</v>
      </c>
      <c r="AB1337" s="192">
        <f t="shared" ref="AB1337:AB1354" si="778">SUM(AB5,AB455,SUMIF(Y$599:Y$1336,Y1337,AB$599:AB$1336))</f>
        <v>1649</v>
      </c>
      <c r="AC1337" s="163">
        <f>IFERROR(AB1337/X1337,"-")</f>
        <v>0.1981494832972843</v>
      </c>
      <c r="AD1337" s="196">
        <f t="shared" si="753"/>
        <v>65484.58884172226</v>
      </c>
      <c r="AE1337" s="105">
        <f>IFERROR(AB1337/$BL$79,0)</f>
        <v>1.2415093260012256E-3</v>
      </c>
      <c r="AF1337" s="592">
        <f>VLOOKUP(B1337,$AY$5:$BI$79,5,0)</f>
        <v>14164618960</v>
      </c>
      <c r="AG1337" s="592">
        <f>VLOOKUP(B1337,$AY$5:$BI$79,10,0)</f>
        <v>16051</v>
      </c>
      <c r="AH1337" s="121" t="s">
        <v>429</v>
      </c>
      <c r="AI1337" s="192">
        <f t="shared" ref="AI1337:AI1354" si="779">SUM(AI5,AI455,SUMIF(AH$599:AH$1336,AH1337,AI$599:AI$1336))</f>
        <v>344617414</v>
      </c>
      <c r="AJ1337" s="163">
        <f>IFERROR(AI1337/AF1337,"-")</f>
        <v>2.4329451782160755E-2</v>
      </c>
      <c r="AK1337" s="192">
        <f t="shared" ref="AK1337:AK1354" si="780">SUM(AK5,AK455,SUMIF(AH$599:AH$1336,AH1337,AK$599:AK$1336))</f>
        <v>3724</v>
      </c>
      <c r="AL1337" s="163">
        <f>IFERROR(AK1337/AG1337,"-")</f>
        <v>0.23201046663759267</v>
      </c>
      <c r="AM1337" s="196">
        <f t="shared" si="754"/>
        <v>92539.584854994624</v>
      </c>
      <c r="AN1337" s="105">
        <f>IFERROR(AK1337/$BL$79,0)</f>
        <v>2.8037481686043449E-3</v>
      </c>
      <c r="AO1337" s="592">
        <f>VLOOKUP(B1337,$AY$5:$BI$79,6,0)</f>
        <v>104453857580</v>
      </c>
      <c r="AP1337" s="597">
        <f>VLOOKUP(B1337,$AY$5:$BI$79,11,0)</f>
        <v>157936</v>
      </c>
      <c r="AQ1337" s="121" t="s">
        <v>429</v>
      </c>
      <c r="AR1337" s="192">
        <f t="shared" ref="AR1337:AR1354" si="781">SUM(AR5,AR455,SUMIF(AQ$599:AQ$1336,AQ1337,AR$599:AR$1336))</f>
        <v>1996325592</v>
      </c>
      <c r="AS1337" s="163">
        <f>IFERROR(AR1337/AO1337,"-")</f>
        <v>1.9112033181455622E-2</v>
      </c>
      <c r="AT1337" s="192">
        <f t="shared" ref="AT1337:AT1354" si="782">SUM(AT5,AT455,SUMIF(AQ$599:AQ$1336,AQ1337,AT$599:AT$1336))</f>
        <v>27017</v>
      </c>
      <c r="AU1337" s="163">
        <f>IFERROR(AT1337/AP1337,"-")</f>
        <v>0.1710629622125418</v>
      </c>
      <c r="AV1337" s="196">
        <f t="shared" si="755"/>
        <v>73891.460635895914</v>
      </c>
      <c r="AW1337" s="105">
        <f>IFERROR(AT1337/$BL$79,0)</f>
        <v>2.0340726173787214E-2</v>
      </c>
      <c r="AX1337" s="129"/>
      <c r="AY1337" s="14"/>
      <c r="AZ1337" s="14"/>
      <c r="BA1337" s="14"/>
      <c r="BB1337" s="14"/>
      <c r="BC1337" s="14"/>
      <c r="BD1337" s="14"/>
      <c r="BE1337" s="14"/>
      <c r="BF1337" s="14"/>
      <c r="BG1337" s="14"/>
      <c r="BH1337" s="14"/>
      <c r="BI1337" s="14"/>
      <c r="BK1337" s="14"/>
      <c r="BL1337" s="14"/>
      <c r="BN1337" s="1"/>
      <c r="BO1337" s="1"/>
      <c r="BP1337" s="4"/>
      <c r="BQ1337" s="4"/>
      <c r="BR1337" s="1"/>
      <c r="BS1337" s="1"/>
      <c r="BT1337" s="1"/>
      <c r="BU1337" s="1"/>
      <c r="BV1337" s="1"/>
      <c r="BW1337" s="1"/>
      <c r="BX1337" s="1"/>
      <c r="CA1337" s="9"/>
      <c r="CB1337" s="138"/>
      <c r="CC1337" s="138"/>
      <c r="CD1337" s="138"/>
      <c r="CE1337" s="138"/>
      <c r="CF1337" s="138"/>
      <c r="CG1337" s="138"/>
      <c r="CH1337" s="1"/>
      <c r="CI1337" s="9"/>
      <c r="CJ1337" s="130"/>
      <c r="CK1337" s="130"/>
      <c r="CL1337" s="130"/>
      <c r="CM1337" s="1"/>
      <c r="CN1337" s="1"/>
      <c r="CO1337" s="1"/>
      <c r="CP1337" s="1"/>
      <c r="CQ1337" s="1"/>
    </row>
    <row r="1338" spans="2:95" s="58" customFormat="1" ht="13.5" customHeight="1">
      <c r="B1338" s="573"/>
      <c r="C1338" s="574"/>
      <c r="D1338" s="581"/>
      <c r="E1338" s="578"/>
      <c r="F1338" s="578"/>
      <c r="G1338" s="122" t="s">
        <v>430</v>
      </c>
      <c r="H1338" s="193">
        <f t="shared" si="773"/>
        <v>1657060604</v>
      </c>
      <c r="I1338" s="164">
        <f>IFERROR(H1338/E1337,"-")</f>
        <v>2.2400441968753668E-2</v>
      </c>
      <c r="J1338" s="193">
        <f t="shared" si="774"/>
        <v>27536</v>
      </c>
      <c r="K1338" s="164">
        <f>IFERROR(J1338/F1337,"-")</f>
        <v>0.2332669744588928</v>
      </c>
      <c r="L1338" s="197">
        <f t="shared" si="751"/>
        <v>60177.970801859381</v>
      </c>
      <c r="M1338" s="106">
        <f t="shared" ref="M1338:M1354" si="783">IFERROR(J1338/$BL$79,0)</f>
        <v>2.0731474105985293E-2</v>
      </c>
      <c r="N1338" s="578"/>
      <c r="O1338" s="578"/>
      <c r="P1338" s="122" t="s">
        <v>430</v>
      </c>
      <c r="Q1338" s="193">
        <f t="shared" si="775"/>
        <v>257412368</v>
      </c>
      <c r="R1338" s="164">
        <f>IFERROR(Q1338/N1337,"-")</f>
        <v>2.4747249278320668E-2</v>
      </c>
      <c r="S1338" s="193">
        <f t="shared" si="776"/>
        <v>3911</v>
      </c>
      <c r="T1338" s="164">
        <f>IFERROR(S1338/O1337,"-")</f>
        <v>0.25202990076040727</v>
      </c>
      <c r="U1338" s="197">
        <f t="shared" si="752"/>
        <v>65817.532088979802</v>
      </c>
      <c r="V1338" s="106">
        <f t="shared" ref="V1338:V1354" si="784">IFERROR(S1338/$BL$79,0)</f>
        <v>2.9445378859859271E-3</v>
      </c>
      <c r="W1338" s="578"/>
      <c r="X1338" s="578"/>
      <c r="Y1338" s="122" t="s">
        <v>430</v>
      </c>
      <c r="Z1338" s="193">
        <f t="shared" si="777"/>
        <v>129212574</v>
      </c>
      <c r="AA1338" s="164">
        <f>IFERROR(Z1338/W1337,"-")</f>
        <v>2.1851834051518172E-2</v>
      </c>
      <c r="AB1338" s="193">
        <f t="shared" si="778"/>
        <v>2147</v>
      </c>
      <c r="AC1338" s="164">
        <f>IFERROR(AB1338/X1337,"-")</f>
        <v>0.25799086757990869</v>
      </c>
      <c r="AD1338" s="197">
        <f t="shared" si="753"/>
        <v>60182.847694457385</v>
      </c>
      <c r="AE1338" s="106">
        <f t="shared" ref="AE1338:AE1354" si="785">IFERROR(AB1338/$BL$79,0)</f>
        <v>1.6164466482259743E-3</v>
      </c>
      <c r="AF1338" s="578"/>
      <c r="AG1338" s="578"/>
      <c r="AH1338" s="122" t="s">
        <v>430</v>
      </c>
      <c r="AI1338" s="193">
        <f t="shared" si="779"/>
        <v>312813936</v>
      </c>
      <c r="AJ1338" s="164">
        <f>IFERROR(AI1338/AF1337,"-")</f>
        <v>2.2084175852761519E-2</v>
      </c>
      <c r="AK1338" s="193">
        <f t="shared" si="780"/>
        <v>4735</v>
      </c>
      <c r="AL1338" s="164">
        <f>IFERROR(AK1338/AG1337,"-")</f>
        <v>0.29499719643635913</v>
      </c>
      <c r="AM1338" s="197">
        <f t="shared" si="754"/>
        <v>66064.189229144671</v>
      </c>
      <c r="AN1338" s="106">
        <f t="shared" ref="AN1338:AN1354" si="786">IFERROR(AK1338/$BL$79,0)</f>
        <v>3.5649161058919367E-3</v>
      </c>
      <c r="AO1338" s="578"/>
      <c r="AP1338" s="598"/>
      <c r="AQ1338" s="122" t="s">
        <v>430</v>
      </c>
      <c r="AR1338" s="193">
        <f t="shared" si="781"/>
        <v>2356499482</v>
      </c>
      <c r="AS1338" s="164">
        <f>IFERROR(AR1338/AO1337,"-")</f>
        <v>2.2560195828049572E-2</v>
      </c>
      <c r="AT1338" s="193">
        <f t="shared" si="782"/>
        <v>38329</v>
      </c>
      <c r="AU1338" s="164">
        <f>IFERROR(AT1338/AP1337,"-")</f>
        <v>0.2426869111538851</v>
      </c>
      <c r="AV1338" s="197">
        <f t="shared" si="755"/>
        <v>61480.849539513161</v>
      </c>
      <c r="AW1338" s="106">
        <f t="shared" ref="AW1338:AW1354" si="787">IFERROR(AT1338/$BL$79,0)</f>
        <v>2.8857374746089133E-2</v>
      </c>
      <c r="AX1338" s="129"/>
      <c r="AY1338" s="14"/>
      <c r="AZ1338" s="14"/>
      <c r="BA1338" s="14"/>
      <c r="BB1338" s="14"/>
      <c r="BC1338" s="14"/>
      <c r="BD1338" s="14"/>
      <c r="BE1338" s="14"/>
      <c r="BF1338" s="14"/>
      <c r="BG1338" s="14"/>
      <c r="BH1338" s="14"/>
      <c r="BI1338" s="14"/>
      <c r="BK1338" s="14"/>
      <c r="BL1338" s="14"/>
      <c r="BN1338" s="1"/>
      <c r="BO1338" s="1"/>
      <c r="BP1338" s="4"/>
      <c r="BQ1338" s="4"/>
      <c r="BR1338" s="1"/>
      <c r="BS1338" s="1"/>
      <c r="BT1338" s="1"/>
      <c r="BU1338" s="1"/>
      <c r="BV1338" s="1"/>
      <c r="BW1338" s="1"/>
      <c r="BX1338" s="1"/>
      <c r="CA1338" s="9"/>
      <c r="CB1338" s="138"/>
      <c r="CC1338" s="138"/>
      <c r="CD1338" s="138"/>
      <c r="CE1338" s="138"/>
      <c r="CF1338" s="138"/>
      <c r="CG1338" s="138"/>
      <c r="CH1338" s="1"/>
      <c r="CI1338" s="9"/>
      <c r="CJ1338" s="130"/>
      <c r="CK1338" s="130"/>
      <c r="CL1338" s="130"/>
      <c r="CM1338" s="1"/>
      <c r="CN1338" s="1"/>
      <c r="CO1338" s="1"/>
      <c r="CP1338" s="1"/>
      <c r="CQ1338" s="1"/>
    </row>
    <row r="1339" spans="2:95" s="58" customFormat="1" ht="13.5" customHeight="1">
      <c r="B1339" s="573"/>
      <c r="C1339" s="574"/>
      <c r="D1339" s="581"/>
      <c r="E1339" s="578"/>
      <c r="F1339" s="578"/>
      <c r="G1339" s="122" t="s">
        <v>474</v>
      </c>
      <c r="H1339" s="193">
        <f t="shared" si="773"/>
        <v>1099346756</v>
      </c>
      <c r="I1339" s="164">
        <f>IFERROR(H1339/E1337,"-")</f>
        <v>1.4861166303677086E-2</v>
      </c>
      <c r="J1339" s="193">
        <f t="shared" si="774"/>
        <v>8196</v>
      </c>
      <c r="K1339" s="164">
        <f>IFERROR(J1339/F1337,"-")</f>
        <v>6.9431149138040577E-2</v>
      </c>
      <c r="L1339" s="197">
        <f t="shared" si="751"/>
        <v>134132.10785749147</v>
      </c>
      <c r="M1339" s="106">
        <f t="shared" si="783"/>
        <v>6.1706552067350186E-3</v>
      </c>
      <c r="N1339" s="578"/>
      <c r="O1339" s="578"/>
      <c r="P1339" s="122" t="s">
        <v>474</v>
      </c>
      <c r="Q1339" s="193">
        <f t="shared" si="775"/>
        <v>142021097</v>
      </c>
      <c r="R1339" s="164">
        <f>IFERROR(Q1339/N1337,"-")</f>
        <v>1.3653700937320771E-2</v>
      </c>
      <c r="S1339" s="193">
        <f t="shared" si="776"/>
        <v>1188</v>
      </c>
      <c r="T1339" s="164">
        <f>IFERROR(S1339/O1337,"-")</f>
        <v>7.6556257249645571E-2</v>
      </c>
      <c r="U1339" s="197">
        <f t="shared" si="752"/>
        <v>119546.37794612795</v>
      </c>
      <c r="V1339" s="106">
        <f t="shared" si="784"/>
        <v>8.9442879277711106E-4</v>
      </c>
      <c r="W1339" s="578"/>
      <c r="X1339" s="578"/>
      <c r="Y1339" s="122" t="s">
        <v>474</v>
      </c>
      <c r="Z1339" s="193">
        <f t="shared" si="777"/>
        <v>92618238</v>
      </c>
      <c r="AA1339" s="164">
        <f>IFERROR(Z1339/W1337,"-")</f>
        <v>1.5663168871784986E-2</v>
      </c>
      <c r="AB1339" s="193">
        <f t="shared" si="778"/>
        <v>698</v>
      </c>
      <c r="AC1339" s="164">
        <f>IFERROR(AB1339/X1337,"-")</f>
        <v>8.3874068733477525E-2</v>
      </c>
      <c r="AD1339" s="197">
        <f t="shared" si="753"/>
        <v>132690.88538681949</v>
      </c>
      <c r="AE1339" s="106">
        <f t="shared" si="785"/>
        <v>5.2551456006601303E-4</v>
      </c>
      <c r="AF1339" s="578"/>
      <c r="AG1339" s="578"/>
      <c r="AH1339" s="122" t="s">
        <v>474</v>
      </c>
      <c r="AI1339" s="193">
        <f t="shared" si="779"/>
        <v>167747620</v>
      </c>
      <c r="AJ1339" s="164">
        <f>IFERROR(AI1339/AF1337,"-")</f>
        <v>1.1842720264746183E-2</v>
      </c>
      <c r="AK1339" s="193">
        <f t="shared" si="780"/>
        <v>1418</v>
      </c>
      <c r="AL1339" s="164">
        <f>IFERROR(AK1339/AG1337,"-")</f>
        <v>8.8343405395302471E-2</v>
      </c>
      <c r="AM1339" s="197">
        <f t="shared" si="754"/>
        <v>118298.74471086037</v>
      </c>
      <c r="AN1339" s="106">
        <f t="shared" si="786"/>
        <v>1.0675926162945653E-3</v>
      </c>
      <c r="AO1339" s="578"/>
      <c r="AP1339" s="598"/>
      <c r="AQ1339" s="122" t="s">
        <v>474</v>
      </c>
      <c r="AR1339" s="193">
        <f t="shared" si="781"/>
        <v>1501733711</v>
      </c>
      <c r="AS1339" s="164">
        <f>IFERROR(AR1339/AO1337,"-")</f>
        <v>1.4377005749642511E-2</v>
      </c>
      <c r="AT1339" s="193">
        <f t="shared" si="782"/>
        <v>11500</v>
      </c>
      <c r="AU1339" s="164">
        <f>IFERROR(AT1339/AP1337,"-")</f>
        <v>7.2814304528416571E-2</v>
      </c>
      <c r="AV1339" s="197">
        <f t="shared" si="755"/>
        <v>130585.54008695652</v>
      </c>
      <c r="AW1339" s="106">
        <f t="shared" si="787"/>
        <v>8.6581911758727079E-3</v>
      </c>
      <c r="AX1339" s="129"/>
      <c r="AY1339" s="14"/>
      <c r="AZ1339" s="14"/>
      <c r="BA1339" s="14"/>
      <c r="BB1339" s="14"/>
      <c r="BC1339" s="14"/>
      <c r="BD1339" s="14"/>
      <c r="BE1339" s="14"/>
      <c r="BF1339" s="14"/>
      <c r="BG1339" s="14"/>
      <c r="BH1339" s="14"/>
      <c r="BI1339" s="14"/>
      <c r="BK1339" s="14"/>
      <c r="BL1339" s="14"/>
      <c r="BN1339" s="1"/>
      <c r="BO1339" s="1"/>
      <c r="BP1339" s="4"/>
      <c r="BQ1339" s="4"/>
      <c r="BR1339" s="1"/>
      <c r="BS1339" s="1"/>
      <c r="BT1339" s="1"/>
      <c r="BU1339" s="1"/>
      <c r="BV1339" s="1"/>
      <c r="BW1339" s="1"/>
      <c r="BX1339" s="1"/>
      <c r="CA1339" s="9"/>
      <c r="CB1339" s="138"/>
      <c r="CC1339" s="138"/>
      <c r="CD1339" s="138"/>
      <c r="CE1339" s="138"/>
      <c r="CF1339" s="138"/>
      <c r="CG1339" s="138"/>
      <c r="CH1339" s="1"/>
      <c r="CI1339" s="9"/>
      <c r="CJ1339" s="130"/>
      <c r="CK1339" s="130"/>
      <c r="CL1339" s="130"/>
      <c r="CM1339" s="1"/>
      <c r="CN1339" s="1"/>
      <c r="CO1339" s="1"/>
      <c r="CP1339" s="1"/>
      <c r="CQ1339" s="1"/>
    </row>
    <row r="1340" spans="2:95" s="58" customFormat="1" ht="13.5" customHeight="1">
      <c r="B1340" s="573"/>
      <c r="C1340" s="574"/>
      <c r="D1340" s="581"/>
      <c r="E1340" s="578"/>
      <c r="F1340" s="578"/>
      <c r="G1340" s="123" t="s">
        <v>431</v>
      </c>
      <c r="H1340" s="193">
        <f t="shared" si="773"/>
        <v>1653621855</v>
      </c>
      <c r="I1340" s="164">
        <f>IFERROR(H1340/E1337,"-")</f>
        <v>2.2353956344007254E-2</v>
      </c>
      <c r="J1340" s="193">
        <f t="shared" si="774"/>
        <v>32680</v>
      </c>
      <c r="K1340" s="164">
        <f>IFERROR(J1340/F1337,"-")</f>
        <v>0.27684357660214326</v>
      </c>
      <c r="L1340" s="197">
        <f t="shared" si="751"/>
        <v>50600.423959608321</v>
      </c>
      <c r="M1340" s="106">
        <f t="shared" si="783"/>
        <v>2.4604320663262617E-2</v>
      </c>
      <c r="N1340" s="578"/>
      <c r="O1340" s="578"/>
      <c r="P1340" s="123" t="s">
        <v>431</v>
      </c>
      <c r="Q1340" s="193">
        <f t="shared" si="775"/>
        <v>272368018</v>
      </c>
      <c r="R1340" s="164">
        <f>IFERROR(Q1340/N1337,"-")</f>
        <v>2.6185063636445512E-2</v>
      </c>
      <c r="S1340" s="193">
        <f t="shared" si="776"/>
        <v>4756</v>
      </c>
      <c r="T1340" s="164">
        <f>IFERROR(S1340/O1337,"-")</f>
        <v>0.30648279417450702</v>
      </c>
      <c r="U1340" s="197">
        <f t="shared" si="752"/>
        <v>57268.296467619846</v>
      </c>
      <c r="V1340" s="106">
        <f t="shared" si="784"/>
        <v>3.5807267158652696E-3</v>
      </c>
      <c r="W1340" s="578"/>
      <c r="X1340" s="578"/>
      <c r="Y1340" s="123" t="s">
        <v>431</v>
      </c>
      <c r="Z1340" s="193">
        <f t="shared" si="777"/>
        <v>148509739</v>
      </c>
      <c r="AA1340" s="164">
        <f>IFERROR(Z1340/W1337,"-")</f>
        <v>2.5115281517898373E-2</v>
      </c>
      <c r="AB1340" s="193">
        <f t="shared" si="778"/>
        <v>2600</v>
      </c>
      <c r="AC1340" s="164">
        <f>IFERROR(AB1340/X1337,"-")</f>
        <v>0.31242489786109107</v>
      </c>
      <c r="AD1340" s="197">
        <f t="shared" si="753"/>
        <v>57119.130384615382</v>
      </c>
      <c r="AE1340" s="106">
        <f t="shared" si="785"/>
        <v>1.9575040919364382E-3</v>
      </c>
      <c r="AF1340" s="578"/>
      <c r="AG1340" s="578"/>
      <c r="AH1340" s="123" t="s">
        <v>431</v>
      </c>
      <c r="AI1340" s="193">
        <f t="shared" si="779"/>
        <v>231595766</v>
      </c>
      <c r="AJ1340" s="164">
        <f>IFERROR(AI1340/AF1337,"-")</f>
        <v>1.6350299761258104E-2</v>
      </c>
      <c r="AK1340" s="193">
        <f t="shared" si="780"/>
        <v>4855</v>
      </c>
      <c r="AL1340" s="164">
        <f>IFERROR(AK1340/AG1337,"-")</f>
        <v>0.30247336614541148</v>
      </c>
      <c r="AM1340" s="197">
        <f t="shared" si="754"/>
        <v>47702.526467559219</v>
      </c>
      <c r="AN1340" s="106">
        <f t="shared" si="786"/>
        <v>3.6552624485966956E-3</v>
      </c>
      <c r="AO1340" s="578"/>
      <c r="AP1340" s="598"/>
      <c r="AQ1340" s="123" t="s">
        <v>431</v>
      </c>
      <c r="AR1340" s="193">
        <f t="shared" si="781"/>
        <v>2306095378</v>
      </c>
      <c r="AS1340" s="164">
        <f>IFERROR(AR1340/AO1337,"-")</f>
        <v>2.2077646833040976E-2</v>
      </c>
      <c r="AT1340" s="193">
        <f t="shared" si="782"/>
        <v>44891</v>
      </c>
      <c r="AU1340" s="164">
        <f>IFERROR(AT1340/AP1337,"-")</f>
        <v>0.2842353864856651</v>
      </c>
      <c r="AV1340" s="197">
        <f t="shared" si="755"/>
        <v>51370.995923459042</v>
      </c>
      <c r="AW1340" s="106">
        <f t="shared" si="787"/>
        <v>3.3797813919661024E-2</v>
      </c>
      <c r="AX1340" s="129"/>
      <c r="AY1340" s="14"/>
      <c r="AZ1340" s="14"/>
      <c r="BA1340" s="14"/>
      <c r="BB1340" s="14"/>
      <c r="BC1340" s="14"/>
      <c r="BD1340" s="14"/>
      <c r="BE1340" s="14"/>
      <c r="BF1340" s="14"/>
      <c r="BG1340" s="14"/>
      <c r="BH1340" s="14"/>
      <c r="BI1340" s="14"/>
      <c r="BK1340" s="14"/>
      <c r="BL1340" s="14"/>
      <c r="BN1340" s="1"/>
      <c r="BO1340" s="1"/>
      <c r="BP1340" s="4"/>
      <c r="BQ1340" s="4"/>
      <c r="BR1340" s="1"/>
      <c r="BS1340" s="1"/>
      <c r="BT1340" s="1"/>
      <c r="BU1340" s="1"/>
      <c r="BV1340" s="1"/>
      <c r="BW1340" s="1"/>
      <c r="BX1340" s="1"/>
      <c r="CA1340" s="9"/>
      <c r="CB1340" s="138"/>
      <c r="CC1340" s="138"/>
      <c r="CD1340" s="138"/>
      <c r="CE1340" s="138"/>
      <c r="CF1340" s="138"/>
      <c r="CG1340" s="138"/>
      <c r="CH1340" s="1"/>
      <c r="CI1340" s="9"/>
      <c r="CJ1340" s="130"/>
      <c r="CK1340" s="130"/>
      <c r="CL1340" s="130"/>
      <c r="CM1340" s="1"/>
      <c r="CN1340" s="1"/>
      <c r="CO1340" s="1"/>
      <c r="CP1340" s="1"/>
      <c r="CQ1340" s="1"/>
    </row>
    <row r="1341" spans="2:95" s="58" customFormat="1" ht="13.5" customHeight="1">
      <c r="B1341" s="573"/>
      <c r="C1341" s="574"/>
      <c r="D1341" s="581"/>
      <c r="E1341" s="578"/>
      <c r="F1341" s="578"/>
      <c r="G1341" s="123" t="s">
        <v>432</v>
      </c>
      <c r="H1341" s="193">
        <f t="shared" si="773"/>
        <v>316870634</v>
      </c>
      <c r="I1341" s="164">
        <f>IFERROR(H1341/E1337,"-")</f>
        <v>4.2835139712966005E-3</v>
      </c>
      <c r="J1341" s="193">
        <f t="shared" si="774"/>
        <v>5632</v>
      </c>
      <c r="K1341" s="164">
        <f>IFERROR(J1341/F1337,"-")</f>
        <v>4.771061883180143E-2</v>
      </c>
      <c r="L1341" s="197">
        <f t="shared" si="751"/>
        <v>56262.541548295456</v>
      </c>
      <c r="M1341" s="106">
        <f t="shared" si="783"/>
        <v>4.2402550176100081E-3</v>
      </c>
      <c r="N1341" s="578"/>
      <c r="O1341" s="578"/>
      <c r="P1341" s="123" t="s">
        <v>432</v>
      </c>
      <c r="Q1341" s="193">
        <f t="shared" si="775"/>
        <v>46156548</v>
      </c>
      <c r="R1341" s="164">
        <f>IFERROR(Q1341/N1337,"-")</f>
        <v>4.4374231434861485E-3</v>
      </c>
      <c r="S1341" s="193">
        <f t="shared" si="776"/>
        <v>846</v>
      </c>
      <c r="T1341" s="164">
        <f>IFERROR(S1341/O1337,"-")</f>
        <v>5.4517334708080942E-2</v>
      </c>
      <c r="U1341" s="197">
        <f t="shared" si="752"/>
        <v>54558.567375886523</v>
      </c>
      <c r="V1341" s="106">
        <f t="shared" si="784"/>
        <v>6.3694171606854877E-4</v>
      </c>
      <c r="W1341" s="578"/>
      <c r="X1341" s="578"/>
      <c r="Y1341" s="123" t="s">
        <v>432</v>
      </c>
      <c r="Z1341" s="193">
        <f t="shared" si="777"/>
        <v>24978767</v>
      </c>
      <c r="AA1341" s="164">
        <f>IFERROR(Z1341/W1337,"-")</f>
        <v>4.2242937695486076E-3</v>
      </c>
      <c r="AB1341" s="193">
        <f t="shared" si="778"/>
        <v>514</v>
      </c>
      <c r="AC1341" s="164">
        <f>IFERROR(AB1341/X1337,"-")</f>
        <v>6.1763999038692619E-2</v>
      </c>
      <c r="AD1341" s="197">
        <f t="shared" si="753"/>
        <v>48596.822957198441</v>
      </c>
      <c r="AE1341" s="106">
        <f t="shared" si="785"/>
        <v>3.8698350125204972E-4</v>
      </c>
      <c r="AF1341" s="578"/>
      <c r="AG1341" s="578"/>
      <c r="AH1341" s="123" t="s">
        <v>432</v>
      </c>
      <c r="AI1341" s="193">
        <f t="shared" si="779"/>
        <v>42123482</v>
      </c>
      <c r="AJ1341" s="164">
        <f>IFERROR(AI1341/AF1337,"-")</f>
        <v>2.9738521113031055E-3</v>
      </c>
      <c r="AK1341" s="193">
        <f t="shared" si="780"/>
        <v>959</v>
      </c>
      <c r="AL1341" s="164">
        <f>IFERROR(AK1341/AG1337,"-")</f>
        <v>5.9747056258177063E-2</v>
      </c>
      <c r="AM1341" s="197">
        <f t="shared" si="754"/>
        <v>43924.381647549533</v>
      </c>
      <c r="AN1341" s="106">
        <f t="shared" si="786"/>
        <v>7.2201785544886326E-4</v>
      </c>
      <c r="AO1341" s="578"/>
      <c r="AP1341" s="598"/>
      <c r="AQ1341" s="123" t="s">
        <v>432</v>
      </c>
      <c r="AR1341" s="193">
        <f t="shared" si="781"/>
        <v>430129431</v>
      </c>
      <c r="AS1341" s="164">
        <f>IFERROR(AR1341/AO1337,"-")</f>
        <v>4.11788938163982E-3</v>
      </c>
      <c r="AT1341" s="193">
        <f t="shared" si="782"/>
        <v>7951</v>
      </c>
      <c r="AU1341" s="164">
        <f>IFERROR(AT1341/AP1337,"-")</f>
        <v>5.0343176983081751E-2</v>
      </c>
      <c r="AV1341" s="197">
        <f t="shared" si="755"/>
        <v>54097.526223116591</v>
      </c>
      <c r="AW1341" s="106">
        <f t="shared" si="787"/>
        <v>5.9861980903794694E-3</v>
      </c>
      <c r="AX1341" s="129"/>
      <c r="AY1341" s="14"/>
      <c r="AZ1341" s="14"/>
      <c r="BA1341" s="14"/>
      <c r="BB1341" s="14"/>
      <c r="BC1341" s="14"/>
      <c r="BD1341" s="14"/>
      <c r="BE1341" s="14"/>
      <c r="BF1341" s="14"/>
      <c r="BG1341" s="14"/>
      <c r="BH1341" s="14"/>
      <c r="BI1341" s="14"/>
      <c r="BK1341" s="14"/>
      <c r="BL1341" s="14"/>
      <c r="BN1341" s="1"/>
      <c r="BO1341" s="1"/>
      <c r="BP1341" s="4"/>
      <c r="BQ1341" s="4"/>
      <c r="BR1341" s="1"/>
      <c r="BS1341" s="1"/>
      <c r="BT1341" s="1"/>
      <c r="BU1341" s="1"/>
      <c r="BV1341" s="1"/>
      <c r="BW1341" s="1"/>
      <c r="BX1341" s="1"/>
      <c r="CA1341" s="9"/>
      <c r="CB1341" s="138"/>
      <c r="CC1341" s="138"/>
      <c r="CD1341" s="138"/>
      <c r="CE1341" s="138"/>
      <c r="CF1341" s="138"/>
      <c r="CG1341" s="138"/>
      <c r="CH1341" s="1"/>
      <c r="CI1341" s="9"/>
      <c r="CJ1341" s="130"/>
      <c r="CK1341" s="130"/>
      <c r="CL1341" s="130"/>
      <c r="CM1341" s="1"/>
      <c r="CN1341" s="1"/>
      <c r="CO1341" s="1"/>
      <c r="CP1341" s="1"/>
      <c r="CQ1341" s="1"/>
    </row>
    <row r="1342" spans="2:95" s="58" customFormat="1" ht="13.5" customHeight="1">
      <c r="B1342" s="573"/>
      <c r="C1342" s="574"/>
      <c r="D1342" s="581"/>
      <c r="E1342" s="578"/>
      <c r="F1342" s="578"/>
      <c r="G1342" s="123" t="s">
        <v>433</v>
      </c>
      <c r="H1342" s="193">
        <f t="shared" si="773"/>
        <v>1890748220</v>
      </c>
      <c r="I1342" s="164">
        <f>IFERROR(H1342/E1337,"-")</f>
        <v>2.5559473007442456E-2</v>
      </c>
      <c r="J1342" s="193">
        <f t="shared" si="774"/>
        <v>38532</v>
      </c>
      <c r="K1342" s="164">
        <f>IFERROR(J1342/F1337,"-")</f>
        <v>0.32641789148206191</v>
      </c>
      <c r="L1342" s="197">
        <f t="shared" si="751"/>
        <v>49069.558289214161</v>
      </c>
      <c r="M1342" s="106">
        <f t="shared" si="783"/>
        <v>2.9010210642498015E-2</v>
      </c>
      <c r="N1342" s="578"/>
      <c r="O1342" s="578"/>
      <c r="P1342" s="123" t="s">
        <v>433</v>
      </c>
      <c r="Q1342" s="193">
        <f t="shared" si="775"/>
        <v>267303189</v>
      </c>
      <c r="R1342" s="164">
        <f>IFERROR(Q1342/N1337,"-")</f>
        <v>2.5698138370231934E-2</v>
      </c>
      <c r="S1342" s="193">
        <f t="shared" si="776"/>
        <v>5765</v>
      </c>
      <c r="T1342" s="164">
        <f>IFERROR(S1342/O1337,"-")</f>
        <v>0.37150405980152079</v>
      </c>
      <c r="U1342" s="197">
        <f t="shared" si="752"/>
        <v>46366.554900260191</v>
      </c>
      <c r="V1342" s="106">
        <f t="shared" si="784"/>
        <v>4.3403888807744487E-3</v>
      </c>
      <c r="W1342" s="578"/>
      <c r="X1342" s="578"/>
      <c r="Y1342" s="123" t="s">
        <v>433</v>
      </c>
      <c r="Z1342" s="193">
        <f t="shared" si="777"/>
        <v>169251894</v>
      </c>
      <c r="AA1342" s="164">
        <f>IFERROR(Z1342/W1337,"-")</f>
        <v>2.86230990228021E-2</v>
      </c>
      <c r="AB1342" s="193">
        <f t="shared" si="778"/>
        <v>3256</v>
      </c>
      <c r="AC1342" s="164">
        <f>IFERROR(AB1342/X1337,"-")</f>
        <v>0.39125210285988943</v>
      </c>
      <c r="AD1342" s="197">
        <f t="shared" si="753"/>
        <v>51981.539926289923</v>
      </c>
      <c r="AE1342" s="106">
        <f t="shared" si="785"/>
        <v>2.4513974320557858E-3</v>
      </c>
      <c r="AF1342" s="578"/>
      <c r="AG1342" s="578"/>
      <c r="AH1342" s="123" t="s">
        <v>433</v>
      </c>
      <c r="AI1342" s="193">
        <f t="shared" si="779"/>
        <v>316413093</v>
      </c>
      <c r="AJ1342" s="164">
        <f>IFERROR(AI1342/AF1337,"-")</f>
        <v>2.2338270721826745E-2</v>
      </c>
      <c r="AK1342" s="193">
        <f t="shared" si="780"/>
        <v>6594</v>
      </c>
      <c r="AL1342" s="164">
        <f>IFERROR(AK1342/AG1337,"-")</f>
        <v>0.41081552551242911</v>
      </c>
      <c r="AM1342" s="197">
        <f t="shared" si="754"/>
        <v>47985.000454959052</v>
      </c>
      <c r="AN1342" s="106">
        <f t="shared" si="786"/>
        <v>4.9645315316264906E-3</v>
      </c>
      <c r="AO1342" s="578"/>
      <c r="AP1342" s="598"/>
      <c r="AQ1342" s="123" t="s">
        <v>433</v>
      </c>
      <c r="AR1342" s="193">
        <f t="shared" si="781"/>
        <v>2643716396</v>
      </c>
      <c r="AS1342" s="164">
        <f>IFERROR(AR1342/AO1337,"-")</f>
        <v>2.5309897185704304E-2</v>
      </c>
      <c r="AT1342" s="193">
        <f t="shared" si="782"/>
        <v>54147</v>
      </c>
      <c r="AU1342" s="164">
        <f>IFERROR(AT1342/AP1337,"-")</f>
        <v>0.34284140411305847</v>
      </c>
      <c r="AV1342" s="197">
        <f t="shared" si="755"/>
        <v>48824.799083975107</v>
      </c>
      <c r="AW1342" s="106">
        <f t="shared" si="787"/>
        <v>4.0766528486954744E-2</v>
      </c>
      <c r="AX1342" s="129"/>
      <c r="AY1342" s="14"/>
      <c r="AZ1342" s="14"/>
      <c r="BA1342" s="14"/>
      <c r="BB1342" s="14"/>
      <c r="BC1342" s="14"/>
      <c r="BD1342" s="14"/>
      <c r="BE1342" s="14"/>
      <c r="BF1342" s="14"/>
      <c r="BG1342" s="14"/>
      <c r="BH1342" s="14"/>
      <c r="BI1342" s="14"/>
      <c r="BK1342" s="14"/>
      <c r="BL1342" s="14"/>
      <c r="BN1342" s="1"/>
      <c r="BO1342" s="1"/>
      <c r="BP1342" s="4"/>
      <c r="BQ1342" s="4"/>
      <c r="BR1342" s="1"/>
      <c r="BS1342" s="1"/>
      <c r="BT1342" s="1"/>
      <c r="BU1342" s="1"/>
      <c r="BV1342" s="1"/>
      <c r="BW1342" s="1"/>
      <c r="BX1342" s="1"/>
      <c r="CA1342" s="9"/>
      <c r="CB1342" s="138"/>
      <c r="CC1342" s="138"/>
      <c r="CD1342" s="138"/>
      <c r="CE1342" s="138"/>
      <c r="CF1342" s="138"/>
      <c r="CG1342" s="138"/>
      <c r="CH1342" s="1"/>
      <c r="CI1342" s="9"/>
      <c r="CJ1342" s="130"/>
      <c r="CK1342" s="130"/>
      <c r="CL1342" s="130"/>
      <c r="CM1342" s="1"/>
      <c r="CN1342" s="1"/>
      <c r="CO1342" s="1"/>
      <c r="CP1342" s="1"/>
      <c r="CQ1342" s="1"/>
    </row>
    <row r="1343" spans="2:95" s="58" customFormat="1" ht="13.5" customHeight="1">
      <c r="B1343" s="573"/>
      <c r="C1343" s="574"/>
      <c r="D1343" s="581"/>
      <c r="E1343" s="578"/>
      <c r="F1343" s="578"/>
      <c r="G1343" s="123" t="s">
        <v>434</v>
      </c>
      <c r="H1343" s="193">
        <f t="shared" si="773"/>
        <v>2827319404</v>
      </c>
      <c r="I1343" s="164">
        <f>IFERROR(H1343/E1337,"-")</f>
        <v>3.8220209981187393E-2</v>
      </c>
      <c r="J1343" s="193">
        <f t="shared" si="774"/>
        <v>42763</v>
      </c>
      <c r="K1343" s="164">
        <f>IFERROR(J1343/F1337,"-")</f>
        <v>0.36226015502562581</v>
      </c>
      <c r="L1343" s="197">
        <f t="shared" si="751"/>
        <v>66116.02095269275</v>
      </c>
      <c r="M1343" s="106">
        <f t="shared" si="783"/>
        <v>3.2195672109029967E-2</v>
      </c>
      <c r="N1343" s="578"/>
      <c r="O1343" s="578"/>
      <c r="P1343" s="123" t="s">
        <v>434</v>
      </c>
      <c r="Q1343" s="193">
        <f t="shared" si="775"/>
        <v>414735774</v>
      </c>
      <c r="R1343" s="164">
        <f>IFERROR(Q1343/N1337,"-")</f>
        <v>3.9872091863959166E-2</v>
      </c>
      <c r="S1343" s="193">
        <f t="shared" si="776"/>
        <v>6287</v>
      </c>
      <c r="T1343" s="164">
        <f>IFERROR(S1343/O1337,"-")</f>
        <v>0.40514241525969841</v>
      </c>
      <c r="U1343" s="197">
        <f t="shared" si="752"/>
        <v>65967.198027676161</v>
      </c>
      <c r="V1343" s="106">
        <f t="shared" si="784"/>
        <v>4.7333954715401494E-3</v>
      </c>
      <c r="W1343" s="578"/>
      <c r="X1343" s="578"/>
      <c r="Y1343" s="123" t="s">
        <v>434</v>
      </c>
      <c r="Z1343" s="193">
        <f t="shared" si="777"/>
        <v>226793372</v>
      </c>
      <c r="AA1343" s="164">
        <f>IFERROR(Z1343/W1337,"-")</f>
        <v>3.8354248162630271E-2</v>
      </c>
      <c r="AB1343" s="193">
        <f t="shared" si="778"/>
        <v>3397</v>
      </c>
      <c r="AC1343" s="164">
        <f>IFERROR(AB1343/X1337,"-")</f>
        <v>0.40819514539774093</v>
      </c>
      <c r="AD1343" s="197">
        <f t="shared" si="753"/>
        <v>66762.841330585812</v>
      </c>
      <c r="AE1343" s="106">
        <f t="shared" si="785"/>
        <v>2.5575543847338772E-3</v>
      </c>
      <c r="AF1343" s="578"/>
      <c r="AG1343" s="578"/>
      <c r="AH1343" s="123" t="s">
        <v>434</v>
      </c>
      <c r="AI1343" s="193">
        <f t="shared" si="779"/>
        <v>479123391</v>
      </c>
      <c r="AJ1343" s="164">
        <f>IFERROR(AI1343/AF1337,"-")</f>
        <v>3.3825363912224855E-2</v>
      </c>
      <c r="AK1343" s="193">
        <f t="shared" si="780"/>
        <v>6636</v>
      </c>
      <c r="AL1343" s="164">
        <f>IFERROR(AK1343/AG1337,"-")</f>
        <v>0.41343218491059747</v>
      </c>
      <c r="AM1343" s="197">
        <f t="shared" si="754"/>
        <v>72200.631555153712</v>
      </c>
      <c r="AN1343" s="106">
        <f t="shared" si="786"/>
        <v>4.9961527515731555E-3</v>
      </c>
      <c r="AO1343" s="578"/>
      <c r="AP1343" s="598"/>
      <c r="AQ1343" s="123" t="s">
        <v>434</v>
      </c>
      <c r="AR1343" s="193">
        <f t="shared" si="781"/>
        <v>3947971941</v>
      </c>
      <c r="AS1343" s="164">
        <f>IFERROR(AR1343/AO1337,"-")</f>
        <v>3.7796324927265555E-2</v>
      </c>
      <c r="AT1343" s="193">
        <f t="shared" si="782"/>
        <v>59083</v>
      </c>
      <c r="AU1343" s="164">
        <f>IFERROR(AT1343/AP1337,"-")</f>
        <v>0.37409456995238577</v>
      </c>
      <c r="AV1343" s="197">
        <f t="shared" si="755"/>
        <v>66820.776551630755</v>
      </c>
      <c r="AW1343" s="106">
        <f t="shared" si="787"/>
        <v>4.4482774716877151E-2</v>
      </c>
      <c r="AX1343" s="129"/>
      <c r="AY1343" s="14"/>
      <c r="AZ1343" s="14"/>
      <c r="BA1343" s="14"/>
      <c r="BB1343" s="14"/>
      <c r="BC1343" s="14"/>
      <c r="BD1343" s="14"/>
      <c r="BE1343" s="14"/>
      <c r="BF1343" s="14"/>
      <c r="BG1343" s="14"/>
      <c r="BH1343" s="14"/>
      <c r="BI1343" s="14"/>
      <c r="BK1343" s="14"/>
      <c r="BL1343" s="14"/>
      <c r="BN1343" s="1"/>
      <c r="BO1343" s="1"/>
      <c r="BP1343" s="4"/>
      <c r="BQ1343" s="4"/>
      <c r="BR1343" s="1"/>
      <c r="BS1343" s="1"/>
      <c r="BT1343" s="1"/>
      <c r="BU1343" s="1"/>
      <c r="BV1343" s="1"/>
      <c r="BW1343" s="1"/>
      <c r="BX1343" s="1"/>
      <c r="CA1343" s="9"/>
      <c r="CB1343" s="138"/>
      <c r="CC1343" s="138"/>
      <c r="CD1343" s="138"/>
      <c r="CE1343" s="138"/>
      <c r="CF1343" s="138"/>
      <c r="CG1343" s="138"/>
      <c r="CH1343" s="1"/>
      <c r="CI1343" s="9"/>
      <c r="CJ1343" s="130"/>
      <c r="CK1343" s="130"/>
      <c r="CL1343" s="130"/>
      <c r="CM1343" s="1"/>
      <c r="CN1343" s="1"/>
      <c r="CO1343" s="1"/>
      <c r="CP1343" s="1"/>
      <c r="CQ1343" s="1"/>
    </row>
    <row r="1344" spans="2:95" s="58" customFormat="1" ht="13.5" customHeight="1">
      <c r="B1344" s="573"/>
      <c r="C1344" s="574"/>
      <c r="D1344" s="581"/>
      <c r="E1344" s="578"/>
      <c r="F1344" s="578"/>
      <c r="G1344" s="123" t="s">
        <v>435</v>
      </c>
      <c r="H1344" s="193">
        <f t="shared" si="773"/>
        <v>2079566662</v>
      </c>
      <c r="I1344" s="164">
        <f>IFERROR(H1344/E1337,"-")</f>
        <v>2.811195451743766E-2</v>
      </c>
      <c r="J1344" s="193">
        <f t="shared" si="774"/>
        <v>12647</v>
      </c>
      <c r="K1344" s="164">
        <f>IFERROR(J1344/F1337,"-")</f>
        <v>0.10713710872972172</v>
      </c>
      <c r="L1344" s="197">
        <f t="shared" si="751"/>
        <v>164431.6171424053</v>
      </c>
      <c r="M1344" s="106">
        <f t="shared" si="783"/>
        <v>9.5217516348923593E-3</v>
      </c>
      <c r="N1344" s="578"/>
      <c r="O1344" s="578"/>
      <c r="P1344" s="123" t="s">
        <v>435</v>
      </c>
      <c r="Q1344" s="193">
        <f t="shared" si="775"/>
        <v>274044191</v>
      </c>
      <c r="R1344" s="164">
        <f>IFERROR(Q1344/N1337,"-")</f>
        <v>2.6346208461718982E-2</v>
      </c>
      <c r="S1344" s="193">
        <f t="shared" si="776"/>
        <v>1804</v>
      </c>
      <c r="T1344" s="164">
        <f>IFERROR(S1344/O1337,"-")</f>
        <v>0.11625209434205439</v>
      </c>
      <c r="U1344" s="197">
        <f t="shared" si="752"/>
        <v>151909.19678492239</v>
      </c>
      <c r="V1344" s="106">
        <f t="shared" si="784"/>
        <v>1.3582066853282057E-3</v>
      </c>
      <c r="W1344" s="578"/>
      <c r="X1344" s="578"/>
      <c r="Y1344" s="123" t="s">
        <v>435</v>
      </c>
      <c r="Z1344" s="193">
        <f t="shared" si="777"/>
        <v>142656450</v>
      </c>
      <c r="AA1344" s="164">
        <f>IFERROR(Z1344/W1337,"-")</f>
        <v>2.412540030182124E-2</v>
      </c>
      <c r="AB1344" s="193">
        <f t="shared" si="778"/>
        <v>1058</v>
      </c>
      <c r="AC1344" s="164">
        <f>IFERROR(AB1344/X1337,"-")</f>
        <v>0.12713290074501321</v>
      </c>
      <c r="AD1344" s="197">
        <f t="shared" si="753"/>
        <v>134835.96408317582</v>
      </c>
      <c r="AE1344" s="106">
        <f t="shared" si="785"/>
        <v>7.9655358818028917E-4</v>
      </c>
      <c r="AF1344" s="578"/>
      <c r="AG1344" s="578"/>
      <c r="AH1344" s="123" t="s">
        <v>435</v>
      </c>
      <c r="AI1344" s="193">
        <f t="shared" si="779"/>
        <v>426537452</v>
      </c>
      <c r="AJ1344" s="164">
        <f>IFERROR(AI1344/AF1337,"-")</f>
        <v>3.0112878659462366E-2</v>
      </c>
      <c r="AK1344" s="193">
        <f t="shared" si="780"/>
        <v>2469</v>
      </c>
      <c r="AL1344" s="164">
        <f>IFERROR(AK1344/AG1337,"-")</f>
        <v>0.15382219176375303</v>
      </c>
      <c r="AM1344" s="197">
        <f t="shared" si="754"/>
        <v>172757.16970433373</v>
      </c>
      <c r="AN1344" s="106">
        <f t="shared" si="786"/>
        <v>1.85887600115041E-3</v>
      </c>
      <c r="AO1344" s="578"/>
      <c r="AP1344" s="598"/>
      <c r="AQ1344" s="123" t="s">
        <v>435</v>
      </c>
      <c r="AR1344" s="193">
        <f t="shared" si="781"/>
        <v>2922804755</v>
      </c>
      <c r="AS1344" s="164">
        <f>IFERROR(AR1344/AO1337,"-")</f>
        <v>2.7981778966482476E-2</v>
      </c>
      <c r="AT1344" s="193">
        <f t="shared" si="782"/>
        <v>17978</v>
      </c>
      <c r="AU1344" s="164">
        <f>IFERROR(AT1344/AP1337,"-")</f>
        <v>0.11383091885320636</v>
      </c>
      <c r="AV1344" s="197">
        <f t="shared" si="755"/>
        <v>162576.74685726999</v>
      </c>
      <c r="AW1344" s="106">
        <f t="shared" si="787"/>
        <v>1.3535387909551265E-2</v>
      </c>
      <c r="AX1344" s="129"/>
      <c r="AY1344" s="14"/>
      <c r="AZ1344" s="14"/>
      <c r="BA1344" s="14"/>
      <c r="BB1344" s="14"/>
      <c r="BC1344" s="14"/>
      <c r="BD1344" s="14"/>
      <c r="BE1344" s="14"/>
      <c r="BF1344" s="14"/>
      <c r="BG1344" s="14"/>
      <c r="BH1344" s="14"/>
      <c r="BI1344" s="14"/>
      <c r="BK1344" s="14"/>
      <c r="BL1344" s="14"/>
      <c r="BN1344" s="1"/>
      <c r="BO1344" s="1"/>
      <c r="BP1344" s="4"/>
      <c r="BQ1344" s="4"/>
      <c r="BR1344" s="1"/>
      <c r="BS1344" s="1"/>
      <c r="BT1344" s="1"/>
      <c r="BU1344" s="1"/>
      <c r="BV1344" s="1"/>
      <c r="BW1344" s="1"/>
      <c r="BX1344" s="1"/>
      <c r="CA1344" s="9"/>
      <c r="CB1344" s="138"/>
      <c r="CC1344" s="138"/>
      <c r="CD1344" s="138"/>
      <c r="CE1344" s="138"/>
      <c r="CF1344" s="138"/>
      <c r="CG1344" s="138"/>
      <c r="CH1344" s="1"/>
      <c r="CI1344" s="9"/>
      <c r="CJ1344" s="130"/>
      <c r="CK1344" s="130"/>
      <c r="CL1344" s="130"/>
      <c r="CM1344" s="1"/>
      <c r="CN1344" s="1"/>
      <c r="CO1344" s="1"/>
      <c r="CP1344" s="1"/>
      <c r="CQ1344" s="1"/>
    </row>
    <row r="1345" spans="2:95" s="58" customFormat="1" ht="13.5" customHeight="1">
      <c r="B1345" s="573"/>
      <c r="C1345" s="574"/>
      <c r="D1345" s="581"/>
      <c r="E1345" s="578"/>
      <c r="F1345" s="578"/>
      <c r="G1345" s="123" t="s">
        <v>436</v>
      </c>
      <c r="H1345" s="193">
        <f t="shared" si="773"/>
        <v>676975</v>
      </c>
      <c r="I1345" s="164">
        <f>IFERROR(H1345/E1337,"-")</f>
        <v>9.1514692734780724E-6</v>
      </c>
      <c r="J1345" s="193">
        <f t="shared" si="774"/>
        <v>86</v>
      </c>
      <c r="K1345" s="164">
        <f>IFERROR(J1345/F1337,"-")</f>
        <v>7.2853572790037701E-4</v>
      </c>
      <c r="L1345" s="197">
        <f t="shared" si="751"/>
        <v>7871.8023255813951</v>
      </c>
      <c r="M1345" s="106">
        <f t="shared" si="783"/>
        <v>6.4748212271743732E-5</v>
      </c>
      <c r="N1345" s="578"/>
      <c r="O1345" s="578"/>
      <c r="P1345" s="123" t="s">
        <v>436</v>
      </c>
      <c r="Q1345" s="193">
        <f t="shared" si="775"/>
        <v>39111</v>
      </c>
      <c r="R1345" s="164">
        <f>IFERROR(Q1345/N1337,"-")</f>
        <v>3.7600744441479189E-6</v>
      </c>
      <c r="S1345" s="193">
        <f t="shared" si="776"/>
        <v>17</v>
      </c>
      <c r="T1345" s="164">
        <f>IFERROR(S1345/O1337,"-")</f>
        <v>1.0955019976801135E-3</v>
      </c>
      <c r="U1345" s="197">
        <f t="shared" si="752"/>
        <v>2300.6470588235293</v>
      </c>
      <c r="V1345" s="106">
        <f t="shared" si="784"/>
        <v>1.2799065216507481E-5</v>
      </c>
      <c r="W1345" s="578"/>
      <c r="X1345" s="578"/>
      <c r="Y1345" s="123" t="s">
        <v>436</v>
      </c>
      <c r="Z1345" s="193">
        <f t="shared" si="777"/>
        <v>8300</v>
      </c>
      <c r="AA1345" s="164">
        <f>IFERROR(Z1345/W1337,"-")</f>
        <v>1.4036576860360417E-6</v>
      </c>
      <c r="AB1345" s="193">
        <f t="shared" si="778"/>
        <v>2</v>
      </c>
      <c r="AC1345" s="164">
        <f>IFERROR(AB1345/X1337,"-")</f>
        <v>2.4032684450853159E-4</v>
      </c>
      <c r="AD1345" s="197">
        <f t="shared" si="753"/>
        <v>4150</v>
      </c>
      <c r="AE1345" s="106">
        <f t="shared" si="785"/>
        <v>1.5057723784126448E-6</v>
      </c>
      <c r="AF1345" s="578"/>
      <c r="AG1345" s="578"/>
      <c r="AH1345" s="123" t="s">
        <v>436</v>
      </c>
      <c r="AI1345" s="193">
        <f t="shared" si="779"/>
        <v>554688</v>
      </c>
      <c r="AJ1345" s="164">
        <f>IFERROR(AI1345/AF1337,"-")</f>
        <v>3.9160107417390071E-5</v>
      </c>
      <c r="AK1345" s="193">
        <f t="shared" si="780"/>
        <v>23</v>
      </c>
      <c r="AL1345" s="164">
        <f>IFERROR(AK1345/AG1337,"-")</f>
        <v>1.4329325275683757E-3</v>
      </c>
      <c r="AM1345" s="197">
        <f t="shared" si="754"/>
        <v>24116.869565217392</v>
      </c>
      <c r="AN1345" s="106">
        <f t="shared" si="786"/>
        <v>1.7316382351745417E-5</v>
      </c>
      <c r="AO1345" s="578"/>
      <c r="AP1345" s="598"/>
      <c r="AQ1345" s="123" t="s">
        <v>436</v>
      </c>
      <c r="AR1345" s="193">
        <f t="shared" si="781"/>
        <v>1279074</v>
      </c>
      <c r="AS1345" s="164">
        <f>IFERROR(AR1345/AO1337,"-")</f>
        <v>1.2245349569979951E-5</v>
      </c>
      <c r="AT1345" s="193">
        <f t="shared" si="782"/>
        <v>128</v>
      </c>
      <c r="AU1345" s="164">
        <f>IFERROR(AT1345/AP1337,"-")</f>
        <v>8.1045486779454971E-4</v>
      </c>
      <c r="AV1345" s="197">
        <f t="shared" si="755"/>
        <v>9992.765625</v>
      </c>
      <c r="AW1345" s="106">
        <f t="shared" si="787"/>
        <v>9.6369432218409268E-5</v>
      </c>
      <c r="AX1345" s="129"/>
      <c r="AY1345" s="14"/>
      <c r="AZ1345" s="14"/>
      <c r="BA1345" s="14"/>
      <c r="BB1345" s="14"/>
      <c r="BC1345" s="14"/>
      <c r="BD1345" s="14"/>
      <c r="BE1345" s="14"/>
      <c r="BF1345" s="14"/>
      <c r="BG1345" s="14"/>
      <c r="BH1345" s="14"/>
      <c r="BI1345" s="14"/>
      <c r="BK1345" s="14"/>
      <c r="BL1345" s="14"/>
      <c r="BN1345" s="1"/>
      <c r="BO1345" s="1"/>
      <c r="BP1345" s="4"/>
      <c r="BQ1345" s="4"/>
      <c r="BR1345" s="1"/>
      <c r="BS1345" s="1"/>
      <c r="BT1345" s="1"/>
      <c r="BU1345" s="1"/>
      <c r="BV1345" s="1"/>
      <c r="BW1345" s="1"/>
      <c r="BX1345" s="1"/>
      <c r="CA1345" s="9"/>
      <c r="CB1345" s="138"/>
      <c r="CC1345" s="138"/>
      <c r="CD1345" s="138"/>
      <c r="CE1345" s="138"/>
      <c r="CF1345" s="138"/>
      <c r="CG1345" s="138"/>
      <c r="CH1345" s="1"/>
      <c r="CI1345" s="9"/>
      <c r="CJ1345" s="130"/>
      <c r="CK1345" s="130"/>
      <c r="CL1345" s="130"/>
      <c r="CM1345" s="1"/>
      <c r="CN1345" s="1"/>
      <c r="CO1345" s="1"/>
      <c r="CP1345" s="1"/>
      <c r="CQ1345" s="1"/>
    </row>
    <row r="1346" spans="2:95" s="58" customFormat="1" ht="13.5" customHeight="1">
      <c r="B1346" s="573"/>
      <c r="C1346" s="574"/>
      <c r="D1346" s="581"/>
      <c r="E1346" s="578"/>
      <c r="F1346" s="578"/>
      <c r="G1346" s="123" t="s">
        <v>437</v>
      </c>
      <c r="H1346" s="193">
        <f t="shared" si="773"/>
        <v>24203518</v>
      </c>
      <c r="I1346" s="164">
        <f>IFERROR(H1346/E1337,"-")</f>
        <v>3.2718749036090466E-4</v>
      </c>
      <c r="J1346" s="193">
        <f t="shared" si="774"/>
        <v>1103</v>
      </c>
      <c r="K1346" s="164">
        <f>IFERROR(J1346/F1337,"-")</f>
        <v>9.3438942776059974E-3</v>
      </c>
      <c r="L1346" s="197">
        <f t="shared" si="751"/>
        <v>21943.352674524027</v>
      </c>
      <c r="M1346" s="106">
        <f t="shared" si="783"/>
        <v>8.3043346669457361E-4</v>
      </c>
      <c r="N1346" s="578"/>
      <c r="O1346" s="578"/>
      <c r="P1346" s="123" t="s">
        <v>437</v>
      </c>
      <c r="Q1346" s="193">
        <f t="shared" si="775"/>
        <v>4204659</v>
      </c>
      <c r="R1346" s="164">
        <f>IFERROR(Q1346/N1337,"-")</f>
        <v>4.0422977812524727E-4</v>
      </c>
      <c r="S1346" s="193">
        <f t="shared" si="776"/>
        <v>187</v>
      </c>
      <c r="T1346" s="164">
        <f>IFERROR(S1346/O1337,"-")</f>
        <v>1.2050521974481247E-2</v>
      </c>
      <c r="U1346" s="197">
        <f t="shared" si="752"/>
        <v>22484.807486631016</v>
      </c>
      <c r="V1346" s="106">
        <f t="shared" si="784"/>
        <v>1.407897173815823E-4</v>
      </c>
      <c r="W1346" s="578"/>
      <c r="X1346" s="578"/>
      <c r="Y1346" s="123" t="s">
        <v>437</v>
      </c>
      <c r="Z1346" s="193">
        <f t="shared" si="777"/>
        <v>2747319</v>
      </c>
      <c r="AA1346" s="164">
        <f>IFERROR(Z1346/W1337,"-")</f>
        <v>4.6461390727022315E-4</v>
      </c>
      <c r="AB1346" s="193">
        <f t="shared" si="778"/>
        <v>127</v>
      </c>
      <c r="AC1346" s="164">
        <f>IFERROR(AB1346/X1337,"-")</f>
        <v>1.5260754626291756E-2</v>
      </c>
      <c r="AD1346" s="197">
        <f t="shared" si="753"/>
        <v>21632.43307086614</v>
      </c>
      <c r="AE1346" s="106">
        <f t="shared" si="785"/>
        <v>9.5616546029202946E-5</v>
      </c>
      <c r="AF1346" s="578"/>
      <c r="AG1346" s="578"/>
      <c r="AH1346" s="123" t="s">
        <v>437</v>
      </c>
      <c r="AI1346" s="193">
        <f t="shared" si="779"/>
        <v>5348172</v>
      </c>
      <c r="AJ1346" s="164">
        <f>IFERROR(AI1346/AF1337,"-")</f>
        <v>3.7757259938321701E-4</v>
      </c>
      <c r="AK1346" s="193">
        <f t="shared" si="780"/>
        <v>252</v>
      </c>
      <c r="AL1346" s="164">
        <f>IFERROR(AK1346/AG1337,"-")</f>
        <v>1.569995638901003E-2</v>
      </c>
      <c r="AM1346" s="197">
        <f t="shared" si="754"/>
        <v>21222.904761904763</v>
      </c>
      <c r="AN1346" s="106">
        <f t="shared" si="786"/>
        <v>1.8972731967999325E-4</v>
      </c>
      <c r="AO1346" s="578"/>
      <c r="AP1346" s="598"/>
      <c r="AQ1346" s="123" t="s">
        <v>437</v>
      </c>
      <c r="AR1346" s="193">
        <f t="shared" si="781"/>
        <v>36503668</v>
      </c>
      <c r="AS1346" s="164">
        <f>IFERROR(AR1346/AO1337,"-")</f>
        <v>3.4947170784996871E-4</v>
      </c>
      <c r="AT1346" s="193">
        <f t="shared" si="782"/>
        <v>1669</v>
      </c>
      <c r="AU1346" s="164">
        <f>IFERROR(AT1346/AP1337,"-")</f>
        <v>1.056757167460237E-2</v>
      </c>
      <c r="AV1346" s="197">
        <f t="shared" si="755"/>
        <v>21871.580587177952</v>
      </c>
      <c r="AW1346" s="106">
        <f t="shared" si="787"/>
        <v>1.2565670497853522E-3</v>
      </c>
      <c r="AX1346" s="129"/>
      <c r="AY1346" s="14"/>
      <c r="AZ1346" s="14"/>
      <c r="BA1346" s="14"/>
      <c r="BB1346" s="14"/>
      <c r="BC1346" s="14"/>
      <c r="BD1346" s="14"/>
      <c r="BE1346" s="14"/>
      <c r="BF1346" s="14"/>
      <c r="BG1346" s="14"/>
      <c r="BH1346" s="14"/>
      <c r="BI1346" s="14"/>
      <c r="BK1346" s="14"/>
      <c r="BL1346" s="14"/>
      <c r="BN1346" s="1"/>
      <c r="BO1346" s="1"/>
      <c r="BP1346" s="4"/>
      <c r="BQ1346" s="4"/>
      <c r="BR1346" s="1"/>
      <c r="BS1346" s="1"/>
      <c r="BT1346" s="1"/>
      <c r="BU1346" s="1"/>
      <c r="BV1346" s="1"/>
      <c r="BW1346" s="1"/>
      <c r="BX1346" s="1"/>
      <c r="CA1346" s="9"/>
      <c r="CB1346" s="138"/>
      <c r="CC1346" s="138"/>
      <c r="CD1346" s="138"/>
      <c r="CE1346" s="138"/>
      <c r="CF1346" s="138"/>
      <c r="CG1346" s="138"/>
      <c r="CH1346" s="1"/>
      <c r="CI1346" s="9"/>
      <c r="CJ1346" s="130"/>
      <c r="CK1346" s="130"/>
      <c r="CL1346" s="130"/>
      <c r="CM1346" s="1"/>
      <c r="CN1346" s="1"/>
      <c r="CO1346" s="1"/>
      <c r="CP1346" s="1"/>
      <c r="CQ1346" s="1"/>
    </row>
    <row r="1347" spans="2:95" s="58" customFormat="1" ht="13.5" customHeight="1">
      <c r="B1347" s="573"/>
      <c r="C1347" s="574"/>
      <c r="D1347" s="581"/>
      <c r="E1347" s="578"/>
      <c r="F1347" s="578"/>
      <c r="G1347" s="123" t="s">
        <v>438</v>
      </c>
      <c r="H1347" s="193">
        <f t="shared" si="773"/>
        <v>61376880</v>
      </c>
      <c r="I1347" s="164">
        <f>IFERROR(H1347/E1337,"-")</f>
        <v>8.2970365437711998E-4</v>
      </c>
      <c r="J1347" s="193">
        <f t="shared" si="774"/>
        <v>4182</v>
      </c>
      <c r="K1347" s="164">
        <f>IFERROR(J1347/F1337,"-")</f>
        <v>3.5427167605574149E-2</v>
      </c>
      <c r="L1347" s="197">
        <f t="shared" si="751"/>
        <v>14676.441893830703</v>
      </c>
      <c r="M1347" s="106">
        <f t="shared" si="783"/>
        <v>3.1485700432608405E-3</v>
      </c>
      <c r="N1347" s="578"/>
      <c r="O1347" s="578"/>
      <c r="P1347" s="123" t="s">
        <v>438</v>
      </c>
      <c r="Q1347" s="193">
        <f t="shared" si="775"/>
        <v>9756228</v>
      </c>
      <c r="R1347" s="164">
        <f>IFERROR(Q1347/N1337,"-")</f>
        <v>9.3794951737568362E-4</v>
      </c>
      <c r="S1347" s="193">
        <f t="shared" si="776"/>
        <v>605</v>
      </c>
      <c r="T1347" s="164">
        <f>IFERROR(S1347/O1337,"-")</f>
        <v>3.89869828586158E-2</v>
      </c>
      <c r="U1347" s="197">
        <f t="shared" si="752"/>
        <v>16125.996694214877</v>
      </c>
      <c r="V1347" s="106">
        <f t="shared" si="784"/>
        <v>4.5549614446982505E-4</v>
      </c>
      <c r="W1347" s="578"/>
      <c r="X1347" s="578"/>
      <c r="Y1347" s="123" t="s">
        <v>438</v>
      </c>
      <c r="Z1347" s="193">
        <f t="shared" si="777"/>
        <v>7164033</v>
      </c>
      <c r="AA1347" s="164">
        <f>IFERROR(Z1347/W1337,"-")</f>
        <v>1.2115481907790172E-3</v>
      </c>
      <c r="AB1347" s="193">
        <f t="shared" si="778"/>
        <v>362</v>
      </c>
      <c r="AC1347" s="164">
        <f>IFERROR(AB1347/X1337,"-")</f>
        <v>4.3499158856044218E-2</v>
      </c>
      <c r="AD1347" s="197">
        <f t="shared" si="753"/>
        <v>19790.146408839781</v>
      </c>
      <c r="AE1347" s="106">
        <f t="shared" si="785"/>
        <v>2.7254480049268873E-4</v>
      </c>
      <c r="AF1347" s="578"/>
      <c r="AG1347" s="578"/>
      <c r="AH1347" s="123" t="s">
        <v>438</v>
      </c>
      <c r="AI1347" s="193">
        <f t="shared" si="779"/>
        <v>17704203</v>
      </c>
      <c r="AJ1347" s="164">
        <f>IFERROR(AI1347/AF1337,"-")</f>
        <v>1.2498891110304883E-3</v>
      </c>
      <c r="AK1347" s="193">
        <f t="shared" si="780"/>
        <v>1003</v>
      </c>
      <c r="AL1347" s="164">
        <f>IFERROR(AK1347/AG1337,"-")</f>
        <v>6.2488318484829608E-2</v>
      </c>
      <c r="AM1347" s="197">
        <f t="shared" si="754"/>
        <v>17651.249252243269</v>
      </c>
      <c r="AN1347" s="106">
        <f t="shared" si="786"/>
        <v>7.5514484777394145E-4</v>
      </c>
      <c r="AO1347" s="578"/>
      <c r="AP1347" s="598"/>
      <c r="AQ1347" s="123" t="s">
        <v>438</v>
      </c>
      <c r="AR1347" s="193">
        <f t="shared" si="781"/>
        <v>96001344</v>
      </c>
      <c r="AS1347" s="164">
        <f>IFERROR(AR1347/AO1337,"-")</f>
        <v>9.1907897155903205E-4</v>
      </c>
      <c r="AT1347" s="193">
        <f t="shared" si="782"/>
        <v>6152</v>
      </c>
      <c r="AU1347" s="164">
        <f>IFERROR(AT1347/AP1337,"-")</f>
        <v>3.8952487083375543E-2</v>
      </c>
      <c r="AV1347" s="197">
        <f t="shared" si="755"/>
        <v>15604.899869960987</v>
      </c>
      <c r="AW1347" s="106">
        <f t="shared" si="787"/>
        <v>4.6317558359972952E-3</v>
      </c>
      <c r="AX1347" s="129"/>
      <c r="AY1347" s="14"/>
      <c r="AZ1347" s="14"/>
      <c r="BA1347" s="14"/>
      <c r="BB1347" s="14"/>
      <c r="BC1347" s="14"/>
      <c r="BD1347" s="14"/>
      <c r="BE1347" s="14"/>
      <c r="BF1347" s="14"/>
      <c r="BG1347" s="14"/>
      <c r="BH1347" s="14"/>
      <c r="BI1347" s="14"/>
      <c r="BK1347" s="14"/>
      <c r="BL1347" s="14"/>
      <c r="BN1347" s="1"/>
      <c r="BO1347" s="1"/>
      <c r="BP1347" s="4"/>
      <c r="BQ1347" s="4"/>
      <c r="BR1347" s="1"/>
      <c r="BS1347" s="1"/>
      <c r="BT1347" s="1"/>
      <c r="BU1347" s="1"/>
      <c r="BV1347" s="1"/>
      <c r="BW1347" s="1"/>
      <c r="BX1347" s="1"/>
      <c r="CA1347" s="9"/>
      <c r="CB1347" s="138"/>
      <c r="CC1347" s="138"/>
      <c r="CD1347" s="138"/>
      <c r="CE1347" s="138"/>
      <c r="CF1347" s="138"/>
      <c r="CG1347" s="138"/>
      <c r="CH1347" s="1"/>
      <c r="CI1347" s="9"/>
      <c r="CJ1347" s="130"/>
      <c r="CK1347" s="130"/>
      <c r="CL1347" s="130"/>
      <c r="CM1347" s="1"/>
      <c r="CN1347" s="1"/>
      <c r="CO1347" s="1"/>
      <c r="CP1347" s="1"/>
      <c r="CQ1347" s="1"/>
    </row>
    <row r="1348" spans="2:95" s="58" customFormat="1" ht="13.5" customHeight="1">
      <c r="B1348" s="573"/>
      <c r="C1348" s="574"/>
      <c r="D1348" s="581"/>
      <c r="E1348" s="578"/>
      <c r="F1348" s="578"/>
      <c r="G1348" s="123" t="s">
        <v>439</v>
      </c>
      <c r="H1348" s="193">
        <f t="shared" si="773"/>
        <v>20265505</v>
      </c>
      <c r="I1348" s="164">
        <f>IFERROR(H1348/E1337,"-")</f>
        <v>2.7395272546108237E-4</v>
      </c>
      <c r="J1348" s="193">
        <f t="shared" si="774"/>
        <v>491</v>
      </c>
      <c r="K1348" s="164">
        <f>IFERROR(J1348/F1337,"-")</f>
        <v>4.1594307255707567E-3</v>
      </c>
      <c r="L1348" s="197">
        <f t="shared" si="751"/>
        <v>41273.940936863546</v>
      </c>
      <c r="M1348" s="106">
        <f t="shared" si="783"/>
        <v>3.6966711890030433E-4</v>
      </c>
      <c r="N1348" s="578"/>
      <c r="O1348" s="578"/>
      <c r="P1348" s="123" t="s">
        <v>439</v>
      </c>
      <c r="Q1348" s="193">
        <f t="shared" si="775"/>
        <v>2217053</v>
      </c>
      <c r="R1348" s="164">
        <f>IFERROR(Q1348/N1337,"-")</f>
        <v>2.1314423887452318E-4</v>
      </c>
      <c r="S1348" s="193">
        <f t="shared" si="776"/>
        <v>100</v>
      </c>
      <c r="T1348" s="164">
        <f>IFERROR(S1348/O1337,"-")</f>
        <v>6.4441293981183142E-3</v>
      </c>
      <c r="U1348" s="197">
        <f t="shared" si="752"/>
        <v>22170.53</v>
      </c>
      <c r="V1348" s="106">
        <f t="shared" si="784"/>
        <v>7.5288618920632249E-5</v>
      </c>
      <c r="W1348" s="578"/>
      <c r="X1348" s="578"/>
      <c r="Y1348" s="123" t="s">
        <v>439</v>
      </c>
      <c r="Z1348" s="193">
        <f t="shared" si="777"/>
        <v>2770143</v>
      </c>
      <c r="AA1348" s="164">
        <f>IFERROR(Z1348/W1337,"-")</f>
        <v>4.6847379679143845E-4</v>
      </c>
      <c r="AB1348" s="193">
        <f t="shared" si="778"/>
        <v>73</v>
      </c>
      <c r="AC1348" s="164">
        <f>IFERROR(AB1348/X1337,"-")</f>
        <v>8.771929824561403E-3</v>
      </c>
      <c r="AD1348" s="197">
        <f t="shared" si="753"/>
        <v>37947.164383561641</v>
      </c>
      <c r="AE1348" s="106">
        <f t="shared" si="785"/>
        <v>5.4960691812061538E-5</v>
      </c>
      <c r="AF1348" s="578"/>
      <c r="AG1348" s="578"/>
      <c r="AH1348" s="123" t="s">
        <v>439</v>
      </c>
      <c r="AI1348" s="193">
        <f t="shared" si="779"/>
        <v>12334435</v>
      </c>
      <c r="AJ1348" s="164">
        <f>IFERROR(AI1348/AF1337,"-")</f>
        <v>8.7079186773973054E-4</v>
      </c>
      <c r="AK1348" s="193">
        <f t="shared" si="780"/>
        <v>313</v>
      </c>
      <c r="AL1348" s="164">
        <f>IFERROR(AK1348/AG1337,"-")</f>
        <v>1.9500342657778332E-2</v>
      </c>
      <c r="AM1348" s="197">
        <f t="shared" si="754"/>
        <v>39407.140575079873</v>
      </c>
      <c r="AN1348" s="106">
        <f t="shared" si="786"/>
        <v>2.3565337722157893E-4</v>
      </c>
      <c r="AO1348" s="578"/>
      <c r="AP1348" s="598"/>
      <c r="AQ1348" s="123" t="s">
        <v>439</v>
      </c>
      <c r="AR1348" s="193">
        <f t="shared" si="781"/>
        <v>37587136</v>
      </c>
      <c r="AS1348" s="164">
        <f>IFERROR(AR1348/AO1337,"-")</f>
        <v>3.5984440279012624E-4</v>
      </c>
      <c r="AT1348" s="193">
        <f t="shared" si="782"/>
        <v>977</v>
      </c>
      <c r="AU1348" s="164">
        <f>IFERROR(AT1348/AP1337,"-")</f>
        <v>6.1860500455880865E-3</v>
      </c>
      <c r="AV1348" s="197">
        <f t="shared" si="755"/>
        <v>38471.991811668369</v>
      </c>
      <c r="AW1348" s="106">
        <f t="shared" si="787"/>
        <v>7.3556980685457701E-4</v>
      </c>
      <c r="AX1348" s="129"/>
      <c r="AY1348" s="14"/>
      <c r="AZ1348" s="14"/>
      <c r="BA1348" s="14"/>
      <c r="BB1348" s="14"/>
      <c r="BC1348" s="14"/>
      <c r="BD1348" s="14"/>
      <c r="BE1348" s="14"/>
      <c r="BF1348" s="14"/>
      <c r="BG1348" s="14"/>
      <c r="BH1348" s="14"/>
      <c r="BI1348" s="14"/>
      <c r="BK1348" s="14"/>
      <c r="BL1348" s="14"/>
      <c r="BN1348" s="1"/>
      <c r="BO1348" s="1"/>
      <c r="BP1348" s="4"/>
      <c r="BQ1348" s="4"/>
      <c r="BR1348" s="1"/>
      <c r="BS1348" s="1"/>
      <c r="BT1348" s="1"/>
      <c r="BU1348" s="1"/>
      <c r="BV1348" s="1"/>
      <c r="BW1348" s="1"/>
      <c r="BX1348" s="1"/>
      <c r="CA1348" s="9"/>
      <c r="CB1348" s="138"/>
      <c r="CC1348" s="138"/>
      <c r="CD1348" s="138"/>
      <c r="CE1348" s="138"/>
      <c r="CF1348" s="138"/>
      <c r="CG1348" s="138"/>
      <c r="CH1348" s="1"/>
      <c r="CI1348" s="9"/>
      <c r="CJ1348" s="130"/>
      <c r="CK1348" s="130"/>
      <c r="CL1348" s="130"/>
      <c r="CM1348" s="1"/>
      <c r="CN1348" s="1"/>
      <c r="CO1348" s="1"/>
      <c r="CP1348" s="1"/>
      <c r="CQ1348" s="1"/>
    </row>
    <row r="1349" spans="2:95" s="58" customFormat="1" ht="13.5" customHeight="1">
      <c r="B1349" s="573"/>
      <c r="C1349" s="574"/>
      <c r="D1349" s="581"/>
      <c r="E1349" s="578"/>
      <c r="F1349" s="578"/>
      <c r="G1349" s="123" t="s">
        <v>440</v>
      </c>
      <c r="H1349" s="193">
        <f t="shared" si="773"/>
        <v>126322897</v>
      </c>
      <c r="I1349" s="164">
        <f>IFERROR(H1349/E1337,"-")</f>
        <v>1.7076555418327637E-3</v>
      </c>
      <c r="J1349" s="193">
        <f t="shared" si="774"/>
        <v>567</v>
      </c>
      <c r="K1349" s="164">
        <f>IFERROR(J1349/F1337,"-")</f>
        <v>4.803252996738532E-3</v>
      </c>
      <c r="L1349" s="197">
        <f t="shared" si="751"/>
        <v>222791.70546737214</v>
      </c>
      <c r="M1349" s="106">
        <f t="shared" si="783"/>
        <v>4.2688646927998484E-4</v>
      </c>
      <c r="N1349" s="578"/>
      <c r="O1349" s="578"/>
      <c r="P1349" s="123" t="s">
        <v>440</v>
      </c>
      <c r="Q1349" s="193">
        <f t="shared" si="775"/>
        <v>35176153</v>
      </c>
      <c r="R1349" s="164">
        <f>IFERROR(Q1349/N1337,"-")</f>
        <v>3.3817839978199779E-3</v>
      </c>
      <c r="S1349" s="193">
        <f t="shared" si="776"/>
        <v>100</v>
      </c>
      <c r="T1349" s="164">
        <f>IFERROR(S1349/O1337,"-")</f>
        <v>6.4441293981183142E-3</v>
      </c>
      <c r="U1349" s="197">
        <f t="shared" si="752"/>
        <v>351761.53</v>
      </c>
      <c r="V1349" s="106">
        <f t="shared" si="784"/>
        <v>7.5288618920632249E-5</v>
      </c>
      <c r="W1349" s="578"/>
      <c r="X1349" s="578"/>
      <c r="Y1349" s="123" t="s">
        <v>440</v>
      </c>
      <c r="Z1349" s="193">
        <f t="shared" si="777"/>
        <v>10846994</v>
      </c>
      <c r="AA1349" s="164">
        <f>IFERROR(Z1349/W1337,"-")</f>
        <v>1.8343935540345577E-3</v>
      </c>
      <c r="AB1349" s="193">
        <f t="shared" si="778"/>
        <v>60</v>
      </c>
      <c r="AC1349" s="164">
        <f>IFERROR(AB1349/X1337,"-")</f>
        <v>7.2098053352559477E-3</v>
      </c>
      <c r="AD1349" s="197">
        <f t="shared" si="753"/>
        <v>180783.23333333334</v>
      </c>
      <c r="AE1349" s="106">
        <f t="shared" si="785"/>
        <v>4.5173171352379344E-5</v>
      </c>
      <c r="AF1349" s="578"/>
      <c r="AG1349" s="578"/>
      <c r="AH1349" s="123" t="s">
        <v>440</v>
      </c>
      <c r="AI1349" s="193">
        <f t="shared" si="779"/>
        <v>111843775</v>
      </c>
      <c r="AJ1349" s="164">
        <f>IFERROR(AI1349/AF1337,"-")</f>
        <v>7.895996024731752E-3</v>
      </c>
      <c r="AK1349" s="193">
        <f t="shared" si="780"/>
        <v>309</v>
      </c>
      <c r="AL1349" s="164">
        <f>IFERROR(AK1349/AG1337,"-")</f>
        <v>1.925113700080992E-2</v>
      </c>
      <c r="AM1349" s="197">
        <f t="shared" si="754"/>
        <v>361953.96440129448</v>
      </c>
      <c r="AN1349" s="106">
        <f t="shared" si="786"/>
        <v>2.3264183246475364E-4</v>
      </c>
      <c r="AO1349" s="578"/>
      <c r="AP1349" s="598"/>
      <c r="AQ1349" s="123" t="s">
        <v>440</v>
      </c>
      <c r="AR1349" s="193">
        <f t="shared" si="781"/>
        <v>284189819</v>
      </c>
      <c r="AS1349" s="164">
        <f>IFERROR(AR1349/AO1337,"-")</f>
        <v>2.7207211450505052E-3</v>
      </c>
      <c r="AT1349" s="193">
        <f t="shared" si="782"/>
        <v>1036</v>
      </c>
      <c r="AU1349" s="164">
        <f>IFERROR(AT1349/AP1337,"-")</f>
        <v>6.5596190862121364E-3</v>
      </c>
      <c r="AV1349" s="197">
        <f t="shared" si="755"/>
        <v>274314.4971042471</v>
      </c>
      <c r="AW1349" s="106">
        <f t="shared" si="787"/>
        <v>7.7999009201775002E-4</v>
      </c>
      <c r="AX1349" s="129"/>
      <c r="AY1349" s="14"/>
      <c r="AZ1349" s="14"/>
      <c r="BA1349" s="14"/>
      <c r="BB1349" s="14"/>
      <c r="BC1349" s="14"/>
      <c r="BD1349" s="14"/>
      <c r="BE1349" s="14"/>
      <c r="BF1349" s="14"/>
      <c r="BG1349" s="14"/>
      <c r="BH1349" s="14"/>
      <c r="BI1349" s="14"/>
      <c r="BK1349" s="14"/>
      <c r="BL1349" s="14"/>
      <c r="BN1349" s="1"/>
      <c r="BO1349" s="1"/>
      <c r="BP1349" s="4"/>
      <c r="BQ1349" s="4"/>
      <c r="BR1349" s="1"/>
      <c r="BS1349" s="1"/>
      <c r="BT1349" s="1"/>
      <c r="BU1349" s="1"/>
      <c r="BV1349" s="1"/>
      <c r="BW1349" s="1"/>
      <c r="BX1349" s="1"/>
      <c r="CA1349" s="9"/>
      <c r="CB1349" s="138"/>
      <c r="CC1349" s="138"/>
      <c r="CD1349" s="138"/>
      <c r="CE1349" s="138"/>
      <c r="CF1349" s="138"/>
      <c r="CG1349" s="138"/>
      <c r="CH1349" s="1"/>
      <c r="CI1349" s="9"/>
      <c r="CJ1349" s="130"/>
      <c r="CK1349" s="130"/>
      <c r="CL1349" s="130"/>
      <c r="CM1349" s="1"/>
      <c r="CN1349" s="1"/>
      <c r="CO1349" s="1"/>
      <c r="CP1349" s="1"/>
      <c r="CQ1349" s="1"/>
    </row>
    <row r="1350" spans="2:95" s="58" customFormat="1" ht="13.5" customHeight="1">
      <c r="B1350" s="573"/>
      <c r="C1350" s="574"/>
      <c r="D1350" s="581"/>
      <c r="E1350" s="578"/>
      <c r="F1350" s="578"/>
      <c r="G1350" s="123" t="s">
        <v>441</v>
      </c>
      <c r="H1350" s="193">
        <f t="shared" si="773"/>
        <v>393332083</v>
      </c>
      <c r="I1350" s="164">
        <f>IFERROR(H1350/E1337,"-")</f>
        <v>5.3171335305552299E-3</v>
      </c>
      <c r="J1350" s="193">
        <f t="shared" si="774"/>
        <v>11247</v>
      </c>
      <c r="K1350" s="164">
        <f>IFERROR(J1350/F1337,"-")</f>
        <v>9.5277224787157444E-2</v>
      </c>
      <c r="L1350" s="197">
        <f t="shared" si="751"/>
        <v>34972.17773628523</v>
      </c>
      <c r="M1350" s="106">
        <f t="shared" si="783"/>
        <v>8.4677109700035079E-3</v>
      </c>
      <c r="N1350" s="578"/>
      <c r="O1350" s="578"/>
      <c r="P1350" s="123" t="s">
        <v>441</v>
      </c>
      <c r="Q1350" s="193">
        <f t="shared" si="775"/>
        <v>63383681</v>
      </c>
      <c r="R1350" s="164">
        <f>IFERROR(Q1350/N1337,"-")</f>
        <v>6.093614561226356E-3</v>
      </c>
      <c r="S1350" s="193">
        <f t="shared" si="776"/>
        <v>1888</v>
      </c>
      <c r="T1350" s="164">
        <f>IFERROR(S1350/O1337,"-")</f>
        <v>0.12166516303647378</v>
      </c>
      <c r="U1350" s="197">
        <f t="shared" si="752"/>
        <v>33571.864936440681</v>
      </c>
      <c r="V1350" s="106">
        <f t="shared" si="784"/>
        <v>1.4214491252215367E-3</v>
      </c>
      <c r="W1350" s="578"/>
      <c r="X1350" s="578"/>
      <c r="Y1350" s="123" t="s">
        <v>441</v>
      </c>
      <c r="Z1350" s="193">
        <f t="shared" si="777"/>
        <v>40346823</v>
      </c>
      <c r="AA1350" s="164">
        <f>IFERROR(Z1350/W1337,"-")</f>
        <v>6.8232684591669574E-3</v>
      </c>
      <c r="AB1350" s="193">
        <f t="shared" si="778"/>
        <v>1155</v>
      </c>
      <c r="AC1350" s="164">
        <f>IFERROR(AB1350/X1337,"-")</f>
        <v>0.13878875270367699</v>
      </c>
      <c r="AD1350" s="197">
        <f t="shared" si="753"/>
        <v>34932.314285714288</v>
      </c>
      <c r="AE1350" s="106">
        <f t="shared" si="785"/>
        <v>8.6958354853330238E-4</v>
      </c>
      <c r="AF1350" s="578"/>
      <c r="AG1350" s="578"/>
      <c r="AH1350" s="123" t="s">
        <v>441</v>
      </c>
      <c r="AI1350" s="193">
        <f t="shared" si="779"/>
        <v>122883370</v>
      </c>
      <c r="AJ1350" s="164">
        <f>IFERROR(AI1350/AF1337,"-")</f>
        <v>8.6753742085837228E-3</v>
      </c>
      <c r="AK1350" s="193">
        <f t="shared" si="780"/>
        <v>2727</v>
      </c>
      <c r="AL1350" s="164">
        <f>IFERROR(AK1350/AG1337,"-")</f>
        <v>0.16989595663821569</v>
      </c>
      <c r="AM1350" s="197">
        <f t="shared" si="754"/>
        <v>45061.741840850751</v>
      </c>
      <c r="AN1350" s="106">
        <f t="shared" si="786"/>
        <v>2.0531206379656411E-3</v>
      </c>
      <c r="AO1350" s="578"/>
      <c r="AP1350" s="598"/>
      <c r="AQ1350" s="123" t="s">
        <v>441</v>
      </c>
      <c r="AR1350" s="193">
        <f t="shared" si="781"/>
        <v>619945957</v>
      </c>
      <c r="AS1350" s="164">
        <f>IFERROR(AR1350/AO1337,"-")</f>
        <v>5.935117872742905E-3</v>
      </c>
      <c r="AT1350" s="193">
        <f t="shared" si="782"/>
        <v>17017</v>
      </c>
      <c r="AU1350" s="164">
        <f>IFERROR(AT1350/AP1337,"-")</f>
        <v>0.1077461756660926</v>
      </c>
      <c r="AV1350" s="197">
        <f t="shared" si="755"/>
        <v>36430.978257037081</v>
      </c>
      <c r="AW1350" s="106">
        <f t="shared" si="787"/>
        <v>1.2811864281723989E-2</v>
      </c>
      <c r="AX1350" s="129"/>
      <c r="AY1350" s="14"/>
      <c r="AZ1350" s="14"/>
      <c r="BA1350" s="14"/>
      <c r="BB1350" s="14"/>
      <c r="BC1350" s="14"/>
      <c r="BD1350" s="14"/>
      <c r="BE1350" s="14"/>
      <c r="BF1350" s="14"/>
      <c r="BG1350" s="14"/>
      <c r="BH1350" s="14"/>
      <c r="BI1350" s="14"/>
      <c r="BK1350" s="14"/>
      <c r="BL1350" s="14"/>
      <c r="BN1350" s="1"/>
      <c r="BO1350" s="1"/>
      <c r="BP1350" s="4"/>
      <c r="BQ1350" s="4"/>
      <c r="BR1350" s="1"/>
      <c r="BS1350" s="1"/>
      <c r="BT1350" s="1"/>
      <c r="BU1350" s="1"/>
      <c r="BV1350" s="1"/>
      <c r="BW1350" s="1"/>
      <c r="BX1350" s="1"/>
      <c r="BZ1350" s="1"/>
      <c r="CA1350" s="9"/>
      <c r="CB1350" s="138"/>
      <c r="CC1350" s="138"/>
      <c r="CD1350" s="138"/>
      <c r="CE1350" s="138"/>
      <c r="CF1350" s="138"/>
      <c r="CG1350" s="138"/>
      <c r="CH1350" s="1"/>
      <c r="CI1350" s="9"/>
      <c r="CJ1350" s="130"/>
      <c r="CK1350" s="130"/>
      <c r="CL1350" s="130"/>
      <c r="CM1350" s="1"/>
      <c r="CN1350" s="1"/>
      <c r="CO1350" s="1"/>
      <c r="CP1350" s="1"/>
      <c r="CQ1350" s="1"/>
    </row>
    <row r="1351" spans="2:95" s="58" customFormat="1" ht="13.5" customHeight="1">
      <c r="B1351" s="573"/>
      <c r="C1351" s="574"/>
      <c r="D1351" s="581"/>
      <c r="E1351" s="578"/>
      <c r="F1351" s="578"/>
      <c r="G1351" s="123" t="s">
        <v>442</v>
      </c>
      <c r="H1351" s="193">
        <f t="shared" si="773"/>
        <v>495090765</v>
      </c>
      <c r="I1351" s="164">
        <f>IFERROR(H1351/E1337,"-")</f>
        <v>6.6927256153923743E-3</v>
      </c>
      <c r="J1351" s="193">
        <f t="shared" si="774"/>
        <v>8787</v>
      </c>
      <c r="K1351" s="164">
        <f>IFERROR(J1351/F1337,"-")</f>
        <v>7.4437714430937357E-2</v>
      </c>
      <c r="L1351" s="197">
        <f t="shared" si="751"/>
        <v>56343.548992830314</v>
      </c>
      <c r="M1351" s="106">
        <f t="shared" si="783"/>
        <v>6.6156109445559552E-3</v>
      </c>
      <c r="N1351" s="578"/>
      <c r="O1351" s="578"/>
      <c r="P1351" s="123" t="s">
        <v>442</v>
      </c>
      <c r="Q1351" s="193">
        <f t="shared" si="775"/>
        <v>49800431</v>
      </c>
      <c r="R1351" s="164">
        <f>IFERROR(Q1351/N1337,"-")</f>
        <v>4.7877407356153459E-3</v>
      </c>
      <c r="S1351" s="193">
        <f t="shared" si="776"/>
        <v>1097</v>
      </c>
      <c r="T1351" s="164">
        <f>IFERROR(S1351/O1337,"-")</f>
        <v>7.0692099497357913E-2</v>
      </c>
      <c r="U1351" s="197">
        <f t="shared" si="752"/>
        <v>45396.928896991798</v>
      </c>
      <c r="V1351" s="106">
        <f t="shared" si="784"/>
        <v>8.2591614955933573E-4</v>
      </c>
      <c r="W1351" s="578"/>
      <c r="X1351" s="578"/>
      <c r="Y1351" s="123" t="s">
        <v>442</v>
      </c>
      <c r="Z1351" s="193">
        <f t="shared" si="777"/>
        <v>43008522</v>
      </c>
      <c r="AA1351" s="164">
        <f>IFERROR(Z1351/W1337,"-")</f>
        <v>7.273402707271108E-3</v>
      </c>
      <c r="AB1351" s="193">
        <f t="shared" si="778"/>
        <v>709</v>
      </c>
      <c r="AC1351" s="164">
        <f>IFERROR(AB1351/X1337,"-")</f>
        <v>8.5195866378274449E-2</v>
      </c>
      <c r="AD1351" s="197">
        <f t="shared" si="753"/>
        <v>60660.820874471086</v>
      </c>
      <c r="AE1351" s="106">
        <f t="shared" si="785"/>
        <v>5.3379630814728266E-4</v>
      </c>
      <c r="AF1351" s="578"/>
      <c r="AG1351" s="578"/>
      <c r="AH1351" s="123" t="s">
        <v>442</v>
      </c>
      <c r="AI1351" s="193">
        <f t="shared" si="779"/>
        <v>118954285</v>
      </c>
      <c r="AJ1351" s="164">
        <f>IFERROR(AI1351/AF1337,"-")</f>
        <v>8.3979869374474162E-3</v>
      </c>
      <c r="AK1351" s="193">
        <f t="shared" si="780"/>
        <v>1856</v>
      </c>
      <c r="AL1351" s="164">
        <f>IFERROR(AK1351/AG1337,"-")</f>
        <v>0.11563142483334371</v>
      </c>
      <c r="AM1351" s="197">
        <f t="shared" si="754"/>
        <v>64091.748383620688</v>
      </c>
      <c r="AN1351" s="106">
        <f t="shared" si="786"/>
        <v>1.3973567671669344E-3</v>
      </c>
      <c r="AO1351" s="578"/>
      <c r="AP1351" s="598"/>
      <c r="AQ1351" s="123" t="s">
        <v>442</v>
      </c>
      <c r="AR1351" s="193">
        <f t="shared" si="781"/>
        <v>706854003</v>
      </c>
      <c r="AS1351" s="164">
        <f>IFERROR(AR1351/AO1337,"-")</f>
        <v>6.76714119876931E-3</v>
      </c>
      <c r="AT1351" s="193">
        <f t="shared" si="782"/>
        <v>12449</v>
      </c>
      <c r="AU1351" s="164">
        <f>IFERROR(AT1351/AP1337,"-")</f>
        <v>7.8823067571674607E-2</v>
      </c>
      <c r="AV1351" s="197">
        <f t="shared" si="755"/>
        <v>56779.982568881038</v>
      </c>
      <c r="AW1351" s="106">
        <f t="shared" si="787"/>
        <v>9.3726801694295082E-3</v>
      </c>
      <c r="AX1351" s="129"/>
      <c r="AY1351" s="14"/>
      <c r="AZ1351" s="14"/>
      <c r="BA1351" s="14"/>
      <c r="BB1351" s="14"/>
      <c r="BC1351" s="14"/>
      <c r="BD1351" s="14"/>
      <c r="BE1351" s="14"/>
      <c r="BF1351" s="14"/>
      <c r="BG1351" s="14"/>
      <c r="BH1351" s="14"/>
      <c r="BI1351" s="14"/>
      <c r="BK1351" s="14"/>
      <c r="BL1351" s="14"/>
      <c r="BN1351" s="1"/>
      <c r="BO1351" s="1"/>
      <c r="BP1351" s="4"/>
      <c r="BQ1351" s="4"/>
      <c r="BR1351" s="1"/>
      <c r="BS1351" s="1"/>
      <c r="BT1351" s="1"/>
      <c r="BU1351" s="1"/>
      <c r="BV1351" s="1"/>
      <c r="BW1351" s="1"/>
      <c r="BX1351" s="1"/>
      <c r="BZ1351" s="1"/>
      <c r="CA1351" s="9"/>
      <c r="CB1351" s="138"/>
      <c r="CC1351" s="138"/>
      <c r="CD1351" s="138"/>
      <c r="CE1351" s="138"/>
      <c r="CF1351" s="138"/>
      <c r="CG1351" s="138"/>
      <c r="CH1351" s="1"/>
      <c r="CI1351" s="9"/>
      <c r="CJ1351" s="130"/>
      <c r="CK1351" s="130"/>
      <c r="CL1351" s="130"/>
      <c r="CM1351" s="1"/>
      <c r="CN1351" s="1"/>
      <c r="CO1351" s="1"/>
      <c r="CP1351" s="1"/>
      <c r="CQ1351" s="1"/>
    </row>
    <row r="1352" spans="2:95" s="58" customFormat="1" ht="13.5" customHeight="1">
      <c r="B1352" s="573"/>
      <c r="C1352" s="574"/>
      <c r="D1352" s="581"/>
      <c r="E1352" s="578"/>
      <c r="F1352" s="578"/>
      <c r="G1352" s="123" t="s">
        <v>443</v>
      </c>
      <c r="H1352" s="193">
        <f t="shared" si="773"/>
        <v>220086011</v>
      </c>
      <c r="I1352" s="164">
        <f>IFERROR(H1352/E1337,"-")</f>
        <v>2.9751621067083084E-3</v>
      </c>
      <c r="J1352" s="193">
        <f t="shared" si="774"/>
        <v>5520</v>
      </c>
      <c r="K1352" s="164">
        <f>IFERROR(J1352/F1337,"-")</f>
        <v>4.6761828116396287E-2</v>
      </c>
      <c r="L1352" s="197">
        <f t="shared" si="751"/>
        <v>39870.654166666667</v>
      </c>
      <c r="M1352" s="106">
        <f t="shared" si="783"/>
        <v>4.1559317644188996E-3</v>
      </c>
      <c r="N1352" s="578"/>
      <c r="O1352" s="578"/>
      <c r="P1352" s="123" t="s">
        <v>443</v>
      </c>
      <c r="Q1352" s="193">
        <f t="shared" si="775"/>
        <v>37999109</v>
      </c>
      <c r="R1352" s="164">
        <f>IFERROR(Q1352/N1337,"-")</f>
        <v>3.6531788665922936E-3</v>
      </c>
      <c r="S1352" s="193">
        <f t="shared" si="776"/>
        <v>888</v>
      </c>
      <c r="T1352" s="164">
        <f>IFERROR(S1352/O1337,"-")</f>
        <v>5.722386905529063E-2</v>
      </c>
      <c r="U1352" s="197">
        <f t="shared" si="752"/>
        <v>42791.789414414416</v>
      </c>
      <c r="V1352" s="106">
        <f t="shared" si="784"/>
        <v>6.6856293601521427E-4</v>
      </c>
      <c r="W1352" s="578"/>
      <c r="X1352" s="578"/>
      <c r="Y1352" s="123" t="s">
        <v>443</v>
      </c>
      <c r="Z1352" s="193">
        <f t="shared" si="777"/>
        <v>24621302</v>
      </c>
      <c r="AA1352" s="164">
        <f>IFERROR(Z1352/W1337,"-")</f>
        <v>4.1638409388571771E-3</v>
      </c>
      <c r="AB1352" s="193">
        <f t="shared" si="778"/>
        <v>585</v>
      </c>
      <c r="AC1352" s="164">
        <f>IFERROR(AB1352/X1337,"-")</f>
        <v>7.029560201874549E-2</v>
      </c>
      <c r="AD1352" s="197">
        <f t="shared" si="753"/>
        <v>42087.695726495724</v>
      </c>
      <c r="AE1352" s="106">
        <f t="shared" si="785"/>
        <v>4.4043842068569865E-4</v>
      </c>
      <c r="AF1352" s="578"/>
      <c r="AG1352" s="578"/>
      <c r="AH1352" s="123" t="s">
        <v>443</v>
      </c>
      <c r="AI1352" s="193">
        <f t="shared" si="779"/>
        <v>72026355</v>
      </c>
      <c r="AJ1352" s="164">
        <f>IFERROR(AI1352/AF1337,"-")</f>
        <v>5.0849482928836936E-3</v>
      </c>
      <c r="AK1352" s="193">
        <f t="shared" si="780"/>
        <v>1400</v>
      </c>
      <c r="AL1352" s="164">
        <f>IFERROR(AK1352/AG1337,"-")</f>
        <v>8.7221979938944608E-2</v>
      </c>
      <c r="AM1352" s="197">
        <f t="shared" si="754"/>
        <v>51447.396428571432</v>
      </c>
      <c r="AN1352" s="106">
        <f t="shared" si="786"/>
        <v>1.0540406648888515E-3</v>
      </c>
      <c r="AO1352" s="578"/>
      <c r="AP1352" s="598"/>
      <c r="AQ1352" s="123" t="s">
        <v>443</v>
      </c>
      <c r="AR1352" s="193">
        <f t="shared" si="781"/>
        <v>354732777</v>
      </c>
      <c r="AS1352" s="164">
        <f>IFERROR(AR1352/AO1337,"-")</f>
        <v>3.3960715785753943E-3</v>
      </c>
      <c r="AT1352" s="193">
        <f t="shared" si="782"/>
        <v>8393</v>
      </c>
      <c r="AU1352" s="164">
        <f>IFERROR(AT1352/AP1337,"-")</f>
        <v>5.314177894843481E-2</v>
      </c>
      <c r="AV1352" s="197">
        <f t="shared" si="755"/>
        <v>42265.313594662221</v>
      </c>
      <c r="AW1352" s="106">
        <f t="shared" si="787"/>
        <v>6.3189737860086638E-3</v>
      </c>
      <c r="AX1352" s="129"/>
      <c r="AY1352" s="14"/>
      <c r="AZ1352" s="14"/>
      <c r="BA1352" s="14"/>
      <c r="BB1352" s="14"/>
      <c r="BC1352" s="14"/>
      <c r="BD1352" s="14"/>
      <c r="BE1352" s="14"/>
      <c r="BF1352" s="14"/>
      <c r="BG1352" s="14"/>
      <c r="BH1352" s="14"/>
      <c r="BI1352" s="14"/>
      <c r="BK1352" s="14"/>
      <c r="BL1352" s="14"/>
      <c r="BN1352" s="1"/>
      <c r="BO1352" s="1"/>
      <c r="BP1352" s="4"/>
      <c r="BQ1352" s="4"/>
      <c r="BR1352" s="1"/>
      <c r="BS1352" s="1"/>
      <c r="BT1352" s="1"/>
      <c r="BU1352" s="1"/>
      <c r="BV1352" s="1"/>
      <c r="BW1352" s="1"/>
      <c r="BX1352" s="1"/>
      <c r="BZ1352" s="1"/>
      <c r="CA1352" s="9"/>
      <c r="CB1352" s="138"/>
      <c r="CC1352" s="138"/>
      <c r="CD1352" s="138"/>
      <c r="CE1352" s="138"/>
      <c r="CF1352" s="138"/>
      <c r="CG1352" s="138"/>
      <c r="CH1352" s="1"/>
      <c r="CI1352" s="9"/>
      <c r="CJ1352" s="130"/>
      <c r="CK1352" s="130"/>
      <c r="CL1352" s="130"/>
      <c r="CM1352" s="1"/>
      <c r="CN1352" s="1"/>
      <c r="CO1352" s="1"/>
      <c r="CP1352" s="1"/>
      <c r="CQ1352" s="1"/>
    </row>
    <row r="1353" spans="2:95" s="58" customFormat="1" ht="13.5" customHeight="1">
      <c r="B1353" s="573"/>
      <c r="C1353" s="574"/>
      <c r="D1353" s="581"/>
      <c r="E1353" s="578"/>
      <c r="F1353" s="578"/>
      <c r="G1353" s="124" t="s">
        <v>444</v>
      </c>
      <c r="H1353" s="194">
        <f t="shared" si="773"/>
        <v>150443386</v>
      </c>
      <c r="I1353" s="165">
        <f>IFERROR(H1353/E1337,"-")</f>
        <v>2.0337206313039641E-3</v>
      </c>
      <c r="J1353" s="194">
        <f t="shared" si="774"/>
        <v>10124</v>
      </c>
      <c r="K1353" s="165">
        <f>IFERROR(J1353/F1337,"-")</f>
        <v>8.5763903596086238E-2</v>
      </c>
      <c r="L1353" s="198">
        <f t="shared" si="751"/>
        <v>14860.073686290005</v>
      </c>
      <c r="M1353" s="107">
        <f t="shared" si="783"/>
        <v>7.6222197795248079E-3</v>
      </c>
      <c r="N1353" s="578"/>
      <c r="O1353" s="578"/>
      <c r="P1353" s="124" t="s">
        <v>444</v>
      </c>
      <c r="Q1353" s="194">
        <f t="shared" si="775"/>
        <v>19415348</v>
      </c>
      <c r="R1353" s="165">
        <f>IFERROR(Q1353/N1337,"-")</f>
        <v>1.8665632133936338E-3</v>
      </c>
      <c r="S1353" s="194">
        <f t="shared" si="776"/>
        <v>1434</v>
      </c>
      <c r="T1353" s="165">
        <f>IFERROR(S1353/O1337,"-")</f>
        <v>9.2408815569016631E-2</v>
      </c>
      <c r="U1353" s="198">
        <f t="shared" si="752"/>
        <v>13539.294281729428</v>
      </c>
      <c r="V1353" s="107">
        <f t="shared" si="784"/>
        <v>1.0796387953218665E-3</v>
      </c>
      <c r="W1353" s="578"/>
      <c r="X1353" s="578"/>
      <c r="Y1353" s="124" t="s">
        <v>444</v>
      </c>
      <c r="Z1353" s="194">
        <f t="shared" si="777"/>
        <v>8498074</v>
      </c>
      <c r="AA1353" s="165">
        <f>IFERROR(Z1353/W1337,"-")</f>
        <v>1.4371550465786807E-3</v>
      </c>
      <c r="AB1353" s="194">
        <f t="shared" si="778"/>
        <v>799</v>
      </c>
      <c r="AC1353" s="165">
        <f>IFERROR(AB1353/X1337,"-")</f>
        <v>9.601057438115837E-2</v>
      </c>
      <c r="AD1353" s="198">
        <f t="shared" si="753"/>
        <v>10635.887359199</v>
      </c>
      <c r="AE1353" s="107">
        <f t="shared" si="785"/>
        <v>6.0155606517585164E-4</v>
      </c>
      <c r="AF1353" s="578"/>
      <c r="AG1353" s="578"/>
      <c r="AH1353" s="124" t="s">
        <v>444</v>
      </c>
      <c r="AI1353" s="194">
        <f t="shared" si="779"/>
        <v>36270079</v>
      </c>
      <c r="AJ1353" s="165">
        <f>IFERROR(AI1353/AF1337,"-")</f>
        <v>2.5606109915433969E-3</v>
      </c>
      <c r="AK1353" s="194">
        <f t="shared" si="780"/>
        <v>2080</v>
      </c>
      <c r="AL1353" s="165">
        <f>IFERROR(AK1353/AG1337,"-")</f>
        <v>0.12958694162357484</v>
      </c>
      <c r="AM1353" s="198">
        <f t="shared" si="754"/>
        <v>17437.53798076923</v>
      </c>
      <c r="AN1353" s="107">
        <f t="shared" si="786"/>
        <v>1.5660032735491506E-3</v>
      </c>
      <c r="AO1353" s="578"/>
      <c r="AP1353" s="598"/>
      <c r="AQ1353" s="124" t="s">
        <v>444</v>
      </c>
      <c r="AR1353" s="194">
        <f t="shared" si="781"/>
        <v>214626887</v>
      </c>
      <c r="AS1353" s="165">
        <f>IFERROR(AR1353/AO1337,"-")</f>
        <v>2.0547530935908207E-3</v>
      </c>
      <c r="AT1353" s="194">
        <f t="shared" si="782"/>
        <v>14437</v>
      </c>
      <c r="AU1353" s="165">
        <f>IFERROR(AT1353/AP1337,"-")</f>
        <v>9.1410444737108701E-2</v>
      </c>
      <c r="AV1353" s="198">
        <f t="shared" si="755"/>
        <v>14866.446422386922</v>
      </c>
      <c r="AW1353" s="107">
        <f t="shared" si="787"/>
        <v>1.0869417913571678E-2</v>
      </c>
      <c r="AX1353" s="129"/>
      <c r="AY1353" s="14"/>
      <c r="AZ1353" s="14"/>
      <c r="BA1353" s="14"/>
      <c r="BB1353" s="14"/>
      <c r="BC1353" s="14"/>
      <c r="BD1353" s="14"/>
      <c r="BE1353" s="14"/>
      <c r="BF1353" s="14"/>
      <c r="BG1353" s="14"/>
      <c r="BH1353" s="14"/>
      <c r="BI1353" s="14"/>
      <c r="BK1353" s="14"/>
      <c r="BL1353" s="14"/>
      <c r="BN1353" s="1"/>
      <c r="BO1353" s="1"/>
      <c r="BP1353" s="4"/>
      <c r="BQ1353" s="4"/>
      <c r="BR1353" s="1"/>
      <c r="BS1353" s="1"/>
      <c r="BT1353" s="1"/>
      <c r="BU1353" s="1"/>
      <c r="BV1353" s="1"/>
      <c r="BW1353" s="1"/>
      <c r="BX1353" s="1"/>
      <c r="BZ1353" s="1"/>
      <c r="CA1353" s="9"/>
      <c r="CB1353" s="138"/>
      <c r="CC1353" s="138"/>
      <c r="CD1353" s="138"/>
      <c r="CE1353" s="138"/>
      <c r="CF1353" s="138"/>
      <c r="CG1353" s="138"/>
      <c r="CH1353" s="1"/>
      <c r="CI1353" s="9"/>
      <c r="CJ1353" s="130"/>
      <c r="CK1353" s="130"/>
      <c r="CL1353" s="130"/>
      <c r="CM1353" s="1"/>
      <c r="CN1353" s="1"/>
      <c r="CO1353" s="1"/>
      <c r="CP1353" s="1"/>
      <c r="CQ1353" s="1"/>
    </row>
    <row r="1354" spans="2:95" s="58" customFormat="1" ht="13.5" customHeight="1">
      <c r="B1354" s="575"/>
      <c r="C1354" s="576"/>
      <c r="D1354" s="582"/>
      <c r="E1354" s="579"/>
      <c r="F1354" s="579"/>
      <c r="G1354" s="125" t="s">
        <v>423</v>
      </c>
      <c r="H1354" s="185">
        <f t="shared" si="773"/>
        <v>14376868487</v>
      </c>
      <c r="I1354" s="165">
        <f>IFERROR(H1354/E1337,"-")</f>
        <v>0.19434908262139028</v>
      </c>
      <c r="J1354" s="194">
        <f t="shared" si="774"/>
        <v>90401</v>
      </c>
      <c r="K1354" s="165">
        <f>IFERROR(J1354/F1337,"-")</f>
        <v>0.76581812020839513</v>
      </c>
      <c r="L1354" s="198">
        <f t="shared" si="751"/>
        <v>159034.39659959514</v>
      </c>
      <c r="M1354" s="108">
        <f t="shared" si="783"/>
        <v>6.8061664390440757E-2</v>
      </c>
      <c r="N1354" s="579"/>
      <c r="O1354" s="579"/>
      <c r="P1354" s="125" t="s">
        <v>423</v>
      </c>
      <c r="Q1354" s="185">
        <f t="shared" si="775"/>
        <v>2079220717</v>
      </c>
      <c r="R1354" s="165">
        <f>IFERROR(Q1354/N1337,"-")</f>
        <v>0.19989324440015885</v>
      </c>
      <c r="S1354" s="194">
        <f t="shared" si="776"/>
        <v>12529</v>
      </c>
      <c r="T1354" s="165">
        <f>IFERROR(S1354/O1337,"-")</f>
        <v>0.80738497229024364</v>
      </c>
      <c r="U1354" s="198">
        <f t="shared" si="752"/>
        <v>165952.6472184532</v>
      </c>
      <c r="V1354" s="108">
        <f t="shared" si="784"/>
        <v>9.4329110645660144E-3</v>
      </c>
      <c r="W1354" s="579"/>
      <c r="X1354" s="579"/>
      <c r="Y1354" s="125" t="s">
        <v>423</v>
      </c>
      <c r="Z1354" s="185">
        <f t="shared" si="777"/>
        <v>1182016631</v>
      </c>
      <c r="AA1354" s="165">
        <f>IFERROR(Z1354/W1337,"-")</f>
        <v>0.19989719628019009</v>
      </c>
      <c r="AB1354" s="194">
        <f t="shared" si="778"/>
        <v>6787</v>
      </c>
      <c r="AC1354" s="165">
        <f>IFERROR(AB1354/X1337,"-")</f>
        <v>0.81554914683970203</v>
      </c>
      <c r="AD1354" s="198">
        <f t="shared" si="753"/>
        <v>174158.92603506704</v>
      </c>
      <c r="AE1354" s="108">
        <f t="shared" si="785"/>
        <v>5.1098385661433104E-3</v>
      </c>
      <c r="AF1354" s="579"/>
      <c r="AG1354" s="579"/>
      <c r="AH1354" s="125" t="s">
        <v>423</v>
      </c>
      <c r="AI1354" s="185">
        <f t="shared" si="779"/>
        <v>2818891516</v>
      </c>
      <c r="AJ1354" s="165">
        <f>IFERROR(AI1354/AF1337,"-")</f>
        <v>0.19900934320650443</v>
      </c>
      <c r="AK1354" s="194">
        <f t="shared" si="780"/>
        <v>13729</v>
      </c>
      <c r="AL1354" s="165">
        <f>IFERROR(AK1354/AG1337,"-")</f>
        <v>0.85533611612983618</v>
      </c>
      <c r="AM1354" s="198">
        <f t="shared" si="754"/>
        <v>205323.87763129143</v>
      </c>
      <c r="AN1354" s="108">
        <f t="shared" si="786"/>
        <v>1.0336374491613601E-2</v>
      </c>
      <c r="AO1354" s="579"/>
      <c r="AP1354" s="599"/>
      <c r="AQ1354" s="125" t="s">
        <v>423</v>
      </c>
      <c r="AR1354" s="185">
        <f t="shared" si="781"/>
        <v>20456997351</v>
      </c>
      <c r="AS1354" s="165">
        <f>IFERROR(AR1354/AO1337,"-")</f>
        <v>0.19584721737377886</v>
      </c>
      <c r="AT1354" s="194">
        <f t="shared" si="782"/>
        <v>123446</v>
      </c>
      <c r="AU1354" s="165">
        <f>IFERROR(AT1354/AP1337,"-")</f>
        <v>0.78162040320129678</v>
      </c>
      <c r="AV1354" s="198">
        <f t="shared" si="755"/>
        <v>165716.16213567066</v>
      </c>
      <c r="AW1354" s="108">
        <f t="shared" si="787"/>
        <v>9.2940788512763675E-2</v>
      </c>
      <c r="AX1354" s="129"/>
      <c r="AY1354" s="14"/>
      <c r="AZ1354" s="14"/>
      <c r="BA1354" s="14"/>
      <c r="BB1354" s="14"/>
      <c r="BC1354" s="14"/>
      <c r="BD1354" s="14"/>
      <c r="BE1354" s="14"/>
      <c r="BF1354" s="14"/>
      <c r="BG1354" s="14"/>
      <c r="BH1354" s="14"/>
      <c r="BI1354" s="14"/>
      <c r="BK1354" s="14"/>
      <c r="BL1354" s="14"/>
      <c r="BN1354" s="1"/>
      <c r="BO1354" s="1"/>
      <c r="BP1354" s="4"/>
      <c r="BQ1354" s="4"/>
      <c r="BR1354" s="1"/>
      <c r="BS1354" s="1"/>
      <c r="BT1354" s="1"/>
      <c r="BU1354" s="1"/>
      <c r="BV1354" s="1"/>
      <c r="BW1354" s="1"/>
      <c r="BX1354" s="1"/>
      <c r="BZ1354" s="1"/>
      <c r="CA1354" s="9"/>
      <c r="CB1354" s="138"/>
      <c r="CC1354" s="138"/>
      <c r="CD1354" s="138"/>
      <c r="CE1354" s="138"/>
      <c r="CF1354" s="138"/>
      <c r="CG1354" s="138"/>
      <c r="CH1354" s="1"/>
      <c r="CI1354" s="9"/>
      <c r="CJ1354" s="130"/>
      <c r="CK1354" s="130"/>
      <c r="CL1354" s="130"/>
      <c r="CM1354" s="1"/>
      <c r="CN1354" s="1"/>
      <c r="CO1354" s="1"/>
      <c r="CP1354" s="1"/>
      <c r="CQ1354" s="1"/>
    </row>
  </sheetData>
  <mergeCells count="1292">
    <mergeCell ref="CQ3:CQ4"/>
    <mergeCell ref="CA3:CC3"/>
    <mergeCell ref="CE3:CG3"/>
    <mergeCell ref="CI3:CL3"/>
    <mergeCell ref="CN3:CP3"/>
    <mergeCell ref="BN1042:BN1058"/>
    <mergeCell ref="BN1059:BN1075"/>
    <mergeCell ref="BN1076:BN1092"/>
    <mergeCell ref="BN1093:BN1109"/>
    <mergeCell ref="BN1110:BN1126"/>
    <mergeCell ref="BN1127:BN1143"/>
    <mergeCell ref="BN1144:BN1160"/>
    <mergeCell ref="BN1161:BN1177"/>
    <mergeCell ref="BN1178:BN1194"/>
    <mergeCell ref="BN1195:BN1211"/>
    <mergeCell ref="BP3:BX3"/>
    <mergeCell ref="BP260:BP276"/>
    <mergeCell ref="BQ260:BQ276"/>
    <mergeCell ref="BP277:BP293"/>
    <mergeCell ref="BQ277:BQ293"/>
    <mergeCell ref="BP294:BP310"/>
    <mergeCell ref="BQ294:BQ310"/>
    <mergeCell ref="BP311:BP327"/>
    <mergeCell ref="BQ311:BQ327"/>
    <mergeCell ref="BP328:BP344"/>
    <mergeCell ref="BQ328:BQ344"/>
    <mergeCell ref="BP345:BP361"/>
    <mergeCell ref="BQ345:BQ361"/>
    <mergeCell ref="BP362:BP378"/>
    <mergeCell ref="BQ362:BQ378"/>
    <mergeCell ref="BP481:BP497"/>
    <mergeCell ref="BQ481:BQ497"/>
    <mergeCell ref="BN804:BN820"/>
    <mergeCell ref="BN821:BN837"/>
    <mergeCell ref="BN838:BN854"/>
    <mergeCell ref="BO702:BO718"/>
    <mergeCell ref="BO719:BO735"/>
    <mergeCell ref="BN855:BN871"/>
    <mergeCell ref="BN872:BN888"/>
    <mergeCell ref="BN889:BN905"/>
    <mergeCell ref="BN906:BN922"/>
    <mergeCell ref="BN923:BN939"/>
    <mergeCell ref="BN940:BN956"/>
    <mergeCell ref="BP498:BP514"/>
    <mergeCell ref="BQ498:BQ514"/>
    <mergeCell ref="BP515:BP531"/>
    <mergeCell ref="BQ515:BQ531"/>
    <mergeCell ref="BP532:BP548"/>
    <mergeCell ref="BQ532:BQ548"/>
    <mergeCell ref="BP549:BP565"/>
    <mergeCell ref="BQ549:BQ565"/>
    <mergeCell ref="BP566:BP582"/>
    <mergeCell ref="BQ566:BQ582"/>
    <mergeCell ref="BP583:BP599"/>
    <mergeCell ref="BQ583:BQ599"/>
    <mergeCell ref="BP600:BP616"/>
    <mergeCell ref="BQ600:BQ616"/>
    <mergeCell ref="BP617:BP633"/>
    <mergeCell ref="BQ617:BQ633"/>
    <mergeCell ref="BO634:BO650"/>
    <mergeCell ref="BP634:BP650"/>
    <mergeCell ref="BQ634:BQ650"/>
    <mergeCell ref="BO651:BO667"/>
    <mergeCell ref="BP651:BP667"/>
    <mergeCell ref="BN957:BN973"/>
    <mergeCell ref="BN974:BN990"/>
    <mergeCell ref="BN991:BN1007"/>
    <mergeCell ref="BN1008:BN1024"/>
    <mergeCell ref="BN1025:BN1041"/>
    <mergeCell ref="BO838:BO854"/>
    <mergeCell ref="BN532:BN548"/>
    <mergeCell ref="BN549:BN565"/>
    <mergeCell ref="BN566:BN582"/>
    <mergeCell ref="BN583:BN599"/>
    <mergeCell ref="BN600:BN616"/>
    <mergeCell ref="BN617:BN633"/>
    <mergeCell ref="BN634:BN650"/>
    <mergeCell ref="BN651:BN667"/>
    <mergeCell ref="BN668:BN684"/>
    <mergeCell ref="BO481:BO497"/>
    <mergeCell ref="BN685:BN701"/>
    <mergeCell ref="BN702:BN718"/>
    <mergeCell ref="BN719:BN735"/>
    <mergeCell ref="BN736:BN752"/>
    <mergeCell ref="BN753:BN769"/>
    <mergeCell ref="BN770:BN786"/>
    <mergeCell ref="BN787:BN803"/>
    <mergeCell ref="BO532:BO548"/>
    <mergeCell ref="BO549:BO565"/>
    <mergeCell ref="BO566:BO582"/>
    <mergeCell ref="BO583:BO599"/>
    <mergeCell ref="BO600:BO616"/>
    <mergeCell ref="BO617:BO633"/>
    <mergeCell ref="BO770:BO786"/>
    <mergeCell ref="BO889:BO905"/>
    <mergeCell ref="BO991:BO1007"/>
    <mergeCell ref="BO260:BO276"/>
    <mergeCell ref="BO277:BO293"/>
    <mergeCell ref="BO294:BO310"/>
    <mergeCell ref="BN362:BN378"/>
    <mergeCell ref="BN379:BN395"/>
    <mergeCell ref="BN396:BN412"/>
    <mergeCell ref="BN413:BN429"/>
    <mergeCell ref="BN430:BN446"/>
    <mergeCell ref="BN447:BN463"/>
    <mergeCell ref="BN464:BN480"/>
    <mergeCell ref="BN481:BN497"/>
    <mergeCell ref="BO311:BO327"/>
    <mergeCell ref="BO328:BO344"/>
    <mergeCell ref="BO345:BO361"/>
    <mergeCell ref="BO362:BO378"/>
    <mergeCell ref="BN498:BN514"/>
    <mergeCell ref="BN515:BN531"/>
    <mergeCell ref="BO379:BO395"/>
    <mergeCell ref="BO498:BO514"/>
    <mergeCell ref="BO515:BO531"/>
    <mergeCell ref="AG1337:AG1354"/>
    <mergeCell ref="AO1319:AO1336"/>
    <mergeCell ref="AP1319:AP1336"/>
    <mergeCell ref="B1337:C1354"/>
    <mergeCell ref="E1337:E1354"/>
    <mergeCell ref="F1337:F1354"/>
    <mergeCell ref="N1337:N1354"/>
    <mergeCell ref="O1337:O1354"/>
    <mergeCell ref="W1337:W1354"/>
    <mergeCell ref="X1337:X1354"/>
    <mergeCell ref="X1319:X1336"/>
    <mergeCell ref="AF1319:AF1336"/>
    <mergeCell ref="AG1319:AG1336"/>
    <mergeCell ref="B1319:B1336"/>
    <mergeCell ref="C1319:C1336"/>
    <mergeCell ref="E1319:E1336"/>
    <mergeCell ref="F1319:F1336"/>
    <mergeCell ref="N1319:N1336"/>
    <mergeCell ref="O1319:O1336"/>
    <mergeCell ref="W1319:W1336"/>
    <mergeCell ref="D1319:D1336"/>
    <mergeCell ref="D1337:D1354"/>
    <mergeCell ref="AO1337:AO1354"/>
    <mergeCell ref="AP1337:AP1354"/>
    <mergeCell ref="AF1337:AF1354"/>
    <mergeCell ref="X1301:X1318"/>
    <mergeCell ref="AF1301:AF1318"/>
    <mergeCell ref="AO1283:AO1300"/>
    <mergeCell ref="AP1283:AP1300"/>
    <mergeCell ref="B1301:B1318"/>
    <mergeCell ref="C1301:C1318"/>
    <mergeCell ref="E1301:E1318"/>
    <mergeCell ref="F1301:F1318"/>
    <mergeCell ref="N1301:N1318"/>
    <mergeCell ref="O1301:O1318"/>
    <mergeCell ref="W1301:W1318"/>
    <mergeCell ref="X1283:X1300"/>
    <mergeCell ref="AF1283:AF1300"/>
    <mergeCell ref="AG1283:AG1300"/>
    <mergeCell ref="AO1301:AO1318"/>
    <mergeCell ref="AP1301:AP1318"/>
    <mergeCell ref="AG1301:AG1318"/>
    <mergeCell ref="B1283:B1300"/>
    <mergeCell ref="C1283:C1300"/>
    <mergeCell ref="E1283:E1300"/>
    <mergeCell ref="F1283:F1300"/>
    <mergeCell ref="N1283:N1300"/>
    <mergeCell ref="O1283:O1300"/>
    <mergeCell ref="W1283:W1300"/>
    <mergeCell ref="D1283:D1300"/>
    <mergeCell ref="D1301:D1318"/>
    <mergeCell ref="X1265:X1282"/>
    <mergeCell ref="AF1265:AF1282"/>
    <mergeCell ref="AO1247:AO1264"/>
    <mergeCell ref="AP1247:AP1264"/>
    <mergeCell ref="B1265:B1282"/>
    <mergeCell ref="C1265:C1282"/>
    <mergeCell ref="E1265:E1282"/>
    <mergeCell ref="F1265:F1282"/>
    <mergeCell ref="N1265:N1282"/>
    <mergeCell ref="O1265:O1282"/>
    <mergeCell ref="W1265:W1282"/>
    <mergeCell ref="X1247:X1264"/>
    <mergeCell ref="AF1247:AF1264"/>
    <mergeCell ref="AG1247:AG1264"/>
    <mergeCell ref="AO1265:AO1282"/>
    <mergeCell ref="AP1265:AP1282"/>
    <mergeCell ref="AG1265:AG1282"/>
    <mergeCell ref="B1247:B1264"/>
    <mergeCell ref="C1247:C1264"/>
    <mergeCell ref="E1247:E1264"/>
    <mergeCell ref="F1247:F1264"/>
    <mergeCell ref="N1247:N1264"/>
    <mergeCell ref="O1247:O1264"/>
    <mergeCell ref="W1247:W1264"/>
    <mergeCell ref="D1247:D1264"/>
    <mergeCell ref="D1265:D1282"/>
    <mergeCell ref="X1229:X1246"/>
    <mergeCell ref="AF1229:AF1246"/>
    <mergeCell ref="AO1211:AO1228"/>
    <mergeCell ref="AP1211:AP1228"/>
    <mergeCell ref="AG1211:AG1228"/>
    <mergeCell ref="AO1229:AO1246"/>
    <mergeCell ref="AP1229:AP1246"/>
    <mergeCell ref="AG1229:AG1246"/>
    <mergeCell ref="B1229:B1246"/>
    <mergeCell ref="C1229:C1246"/>
    <mergeCell ref="E1229:E1246"/>
    <mergeCell ref="F1229:F1246"/>
    <mergeCell ref="N1229:N1246"/>
    <mergeCell ref="O1229:O1246"/>
    <mergeCell ref="W1229:W1246"/>
    <mergeCell ref="X1211:X1228"/>
    <mergeCell ref="AF1211:AF1228"/>
    <mergeCell ref="B1211:B1228"/>
    <mergeCell ref="C1211:C1228"/>
    <mergeCell ref="E1211:E1228"/>
    <mergeCell ref="F1211:F1228"/>
    <mergeCell ref="N1211:N1228"/>
    <mergeCell ref="O1211:O1228"/>
    <mergeCell ref="W1211:W1228"/>
    <mergeCell ref="D1229:D1246"/>
    <mergeCell ref="D1211:D1228"/>
    <mergeCell ref="X1193:X1210"/>
    <mergeCell ref="AF1193:AF1210"/>
    <mergeCell ref="AO1175:AO1192"/>
    <mergeCell ref="AP1175:AP1192"/>
    <mergeCell ref="B1193:B1210"/>
    <mergeCell ref="C1193:C1210"/>
    <mergeCell ref="E1193:E1210"/>
    <mergeCell ref="F1193:F1210"/>
    <mergeCell ref="N1193:N1210"/>
    <mergeCell ref="O1193:O1210"/>
    <mergeCell ref="W1193:W1210"/>
    <mergeCell ref="X1175:X1192"/>
    <mergeCell ref="AF1175:AF1192"/>
    <mergeCell ref="AG1175:AG1192"/>
    <mergeCell ref="AO1193:AO1210"/>
    <mergeCell ref="AP1193:AP1210"/>
    <mergeCell ref="AG1193:AG1210"/>
    <mergeCell ref="B1175:B1192"/>
    <mergeCell ref="C1175:C1192"/>
    <mergeCell ref="E1175:E1192"/>
    <mergeCell ref="F1175:F1192"/>
    <mergeCell ref="N1175:N1192"/>
    <mergeCell ref="O1175:O1192"/>
    <mergeCell ref="W1175:W1192"/>
    <mergeCell ref="D1175:D1192"/>
    <mergeCell ref="D1193:D1210"/>
    <mergeCell ref="X1157:X1174"/>
    <mergeCell ref="AF1157:AF1174"/>
    <mergeCell ref="AO1139:AO1156"/>
    <mergeCell ref="AP1139:AP1156"/>
    <mergeCell ref="B1157:B1174"/>
    <mergeCell ref="C1157:C1174"/>
    <mergeCell ref="E1157:E1174"/>
    <mergeCell ref="F1157:F1174"/>
    <mergeCell ref="N1157:N1174"/>
    <mergeCell ref="O1157:O1174"/>
    <mergeCell ref="W1157:W1174"/>
    <mergeCell ref="X1139:X1156"/>
    <mergeCell ref="AF1139:AF1156"/>
    <mergeCell ref="AG1139:AG1156"/>
    <mergeCell ref="AO1157:AO1174"/>
    <mergeCell ref="AP1157:AP1174"/>
    <mergeCell ref="AG1157:AG1174"/>
    <mergeCell ref="B1139:B1156"/>
    <mergeCell ref="C1139:C1156"/>
    <mergeCell ref="E1139:E1156"/>
    <mergeCell ref="F1139:F1156"/>
    <mergeCell ref="N1139:N1156"/>
    <mergeCell ref="O1139:O1156"/>
    <mergeCell ref="W1139:W1156"/>
    <mergeCell ref="D1139:D1156"/>
    <mergeCell ref="D1157:D1174"/>
    <mergeCell ref="X1121:X1138"/>
    <mergeCell ref="AF1121:AF1138"/>
    <mergeCell ref="AO1103:AO1120"/>
    <mergeCell ref="AP1103:AP1120"/>
    <mergeCell ref="B1121:B1138"/>
    <mergeCell ref="C1121:C1138"/>
    <mergeCell ref="E1121:E1138"/>
    <mergeCell ref="F1121:F1138"/>
    <mergeCell ref="N1121:N1138"/>
    <mergeCell ref="O1121:O1138"/>
    <mergeCell ref="W1121:W1138"/>
    <mergeCell ref="X1103:X1120"/>
    <mergeCell ref="AF1103:AF1120"/>
    <mergeCell ref="AG1103:AG1120"/>
    <mergeCell ref="AO1121:AO1138"/>
    <mergeCell ref="AP1121:AP1138"/>
    <mergeCell ref="AG1121:AG1138"/>
    <mergeCell ref="B1103:B1120"/>
    <mergeCell ref="C1103:C1120"/>
    <mergeCell ref="E1103:E1120"/>
    <mergeCell ref="F1103:F1120"/>
    <mergeCell ref="N1103:N1120"/>
    <mergeCell ref="O1103:O1120"/>
    <mergeCell ref="W1103:W1120"/>
    <mergeCell ref="D1103:D1120"/>
    <mergeCell ref="D1121:D1138"/>
    <mergeCell ref="X1085:X1102"/>
    <mergeCell ref="AF1085:AF1102"/>
    <mergeCell ref="AO1067:AO1084"/>
    <mergeCell ref="AP1067:AP1084"/>
    <mergeCell ref="B1085:B1102"/>
    <mergeCell ref="C1085:C1102"/>
    <mergeCell ref="E1085:E1102"/>
    <mergeCell ref="F1085:F1102"/>
    <mergeCell ref="N1085:N1102"/>
    <mergeCell ref="O1085:O1102"/>
    <mergeCell ref="W1085:W1102"/>
    <mergeCell ref="X1067:X1084"/>
    <mergeCell ref="AF1067:AF1084"/>
    <mergeCell ref="AG1067:AG1084"/>
    <mergeCell ref="AO1085:AO1102"/>
    <mergeCell ref="AP1085:AP1102"/>
    <mergeCell ref="AG1085:AG1102"/>
    <mergeCell ref="B1067:B1084"/>
    <mergeCell ref="C1067:C1084"/>
    <mergeCell ref="E1067:E1084"/>
    <mergeCell ref="F1067:F1084"/>
    <mergeCell ref="N1067:N1084"/>
    <mergeCell ref="O1067:O1084"/>
    <mergeCell ref="W1067:W1084"/>
    <mergeCell ref="D1067:D1084"/>
    <mergeCell ref="D1085:D1102"/>
    <mergeCell ref="X1049:X1066"/>
    <mergeCell ref="AF1049:AF1066"/>
    <mergeCell ref="AO1031:AO1048"/>
    <mergeCell ref="AP1031:AP1048"/>
    <mergeCell ref="B1049:B1066"/>
    <mergeCell ref="C1049:C1066"/>
    <mergeCell ref="E1049:E1066"/>
    <mergeCell ref="F1049:F1066"/>
    <mergeCell ref="N1049:N1066"/>
    <mergeCell ref="O1049:O1066"/>
    <mergeCell ref="W1049:W1066"/>
    <mergeCell ref="X1031:X1048"/>
    <mergeCell ref="AF1031:AF1048"/>
    <mergeCell ref="AG1031:AG1048"/>
    <mergeCell ref="AO1049:AO1066"/>
    <mergeCell ref="AP1049:AP1066"/>
    <mergeCell ref="AG1049:AG1066"/>
    <mergeCell ref="B1031:B1048"/>
    <mergeCell ref="C1031:C1048"/>
    <mergeCell ref="E1031:E1048"/>
    <mergeCell ref="F1031:F1048"/>
    <mergeCell ref="N1031:N1048"/>
    <mergeCell ref="O1031:O1048"/>
    <mergeCell ref="W1031:W1048"/>
    <mergeCell ref="D1031:D1048"/>
    <mergeCell ref="D1049:D1066"/>
    <mergeCell ref="X1013:X1030"/>
    <mergeCell ref="AF1013:AF1030"/>
    <mergeCell ref="AO995:AO1012"/>
    <mergeCell ref="AP995:AP1012"/>
    <mergeCell ref="B1013:B1030"/>
    <mergeCell ref="C1013:C1030"/>
    <mergeCell ref="E1013:E1030"/>
    <mergeCell ref="F1013:F1030"/>
    <mergeCell ref="N1013:N1030"/>
    <mergeCell ref="O1013:O1030"/>
    <mergeCell ref="W1013:W1030"/>
    <mergeCell ref="X995:X1012"/>
    <mergeCell ref="AF995:AF1012"/>
    <mergeCell ref="AG995:AG1012"/>
    <mergeCell ref="AO1013:AO1030"/>
    <mergeCell ref="AP1013:AP1030"/>
    <mergeCell ref="AG1013:AG1030"/>
    <mergeCell ref="B995:B1012"/>
    <mergeCell ref="C995:C1012"/>
    <mergeCell ref="E995:E1012"/>
    <mergeCell ref="F995:F1012"/>
    <mergeCell ref="N995:N1012"/>
    <mergeCell ref="O995:O1012"/>
    <mergeCell ref="W995:W1012"/>
    <mergeCell ref="D995:D1012"/>
    <mergeCell ref="D1013:D1030"/>
    <mergeCell ref="X977:X994"/>
    <mergeCell ref="AF977:AF994"/>
    <mergeCell ref="AO959:AO976"/>
    <mergeCell ref="AP959:AP976"/>
    <mergeCell ref="B977:B994"/>
    <mergeCell ref="C977:C994"/>
    <mergeCell ref="E977:E994"/>
    <mergeCell ref="F977:F994"/>
    <mergeCell ref="N977:N994"/>
    <mergeCell ref="O977:O994"/>
    <mergeCell ref="W977:W994"/>
    <mergeCell ref="X959:X976"/>
    <mergeCell ref="AF959:AF976"/>
    <mergeCell ref="AG959:AG976"/>
    <mergeCell ref="AO977:AO994"/>
    <mergeCell ref="AP977:AP994"/>
    <mergeCell ref="AG977:AG994"/>
    <mergeCell ref="B959:B976"/>
    <mergeCell ref="C959:C976"/>
    <mergeCell ref="E959:E976"/>
    <mergeCell ref="F959:F976"/>
    <mergeCell ref="N959:N976"/>
    <mergeCell ref="O959:O976"/>
    <mergeCell ref="W959:W976"/>
    <mergeCell ref="D959:D976"/>
    <mergeCell ref="D977:D994"/>
    <mergeCell ref="X941:X958"/>
    <mergeCell ref="AF941:AF958"/>
    <mergeCell ref="AO923:AO940"/>
    <mergeCell ref="AP923:AP940"/>
    <mergeCell ref="B941:B958"/>
    <mergeCell ref="C941:C958"/>
    <mergeCell ref="E941:E958"/>
    <mergeCell ref="F941:F958"/>
    <mergeCell ref="N941:N958"/>
    <mergeCell ref="O941:O958"/>
    <mergeCell ref="W941:W958"/>
    <mergeCell ref="X923:X940"/>
    <mergeCell ref="AF923:AF940"/>
    <mergeCell ref="AG923:AG940"/>
    <mergeCell ref="AO941:AO958"/>
    <mergeCell ref="AP941:AP958"/>
    <mergeCell ref="AG941:AG958"/>
    <mergeCell ref="B923:B940"/>
    <mergeCell ref="C923:C940"/>
    <mergeCell ref="E923:E940"/>
    <mergeCell ref="F923:F940"/>
    <mergeCell ref="N923:N940"/>
    <mergeCell ref="O923:O940"/>
    <mergeCell ref="W923:W940"/>
    <mergeCell ref="D923:D940"/>
    <mergeCell ref="D941:D958"/>
    <mergeCell ref="X905:X922"/>
    <mergeCell ref="AF905:AF922"/>
    <mergeCell ref="AO887:AO904"/>
    <mergeCell ref="AP887:AP904"/>
    <mergeCell ref="B905:B922"/>
    <mergeCell ref="C905:C922"/>
    <mergeCell ref="E905:E922"/>
    <mergeCell ref="F905:F922"/>
    <mergeCell ref="N905:N922"/>
    <mergeCell ref="O905:O922"/>
    <mergeCell ref="W905:W922"/>
    <mergeCell ref="X887:X904"/>
    <mergeCell ref="AF887:AF904"/>
    <mergeCell ref="AG887:AG904"/>
    <mergeCell ref="AO905:AO922"/>
    <mergeCell ref="AP905:AP922"/>
    <mergeCell ref="AG905:AG922"/>
    <mergeCell ref="B887:B904"/>
    <mergeCell ref="C887:C904"/>
    <mergeCell ref="E887:E904"/>
    <mergeCell ref="F887:F904"/>
    <mergeCell ref="N887:N904"/>
    <mergeCell ref="O887:O904"/>
    <mergeCell ref="W887:W904"/>
    <mergeCell ref="D887:D904"/>
    <mergeCell ref="D905:D922"/>
    <mergeCell ref="X869:X886"/>
    <mergeCell ref="AF869:AF886"/>
    <mergeCell ref="AO851:AO868"/>
    <mergeCell ref="AP851:AP868"/>
    <mergeCell ref="B869:B886"/>
    <mergeCell ref="C869:C886"/>
    <mergeCell ref="E869:E886"/>
    <mergeCell ref="F869:F886"/>
    <mergeCell ref="N869:N886"/>
    <mergeCell ref="O869:O886"/>
    <mergeCell ref="W869:W886"/>
    <mergeCell ref="X851:X868"/>
    <mergeCell ref="AF851:AF868"/>
    <mergeCell ref="AG851:AG868"/>
    <mergeCell ref="AO869:AO886"/>
    <mergeCell ref="AP869:AP886"/>
    <mergeCell ref="AG869:AG886"/>
    <mergeCell ref="B851:B868"/>
    <mergeCell ref="C851:C868"/>
    <mergeCell ref="E851:E868"/>
    <mergeCell ref="F851:F868"/>
    <mergeCell ref="N851:N868"/>
    <mergeCell ref="O851:O868"/>
    <mergeCell ref="W851:W868"/>
    <mergeCell ref="D851:D868"/>
    <mergeCell ref="D869:D886"/>
    <mergeCell ref="X833:X850"/>
    <mergeCell ref="AF833:AF850"/>
    <mergeCell ref="AO815:AO832"/>
    <mergeCell ref="AP815:AP832"/>
    <mergeCell ref="B833:B850"/>
    <mergeCell ref="C833:C850"/>
    <mergeCell ref="E833:E850"/>
    <mergeCell ref="F833:F850"/>
    <mergeCell ref="N833:N850"/>
    <mergeCell ref="O833:O850"/>
    <mergeCell ref="W833:W850"/>
    <mergeCell ref="X815:X832"/>
    <mergeCell ref="AF815:AF832"/>
    <mergeCell ref="AG815:AG832"/>
    <mergeCell ref="AO833:AO850"/>
    <mergeCell ref="AP833:AP850"/>
    <mergeCell ref="AG833:AG850"/>
    <mergeCell ref="B815:B832"/>
    <mergeCell ref="C815:C832"/>
    <mergeCell ref="E815:E832"/>
    <mergeCell ref="F815:F832"/>
    <mergeCell ref="N815:N832"/>
    <mergeCell ref="O815:O832"/>
    <mergeCell ref="W815:W832"/>
    <mergeCell ref="D815:D832"/>
    <mergeCell ref="D833:D850"/>
    <mergeCell ref="X797:X814"/>
    <mergeCell ref="AF797:AF814"/>
    <mergeCell ref="AO779:AO796"/>
    <mergeCell ref="AP779:AP796"/>
    <mergeCell ref="B797:B814"/>
    <mergeCell ref="C797:C814"/>
    <mergeCell ref="E797:E814"/>
    <mergeCell ref="F797:F814"/>
    <mergeCell ref="N797:N814"/>
    <mergeCell ref="O797:O814"/>
    <mergeCell ref="W797:W814"/>
    <mergeCell ref="X779:X796"/>
    <mergeCell ref="AF779:AF796"/>
    <mergeCell ref="AG779:AG796"/>
    <mergeCell ref="AO797:AO814"/>
    <mergeCell ref="AP797:AP814"/>
    <mergeCell ref="AG797:AG814"/>
    <mergeCell ref="B779:B796"/>
    <mergeCell ref="C779:C796"/>
    <mergeCell ref="E779:E796"/>
    <mergeCell ref="F779:F796"/>
    <mergeCell ref="N779:N796"/>
    <mergeCell ref="O779:O796"/>
    <mergeCell ref="W779:W796"/>
    <mergeCell ref="D779:D796"/>
    <mergeCell ref="D797:D814"/>
    <mergeCell ref="X761:X778"/>
    <mergeCell ref="AF761:AF778"/>
    <mergeCell ref="AO743:AO760"/>
    <mergeCell ref="AP743:AP760"/>
    <mergeCell ref="B761:B778"/>
    <mergeCell ref="C761:C778"/>
    <mergeCell ref="E761:E778"/>
    <mergeCell ref="F761:F778"/>
    <mergeCell ref="N761:N778"/>
    <mergeCell ref="O761:O778"/>
    <mergeCell ref="W761:W778"/>
    <mergeCell ref="X743:X760"/>
    <mergeCell ref="AF743:AF760"/>
    <mergeCell ref="AG743:AG760"/>
    <mergeCell ref="AO761:AO778"/>
    <mergeCell ref="AP761:AP778"/>
    <mergeCell ref="AG761:AG778"/>
    <mergeCell ref="B743:B760"/>
    <mergeCell ref="C743:C760"/>
    <mergeCell ref="E743:E760"/>
    <mergeCell ref="F743:F760"/>
    <mergeCell ref="N743:N760"/>
    <mergeCell ref="O743:O760"/>
    <mergeCell ref="W743:W760"/>
    <mergeCell ref="D743:D760"/>
    <mergeCell ref="D761:D778"/>
    <mergeCell ref="X725:X742"/>
    <mergeCell ref="AF725:AF742"/>
    <mergeCell ref="AO707:AO724"/>
    <mergeCell ref="AP707:AP724"/>
    <mergeCell ref="B725:B742"/>
    <mergeCell ref="C725:C742"/>
    <mergeCell ref="E725:E742"/>
    <mergeCell ref="F725:F742"/>
    <mergeCell ref="N725:N742"/>
    <mergeCell ref="O725:O742"/>
    <mergeCell ref="W725:W742"/>
    <mergeCell ref="X707:X724"/>
    <mergeCell ref="AF707:AF724"/>
    <mergeCell ref="AG707:AG724"/>
    <mergeCell ref="AO725:AO742"/>
    <mergeCell ref="AP725:AP742"/>
    <mergeCell ref="AG725:AG742"/>
    <mergeCell ref="B707:B724"/>
    <mergeCell ref="C707:C724"/>
    <mergeCell ref="E707:E724"/>
    <mergeCell ref="F707:F724"/>
    <mergeCell ref="N707:N724"/>
    <mergeCell ref="O707:O724"/>
    <mergeCell ref="W707:W724"/>
    <mergeCell ref="D707:D724"/>
    <mergeCell ref="D725:D742"/>
    <mergeCell ref="X689:X706"/>
    <mergeCell ref="AF689:AF706"/>
    <mergeCell ref="AO671:AO688"/>
    <mergeCell ref="AP671:AP688"/>
    <mergeCell ref="B689:B706"/>
    <mergeCell ref="C689:C706"/>
    <mergeCell ref="E689:E706"/>
    <mergeCell ref="F689:F706"/>
    <mergeCell ref="N689:N706"/>
    <mergeCell ref="O689:O706"/>
    <mergeCell ref="W689:W706"/>
    <mergeCell ref="X671:X688"/>
    <mergeCell ref="AF671:AF688"/>
    <mergeCell ref="AG671:AG688"/>
    <mergeCell ref="AO689:AO706"/>
    <mergeCell ref="AP689:AP706"/>
    <mergeCell ref="AG689:AG706"/>
    <mergeCell ref="B671:B688"/>
    <mergeCell ref="C671:C688"/>
    <mergeCell ref="E671:E688"/>
    <mergeCell ref="F671:F688"/>
    <mergeCell ref="N671:N688"/>
    <mergeCell ref="O671:O688"/>
    <mergeCell ref="W671:W688"/>
    <mergeCell ref="D671:D688"/>
    <mergeCell ref="D689:D706"/>
    <mergeCell ref="X653:X670"/>
    <mergeCell ref="AF653:AF670"/>
    <mergeCell ref="AO635:AO652"/>
    <mergeCell ref="AP635:AP652"/>
    <mergeCell ref="B653:B670"/>
    <mergeCell ref="C653:C670"/>
    <mergeCell ref="E653:E670"/>
    <mergeCell ref="F653:F670"/>
    <mergeCell ref="N653:N670"/>
    <mergeCell ref="O653:O670"/>
    <mergeCell ref="W653:W670"/>
    <mergeCell ref="X635:X652"/>
    <mergeCell ref="AF635:AF652"/>
    <mergeCell ref="AG635:AG652"/>
    <mergeCell ref="AO653:AO670"/>
    <mergeCell ref="AP653:AP670"/>
    <mergeCell ref="AG653:AG670"/>
    <mergeCell ref="B635:B652"/>
    <mergeCell ref="C635:C652"/>
    <mergeCell ref="E635:E652"/>
    <mergeCell ref="F635:F652"/>
    <mergeCell ref="N635:N652"/>
    <mergeCell ref="O635:O652"/>
    <mergeCell ref="W635:W652"/>
    <mergeCell ref="D635:D652"/>
    <mergeCell ref="D653:D670"/>
    <mergeCell ref="X617:X634"/>
    <mergeCell ref="AF617:AF634"/>
    <mergeCell ref="AO599:AO616"/>
    <mergeCell ref="AP599:AP616"/>
    <mergeCell ref="B617:B634"/>
    <mergeCell ref="C617:C634"/>
    <mergeCell ref="E617:E634"/>
    <mergeCell ref="F617:F634"/>
    <mergeCell ref="N617:N634"/>
    <mergeCell ref="O617:O634"/>
    <mergeCell ref="W617:W634"/>
    <mergeCell ref="X599:X616"/>
    <mergeCell ref="AF599:AF616"/>
    <mergeCell ref="AG599:AG616"/>
    <mergeCell ref="AO617:AO634"/>
    <mergeCell ref="AP617:AP634"/>
    <mergeCell ref="AG617:AG634"/>
    <mergeCell ref="B599:B616"/>
    <mergeCell ref="C599:C616"/>
    <mergeCell ref="E599:E616"/>
    <mergeCell ref="F599:F616"/>
    <mergeCell ref="N599:N616"/>
    <mergeCell ref="O599:O616"/>
    <mergeCell ref="W599:W616"/>
    <mergeCell ref="D599:D616"/>
    <mergeCell ref="D617:D634"/>
    <mergeCell ref="X581:X598"/>
    <mergeCell ref="AF581:AF598"/>
    <mergeCell ref="AO563:AO580"/>
    <mergeCell ref="AP563:AP580"/>
    <mergeCell ref="B581:B598"/>
    <mergeCell ref="C581:C598"/>
    <mergeCell ref="E581:E598"/>
    <mergeCell ref="F581:F598"/>
    <mergeCell ref="N581:N598"/>
    <mergeCell ref="O581:O598"/>
    <mergeCell ref="W581:W598"/>
    <mergeCell ref="X563:X580"/>
    <mergeCell ref="AF563:AF580"/>
    <mergeCell ref="AG563:AG580"/>
    <mergeCell ref="AO581:AO598"/>
    <mergeCell ref="AP581:AP598"/>
    <mergeCell ref="AG581:AG598"/>
    <mergeCell ref="B563:B580"/>
    <mergeCell ref="C563:C580"/>
    <mergeCell ref="E563:E580"/>
    <mergeCell ref="F563:F580"/>
    <mergeCell ref="N563:N580"/>
    <mergeCell ref="O563:O580"/>
    <mergeCell ref="W563:W580"/>
    <mergeCell ref="D563:D580"/>
    <mergeCell ref="D581:D598"/>
    <mergeCell ref="X545:X562"/>
    <mergeCell ref="AF545:AF562"/>
    <mergeCell ref="AO527:AO544"/>
    <mergeCell ref="AP527:AP544"/>
    <mergeCell ref="B545:B562"/>
    <mergeCell ref="C545:C562"/>
    <mergeCell ref="E545:E562"/>
    <mergeCell ref="F545:F562"/>
    <mergeCell ref="N545:N562"/>
    <mergeCell ref="O545:O562"/>
    <mergeCell ref="W545:W562"/>
    <mergeCell ref="X527:X544"/>
    <mergeCell ref="AF527:AF544"/>
    <mergeCell ref="AG527:AG544"/>
    <mergeCell ref="AO545:AO562"/>
    <mergeCell ref="AP545:AP562"/>
    <mergeCell ref="AG545:AG562"/>
    <mergeCell ref="B527:B544"/>
    <mergeCell ref="C527:C544"/>
    <mergeCell ref="E527:E544"/>
    <mergeCell ref="F527:F544"/>
    <mergeCell ref="N527:N544"/>
    <mergeCell ref="O527:O544"/>
    <mergeCell ref="W527:W544"/>
    <mergeCell ref="D527:D544"/>
    <mergeCell ref="D545:D562"/>
    <mergeCell ref="X509:X526"/>
    <mergeCell ref="AF509:AF526"/>
    <mergeCell ref="AO491:AO508"/>
    <mergeCell ref="AP491:AP508"/>
    <mergeCell ref="B509:B526"/>
    <mergeCell ref="C509:C526"/>
    <mergeCell ref="E509:E526"/>
    <mergeCell ref="F509:F526"/>
    <mergeCell ref="N509:N526"/>
    <mergeCell ref="O509:O526"/>
    <mergeCell ref="W509:W526"/>
    <mergeCell ref="X491:X508"/>
    <mergeCell ref="AF491:AF508"/>
    <mergeCell ref="AG491:AG508"/>
    <mergeCell ref="AO509:AO526"/>
    <mergeCell ref="AP509:AP526"/>
    <mergeCell ref="AG509:AG526"/>
    <mergeCell ref="B491:B508"/>
    <mergeCell ref="C491:C508"/>
    <mergeCell ref="E491:E508"/>
    <mergeCell ref="F491:F508"/>
    <mergeCell ref="N491:N508"/>
    <mergeCell ref="O491:O508"/>
    <mergeCell ref="W491:W508"/>
    <mergeCell ref="D491:D508"/>
    <mergeCell ref="D509:D526"/>
    <mergeCell ref="X473:X490"/>
    <mergeCell ref="AF473:AF490"/>
    <mergeCell ref="AO455:AO472"/>
    <mergeCell ref="AP455:AP472"/>
    <mergeCell ref="B473:B490"/>
    <mergeCell ref="C473:C490"/>
    <mergeCell ref="E473:E490"/>
    <mergeCell ref="F473:F490"/>
    <mergeCell ref="N473:N490"/>
    <mergeCell ref="O473:O490"/>
    <mergeCell ref="W473:W490"/>
    <mergeCell ref="X455:X472"/>
    <mergeCell ref="AF455:AF472"/>
    <mergeCell ref="AG455:AG472"/>
    <mergeCell ref="AO473:AO490"/>
    <mergeCell ref="AP473:AP490"/>
    <mergeCell ref="AG473:AG490"/>
    <mergeCell ref="B455:B472"/>
    <mergeCell ref="C455:C472"/>
    <mergeCell ref="E455:E472"/>
    <mergeCell ref="F455:F472"/>
    <mergeCell ref="N455:N472"/>
    <mergeCell ref="O455:O472"/>
    <mergeCell ref="W455:W472"/>
    <mergeCell ref="D455:D472"/>
    <mergeCell ref="D473:D490"/>
    <mergeCell ref="X437:X454"/>
    <mergeCell ref="AF437:AF454"/>
    <mergeCell ref="AO419:AO436"/>
    <mergeCell ref="AP419:AP436"/>
    <mergeCell ref="B437:B454"/>
    <mergeCell ref="C437:C454"/>
    <mergeCell ref="E437:E454"/>
    <mergeCell ref="F437:F454"/>
    <mergeCell ref="N437:N454"/>
    <mergeCell ref="O437:O454"/>
    <mergeCell ref="W437:W454"/>
    <mergeCell ref="X419:X436"/>
    <mergeCell ref="AF419:AF436"/>
    <mergeCell ref="AG419:AG436"/>
    <mergeCell ref="AO437:AO454"/>
    <mergeCell ref="AP437:AP454"/>
    <mergeCell ref="AG437:AG454"/>
    <mergeCell ref="B419:B436"/>
    <mergeCell ref="C419:C436"/>
    <mergeCell ref="E419:E436"/>
    <mergeCell ref="F419:F436"/>
    <mergeCell ref="N419:N436"/>
    <mergeCell ref="O419:O436"/>
    <mergeCell ref="W419:W436"/>
    <mergeCell ref="D419:D436"/>
    <mergeCell ref="D437:D454"/>
    <mergeCell ref="X401:X418"/>
    <mergeCell ref="AF401:AF418"/>
    <mergeCell ref="AO383:AO400"/>
    <mergeCell ref="AP383:AP400"/>
    <mergeCell ref="B401:B418"/>
    <mergeCell ref="C401:C418"/>
    <mergeCell ref="E401:E418"/>
    <mergeCell ref="F401:F418"/>
    <mergeCell ref="N401:N418"/>
    <mergeCell ref="O401:O418"/>
    <mergeCell ref="W401:W418"/>
    <mergeCell ref="X383:X400"/>
    <mergeCell ref="AF383:AF400"/>
    <mergeCell ref="AG383:AG400"/>
    <mergeCell ref="AO401:AO418"/>
    <mergeCell ref="AP401:AP418"/>
    <mergeCell ref="AG401:AG418"/>
    <mergeCell ref="B383:B400"/>
    <mergeCell ref="C383:C400"/>
    <mergeCell ref="E383:E400"/>
    <mergeCell ref="F383:F400"/>
    <mergeCell ref="N383:N400"/>
    <mergeCell ref="O383:O400"/>
    <mergeCell ref="W383:W400"/>
    <mergeCell ref="D383:D400"/>
    <mergeCell ref="D401:D418"/>
    <mergeCell ref="X365:X382"/>
    <mergeCell ref="AF365:AF382"/>
    <mergeCell ref="AO347:AO364"/>
    <mergeCell ref="AP347:AP364"/>
    <mergeCell ref="B365:B382"/>
    <mergeCell ref="C365:C382"/>
    <mergeCell ref="E365:E382"/>
    <mergeCell ref="F365:F382"/>
    <mergeCell ref="N365:N382"/>
    <mergeCell ref="O365:O382"/>
    <mergeCell ref="W365:W382"/>
    <mergeCell ref="X347:X364"/>
    <mergeCell ref="AF347:AF364"/>
    <mergeCell ref="AG347:AG364"/>
    <mergeCell ref="AO365:AO382"/>
    <mergeCell ref="AP365:AP382"/>
    <mergeCell ref="AG365:AG382"/>
    <mergeCell ref="B347:B364"/>
    <mergeCell ref="C347:C364"/>
    <mergeCell ref="E347:E364"/>
    <mergeCell ref="F347:F364"/>
    <mergeCell ref="N347:N364"/>
    <mergeCell ref="O347:O364"/>
    <mergeCell ref="W347:W364"/>
    <mergeCell ref="D347:D364"/>
    <mergeCell ref="D365:D382"/>
    <mergeCell ref="X329:X346"/>
    <mergeCell ref="AF329:AF346"/>
    <mergeCell ref="AO311:AO328"/>
    <mergeCell ref="AP311:AP328"/>
    <mergeCell ref="B329:B346"/>
    <mergeCell ref="C329:C346"/>
    <mergeCell ref="E329:E346"/>
    <mergeCell ref="F329:F346"/>
    <mergeCell ref="N329:N346"/>
    <mergeCell ref="O329:O346"/>
    <mergeCell ref="W329:W346"/>
    <mergeCell ref="X311:X328"/>
    <mergeCell ref="AF311:AF328"/>
    <mergeCell ref="AG311:AG328"/>
    <mergeCell ref="AO329:AO346"/>
    <mergeCell ref="AP329:AP346"/>
    <mergeCell ref="AG329:AG346"/>
    <mergeCell ref="B311:B328"/>
    <mergeCell ref="C311:C328"/>
    <mergeCell ref="E311:E328"/>
    <mergeCell ref="F311:F328"/>
    <mergeCell ref="N311:N328"/>
    <mergeCell ref="O311:O328"/>
    <mergeCell ref="W311:W328"/>
    <mergeCell ref="D311:D328"/>
    <mergeCell ref="D329:D346"/>
    <mergeCell ref="X293:X310"/>
    <mergeCell ref="AF293:AF310"/>
    <mergeCell ref="AO275:AO292"/>
    <mergeCell ref="AP275:AP292"/>
    <mergeCell ref="B293:B310"/>
    <mergeCell ref="C293:C310"/>
    <mergeCell ref="E293:E310"/>
    <mergeCell ref="F293:F310"/>
    <mergeCell ref="N293:N310"/>
    <mergeCell ref="O293:O310"/>
    <mergeCell ref="W293:W310"/>
    <mergeCell ref="X275:X292"/>
    <mergeCell ref="AF275:AF292"/>
    <mergeCell ref="AG275:AG292"/>
    <mergeCell ref="AO293:AO310"/>
    <mergeCell ref="AP293:AP310"/>
    <mergeCell ref="AG293:AG310"/>
    <mergeCell ref="B275:B292"/>
    <mergeCell ref="C275:C292"/>
    <mergeCell ref="E275:E292"/>
    <mergeCell ref="F275:F292"/>
    <mergeCell ref="N275:N292"/>
    <mergeCell ref="O275:O292"/>
    <mergeCell ref="W275:W292"/>
    <mergeCell ref="D275:D292"/>
    <mergeCell ref="D293:D310"/>
    <mergeCell ref="X257:X274"/>
    <mergeCell ref="AF257:AF274"/>
    <mergeCell ref="AO239:AO256"/>
    <mergeCell ref="AP239:AP256"/>
    <mergeCell ref="B257:B274"/>
    <mergeCell ref="C257:C274"/>
    <mergeCell ref="E257:E274"/>
    <mergeCell ref="F257:F274"/>
    <mergeCell ref="N257:N274"/>
    <mergeCell ref="O257:O274"/>
    <mergeCell ref="W257:W274"/>
    <mergeCell ref="X239:X256"/>
    <mergeCell ref="AF239:AF256"/>
    <mergeCell ref="AG239:AG256"/>
    <mergeCell ref="AO257:AO274"/>
    <mergeCell ref="AP257:AP274"/>
    <mergeCell ref="AG257:AG274"/>
    <mergeCell ref="B239:B256"/>
    <mergeCell ref="C239:C256"/>
    <mergeCell ref="E239:E256"/>
    <mergeCell ref="F239:F256"/>
    <mergeCell ref="N239:N256"/>
    <mergeCell ref="O239:O256"/>
    <mergeCell ref="W239:W256"/>
    <mergeCell ref="D239:D256"/>
    <mergeCell ref="D257:D274"/>
    <mergeCell ref="X221:X238"/>
    <mergeCell ref="AF221:AF238"/>
    <mergeCell ref="AO203:AO220"/>
    <mergeCell ref="AP203:AP220"/>
    <mergeCell ref="B221:B238"/>
    <mergeCell ref="C221:C238"/>
    <mergeCell ref="E221:E238"/>
    <mergeCell ref="F221:F238"/>
    <mergeCell ref="N221:N238"/>
    <mergeCell ref="O221:O238"/>
    <mergeCell ref="W221:W238"/>
    <mergeCell ref="X203:X220"/>
    <mergeCell ref="AF203:AF220"/>
    <mergeCell ref="AG203:AG220"/>
    <mergeCell ref="AO221:AO238"/>
    <mergeCell ref="AP221:AP238"/>
    <mergeCell ref="AG221:AG238"/>
    <mergeCell ref="B203:B220"/>
    <mergeCell ref="C203:C220"/>
    <mergeCell ref="E203:E220"/>
    <mergeCell ref="F203:F220"/>
    <mergeCell ref="N203:N220"/>
    <mergeCell ref="O203:O220"/>
    <mergeCell ref="W203:W220"/>
    <mergeCell ref="D203:D220"/>
    <mergeCell ref="D221:D238"/>
    <mergeCell ref="X185:X202"/>
    <mergeCell ref="AF185:AF202"/>
    <mergeCell ref="AO167:AO184"/>
    <mergeCell ref="AP167:AP184"/>
    <mergeCell ref="B185:B202"/>
    <mergeCell ref="C185:C202"/>
    <mergeCell ref="E185:E202"/>
    <mergeCell ref="F185:F202"/>
    <mergeCell ref="N185:N202"/>
    <mergeCell ref="O185:O202"/>
    <mergeCell ref="W185:W202"/>
    <mergeCell ref="X167:X184"/>
    <mergeCell ref="AF167:AF184"/>
    <mergeCell ref="AG167:AG184"/>
    <mergeCell ref="AO185:AO202"/>
    <mergeCell ref="AP185:AP202"/>
    <mergeCell ref="AG185:AG202"/>
    <mergeCell ref="B167:B184"/>
    <mergeCell ref="C167:C184"/>
    <mergeCell ref="E167:E184"/>
    <mergeCell ref="F167:F184"/>
    <mergeCell ref="N167:N184"/>
    <mergeCell ref="O167:O184"/>
    <mergeCell ref="W167:W184"/>
    <mergeCell ref="D167:D184"/>
    <mergeCell ref="D185:D202"/>
    <mergeCell ref="B149:B166"/>
    <mergeCell ref="C149:C166"/>
    <mergeCell ref="E149:E166"/>
    <mergeCell ref="F149:F166"/>
    <mergeCell ref="N149:N166"/>
    <mergeCell ref="O149:O166"/>
    <mergeCell ref="W149:W166"/>
    <mergeCell ref="X131:X148"/>
    <mergeCell ref="AF131:AF148"/>
    <mergeCell ref="AG131:AG148"/>
    <mergeCell ref="AO149:AO166"/>
    <mergeCell ref="AP149:AP166"/>
    <mergeCell ref="AG149:AG166"/>
    <mergeCell ref="B131:B148"/>
    <mergeCell ref="C131:C148"/>
    <mergeCell ref="E131:E148"/>
    <mergeCell ref="F131:F148"/>
    <mergeCell ref="N131:N148"/>
    <mergeCell ref="O131:O148"/>
    <mergeCell ref="W131:W148"/>
    <mergeCell ref="D131:D148"/>
    <mergeCell ref="D149:D166"/>
    <mergeCell ref="X149:X166"/>
    <mergeCell ref="AF149:AF166"/>
    <mergeCell ref="AO131:AO148"/>
    <mergeCell ref="AP131:AP148"/>
    <mergeCell ref="B95:B112"/>
    <mergeCell ref="C95:C112"/>
    <mergeCell ref="E95:E112"/>
    <mergeCell ref="F95:F112"/>
    <mergeCell ref="N95:N112"/>
    <mergeCell ref="O95:O112"/>
    <mergeCell ref="W95:W112"/>
    <mergeCell ref="D95:D112"/>
    <mergeCell ref="D113:D130"/>
    <mergeCell ref="B113:B130"/>
    <mergeCell ref="C113:C130"/>
    <mergeCell ref="E113:E130"/>
    <mergeCell ref="F113:F130"/>
    <mergeCell ref="N113:N130"/>
    <mergeCell ref="O113:O130"/>
    <mergeCell ref="W113:W130"/>
    <mergeCell ref="B41:B58"/>
    <mergeCell ref="C41:C58"/>
    <mergeCell ref="E41:E58"/>
    <mergeCell ref="F41:F58"/>
    <mergeCell ref="N41:N58"/>
    <mergeCell ref="O41:O58"/>
    <mergeCell ref="W41:W58"/>
    <mergeCell ref="AP59:AP76"/>
    <mergeCell ref="B77:B94"/>
    <mergeCell ref="C77:C94"/>
    <mergeCell ref="E77:E94"/>
    <mergeCell ref="F77:F94"/>
    <mergeCell ref="N77:N94"/>
    <mergeCell ref="O77:O94"/>
    <mergeCell ref="W77:W94"/>
    <mergeCell ref="X59:X76"/>
    <mergeCell ref="AF59:AF76"/>
    <mergeCell ref="AG59:AG76"/>
    <mergeCell ref="AO77:AO94"/>
    <mergeCell ref="AP77:AP94"/>
    <mergeCell ref="AG77:AG94"/>
    <mergeCell ref="B59:B76"/>
    <mergeCell ref="C59:C76"/>
    <mergeCell ref="E59:E76"/>
    <mergeCell ref="F59:F76"/>
    <mergeCell ref="N59:N76"/>
    <mergeCell ref="O59:O76"/>
    <mergeCell ref="X77:X94"/>
    <mergeCell ref="AF23:AF40"/>
    <mergeCell ref="AG23:AG40"/>
    <mergeCell ref="X41:X58"/>
    <mergeCell ref="AF41:AF58"/>
    <mergeCell ref="AY3:AY4"/>
    <mergeCell ref="BN3:BN4"/>
    <mergeCell ref="BO3:BO4"/>
    <mergeCell ref="B23:B40"/>
    <mergeCell ref="C23:C40"/>
    <mergeCell ref="E23:E40"/>
    <mergeCell ref="F23:F40"/>
    <mergeCell ref="N23:N40"/>
    <mergeCell ref="O23:O40"/>
    <mergeCell ref="W23:W40"/>
    <mergeCell ref="BE3:BI3"/>
    <mergeCell ref="AZ3:BD3"/>
    <mergeCell ref="B5:B22"/>
    <mergeCell ref="C5:C22"/>
    <mergeCell ref="E5:E22"/>
    <mergeCell ref="F5:F22"/>
    <mergeCell ref="N5:N22"/>
    <mergeCell ref="O5:O22"/>
    <mergeCell ref="W5:W22"/>
    <mergeCell ref="B3:B4"/>
    <mergeCell ref="C3:C4"/>
    <mergeCell ref="E3:M3"/>
    <mergeCell ref="N3:V3"/>
    <mergeCell ref="W3:AE3"/>
    <mergeCell ref="AO5:AO22"/>
    <mergeCell ref="AP5:AP22"/>
    <mergeCell ref="AG5:AG22"/>
    <mergeCell ref="D3:D4"/>
    <mergeCell ref="BN5:BN21"/>
    <mergeCell ref="BN22:BN38"/>
    <mergeCell ref="BN39:BN55"/>
    <mergeCell ref="BN56:BN72"/>
    <mergeCell ref="D5:D22"/>
    <mergeCell ref="D23:D40"/>
    <mergeCell ref="D41:D58"/>
    <mergeCell ref="AF3:AN3"/>
    <mergeCell ref="AO3:AW3"/>
    <mergeCell ref="AF77:AF94"/>
    <mergeCell ref="W59:W76"/>
    <mergeCell ref="X113:X130"/>
    <mergeCell ref="AF113:AF130"/>
    <mergeCell ref="AO95:AO112"/>
    <mergeCell ref="AP95:AP112"/>
    <mergeCell ref="AO41:AO58"/>
    <mergeCell ref="AP41:AP58"/>
    <mergeCell ref="AG41:AG58"/>
    <mergeCell ref="AG95:AG112"/>
    <mergeCell ref="AO113:AO130"/>
    <mergeCell ref="AP113:AP130"/>
    <mergeCell ref="AG113:AG130"/>
    <mergeCell ref="X95:X112"/>
    <mergeCell ref="AF95:AF112"/>
    <mergeCell ref="D59:D76"/>
    <mergeCell ref="D77:D94"/>
    <mergeCell ref="AO59:AO76"/>
    <mergeCell ref="X5:X22"/>
    <mergeCell ref="AF5:AF22"/>
    <mergeCell ref="AO23:AO40"/>
    <mergeCell ref="AP23:AP40"/>
    <mergeCell ref="X23:X40"/>
    <mergeCell ref="BN73:BN89"/>
    <mergeCell ref="BN90:BN106"/>
    <mergeCell ref="BN107:BN123"/>
    <mergeCell ref="BN124:BN140"/>
    <mergeCell ref="BN141:BN157"/>
    <mergeCell ref="BN158:BN174"/>
    <mergeCell ref="BN175:BN191"/>
    <mergeCell ref="BN192:BN208"/>
    <mergeCell ref="BN209:BN225"/>
    <mergeCell ref="BN226:BN242"/>
    <mergeCell ref="BN243:BN259"/>
    <mergeCell ref="BN260:BN276"/>
    <mergeCell ref="BN277:BN293"/>
    <mergeCell ref="BN294:BN310"/>
    <mergeCell ref="BN311:BN327"/>
    <mergeCell ref="BN328:BN344"/>
    <mergeCell ref="BN345:BN361"/>
    <mergeCell ref="BN1212:BN1228"/>
    <mergeCell ref="BN1229:BN1245"/>
    <mergeCell ref="BN1246:BN1262"/>
    <mergeCell ref="BN1263:BO1279"/>
    <mergeCell ref="BP1263:BP1279"/>
    <mergeCell ref="BQ1263:BQ1279"/>
    <mergeCell ref="BO5:BO21"/>
    <mergeCell ref="BP5:BP21"/>
    <mergeCell ref="BQ5:BQ21"/>
    <mergeCell ref="BP22:BP38"/>
    <mergeCell ref="BO22:BO38"/>
    <mergeCell ref="BQ22:BQ38"/>
    <mergeCell ref="BO39:BO55"/>
    <mergeCell ref="BP39:BP55"/>
    <mergeCell ref="BQ39:BQ55"/>
    <mergeCell ref="BO56:BO72"/>
    <mergeCell ref="BP56:BP72"/>
    <mergeCell ref="BQ56:BQ72"/>
    <mergeCell ref="BO73:BO89"/>
    <mergeCell ref="BP73:BP89"/>
    <mergeCell ref="BQ73:BQ89"/>
    <mergeCell ref="BO90:BO106"/>
    <mergeCell ref="BP90:BP106"/>
    <mergeCell ref="BQ90:BQ106"/>
    <mergeCell ref="BO107:BO123"/>
    <mergeCell ref="BP107:BP123"/>
    <mergeCell ref="BQ107:BQ123"/>
    <mergeCell ref="BO124:BO140"/>
    <mergeCell ref="BP124:BP140"/>
    <mergeCell ref="BQ124:BQ140"/>
    <mergeCell ref="BO141:BO157"/>
    <mergeCell ref="BP141:BP157"/>
    <mergeCell ref="BQ141:BQ157"/>
    <mergeCell ref="BO158:BO174"/>
    <mergeCell ref="BP158:BP174"/>
    <mergeCell ref="BQ158:BQ174"/>
    <mergeCell ref="BO175:BO191"/>
    <mergeCell ref="BP175:BP191"/>
    <mergeCell ref="BQ175:BQ191"/>
    <mergeCell ref="BO192:BO208"/>
    <mergeCell ref="BP192:BP208"/>
    <mergeCell ref="BQ192:BQ208"/>
    <mergeCell ref="BO209:BO225"/>
    <mergeCell ref="BP209:BP225"/>
    <mergeCell ref="BQ209:BQ225"/>
    <mergeCell ref="BO226:BO242"/>
    <mergeCell ref="BP226:BP242"/>
    <mergeCell ref="BQ226:BQ242"/>
    <mergeCell ref="BO243:BO259"/>
    <mergeCell ref="BP243:BP259"/>
    <mergeCell ref="BQ243:BQ259"/>
    <mergeCell ref="BP379:BP395"/>
    <mergeCell ref="BQ379:BQ395"/>
    <mergeCell ref="BO396:BO412"/>
    <mergeCell ref="BP396:BP412"/>
    <mergeCell ref="BQ396:BQ412"/>
    <mergeCell ref="BO413:BO429"/>
    <mergeCell ref="BP413:BP429"/>
    <mergeCell ref="BQ413:BQ429"/>
    <mergeCell ref="BO430:BO446"/>
    <mergeCell ref="BP430:BP446"/>
    <mergeCell ref="BQ430:BQ446"/>
    <mergeCell ref="BO447:BO463"/>
    <mergeCell ref="BP447:BP463"/>
    <mergeCell ref="BQ447:BQ463"/>
    <mergeCell ref="BO464:BO480"/>
    <mergeCell ref="BP464:BP480"/>
    <mergeCell ref="BQ464:BQ480"/>
    <mergeCell ref="BQ651:BQ667"/>
    <mergeCell ref="BO668:BO684"/>
    <mergeCell ref="BP668:BP684"/>
    <mergeCell ref="BQ668:BQ684"/>
    <mergeCell ref="BO685:BO701"/>
    <mergeCell ref="BP685:BP701"/>
    <mergeCell ref="BQ685:BQ701"/>
    <mergeCell ref="BO736:BO752"/>
    <mergeCell ref="BP736:BP752"/>
    <mergeCell ref="BQ736:BQ752"/>
    <mergeCell ref="BO753:BO769"/>
    <mergeCell ref="BP753:BP769"/>
    <mergeCell ref="BQ753:BQ769"/>
    <mergeCell ref="BP702:BP718"/>
    <mergeCell ref="BQ702:BQ718"/>
    <mergeCell ref="BP719:BP735"/>
    <mergeCell ref="BQ719:BQ735"/>
    <mergeCell ref="BP770:BP786"/>
    <mergeCell ref="BQ770:BQ786"/>
    <mergeCell ref="BO787:BO803"/>
    <mergeCell ref="BP787:BP803"/>
    <mergeCell ref="BQ787:BQ803"/>
    <mergeCell ref="BO804:BO820"/>
    <mergeCell ref="BP804:BP820"/>
    <mergeCell ref="BQ804:BQ820"/>
    <mergeCell ref="BO821:BO837"/>
    <mergeCell ref="BP821:BP837"/>
    <mergeCell ref="BQ821:BQ837"/>
    <mergeCell ref="BO855:BO871"/>
    <mergeCell ref="BP855:BP871"/>
    <mergeCell ref="BQ855:BQ871"/>
    <mergeCell ref="BO872:BO888"/>
    <mergeCell ref="BP872:BP888"/>
    <mergeCell ref="BQ872:BQ888"/>
    <mergeCell ref="BQ838:BQ854"/>
    <mergeCell ref="BP838:BP854"/>
    <mergeCell ref="BP889:BP905"/>
    <mergeCell ref="BQ889:BQ905"/>
    <mergeCell ref="BO906:BO922"/>
    <mergeCell ref="BP906:BP922"/>
    <mergeCell ref="BQ906:BQ922"/>
    <mergeCell ref="BO923:BO939"/>
    <mergeCell ref="BP923:BP939"/>
    <mergeCell ref="BQ923:BQ939"/>
    <mergeCell ref="BO940:BO956"/>
    <mergeCell ref="BP940:BP956"/>
    <mergeCell ref="BQ940:BQ956"/>
    <mergeCell ref="BO957:BO973"/>
    <mergeCell ref="BP957:BP973"/>
    <mergeCell ref="BQ957:BQ973"/>
    <mergeCell ref="BO974:BO990"/>
    <mergeCell ref="BP974:BP990"/>
    <mergeCell ref="BQ974:BQ990"/>
    <mergeCell ref="BP991:BP1007"/>
    <mergeCell ref="BQ991:BQ1007"/>
    <mergeCell ref="BO1008:BO1024"/>
    <mergeCell ref="BP1008:BP1024"/>
    <mergeCell ref="BQ1008:BQ1024"/>
    <mergeCell ref="BO1025:BO1041"/>
    <mergeCell ref="BP1025:BP1041"/>
    <mergeCell ref="BQ1025:BQ1041"/>
    <mergeCell ref="BO1042:BO1058"/>
    <mergeCell ref="BP1042:BP1058"/>
    <mergeCell ref="BQ1042:BQ1058"/>
    <mergeCell ref="BO1059:BO1075"/>
    <mergeCell ref="BP1059:BP1075"/>
    <mergeCell ref="BQ1059:BQ1075"/>
    <mergeCell ref="BO1076:BO1092"/>
    <mergeCell ref="BP1076:BP1092"/>
    <mergeCell ref="BQ1076:BQ1092"/>
    <mergeCell ref="BO1195:BO1211"/>
    <mergeCell ref="BP1195:BP1211"/>
    <mergeCell ref="BQ1195:BQ1211"/>
    <mergeCell ref="BO1212:BO1228"/>
    <mergeCell ref="BP1212:BP1228"/>
    <mergeCell ref="BQ1212:BQ1228"/>
    <mergeCell ref="BO1229:BO1245"/>
    <mergeCell ref="BP1229:BP1245"/>
    <mergeCell ref="BQ1229:BQ1245"/>
    <mergeCell ref="BO1246:BO1262"/>
    <mergeCell ref="BP1246:BP1262"/>
    <mergeCell ref="BQ1246:BQ1262"/>
    <mergeCell ref="BO1093:BO1109"/>
    <mergeCell ref="BP1093:BP1109"/>
    <mergeCell ref="BQ1093:BQ1109"/>
    <mergeCell ref="BO1110:BO1126"/>
    <mergeCell ref="BP1110:BP1126"/>
    <mergeCell ref="BQ1110:BQ1126"/>
    <mergeCell ref="BO1127:BO1143"/>
    <mergeCell ref="BP1127:BP1143"/>
    <mergeCell ref="BQ1127:BQ1143"/>
    <mergeCell ref="BO1144:BO1160"/>
    <mergeCell ref="BP1144:BP1160"/>
    <mergeCell ref="BQ1144:BQ1160"/>
    <mergeCell ref="BO1161:BO1177"/>
    <mergeCell ref="BP1161:BP1177"/>
    <mergeCell ref="BQ1161:BQ1177"/>
    <mergeCell ref="BO1178:BO1194"/>
    <mergeCell ref="BP1178:BP1194"/>
    <mergeCell ref="BQ1178:BQ1194"/>
  </mergeCells>
  <phoneticPr fontId="3"/>
  <pageMargins left="0.70866141732283472" right="0.70866141732283472" top="0.59055118110236227" bottom="0.59055118110236227" header="0.31496062992125984" footer="0.31496062992125984"/>
  <pageSetup paperSize="8" scale="58" fitToWidth="0" fitToHeight="0" pageOrder="overThenDown" orientation="landscape" r:id="rId1"/>
  <headerFooter>
    <oddHeader>&amp;R&amp;"ＭＳ 明朝,標準"&amp;12 2-8.①歯科健診分析</oddHeader>
  </headerFooter>
  <rowBreaks count="14" manualBreakCount="14">
    <brk id="94" max="48" man="1"/>
    <brk id="184" max="48" man="1"/>
    <brk id="274" max="48" man="1"/>
    <brk id="364" max="48" man="1"/>
    <brk id="454" max="48" man="1"/>
    <brk id="544" max="48" man="1"/>
    <brk id="634" max="48" man="1"/>
    <brk id="724" max="48" man="1"/>
    <brk id="814" max="48" man="1"/>
    <brk id="904" max="48" man="1"/>
    <brk id="994" max="48" man="1"/>
    <brk id="1084" max="48" man="1"/>
    <brk id="1174" max="48" man="1"/>
    <brk id="1264" max="48" man="1"/>
  </rowBreaks>
  <colBreaks count="1" manualBreakCount="1">
    <brk id="31" max="1278" man="1"/>
  </colBreaks>
  <ignoredErrors>
    <ignoredError sqref="AS1321:AS1336 AS5:AS1303 AS1304:AS1320" formula="1"/>
    <ignoredError sqref="E5:F5 I1322:I1336 K5:O5 R1322:R1336 T5:U5 AA1322:AA1336 AC5:AD5 AJ1322:AJ1336 AL5:AM5 AR1322:AR1336 AT1322:AT1336 BD75:BD78 BI75:BI78 K6:M6 T6:U6 AC6:AD6 AL6:AM6 K8:M22 T8:U22 AC8:AD22 AL8:AM22 E23:F23 K23:O23 T23:U23 AC23:AD23 AL23:AM23 K26:M26 T26:U40 AC26:AD40 AL26:AM40 E41:F41 K41:O41 T41:U41 AC41:AD41 AL41:AM41 K44:M58 T44:U58 AC44:AD58 AL44:AM58 E59:F59 K59:O59 T59:U59 AC59:AD59 AL59:AM59 K62:M76 T62:U76 AC62:AD76 AL62:AM76 E77:F77 K77:O77 T77:U77 AC77:AD77 AL77:AM77 K80:M94 T80:U94 AC80:AD94 AL80:AM94 E95:F95 K95:O95 T95:U95 AC95:AD95 AL95:AM95 K98:M112 T98:U112 AC98:AD112 AL98:AM112 E113:F113 K113:O113 T113:U113 AC113:AD113 AL113:AM113 K116:M130 T116:U130 AC116:AD130 AL116:AM130 E131:F131 K131:O131 T131:U131 AC131:AD131 AL131:AM131 K134:M148 T134:U148 AC134:AD148 AL134:AM148 E149:F149 K149:O149 T149:U149 AC149:AD149 AL149:AM149 K152:M166 T152:U166 AC152:AD166 AL152:AM166 E167:F167 K167:O167 T167:U167 AC167:AD167 AL167:AM167 K170:M184 T170:U184 AC170:AD184 AL170:AM184 E185:F185 K185:O185 T185:U185 AC185:AD185 AL185:AM185 K188:M202 T188:U202 AC188:AD202 AL188:AM202 E203:F203 K203:O203 T203:U203 AC203:AD203 AL203:AM203 K206:M220 T206:U220 AC206:AD220 AL206:AM220 E221:F221 K221:O221 T221:U221 AC221:AD221 AL221:AM221 K224:M238 T224:U238 AC224:AD238 AL224:AM238 E239:F239 K239:O239 T239:U239 AC239:AD239 AL239:AM239 K242:M256 T242:U256 AC242:AD256 AL242:AM256 E257:F257 K257:O257 T257:U257 AC257:AD257 AL257:AM257 K260:M274 T260:U274 AC260:AD274 AL260:AM274 E275:F275 K275:O275 T275:U275 AC275:AD275 AL275:AM275 K278:M292 T278:U292 AC278:AD292 AL278:AM292 E293:F293 K293:O293 T293:U293 AC293:AD293 AL293:AM293 K296:M310 T296:U310 AC296:AD310 AL296:AM310 E311:F311 K311:O311 T311:U311 AC311:AD311 AL311:AM311 K314:M328 T314:U328 AC314:AD328 AL314:AM328 E329:F329 K329:O329 T329:U329 AC329:AD329 AL329:AM329 K332:M346 T332:U346 AC332:AD346 AL332:AM346 E347:F347 K347:O347 T347:U347 AC347:AD347 AL347:AM347 K350:M364 T350:U364 AC350:AD364 AL350:AM364 E365:F365 K365:O365 T365:U365 AC365:AD365 AL365:AM365 K368:M382 T368:U382 AC368:AD382 AL368:AM382 E383:F383 K383:O383 T383:U383 AC383:AD383 AL383:AM383 K386:M400 T386:U400 AC386:AD400 AL386:AM400 E401:F401 K401:O401 T401:U401 AC401:AD401 AL401:AM401 K404:M418 T404:U418 AC404:AD418 AL404:AM418 E419:F419 K419:O419 T419:U419 AC419:AD419 AL419:AM419 K422:M436 T422:U436 AC422:AD436 AL422:AM436 E437:F437 K437:O437 T437:U437 AC437:AD437 AL437:AM437 K440:M454 T440:U454 AC440:AD454 AL440:AM454 E455:F455 K455:O455 T455:U455 AC455:AD455 AL455:AM455 K458:M472 T458:U472 AC458:AD472 AL458:AM472 E473:F473 K473:O473 T473:U473 AC473:AD473 AL473:AM473 K476:M490 T476:U490 AC476:AD490 AL476:AM490 E491:F491 K491:O491 T491:U491 AC491:AD491 AL491:AM491 K494:M508 T494:U508 AC494:AD508 AL494:AM508 E509:F509 K509:O509 T509:U509 AC509:AD509 AL509:AM509 K512:M526 T512:U526 AC512:AD526 AL512:AM526 E527:F527 K527:O527 T527:U527 AC527:AD527 AL527:AM527 K530:M544 T530:U544 AC530:AD544 AL530:AM544 E545:F545 K545:O545 T545:U545 AC545:AD545 AL545:AM545 K548:M562 T548:U562 AC548:AD562 AL548:AM562 E563:F563 K563:O563 T563:U563 AC563:AD563 AL563:AM563 K566:M580 T566:U580 AC566:AD580 AL566:AM580 E581:F581 K581:O581 T581:U581 AC581:AD581 AL581:AM581 K584:M598 T584:U598 AC584:AD598 AL584:AM598 E599:F599 K599:O599 T599:U599 AC599:AD599 AL599:AM599 K602:M616 T602:U616 AC602:AD616 AL602:AM616 E617:F617 K617:O617 T617:U617 AC617:AD617 AL617:AM617 K620:M634 T620:U634 AC620:AD634 AL620:AM634 E635:F635 K635:O635 T635:U635 AC635:AD635 AL635:AM635 K638:M652 T638:U652 AC638:AD652 AL638:AM652 E653:F653 K653:O653 T653:U653 AC653:AD653 AL653:AM653 K656:M670 T656:U670 AC656:AD670 AL656:AM670 E671:F671 K671:O671 T671:U671 AC671:AD671 AL671:AM671 K674:M688 T674:U688 AC674:AD688 AL674:AM688 E689:F689 K689:O689 T689:U689 AC689:AD689 AL689:AM689 K692:M706 T692:U706 AC692:AD706 AL692:AM706 E707:F707 K707:O707 T707:U707 AC707:AD707 AL707:AM707 K710:M724 T710:U724 AC710:AD724 AL710:AM724 E725:F725 K725:O725 T725:U725 AC725:AD725 AL725:AM725 K728:M742 T728:U742 AC728:AD742 AL728:AM742 E743:F743 K743:O743 T743:U743 AC743:AD743 AL743:AM743 K746:M760 T746:U760 AC746:AD760 AL746:AM760 E761:F761 K761:O761 T761:U761 AC761:AD761 AL761:AM761 K764:M778 T764:U778 AC764:AD778 AL764:AM778 E779:F779 K779:O779 T779:U779 AC779:AD779 AL779:AM779 K782:M796 T782:U796 AC782:AD796 AL782:AM796 E797:F797 K797:O797 T797:U797 AC797:AD797 AL797:AM797 K800:M814 T800:U814 AC800:AD814 AL800:AM814 E815:F815 K815:O815 T815:U815 AC815:AD815 AL815:AM815 K818:M832 T818:U832 AC818:AD832 AL818:AM832 E833:F833 K833:O833 T833:U833 AC833:AD833 AL833:AM833 K836:M850 T836:U850 AC836:AD850 AL836:AM850 E851:F851 K851:O851 T851:U851 AC851:AD851 AL851:AM851 K854:M868 T854:U868 AC854:AD868 AL854:AM868 E869:F869 K869:O869 T869:U869 AC869:AD869 AL869:AM869 K872:M886 T872:U886 AC872:AD886 AL872:AM886 E887:F887 K887:O887 T887:U887 AC887:AD887 AL887:AM887 K890:M904 T890:U904 AC890:AD904 AL890:AM904 E905:F905 K905:O905 T905:U905 AC905:AD905 AL905:AM905 K908:M922 T908:U922 AC908:AD922 AL908:AM922 E923:F923 K923:O923 T923:U923 AC923:AD923 AL923:AM923 K926:M940 T926:U940 AC926:AD940 AL926:AM940 E941:F941 K941:O941 T941:U941 AC941:AD941 AL941:AM941 K944:M958 T944:U958 AC944:AD958 AL944:AM958 E959:F959 K959:O959 T959:U959 AC959:AD959 AL959:AM959 K962:M976 T962:U976 AC962:AD976 AL962:AM976 E977:F977 K977:O977 T977:U977 AC977:AD977 AL977:AM977 K980:M994 T980:U994 AC980:AD994 AL980:AM994 E995:F995 K995:O995 T995:U995 AC995:AD995 AL995:AM995 K998:M1012 T998:U1012 AC998:AD1012 AL998:AM1012 E1013:F1013 K1013:O1013 T1013:U1013 AC1013:AD1013 AL1013:AM1013 K1016:M1030 T1016:U1030 AC1016:AD1030 AL1016:AM1030 E1031:F1031 K1031:O1031 T1031:U1031 AC1031:AD1031 AL1031:AM1031 K1034:M1048 T1034:U1048 AC1034:AD1048 AL1034:AM1048 E1049:F1049 K1049:O1049 T1049:U1049 AC1049:AD1049 AL1049:AM1049 K1052:M1066 T1052:U1066 AC1052:AD1066 AL1052:AM1066 E1067:F1067 K1067:O1067 T1067:U1067 AC1067:AD1067 AL1067:AM1067 K1070:M1084 T1070:U1084 AC1070:AD1084 AL1070:AM1084 E1085:F1085 K1085:O1085 T1085:U1085 AC1085:AD1085 AL1085:AM1085 K1088:M1102 T1088:U1102 AC1088:AD1102 AL1088:AM1102 E1103:F1103 K1103:O1103 T1103:U1103 AC1103:AD1103 AL1103:AM1103 K1106:M1120 T1106:U1120 AC1106:AD1120 AL1106:AM1120 E1121:F1121 K1121:O1121 T1121:U1121 AC1121:AD1121 AL1121:AM1121 K1124:M1138 T1124:U1138 AC1124:AD1138 AL1124:AM1138 E1139:F1139 K1139:O1139 T1139:U1139 AC1139:AD1139 AL1139:AM1139 K1142:M1156 T1142:U1156 AC1142:AD1156 AL1142:AM1156 E1157:F1157 K1157:O1157 T1157:U1157 AC1157:AD1157 AL1157:AM1157 K1160:M1174 T1160:U1174 AC1160:AD1174 AL1160:AM1174 E1175:F1175 K1175:O1175 T1175:U1175 AC1175:AD1175 AL1175:AM1175 K1178:M1192 T1178:U1192 AC1178:AD1192 AL1178:AM1192 E1193:F1193 K1193:O1193 T1193:U1193 AC1193:AD1193 AL1193:AM1193 K1196:M1210 T1196:U1210 AC1196:AD1210 AL1196:AM1210 E1211:F1211 K1211:O1211 T1211:U1211 AC1211:AD1211 AL1211:AM1211 K1214:M1228 T1214:U1228 AC1214:AD1228 AL1214:AM1228 E1229:F1229 K1229:O1229 T1229:U1229 AC1229:AD1229 AL1229:AM1229 K1232:M1246 T1232:U1246 AC1232:AD1246 AL1232:AM1246 E1247:F1247 K1247:O1247 T1247:U1247 AC1247:AD1247 AL1247:AM1247 K1250:M1264 T1250:U1264 AC1250:AD1264 AL1250:AM1264 E1265:F1265 K1265:O1265 T1265:U1265 AC1265:AD1265 AL1265:AM1265 K1268:M1282 T1268:U1282 AC1268:AD1282 AL1268:AM1282 E1283:F1283 K1283:O1283 T1283:U1283 AC1283:AD1283 AL1283:AM1283 K1286:M1300 T1286:U1300 AC1286:AD1300 AL1286:AM1300 E1301:F1301 K1301:O1301 T1301:U1301 AC1301:AD1301 AL1301:AM1301 K1304:M1318 T1304:U1318 AC1304:AD1318 AL1304:AM1318 E1319:F1319 K1319:O1319 T1319:U1319 AC1319:AD1319 AL1319:AM1319 K1322:M1336 T1322:U1336 AC1322:AD1336 AL1322:AM1336 AT5:AT6 AR5:AR6 AJ5:AJ6 AA5:AA6 R5:R6 I5:I6 BI5:BI6 BD5:BD6 AL24:AM24 AC24:AD24 T24:U24 K24:M24 BI7:BI23 BD7:BD23 AT8:AT24 AR8:AR24 AJ8:AJ24 AA8:AA24 R8:R24 I8:I24 AL42:AM42 AC42:AD42 T42:U42 K42:M42 BI24:BI40 BD24:BD40 AT26:AT42 AR26:AR42 AJ26:AJ42 AA26:AA42 R26:R42 I26:I42 AL60:AM60 AC60:AD60 T60:U60 K60:M60 BI41:BI57 BD41:BD57 AT44:AT60 AR44:AR60 AJ44:AJ60 AA44:AA60 R44:R60 I44:I60 AL78:AM78 AC78:AD78 T78:U78 K78:M78 BI58:BI74 BD58:BD74 AT62:AT78 AR62:AR78 AJ62:AJ78 AA62:AA78 R62:R78 I62:I78 AL96:AM96 AC96:AD96 T96:U96 K96:M96 AT80:AT96 AR80:AR96 AJ80:AJ96 AA80:AA96 R80:R96 I80:I96 AL114:AM114 AC114:AD114 T114:U114 K114:M114 AT98:AT114 AR98:AR114 AJ98:AJ114 AA98:AA114 R98:R114 I98:I114 AL132:AM132 AC132:AD132 T132:U132 K132:M132 AT116:AT132 AR116:AR132 AJ116:AJ132 AA116:AA132 R116:R132 I116:I132 AL150:AM150 AC150:AD150 T150:U150 K150:M150 AT134:AT150 AR134:AR150 AJ134:AJ150 AA134:AA150 R134:R150 I134:I150 AL168:AM168 AC168:AD168 T168:U168 K168:M168 AT152:AT168 AR152:AR168 AJ152:AJ168 AA152:AA168 R152:R168 I152:I168 AL186:AM186 AC186:AD186 T186:U186 K186:M186 AT170:AT186 AR170:AR186 AJ170:AJ186 AA170:AA186 R170:R186 I170:I186 AL204:AM204 AC204:AD204 T204:U204 K204:M204 AT188:AT204 AR188:AR204 AJ188:AJ204 AA188:AA204 R188:R204 I188:I204 AL222:AM222 AC222:AD222 T222:U222 K222:M222 AT206:AT222 AR206:AR222 AJ206:AJ222 AA206:AA222 R206:R222 I206:I222 AL240:AM240 AC240:AD240 T240:U240 K240:M240 AT224:AT240 AR224:AR240 AJ224:AJ240 AA224:AA240 R224:R240 I224:I240 AL258:AM258 AC258:AD258 T258:U258 K258:M258 AT242:AT258 AR242:AR258 AJ242:AJ258 AA242:AA258 R242:R258 I242:I258 AL276:AM276 AC276:AD276 T276:U276 K276:M276 AT260:AT276 AR260:AR276 AJ260:AJ276 AA260:AA276 R260:R276 I260:I276 AL294:AM294 AC294:AD294 T294:U294 K294:M294 AT278:AT294 AR278:AR294 AJ278:AJ294 AA278:AA294 R278:R294 I278:I294 AL312:AM312 AC312:AD312 T312:U312 K312:M312 AT296:AT312 AR296:AR312 AJ296:AJ312 AA296:AA312 R296:R312 I296:I312 AL330:AM330 AC330:AD330 T330:U330 K330:M330 AT314:AT330 AR314:AR330 AJ314:AJ330 AA314:AA330 R314:R330 I314:I330 AL348:AM348 AC348:AD348 T348:U348 K348:M348 AT332:AT348 AR332:AR348 AJ332:AJ348 AA332:AA348 R332:R348 I332:I348 AL366:AM366 AC366:AD366 T366:U366 K366:M366 AT350:AT366 AR350:AR366 AJ350:AJ366 AA350:AA366 R350:R366 I350:I366 AL384:AM384 AC384:AD384 T384:U384 K384:M384 AT368:AT384 AR368:AR384 AJ368:AJ384 AA368:AA384 R368:R384 I368:I384 AL402:AM402 AC402:AD402 T402:U402 K402:M402 AT386:AT402 AR386:AR402 AJ386:AJ402 AA386:AA402 R386:R402 I386:I402 AL420:AM420 AC420:AD420 T420:U420 K420:M420 AT404:AT420 AR404:AR420 AJ404:AJ420 AA404:AA420 R404:R420 I404:I420 AL438:AM438 AC438:AD438 T438:U438 K438:M438 AT422:AT438 AR422:AR438 AJ422:AJ438 AA422:AA438 R422:R438 I422:I438 AL456:AM456 AC456:AD456 T456:U456 K456:M456 AT440:AT456 AR440:AR456 AJ440:AJ456 AA440:AA456 R440:R456 I440:I456 AL474:AM474 AC474:AD474 T474:U474 K474:M474 AT458:AT474 AR458:AR474 AJ458:AJ474 AA458:AA474 R458:R474 I458:I474 AL492:AM492 AC492:AD492 T492:U492 K492:M492 AT476:AT492 AR476:AR492 AJ476:AJ492 AA476:AA492 R476:R492 I476:I492 AL510:AM510 AC510:AD510 T510:U510 K510:M510 AT494:AT510 AR494:AR510 AJ494:AJ510 AA494:AA510 R494:R510 I494:I510 AL528:AM528 AC528:AD528 T528:U528 K528:M528 AT512:AT528 AR512:AR528 AJ512:AJ528 AA512:AA528 R512:R528 I512:I528 AL546:AM546 AC546:AD546 T546:U546 K546:M546 AT530:AT546 AR530:AR546 AJ530:AJ546 AA530:AA546 R530:R546 I530:I546 AL564:AM564 AC564:AD564 T564:U564 K564:M564 AT548:AT564 AR548:AR564 AJ548:AJ564 AA548:AA564 R548:R564 I548:I564 AL582:AM582 AC582:AD582 T582:U582 K582:M582 AT566:AT582 AR566:AR582 AJ566:AJ582 AA566:AA582 R566:R582 I566:I582 AL600:AM600 AC600:AD600 T600:U600 K600:M600 AT584:AT600 AR584:AR600 AJ584:AJ600 AA584:AA600 R584:R600 I584:I600 AL618:AM618 AC618:AD618 T618:U618 K618:M618 AT602:AT618 AR602:AR618 AJ602:AJ618 AA602:AA618 R602:R618 I602:I618 AL636:AM636 AC636:AD636 T636:U636 K636:M636 AT620:AT636 AR620:AR636 AJ620:AJ636 AA620:AA636 R620:R636 I620:I636 AL654:AM654 AC654:AD654 T654:U654 K654:M654 AT638:AT654 AR638:AR654 AJ638:AJ654 AA638:AA654 R638:R654 I638:I654 AL672:AM672 AC672:AD672 T672:U672 K672:M672 AT656:AT672 AR656:AR672 AJ656:AJ672 AA656:AA672 R656:R672 I656:I672 AL690:AM690 AC690:AD690 T690:U690 K690:M690 AT674:AT690 AR674:AR690 AJ674:AJ690 AA674:AA690 R674:R690 I674:I690 AL708:AM708 AC708:AD708 T708:U708 K708:M708 AT692:AT708 AR692:AR708 AJ692:AJ708 AA692:AA708 R692:R708 I692:I708 AL726:AM726 AC726:AD726 T726:U726 K726:M726 AT710:AT726 AR710:AR726 AJ710:AJ726 AA710:AA726 R710:R726 I710:I726 AL744:AM744 AC744:AD744 T744:U744 K744:M744 AT728:AT744 AR728:AR744 AJ728:AJ744 AA728:AA744 R728:R744 I728:I744 AL762:AM762 AC762:AD762 T762:U762 K762:M762 AT746:AT762 AR746:AR762 AJ746:AJ762 AA746:AA762 R746:R762 I746:I762 AL780:AM780 AC780:AD780 T780:U780 K780:M780 AT764:AT780 AR764:AR780 AJ764:AJ780 AA764:AA780 R764:R780 I764:I780 AL798:AM798 AC798:AD798 T798:U798 K798:M798 AT782:AT798 AR782:AR798 AJ782:AJ798 AA782:AA798 R782:R798 I782:I798 AL816:AM816 AC816:AD816 T816:U816 K816:M816 AT800:AT816 AR800:AR816 AJ800:AJ816 AA800:AA816 R800:R816 I800:I816 AL834:AM834 AC834:AD834 T834:U834 K834:M834 AT818:AT834 AR818:AR834 AJ818:AJ834 AA818:AA834 R818:R834 I818:I834 AL852:AM852 AC852:AD852 T852:U852 K852:M852 AT836:AT852 AR836:AR852 AJ836:AJ852 AA836:AA852 R836:R852 I836:I852 AL870:AM870 AC870:AD870 T870:U870 K870:M870 AT854:AT870 AR854:AR870 AJ854:AJ870 AA854:AA870 R854:R870 I854:I870 AL888:AM888 AC888:AD888 T888:U888 K888:M888 AT872:AT888 AR872:AR888 AJ872:AJ888 AA872:AA888 R872:R888 I872:I888 AL906:AM906 AC906:AD906 T906:U906 K906:M906 AT890:AT906 AR890:AR906 AJ890:AJ906 AA890:AA906 R890:R906 I890:I906 AL924:AM924 AC924:AD924 T924:U924 K924:M924 AT908:AT924 AR908:AR924 AJ908:AJ924 AA908:AA924 R908:R924 I908:I924 AL942:AM942 AC942:AD942 T942:U942 K942:M942 AT926:AT942 AR926:AR942 AJ926:AJ942 AA926:AA942 R926:R942 I926:I942 AL960:AM960 AC960:AD960 T960:U960 K960:M960 AT944:AT960 AR944:AR960 AJ944:AJ960 AA944:AA960 R944:R960 I944:I960 AL978:AM978 AC978:AD978 T978:U978 K978:M978 AT962:AT978 AR962:AR978 AJ962:AJ978 AA962:AA978 R962:R978 I962:I978 AL996:AM996 AC996:AD996 T996:U996 K996:M996 AT980:AT996 AR980:AR996 AJ980:AJ996 AA980:AA996 R980:R996 I980:I996 AL1014:AM1014 AC1014:AD1014 T1014:U1014 K1014:M1014 AT998:AT1014 AR998:AR1014 AJ998:AJ1014 AA998:AA1014 R998:R1014 I998:I1014 AL1032:AM1032 AC1032:AD1032 T1032:U1032 K1032:M1032 AT1016:AT1032 AR1016:AR1032 AJ1016:AJ1032 AA1016:AA1032 R1016:R1032 I1016:I1032 AL1050:AM1050 AC1050:AD1050 T1050:U1050 K1050:M1050 AT1034:AT1050 AR1034:AR1050 AJ1034:AJ1050 AA1034:AA1050 R1034:R1050 I1034:I1050 AL1068:AM1068 AC1068:AD1068 T1068:U1068 K1068:M1068 AT1052:AT1068 AR1052:AR1068 AJ1052:AJ1068 AA1052:AA1068 R1052:R1068 I1052:I1068 AL1086:AM1086 AC1086:AD1086 T1086:U1086 K1086:M1086 AT1070:AT1086 AR1070:AR1086 AJ1070:AJ1086 AA1070:AA1086 R1070:R1086 I1070:I1086 AL1104:AM1104 AC1104:AD1104 T1104:U1104 K1104:M1104 AT1088:AT1104 AR1088:AR1104 AJ1088:AJ1104 AA1088:AA1104 R1088:R1104 I1088:I1104 AL1122:AM1122 AC1122:AD1122 T1122:U1122 K1122:M1122 AT1106:AT1122 AR1106:AR1122 AJ1106:AJ1122 AA1106:AA1122 R1106:R1122 I1106:I1122 AL1140:AM1140 AC1140:AD1140 T1140:U1140 K1140:M1140 AT1124:AT1140 AR1124:AR1140 AJ1124:AJ1140 AA1124:AA1140 R1124:R1140 I1124:I1140 AL1158:AM1158 AC1158:AD1158 T1158:U1158 K1158:M1158 AT1142:AT1158 AR1142:AR1158 AJ1142:AJ1158 AA1142:AA1158 R1142:R1158 I1142:I1158 AL1176:AM1176 AC1176:AD1176 T1176:U1176 K1176:M1176 AT1160:AT1176 AR1160:AR1176 AJ1160:AJ1176 AA1160:AA1176 R1160:R1176 I1160:I1176 AL1194:AM1194 AC1194:AD1194 T1194:U1194 K1194:M1194 AT1178:AT1194 AR1178:AR1194 AJ1178:AJ1194 AA1178:AA1194 R1178:R1194 I1178:I1194 AL1212:AM1212 AC1212:AD1212 T1212:U1212 K1212:M1212 AT1196:AT1212 AR1196:AR1212 AJ1196:AJ1212 AA1196:AA1212 R1196:R1212 I1196:I1212 AL1230:AM1230 AC1230:AD1230 T1230:U1230 K1230:M1230 AT1214:AT1230 AR1214:AR1230 AJ1214:AJ1230 AA1214:AA1230 R1214:R1230 I1214:I1230 AL1248:AM1248 AC1248:AD1248 T1248:U1248 K1248:M1248 AT1232:AT1248 AR1232:AR1248 AJ1232:AJ1248 AA1232:AA1248 R1232:R1248 I1232:I1248 AL1266:AM1266 AC1266:AD1266 T1266:U1266 K1266:M1266 AT1250:AT1266 AR1250:AR1266 AJ1250:AJ1266 AA1250:AA1266 R1250:R1266 I1250:I1266 AL1284:AM1284 AC1284:AD1284 T1284:U1284 K1284:M1284 AT1268:AT1284 AR1268:AR1284 AJ1268:AJ1284 AA1268:AA1284 R1268:R1284 I1268:I1284 AL1302:AM1302 AC1302:AD1302 T1302:U1302 K1302:M1302 AT1286:AT1302 AR1286:AR1302 AJ1286:AJ1302 AA1286:AA1302 R1286:R1302 I1286:I1302 AL1320:AM1320 AC1320:AD1320 T1320:U1320 K1320:M1320 AT1304:AT1320 AR1304:AR1320 AJ1304:AJ1320 AA1304:AA1320 R1304:R1320 I1304:I1320 W5:X5 W23:X23 W41:X41 W59:X59 W77:X77 W95:X95 W113:X113 W131:X131 W149:X149 W167:X167 W185:X185 W203:X203 W221:X221 W239:X239 W257:X257 W275:X275 W293:X293 W311:X311 W329:X329 W347:X347 W365:X365 W383:X383 W401:X401 W419:X419 W437:X437 W455:X455 W473:X473 W491:X491 W509:X509 W527:X527 W545:X545 W563:X563 W581:X581 W599:X599 W617:X617 W635:X635 W653:X653 W671:X671 W689:X689 W707:X707 W725:X725 W743:X743 W761:X761 W779:X779 W797:X797 W815:X815 W833:X833 W851:X851 W869:X869 W887:X887 W905:X905 W923:X923 W941:X941 W959:X959 W977:X977 W995:X995 W1013:X1013 W1031:X1031 W1049:X1049 W1067:X1067 W1085:X1085 W1103:X1103 W1121:X1121 W1139:X1139 W1157:X1157 W1175:X1175 W1193:X1193 W1211:X1211 W1229:X1229 W1247:X1247 W1265:X1265 W1283:X1283 W1301:X1301 W1319:X1319 AF5:AG5 AF23:AG23 AF41:AG41 AF59:AG59 AF77:AG77 AF95:AG95 AF113:AG113 AF131:AG131 AF149:AG149 AF167:AG167 AF185:AG185 AF203:AG203 AF221:AG221 AF239:AG239 AF257:AG257 AF275:AG275 AF293:AG293 AF311:AG311 AF329:AG329 AF347:AG347 AF365:AG365 AF383:AG383 AF401:AG401 AF419:AG419 AF437:AG437 AF455:AG455 AF473:AG473 AF491:AG491 AF509:AG509 AF527:AG527 AF545:AG545 AF563:AG563 AF581:AG581 AF599:AG599 AF617:AG617 AF635:AG635 AF653:AG653 AF671:AG671 AF689:AG689 AF707:AG707 AF725:AG725 AF743:AG743 AF761:AG761 AF779:AG779 AF797:AG797 AF815:AG815 AF833:AG833 AF851:AG851 AF869:AG869 AF887:AG887 AF905:AG905 AF923:AG923 AF941:AG941 AF959:AG959 AF977:AG977 AF995:AG995 AF1013:AG1013 AF1031:AG1031 AF1049:AG1049 AF1067:AG1067 AF1085:AG1085 AF1103:AG1103 AF1121:AG1121 AF1139:AG1139 AF1157:AG1157 AF1175:AG1175 AF1193:AG1193 AF1211:AG1211 AF1229:AG1229 AF1247:AG1247 AF1265:AG1265 AF1283:AG1283 AF1301:AG1301 AF1319:AG1319 AO5:AP5 AO23:AP23 AO41:AP41 AO59:AP59 AO77:AP77 AO95:AP95 AO113:AP113 AO131:AP131 AO149:AP149 AO167:AP167 AO185:AP185 AO203:AP203 AO221:AP221 AO239:AP239 AO257:AP257 AO275:AP275 AO293:AP293 AO311:AP311 AO329:AP329 AO347:AP347 AO365:AP365 AO383:AP383 AO401:AP401 AO419:AP419 AO437:AP437 AO455:AP455 AO473:AP473 AO491:AP491 AO509:AP509 AO527:AP527 AO545:AP545 AO563:AP563 AO581:AP581 AO599:AP599 AO617:AP617 AO635:AP635 AO653:AP653 AO671:AP671 AO689:AP689 AO707:AP707 AO725:AP725 AO743:AP743 AO761:AP761 AO779:AP779 AO797:AP797 AO815:AP815 AO833:AP833 AO851:AP851 AO869:AP869 AO887:AP887 AO905:AP905 AO923:AP923 AO941:AP941 AO959:AP959 AO977:AP977 AO995:AP995 AO1013:AP1013 AO1031:AP1031 AO1049:AP1049 AO1067:AP1067 AO1085:AP1085 AO1103:AP1103 AO1121:AP1121 AO1139:AP1139 AO1157:AP1157 AO1175:AP1175 AO1193:AP1193 AO1211:AP1211 AO1229:AP1229 AO1247:AP1247 AO1265:AP1265 AO1283:AP1283 AO1301:AP1301 AO1319:AP1319 K28:M40 K27:L27 CB5:CC6 CJ6:CJ47 CB7:CC78" emptyCellReference="1"/>
    <ignoredError sqref="CI7:CI10 CK41:CK47 CI41:CI43 CI47 CK5:CK6 CI6 CI12:CI23 CK7:CK23 CI24:CI40 CK24:CK40" evalError="1"/>
    <ignoredError sqref="CJ5" evalError="1" emptyCellReferenc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3"/>
  <dimension ref="B1:M80"/>
  <sheetViews>
    <sheetView showGridLines="0" zoomScaleNormal="100" zoomScaleSheetLayoutView="41"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386</v>
      </c>
      <c r="C1" s="4"/>
      <c r="D1" s="4"/>
      <c r="E1" s="4"/>
      <c r="F1" s="4"/>
      <c r="G1" s="4"/>
      <c r="H1" s="4"/>
      <c r="I1" s="4"/>
      <c r="J1" s="4" t="s">
        <v>395</v>
      </c>
      <c r="K1" s="4"/>
      <c r="L1" s="4"/>
    </row>
    <row r="2" spans="2:12" ht="16.5" customHeight="1">
      <c r="B2" s="4" t="s">
        <v>355</v>
      </c>
      <c r="J2" s="4" t="s">
        <v>355</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1" manualBreakCount="1">
    <brk id="78" max="17"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4"/>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387</v>
      </c>
    </row>
    <row r="2" spans="2:15" ht="16.5" customHeight="1">
      <c r="B2" s="9" t="s">
        <v>359</v>
      </c>
    </row>
    <row r="4" spans="2:15" ht="13.5" customHeight="1">
      <c r="B4" s="75"/>
      <c r="C4" s="76"/>
      <c r="D4" s="76"/>
      <c r="E4" s="76"/>
      <c r="F4" s="76"/>
      <c r="G4" s="77"/>
    </row>
    <row r="5" spans="2:15" ht="13.5" customHeight="1">
      <c r="B5" s="78"/>
      <c r="C5" s="79"/>
      <c r="D5" s="80">
        <v>0.94200000000000017</v>
      </c>
      <c r="E5" s="81" t="s">
        <v>446</v>
      </c>
      <c r="F5" s="82">
        <v>1</v>
      </c>
      <c r="G5" s="83" t="s">
        <v>475</v>
      </c>
    </row>
    <row r="6" spans="2:15">
      <c r="B6" s="78"/>
      <c r="D6" s="80"/>
      <c r="E6" s="81"/>
      <c r="F6" s="82"/>
      <c r="G6" s="83"/>
    </row>
    <row r="7" spans="2:15">
      <c r="B7" s="78"/>
      <c r="C7" s="84"/>
      <c r="D7" s="80">
        <v>0.88500000000000012</v>
      </c>
      <c r="E7" s="81" t="s">
        <v>446</v>
      </c>
      <c r="F7" s="82">
        <v>0.94200000000000017</v>
      </c>
      <c r="G7" s="83" t="s">
        <v>476</v>
      </c>
    </row>
    <row r="8" spans="2:15">
      <c r="B8" s="78"/>
      <c r="D8" s="80"/>
      <c r="E8" s="81"/>
      <c r="F8" s="82"/>
      <c r="G8" s="83"/>
    </row>
    <row r="9" spans="2:15">
      <c r="B9" s="78"/>
      <c r="C9" s="85"/>
      <c r="D9" s="80">
        <v>0.82800000000000007</v>
      </c>
      <c r="E9" s="81" t="s">
        <v>446</v>
      </c>
      <c r="F9" s="82">
        <v>0.88500000000000012</v>
      </c>
      <c r="G9" s="83" t="s">
        <v>476</v>
      </c>
    </row>
    <row r="10" spans="2:15">
      <c r="B10" s="78"/>
      <c r="D10" s="80"/>
      <c r="E10" s="81"/>
      <c r="F10" s="82"/>
      <c r="G10" s="83"/>
    </row>
    <row r="11" spans="2:15">
      <c r="B11" s="78"/>
      <c r="C11" s="86"/>
      <c r="D11" s="80">
        <v>0.77100000000000002</v>
      </c>
      <c r="E11" s="81" t="s">
        <v>446</v>
      </c>
      <c r="F11" s="82">
        <v>0.82800000000000007</v>
      </c>
      <c r="G11" s="83" t="s">
        <v>476</v>
      </c>
    </row>
    <row r="12" spans="2:15">
      <c r="B12" s="78"/>
      <c r="D12" s="80"/>
      <c r="E12" s="81"/>
      <c r="F12" s="82"/>
      <c r="G12" s="83"/>
    </row>
    <row r="13" spans="2:15">
      <c r="B13" s="78"/>
      <c r="C13" s="87"/>
      <c r="D13" s="80">
        <v>0.71399999999999997</v>
      </c>
      <c r="E13" s="81" t="s">
        <v>446</v>
      </c>
      <c r="F13" s="82">
        <v>0.77100000000000002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A009-5563-4C34-8EDA-EC97836DC216}">
  <dimension ref="B1:K55"/>
  <sheetViews>
    <sheetView showGridLines="0" zoomScaleNormal="100" zoomScaleSheetLayoutView="100" workbookViewId="0"/>
  </sheetViews>
  <sheetFormatPr defaultColWidth="9" defaultRowHeight="13.5"/>
  <cols>
    <col min="1" max="1" width="4.625" style="128" customWidth="1"/>
    <col min="2" max="2" width="21.625" style="128" customWidth="1"/>
    <col min="3" max="10" width="16.125" style="128" customWidth="1"/>
    <col min="11" max="12" width="8.875" style="128" customWidth="1"/>
    <col min="13" max="16384" width="9" style="128"/>
  </cols>
  <sheetData>
    <row r="1" spans="2:11" s="4" customFormat="1" ht="16.5" customHeight="1">
      <c r="B1" s="4" t="s">
        <v>470</v>
      </c>
    </row>
    <row r="2" spans="2:11" s="4" customFormat="1" ht="16.5" customHeight="1">
      <c r="B2" s="4" t="s">
        <v>132</v>
      </c>
    </row>
    <row r="3" spans="2:11" s="4" customFormat="1" ht="30" customHeight="1">
      <c r="B3" s="418" t="s">
        <v>472</v>
      </c>
      <c r="C3" s="127">
        <v>163203</v>
      </c>
    </row>
    <row r="4" spans="2:11" s="4" customFormat="1" ht="30" customHeight="1">
      <c r="B4" s="418" t="s">
        <v>473</v>
      </c>
      <c r="C4" s="127">
        <v>1165019</v>
      </c>
    </row>
    <row r="5" spans="2:11" s="4" customFormat="1" ht="13.5" customHeight="1">
      <c r="B5" s="226"/>
    </row>
    <row r="6" spans="2:11" s="4" customFormat="1" ht="16.5" customHeight="1">
      <c r="B6" s="584" t="s">
        <v>466</v>
      </c>
      <c r="C6" s="458" t="s">
        <v>465</v>
      </c>
      <c r="D6" s="459"/>
      <c r="E6" s="459"/>
      <c r="F6" s="460"/>
      <c r="G6" s="584" t="s">
        <v>467</v>
      </c>
      <c r="H6" s="584"/>
      <c r="I6" s="584"/>
      <c r="J6" s="584"/>
      <c r="K6" s="109"/>
    </row>
    <row r="7" spans="2:11" s="4" customFormat="1" ht="42" customHeight="1">
      <c r="B7" s="584"/>
      <c r="C7" s="412" t="s">
        <v>460</v>
      </c>
      <c r="D7" s="419" t="s">
        <v>468</v>
      </c>
      <c r="E7" s="412" t="s">
        <v>459</v>
      </c>
      <c r="F7" s="412" t="s">
        <v>461</v>
      </c>
      <c r="G7" s="411" t="s">
        <v>460</v>
      </c>
      <c r="H7" s="420" t="s">
        <v>469</v>
      </c>
      <c r="I7" s="412" t="s">
        <v>459</v>
      </c>
      <c r="J7" s="412" t="s">
        <v>461</v>
      </c>
      <c r="K7" s="410"/>
    </row>
    <row r="8" spans="2:11" ht="30" customHeight="1">
      <c r="B8" s="231" t="s">
        <v>462</v>
      </c>
      <c r="C8" s="413">
        <v>39011</v>
      </c>
      <c r="D8" s="416">
        <f>IFERROR(C8/$C$3,"-")</f>
        <v>0.23903359619614836</v>
      </c>
      <c r="E8" s="421">
        <v>2396935855</v>
      </c>
      <c r="F8" s="413">
        <f>IFERROR(E8/C8,"-")</f>
        <v>61442.563764066545</v>
      </c>
      <c r="G8" s="423">
        <v>275687</v>
      </c>
      <c r="H8" s="417">
        <f>IFERROR(G8/$C$4,"-")</f>
        <v>0.23663734239527423</v>
      </c>
      <c r="I8" s="413">
        <v>18114781131</v>
      </c>
      <c r="J8" s="413">
        <f>IFERROR(I8/G8,"-")</f>
        <v>65707.781400646389</v>
      </c>
      <c r="K8" s="208"/>
    </row>
    <row r="9" spans="2:11" ht="30" customHeight="1">
      <c r="B9" s="231" t="s">
        <v>139</v>
      </c>
      <c r="C9" s="413">
        <v>18318</v>
      </c>
      <c r="D9" s="416">
        <f>IFERROR(C9/$C$3,"-")</f>
        <v>0.11224058381279756</v>
      </c>
      <c r="E9" s="421">
        <v>2963527437</v>
      </c>
      <c r="F9" s="413">
        <f>IFERROR(E9/C9,"-")</f>
        <v>161782.25990828694</v>
      </c>
      <c r="G9" s="423">
        <v>147087</v>
      </c>
      <c r="H9" s="417">
        <f>IFERROR(G9/$C$4,"-")</f>
        <v>0.12625287656252818</v>
      </c>
      <c r="I9" s="413">
        <v>37040844289</v>
      </c>
      <c r="J9" s="413">
        <f>IFERROR(I9/G9,"-")</f>
        <v>251829.49063479438</v>
      </c>
      <c r="K9" s="208"/>
    </row>
    <row r="10" spans="2:11">
      <c r="B10" s="414" t="s">
        <v>480</v>
      </c>
    </row>
    <row r="11" spans="2:11" ht="13.5" customHeight="1">
      <c r="B11" s="414" t="s">
        <v>481</v>
      </c>
    </row>
    <row r="12" spans="2:11">
      <c r="B12" s="269" t="s">
        <v>449</v>
      </c>
    </row>
    <row r="13" spans="2:11">
      <c r="B13" s="415" t="s">
        <v>464</v>
      </c>
    </row>
    <row r="16" spans="2:11" ht="16.5" customHeight="1">
      <c r="B16" s="4" t="s">
        <v>471</v>
      </c>
    </row>
    <row r="17" spans="2:2" s="4" customFormat="1" ht="16.5" customHeight="1">
      <c r="B17" s="4" t="s">
        <v>132</v>
      </c>
    </row>
    <row r="52" spans="2:2">
      <c r="B52" s="414" t="s">
        <v>463</v>
      </c>
    </row>
    <row r="53" spans="2:2">
      <c r="B53" s="414" t="s">
        <v>481</v>
      </c>
    </row>
    <row r="54" spans="2:2">
      <c r="B54" s="269" t="s">
        <v>449</v>
      </c>
    </row>
    <row r="55" spans="2:2">
      <c r="B55" s="415" t="s">
        <v>200</v>
      </c>
    </row>
  </sheetData>
  <mergeCells count="3">
    <mergeCell ref="C6:F6"/>
    <mergeCell ref="G6:J6"/>
    <mergeCell ref="B6:B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2-8.①歯科健診分析</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7785-6B85-45CA-8712-233507C5736F}">
  <dimension ref="A1:R43"/>
  <sheetViews>
    <sheetView showGridLines="0" zoomScaleNormal="100" zoomScaleSheetLayoutView="90" workbookViewId="0"/>
  </sheetViews>
  <sheetFormatPr defaultColWidth="9" defaultRowHeight="12"/>
  <cols>
    <col min="1" max="1" width="4.5" style="230" customWidth="1"/>
    <col min="2" max="7" width="19.5" style="230" customWidth="1"/>
    <col min="8" max="8" width="4.125" style="230" customWidth="1"/>
    <col min="9" max="9" width="14.625" style="230" customWidth="1"/>
    <col min="10" max="16384" width="9" style="230"/>
  </cols>
  <sheetData>
    <row r="1" spans="1:18" s="226" customFormat="1" ht="13.5" customHeight="1">
      <c r="B1" s="128" t="s">
        <v>405</v>
      </c>
      <c r="C1" s="230"/>
      <c r="D1" s="230"/>
      <c r="E1" s="230"/>
      <c r="F1" s="315"/>
    </row>
    <row r="2" spans="1:18" s="226" customFormat="1" ht="13.5" customHeight="1">
      <c r="B2" s="128"/>
      <c r="C2" s="230"/>
      <c r="D2" s="230"/>
      <c r="E2" s="230"/>
      <c r="F2" s="315"/>
    </row>
    <row r="3" spans="1:18" s="226" customFormat="1" ht="13.5" customHeight="1">
      <c r="B3" s="128" t="s">
        <v>482</v>
      </c>
      <c r="C3" s="230"/>
      <c r="D3" s="230"/>
      <c r="E3" s="230"/>
      <c r="F3" s="315"/>
    </row>
    <row r="4" spans="1:18" s="226" customFormat="1" ht="13.5" customHeight="1">
      <c r="B4" s="128" t="s">
        <v>483</v>
      </c>
      <c r="C4" s="230"/>
      <c r="D4" s="230"/>
      <c r="E4" s="230"/>
      <c r="F4" s="315"/>
    </row>
    <row r="5" spans="1:18" s="226" customFormat="1" ht="13.5" customHeight="1">
      <c r="B5" s="128" t="s">
        <v>484</v>
      </c>
      <c r="C5" s="230"/>
      <c r="D5" s="230"/>
      <c r="E5" s="230"/>
      <c r="F5" s="315"/>
    </row>
    <row r="6" spans="1:18" s="226" customFormat="1" ht="13.5" customHeight="1">
      <c r="B6" s="128"/>
      <c r="C6" s="230"/>
      <c r="D6" s="230"/>
      <c r="E6" s="230"/>
      <c r="F6" s="315"/>
    </row>
    <row r="7" spans="1:18" s="226" customFormat="1" ht="13.5" customHeight="1">
      <c r="B7" s="128" t="s">
        <v>406</v>
      </c>
      <c r="C7" s="230"/>
      <c r="D7" s="230"/>
      <c r="E7" s="230"/>
      <c r="F7" s="315"/>
    </row>
    <row r="8" spans="1:18" s="226" customFormat="1" ht="13.5" customHeight="1">
      <c r="B8" s="602"/>
      <c r="C8" s="603"/>
      <c r="D8" s="604"/>
      <c r="E8" s="435" t="s">
        <v>407</v>
      </c>
      <c r="F8" s="435" t="s">
        <v>408</v>
      </c>
    </row>
    <row r="9" spans="1:18" s="226" customFormat="1" ht="13.5" customHeight="1">
      <c r="B9" s="437" t="s">
        <v>485</v>
      </c>
      <c r="C9" s="438"/>
      <c r="D9" s="321"/>
      <c r="E9" s="398">
        <v>-0.24796116987333031</v>
      </c>
      <c r="F9" s="399">
        <v>3.3162031934014645E-2</v>
      </c>
      <c r="J9" s="400"/>
    </row>
    <row r="10" spans="1:18" s="226" customFormat="1" ht="13.5" customHeight="1">
      <c r="B10" s="437" t="s">
        <v>486</v>
      </c>
      <c r="C10" s="438"/>
      <c r="D10" s="321"/>
      <c r="E10" s="398">
        <v>0.424898215346594</v>
      </c>
      <c r="F10" s="399">
        <v>1.6106663142154674E-4</v>
      </c>
      <c r="J10" s="400"/>
    </row>
    <row r="11" spans="1:18" s="226" customFormat="1" ht="13.5" customHeight="1">
      <c r="B11" s="241" t="s">
        <v>487</v>
      </c>
      <c r="C11" s="436"/>
      <c r="D11" s="436"/>
      <c r="E11" s="365"/>
      <c r="F11" s="366"/>
    </row>
    <row r="12" spans="1:18" s="226" customFormat="1" ht="13.5" customHeight="1">
      <c r="B12" s="128"/>
      <c r="C12" s="230"/>
      <c r="D12" s="230"/>
      <c r="E12" s="230"/>
      <c r="F12" s="315"/>
    </row>
    <row r="13" spans="1:18" s="367" customFormat="1" ht="13.5" customHeight="1" thickBot="1">
      <c r="A13" s="3"/>
      <c r="B13" s="605" t="s">
        <v>409</v>
      </c>
      <c r="C13" s="605"/>
      <c r="D13" s="227"/>
      <c r="E13" s="396"/>
      <c r="F13" s="396"/>
      <c r="G13" s="3"/>
      <c r="H13" s="3"/>
      <c r="R13" s="368"/>
    </row>
    <row r="14" spans="1:18" s="367" customFormat="1" ht="13.5" customHeight="1">
      <c r="A14" s="230"/>
      <c r="B14" s="606" t="s">
        <v>410</v>
      </c>
      <c r="C14" s="606"/>
      <c r="D14" s="401">
        <v>0.47478984562320464</v>
      </c>
      <c r="E14" s="227"/>
      <c r="F14" s="3"/>
      <c r="G14" s="3"/>
      <c r="H14" s="3"/>
      <c r="Q14" s="368"/>
    </row>
    <row r="15" spans="1:18" s="367" customFormat="1" ht="13.5" customHeight="1">
      <c r="A15" s="230"/>
      <c r="B15" s="607" t="s">
        <v>411</v>
      </c>
      <c r="C15" s="607"/>
      <c r="D15" s="402">
        <v>0.22542539750690652</v>
      </c>
      <c r="E15" s="227"/>
      <c r="F15" s="3"/>
      <c r="G15" s="3"/>
      <c r="H15" s="3"/>
      <c r="Q15" s="368"/>
    </row>
    <row r="16" spans="1:18" s="367" customFormat="1" ht="13.5" customHeight="1">
      <c r="A16" s="230"/>
      <c r="B16" s="607" t="s">
        <v>412</v>
      </c>
      <c r="C16" s="607"/>
      <c r="D16" s="402">
        <v>0.20360639461977709</v>
      </c>
      <c r="E16" s="227"/>
      <c r="F16" s="3"/>
      <c r="G16" s="3"/>
      <c r="H16" s="3"/>
      <c r="Q16" s="368"/>
    </row>
    <row r="17" spans="1:17" s="367" customFormat="1" ht="13.5" customHeight="1">
      <c r="A17" s="230"/>
      <c r="B17" s="607" t="s">
        <v>413</v>
      </c>
      <c r="C17" s="607"/>
      <c r="D17" s="402">
        <v>0.89850047680776557</v>
      </c>
      <c r="E17" s="227"/>
      <c r="F17" s="3"/>
      <c r="G17" s="3"/>
      <c r="H17" s="3"/>
      <c r="Q17" s="368"/>
    </row>
    <row r="18" spans="1:17" s="367" customFormat="1" ht="13.5" customHeight="1" thickBot="1">
      <c r="A18" s="230"/>
      <c r="B18" s="601" t="s">
        <v>414</v>
      </c>
      <c r="C18" s="601"/>
      <c r="D18" s="403">
        <v>74</v>
      </c>
      <c r="E18" s="227"/>
      <c r="F18" s="3"/>
      <c r="G18" s="3"/>
      <c r="H18" s="3"/>
      <c r="Q18" s="368"/>
    </row>
    <row r="19" spans="1:17" s="226" customFormat="1" ht="13.5" customHeight="1">
      <c r="B19" s="230"/>
      <c r="C19" s="230"/>
      <c r="D19" s="230"/>
      <c r="E19" s="230"/>
    </row>
    <row r="20" spans="1:17" s="367" customFormat="1" ht="13.5" customHeight="1">
      <c r="B20" s="81" t="s">
        <v>415</v>
      </c>
      <c r="C20" s="315"/>
      <c r="D20" s="315"/>
      <c r="E20" s="315"/>
      <c r="F20" s="315"/>
      <c r="G20" s="315"/>
      <c r="H20" s="315"/>
      <c r="I20" s="315"/>
      <c r="Q20" s="368"/>
    </row>
    <row r="21" spans="1:17" s="367" customFormat="1" ht="13.5" customHeight="1">
      <c r="B21" s="435"/>
      <c r="C21" s="435" t="s">
        <v>416</v>
      </c>
      <c r="D21" s="435" t="s">
        <v>417</v>
      </c>
      <c r="E21" s="435" t="s">
        <v>418</v>
      </c>
      <c r="F21" s="435" t="s">
        <v>419</v>
      </c>
      <c r="G21" s="435" t="s">
        <v>420</v>
      </c>
      <c r="H21" s="230"/>
      <c r="I21" s="230"/>
      <c r="Q21" s="368"/>
    </row>
    <row r="22" spans="1:17" s="367" customFormat="1" ht="13.5" customHeight="1">
      <c r="B22" s="433" t="s">
        <v>421</v>
      </c>
      <c r="C22" s="404">
        <v>2</v>
      </c>
      <c r="D22" s="398">
        <v>16.681479415510971</v>
      </c>
      <c r="E22" s="398">
        <v>8.3407397077554855</v>
      </c>
      <c r="F22" s="398">
        <v>10.331608583263014</v>
      </c>
      <c r="G22" s="439">
        <v>1.1527774563606589E-4</v>
      </c>
      <c r="I22" s="230"/>
      <c r="J22" s="230"/>
      <c r="Q22" s="368"/>
    </row>
    <row r="23" spans="1:17" s="367" customFormat="1" ht="13.5" customHeight="1">
      <c r="B23" s="433" t="s">
        <v>422</v>
      </c>
      <c r="C23" s="404">
        <v>71</v>
      </c>
      <c r="D23" s="398">
        <v>57.318520584488532</v>
      </c>
      <c r="E23" s="398">
        <v>0.80730310682378215</v>
      </c>
      <c r="F23" s="398"/>
      <c r="G23" s="231"/>
      <c r="H23" s="230"/>
      <c r="I23" s="230"/>
      <c r="Q23" s="368"/>
    </row>
    <row r="24" spans="1:17" s="367" customFormat="1" ht="13.5" customHeight="1">
      <c r="B24" s="433" t="s">
        <v>423</v>
      </c>
      <c r="C24" s="404">
        <v>73</v>
      </c>
      <c r="D24" s="404">
        <v>73.999999999999503</v>
      </c>
      <c r="E24" s="231"/>
      <c r="F24" s="231"/>
      <c r="G24" s="231"/>
      <c r="H24" s="230"/>
      <c r="I24" s="230"/>
      <c r="Q24" s="368"/>
    </row>
    <row r="25" spans="1:17" s="367" customFormat="1" ht="13.5" customHeight="1">
      <c r="A25" s="227"/>
      <c r="B25" s="227" t="s">
        <v>424</v>
      </c>
      <c r="C25" s="227"/>
      <c r="D25" s="227"/>
      <c r="E25" s="227"/>
      <c r="F25" s="227"/>
      <c r="G25" s="227"/>
      <c r="H25" s="227"/>
      <c r="P25" s="368"/>
    </row>
    <row r="26" spans="1:17" s="367" customFormat="1" ht="13.5" customHeight="1">
      <c r="A26" s="227"/>
      <c r="B26" s="227"/>
      <c r="C26" s="227"/>
      <c r="D26" s="227"/>
      <c r="E26" s="227"/>
      <c r="F26" s="227"/>
      <c r="G26" s="227"/>
      <c r="H26" s="227"/>
      <c r="P26" s="368"/>
    </row>
    <row r="27" spans="1:17" s="226" customFormat="1" ht="13.5" customHeight="1">
      <c r="B27" s="458"/>
      <c r="C27" s="459"/>
      <c r="D27" s="460"/>
      <c r="E27" s="435" t="s">
        <v>425</v>
      </c>
      <c r="F27" s="435" t="s">
        <v>426</v>
      </c>
      <c r="G27" s="435" t="s">
        <v>427</v>
      </c>
    </row>
    <row r="28" spans="1:17" ht="13.5" customHeight="1">
      <c r="B28" s="437" t="s">
        <v>485</v>
      </c>
      <c r="C28" s="438"/>
      <c r="D28" s="321"/>
      <c r="E28" s="440">
        <v>-0.21266861382276822</v>
      </c>
      <c r="F28" s="440">
        <v>-2.028417619389967</v>
      </c>
      <c r="G28" s="441">
        <v>4.626993487166535E-2</v>
      </c>
    </row>
    <row r="29" spans="1:17" ht="13.5" customHeight="1">
      <c r="B29" s="437" t="s">
        <v>486</v>
      </c>
      <c r="C29" s="438"/>
      <c r="D29" s="321"/>
      <c r="E29" s="440">
        <v>0.40643107688086189</v>
      </c>
      <c r="F29" s="440">
        <v>3.8765097613313899</v>
      </c>
      <c r="G29" s="441">
        <v>2.3392751002605417E-4</v>
      </c>
    </row>
    <row r="30" spans="1:17" ht="13.5" customHeight="1">
      <c r="B30" s="241" t="s">
        <v>488</v>
      </c>
      <c r="C30" s="369"/>
      <c r="D30" s="369"/>
      <c r="E30" s="369"/>
    </row>
    <row r="31" spans="1:17" ht="13.5" customHeight="1">
      <c r="B31" s="369"/>
      <c r="C31" s="369"/>
      <c r="D31" s="369"/>
      <c r="E31" s="369"/>
    </row>
    <row r="32" spans="1:17" ht="13.5" customHeight="1">
      <c r="B32" s="397" t="s">
        <v>489</v>
      </c>
      <c r="C32" s="370"/>
      <c r="D32" s="370"/>
      <c r="E32" s="370"/>
    </row>
    <row r="33" spans="2:2" ht="13.5" customHeight="1">
      <c r="B33" s="128" t="s">
        <v>490</v>
      </c>
    </row>
    <row r="34" spans="2:2" ht="13.5" customHeight="1">
      <c r="B34" s="128" t="s">
        <v>491</v>
      </c>
    </row>
    <row r="35" spans="2:2" ht="13.5" customHeight="1">
      <c r="B35" s="128" t="s">
        <v>492</v>
      </c>
    </row>
    <row r="36" spans="2:2" ht="13.5" customHeight="1">
      <c r="B36" s="128" t="s">
        <v>493</v>
      </c>
    </row>
    <row r="37" spans="2:2" ht="13.5" customHeight="1">
      <c r="B37" s="128" t="s">
        <v>494</v>
      </c>
    </row>
    <row r="38" spans="2:2" ht="13.5" customHeight="1">
      <c r="B38" s="128" t="s">
        <v>495</v>
      </c>
    </row>
    <row r="39" spans="2:2" ht="13.5" customHeight="1">
      <c r="B39" s="128"/>
    </row>
    <row r="40" spans="2:2" ht="13.5" customHeight="1"/>
    <row r="41" spans="2:2" ht="13.5" customHeight="1">
      <c r="B41" s="227"/>
    </row>
    <row r="42" spans="2:2" ht="13.5" customHeight="1">
      <c r="B42" s="227"/>
    </row>
    <row r="43" spans="2:2">
      <c r="B43" s="227"/>
    </row>
  </sheetData>
  <mergeCells count="8">
    <mergeCell ref="B18:C18"/>
    <mergeCell ref="B27:D27"/>
    <mergeCell ref="B8:D8"/>
    <mergeCell ref="B13:C13"/>
    <mergeCell ref="B14:C14"/>
    <mergeCell ref="B15:C15"/>
    <mergeCell ref="B16:C16"/>
    <mergeCell ref="B17:C1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2-8.①歯科健診分析</oddHeader>
  </headerFooter>
  <rowBreaks count="1" manualBreakCount="1">
    <brk id="60"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A17F-47A4-4228-BC0C-B0DAE4678221}">
  <dimension ref="B1:XCC12"/>
  <sheetViews>
    <sheetView showGridLines="0" zoomScaleNormal="100" zoomScaleSheetLayoutView="100" workbookViewId="0"/>
  </sheetViews>
  <sheetFormatPr defaultColWidth="9.875" defaultRowHeight="12"/>
  <cols>
    <col min="1" max="1" width="5.25" style="230" customWidth="1"/>
    <col min="2" max="2" width="52.625" style="230" customWidth="1"/>
    <col min="3" max="3" width="14.625" style="371" customWidth="1"/>
    <col min="4" max="10" width="14.625" style="230" customWidth="1"/>
    <col min="11" max="16384" width="9.875" style="230"/>
  </cols>
  <sheetData>
    <row r="1" spans="2:16305" ht="16.5" customHeight="1">
      <c r="B1" s="128"/>
    </row>
    <row r="2" spans="2:16305" ht="13.5" customHeight="1">
      <c r="B2" s="128"/>
      <c r="C2" s="230"/>
    </row>
    <row r="3" spans="2:16305" ht="13.5" customHeight="1">
      <c r="B3" s="128" t="s">
        <v>496</v>
      </c>
    </row>
    <row r="4" spans="2:16305" ht="99" customHeight="1">
      <c r="B4" s="435"/>
      <c r="C4" s="434" t="s">
        <v>174</v>
      </c>
      <c r="D4" s="434" t="s">
        <v>497</v>
      </c>
      <c r="E4" s="434" t="s">
        <v>498</v>
      </c>
      <c r="F4" s="405" t="s">
        <v>499</v>
      </c>
      <c r="G4" s="434" t="s">
        <v>500</v>
      </c>
      <c r="H4" s="405" t="s">
        <v>447</v>
      </c>
      <c r="I4" s="434" t="s">
        <v>486</v>
      </c>
      <c r="J4" s="434" t="s">
        <v>501</v>
      </c>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c r="CA4" s="372"/>
      <c r="CB4" s="372"/>
      <c r="CC4" s="372"/>
      <c r="CD4" s="372"/>
      <c r="CE4" s="372"/>
      <c r="CF4" s="372"/>
      <c r="CG4" s="372"/>
      <c r="CH4" s="372"/>
      <c r="CI4" s="372"/>
      <c r="CJ4" s="372"/>
      <c r="CK4" s="372"/>
      <c r="CL4" s="372"/>
      <c r="CM4" s="372"/>
      <c r="CN4" s="372"/>
      <c r="CO4" s="372"/>
      <c r="CP4" s="372"/>
      <c r="CQ4" s="372"/>
      <c r="CR4" s="372"/>
      <c r="CS4" s="372"/>
      <c r="CT4" s="372"/>
      <c r="CU4" s="372"/>
      <c r="CV4" s="372"/>
      <c r="CW4" s="372"/>
      <c r="CX4" s="372"/>
      <c r="CY4" s="372"/>
      <c r="CZ4" s="372"/>
      <c r="DA4" s="372"/>
      <c r="DB4" s="372"/>
      <c r="DC4" s="372"/>
      <c r="DD4" s="372"/>
      <c r="DE4" s="372"/>
      <c r="DF4" s="372"/>
      <c r="DG4" s="372"/>
      <c r="DH4" s="372"/>
      <c r="DI4" s="372"/>
      <c r="DJ4" s="372"/>
      <c r="DK4" s="372"/>
      <c r="DL4" s="372"/>
      <c r="DM4" s="372"/>
      <c r="DN4" s="372"/>
      <c r="DO4" s="372"/>
      <c r="DP4" s="372"/>
      <c r="DQ4" s="372"/>
      <c r="DR4" s="372"/>
      <c r="DS4" s="372"/>
      <c r="DT4" s="372"/>
      <c r="DU4" s="372"/>
      <c r="DV4" s="372"/>
      <c r="DW4" s="372"/>
      <c r="DX4" s="372"/>
      <c r="DY4" s="372"/>
      <c r="DZ4" s="372"/>
      <c r="EA4" s="372"/>
      <c r="EB4" s="372"/>
      <c r="EC4" s="372"/>
      <c r="ED4" s="372"/>
      <c r="EE4" s="372"/>
      <c r="EF4" s="372"/>
      <c r="EG4" s="372"/>
      <c r="EH4" s="372"/>
      <c r="EI4" s="372"/>
      <c r="EJ4" s="372"/>
      <c r="EK4" s="372"/>
      <c r="EL4" s="372"/>
      <c r="EM4" s="372"/>
      <c r="EN4" s="372"/>
      <c r="EO4" s="372"/>
      <c r="EP4" s="372"/>
      <c r="EQ4" s="372"/>
      <c r="ER4" s="372"/>
      <c r="ES4" s="372"/>
      <c r="ET4" s="372"/>
      <c r="EU4" s="372"/>
      <c r="EV4" s="372"/>
      <c r="EW4" s="372"/>
      <c r="EX4" s="372"/>
      <c r="EY4" s="372"/>
      <c r="EZ4" s="372"/>
      <c r="FA4" s="372"/>
      <c r="FB4" s="372"/>
      <c r="FC4" s="372"/>
      <c r="FD4" s="372"/>
      <c r="FE4" s="372"/>
      <c r="FF4" s="372"/>
      <c r="FG4" s="372"/>
      <c r="FH4" s="372"/>
      <c r="FI4" s="372"/>
      <c r="FJ4" s="372"/>
      <c r="FK4" s="372"/>
      <c r="FL4" s="372"/>
      <c r="FM4" s="372"/>
      <c r="FN4" s="372"/>
      <c r="FO4" s="372"/>
      <c r="FP4" s="372"/>
      <c r="FQ4" s="372"/>
      <c r="FR4" s="372"/>
      <c r="FS4" s="372"/>
      <c r="FT4" s="372"/>
      <c r="FU4" s="372"/>
      <c r="FV4" s="372"/>
      <c r="FW4" s="372"/>
      <c r="FX4" s="372"/>
      <c r="FY4" s="372"/>
      <c r="FZ4" s="372"/>
      <c r="GA4" s="372"/>
      <c r="GB4" s="372"/>
      <c r="GC4" s="372"/>
      <c r="GD4" s="372"/>
      <c r="GE4" s="372"/>
      <c r="GF4" s="372"/>
      <c r="GG4" s="372"/>
      <c r="GH4" s="372"/>
      <c r="GI4" s="372"/>
      <c r="GJ4" s="372"/>
      <c r="GK4" s="372"/>
      <c r="GL4" s="372"/>
      <c r="GM4" s="372"/>
      <c r="GN4" s="372"/>
      <c r="GO4" s="372"/>
      <c r="GP4" s="372"/>
      <c r="GQ4" s="372"/>
      <c r="GR4" s="372"/>
      <c r="GS4" s="372"/>
      <c r="GT4" s="372"/>
      <c r="GU4" s="372"/>
      <c r="GV4" s="372"/>
      <c r="GW4" s="372"/>
      <c r="GX4" s="372"/>
      <c r="GY4" s="372"/>
      <c r="GZ4" s="372"/>
      <c r="HA4" s="372"/>
      <c r="HB4" s="372"/>
      <c r="HC4" s="372"/>
      <c r="HD4" s="372"/>
      <c r="HE4" s="372"/>
      <c r="HF4" s="372"/>
      <c r="HG4" s="372"/>
      <c r="HH4" s="372"/>
      <c r="HI4" s="372"/>
      <c r="HJ4" s="372"/>
      <c r="HK4" s="372"/>
      <c r="HL4" s="372"/>
      <c r="HM4" s="372"/>
      <c r="HN4" s="372"/>
      <c r="HO4" s="372"/>
      <c r="HP4" s="372"/>
      <c r="HQ4" s="372"/>
      <c r="HR4" s="372"/>
      <c r="HS4" s="372"/>
      <c r="HT4" s="372"/>
      <c r="HU4" s="372"/>
      <c r="HV4" s="372"/>
      <c r="HW4" s="372"/>
      <c r="HX4" s="372"/>
      <c r="HY4" s="372"/>
      <c r="HZ4" s="372"/>
      <c r="IA4" s="372"/>
      <c r="IB4" s="372"/>
      <c r="IC4" s="372"/>
      <c r="ID4" s="372"/>
      <c r="IE4" s="372"/>
      <c r="IF4" s="372"/>
      <c r="IG4" s="372"/>
      <c r="IH4" s="372"/>
      <c r="II4" s="372"/>
      <c r="IJ4" s="372"/>
      <c r="IK4" s="372"/>
      <c r="IL4" s="372"/>
      <c r="IM4" s="372"/>
      <c r="IN4" s="372"/>
      <c r="IO4" s="372"/>
      <c r="IP4" s="372"/>
      <c r="IQ4" s="372"/>
      <c r="IR4" s="372"/>
      <c r="IS4" s="372"/>
      <c r="IT4" s="372"/>
      <c r="IU4" s="372"/>
      <c r="IV4" s="372"/>
      <c r="IW4" s="372"/>
      <c r="IX4" s="372"/>
      <c r="IY4" s="372"/>
      <c r="IZ4" s="372"/>
      <c r="JA4" s="372"/>
      <c r="JB4" s="372"/>
      <c r="JC4" s="372"/>
      <c r="JD4" s="372"/>
      <c r="JE4" s="372"/>
      <c r="JF4" s="372"/>
      <c r="JG4" s="372"/>
      <c r="JH4" s="372"/>
      <c r="JI4" s="372"/>
      <c r="JJ4" s="372"/>
      <c r="JK4" s="372"/>
      <c r="JL4" s="372"/>
      <c r="JM4" s="372"/>
      <c r="JN4" s="372"/>
      <c r="JO4" s="372"/>
      <c r="JP4" s="372"/>
      <c r="JQ4" s="372"/>
      <c r="JR4" s="372"/>
      <c r="JS4" s="372"/>
      <c r="JT4" s="372"/>
      <c r="JU4" s="372"/>
      <c r="JV4" s="372"/>
      <c r="JW4" s="372"/>
      <c r="JX4" s="372"/>
      <c r="JY4" s="372"/>
      <c r="JZ4" s="372"/>
      <c r="KA4" s="372"/>
      <c r="KB4" s="372"/>
      <c r="KC4" s="372"/>
      <c r="KD4" s="372"/>
      <c r="KE4" s="372"/>
      <c r="KF4" s="372"/>
      <c r="KG4" s="372"/>
      <c r="KH4" s="372"/>
      <c r="KI4" s="372"/>
      <c r="KJ4" s="372"/>
      <c r="KK4" s="372"/>
      <c r="KL4" s="372"/>
      <c r="KM4" s="372"/>
      <c r="KN4" s="372"/>
      <c r="KO4" s="372"/>
      <c r="KP4" s="372"/>
      <c r="KQ4" s="372"/>
      <c r="KR4" s="372"/>
      <c r="KS4" s="372"/>
      <c r="KT4" s="372"/>
      <c r="KU4" s="372"/>
      <c r="KV4" s="372"/>
      <c r="KW4" s="372"/>
      <c r="KX4" s="372"/>
      <c r="KY4" s="372"/>
      <c r="KZ4" s="372"/>
      <c r="LA4" s="372"/>
      <c r="LB4" s="372"/>
      <c r="LC4" s="372"/>
      <c r="LD4" s="372"/>
      <c r="LE4" s="372"/>
      <c r="LF4" s="372"/>
      <c r="LG4" s="372"/>
      <c r="LH4" s="372"/>
      <c r="LI4" s="372"/>
      <c r="LJ4" s="372"/>
      <c r="LK4" s="372"/>
      <c r="LL4" s="372"/>
      <c r="LM4" s="372"/>
      <c r="LN4" s="372"/>
      <c r="LO4" s="372"/>
      <c r="LP4" s="372"/>
      <c r="LQ4" s="372"/>
      <c r="LR4" s="372"/>
      <c r="LS4" s="372"/>
      <c r="LT4" s="372"/>
      <c r="LU4" s="372"/>
      <c r="LV4" s="372"/>
      <c r="LW4" s="372"/>
      <c r="LX4" s="372"/>
      <c r="LY4" s="372"/>
      <c r="LZ4" s="372"/>
      <c r="MA4" s="372"/>
      <c r="MB4" s="372"/>
      <c r="MC4" s="372"/>
      <c r="MD4" s="372"/>
      <c r="ME4" s="372"/>
      <c r="MF4" s="372"/>
      <c r="MG4" s="372"/>
      <c r="MH4" s="372"/>
      <c r="MI4" s="372"/>
      <c r="MJ4" s="372"/>
      <c r="MK4" s="372"/>
      <c r="ML4" s="372"/>
      <c r="MM4" s="372"/>
      <c r="MN4" s="372"/>
      <c r="MO4" s="372"/>
      <c r="MP4" s="372"/>
      <c r="MQ4" s="372"/>
      <c r="MR4" s="372"/>
      <c r="MS4" s="372"/>
      <c r="MT4" s="372"/>
      <c r="MU4" s="372"/>
      <c r="MV4" s="372"/>
      <c r="MW4" s="372"/>
      <c r="MX4" s="372"/>
      <c r="MY4" s="372"/>
      <c r="MZ4" s="372"/>
      <c r="NA4" s="372"/>
      <c r="NB4" s="372"/>
      <c r="NC4" s="372"/>
      <c r="ND4" s="372"/>
      <c r="NE4" s="372"/>
      <c r="NF4" s="372"/>
      <c r="NG4" s="372"/>
      <c r="NH4" s="372"/>
      <c r="NI4" s="372"/>
      <c r="NJ4" s="372"/>
      <c r="NK4" s="372"/>
      <c r="NL4" s="372"/>
      <c r="NM4" s="372"/>
      <c r="NN4" s="372"/>
      <c r="NO4" s="372"/>
      <c r="NP4" s="372"/>
      <c r="NQ4" s="372"/>
      <c r="NR4" s="372"/>
      <c r="NS4" s="372"/>
      <c r="NT4" s="372"/>
      <c r="NU4" s="372"/>
      <c r="NV4" s="372"/>
      <c r="NW4" s="372"/>
      <c r="NX4" s="372"/>
      <c r="NY4" s="372"/>
      <c r="NZ4" s="372"/>
      <c r="OA4" s="372"/>
      <c r="OB4" s="372"/>
      <c r="OC4" s="372"/>
      <c r="OD4" s="372"/>
      <c r="OE4" s="372"/>
      <c r="OF4" s="372"/>
      <c r="OG4" s="372"/>
      <c r="OH4" s="372"/>
      <c r="OI4" s="372"/>
      <c r="OJ4" s="372"/>
      <c r="OK4" s="372"/>
      <c r="OL4" s="372"/>
      <c r="OM4" s="372"/>
      <c r="ON4" s="372"/>
      <c r="OO4" s="372"/>
      <c r="OP4" s="372"/>
      <c r="OQ4" s="372"/>
      <c r="OR4" s="372"/>
      <c r="OS4" s="372"/>
      <c r="OT4" s="372"/>
      <c r="OU4" s="372"/>
      <c r="OV4" s="372"/>
      <c r="OW4" s="372"/>
      <c r="OX4" s="372"/>
      <c r="OY4" s="372"/>
      <c r="OZ4" s="372"/>
      <c r="PA4" s="372"/>
      <c r="PB4" s="372"/>
      <c r="PC4" s="372"/>
      <c r="PD4" s="372"/>
      <c r="PE4" s="372"/>
      <c r="PF4" s="372"/>
      <c r="PG4" s="372"/>
      <c r="PH4" s="372"/>
      <c r="PI4" s="372"/>
      <c r="PJ4" s="372"/>
      <c r="PK4" s="372"/>
      <c r="PL4" s="372"/>
      <c r="PM4" s="372"/>
      <c r="PN4" s="372"/>
      <c r="PO4" s="372"/>
      <c r="PP4" s="372"/>
      <c r="PQ4" s="372"/>
      <c r="PR4" s="372"/>
      <c r="PS4" s="372"/>
      <c r="PT4" s="372"/>
      <c r="PU4" s="372"/>
      <c r="PV4" s="372"/>
      <c r="PW4" s="372"/>
      <c r="PX4" s="372"/>
      <c r="PY4" s="372"/>
      <c r="PZ4" s="372"/>
      <c r="QA4" s="372"/>
      <c r="QB4" s="372"/>
      <c r="QC4" s="372"/>
      <c r="QD4" s="372"/>
      <c r="QE4" s="372"/>
      <c r="QF4" s="372"/>
      <c r="QG4" s="372"/>
      <c r="QH4" s="372"/>
      <c r="QI4" s="372"/>
      <c r="QJ4" s="372"/>
      <c r="QK4" s="372"/>
      <c r="QL4" s="372"/>
      <c r="QM4" s="372"/>
      <c r="QN4" s="372"/>
      <c r="QO4" s="372"/>
      <c r="QP4" s="372"/>
      <c r="QQ4" s="372"/>
      <c r="QR4" s="372"/>
      <c r="QS4" s="372"/>
      <c r="QT4" s="372"/>
      <c r="QU4" s="372"/>
      <c r="QV4" s="372"/>
      <c r="QW4" s="372"/>
      <c r="QX4" s="372"/>
      <c r="QY4" s="372"/>
      <c r="QZ4" s="372"/>
      <c r="RA4" s="372"/>
      <c r="RB4" s="372"/>
      <c r="RC4" s="372"/>
      <c r="RD4" s="372"/>
      <c r="RE4" s="372"/>
      <c r="RF4" s="372"/>
      <c r="RG4" s="372"/>
      <c r="RH4" s="372"/>
      <c r="RI4" s="372"/>
      <c r="RJ4" s="372"/>
      <c r="RK4" s="372"/>
      <c r="RL4" s="372"/>
      <c r="RM4" s="372"/>
      <c r="RN4" s="372"/>
      <c r="RO4" s="372"/>
      <c r="RP4" s="372"/>
      <c r="RQ4" s="372"/>
      <c r="RR4" s="372"/>
      <c r="RS4" s="372"/>
      <c r="RT4" s="372"/>
      <c r="RU4" s="372"/>
      <c r="RV4" s="372"/>
      <c r="RW4" s="372"/>
      <c r="RX4" s="372"/>
      <c r="RY4" s="372"/>
      <c r="RZ4" s="372"/>
      <c r="SA4" s="372"/>
      <c r="SB4" s="372"/>
      <c r="SC4" s="372"/>
      <c r="SD4" s="372"/>
      <c r="SE4" s="372"/>
      <c r="SF4" s="372"/>
      <c r="SG4" s="372"/>
      <c r="SH4" s="372"/>
      <c r="SI4" s="372"/>
      <c r="SJ4" s="372"/>
      <c r="SK4" s="372"/>
      <c r="SL4" s="372"/>
      <c r="SM4" s="372"/>
      <c r="SN4" s="372"/>
      <c r="SO4" s="372"/>
      <c r="SP4" s="372"/>
      <c r="SQ4" s="372"/>
      <c r="SR4" s="372"/>
      <c r="SS4" s="372"/>
      <c r="ST4" s="372"/>
      <c r="SU4" s="372"/>
      <c r="SV4" s="372"/>
      <c r="SW4" s="372"/>
      <c r="SX4" s="372"/>
      <c r="SY4" s="372"/>
      <c r="SZ4" s="372"/>
      <c r="TA4" s="372"/>
      <c r="TB4" s="372"/>
      <c r="TC4" s="372"/>
      <c r="TD4" s="372"/>
      <c r="TE4" s="372"/>
      <c r="TF4" s="372"/>
      <c r="TG4" s="372"/>
      <c r="TH4" s="372"/>
      <c r="TI4" s="372"/>
      <c r="TJ4" s="372"/>
      <c r="TK4" s="372"/>
      <c r="TL4" s="372"/>
      <c r="TM4" s="372"/>
      <c r="TN4" s="372"/>
      <c r="TO4" s="372"/>
      <c r="TP4" s="372"/>
      <c r="TQ4" s="372"/>
      <c r="TR4" s="372"/>
      <c r="TS4" s="372"/>
      <c r="TT4" s="372"/>
      <c r="TU4" s="372"/>
      <c r="TV4" s="372"/>
      <c r="TW4" s="372"/>
      <c r="TX4" s="372"/>
      <c r="TY4" s="372"/>
      <c r="TZ4" s="372"/>
      <c r="UA4" s="372"/>
      <c r="UB4" s="372"/>
      <c r="UC4" s="372"/>
      <c r="UD4" s="372"/>
      <c r="UE4" s="372"/>
      <c r="UF4" s="372"/>
      <c r="UG4" s="372"/>
      <c r="UH4" s="372"/>
      <c r="UI4" s="372"/>
      <c r="UJ4" s="372"/>
      <c r="UK4" s="372"/>
      <c r="UL4" s="372"/>
      <c r="UM4" s="372"/>
      <c r="UN4" s="372"/>
      <c r="UO4" s="372"/>
      <c r="UP4" s="372"/>
      <c r="UQ4" s="372"/>
      <c r="UR4" s="372"/>
      <c r="US4" s="372"/>
      <c r="UT4" s="372"/>
      <c r="UU4" s="372"/>
      <c r="UV4" s="372"/>
      <c r="UW4" s="372"/>
      <c r="UX4" s="372"/>
      <c r="UY4" s="372"/>
      <c r="UZ4" s="372"/>
      <c r="VA4" s="372"/>
      <c r="VB4" s="372"/>
      <c r="VC4" s="372"/>
      <c r="VD4" s="372"/>
      <c r="VE4" s="372"/>
      <c r="VF4" s="372"/>
      <c r="VG4" s="372"/>
      <c r="VH4" s="372"/>
      <c r="VI4" s="372"/>
      <c r="VJ4" s="372"/>
      <c r="VK4" s="372"/>
      <c r="VL4" s="372"/>
      <c r="VM4" s="372"/>
      <c r="VN4" s="372"/>
      <c r="VO4" s="372"/>
      <c r="VP4" s="372"/>
      <c r="VQ4" s="372"/>
      <c r="VR4" s="372"/>
      <c r="VS4" s="372"/>
      <c r="VT4" s="372"/>
      <c r="VU4" s="372"/>
      <c r="VV4" s="372"/>
      <c r="VW4" s="372"/>
      <c r="VX4" s="372"/>
      <c r="VY4" s="372"/>
      <c r="VZ4" s="372"/>
      <c r="WA4" s="372"/>
      <c r="WB4" s="372"/>
      <c r="WC4" s="372"/>
      <c r="WD4" s="372"/>
      <c r="WE4" s="372"/>
      <c r="WF4" s="372"/>
      <c r="WG4" s="372"/>
      <c r="WH4" s="372"/>
      <c r="WI4" s="372"/>
      <c r="WJ4" s="372"/>
      <c r="WK4" s="372"/>
      <c r="WL4" s="372"/>
      <c r="WM4" s="372"/>
      <c r="WN4" s="372"/>
      <c r="WO4" s="372"/>
      <c r="WP4" s="372"/>
      <c r="WQ4" s="372"/>
      <c r="WR4" s="372"/>
      <c r="WS4" s="372"/>
      <c r="WT4" s="372"/>
      <c r="WU4" s="372"/>
      <c r="WV4" s="372"/>
      <c r="WW4" s="372"/>
      <c r="WX4" s="372"/>
      <c r="WY4" s="372"/>
      <c r="WZ4" s="372"/>
      <c r="XA4" s="372"/>
      <c r="XB4" s="372"/>
      <c r="XC4" s="372"/>
      <c r="XD4" s="372"/>
      <c r="XE4" s="372"/>
      <c r="XF4" s="372"/>
      <c r="XG4" s="372"/>
      <c r="XH4" s="372"/>
      <c r="XI4" s="372"/>
      <c r="XJ4" s="372"/>
      <c r="XK4" s="372"/>
      <c r="XL4" s="372"/>
      <c r="XM4" s="372"/>
      <c r="XN4" s="372"/>
      <c r="XO4" s="372"/>
      <c r="XP4" s="372"/>
      <c r="XQ4" s="372"/>
      <c r="XR4" s="372"/>
      <c r="XS4" s="372"/>
      <c r="XT4" s="372"/>
      <c r="XU4" s="372"/>
      <c r="XV4" s="372"/>
      <c r="XW4" s="372"/>
      <c r="XX4" s="372"/>
      <c r="XY4" s="372"/>
      <c r="XZ4" s="372"/>
      <c r="YA4" s="372"/>
      <c r="YB4" s="372"/>
      <c r="YC4" s="372"/>
      <c r="YD4" s="372"/>
      <c r="YE4" s="372"/>
      <c r="YF4" s="372"/>
      <c r="YG4" s="372"/>
      <c r="YH4" s="372"/>
      <c r="YI4" s="372"/>
      <c r="YJ4" s="372"/>
      <c r="YK4" s="372"/>
      <c r="YL4" s="372"/>
      <c r="YM4" s="372"/>
      <c r="YN4" s="372"/>
      <c r="YO4" s="372"/>
      <c r="YP4" s="372"/>
      <c r="YQ4" s="372"/>
      <c r="YR4" s="372"/>
      <c r="YS4" s="372"/>
      <c r="YT4" s="372"/>
      <c r="YU4" s="372"/>
      <c r="YV4" s="372"/>
      <c r="YW4" s="372"/>
      <c r="YX4" s="372"/>
      <c r="YY4" s="372"/>
      <c r="YZ4" s="372"/>
      <c r="ZA4" s="372"/>
      <c r="ZB4" s="372"/>
      <c r="ZC4" s="372"/>
      <c r="ZD4" s="372"/>
      <c r="ZE4" s="372"/>
      <c r="ZF4" s="372"/>
      <c r="ZG4" s="372"/>
      <c r="ZH4" s="372"/>
      <c r="ZI4" s="372"/>
      <c r="ZJ4" s="372"/>
      <c r="ZK4" s="372"/>
      <c r="ZL4" s="372"/>
      <c r="ZM4" s="372"/>
      <c r="ZN4" s="372"/>
      <c r="ZO4" s="372"/>
      <c r="ZP4" s="372"/>
      <c r="ZQ4" s="372"/>
      <c r="ZR4" s="372"/>
      <c r="ZS4" s="372"/>
      <c r="ZT4" s="372"/>
      <c r="ZU4" s="372"/>
      <c r="ZV4" s="372"/>
      <c r="ZW4" s="372"/>
      <c r="ZX4" s="372"/>
      <c r="ZY4" s="372"/>
      <c r="ZZ4" s="372"/>
      <c r="AAA4" s="372"/>
      <c r="AAB4" s="372"/>
      <c r="AAC4" s="372"/>
      <c r="AAD4" s="372"/>
      <c r="AAE4" s="372"/>
      <c r="AAF4" s="372"/>
      <c r="AAG4" s="372"/>
      <c r="AAH4" s="372"/>
      <c r="AAI4" s="372"/>
      <c r="AAJ4" s="372"/>
      <c r="AAK4" s="372"/>
      <c r="AAL4" s="372"/>
      <c r="AAM4" s="372"/>
      <c r="AAN4" s="372"/>
      <c r="AAO4" s="372"/>
      <c r="AAP4" s="372"/>
      <c r="AAQ4" s="372"/>
      <c r="AAR4" s="372"/>
      <c r="AAS4" s="372"/>
      <c r="AAT4" s="372"/>
      <c r="AAU4" s="372"/>
      <c r="AAV4" s="372"/>
      <c r="AAW4" s="372"/>
      <c r="AAX4" s="372"/>
      <c r="AAY4" s="372"/>
      <c r="AAZ4" s="372"/>
      <c r="ABA4" s="372"/>
      <c r="ABB4" s="372"/>
      <c r="ABC4" s="372"/>
      <c r="ABD4" s="372"/>
      <c r="ABE4" s="372"/>
      <c r="ABF4" s="372"/>
      <c r="ABG4" s="372"/>
      <c r="ABH4" s="372"/>
      <c r="ABI4" s="372"/>
      <c r="ABJ4" s="372"/>
      <c r="ABK4" s="372"/>
      <c r="ABL4" s="372"/>
      <c r="ABM4" s="372"/>
      <c r="ABN4" s="372"/>
      <c r="ABO4" s="372"/>
      <c r="ABP4" s="372"/>
      <c r="ABQ4" s="372"/>
      <c r="ABR4" s="372"/>
      <c r="ABS4" s="372"/>
      <c r="ABT4" s="372"/>
      <c r="ABU4" s="372"/>
      <c r="ABV4" s="372"/>
      <c r="ABW4" s="372"/>
      <c r="ABX4" s="372"/>
      <c r="ABY4" s="372"/>
      <c r="ABZ4" s="372"/>
      <c r="ACA4" s="372"/>
      <c r="ACB4" s="372"/>
      <c r="ACC4" s="372"/>
      <c r="ACD4" s="372"/>
      <c r="ACE4" s="372"/>
      <c r="ACF4" s="372"/>
      <c r="ACG4" s="372"/>
      <c r="ACH4" s="372"/>
      <c r="ACI4" s="372"/>
      <c r="ACJ4" s="372"/>
      <c r="ACK4" s="372"/>
      <c r="ACL4" s="372"/>
      <c r="ACM4" s="372"/>
      <c r="ACN4" s="372"/>
      <c r="ACO4" s="372"/>
      <c r="ACP4" s="372"/>
      <c r="ACQ4" s="372"/>
      <c r="ACR4" s="372"/>
      <c r="ACS4" s="372"/>
      <c r="ACT4" s="372"/>
      <c r="ACU4" s="372"/>
      <c r="ACV4" s="372"/>
      <c r="ACW4" s="372"/>
      <c r="ACX4" s="372"/>
      <c r="ACY4" s="372"/>
      <c r="ACZ4" s="372"/>
      <c r="ADA4" s="372"/>
      <c r="ADB4" s="372"/>
      <c r="ADC4" s="372"/>
      <c r="ADD4" s="372"/>
      <c r="ADE4" s="372"/>
      <c r="ADF4" s="372"/>
      <c r="ADG4" s="372"/>
      <c r="ADH4" s="372"/>
      <c r="ADI4" s="372"/>
      <c r="ADJ4" s="372"/>
      <c r="ADK4" s="372"/>
      <c r="ADL4" s="372"/>
      <c r="ADM4" s="372"/>
      <c r="ADN4" s="372"/>
      <c r="ADO4" s="372"/>
      <c r="ADP4" s="372"/>
      <c r="ADQ4" s="372"/>
      <c r="ADR4" s="372"/>
      <c r="ADS4" s="372"/>
      <c r="ADT4" s="372"/>
      <c r="ADU4" s="372"/>
      <c r="ADV4" s="372"/>
      <c r="ADW4" s="372"/>
      <c r="ADX4" s="372"/>
      <c r="ADY4" s="372"/>
      <c r="ADZ4" s="372"/>
      <c r="AEA4" s="372"/>
      <c r="AEB4" s="372"/>
      <c r="AEC4" s="372"/>
      <c r="AED4" s="372"/>
      <c r="AEE4" s="372"/>
      <c r="AEF4" s="372"/>
      <c r="AEG4" s="372"/>
      <c r="AEH4" s="372"/>
      <c r="AEI4" s="372"/>
      <c r="AEJ4" s="372"/>
      <c r="AEK4" s="372"/>
      <c r="AEL4" s="372"/>
      <c r="AEM4" s="372"/>
      <c r="AEN4" s="372"/>
      <c r="AEO4" s="372"/>
      <c r="AEP4" s="372"/>
      <c r="AEQ4" s="372"/>
      <c r="AER4" s="372"/>
      <c r="AES4" s="372"/>
      <c r="AET4" s="372"/>
      <c r="AEU4" s="372"/>
      <c r="AEV4" s="372"/>
      <c r="AEW4" s="372"/>
      <c r="AEX4" s="372"/>
      <c r="AEY4" s="372"/>
      <c r="AEZ4" s="372"/>
      <c r="AFA4" s="372"/>
      <c r="AFB4" s="372"/>
      <c r="AFC4" s="372"/>
      <c r="AFD4" s="372"/>
      <c r="AFE4" s="372"/>
      <c r="AFF4" s="372"/>
      <c r="AFG4" s="372"/>
      <c r="AFH4" s="372"/>
      <c r="AFI4" s="372"/>
      <c r="AFJ4" s="372"/>
      <c r="AFK4" s="372"/>
      <c r="AFL4" s="372"/>
      <c r="AFM4" s="372"/>
      <c r="AFN4" s="372"/>
      <c r="AFO4" s="372"/>
      <c r="AFP4" s="372"/>
      <c r="AFQ4" s="372"/>
      <c r="AFR4" s="372"/>
      <c r="AFS4" s="372"/>
      <c r="AFT4" s="372"/>
      <c r="AFU4" s="372"/>
      <c r="AFV4" s="372"/>
      <c r="AFW4" s="372"/>
      <c r="AFX4" s="372"/>
      <c r="AFY4" s="372"/>
      <c r="AFZ4" s="372"/>
      <c r="AGA4" s="372"/>
      <c r="AGB4" s="372"/>
      <c r="AGC4" s="372"/>
      <c r="AGD4" s="372"/>
      <c r="AGE4" s="372"/>
      <c r="AGF4" s="372"/>
      <c r="AGG4" s="372"/>
      <c r="AGH4" s="372"/>
      <c r="AGI4" s="372"/>
      <c r="AGJ4" s="372"/>
      <c r="AGK4" s="372"/>
      <c r="AGL4" s="372"/>
      <c r="AGM4" s="372"/>
      <c r="AGN4" s="372"/>
      <c r="AGO4" s="372"/>
      <c r="AGP4" s="372"/>
      <c r="AGQ4" s="372"/>
      <c r="AGR4" s="372"/>
      <c r="AGS4" s="372"/>
      <c r="AGT4" s="372"/>
      <c r="AGU4" s="372"/>
      <c r="AGV4" s="372"/>
      <c r="AGW4" s="372"/>
      <c r="AGX4" s="372"/>
      <c r="AGY4" s="372"/>
      <c r="AGZ4" s="372"/>
      <c r="AHA4" s="372"/>
      <c r="AHB4" s="372"/>
      <c r="AHC4" s="372"/>
      <c r="AHD4" s="372"/>
      <c r="AHE4" s="372"/>
      <c r="AHF4" s="372"/>
      <c r="AHG4" s="372"/>
      <c r="AHH4" s="372"/>
      <c r="AHI4" s="372"/>
      <c r="AHJ4" s="372"/>
      <c r="AHK4" s="372"/>
      <c r="AHL4" s="372"/>
      <c r="AHM4" s="372"/>
      <c r="AHN4" s="372"/>
      <c r="AHO4" s="372"/>
      <c r="AHP4" s="372"/>
      <c r="AHQ4" s="372"/>
      <c r="AHR4" s="372"/>
      <c r="AHS4" s="372"/>
      <c r="AHT4" s="372"/>
      <c r="AHU4" s="372"/>
      <c r="AHV4" s="372"/>
      <c r="AHW4" s="372"/>
      <c r="AHX4" s="372"/>
      <c r="AHY4" s="372"/>
      <c r="AHZ4" s="372"/>
      <c r="AIA4" s="372"/>
      <c r="AIB4" s="372"/>
      <c r="AIC4" s="372"/>
      <c r="AID4" s="372"/>
      <c r="AIE4" s="372"/>
      <c r="AIF4" s="372"/>
      <c r="AIG4" s="372"/>
      <c r="AIH4" s="372"/>
      <c r="AII4" s="372"/>
      <c r="AIJ4" s="372"/>
      <c r="AIK4" s="372"/>
      <c r="AIL4" s="372"/>
      <c r="AIM4" s="372"/>
      <c r="AIN4" s="372"/>
      <c r="AIO4" s="372"/>
      <c r="AIP4" s="372"/>
      <c r="AIQ4" s="372"/>
      <c r="AIR4" s="372"/>
      <c r="AIS4" s="372"/>
      <c r="AIT4" s="372"/>
      <c r="AIU4" s="372"/>
      <c r="AIV4" s="372"/>
      <c r="AIW4" s="372"/>
      <c r="AIX4" s="372"/>
      <c r="AIY4" s="372"/>
      <c r="AIZ4" s="372"/>
      <c r="AJA4" s="372"/>
      <c r="AJB4" s="372"/>
      <c r="AJC4" s="372"/>
      <c r="AJD4" s="372"/>
      <c r="AJE4" s="372"/>
      <c r="AJF4" s="372"/>
      <c r="AJG4" s="372"/>
      <c r="AJH4" s="372"/>
      <c r="AJI4" s="372"/>
      <c r="AJJ4" s="372"/>
      <c r="AJK4" s="372"/>
      <c r="AJL4" s="372"/>
      <c r="AJM4" s="372"/>
      <c r="AJN4" s="372"/>
      <c r="AJO4" s="372"/>
      <c r="AJP4" s="372"/>
      <c r="AJQ4" s="372"/>
      <c r="AJR4" s="372"/>
      <c r="AJS4" s="372"/>
      <c r="AJT4" s="372"/>
      <c r="AJU4" s="372"/>
      <c r="AJV4" s="372"/>
      <c r="AJW4" s="372"/>
      <c r="AJX4" s="372"/>
      <c r="AJY4" s="372"/>
      <c r="AJZ4" s="372"/>
      <c r="AKA4" s="372"/>
      <c r="AKB4" s="372"/>
      <c r="AKC4" s="372"/>
      <c r="AKD4" s="372"/>
      <c r="AKE4" s="372"/>
      <c r="AKF4" s="372"/>
      <c r="AKG4" s="372"/>
      <c r="AKH4" s="372"/>
      <c r="AKI4" s="372"/>
      <c r="AKJ4" s="372"/>
      <c r="AKK4" s="372"/>
      <c r="AKL4" s="372"/>
      <c r="AKM4" s="372"/>
      <c r="AKN4" s="372"/>
      <c r="AKO4" s="372"/>
      <c r="AKP4" s="372"/>
      <c r="AKQ4" s="372"/>
      <c r="AKR4" s="372"/>
      <c r="AKS4" s="372"/>
      <c r="AKT4" s="372"/>
      <c r="AKU4" s="372"/>
      <c r="AKV4" s="372"/>
      <c r="AKW4" s="372"/>
      <c r="AKX4" s="372"/>
      <c r="AKY4" s="372"/>
      <c r="AKZ4" s="372"/>
      <c r="ALA4" s="372"/>
      <c r="ALB4" s="372"/>
      <c r="ALC4" s="372"/>
      <c r="ALD4" s="372"/>
      <c r="ALE4" s="372"/>
      <c r="ALF4" s="372"/>
      <c r="ALG4" s="372"/>
      <c r="ALH4" s="372"/>
      <c r="ALI4" s="372"/>
      <c r="ALJ4" s="372"/>
      <c r="ALK4" s="372"/>
      <c r="ALL4" s="372"/>
      <c r="ALM4" s="372"/>
      <c r="ALN4" s="372"/>
      <c r="ALO4" s="372"/>
      <c r="ALP4" s="372"/>
      <c r="ALQ4" s="372"/>
      <c r="ALR4" s="372"/>
      <c r="ALS4" s="372"/>
      <c r="ALT4" s="372"/>
      <c r="ALU4" s="372"/>
      <c r="ALV4" s="372"/>
      <c r="ALW4" s="372"/>
      <c r="ALX4" s="372"/>
      <c r="ALY4" s="372"/>
      <c r="ALZ4" s="372"/>
      <c r="AMA4" s="372"/>
      <c r="AMB4" s="372"/>
      <c r="AMC4" s="372"/>
      <c r="AMD4" s="372"/>
      <c r="AME4" s="372"/>
      <c r="AMF4" s="372"/>
      <c r="AMG4" s="372"/>
      <c r="AMH4" s="372"/>
      <c r="AMI4" s="372"/>
      <c r="AMJ4" s="372"/>
      <c r="AMK4" s="372"/>
      <c r="AML4" s="372"/>
      <c r="AMM4" s="372"/>
      <c r="AMN4" s="372"/>
      <c r="AMO4" s="372"/>
      <c r="AMP4" s="372"/>
      <c r="AMQ4" s="372"/>
      <c r="AMR4" s="372"/>
      <c r="AMS4" s="372"/>
      <c r="AMT4" s="372"/>
      <c r="AMU4" s="372"/>
      <c r="AMV4" s="372"/>
      <c r="AMW4" s="372"/>
      <c r="AMX4" s="372"/>
      <c r="AMY4" s="372"/>
      <c r="AMZ4" s="372"/>
      <c r="ANA4" s="372"/>
      <c r="ANB4" s="372"/>
      <c r="ANC4" s="372"/>
      <c r="AND4" s="372"/>
      <c r="ANE4" s="372"/>
      <c r="ANF4" s="372"/>
      <c r="ANG4" s="372"/>
      <c r="ANH4" s="372"/>
      <c r="ANI4" s="372"/>
      <c r="ANJ4" s="372"/>
      <c r="ANK4" s="372"/>
      <c r="ANL4" s="372"/>
      <c r="ANM4" s="372"/>
      <c r="ANN4" s="372"/>
      <c r="ANO4" s="372"/>
      <c r="ANP4" s="372"/>
      <c r="ANQ4" s="372"/>
      <c r="ANR4" s="372"/>
      <c r="ANS4" s="372"/>
      <c r="ANT4" s="372"/>
      <c r="ANU4" s="372"/>
      <c r="ANV4" s="372"/>
      <c r="ANW4" s="372"/>
      <c r="ANX4" s="372"/>
      <c r="ANY4" s="372"/>
      <c r="ANZ4" s="372"/>
      <c r="AOA4" s="372"/>
      <c r="AOB4" s="372"/>
      <c r="AOC4" s="372"/>
      <c r="AOD4" s="372"/>
      <c r="AOE4" s="372"/>
      <c r="AOF4" s="372"/>
      <c r="AOG4" s="372"/>
      <c r="AOH4" s="372"/>
      <c r="AOI4" s="372"/>
      <c r="AOJ4" s="372"/>
      <c r="AOK4" s="372"/>
      <c r="AOL4" s="372"/>
      <c r="AOM4" s="372"/>
      <c r="AON4" s="372"/>
      <c r="AOO4" s="372"/>
      <c r="AOP4" s="372"/>
      <c r="AOQ4" s="372"/>
      <c r="AOR4" s="372"/>
      <c r="AOS4" s="372"/>
      <c r="AOT4" s="372"/>
      <c r="AOU4" s="372"/>
      <c r="AOV4" s="372"/>
      <c r="AOW4" s="372"/>
      <c r="AOX4" s="372"/>
      <c r="AOY4" s="372"/>
      <c r="AOZ4" s="372"/>
      <c r="APA4" s="372"/>
      <c r="APB4" s="372"/>
      <c r="APC4" s="372"/>
      <c r="APD4" s="372"/>
      <c r="APE4" s="372"/>
      <c r="APF4" s="372"/>
      <c r="APG4" s="372"/>
      <c r="APH4" s="372"/>
      <c r="API4" s="372"/>
      <c r="APJ4" s="372"/>
      <c r="APK4" s="372"/>
      <c r="APL4" s="372"/>
      <c r="APM4" s="372"/>
      <c r="APN4" s="372"/>
      <c r="APO4" s="372"/>
      <c r="APP4" s="372"/>
      <c r="APQ4" s="372"/>
      <c r="APR4" s="372"/>
      <c r="APS4" s="372"/>
      <c r="APT4" s="372"/>
      <c r="APU4" s="372"/>
      <c r="APV4" s="372"/>
      <c r="APW4" s="372"/>
      <c r="APX4" s="372"/>
      <c r="APY4" s="372"/>
      <c r="APZ4" s="372"/>
      <c r="AQA4" s="372"/>
      <c r="AQB4" s="372"/>
      <c r="AQC4" s="372"/>
      <c r="AQD4" s="372"/>
      <c r="AQE4" s="372"/>
      <c r="AQF4" s="372"/>
      <c r="AQG4" s="372"/>
      <c r="AQH4" s="372"/>
      <c r="AQI4" s="372"/>
      <c r="AQJ4" s="372"/>
      <c r="AQK4" s="372"/>
      <c r="AQL4" s="372"/>
      <c r="AQM4" s="372"/>
      <c r="AQN4" s="372"/>
      <c r="AQO4" s="372"/>
      <c r="AQP4" s="372"/>
      <c r="AQQ4" s="372"/>
      <c r="AQR4" s="372"/>
      <c r="AQS4" s="372"/>
      <c r="AQT4" s="372"/>
      <c r="AQU4" s="372"/>
      <c r="AQV4" s="372"/>
      <c r="AQW4" s="372"/>
      <c r="AQX4" s="372"/>
      <c r="AQY4" s="372"/>
      <c r="AQZ4" s="372"/>
      <c r="ARA4" s="372"/>
      <c r="ARB4" s="372"/>
      <c r="ARC4" s="372"/>
      <c r="ARD4" s="372"/>
      <c r="ARE4" s="372"/>
      <c r="ARF4" s="372"/>
      <c r="ARG4" s="372"/>
      <c r="ARH4" s="372"/>
      <c r="ARI4" s="372"/>
      <c r="ARJ4" s="372"/>
      <c r="ARK4" s="372"/>
      <c r="ARL4" s="372"/>
      <c r="ARM4" s="372"/>
      <c r="ARN4" s="372"/>
      <c r="ARO4" s="372"/>
      <c r="ARP4" s="372"/>
      <c r="ARQ4" s="372"/>
      <c r="ARR4" s="372"/>
      <c r="ARS4" s="372"/>
      <c r="ART4" s="372"/>
      <c r="ARU4" s="372"/>
      <c r="ARV4" s="372"/>
      <c r="ARW4" s="372"/>
      <c r="ARX4" s="372"/>
      <c r="ARY4" s="372"/>
      <c r="ARZ4" s="372"/>
      <c r="ASA4" s="372"/>
      <c r="ASB4" s="372"/>
      <c r="ASC4" s="372"/>
      <c r="ASD4" s="372"/>
      <c r="ASE4" s="372"/>
      <c r="ASF4" s="372"/>
      <c r="ASG4" s="372"/>
      <c r="ASH4" s="372"/>
      <c r="ASI4" s="372"/>
      <c r="ASJ4" s="372"/>
      <c r="ASK4" s="372"/>
      <c r="ASL4" s="372"/>
      <c r="ASM4" s="372"/>
      <c r="ASN4" s="372"/>
      <c r="ASO4" s="372"/>
      <c r="ASP4" s="372"/>
      <c r="ASQ4" s="372"/>
      <c r="ASR4" s="372"/>
      <c r="ASS4" s="372"/>
      <c r="AST4" s="372"/>
      <c r="ASU4" s="372"/>
      <c r="ASV4" s="372"/>
      <c r="ASW4" s="372"/>
      <c r="ASX4" s="372"/>
      <c r="ASY4" s="372"/>
      <c r="ASZ4" s="372"/>
      <c r="ATA4" s="372"/>
      <c r="ATB4" s="372"/>
      <c r="ATC4" s="372"/>
      <c r="ATD4" s="372"/>
      <c r="ATE4" s="372"/>
      <c r="ATF4" s="372"/>
      <c r="ATG4" s="372"/>
      <c r="ATH4" s="372"/>
      <c r="ATI4" s="372"/>
      <c r="ATJ4" s="372"/>
      <c r="ATK4" s="372"/>
      <c r="ATL4" s="372"/>
      <c r="ATM4" s="372"/>
      <c r="ATN4" s="372"/>
      <c r="ATO4" s="372"/>
      <c r="ATP4" s="372"/>
      <c r="ATQ4" s="372"/>
      <c r="ATR4" s="372"/>
      <c r="ATS4" s="372"/>
      <c r="ATT4" s="372"/>
      <c r="ATU4" s="372"/>
      <c r="ATV4" s="372"/>
      <c r="ATW4" s="372"/>
      <c r="ATX4" s="372"/>
      <c r="ATY4" s="372"/>
      <c r="ATZ4" s="372"/>
      <c r="AUA4" s="372"/>
      <c r="AUB4" s="372"/>
      <c r="AUC4" s="372"/>
      <c r="AUD4" s="372"/>
      <c r="AUE4" s="372"/>
      <c r="AUF4" s="372"/>
      <c r="AUG4" s="372"/>
      <c r="AUH4" s="372"/>
      <c r="AUI4" s="372"/>
      <c r="AUJ4" s="372"/>
      <c r="AUK4" s="372"/>
      <c r="AUL4" s="372"/>
      <c r="AUM4" s="372"/>
      <c r="AUN4" s="372"/>
      <c r="AUO4" s="372"/>
      <c r="AUP4" s="372"/>
      <c r="AUQ4" s="372"/>
      <c r="AUR4" s="372"/>
      <c r="AUS4" s="372"/>
      <c r="AUT4" s="372"/>
      <c r="AUU4" s="372"/>
      <c r="AUV4" s="372"/>
      <c r="AUW4" s="372"/>
      <c r="AUX4" s="372"/>
      <c r="AUY4" s="372"/>
      <c r="AUZ4" s="372"/>
      <c r="AVA4" s="372"/>
      <c r="AVB4" s="372"/>
      <c r="AVC4" s="372"/>
      <c r="AVD4" s="372"/>
      <c r="AVE4" s="372"/>
      <c r="AVF4" s="372"/>
      <c r="AVG4" s="372"/>
      <c r="AVH4" s="372"/>
      <c r="AVI4" s="372"/>
      <c r="AVJ4" s="372"/>
      <c r="AVK4" s="372"/>
      <c r="AVL4" s="372"/>
      <c r="AVM4" s="372"/>
      <c r="AVN4" s="372"/>
      <c r="AVO4" s="372"/>
      <c r="AVP4" s="372"/>
      <c r="AVQ4" s="372"/>
      <c r="AVR4" s="372"/>
      <c r="AVS4" s="372"/>
      <c r="AVT4" s="372"/>
      <c r="AVU4" s="372"/>
      <c r="AVV4" s="372"/>
      <c r="AVW4" s="372"/>
      <c r="AVX4" s="372"/>
      <c r="AVY4" s="372"/>
      <c r="AVZ4" s="372"/>
      <c r="AWA4" s="372"/>
      <c r="AWB4" s="372"/>
      <c r="AWC4" s="372"/>
      <c r="AWD4" s="372"/>
      <c r="AWE4" s="372"/>
      <c r="AWF4" s="372"/>
      <c r="AWG4" s="372"/>
      <c r="AWH4" s="372"/>
      <c r="AWI4" s="372"/>
      <c r="AWJ4" s="372"/>
      <c r="AWK4" s="372"/>
      <c r="AWL4" s="372"/>
      <c r="AWM4" s="372"/>
      <c r="AWN4" s="372"/>
      <c r="AWO4" s="372"/>
      <c r="AWP4" s="372"/>
      <c r="AWQ4" s="372"/>
      <c r="AWR4" s="372"/>
      <c r="AWS4" s="372"/>
      <c r="AWT4" s="372"/>
      <c r="AWU4" s="372"/>
      <c r="AWV4" s="372"/>
      <c r="AWW4" s="372"/>
      <c r="AWX4" s="372"/>
      <c r="AWY4" s="372"/>
      <c r="AWZ4" s="372"/>
      <c r="AXA4" s="372"/>
      <c r="AXB4" s="372"/>
      <c r="AXC4" s="372"/>
      <c r="AXD4" s="372"/>
      <c r="AXE4" s="372"/>
      <c r="AXF4" s="372"/>
      <c r="AXG4" s="372"/>
      <c r="AXH4" s="372"/>
      <c r="AXI4" s="372"/>
      <c r="AXJ4" s="372"/>
      <c r="AXK4" s="372"/>
      <c r="AXL4" s="372"/>
      <c r="AXM4" s="372"/>
      <c r="AXN4" s="372"/>
      <c r="AXO4" s="372"/>
      <c r="AXP4" s="372"/>
      <c r="AXQ4" s="372"/>
      <c r="AXR4" s="372"/>
      <c r="AXS4" s="372"/>
      <c r="AXT4" s="372"/>
      <c r="AXU4" s="372"/>
      <c r="AXV4" s="372"/>
      <c r="AXW4" s="372"/>
      <c r="AXX4" s="372"/>
      <c r="AXY4" s="372"/>
      <c r="AXZ4" s="372"/>
      <c r="AYA4" s="372"/>
      <c r="AYB4" s="372"/>
      <c r="AYC4" s="372"/>
      <c r="AYD4" s="372"/>
      <c r="AYE4" s="372"/>
      <c r="AYF4" s="372"/>
      <c r="AYG4" s="372"/>
      <c r="AYH4" s="372"/>
      <c r="AYI4" s="372"/>
      <c r="AYJ4" s="372"/>
      <c r="AYK4" s="372"/>
      <c r="AYL4" s="372"/>
      <c r="AYM4" s="372"/>
      <c r="AYN4" s="372"/>
      <c r="AYO4" s="372"/>
      <c r="AYP4" s="372"/>
      <c r="AYQ4" s="372"/>
      <c r="AYR4" s="372"/>
      <c r="AYS4" s="372"/>
      <c r="AYT4" s="372"/>
      <c r="AYU4" s="372"/>
      <c r="AYV4" s="372"/>
      <c r="AYW4" s="372"/>
      <c r="AYX4" s="372"/>
      <c r="AYY4" s="372"/>
      <c r="AYZ4" s="372"/>
      <c r="AZA4" s="372"/>
      <c r="AZB4" s="372"/>
      <c r="AZC4" s="372"/>
      <c r="AZD4" s="372"/>
      <c r="AZE4" s="372"/>
      <c r="AZF4" s="372"/>
      <c r="AZG4" s="372"/>
      <c r="AZH4" s="372"/>
      <c r="AZI4" s="372"/>
      <c r="AZJ4" s="372"/>
      <c r="AZK4" s="372"/>
      <c r="AZL4" s="372"/>
      <c r="AZM4" s="372"/>
      <c r="AZN4" s="372"/>
      <c r="AZO4" s="372"/>
      <c r="AZP4" s="372"/>
      <c r="AZQ4" s="372"/>
      <c r="AZR4" s="372"/>
      <c r="AZS4" s="372"/>
      <c r="AZT4" s="372"/>
      <c r="AZU4" s="372"/>
      <c r="AZV4" s="372"/>
      <c r="AZW4" s="372"/>
      <c r="AZX4" s="372"/>
      <c r="AZY4" s="372"/>
      <c r="AZZ4" s="372"/>
      <c r="BAA4" s="372"/>
      <c r="BAB4" s="372"/>
      <c r="BAC4" s="372"/>
      <c r="BAD4" s="372"/>
      <c r="BAE4" s="372"/>
      <c r="BAF4" s="372"/>
      <c r="BAG4" s="372"/>
      <c r="BAH4" s="372"/>
      <c r="BAI4" s="372"/>
      <c r="BAJ4" s="372"/>
      <c r="BAK4" s="372"/>
      <c r="BAL4" s="372"/>
      <c r="BAM4" s="372"/>
      <c r="BAN4" s="372"/>
      <c r="BAO4" s="372"/>
      <c r="BAP4" s="372"/>
      <c r="BAQ4" s="372"/>
      <c r="BAR4" s="372"/>
      <c r="BAS4" s="372"/>
      <c r="BAT4" s="372"/>
      <c r="BAU4" s="372"/>
      <c r="BAV4" s="372"/>
      <c r="BAW4" s="372"/>
      <c r="BAX4" s="372"/>
      <c r="BAY4" s="372"/>
      <c r="BAZ4" s="372"/>
      <c r="BBA4" s="372"/>
      <c r="BBB4" s="372"/>
      <c r="BBC4" s="372"/>
      <c r="BBD4" s="372"/>
      <c r="BBE4" s="372"/>
      <c r="BBF4" s="372"/>
      <c r="BBG4" s="372"/>
      <c r="BBH4" s="372"/>
      <c r="BBI4" s="372"/>
      <c r="BBJ4" s="372"/>
      <c r="BBK4" s="372"/>
      <c r="BBL4" s="372"/>
      <c r="BBM4" s="372"/>
      <c r="BBN4" s="372"/>
      <c r="BBO4" s="372"/>
      <c r="BBP4" s="372"/>
      <c r="BBQ4" s="372"/>
      <c r="BBR4" s="372"/>
      <c r="BBS4" s="372"/>
      <c r="BBT4" s="372"/>
      <c r="BBU4" s="372"/>
      <c r="BBV4" s="372"/>
      <c r="BBW4" s="372"/>
      <c r="BBX4" s="372"/>
      <c r="BBY4" s="372"/>
      <c r="BBZ4" s="372"/>
      <c r="BCA4" s="372"/>
      <c r="BCB4" s="372"/>
      <c r="BCC4" s="372"/>
      <c r="BCD4" s="372"/>
      <c r="BCE4" s="372"/>
      <c r="BCF4" s="372"/>
      <c r="BCG4" s="372"/>
      <c r="BCH4" s="372"/>
      <c r="BCI4" s="372"/>
      <c r="BCJ4" s="372"/>
      <c r="BCK4" s="372"/>
      <c r="BCL4" s="372"/>
      <c r="BCM4" s="372"/>
      <c r="BCN4" s="372"/>
      <c r="BCO4" s="372"/>
      <c r="BCP4" s="372"/>
      <c r="BCQ4" s="372"/>
      <c r="BCR4" s="372"/>
      <c r="BCS4" s="372"/>
      <c r="BCT4" s="372"/>
      <c r="BCU4" s="372"/>
      <c r="BCV4" s="372"/>
      <c r="BCW4" s="372"/>
      <c r="BCX4" s="372"/>
      <c r="BCY4" s="372"/>
      <c r="BCZ4" s="372"/>
      <c r="BDA4" s="372"/>
      <c r="BDB4" s="372"/>
      <c r="BDC4" s="372"/>
      <c r="BDD4" s="372"/>
      <c r="BDE4" s="372"/>
      <c r="BDF4" s="372"/>
      <c r="BDG4" s="372"/>
      <c r="BDH4" s="372"/>
      <c r="BDI4" s="372"/>
      <c r="BDJ4" s="372"/>
      <c r="BDK4" s="372"/>
      <c r="BDL4" s="372"/>
      <c r="BDM4" s="372"/>
      <c r="BDN4" s="372"/>
      <c r="BDO4" s="372"/>
      <c r="BDP4" s="372"/>
      <c r="BDQ4" s="372"/>
      <c r="BDR4" s="372"/>
      <c r="BDS4" s="372"/>
      <c r="BDT4" s="372"/>
      <c r="BDU4" s="372"/>
      <c r="BDV4" s="372"/>
      <c r="BDW4" s="372"/>
      <c r="BDX4" s="372"/>
      <c r="BDY4" s="372"/>
      <c r="BDZ4" s="372"/>
      <c r="BEA4" s="372"/>
      <c r="BEB4" s="372"/>
      <c r="BEC4" s="372"/>
      <c r="BED4" s="372"/>
      <c r="BEE4" s="372"/>
      <c r="BEF4" s="372"/>
      <c r="BEG4" s="372"/>
      <c r="BEH4" s="372"/>
      <c r="BEI4" s="372"/>
      <c r="BEJ4" s="372"/>
      <c r="BEK4" s="372"/>
      <c r="BEL4" s="372"/>
      <c r="BEM4" s="372"/>
      <c r="BEN4" s="372"/>
      <c r="BEO4" s="372"/>
      <c r="BEP4" s="372"/>
      <c r="BEQ4" s="372"/>
      <c r="BER4" s="372"/>
      <c r="BES4" s="372"/>
      <c r="BET4" s="372"/>
      <c r="BEU4" s="372"/>
      <c r="BEV4" s="372"/>
      <c r="BEW4" s="372"/>
      <c r="BEX4" s="372"/>
      <c r="BEY4" s="372"/>
      <c r="BEZ4" s="372"/>
      <c r="BFA4" s="372"/>
      <c r="BFB4" s="372"/>
      <c r="BFC4" s="372"/>
      <c r="BFD4" s="372"/>
      <c r="BFE4" s="372"/>
      <c r="BFF4" s="372"/>
      <c r="BFG4" s="372"/>
      <c r="BFH4" s="372"/>
      <c r="BFI4" s="372"/>
      <c r="BFJ4" s="372"/>
      <c r="BFK4" s="372"/>
      <c r="BFL4" s="372"/>
      <c r="BFM4" s="372"/>
      <c r="BFN4" s="372"/>
      <c r="BFO4" s="372"/>
      <c r="BFP4" s="372"/>
      <c r="BFQ4" s="372"/>
      <c r="BFR4" s="372"/>
      <c r="BFS4" s="372"/>
      <c r="BFT4" s="372"/>
      <c r="BFU4" s="372"/>
      <c r="BFV4" s="372"/>
      <c r="BFW4" s="372"/>
      <c r="BFX4" s="372"/>
      <c r="BFY4" s="372"/>
      <c r="BFZ4" s="372"/>
      <c r="BGA4" s="372"/>
      <c r="BGB4" s="372"/>
      <c r="BGC4" s="372"/>
      <c r="BGD4" s="372"/>
      <c r="BGE4" s="372"/>
      <c r="BGF4" s="372"/>
      <c r="BGG4" s="372"/>
      <c r="BGH4" s="372"/>
      <c r="BGI4" s="372"/>
      <c r="BGJ4" s="372"/>
      <c r="BGK4" s="372"/>
      <c r="BGL4" s="372"/>
      <c r="BGM4" s="372"/>
      <c r="BGN4" s="372"/>
      <c r="BGO4" s="372"/>
      <c r="BGP4" s="372"/>
      <c r="BGQ4" s="372"/>
      <c r="BGR4" s="372"/>
      <c r="BGS4" s="372"/>
      <c r="BGT4" s="372"/>
      <c r="BGU4" s="372"/>
      <c r="BGV4" s="372"/>
      <c r="BGW4" s="372"/>
      <c r="BGX4" s="372"/>
      <c r="BGY4" s="372"/>
      <c r="BGZ4" s="372"/>
      <c r="BHA4" s="372"/>
      <c r="BHB4" s="372"/>
      <c r="BHC4" s="372"/>
      <c r="BHD4" s="372"/>
      <c r="BHE4" s="372"/>
      <c r="BHF4" s="372"/>
      <c r="BHG4" s="372"/>
      <c r="BHH4" s="372"/>
      <c r="BHI4" s="372"/>
      <c r="BHJ4" s="372"/>
      <c r="BHK4" s="372"/>
      <c r="BHL4" s="372"/>
      <c r="BHM4" s="372"/>
      <c r="BHN4" s="372"/>
      <c r="BHO4" s="372"/>
      <c r="BHP4" s="372"/>
      <c r="BHQ4" s="372"/>
      <c r="BHR4" s="372"/>
      <c r="BHS4" s="372"/>
      <c r="BHT4" s="372"/>
      <c r="BHU4" s="372"/>
      <c r="BHV4" s="372"/>
      <c r="BHW4" s="372"/>
      <c r="BHX4" s="372"/>
      <c r="BHY4" s="372"/>
      <c r="BHZ4" s="372"/>
      <c r="BIA4" s="372"/>
      <c r="BIB4" s="372"/>
      <c r="BIC4" s="372"/>
      <c r="BID4" s="372"/>
      <c r="BIE4" s="372"/>
      <c r="BIF4" s="372"/>
      <c r="BIG4" s="372"/>
      <c r="BIH4" s="372"/>
      <c r="BII4" s="372"/>
      <c r="BIJ4" s="372"/>
      <c r="BIK4" s="372"/>
      <c r="BIL4" s="372"/>
      <c r="BIM4" s="372"/>
      <c r="BIN4" s="372"/>
      <c r="BIO4" s="372"/>
      <c r="BIP4" s="372"/>
      <c r="BIQ4" s="372"/>
      <c r="BIR4" s="372"/>
      <c r="BIS4" s="372"/>
      <c r="BIT4" s="372"/>
      <c r="BIU4" s="372"/>
      <c r="BIV4" s="372"/>
      <c r="BIW4" s="372"/>
      <c r="BIX4" s="372"/>
      <c r="BIY4" s="372"/>
      <c r="BIZ4" s="372"/>
      <c r="BJA4" s="372"/>
      <c r="BJB4" s="372"/>
      <c r="BJC4" s="372"/>
      <c r="BJD4" s="372"/>
      <c r="BJE4" s="372"/>
      <c r="BJF4" s="372"/>
      <c r="BJG4" s="372"/>
      <c r="BJH4" s="372"/>
      <c r="BJI4" s="372"/>
      <c r="BJJ4" s="372"/>
      <c r="BJK4" s="372"/>
      <c r="BJL4" s="372"/>
      <c r="BJM4" s="372"/>
      <c r="BJN4" s="372"/>
      <c r="BJO4" s="372"/>
      <c r="BJP4" s="372"/>
      <c r="BJQ4" s="372"/>
      <c r="BJR4" s="372"/>
      <c r="BJS4" s="372"/>
      <c r="BJT4" s="372"/>
      <c r="BJU4" s="372"/>
      <c r="BJV4" s="372"/>
      <c r="BJW4" s="372"/>
      <c r="BJX4" s="372"/>
      <c r="BJY4" s="372"/>
      <c r="BJZ4" s="372"/>
      <c r="BKA4" s="372"/>
      <c r="BKB4" s="372"/>
      <c r="BKC4" s="372"/>
      <c r="BKD4" s="372"/>
      <c r="BKE4" s="372"/>
      <c r="BKF4" s="372"/>
      <c r="BKG4" s="372"/>
      <c r="BKH4" s="372"/>
      <c r="BKI4" s="372"/>
      <c r="BKJ4" s="372"/>
      <c r="BKK4" s="372"/>
      <c r="BKL4" s="372"/>
      <c r="BKM4" s="372"/>
      <c r="BKN4" s="372"/>
      <c r="BKO4" s="372"/>
      <c r="BKP4" s="372"/>
      <c r="BKQ4" s="372"/>
      <c r="BKR4" s="372"/>
      <c r="BKS4" s="372"/>
      <c r="BKT4" s="372"/>
      <c r="BKU4" s="372"/>
      <c r="BKV4" s="372"/>
      <c r="BKW4" s="372"/>
      <c r="BKX4" s="372"/>
      <c r="BKY4" s="372"/>
      <c r="BKZ4" s="372"/>
      <c r="BLA4" s="372"/>
      <c r="BLB4" s="372"/>
      <c r="BLC4" s="372"/>
      <c r="BLD4" s="372"/>
      <c r="BLE4" s="372"/>
      <c r="BLF4" s="372"/>
      <c r="BLG4" s="372"/>
      <c r="BLH4" s="372"/>
      <c r="BLI4" s="372"/>
      <c r="BLJ4" s="372"/>
      <c r="BLK4" s="372"/>
      <c r="BLL4" s="372"/>
      <c r="BLM4" s="372"/>
      <c r="BLN4" s="372"/>
      <c r="BLO4" s="372"/>
      <c r="BLP4" s="372"/>
      <c r="BLQ4" s="372"/>
      <c r="BLR4" s="372"/>
      <c r="BLS4" s="372"/>
      <c r="BLT4" s="372"/>
      <c r="BLU4" s="372"/>
      <c r="BLV4" s="372"/>
      <c r="BLW4" s="372"/>
      <c r="BLX4" s="372"/>
      <c r="BLY4" s="372"/>
      <c r="BLZ4" s="372"/>
      <c r="BMA4" s="372"/>
      <c r="BMB4" s="372"/>
      <c r="BMC4" s="372"/>
      <c r="BMD4" s="372"/>
      <c r="BME4" s="372"/>
      <c r="BMF4" s="372"/>
      <c r="BMG4" s="372"/>
      <c r="BMH4" s="372"/>
      <c r="BMI4" s="372"/>
      <c r="BMJ4" s="372"/>
      <c r="BMK4" s="372"/>
      <c r="BML4" s="372"/>
      <c r="BMM4" s="372"/>
      <c r="BMN4" s="372"/>
      <c r="BMO4" s="372"/>
      <c r="BMP4" s="372"/>
      <c r="BMQ4" s="372"/>
      <c r="BMR4" s="372"/>
      <c r="BMS4" s="372"/>
      <c r="BMT4" s="372"/>
      <c r="BMU4" s="372"/>
      <c r="BMV4" s="372"/>
      <c r="BMW4" s="372"/>
      <c r="BMX4" s="372"/>
      <c r="BMY4" s="372"/>
      <c r="BMZ4" s="372"/>
      <c r="BNA4" s="372"/>
      <c r="BNB4" s="372"/>
      <c r="BNC4" s="372"/>
      <c r="BND4" s="372"/>
      <c r="BNE4" s="372"/>
      <c r="BNF4" s="372"/>
      <c r="BNG4" s="372"/>
      <c r="BNH4" s="372"/>
      <c r="BNI4" s="372"/>
      <c r="BNJ4" s="372"/>
      <c r="BNK4" s="372"/>
      <c r="BNL4" s="372"/>
      <c r="BNM4" s="372"/>
      <c r="BNN4" s="372"/>
      <c r="BNO4" s="372"/>
      <c r="BNP4" s="372"/>
      <c r="BNQ4" s="372"/>
      <c r="BNR4" s="372"/>
      <c r="BNS4" s="372"/>
      <c r="BNT4" s="372"/>
      <c r="BNU4" s="372"/>
      <c r="BNV4" s="372"/>
      <c r="BNW4" s="372"/>
      <c r="BNX4" s="372"/>
      <c r="BNY4" s="372"/>
      <c r="BNZ4" s="372"/>
      <c r="BOA4" s="372"/>
      <c r="BOB4" s="372"/>
      <c r="BOC4" s="372"/>
      <c r="BOD4" s="372"/>
      <c r="BOE4" s="372"/>
      <c r="BOF4" s="372"/>
      <c r="BOG4" s="372"/>
      <c r="BOH4" s="372"/>
      <c r="BOI4" s="372"/>
      <c r="BOJ4" s="372"/>
      <c r="BOK4" s="372"/>
      <c r="BOL4" s="372"/>
      <c r="BOM4" s="372"/>
      <c r="BON4" s="372"/>
      <c r="BOO4" s="372"/>
      <c r="BOP4" s="372"/>
      <c r="BOQ4" s="372"/>
      <c r="BOR4" s="372"/>
      <c r="BOS4" s="372"/>
      <c r="BOT4" s="372"/>
      <c r="BOU4" s="372"/>
      <c r="BOV4" s="372"/>
      <c r="BOW4" s="372"/>
      <c r="BOX4" s="372"/>
      <c r="BOY4" s="372"/>
      <c r="BOZ4" s="372"/>
      <c r="BPA4" s="372"/>
      <c r="BPB4" s="372"/>
      <c r="BPC4" s="372"/>
      <c r="BPD4" s="372"/>
      <c r="BPE4" s="372"/>
      <c r="BPF4" s="372"/>
      <c r="BPG4" s="372"/>
      <c r="BPH4" s="372"/>
      <c r="BPI4" s="372"/>
      <c r="BPJ4" s="372"/>
      <c r="BPK4" s="372"/>
      <c r="BPL4" s="372"/>
      <c r="BPM4" s="372"/>
      <c r="BPN4" s="372"/>
      <c r="BPO4" s="372"/>
      <c r="BPP4" s="372"/>
      <c r="BPQ4" s="372"/>
      <c r="BPR4" s="372"/>
      <c r="BPS4" s="372"/>
      <c r="BPT4" s="372"/>
      <c r="BPU4" s="372"/>
      <c r="BPV4" s="372"/>
      <c r="BPW4" s="372"/>
      <c r="BPX4" s="372"/>
      <c r="BPY4" s="372"/>
      <c r="BPZ4" s="372"/>
      <c r="BQA4" s="372"/>
      <c r="BQB4" s="372"/>
      <c r="BQC4" s="372"/>
      <c r="BQD4" s="372"/>
      <c r="BQE4" s="372"/>
      <c r="BQF4" s="372"/>
      <c r="BQG4" s="372"/>
      <c r="BQH4" s="372"/>
      <c r="BQI4" s="372"/>
      <c r="BQJ4" s="372"/>
      <c r="BQK4" s="372"/>
      <c r="BQL4" s="372"/>
      <c r="BQM4" s="372"/>
      <c r="BQN4" s="372"/>
      <c r="BQO4" s="372"/>
      <c r="BQP4" s="372"/>
      <c r="BQQ4" s="372"/>
      <c r="BQR4" s="372"/>
      <c r="BQS4" s="372"/>
      <c r="BQT4" s="372"/>
      <c r="BQU4" s="372"/>
      <c r="BQV4" s="372"/>
      <c r="BQW4" s="372"/>
      <c r="BQX4" s="372"/>
      <c r="BQY4" s="372"/>
      <c r="BQZ4" s="372"/>
      <c r="BRA4" s="372"/>
      <c r="BRB4" s="372"/>
      <c r="BRC4" s="372"/>
      <c r="BRD4" s="372"/>
      <c r="BRE4" s="372"/>
      <c r="BRF4" s="372"/>
      <c r="BRG4" s="372"/>
      <c r="BRH4" s="372"/>
      <c r="BRI4" s="372"/>
      <c r="BRJ4" s="372"/>
      <c r="BRK4" s="372"/>
      <c r="BRL4" s="372"/>
      <c r="BRM4" s="372"/>
      <c r="BRN4" s="372"/>
      <c r="BRO4" s="372"/>
      <c r="BRP4" s="372"/>
      <c r="BRQ4" s="372"/>
      <c r="BRR4" s="372"/>
      <c r="BRS4" s="372"/>
      <c r="BRT4" s="372"/>
      <c r="BRU4" s="372"/>
      <c r="BRV4" s="372"/>
      <c r="BRW4" s="372"/>
      <c r="BRX4" s="372"/>
      <c r="BRY4" s="372"/>
      <c r="BRZ4" s="372"/>
      <c r="BSA4" s="372"/>
      <c r="BSB4" s="372"/>
      <c r="BSC4" s="372"/>
      <c r="BSD4" s="372"/>
      <c r="BSE4" s="372"/>
      <c r="BSF4" s="372"/>
      <c r="BSG4" s="372"/>
      <c r="BSH4" s="372"/>
      <c r="BSI4" s="372"/>
      <c r="BSJ4" s="372"/>
      <c r="BSK4" s="372"/>
      <c r="BSL4" s="372"/>
      <c r="BSM4" s="372"/>
      <c r="BSN4" s="372"/>
      <c r="BSO4" s="372"/>
      <c r="BSP4" s="372"/>
      <c r="BSQ4" s="372"/>
      <c r="BSR4" s="372"/>
      <c r="BSS4" s="372"/>
      <c r="BST4" s="372"/>
      <c r="BSU4" s="372"/>
      <c r="BSV4" s="372"/>
      <c r="BSW4" s="372"/>
      <c r="BSX4" s="372"/>
      <c r="BSY4" s="372"/>
      <c r="BSZ4" s="372"/>
      <c r="BTA4" s="372"/>
      <c r="BTB4" s="372"/>
      <c r="BTC4" s="372"/>
      <c r="BTD4" s="372"/>
      <c r="BTE4" s="372"/>
      <c r="BTF4" s="372"/>
      <c r="BTG4" s="372"/>
      <c r="BTH4" s="372"/>
      <c r="BTI4" s="372"/>
      <c r="BTJ4" s="372"/>
      <c r="BTK4" s="372"/>
      <c r="BTL4" s="372"/>
      <c r="BTM4" s="372"/>
      <c r="BTN4" s="372"/>
      <c r="BTO4" s="372"/>
      <c r="BTP4" s="372"/>
      <c r="BTQ4" s="372"/>
      <c r="BTR4" s="372"/>
      <c r="BTS4" s="372"/>
      <c r="BTT4" s="372"/>
      <c r="BTU4" s="372"/>
      <c r="BTV4" s="372"/>
      <c r="BTW4" s="372"/>
      <c r="BTX4" s="372"/>
      <c r="BTY4" s="372"/>
      <c r="BTZ4" s="372"/>
      <c r="BUA4" s="372"/>
      <c r="BUB4" s="372"/>
      <c r="BUC4" s="372"/>
      <c r="BUD4" s="372"/>
      <c r="BUE4" s="372"/>
      <c r="BUF4" s="372"/>
      <c r="BUG4" s="372"/>
      <c r="BUH4" s="372"/>
      <c r="BUI4" s="372"/>
      <c r="BUJ4" s="372"/>
      <c r="BUK4" s="372"/>
      <c r="BUL4" s="372"/>
      <c r="BUM4" s="372"/>
      <c r="BUN4" s="372"/>
      <c r="BUO4" s="372"/>
      <c r="BUP4" s="372"/>
      <c r="BUQ4" s="372"/>
      <c r="BUR4" s="372"/>
      <c r="BUS4" s="372"/>
      <c r="BUT4" s="372"/>
      <c r="BUU4" s="372"/>
      <c r="BUV4" s="372"/>
      <c r="BUW4" s="372"/>
      <c r="BUX4" s="372"/>
      <c r="BUY4" s="372"/>
      <c r="BUZ4" s="372"/>
      <c r="BVA4" s="372"/>
      <c r="BVB4" s="372"/>
      <c r="BVC4" s="372"/>
      <c r="BVD4" s="372"/>
      <c r="BVE4" s="372"/>
      <c r="BVF4" s="372"/>
      <c r="BVG4" s="372"/>
      <c r="BVH4" s="372"/>
      <c r="BVI4" s="372"/>
      <c r="BVJ4" s="372"/>
      <c r="BVK4" s="372"/>
      <c r="BVL4" s="372"/>
      <c r="BVM4" s="372"/>
      <c r="BVN4" s="372"/>
      <c r="BVO4" s="372"/>
      <c r="BVP4" s="372"/>
      <c r="BVQ4" s="372"/>
      <c r="BVR4" s="372"/>
      <c r="BVS4" s="372"/>
      <c r="BVT4" s="372"/>
      <c r="BVU4" s="372"/>
      <c r="BVV4" s="372"/>
      <c r="BVW4" s="372"/>
      <c r="BVX4" s="372"/>
      <c r="BVY4" s="372"/>
      <c r="BVZ4" s="372"/>
      <c r="BWA4" s="372"/>
      <c r="BWB4" s="372"/>
      <c r="BWC4" s="372"/>
      <c r="BWD4" s="372"/>
      <c r="BWE4" s="372"/>
      <c r="BWF4" s="372"/>
      <c r="BWG4" s="372"/>
      <c r="BWH4" s="372"/>
      <c r="BWI4" s="372"/>
      <c r="BWJ4" s="372"/>
      <c r="BWK4" s="372"/>
      <c r="BWL4" s="372"/>
      <c r="BWM4" s="372"/>
      <c r="BWN4" s="372"/>
      <c r="BWO4" s="372"/>
      <c r="BWP4" s="372"/>
      <c r="BWQ4" s="372"/>
      <c r="BWR4" s="372"/>
      <c r="BWS4" s="372"/>
      <c r="BWT4" s="372"/>
      <c r="BWU4" s="372"/>
      <c r="BWV4" s="372"/>
      <c r="BWW4" s="372"/>
      <c r="BWX4" s="372"/>
      <c r="BWY4" s="372"/>
      <c r="BWZ4" s="372"/>
      <c r="BXA4" s="372"/>
      <c r="BXB4" s="372"/>
      <c r="BXC4" s="372"/>
      <c r="BXD4" s="372"/>
      <c r="BXE4" s="372"/>
      <c r="BXF4" s="372"/>
      <c r="BXG4" s="372"/>
      <c r="BXH4" s="372"/>
      <c r="BXI4" s="372"/>
      <c r="BXJ4" s="372"/>
      <c r="BXK4" s="372"/>
      <c r="BXL4" s="372"/>
      <c r="BXM4" s="372"/>
      <c r="BXN4" s="372"/>
      <c r="BXO4" s="372"/>
      <c r="BXP4" s="372"/>
      <c r="BXQ4" s="372"/>
      <c r="BXR4" s="372"/>
      <c r="BXS4" s="372"/>
      <c r="BXT4" s="372"/>
      <c r="BXU4" s="372"/>
      <c r="BXV4" s="372"/>
      <c r="BXW4" s="372"/>
      <c r="BXX4" s="372"/>
      <c r="BXY4" s="372"/>
      <c r="BXZ4" s="372"/>
      <c r="BYA4" s="372"/>
      <c r="BYB4" s="372"/>
      <c r="BYC4" s="372"/>
      <c r="BYD4" s="372"/>
      <c r="BYE4" s="372"/>
      <c r="BYF4" s="372"/>
      <c r="BYG4" s="372"/>
      <c r="BYH4" s="372"/>
      <c r="BYI4" s="372"/>
      <c r="BYJ4" s="372"/>
      <c r="BYK4" s="372"/>
      <c r="BYL4" s="372"/>
      <c r="BYM4" s="372"/>
      <c r="BYN4" s="372"/>
      <c r="BYO4" s="372"/>
      <c r="BYP4" s="372"/>
      <c r="BYQ4" s="372"/>
      <c r="BYR4" s="372"/>
      <c r="BYS4" s="372"/>
      <c r="BYT4" s="372"/>
      <c r="BYU4" s="372"/>
      <c r="BYV4" s="372"/>
      <c r="BYW4" s="372"/>
      <c r="BYX4" s="372"/>
      <c r="BYY4" s="372"/>
      <c r="BYZ4" s="372"/>
      <c r="BZA4" s="372"/>
      <c r="BZB4" s="372"/>
      <c r="BZC4" s="372"/>
      <c r="BZD4" s="372"/>
      <c r="BZE4" s="372"/>
      <c r="BZF4" s="372"/>
      <c r="BZG4" s="372"/>
      <c r="BZH4" s="372"/>
      <c r="BZI4" s="372"/>
      <c r="BZJ4" s="372"/>
      <c r="BZK4" s="372"/>
      <c r="BZL4" s="372"/>
      <c r="BZM4" s="372"/>
      <c r="BZN4" s="372"/>
      <c r="BZO4" s="372"/>
      <c r="BZP4" s="372"/>
      <c r="BZQ4" s="372"/>
      <c r="BZR4" s="372"/>
      <c r="BZS4" s="372"/>
      <c r="BZT4" s="372"/>
      <c r="BZU4" s="372"/>
      <c r="BZV4" s="372"/>
      <c r="BZW4" s="372"/>
      <c r="BZX4" s="372"/>
      <c r="BZY4" s="372"/>
      <c r="BZZ4" s="372"/>
      <c r="CAA4" s="372"/>
      <c r="CAB4" s="372"/>
      <c r="CAC4" s="372"/>
      <c r="CAD4" s="372"/>
      <c r="CAE4" s="372"/>
      <c r="CAF4" s="372"/>
      <c r="CAG4" s="372"/>
      <c r="CAH4" s="372"/>
      <c r="CAI4" s="372"/>
      <c r="CAJ4" s="372"/>
      <c r="CAK4" s="372"/>
      <c r="CAL4" s="372"/>
      <c r="CAM4" s="372"/>
      <c r="CAN4" s="372"/>
      <c r="CAO4" s="372"/>
      <c r="CAP4" s="372"/>
      <c r="CAQ4" s="372"/>
      <c r="CAR4" s="372"/>
      <c r="CAS4" s="372"/>
      <c r="CAT4" s="372"/>
      <c r="CAU4" s="372"/>
      <c r="CAV4" s="372"/>
      <c r="CAW4" s="372"/>
      <c r="CAX4" s="372"/>
      <c r="CAY4" s="372"/>
      <c r="CAZ4" s="372"/>
      <c r="CBA4" s="372"/>
      <c r="CBB4" s="372"/>
      <c r="CBC4" s="372"/>
      <c r="CBD4" s="372"/>
      <c r="CBE4" s="372"/>
      <c r="CBF4" s="372"/>
      <c r="CBG4" s="372"/>
      <c r="CBH4" s="372"/>
      <c r="CBI4" s="372"/>
      <c r="CBJ4" s="372"/>
      <c r="CBK4" s="372"/>
      <c r="CBL4" s="372"/>
      <c r="CBM4" s="372"/>
      <c r="CBN4" s="372"/>
      <c r="CBO4" s="372"/>
      <c r="CBP4" s="372"/>
      <c r="CBQ4" s="372"/>
      <c r="CBR4" s="372"/>
      <c r="CBS4" s="372"/>
      <c r="CBT4" s="372"/>
      <c r="CBU4" s="372"/>
      <c r="CBV4" s="372"/>
      <c r="CBW4" s="372"/>
      <c r="CBX4" s="372"/>
      <c r="CBY4" s="372"/>
      <c r="CBZ4" s="372"/>
      <c r="CCA4" s="372"/>
      <c r="CCB4" s="372"/>
      <c r="CCC4" s="372"/>
      <c r="CCD4" s="372"/>
      <c r="CCE4" s="372"/>
      <c r="CCF4" s="372"/>
      <c r="CCG4" s="372"/>
      <c r="CCH4" s="372"/>
      <c r="CCI4" s="372"/>
      <c r="CCJ4" s="372"/>
      <c r="CCK4" s="372"/>
      <c r="CCL4" s="372"/>
      <c r="CCM4" s="372"/>
      <c r="CCN4" s="372"/>
      <c r="CCO4" s="372"/>
      <c r="CCP4" s="372"/>
      <c r="CCQ4" s="372"/>
      <c r="CCR4" s="372"/>
      <c r="CCS4" s="372"/>
      <c r="CCT4" s="372"/>
      <c r="CCU4" s="372"/>
      <c r="CCV4" s="372"/>
      <c r="CCW4" s="372"/>
      <c r="CCX4" s="372"/>
      <c r="CCY4" s="372"/>
      <c r="CCZ4" s="372"/>
      <c r="CDA4" s="372"/>
      <c r="CDB4" s="372"/>
      <c r="CDC4" s="372"/>
      <c r="CDD4" s="372"/>
      <c r="CDE4" s="372"/>
      <c r="CDF4" s="372"/>
      <c r="CDG4" s="372"/>
      <c r="CDH4" s="372"/>
      <c r="CDI4" s="372"/>
      <c r="CDJ4" s="372"/>
      <c r="CDK4" s="372"/>
      <c r="CDL4" s="372"/>
      <c r="CDM4" s="372"/>
      <c r="CDN4" s="372"/>
      <c r="CDO4" s="372"/>
      <c r="CDP4" s="372"/>
      <c r="CDQ4" s="372"/>
      <c r="CDR4" s="372"/>
      <c r="CDS4" s="372"/>
      <c r="CDT4" s="372"/>
      <c r="CDU4" s="372"/>
      <c r="CDV4" s="372"/>
      <c r="CDW4" s="372"/>
      <c r="CDX4" s="372"/>
      <c r="CDY4" s="372"/>
      <c r="CDZ4" s="372"/>
      <c r="CEA4" s="372"/>
      <c r="CEB4" s="372"/>
      <c r="CEC4" s="372"/>
      <c r="CED4" s="372"/>
      <c r="CEE4" s="372"/>
      <c r="CEF4" s="372"/>
      <c r="CEG4" s="372"/>
      <c r="CEH4" s="372"/>
      <c r="CEI4" s="372"/>
      <c r="CEJ4" s="372"/>
      <c r="CEK4" s="372"/>
      <c r="CEL4" s="372"/>
      <c r="CEM4" s="372"/>
      <c r="CEN4" s="372"/>
      <c r="CEO4" s="372"/>
      <c r="CEP4" s="372"/>
      <c r="CEQ4" s="372"/>
      <c r="CER4" s="372"/>
      <c r="CES4" s="372"/>
      <c r="CET4" s="372"/>
      <c r="CEU4" s="372"/>
      <c r="CEV4" s="372"/>
      <c r="CEW4" s="372"/>
      <c r="CEX4" s="372"/>
      <c r="CEY4" s="372"/>
      <c r="CEZ4" s="372"/>
      <c r="CFA4" s="372"/>
      <c r="CFB4" s="372"/>
      <c r="CFC4" s="372"/>
      <c r="CFD4" s="372"/>
      <c r="CFE4" s="372"/>
      <c r="CFF4" s="372"/>
      <c r="CFG4" s="372"/>
      <c r="CFH4" s="372"/>
      <c r="CFI4" s="372"/>
      <c r="CFJ4" s="372"/>
      <c r="CFK4" s="372"/>
      <c r="CFL4" s="372"/>
      <c r="CFM4" s="372"/>
      <c r="CFN4" s="372"/>
      <c r="CFO4" s="372"/>
      <c r="CFP4" s="372"/>
      <c r="CFQ4" s="372"/>
      <c r="CFR4" s="372"/>
      <c r="CFS4" s="372"/>
      <c r="CFT4" s="372"/>
      <c r="CFU4" s="372"/>
      <c r="CFV4" s="372"/>
      <c r="CFW4" s="372"/>
      <c r="CFX4" s="372"/>
      <c r="CFY4" s="372"/>
      <c r="CFZ4" s="372"/>
      <c r="CGA4" s="372"/>
      <c r="CGB4" s="372"/>
      <c r="CGC4" s="372"/>
      <c r="CGD4" s="372"/>
      <c r="CGE4" s="372"/>
      <c r="CGF4" s="372"/>
      <c r="CGG4" s="372"/>
      <c r="CGH4" s="372"/>
      <c r="CGI4" s="372"/>
      <c r="CGJ4" s="372"/>
      <c r="CGK4" s="372"/>
      <c r="CGL4" s="372"/>
      <c r="CGM4" s="372"/>
      <c r="CGN4" s="372"/>
      <c r="CGO4" s="372"/>
      <c r="CGP4" s="372"/>
      <c r="CGQ4" s="372"/>
      <c r="CGR4" s="372"/>
      <c r="CGS4" s="372"/>
      <c r="CGT4" s="372"/>
      <c r="CGU4" s="372"/>
      <c r="CGV4" s="372"/>
      <c r="CGW4" s="372"/>
      <c r="CGX4" s="372"/>
      <c r="CGY4" s="372"/>
      <c r="CGZ4" s="372"/>
      <c r="CHA4" s="372"/>
      <c r="CHB4" s="372"/>
      <c r="CHC4" s="372"/>
      <c r="CHD4" s="372"/>
      <c r="CHE4" s="372"/>
      <c r="CHF4" s="372"/>
      <c r="CHG4" s="372"/>
      <c r="CHH4" s="372"/>
      <c r="CHI4" s="372"/>
      <c r="CHJ4" s="372"/>
      <c r="CHK4" s="372"/>
      <c r="CHL4" s="372"/>
      <c r="CHM4" s="372"/>
      <c r="CHN4" s="372"/>
      <c r="CHO4" s="372"/>
      <c r="CHP4" s="372"/>
      <c r="CHQ4" s="372"/>
      <c r="CHR4" s="372"/>
      <c r="CHS4" s="372"/>
      <c r="CHT4" s="372"/>
      <c r="CHU4" s="372"/>
      <c r="CHV4" s="372"/>
      <c r="CHW4" s="372"/>
      <c r="CHX4" s="372"/>
      <c r="CHY4" s="372"/>
      <c r="CHZ4" s="372"/>
      <c r="CIA4" s="372"/>
      <c r="CIB4" s="372"/>
      <c r="CIC4" s="372"/>
      <c r="CID4" s="372"/>
      <c r="CIE4" s="372"/>
      <c r="CIF4" s="372"/>
      <c r="CIG4" s="372"/>
      <c r="CIH4" s="372"/>
      <c r="CII4" s="372"/>
      <c r="CIJ4" s="372"/>
      <c r="CIK4" s="372"/>
      <c r="CIL4" s="372"/>
      <c r="CIM4" s="372"/>
      <c r="CIN4" s="372"/>
      <c r="CIO4" s="372"/>
      <c r="CIP4" s="372"/>
      <c r="CIQ4" s="372"/>
      <c r="CIR4" s="372"/>
      <c r="CIS4" s="372"/>
      <c r="CIT4" s="372"/>
      <c r="CIU4" s="372"/>
      <c r="CIV4" s="372"/>
      <c r="CIW4" s="372"/>
      <c r="CIX4" s="372"/>
      <c r="CIY4" s="372"/>
      <c r="CIZ4" s="372"/>
      <c r="CJA4" s="372"/>
      <c r="CJB4" s="372"/>
      <c r="CJC4" s="372"/>
      <c r="CJD4" s="372"/>
      <c r="CJE4" s="372"/>
      <c r="CJF4" s="372"/>
      <c r="CJG4" s="372"/>
      <c r="CJH4" s="372"/>
      <c r="CJI4" s="372"/>
      <c r="CJJ4" s="372"/>
      <c r="CJK4" s="372"/>
      <c r="CJL4" s="372"/>
      <c r="CJM4" s="372"/>
      <c r="CJN4" s="372"/>
      <c r="CJO4" s="372"/>
      <c r="CJP4" s="372"/>
      <c r="CJQ4" s="372"/>
      <c r="CJR4" s="372"/>
      <c r="CJS4" s="372"/>
      <c r="CJT4" s="372"/>
      <c r="CJU4" s="372"/>
      <c r="CJV4" s="372"/>
      <c r="CJW4" s="372"/>
      <c r="CJX4" s="372"/>
      <c r="CJY4" s="372"/>
      <c r="CJZ4" s="372"/>
      <c r="CKA4" s="372"/>
      <c r="CKB4" s="372"/>
      <c r="CKC4" s="372"/>
      <c r="CKD4" s="372"/>
      <c r="CKE4" s="372"/>
      <c r="CKF4" s="372"/>
      <c r="CKG4" s="372"/>
      <c r="CKH4" s="372"/>
      <c r="CKI4" s="372"/>
      <c r="CKJ4" s="372"/>
      <c r="CKK4" s="372"/>
      <c r="CKL4" s="372"/>
      <c r="CKM4" s="372"/>
      <c r="CKN4" s="372"/>
      <c r="CKO4" s="372"/>
      <c r="CKP4" s="372"/>
      <c r="CKQ4" s="372"/>
      <c r="CKR4" s="372"/>
      <c r="CKS4" s="372"/>
      <c r="CKT4" s="372"/>
      <c r="CKU4" s="372"/>
      <c r="CKV4" s="372"/>
      <c r="CKW4" s="372"/>
      <c r="CKX4" s="372"/>
      <c r="CKY4" s="372"/>
      <c r="CKZ4" s="372"/>
      <c r="CLA4" s="372"/>
      <c r="CLB4" s="372"/>
      <c r="CLC4" s="372"/>
      <c r="CLD4" s="372"/>
      <c r="CLE4" s="372"/>
      <c r="CLF4" s="372"/>
      <c r="CLG4" s="372"/>
      <c r="CLH4" s="372"/>
      <c r="CLI4" s="372"/>
      <c r="CLJ4" s="372"/>
      <c r="CLK4" s="372"/>
      <c r="CLL4" s="372"/>
      <c r="CLM4" s="372"/>
      <c r="CLN4" s="372"/>
      <c r="CLO4" s="372"/>
      <c r="CLP4" s="372"/>
      <c r="CLQ4" s="372"/>
      <c r="CLR4" s="372"/>
      <c r="CLS4" s="372"/>
      <c r="CLT4" s="372"/>
      <c r="CLU4" s="372"/>
      <c r="CLV4" s="372"/>
      <c r="CLW4" s="372"/>
      <c r="CLX4" s="372"/>
      <c r="CLY4" s="372"/>
      <c r="CLZ4" s="372"/>
      <c r="CMA4" s="372"/>
      <c r="CMB4" s="372"/>
      <c r="CMC4" s="372"/>
      <c r="CMD4" s="372"/>
      <c r="CME4" s="372"/>
      <c r="CMF4" s="372"/>
      <c r="CMG4" s="372"/>
      <c r="CMH4" s="372"/>
      <c r="CMI4" s="372"/>
      <c r="CMJ4" s="372"/>
      <c r="CMK4" s="372"/>
      <c r="CML4" s="372"/>
      <c r="CMM4" s="372"/>
      <c r="CMN4" s="372"/>
      <c r="CMO4" s="372"/>
      <c r="CMP4" s="372"/>
      <c r="CMQ4" s="372"/>
      <c r="CMR4" s="372"/>
      <c r="CMS4" s="372"/>
      <c r="CMT4" s="372"/>
      <c r="CMU4" s="372"/>
      <c r="CMV4" s="372"/>
      <c r="CMW4" s="372"/>
      <c r="CMX4" s="372"/>
      <c r="CMY4" s="372"/>
      <c r="CMZ4" s="372"/>
      <c r="CNA4" s="372"/>
      <c r="CNB4" s="372"/>
      <c r="CNC4" s="372"/>
      <c r="CND4" s="372"/>
      <c r="CNE4" s="372"/>
      <c r="CNF4" s="372"/>
      <c r="CNG4" s="372"/>
      <c r="CNH4" s="372"/>
      <c r="CNI4" s="372"/>
      <c r="CNJ4" s="372"/>
      <c r="CNK4" s="372"/>
      <c r="CNL4" s="372"/>
      <c r="CNM4" s="372"/>
      <c r="CNN4" s="372"/>
      <c r="CNO4" s="372"/>
      <c r="CNP4" s="372"/>
      <c r="CNQ4" s="372"/>
      <c r="CNR4" s="372"/>
      <c r="CNS4" s="372"/>
      <c r="CNT4" s="372"/>
      <c r="CNU4" s="372"/>
      <c r="CNV4" s="372"/>
      <c r="CNW4" s="372"/>
      <c r="CNX4" s="372"/>
      <c r="CNY4" s="372"/>
      <c r="CNZ4" s="372"/>
      <c r="COA4" s="372"/>
      <c r="COB4" s="372"/>
      <c r="COC4" s="372"/>
      <c r="COD4" s="372"/>
      <c r="COE4" s="372"/>
      <c r="COF4" s="372"/>
      <c r="COG4" s="372"/>
      <c r="COH4" s="372"/>
      <c r="COI4" s="372"/>
      <c r="COJ4" s="372"/>
      <c r="COK4" s="372"/>
      <c r="COL4" s="372"/>
      <c r="COM4" s="372"/>
      <c r="CON4" s="372"/>
      <c r="COO4" s="372"/>
      <c r="COP4" s="372"/>
      <c r="COQ4" s="372"/>
      <c r="COR4" s="372"/>
      <c r="COS4" s="372"/>
      <c r="COT4" s="372"/>
      <c r="COU4" s="372"/>
      <c r="COV4" s="372"/>
      <c r="COW4" s="372"/>
      <c r="COX4" s="372"/>
      <c r="COY4" s="372"/>
      <c r="COZ4" s="372"/>
      <c r="CPA4" s="372"/>
      <c r="CPB4" s="372"/>
      <c r="CPC4" s="372"/>
      <c r="CPD4" s="372"/>
      <c r="CPE4" s="372"/>
      <c r="CPF4" s="372"/>
      <c r="CPG4" s="372"/>
      <c r="CPH4" s="372"/>
      <c r="CPI4" s="372"/>
      <c r="CPJ4" s="372"/>
      <c r="CPK4" s="372"/>
      <c r="CPL4" s="372"/>
      <c r="CPM4" s="372"/>
      <c r="CPN4" s="372"/>
      <c r="CPO4" s="372"/>
      <c r="CPP4" s="372"/>
      <c r="CPQ4" s="372"/>
      <c r="CPR4" s="372"/>
      <c r="CPS4" s="372"/>
      <c r="CPT4" s="372"/>
      <c r="CPU4" s="372"/>
      <c r="CPV4" s="372"/>
      <c r="CPW4" s="372"/>
      <c r="CPX4" s="372"/>
      <c r="CPY4" s="372"/>
      <c r="CPZ4" s="372"/>
      <c r="CQA4" s="372"/>
      <c r="CQB4" s="372"/>
      <c r="CQC4" s="372"/>
      <c r="CQD4" s="372"/>
      <c r="CQE4" s="372"/>
      <c r="CQF4" s="372"/>
      <c r="CQG4" s="372"/>
      <c r="CQH4" s="372"/>
      <c r="CQI4" s="372"/>
      <c r="CQJ4" s="372"/>
      <c r="CQK4" s="372"/>
      <c r="CQL4" s="372"/>
      <c r="CQM4" s="372"/>
      <c r="CQN4" s="372"/>
      <c r="CQO4" s="372"/>
      <c r="CQP4" s="372"/>
      <c r="CQQ4" s="372"/>
      <c r="CQR4" s="372"/>
      <c r="CQS4" s="372"/>
      <c r="CQT4" s="372"/>
      <c r="CQU4" s="372"/>
      <c r="CQV4" s="372"/>
      <c r="CQW4" s="372"/>
      <c r="CQX4" s="372"/>
      <c r="CQY4" s="372"/>
      <c r="CQZ4" s="372"/>
      <c r="CRA4" s="372"/>
      <c r="CRB4" s="372"/>
      <c r="CRC4" s="372"/>
      <c r="CRD4" s="372"/>
      <c r="CRE4" s="372"/>
      <c r="CRF4" s="372"/>
      <c r="CRG4" s="372"/>
      <c r="CRH4" s="372"/>
      <c r="CRI4" s="372"/>
      <c r="CRJ4" s="372"/>
      <c r="CRK4" s="372"/>
      <c r="CRL4" s="372"/>
      <c r="CRM4" s="372"/>
      <c r="CRN4" s="372"/>
      <c r="CRO4" s="372"/>
      <c r="CRP4" s="372"/>
      <c r="CRQ4" s="372"/>
      <c r="CRR4" s="372"/>
      <c r="CRS4" s="372"/>
      <c r="CRT4" s="372"/>
      <c r="CRU4" s="372"/>
      <c r="CRV4" s="372"/>
      <c r="CRW4" s="372"/>
      <c r="CRX4" s="372"/>
      <c r="CRY4" s="372"/>
      <c r="CRZ4" s="372"/>
      <c r="CSA4" s="372"/>
      <c r="CSB4" s="372"/>
      <c r="CSC4" s="372"/>
      <c r="CSD4" s="372"/>
      <c r="CSE4" s="372"/>
      <c r="CSF4" s="372"/>
      <c r="CSG4" s="372"/>
      <c r="CSH4" s="372"/>
      <c r="CSI4" s="372"/>
      <c r="CSJ4" s="372"/>
      <c r="CSK4" s="372"/>
      <c r="CSL4" s="372"/>
      <c r="CSM4" s="372"/>
      <c r="CSN4" s="372"/>
      <c r="CSO4" s="372"/>
      <c r="CSP4" s="372"/>
      <c r="CSQ4" s="372"/>
      <c r="CSR4" s="372"/>
      <c r="CSS4" s="372"/>
      <c r="CST4" s="372"/>
      <c r="CSU4" s="372"/>
      <c r="CSV4" s="372"/>
      <c r="CSW4" s="372"/>
      <c r="CSX4" s="372"/>
      <c r="CSY4" s="372"/>
      <c r="CSZ4" s="372"/>
      <c r="CTA4" s="372"/>
      <c r="CTB4" s="372"/>
      <c r="CTC4" s="372"/>
      <c r="CTD4" s="372"/>
      <c r="CTE4" s="372"/>
      <c r="CTF4" s="372"/>
      <c r="CTG4" s="372"/>
      <c r="CTH4" s="372"/>
      <c r="CTI4" s="372"/>
      <c r="CTJ4" s="372"/>
      <c r="CTK4" s="372"/>
      <c r="CTL4" s="372"/>
      <c r="CTM4" s="372"/>
      <c r="CTN4" s="372"/>
      <c r="CTO4" s="372"/>
      <c r="CTP4" s="372"/>
      <c r="CTQ4" s="372"/>
      <c r="CTR4" s="372"/>
      <c r="CTS4" s="372"/>
      <c r="CTT4" s="372"/>
      <c r="CTU4" s="372"/>
      <c r="CTV4" s="372"/>
      <c r="CTW4" s="372"/>
      <c r="CTX4" s="372"/>
      <c r="CTY4" s="372"/>
      <c r="CTZ4" s="372"/>
      <c r="CUA4" s="372"/>
      <c r="CUB4" s="372"/>
      <c r="CUC4" s="372"/>
      <c r="CUD4" s="372"/>
      <c r="CUE4" s="372"/>
      <c r="CUF4" s="372"/>
      <c r="CUG4" s="372"/>
      <c r="CUH4" s="372"/>
      <c r="CUI4" s="372"/>
      <c r="CUJ4" s="372"/>
      <c r="CUK4" s="372"/>
      <c r="CUL4" s="372"/>
      <c r="CUM4" s="372"/>
      <c r="CUN4" s="372"/>
      <c r="CUO4" s="372"/>
      <c r="CUP4" s="372"/>
      <c r="CUQ4" s="372"/>
      <c r="CUR4" s="372"/>
      <c r="CUS4" s="372"/>
      <c r="CUT4" s="372"/>
      <c r="CUU4" s="372"/>
      <c r="CUV4" s="372"/>
      <c r="CUW4" s="372"/>
      <c r="CUX4" s="372"/>
      <c r="CUY4" s="372"/>
      <c r="CUZ4" s="372"/>
      <c r="CVA4" s="372"/>
      <c r="CVB4" s="372"/>
      <c r="CVC4" s="372"/>
      <c r="CVD4" s="372"/>
      <c r="CVE4" s="372"/>
      <c r="CVF4" s="372"/>
      <c r="CVG4" s="372"/>
      <c r="CVH4" s="372"/>
      <c r="CVI4" s="372"/>
      <c r="CVJ4" s="372"/>
      <c r="CVK4" s="372"/>
      <c r="CVL4" s="372"/>
      <c r="CVM4" s="372"/>
      <c r="CVN4" s="372"/>
      <c r="CVO4" s="372"/>
      <c r="CVP4" s="372"/>
      <c r="CVQ4" s="372"/>
      <c r="CVR4" s="372"/>
      <c r="CVS4" s="372"/>
      <c r="CVT4" s="372"/>
      <c r="CVU4" s="372"/>
      <c r="CVV4" s="372"/>
      <c r="CVW4" s="372"/>
      <c r="CVX4" s="372"/>
      <c r="CVY4" s="372"/>
      <c r="CVZ4" s="372"/>
      <c r="CWA4" s="372"/>
      <c r="CWB4" s="372"/>
      <c r="CWC4" s="372"/>
      <c r="CWD4" s="372"/>
      <c r="CWE4" s="372"/>
      <c r="CWF4" s="372"/>
      <c r="CWG4" s="372"/>
      <c r="CWH4" s="372"/>
      <c r="CWI4" s="372"/>
      <c r="CWJ4" s="372"/>
      <c r="CWK4" s="372"/>
      <c r="CWL4" s="372"/>
      <c r="CWM4" s="372"/>
      <c r="CWN4" s="372"/>
      <c r="CWO4" s="372"/>
      <c r="CWP4" s="372"/>
      <c r="CWQ4" s="372"/>
      <c r="CWR4" s="372"/>
      <c r="CWS4" s="372"/>
      <c r="CWT4" s="372"/>
      <c r="CWU4" s="372"/>
      <c r="CWV4" s="372"/>
      <c r="CWW4" s="372"/>
      <c r="CWX4" s="372"/>
      <c r="CWY4" s="372"/>
      <c r="CWZ4" s="372"/>
      <c r="CXA4" s="372"/>
      <c r="CXB4" s="372"/>
      <c r="CXC4" s="372"/>
      <c r="CXD4" s="372"/>
      <c r="CXE4" s="372"/>
      <c r="CXF4" s="372"/>
      <c r="CXG4" s="372"/>
      <c r="CXH4" s="372"/>
      <c r="CXI4" s="372"/>
      <c r="CXJ4" s="372"/>
      <c r="CXK4" s="372"/>
      <c r="CXL4" s="372"/>
      <c r="CXM4" s="372"/>
      <c r="CXN4" s="372"/>
      <c r="CXO4" s="372"/>
      <c r="CXP4" s="372"/>
      <c r="CXQ4" s="372"/>
      <c r="CXR4" s="372"/>
      <c r="CXS4" s="372"/>
      <c r="CXT4" s="372"/>
      <c r="CXU4" s="372"/>
      <c r="CXV4" s="372"/>
      <c r="CXW4" s="372"/>
      <c r="CXX4" s="372"/>
      <c r="CXY4" s="372"/>
      <c r="CXZ4" s="372"/>
      <c r="CYA4" s="372"/>
      <c r="CYB4" s="372"/>
      <c r="CYC4" s="372"/>
      <c r="CYD4" s="372"/>
      <c r="CYE4" s="372"/>
      <c r="CYF4" s="372"/>
      <c r="CYG4" s="372"/>
      <c r="CYH4" s="372"/>
      <c r="CYI4" s="372"/>
      <c r="CYJ4" s="372"/>
      <c r="CYK4" s="372"/>
      <c r="CYL4" s="372"/>
      <c r="CYM4" s="372"/>
      <c r="CYN4" s="372"/>
      <c r="CYO4" s="372"/>
      <c r="CYP4" s="372"/>
      <c r="CYQ4" s="372"/>
      <c r="CYR4" s="372"/>
      <c r="CYS4" s="372"/>
      <c r="CYT4" s="372"/>
      <c r="CYU4" s="372"/>
      <c r="CYV4" s="372"/>
      <c r="CYW4" s="372"/>
      <c r="CYX4" s="372"/>
      <c r="CYY4" s="372"/>
      <c r="CYZ4" s="372"/>
      <c r="CZA4" s="372"/>
      <c r="CZB4" s="372"/>
      <c r="CZC4" s="372"/>
      <c r="CZD4" s="372"/>
      <c r="CZE4" s="372"/>
      <c r="CZF4" s="372"/>
      <c r="CZG4" s="372"/>
      <c r="CZH4" s="372"/>
      <c r="CZI4" s="372"/>
      <c r="CZJ4" s="372"/>
      <c r="CZK4" s="372"/>
      <c r="CZL4" s="372"/>
      <c r="CZM4" s="372"/>
      <c r="CZN4" s="372"/>
      <c r="CZO4" s="372"/>
      <c r="CZP4" s="372"/>
      <c r="CZQ4" s="372"/>
      <c r="CZR4" s="372"/>
      <c r="CZS4" s="372"/>
      <c r="CZT4" s="372"/>
      <c r="CZU4" s="372"/>
      <c r="CZV4" s="372"/>
      <c r="CZW4" s="372"/>
      <c r="CZX4" s="372"/>
      <c r="CZY4" s="372"/>
      <c r="CZZ4" s="372"/>
      <c r="DAA4" s="372"/>
      <c r="DAB4" s="372"/>
      <c r="DAC4" s="372"/>
      <c r="DAD4" s="372"/>
      <c r="DAE4" s="372"/>
      <c r="DAF4" s="372"/>
      <c r="DAG4" s="372"/>
      <c r="DAH4" s="372"/>
      <c r="DAI4" s="372"/>
      <c r="DAJ4" s="372"/>
      <c r="DAK4" s="372"/>
      <c r="DAL4" s="372"/>
      <c r="DAM4" s="372"/>
      <c r="DAN4" s="372"/>
      <c r="DAO4" s="372"/>
      <c r="DAP4" s="372"/>
      <c r="DAQ4" s="372"/>
      <c r="DAR4" s="372"/>
      <c r="DAS4" s="372"/>
      <c r="DAT4" s="372"/>
      <c r="DAU4" s="372"/>
      <c r="DAV4" s="372"/>
      <c r="DAW4" s="372"/>
      <c r="DAX4" s="372"/>
      <c r="DAY4" s="372"/>
      <c r="DAZ4" s="372"/>
      <c r="DBA4" s="372"/>
      <c r="DBB4" s="372"/>
      <c r="DBC4" s="372"/>
      <c r="DBD4" s="372"/>
      <c r="DBE4" s="372"/>
      <c r="DBF4" s="372"/>
      <c r="DBG4" s="372"/>
      <c r="DBH4" s="372"/>
      <c r="DBI4" s="372"/>
      <c r="DBJ4" s="372"/>
      <c r="DBK4" s="372"/>
      <c r="DBL4" s="372"/>
      <c r="DBM4" s="372"/>
      <c r="DBN4" s="372"/>
      <c r="DBO4" s="372"/>
      <c r="DBP4" s="372"/>
      <c r="DBQ4" s="372"/>
      <c r="DBR4" s="372"/>
      <c r="DBS4" s="372"/>
      <c r="DBT4" s="372"/>
      <c r="DBU4" s="372"/>
      <c r="DBV4" s="372"/>
      <c r="DBW4" s="372"/>
      <c r="DBX4" s="372"/>
      <c r="DBY4" s="372"/>
      <c r="DBZ4" s="372"/>
      <c r="DCA4" s="372"/>
      <c r="DCB4" s="372"/>
      <c r="DCC4" s="372"/>
      <c r="DCD4" s="372"/>
      <c r="DCE4" s="372"/>
      <c r="DCF4" s="372"/>
      <c r="DCG4" s="372"/>
      <c r="DCH4" s="372"/>
      <c r="DCI4" s="372"/>
      <c r="DCJ4" s="372"/>
      <c r="DCK4" s="372"/>
      <c r="DCL4" s="372"/>
      <c r="DCM4" s="372"/>
      <c r="DCN4" s="372"/>
      <c r="DCO4" s="372"/>
      <c r="DCP4" s="372"/>
      <c r="DCQ4" s="372"/>
      <c r="DCR4" s="372"/>
      <c r="DCS4" s="372"/>
      <c r="DCT4" s="372"/>
      <c r="DCU4" s="372"/>
      <c r="DCV4" s="372"/>
      <c r="DCW4" s="372"/>
      <c r="DCX4" s="372"/>
      <c r="DCY4" s="372"/>
      <c r="DCZ4" s="372"/>
      <c r="DDA4" s="372"/>
      <c r="DDB4" s="372"/>
      <c r="DDC4" s="372"/>
      <c r="DDD4" s="372"/>
      <c r="DDE4" s="372"/>
      <c r="DDF4" s="372"/>
      <c r="DDG4" s="372"/>
      <c r="DDH4" s="372"/>
      <c r="DDI4" s="372"/>
      <c r="DDJ4" s="372"/>
      <c r="DDK4" s="372"/>
      <c r="DDL4" s="372"/>
      <c r="DDM4" s="372"/>
      <c r="DDN4" s="372"/>
      <c r="DDO4" s="372"/>
      <c r="DDP4" s="372"/>
      <c r="DDQ4" s="372"/>
      <c r="DDR4" s="372"/>
      <c r="DDS4" s="372"/>
      <c r="DDT4" s="372"/>
      <c r="DDU4" s="372"/>
      <c r="DDV4" s="372"/>
      <c r="DDW4" s="372"/>
      <c r="DDX4" s="372"/>
      <c r="DDY4" s="372"/>
      <c r="DDZ4" s="372"/>
      <c r="DEA4" s="372"/>
      <c r="DEB4" s="372"/>
      <c r="DEC4" s="372"/>
      <c r="DED4" s="372"/>
      <c r="DEE4" s="372"/>
      <c r="DEF4" s="372"/>
      <c r="DEG4" s="372"/>
      <c r="DEH4" s="372"/>
      <c r="DEI4" s="372"/>
      <c r="DEJ4" s="372"/>
      <c r="DEK4" s="372"/>
      <c r="DEL4" s="372"/>
      <c r="DEM4" s="372"/>
      <c r="DEN4" s="372"/>
      <c r="DEO4" s="372"/>
      <c r="DEP4" s="372"/>
      <c r="DEQ4" s="372"/>
      <c r="DER4" s="372"/>
      <c r="DES4" s="372"/>
      <c r="DET4" s="372"/>
      <c r="DEU4" s="372"/>
      <c r="DEV4" s="372"/>
      <c r="DEW4" s="372"/>
      <c r="DEX4" s="372"/>
      <c r="DEY4" s="372"/>
      <c r="DEZ4" s="372"/>
      <c r="DFA4" s="372"/>
      <c r="DFB4" s="372"/>
      <c r="DFC4" s="372"/>
      <c r="DFD4" s="372"/>
      <c r="DFE4" s="372"/>
      <c r="DFF4" s="372"/>
      <c r="DFG4" s="372"/>
      <c r="DFH4" s="372"/>
      <c r="DFI4" s="372"/>
      <c r="DFJ4" s="372"/>
      <c r="DFK4" s="372"/>
      <c r="DFL4" s="372"/>
      <c r="DFM4" s="372"/>
      <c r="DFN4" s="372"/>
      <c r="DFO4" s="372"/>
      <c r="DFP4" s="372"/>
      <c r="DFQ4" s="372"/>
      <c r="DFR4" s="372"/>
      <c r="DFS4" s="372"/>
      <c r="DFT4" s="372"/>
      <c r="DFU4" s="372"/>
      <c r="DFV4" s="372"/>
      <c r="DFW4" s="372"/>
      <c r="DFX4" s="372"/>
      <c r="DFY4" s="372"/>
      <c r="DFZ4" s="372"/>
      <c r="DGA4" s="372"/>
      <c r="DGB4" s="372"/>
      <c r="DGC4" s="372"/>
      <c r="DGD4" s="372"/>
      <c r="DGE4" s="372"/>
      <c r="DGF4" s="372"/>
      <c r="DGG4" s="372"/>
      <c r="DGH4" s="372"/>
      <c r="DGI4" s="372"/>
      <c r="DGJ4" s="372"/>
      <c r="DGK4" s="372"/>
      <c r="DGL4" s="372"/>
      <c r="DGM4" s="372"/>
      <c r="DGN4" s="372"/>
      <c r="DGO4" s="372"/>
      <c r="DGP4" s="372"/>
      <c r="DGQ4" s="372"/>
      <c r="DGR4" s="372"/>
      <c r="DGS4" s="372"/>
      <c r="DGT4" s="372"/>
      <c r="DGU4" s="372"/>
      <c r="DGV4" s="372"/>
      <c r="DGW4" s="372"/>
      <c r="DGX4" s="372"/>
      <c r="DGY4" s="372"/>
      <c r="DGZ4" s="372"/>
      <c r="DHA4" s="372"/>
      <c r="DHB4" s="372"/>
      <c r="DHC4" s="372"/>
      <c r="DHD4" s="372"/>
      <c r="DHE4" s="372"/>
      <c r="DHF4" s="372"/>
      <c r="DHG4" s="372"/>
      <c r="DHH4" s="372"/>
      <c r="DHI4" s="372"/>
      <c r="DHJ4" s="372"/>
      <c r="DHK4" s="372"/>
      <c r="DHL4" s="372"/>
      <c r="DHM4" s="372"/>
      <c r="DHN4" s="372"/>
      <c r="DHO4" s="372"/>
      <c r="DHP4" s="372"/>
      <c r="DHQ4" s="372"/>
      <c r="DHR4" s="372"/>
      <c r="DHS4" s="372"/>
      <c r="DHT4" s="372"/>
      <c r="DHU4" s="372"/>
      <c r="DHV4" s="372"/>
      <c r="DHW4" s="372"/>
      <c r="DHX4" s="372"/>
      <c r="DHY4" s="372"/>
      <c r="DHZ4" s="372"/>
      <c r="DIA4" s="372"/>
      <c r="DIB4" s="372"/>
      <c r="DIC4" s="372"/>
      <c r="DID4" s="372"/>
      <c r="DIE4" s="372"/>
      <c r="DIF4" s="372"/>
      <c r="DIG4" s="372"/>
      <c r="DIH4" s="372"/>
      <c r="DII4" s="372"/>
      <c r="DIJ4" s="372"/>
      <c r="DIK4" s="372"/>
      <c r="DIL4" s="372"/>
      <c r="DIM4" s="372"/>
      <c r="DIN4" s="372"/>
      <c r="DIO4" s="372"/>
      <c r="DIP4" s="372"/>
      <c r="DIQ4" s="372"/>
      <c r="DIR4" s="372"/>
      <c r="DIS4" s="372"/>
      <c r="DIT4" s="372"/>
      <c r="DIU4" s="372"/>
      <c r="DIV4" s="372"/>
      <c r="DIW4" s="372"/>
      <c r="DIX4" s="372"/>
      <c r="DIY4" s="372"/>
      <c r="DIZ4" s="372"/>
      <c r="DJA4" s="372"/>
      <c r="DJB4" s="372"/>
      <c r="DJC4" s="372"/>
      <c r="DJD4" s="372"/>
      <c r="DJE4" s="372"/>
      <c r="DJF4" s="372"/>
      <c r="DJG4" s="372"/>
      <c r="DJH4" s="372"/>
      <c r="DJI4" s="372"/>
      <c r="DJJ4" s="372"/>
      <c r="DJK4" s="372"/>
      <c r="DJL4" s="372"/>
      <c r="DJM4" s="372"/>
      <c r="DJN4" s="372"/>
      <c r="DJO4" s="372"/>
      <c r="DJP4" s="372"/>
      <c r="DJQ4" s="372"/>
      <c r="DJR4" s="372"/>
      <c r="DJS4" s="372"/>
      <c r="DJT4" s="372"/>
      <c r="DJU4" s="372"/>
      <c r="DJV4" s="372"/>
      <c r="DJW4" s="372"/>
      <c r="DJX4" s="372"/>
      <c r="DJY4" s="372"/>
      <c r="DJZ4" s="372"/>
      <c r="DKA4" s="372"/>
      <c r="DKB4" s="372"/>
      <c r="DKC4" s="372"/>
      <c r="DKD4" s="372"/>
      <c r="DKE4" s="372"/>
      <c r="DKF4" s="372"/>
      <c r="DKG4" s="372"/>
      <c r="DKH4" s="372"/>
      <c r="DKI4" s="372"/>
      <c r="DKJ4" s="372"/>
      <c r="DKK4" s="372"/>
      <c r="DKL4" s="372"/>
      <c r="DKM4" s="372"/>
      <c r="DKN4" s="372"/>
      <c r="DKO4" s="372"/>
      <c r="DKP4" s="372"/>
      <c r="DKQ4" s="372"/>
      <c r="DKR4" s="372"/>
      <c r="DKS4" s="372"/>
      <c r="DKT4" s="372"/>
      <c r="DKU4" s="372"/>
      <c r="DKV4" s="372"/>
      <c r="DKW4" s="372"/>
      <c r="DKX4" s="372"/>
      <c r="DKY4" s="372"/>
      <c r="DKZ4" s="372"/>
      <c r="DLA4" s="372"/>
      <c r="DLB4" s="372"/>
      <c r="DLC4" s="372"/>
      <c r="DLD4" s="372"/>
      <c r="DLE4" s="372"/>
      <c r="DLF4" s="372"/>
      <c r="DLG4" s="372"/>
      <c r="DLH4" s="372"/>
      <c r="DLI4" s="372"/>
      <c r="DLJ4" s="372"/>
      <c r="DLK4" s="372"/>
      <c r="DLL4" s="372"/>
      <c r="DLM4" s="372"/>
      <c r="DLN4" s="372"/>
      <c r="DLO4" s="372"/>
      <c r="DLP4" s="372"/>
      <c r="DLQ4" s="372"/>
      <c r="DLR4" s="372"/>
      <c r="DLS4" s="372"/>
      <c r="DLT4" s="372"/>
      <c r="DLU4" s="372"/>
      <c r="DLV4" s="372"/>
      <c r="DLW4" s="372"/>
      <c r="DLX4" s="372"/>
      <c r="DLY4" s="372"/>
      <c r="DLZ4" s="372"/>
      <c r="DMA4" s="372"/>
      <c r="DMB4" s="372"/>
      <c r="DMC4" s="372"/>
      <c r="DMD4" s="372"/>
      <c r="DME4" s="372"/>
      <c r="DMF4" s="372"/>
      <c r="DMG4" s="372"/>
      <c r="DMH4" s="372"/>
      <c r="DMI4" s="372"/>
      <c r="DMJ4" s="372"/>
      <c r="DMK4" s="372"/>
      <c r="DML4" s="372"/>
      <c r="DMM4" s="372"/>
      <c r="DMN4" s="372"/>
      <c r="DMO4" s="372"/>
      <c r="DMP4" s="372"/>
      <c r="DMQ4" s="372"/>
      <c r="DMR4" s="372"/>
      <c r="DMS4" s="372"/>
      <c r="DMT4" s="372"/>
      <c r="DMU4" s="372"/>
      <c r="DMV4" s="372"/>
      <c r="DMW4" s="372"/>
      <c r="DMX4" s="372"/>
      <c r="DMY4" s="372"/>
      <c r="DMZ4" s="372"/>
      <c r="DNA4" s="372"/>
      <c r="DNB4" s="372"/>
      <c r="DNC4" s="372"/>
      <c r="DND4" s="372"/>
      <c r="DNE4" s="372"/>
      <c r="DNF4" s="372"/>
      <c r="DNG4" s="372"/>
      <c r="DNH4" s="372"/>
      <c r="DNI4" s="372"/>
      <c r="DNJ4" s="372"/>
      <c r="DNK4" s="372"/>
      <c r="DNL4" s="372"/>
      <c r="DNM4" s="372"/>
      <c r="DNN4" s="372"/>
      <c r="DNO4" s="372"/>
      <c r="DNP4" s="372"/>
      <c r="DNQ4" s="372"/>
      <c r="DNR4" s="372"/>
      <c r="DNS4" s="372"/>
      <c r="DNT4" s="372"/>
      <c r="DNU4" s="372"/>
      <c r="DNV4" s="372"/>
      <c r="DNW4" s="372"/>
      <c r="DNX4" s="372"/>
      <c r="DNY4" s="372"/>
      <c r="DNZ4" s="372"/>
      <c r="DOA4" s="372"/>
      <c r="DOB4" s="372"/>
      <c r="DOC4" s="372"/>
      <c r="DOD4" s="372"/>
      <c r="DOE4" s="372"/>
      <c r="DOF4" s="372"/>
      <c r="DOG4" s="372"/>
      <c r="DOH4" s="372"/>
      <c r="DOI4" s="372"/>
      <c r="DOJ4" s="372"/>
      <c r="DOK4" s="372"/>
      <c r="DOL4" s="372"/>
      <c r="DOM4" s="372"/>
      <c r="DON4" s="372"/>
      <c r="DOO4" s="372"/>
      <c r="DOP4" s="372"/>
      <c r="DOQ4" s="372"/>
      <c r="DOR4" s="372"/>
      <c r="DOS4" s="372"/>
      <c r="DOT4" s="372"/>
      <c r="DOU4" s="372"/>
      <c r="DOV4" s="372"/>
      <c r="DOW4" s="372"/>
      <c r="DOX4" s="372"/>
      <c r="DOY4" s="372"/>
      <c r="DOZ4" s="372"/>
      <c r="DPA4" s="372"/>
      <c r="DPB4" s="372"/>
      <c r="DPC4" s="372"/>
      <c r="DPD4" s="372"/>
      <c r="DPE4" s="372"/>
      <c r="DPF4" s="372"/>
      <c r="DPG4" s="372"/>
      <c r="DPH4" s="372"/>
      <c r="DPI4" s="372"/>
      <c r="DPJ4" s="372"/>
      <c r="DPK4" s="372"/>
      <c r="DPL4" s="372"/>
      <c r="DPM4" s="372"/>
      <c r="DPN4" s="372"/>
      <c r="DPO4" s="372"/>
      <c r="DPP4" s="372"/>
      <c r="DPQ4" s="372"/>
      <c r="DPR4" s="372"/>
      <c r="DPS4" s="372"/>
      <c r="DPT4" s="372"/>
      <c r="DPU4" s="372"/>
      <c r="DPV4" s="372"/>
      <c r="DPW4" s="372"/>
      <c r="DPX4" s="372"/>
      <c r="DPY4" s="372"/>
      <c r="DPZ4" s="372"/>
      <c r="DQA4" s="372"/>
      <c r="DQB4" s="372"/>
      <c r="DQC4" s="372"/>
      <c r="DQD4" s="372"/>
      <c r="DQE4" s="372"/>
      <c r="DQF4" s="372"/>
      <c r="DQG4" s="372"/>
      <c r="DQH4" s="372"/>
      <c r="DQI4" s="372"/>
      <c r="DQJ4" s="372"/>
      <c r="DQK4" s="372"/>
      <c r="DQL4" s="372"/>
      <c r="DQM4" s="372"/>
      <c r="DQN4" s="372"/>
      <c r="DQO4" s="372"/>
      <c r="DQP4" s="372"/>
      <c r="DQQ4" s="372"/>
      <c r="DQR4" s="372"/>
      <c r="DQS4" s="372"/>
      <c r="DQT4" s="372"/>
      <c r="DQU4" s="372"/>
      <c r="DQV4" s="372"/>
      <c r="DQW4" s="372"/>
      <c r="DQX4" s="372"/>
      <c r="DQY4" s="372"/>
      <c r="DQZ4" s="372"/>
      <c r="DRA4" s="372"/>
      <c r="DRB4" s="372"/>
      <c r="DRC4" s="372"/>
      <c r="DRD4" s="372"/>
      <c r="DRE4" s="372"/>
      <c r="DRF4" s="372"/>
      <c r="DRG4" s="372"/>
      <c r="DRH4" s="372"/>
      <c r="DRI4" s="372"/>
      <c r="DRJ4" s="372"/>
      <c r="DRK4" s="372"/>
      <c r="DRL4" s="372"/>
      <c r="DRM4" s="372"/>
      <c r="DRN4" s="372"/>
      <c r="DRO4" s="372"/>
      <c r="DRP4" s="372"/>
      <c r="DRQ4" s="372"/>
      <c r="DRR4" s="372"/>
      <c r="DRS4" s="372"/>
      <c r="DRT4" s="372"/>
      <c r="DRU4" s="372"/>
      <c r="DRV4" s="372"/>
      <c r="DRW4" s="372"/>
      <c r="DRX4" s="372"/>
      <c r="DRY4" s="372"/>
      <c r="DRZ4" s="372"/>
      <c r="DSA4" s="372"/>
      <c r="DSB4" s="372"/>
      <c r="DSC4" s="372"/>
      <c r="DSD4" s="372"/>
      <c r="DSE4" s="372"/>
      <c r="DSF4" s="372"/>
      <c r="DSG4" s="372"/>
      <c r="DSH4" s="372"/>
      <c r="DSI4" s="372"/>
      <c r="DSJ4" s="372"/>
      <c r="DSK4" s="372"/>
      <c r="DSL4" s="372"/>
      <c r="DSM4" s="372"/>
      <c r="DSN4" s="372"/>
      <c r="DSO4" s="372"/>
      <c r="DSP4" s="372"/>
      <c r="DSQ4" s="372"/>
      <c r="DSR4" s="372"/>
      <c r="DSS4" s="372"/>
      <c r="DST4" s="372"/>
      <c r="DSU4" s="372"/>
      <c r="DSV4" s="372"/>
      <c r="DSW4" s="372"/>
      <c r="DSX4" s="372"/>
      <c r="DSY4" s="372"/>
      <c r="DSZ4" s="372"/>
      <c r="DTA4" s="372"/>
      <c r="DTB4" s="372"/>
      <c r="DTC4" s="372"/>
      <c r="DTD4" s="372"/>
      <c r="DTE4" s="372"/>
      <c r="DTF4" s="372"/>
      <c r="DTG4" s="372"/>
      <c r="DTH4" s="372"/>
      <c r="DTI4" s="372"/>
      <c r="DTJ4" s="372"/>
      <c r="DTK4" s="372"/>
      <c r="DTL4" s="372"/>
      <c r="DTM4" s="372"/>
      <c r="DTN4" s="372"/>
      <c r="DTO4" s="372"/>
      <c r="DTP4" s="372"/>
      <c r="DTQ4" s="372"/>
      <c r="DTR4" s="372"/>
      <c r="DTS4" s="372"/>
      <c r="DTT4" s="372"/>
      <c r="DTU4" s="372"/>
      <c r="DTV4" s="372"/>
      <c r="DTW4" s="372"/>
      <c r="DTX4" s="372"/>
      <c r="DTY4" s="372"/>
      <c r="DTZ4" s="372"/>
      <c r="DUA4" s="372"/>
      <c r="DUB4" s="372"/>
      <c r="DUC4" s="372"/>
      <c r="DUD4" s="372"/>
      <c r="DUE4" s="372"/>
      <c r="DUF4" s="372"/>
      <c r="DUG4" s="372"/>
      <c r="DUH4" s="372"/>
      <c r="DUI4" s="372"/>
      <c r="DUJ4" s="372"/>
      <c r="DUK4" s="372"/>
      <c r="DUL4" s="372"/>
      <c r="DUM4" s="372"/>
      <c r="DUN4" s="372"/>
      <c r="DUO4" s="372"/>
      <c r="DUP4" s="372"/>
      <c r="DUQ4" s="372"/>
      <c r="DUR4" s="372"/>
      <c r="DUS4" s="372"/>
      <c r="DUT4" s="372"/>
      <c r="DUU4" s="372"/>
      <c r="DUV4" s="372"/>
      <c r="DUW4" s="372"/>
      <c r="DUX4" s="372"/>
      <c r="DUY4" s="372"/>
      <c r="DUZ4" s="372"/>
      <c r="DVA4" s="372"/>
      <c r="DVB4" s="372"/>
      <c r="DVC4" s="372"/>
      <c r="DVD4" s="372"/>
      <c r="DVE4" s="372"/>
      <c r="DVF4" s="372"/>
      <c r="DVG4" s="372"/>
      <c r="DVH4" s="372"/>
      <c r="DVI4" s="372"/>
      <c r="DVJ4" s="372"/>
      <c r="DVK4" s="372"/>
      <c r="DVL4" s="372"/>
      <c r="DVM4" s="372"/>
      <c r="DVN4" s="372"/>
      <c r="DVO4" s="372"/>
      <c r="DVP4" s="372"/>
      <c r="DVQ4" s="372"/>
      <c r="DVR4" s="372"/>
      <c r="DVS4" s="372"/>
      <c r="DVT4" s="372"/>
      <c r="DVU4" s="372"/>
      <c r="DVV4" s="372"/>
      <c r="DVW4" s="372"/>
      <c r="DVX4" s="372"/>
      <c r="DVY4" s="372"/>
      <c r="DVZ4" s="372"/>
      <c r="DWA4" s="372"/>
      <c r="DWB4" s="372"/>
      <c r="DWC4" s="372"/>
      <c r="DWD4" s="372"/>
      <c r="DWE4" s="372"/>
      <c r="DWF4" s="372"/>
      <c r="DWG4" s="372"/>
      <c r="DWH4" s="372"/>
      <c r="DWI4" s="372"/>
      <c r="DWJ4" s="372"/>
      <c r="DWK4" s="372"/>
      <c r="DWL4" s="372"/>
      <c r="DWM4" s="372"/>
      <c r="DWN4" s="372"/>
      <c r="DWO4" s="372"/>
      <c r="DWP4" s="372"/>
      <c r="DWQ4" s="372"/>
      <c r="DWR4" s="372"/>
      <c r="DWS4" s="372"/>
      <c r="DWT4" s="372"/>
      <c r="DWU4" s="372"/>
      <c r="DWV4" s="372"/>
      <c r="DWW4" s="372"/>
      <c r="DWX4" s="372"/>
      <c r="DWY4" s="372"/>
      <c r="DWZ4" s="372"/>
      <c r="DXA4" s="372"/>
      <c r="DXB4" s="372"/>
      <c r="DXC4" s="372"/>
      <c r="DXD4" s="372"/>
      <c r="DXE4" s="372"/>
      <c r="DXF4" s="372"/>
      <c r="DXG4" s="372"/>
      <c r="DXH4" s="372"/>
      <c r="DXI4" s="372"/>
      <c r="DXJ4" s="372"/>
      <c r="DXK4" s="372"/>
      <c r="DXL4" s="372"/>
      <c r="DXM4" s="372"/>
      <c r="DXN4" s="372"/>
      <c r="DXO4" s="372"/>
      <c r="DXP4" s="372"/>
      <c r="DXQ4" s="372"/>
      <c r="DXR4" s="372"/>
      <c r="DXS4" s="372"/>
      <c r="DXT4" s="372"/>
      <c r="DXU4" s="372"/>
      <c r="DXV4" s="372"/>
      <c r="DXW4" s="372"/>
      <c r="DXX4" s="372"/>
      <c r="DXY4" s="372"/>
      <c r="DXZ4" s="372"/>
      <c r="DYA4" s="372"/>
      <c r="DYB4" s="372"/>
      <c r="DYC4" s="372"/>
      <c r="DYD4" s="372"/>
      <c r="DYE4" s="372"/>
      <c r="DYF4" s="372"/>
      <c r="DYG4" s="372"/>
      <c r="DYH4" s="372"/>
      <c r="DYI4" s="372"/>
      <c r="DYJ4" s="372"/>
      <c r="DYK4" s="372"/>
      <c r="DYL4" s="372"/>
      <c r="DYM4" s="372"/>
      <c r="DYN4" s="372"/>
      <c r="DYO4" s="372"/>
      <c r="DYP4" s="372"/>
      <c r="DYQ4" s="372"/>
      <c r="DYR4" s="372"/>
      <c r="DYS4" s="372"/>
      <c r="DYT4" s="372"/>
      <c r="DYU4" s="372"/>
      <c r="DYV4" s="372"/>
      <c r="DYW4" s="372"/>
      <c r="DYX4" s="372"/>
      <c r="DYY4" s="372"/>
      <c r="DYZ4" s="372"/>
      <c r="DZA4" s="372"/>
      <c r="DZB4" s="372"/>
      <c r="DZC4" s="372"/>
      <c r="DZD4" s="372"/>
      <c r="DZE4" s="372"/>
      <c r="DZF4" s="372"/>
      <c r="DZG4" s="372"/>
      <c r="DZH4" s="372"/>
      <c r="DZI4" s="372"/>
      <c r="DZJ4" s="372"/>
      <c r="DZK4" s="372"/>
      <c r="DZL4" s="372"/>
      <c r="DZM4" s="372"/>
      <c r="DZN4" s="372"/>
      <c r="DZO4" s="372"/>
      <c r="DZP4" s="372"/>
      <c r="DZQ4" s="372"/>
      <c r="DZR4" s="372"/>
      <c r="DZS4" s="372"/>
      <c r="DZT4" s="372"/>
      <c r="DZU4" s="372"/>
      <c r="DZV4" s="372"/>
      <c r="DZW4" s="372"/>
      <c r="DZX4" s="372"/>
      <c r="DZY4" s="372"/>
      <c r="DZZ4" s="372"/>
      <c r="EAA4" s="372"/>
      <c r="EAB4" s="372"/>
      <c r="EAC4" s="372"/>
      <c r="EAD4" s="372"/>
      <c r="EAE4" s="372"/>
      <c r="EAF4" s="372"/>
      <c r="EAG4" s="372"/>
      <c r="EAH4" s="372"/>
      <c r="EAI4" s="372"/>
      <c r="EAJ4" s="372"/>
      <c r="EAK4" s="372"/>
      <c r="EAL4" s="372"/>
      <c r="EAM4" s="372"/>
      <c r="EAN4" s="372"/>
      <c r="EAO4" s="372"/>
      <c r="EAP4" s="372"/>
      <c r="EAQ4" s="372"/>
      <c r="EAR4" s="372"/>
      <c r="EAS4" s="372"/>
      <c r="EAT4" s="372"/>
      <c r="EAU4" s="372"/>
      <c r="EAV4" s="372"/>
      <c r="EAW4" s="372"/>
      <c r="EAX4" s="372"/>
      <c r="EAY4" s="372"/>
      <c r="EAZ4" s="372"/>
      <c r="EBA4" s="372"/>
      <c r="EBB4" s="372"/>
      <c r="EBC4" s="372"/>
      <c r="EBD4" s="372"/>
      <c r="EBE4" s="372"/>
      <c r="EBF4" s="372"/>
      <c r="EBG4" s="372"/>
      <c r="EBH4" s="372"/>
      <c r="EBI4" s="372"/>
      <c r="EBJ4" s="372"/>
      <c r="EBK4" s="372"/>
      <c r="EBL4" s="372"/>
      <c r="EBM4" s="372"/>
      <c r="EBN4" s="372"/>
      <c r="EBO4" s="372"/>
      <c r="EBP4" s="372"/>
      <c r="EBQ4" s="372"/>
      <c r="EBR4" s="372"/>
      <c r="EBS4" s="372"/>
      <c r="EBT4" s="372"/>
      <c r="EBU4" s="372"/>
      <c r="EBV4" s="372"/>
      <c r="EBW4" s="372"/>
      <c r="EBX4" s="372"/>
      <c r="EBY4" s="372"/>
      <c r="EBZ4" s="372"/>
      <c r="ECA4" s="372"/>
      <c r="ECB4" s="372"/>
      <c r="ECC4" s="372"/>
      <c r="ECD4" s="372"/>
      <c r="ECE4" s="372"/>
      <c r="ECF4" s="372"/>
      <c r="ECG4" s="372"/>
      <c r="ECH4" s="372"/>
      <c r="ECI4" s="372"/>
      <c r="ECJ4" s="372"/>
      <c r="ECK4" s="372"/>
      <c r="ECL4" s="372"/>
      <c r="ECM4" s="372"/>
      <c r="ECN4" s="372"/>
      <c r="ECO4" s="372"/>
      <c r="ECP4" s="372"/>
      <c r="ECQ4" s="372"/>
      <c r="ECR4" s="372"/>
      <c r="ECS4" s="372"/>
      <c r="ECT4" s="372"/>
      <c r="ECU4" s="372"/>
      <c r="ECV4" s="372"/>
      <c r="ECW4" s="372"/>
      <c r="ECX4" s="372"/>
      <c r="ECY4" s="372"/>
      <c r="ECZ4" s="372"/>
      <c r="EDA4" s="372"/>
      <c r="EDB4" s="372"/>
      <c r="EDC4" s="372"/>
      <c r="EDD4" s="372"/>
      <c r="EDE4" s="372"/>
      <c r="EDF4" s="372"/>
      <c r="EDG4" s="372"/>
      <c r="EDH4" s="372"/>
      <c r="EDI4" s="372"/>
      <c r="EDJ4" s="372"/>
      <c r="EDK4" s="372"/>
      <c r="EDL4" s="372"/>
      <c r="EDM4" s="372"/>
      <c r="EDN4" s="372"/>
      <c r="EDO4" s="372"/>
      <c r="EDP4" s="372"/>
      <c r="EDQ4" s="372"/>
      <c r="EDR4" s="372"/>
      <c r="EDS4" s="372"/>
      <c r="EDT4" s="372"/>
      <c r="EDU4" s="372"/>
      <c r="EDV4" s="372"/>
      <c r="EDW4" s="372"/>
      <c r="EDX4" s="372"/>
      <c r="EDY4" s="372"/>
      <c r="EDZ4" s="372"/>
      <c r="EEA4" s="372"/>
      <c r="EEB4" s="372"/>
      <c r="EEC4" s="372"/>
      <c r="EED4" s="372"/>
      <c r="EEE4" s="372"/>
      <c r="EEF4" s="372"/>
      <c r="EEG4" s="372"/>
      <c r="EEH4" s="372"/>
      <c r="EEI4" s="372"/>
      <c r="EEJ4" s="372"/>
      <c r="EEK4" s="372"/>
      <c r="EEL4" s="372"/>
      <c r="EEM4" s="372"/>
      <c r="EEN4" s="372"/>
      <c r="EEO4" s="372"/>
      <c r="EEP4" s="372"/>
      <c r="EEQ4" s="372"/>
      <c r="EER4" s="372"/>
      <c r="EES4" s="372"/>
      <c r="EET4" s="372"/>
      <c r="EEU4" s="372"/>
      <c r="EEV4" s="372"/>
      <c r="EEW4" s="372"/>
      <c r="EEX4" s="372"/>
      <c r="EEY4" s="372"/>
      <c r="EEZ4" s="372"/>
      <c r="EFA4" s="372"/>
      <c r="EFB4" s="372"/>
      <c r="EFC4" s="372"/>
      <c r="EFD4" s="372"/>
      <c r="EFE4" s="372"/>
      <c r="EFF4" s="372"/>
      <c r="EFG4" s="372"/>
      <c r="EFH4" s="372"/>
      <c r="EFI4" s="372"/>
      <c r="EFJ4" s="372"/>
      <c r="EFK4" s="372"/>
      <c r="EFL4" s="372"/>
      <c r="EFM4" s="372"/>
      <c r="EFN4" s="372"/>
      <c r="EFO4" s="372"/>
      <c r="EFP4" s="372"/>
      <c r="EFQ4" s="372"/>
      <c r="EFR4" s="372"/>
      <c r="EFS4" s="372"/>
      <c r="EFT4" s="372"/>
      <c r="EFU4" s="372"/>
      <c r="EFV4" s="372"/>
      <c r="EFW4" s="372"/>
      <c r="EFX4" s="372"/>
      <c r="EFY4" s="372"/>
      <c r="EFZ4" s="372"/>
      <c r="EGA4" s="372"/>
      <c r="EGB4" s="372"/>
      <c r="EGC4" s="372"/>
      <c r="EGD4" s="372"/>
      <c r="EGE4" s="372"/>
      <c r="EGF4" s="372"/>
      <c r="EGG4" s="372"/>
      <c r="EGH4" s="372"/>
      <c r="EGI4" s="372"/>
      <c r="EGJ4" s="372"/>
      <c r="EGK4" s="372"/>
      <c r="EGL4" s="372"/>
      <c r="EGM4" s="372"/>
      <c r="EGN4" s="372"/>
      <c r="EGO4" s="372"/>
      <c r="EGP4" s="372"/>
      <c r="EGQ4" s="372"/>
      <c r="EGR4" s="372"/>
      <c r="EGS4" s="372"/>
      <c r="EGT4" s="372"/>
      <c r="EGU4" s="372"/>
      <c r="EGV4" s="372"/>
      <c r="EGW4" s="372"/>
      <c r="EGX4" s="372"/>
      <c r="EGY4" s="372"/>
      <c r="EGZ4" s="372"/>
      <c r="EHA4" s="372"/>
      <c r="EHB4" s="372"/>
      <c r="EHC4" s="372"/>
      <c r="EHD4" s="372"/>
      <c r="EHE4" s="372"/>
      <c r="EHF4" s="372"/>
      <c r="EHG4" s="372"/>
      <c r="EHH4" s="372"/>
      <c r="EHI4" s="372"/>
      <c r="EHJ4" s="372"/>
      <c r="EHK4" s="372"/>
      <c r="EHL4" s="372"/>
      <c r="EHM4" s="372"/>
      <c r="EHN4" s="372"/>
      <c r="EHO4" s="372"/>
      <c r="EHP4" s="372"/>
      <c r="EHQ4" s="372"/>
      <c r="EHR4" s="372"/>
      <c r="EHS4" s="372"/>
      <c r="EHT4" s="372"/>
      <c r="EHU4" s="372"/>
      <c r="EHV4" s="372"/>
      <c r="EHW4" s="372"/>
      <c r="EHX4" s="372"/>
      <c r="EHY4" s="372"/>
      <c r="EHZ4" s="372"/>
      <c r="EIA4" s="372"/>
      <c r="EIB4" s="372"/>
      <c r="EIC4" s="372"/>
      <c r="EID4" s="372"/>
      <c r="EIE4" s="372"/>
      <c r="EIF4" s="372"/>
      <c r="EIG4" s="372"/>
      <c r="EIH4" s="372"/>
      <c r="EII4" s="372"/>
      <c r="EIJ4" s="372"/>
      <c r="EIK4" s="372"/>
      <c r="EIL4" s="372"/>
      <c r="EIM4" s="372"/>
      <c r="EIN4" s="372"/>
      <c r="EIO4" s="372"/>
      <c r="EIP4" s="372"/>
      <c r="EIQ4" s="372"/>
      <c r="EIR4" s="372"/>
      <c r="EIS4" s="372"/>
      <c r="EIT4" s="372"/>
      <c r="EIU4" s="372"/>
      <c r="EIV4" s="372"/>
      <c r="EIW4" s="372"/>
      <c r="EIX4" s="372"/>
      <c r="EIY4" s="372"/>
      <c r="EIZ4" s="372"/>
      <c r="EJA4" s="372"/>
      <c r="EJB4" s="372"/>
      <c r="EJC4" s="372"/>
      <c r="EJD4" s="372"/>
      <c r="EJE4" s="372"/>
      <c r="EJF4" s="372"/>
      <c r="EJG4" s="372"/>
      <c r="EJH4" s="372"/>
      <c r="EJI4" s="372"/>
      <c r="EJJ4" s="372"/>
      <c r="EJK4" s="372"/>
      <c r="EJL4" s="372"/>
      <c r="EJM4" s="372"/>
      <c r="EJN4" s="372"/>
      <c r="EJO4" s="372"/>
      <c r="EJP4" s="372"/>
      <c r="EJQ4" s="372"/>
      <c r="EJR4" s="372"/>
      <c r="EJS4" s="372"/>
      <c r="EJT4" s="372"/>
      <c r="EJU4" s="372"/>
      <c r="EJV4" s="372"/>
      <c r="EJW4" s="372"/>
      <c r="EJX4" s="372"/>
      <c r="EJY4" s="372"/>
      <c r="EJZ4" s="372"/>
      <c r="EKA4" s="372"/>
      <c r="EKB4" s="372"/>
      <c r="EKC4" s="372"/>
      <c r="EKD4" s="372"/>
      <c r="EKE4" s="372"/>
      <c r="EKF4" s="372"/>
      <c r="EKG4" s="372"/>
      <c r="EKH4" s="372"/>
      <c r="EKI4" s="372"/>
      <c r="EKJ4" s="372"/>
      <c r="EKK4" s="372"/>
      <c r="EKL4" s="372"/>
      <c r="EKM4" s="372"/>
      <c r="EKN4" s="372"/>
      <c r="EKO4" s="372"/>
      <c r="EKP4" s="372"/>
      <c r="EKQ4" s="372"/>
      <c r="EKR4" s="372"/>
      <c r="EKS4" s="372"/>
      <c r="EKT4" s="372"/>
      <c r="EKU4" s="372"/>
      <c r="EKV4" s="372"/>
      <c r="EKW4" s="372"/>
      <c r="EKX4" s="372"/>
      <c r="EKY4" s="372"/>
      <c r="EKZ4" s="372"/>
      <c r="ELA4" s="372"/>
      <c r="ELB4" s="372"/>
      <c r="ELC4" s="372"/>
      <c r="ELD4" s="372"/>
      <c r="ELE4" s="372"/>
      <c r="ELF4" s="372"/>
      <c r="ELG4" s="372"/>
      <c r="ELH4" s="372"/>
      <c r="ELI4" s="372"/>
      <c r="ELJ4" s="372"/>
      <c r="ELK4" s="372"/>
      <c r="ELL4" s="372"/>
      <c r="ELM4" s="372"/>
      <c r="ELN4" s="372"/>
      <c r="ELO4" s="372"/>
      <c r="ELP4" s="372"/>
      <c r="ELQ4" s="372"/>
      <c r="ELR4" s="372"/>
      <c r="ELS4" s="372"/>
      <c r="ELT4" s="372"/>
      <c r="ELU4" s="372"/>
      <c r="ELV4" s="372"/>
      <c r="ELW4" s="372"/>
      <c r="ELX4" s="372"/>
      <c r="ELY4" s="372"/>
      <c r="ELZ4" s="372"/>
      <c r="EMA4" s="372"/>
      <c r="EMB4" s="372"/>
      <c r="EMC4" s="372"/>
      <c r="EMD4" s="372"/>
      <c r="EME4" s="372"/>
      <c r="EMF4" s="372"/>
      <c r="EMG4" s="372"/>
      <c r="EMH4" s="372"/>
      <c r="EMI4" s="372"/>
      <c r="EMJ4" s="372"/>
      <c r="EMK4" s="372"/>
      <c r="EML4" s="372"/>
      <c r="EMM4" s="372"/>
      <c r="EMN4" s="372"/>
      <c r="EMO4" s="372"/>
      <c r="EMP4" s="372"/>
      <c r="EMQ4" s="372"/>
      <c r="EMR4" s="372"/>
      <c r="EMS4" s="372"/>
      <c r="EMT4" s="372"/>
      <c r="EMU4" s="372"/>
      <c r="EMV4" s="372"/>
      <c r="EMW4" s="372"/>
      <c r="EMX4" s="372"/>
      <c r="EMY4" s="372"/>
      <c r="EMZ4" s="372"/>
      <c r="ENA4" s="372"/>
      <c r="ENB4" s="372"/>
      <c r="ENC4" s="372"/>
      <c r="END4" s="372"/>
      <c r="ENE4" s="372"/>
      <c r="ENF4" s="372"/>
      <c r="ENG4" s="372"/>
      <c r="ENH4" s="372"/>
      <c r="ENI4" s="372"/>
      <c r="ENJ4" s="372"/>
      <c r="ENK4" s="372"/>
      <c r="ENL4" s="372"/>
      <c r="ENM4" s="372"/>
      <c r="ENN4" s="372"/>
      <c r="ENO4" s="372"/>
      <c r="ENP4" s="372"/>
      <c r="ENQ4" s="372"/>
      <c r="ENR4" s="372"/>
      <c r="ENS4" s="372"/>
      <c r="ENT4" s="372"/>
      <c r="ENU4" s="372"/>
      <c r="ENV4" s="372"/>
      <c r="ENW4" s="372"/>
      <c r="ENX4" s="372"/>
      <c r="ENY4" s="372"/>
      <c r="ENZ4" s="372"/>
      <c r="EOA4" s="372"/>
      <c r="EOB4" s="372"/>
      <c r="EOC4" s="372"/>
      <c r="EOD4" s="372"/>
      <c r="EOE4" s="372"/>
      <c r="EOF4" s="372"/>
      <c r="EOG4" s="372"/>
      <c r="EOH4" s="372"/>
      <c r="EOI4" s="372"/>
      <c r="EOJ4" s="372"/>
      <c r="EOK4" s="372"/>
      <c r="EOL4" s="372"/>
      <c r="EOM4" s="372"/>
      <c r="EON4" s="372"/>
      <c r="EOO4" s="372"/>
      <c r="EOP4" s="372"/>
      <c r="EOQ4" s="372"/>
      <c r="EOR4" s="372"/>
      <c r="EOS4" s="372"/>
      <c r="EOT4" s="372"/>
      <c r="EOU4" s="372"/>
      <c r="EOV4" s="372"/>
      <c r="EOW4" s="372"/>
      <c r="EOX4" s="372"/>
      <c r="EOY4" s="372"/>
      <c r="EOZ4" s="372"/>
      <c r="EPA4" s="372"/>
      <c r="EPB4" s="372"/>
      <c r="EPC4" s="372"/>
      <c r="EPD4" s="372"/>
      <c r="EPE4" s="372"/>
      <c r="EPF4" s="372"/>
      <c r="EPG4" s="372"/>
      <c r="EPH4" s="372"/>
      <c r="EPI4" s="372"/>
      <c r="EPJ4" s="372"/>
      <c r="EPK4" s="372"/>
      <c r="EPL4" s="372"/>
      <c r="EPM4" s="372"/>
      <c r="EPN4" s="372"/>
      <c r="EPO4" s="372"/>
      <c r="EPP4" s="372"/>
      <c r="EPQ4" s="372"/>
      <c r="EPR4" s="372"/>
      <c r="EPS4" s="372"/>
      <c r="EPT4" s="372"/>
      <c r="EPU4" s="372"/>
      <c r="EPV4" s="372"/>
      <c r="EPW4" s="372"/>
      <c r="EPX4" s="372"/>
      <c r="EPY4" s="372"/>
      <c r="EPZ4" s="372"/>
      <c r="EQA4" s="372"/>
      <c r="EQB4" s="372"/>
      <c r="EQC4" s="372"/>
      <c r="EQD4" s="372"/>
      <c r="EQE4" s="372"/>
      <c r="EQF4" s="372"/>
      <c r="EQG4" s="372"/>
      <c r="EQH4" s="372"/>
      <c r="EQI4" s="372"/>
      <c r="EQJ4" s="372"/>
      <c r="EQK4" s="372"/>
      <c r="EQL4" s="372"/>
      <c r="EQM4" s="372"/>
      <c r="EQN4" s="372"/>
      <c r="EQO4" s="372"/>
      <c r="EQP4" s="372"/>
      <c r="EQQ4" s="372"/>
      <c r="EQR4" s="372"/>
      <c r="EQS4" s="372"/>
      <c r="EQT4" s="372"/>
      <c r="EQU4" s="372"/>
      <c r="EQV4" s="372"/>
      <c r="EQW4" s="372"/>
      <c r="EQX4" s="372"/>
      <c r="EQY4" s="372"/>
      <c r="EQZ4" s="372"/>
      <c r="ERA4" s="372"/>
      <c r="ERB4" s="372"/>
      <c r="ERC4" s="372"/>
      <c r="ERD4" s="372"/>
      <c r="ERE4" s="372"/>
      <c r="ERF4" s="372"/>
      <c r="ERG4" s="372"/>
      <c r="ERH4" s="372"/>
      <c r="ERI4" s="372"/>
      <c r="ERJ4" s="372"/>
      <c r="ERK4" s="372"/>
      <c r="ERL4" s="372"/>
      <c r="ERM4" s="372"/>
      <c r="ERN4" s="372"/>
      <c r="ERO4" s="372"/>
      <c r="ERP4" s="372"/>
      <c r="ERQ4" s="372"/>
      <c r="ERR4" s="372"/>
      <c r="ERS4" s="372"/>
      <c r="ERT4" s="372"/>
      <c r="ERU4" s="372"/>
      <c r="ERV4" s="372"/>
      <c r="ERW4" s="372"/>
      <c r="ERX4" s="372"/>
      <c r="ERY4" s="372"/>
      <c r="ERZ4" s="372"/>
      <c r="ESA4" s="372"/>
      <c r="ESB4" s="372"/>
      <c r="ESC4" s="372"/>
      <c r="ESD4" s="372"/>
      <c r="ESE4" s="372"/>
      <c r="ESF4" s="372"/>
      <c r="ESG4" s="372"/>
      <c r="ESH4" s="372"/>
      <c r="ESI4" s="372"/>
      <c r="ESJ4" s="372"/>
      <c r="ESK4" s="372"/>
      <c r="ESL4" s="372"/>
      <c r="ESM4" s="372"/>
      <c r="ESN4" s="372"/>
      <c r="ESO4" s="372"/>
      <c r="ESP4" s="372"/>
      <c r="ESQ4" s="372"/>
      <c r="ESR4" s="372"/>
      <c r="ESS4" s="372"/>
      <c r="EST4" s="372"/>
      <c r="ESU4" s="372"/>
      <c r="ESV4" s="372"/>
      <c r="ESW4" s="372"/>
      <c r="ESX4" s="372"/>
      <c r="ESY4" s="372"/>
      <c r="ESZ4" s="372"/>
      <c r="ETA4" s="372"/>
      <c r="ETB4" s="372"/>
      <c r="ETC4" s="372"/>
      <c r="ETD4" s="372"/>
      <c r="ETE4" s="372"/>
      <c r="ETF4" s="372"/>
      <c r="ETG4" s="372"/>
      <c r="ETH4" s="372"/>
      <c r="ETI4" s="372"/>
      <c r="ETJ4" s="372"/>
      <c r="ETK4" s="372"/>
      <c r="ETL4" s="372"/>
      <c r="ETM4" s="372"/>
      <c r="ETN4" s="372"/>
      <c r="ETO4" s="372"/>
      <c r="ETP4" s="372"/>
      <c r="ETQ4" s="372"/>
      <c r="ETR4" s="372"/>
      <c r="ETS4" s="372"/>
      <c r="ETT4" s="372"/>
      <c r="ETU4" s="372"/>
      <c r="ETV4" s="372"/>
      <c r="ETW4" s="372"/>
      <c r="ETX4" s="372"/>
      <c r="ETY4" s="372"/>
      <c r="ETZ4" s="372"/>
      <c r="EUA4" s="372"/>
      <c r="EUB4" s="372"/>
      <c r="EUC4" s="372"/>
      <c r="EUD4" s="372"/>
      <c r="EUE4" s="372"/>
      <c r="EUF4" s="372"/>
      <c r="EUG4" s="372"/>
      <c r="EUH4" s="372"/>
      <c r="EUI4" s="372"/>
      <c r="EUJ4" s="372"/>
      <c r="EUK4" s="372"/>
      <c r="EUL4" s="372"/>
      <c r="EUM4" s="372"/>
      <c r="EUN4" s="372"/>
      <c r="EUO4" s="372"/>
      <c r="EUP4" s="372"/>
      <c r="EUQ4" s="372"/>
      <c r="EUR4" s="372"/>
      <c r="EUS4" s="372"/>
      <c r="EUT4" s="372"/>
      <c r="EUU4" s="372"/>
      <c r="EUV4" s="372"/>
      <c r="EUW4" s="372"/>
      <c r="EUX4" s="372"/>
      <c r="EUY4" s="372"/>
      <c r="EUZ4" s="372"/>
      <c r="EVA4" s="372"/>
      <c r="EVB4" s="372"/>
      <c r="EVC4" s="372"/>
      <c r="EVD4" s="372"/>
      <c r="EVE4" s="372"/>
      <c r="EVF4" s="372"/>
      <c r="EVG4" s="372"/>
      <c r="EVH4" s="372"/>
      <c r="EVI4" s="372"/>
      <c r="EVJ4" s="372"/>
      <c r="EVK4" s="372"/>
      <c r="EVL4" s="372"/>
      <c r="EVM4" s="372"/>
      <c r="EVN4" s="372"/>
      <c r="EVO4" s="372"/>
      <c r="EVP4" s="372"/>
      <c r="EVQ4" s="372"/>
      <c r="EVR4" s="372"/>
      <c r="EVS4" s="372"/>
      <c r="EVT4" s="372"/>
      <c r="EVU4" s="372"/>
      <c r="EVV4" s="372"/>
      <c r="EVW4" s="372"/>
      <c r="EVX4" s="372"/>
      <c r="EVY4" s="372"/>
      <c r="EVZ4" s="372"/>
      <c r="EWA4" s="372"/>
      <c r="EWB4" s="372"/>
      <c r="EWC4" s="372"/>
      <c r="EWD4" s="372"/>
      <c r="EWE4" s="372"/>
      <c r="EWF4" s="372"/>
      <c r="EWG4" s="372"/>
      <c r="EWH4" s="372"/>
      <c r="EWI4" s="372"/>
      <c r="EWJ4" s="372"/>
      <c r="EWK4" s="372"/>
      <c r="EWL4" s="372"/>
      <c r="EWM4" s="372"/>
      <c r="EWN4" s="372"/>
      <c r="EWO4" s="372"/>
      <c r="EWP4" s="372"/>
      <c r="EWQ4" s="372"/>
      <c r="EWR4" s="372"/>
      <c r="EWS4" s="372"/>
      <c r="EWT4" s="372"/>
      <c r="EWU4" s="372"/>
      <c r="EWV4" s="372"/>
      <c r="EWW4" s="372"/>
      <c r="EWX4" s="372"/>
      <c r="EWY4" s="372"/>
      <c r="EWZ4" s="372"/>
      <c r="EXA4" s="372"/>
      <c r="EXB4" s="372"/>
      <c r="EXC4" s="372"/>
      <c r="EXD4" s="372"/>
      <c r="EXE4" s="372"/>
      <c r="EXF4" s="372"/>
      <c r="EXG4" s="372"/>
      <c r="EXH4" s="372"/>
      <c r="EXI4" s="372"/>
      <c r="EXJ4" s="372"/>
      <c r="EXK4" s="372"/>
      <c r="EXL4" s="372"/>
      <c r="EXM4" s="372"/>
      <c r="EXN4" s="372"/>
      <c r="EXO4" s="372"/>
      <c r="EXP4" s="372"/>
      <c r="EXQ4" s="372"/>
      <c r="EXR4" s="372"/>
      <c r="EXS4" s="372"/>
      <c r="EXT4" s="372"/>
      <c r="EXU4" s="372"/>
      <c r="EXV4" s="372"/>
      <c r="EXW4" s="372"/>
      <c r="EXX4" s="372"/>
      <c r="EXY4" s="372"/>
      <c r="EXZ4" s="372"/>
      <c r="EYA4" s="372"/>
      <c r="EYB4" s="372"/>
      <c r="EYC4" s="372"/>
      <c r="EYD4" s="372"/>
      <c r="EYE4" s="372"/>
      <c r="EYF4" s="372"/>
      <c r="EYG4" s="372"/>
      <c r="EYH4" s="372"/>
      <c r="EYI4" s="372"/>
      <c r="EYJ4" s="372"/>
      <c r="EYK4" s="372"/>
      <c r="EYL4" s="372"/>
      <c r="EYM4" s="372"/>
      <c r="EYN4" s="372"/>
      <c r="EYO4" s="372"/>
      <c r="EYP4" s="372"/>
      <c r="EYQ4" s="372"/>
      <c r="EYR4" s="372"/>
      <c r="EYS4" s="372"/>
      <c r="EYT4" s="372"/>
      <c r="EYU4" s="372"/>
      <c r="EYV4" s="372"/>
      <c r="EYW4" s="372"/>
      <c r="EYX4" s="372"/>
      <c r="EYY4" s="372"/>
      <c r="EYZ4" s="372"/>
      <c r="EZA4" s="372"/>
      <c r="EZB4" s="372"/>
      <c r="EZC4" s="372"/>
      <c r="EZD4" s="372"/>
      <c r="EZE4" s="372"/>
      <c r="EZF4" s="372"/>
      <c r="EZG4" s="372"/>
      <c r="EZH4" s="372"/>
      <c r="EZI4" s="372"/>
      <c r="EZJ4" s="372"/>
      <c r="EZK4" s="372"/>
      <c r="EZL4" s="372"/>
      <c r="EZM4" s="372"/>
      <c r="EZN4" s="372"/>
      <c r="EZO4" s="372"/>
      <c r="EZP4" s="372"/>
      <c r="EZQ4" s="372"/>
      <c r="EZR4" s="372"/>
      <c r="EZS4" s="372"/>
      <c r="EZT4" s="372"/>
      <c r="EZU4" s="372"/>
      <c r="EZV4" s="372"/>
      <c r="EZW4" s="372"/>
      <c r="EZX4" s="372"/>
      <c r="EZY4" s="372"/>
      <c r="EZZ4" s="372"/>
      <c r="FAA4" s="372"/>
      <c r="FAB4" s="372"/>
      <c r="FAC4" s="372"/>
      <c r="FAD4" s="372"/>
      <c r="FAE4" s="372"/>
      <c r="FAF4" s="372"/>
      <c r="FAG4" s="372"/>
      <c r="FAH4" s="372"/>
      <c r="FAI4" s="372"/>
      <c r="FAJ4" s="372"/>
      <c r="FAK4" s="372"/>
      <c r="FAL4" s="372"/>
      <c r="FAM4" s="372"/>
      <c r="FAN4" s="372"/>
      <c r="FAO4" s="372"/>
      <c r="FAP4" s="372"/>
      <c r="FAQ4" s="372"/>
      <c r="FAR4" s="372"/>
      <c r="FAS4" s="372"/>
      <c r="FAT4" s="372"/>
      <c r="FAU4" s="372"/>
      <c r="FAV4" s="372"/>
      <c r="FAW4" s="372"/>
      <c r="FAX4" s="372"/>
      <c r="FAY4" s="372"/>
      <c r="FAZ4" s="372"/>
      <c r="FBA4" s="372"/>
      <c r="FBB4" s="372"/>
      <c r="FBC4" s="372"/>
      <c r="FBD4" s="372"/>
      <c r="FBE4" s="372"/>
      <c r="FBF4" s="372"/>
      <c r="FBG4" s="372"/>
      <c r="FBH4" s="372"/>
      <c r="FBI4" s="372"/>
      <c r="FBJ4" s="372"/>
      <c r="FBK4" s="372"/>
      <c r="FBL4" s="372"/>
      <c r="FBM4" s="372"/>
      <c r="FBN4" s="372"/>
      <c r="FBO4" s="372"/>
      <c r="FBP4" s="372"/>
      <c r="FBQ4" s="372"/>
      <c r="FBR4" s="372"/>
      <c r="FBS4" s="372"/>
      <c r="FBT4" s="372"/>
      <c r="FBU4" s="372"/>
      <c r="FBV4" s="372"/>
      <c r="FBW4" s="372"/>
      <c r="FBX4" s="372"/>
      <c r="FBY4" s="372"/>
      <c r="FBZ4" s="372"/>
      <c r="FCA4" s="372"/>
      <c r="FCB4" s="372"/>
      <c r="FCC4" s="372"/>
      <c r="FCD4" s="372"/>
      <c r="FCE4" s="372"/>
      <c r="FCF4" s="372"/>
      <c r="FCG4" s="372"/>
      <c r="FCH4" s="372"/>
      <c r="FCI4" s="372"/>
      <c r="FCJ4" s="372"/>
      <c r="FCK4" s="372"/>
      <c r="FCL4" s="372"/>
      <c r="FCM4" s="372"/>
      <c r="FCN4" s="372"/>
      <c r="FCO4" s="372"/>
      <c r="FCP4" s="372"/>
      <c r="FCQ4" s="372"/>
      <c r="FCR4" s="372"/>
      <c r="FCS4" s="372"/>
      <c r="FCT4" s="372"/>
      <c r="FCU4" s="372"/>
      <c r="FCV4" s="372"/>
      <c r="FCW4" s="372"/>
      <c r="FCX4" s="372"/>
      <c r="FCY4" s="372"/>
      <c r="FCZ4" s="372"/>
      <c r="FDA4" s="372"/>
      <c r="FDB4" s="372"/>
      <c r="FDC4" s="372"/>
      <c r="FDD4" s="372"/>
      <c r="FDE4" s="372"/>
      <c r="FDF4" s="372"/>
      <c r="FDG4" s="372"/>
      <c r="FDH4" s="372"/>
      <c r="FDI4" s="372"/>
      <c r="FDJ4" s="372"/>
      <c r="FDK4" s="372"/>
      <c r="FDL4" s="372"/>
      <c r="FDM4" s="372"/>
      <c r="FDN4" s="372"/>
      <c r="FDO4" s="372"/>
      <c r="FDP4" s="372"/>
      <c r="FDQ4" s="372"/>
      <c r="FDR4" s="372"/>
      <c r="FDS4" s="372"/>
      <c r="FDT4" s="372"/>
      <c r="FDU4" s="372"/>
      <c r="FDV4" s="372"/>
      <c r="FDW4" s="372"/>
      <c r="FDX4" s="372"/>
      <c r="FDY4" s="372"/>
      <c r="FDZ4" s="372"/>
      <c r="FEA4" s="372"/>
      <c r="FEB4" s="372"/>
      <c r="FEC4" s="372"/>
      <c r="FED4" s="372"/>
      <c r="FEE4" s="372"/>
      <c r="FEF4" s="372"/>
      <c r="FEG4" s="372"/>
      <c r="FEH4" s="372"/>
      <c r="FEI4" s="372"/>
      <c r="FEJ4" s="372"/>
      <c r="FEK4" s="372"/>
      <c r="FEL4" s="372"/>
      <c r="FEM4" s="372"/>
      <c r="FEN4" s="372"/>
      <c r="FEO4" s="372"/>
      <c r="FEP4" s="372"/>
      <c r="FEQ4" s="372"/>
      <c r="FER4" s="372"/>
      <c r="FES4" s="372"/>
      <c r="FET4" s="372"/>
      <c r="FEU4" s="372"/>
      <c r="FEV4" s="372"/>
      <c r="FEW4" s="372"/>
      <c r="FEX4" s="372"/>
      <c r="FEY4" s="372"/>
      <c r="FEZ4" s="372"/>
      <c r="FFA4" s="372"/>
      <c r="FFB4" s="372"/>
      <c r="FFC4" s="372"/>
      <c r="FFD4" s="372"/>
      <c r="FFE4" s="372"/>
      <c r="FFF4" s="372"/>
      <c r="FFG4" s="372"/>
      <c r="FFH4" s="372"/>
      <c r="FFI4" s="372"/>
      <c r="FFJ4" s="372"/>
      <c r="FFK4" s="372"/>
      <c r="FFL4" s="372"/>
      <c r="FFM4" s="372"/>
      <c r="FFN4" s="372"/>
      <c r="FFO4" s="372"/>
      <c r="FFP4" s="372"/>
      <c r="FFQ4" s="372"/>
      <c r="FFR4" s="372"/>
      <c r="FFS4" s="372"/>
      <c r="FFT4" s="372"/>
      <c r="FFU4" s="372"/>
      <c r="FFV4" s="372"/>
      <c r="FFW4" s="372"/>
      <c r="FFX4" s="372"/>
      <c r="FFY4" s="372"/>
      <c r="FFZ4" s="372"/>
      <c r="FGA4" s="372"/>
      <c r="FGB4" s="372"/>
      <c r="FGC4" s="372"/>
      <c r="FGD4" s="372"/>
      <c r="FGE4" s="372"/>
      <c r="FGF4" s="372"/>
      <c r="FGG4" s="372"/>
      <c r="FGH4" s="372"/>
      <c r="FGI4" s="372"/>
      <c r="FGJ4" s="372"/>
      <c r="FGK4" s="372"/>
      <c r="FGL4" s="372"/>
      <c r="FGM4" s="372"/>
      <c r="FGN4" s="372"/>
      <c r="FGO4" s="372"/>
      <c r="FGP4" s="372"/>
      <c r="FGQ4" s="372"/>
      <c r="FGR4" s="372"/>
      <c r="FGS4" s="372"/>
      <c r="FGT4" s="372"/>
      <c r="FGU4" s="372"/>
      <c r="FGV4" s="372"/>
      <c r="FGW4" s="372"/>
      <c r="FGX4" s="372"/>
      <c r="FGY4" s="372"/>
      <c r="FGZ4" s="372"/>
      <c r="FHA4" s="372"/>
      <c r="FHB4" s="372"/>
      <c r="FHC4" s="372"/>
      <c r="FHD4" s="372"/>
      <c r="FHE4" s="372"/>
      <c r="FHF4" s="372"/>
      <c r="FHG4" s="372"/>
      <c r="FHH4" s="372"/>
      <c r="FHI4" s="372"/>
      <c r="FHJ4" s="372"/>
      <c r="FHK4" s="372"/>
      <c r="FHL4" s="372"/>
      <c r="FHM4" s="372"/>
      <c r="FHN4" s="372"/>
      <c r="FHO4" s="372"/>
      <c r="FHP4" s="372"/>
      <c r="FHQ4" s="372"/>
      <c r="FHR4" s="372"/>
      <c r="FHS4" s="372"/>
      <c r="FHT4" s="372"/>
      <c r="FHU4" s="372"/>
      <c r="FHV4" s="372"/>
      <c r="FHW4" s="372"/>
      <c r="FHX4" s="372"/>
      <c r="FHY4" s="372"/>
      <c r="FHZ4" s="372"/>
      <c r="FIA4" s="372"/>
      <c r="FIB4" s="372"/>
      <c r="FIC4" s="372"/>
      <c r="FID4" s="372"/>
      <c r="FIE4" s="372"/>
      <c r="FIF4" s="372"/>
      <c r="FIG4" s="372"/>
      <c r="FIH4" s="372"/>
      <c r="FII4" s="372"/>
      <c r="FIJ4" s="372"/>
      <c r="FIK4" s="372"/>
      <c r="FIL4" s="372"/>
      <c r="FIM4" s="372"/>
      <c r="FIN4" s="372"/>
      <c r="FIO4" s="372"/>
      <c r="FIP4" s="372"/>
      <c r="FIQ4" s="372"/>
      <c r="FIR4" s="372"/>
      <c r="FIS4" s="372"/>
      <c r="FIT4" s="372"/>
      <c r="FIU4" s="372"/>
      <c r="FIV4" s="372"/>
      <c r="FIW4" s="372"/>
      <c r="FIX4" s="372"/>
      <c r="FIY4" s="372"/>
      <c r="FIZ4" s="372"/>
      <c r="FJA4" s="372"/>
      <c r="FJB4" s="372"/>
      <c r="FJC4" s="372"/>
      <c r="FJD4" s="372"/>
      <c r="FJE4" s="372"/>
      <c r="FJF4" s="372"/>
      <c r="FJG4" s="372"/>
      <c r="FJH4" s="372"/>
      <c r="FJI4" s="372"/>
      <c r="FJJ4" s="372"/>
      <c r="FJK4" s="372"/>
      <c r="FJL4" s="372"/>
      <c r="FJM4" s="372"/>
      <c r="FJN4" s="372"/>
      <c r="FJO4" s="372"/>
      <c r="FJP4" s="372"/>
      <c r="FJQ4" s="372"/>
      <c r="FJR4" s="372"/>
      <c r="FJS4" s="372"/>
      <c r="FJT4" s="372"/>
      <c r="FJU4" s="372"/>
      <c r="FJV4" s="372"/>
      <c r="FJW4" s="372"/>
      <c r="FJX4" s="372"/>
      <c r="FJY4" s="372"/>
      <c r="FJZ4" s="372"/>
      <c r="FKA4" s="372"/>
      <c r="FKB4" s="372"/>
      <c r="FKC4" s="372"/>
      <c r="FKD4" s="372"/>
      <c r="FKE4" s="372"/>
      <c r="FKF4" s="372"/>
      <c r="FKG4" s="372"/>
      <c r="FKH4" s="372"/>
      <c r="FKI4" s="372"/>
      <c r="FKJ4" s="372"/>
      <c r="FKK4" s="372"/>
      <c r="FKL4" s="372"/>
      <c r="FKM4" s="372"/>
      <c r="FKN4" s="372"/>
      <c r="FKO4" s="372"/>
      <c r="FKP4" s="372"/>
      <c r="FKQ4" s="372"/>
      <c r="FKR4" s="372"/>
      <c r="FKS4" s="372"/>
      <c r="FKT4" s="372"/>
      <c r="FKU4" s="372"/>
      <c r="FKV4" s="372"/>
      <c r="FKW4" s="372"/>
      <c r="FKX4" s="372"/>
      <c r="FKY4" s="372"/>
      <c r="FKZ4" s="372"/>
      <c r="FLA4" s="372"/>
      <c r="FLB4" s="372"/>
      <c r="FLC4" s="372"/>
      <c r="FLD4" s="372"/>
      <c r="FLE4" s="372"/>
      <c r="FLF4" s="372"/>
      <c r="FLG4" s="372"/>
      <c r="FLH4" s="372"/>
      <c r="FLI4" s="372"/>
      <c r="FLJ4" s="372"/>
      <c r="FLK4" s="372"/>
      <c r="FLL4" s="372"/>
      <c r="FLM4" s="372"/>
      <c r="FLN4" s="372"/>
      <c r="FLO4" s="372"/>
      <c r="FLP4" s="372"/>
      <c r="FLQ4" s="372"/>
      <c r="FLR4" s="372"/>
      <c r="FLS4" s="372"/>
      <c r="FLT4" s="372"/>
      <c r="FLU4" s="372"/>
      <c r="FLV4" s="372"/>
      <c r="FLW4" s="372"/>
      <c r="FLX4" s="372"/>
      <c r="FLY4" s="372"/>
      <c r="FLZ4" s="372"/>
      <c r="FMA4" s="372"/>
      <c r="FMB4" s="372"/>
      <c r="FMC4" s="372"/>
      <c r="FMD4" s="372"/>
      <c r="FME4" s="372"/>
      <c r="FMF4" s="372"/>
      <c r="FMG4" s="372"/>
      <c r="FMH4" s="372"/>
      <c r="FMI4" s="372"/>
      <c r="FMJ4" s="372"/>
      <c r="FMK4" s="372"/>
      <c r="FML4" s="372"/>
      <c r="FMM4" s="372"/>
      <c r="FMN4" s="372"/>
      <c r="FMO4" s="372"/>
      <c r="FMP4" s="372"/>
      <c r="FMQ4" s="372"/>
      <c r="FMR4" s="372"/>
      <c r="FMS4" s="372"/>
      <c r="FMT4" s="372"/>
      <c r="FMU4" s="372"/>
      <c r="FMV4" s="372"/>
      <c r="FMW4" s="372"/>
      <c r="FMX4" s="372"/>
      <c r="FMY4" s="372"/>
      <c r="FMZ4" s="372"/>
      <c r="FNA4" s="372"/>
      <c r="FNB4" s="372"/>
      <c r="FNC4" s="372"/>
      <c r="FND4" s="372"/>
      <c r="FNE4" s="372"/>
      <c r="FNF4" s="372"/>
      <c r="FNG4" s="372"/>
      <c r="FNH4" s="372"/>
      <c r="FNI4" s="372"/>
      <c r="FNJ4" s="372"/>
      <c r="FNK4" s="372"/>
      <c r="FNL4" s="372"/>
      <c r="FNM4" s="372"/>
      <c r="FNN4" s="372"/>
      <c r="FNO4" s="372"/>
      <c r="FNP4" s="372"/>
      <c r="FNQ4" s="372"/>
      <c r="FNR4" s="372"/>
      <c r="FNS4" s="372"/>
      <c r="FNT4" s="372"/>
      <c r="FNU4" s="372"/>
      <c r="FNV4" s="372"/>
      <c r="FNW4" s="372"/>
      <c r="FNX4" s="372"/>
      <c r="FNY4" s="372"/>
      <c r="FNZ4" s="372"/>
      <c r="FOA4" s="372"/>
      <c r="FOB4" s="372"/>
      <c r="FOC4" s="372"/>
      <c r="FOD4" s="372"/>
      <c r="FOE4" s="372"/>
      <c r="FOF4" s="372"/>
      <c r="FOG4" s="372"/>
      <c r="FOH4" s="372"/>
      <c r="FOI4" s="372"/>
      <c r="FOJ4" s="372"/>
      <c r="FOK4" s="372"/>
      <c r="FOL4" s="372"/>
      <c r="FOM4" s="372"/>
      <c r="FON4" s="372"/>
      <c r="FOO4" s="372"/>
      <c r="FOP4" s="372"/>
      <c r="FOQ4" s="372"/>
      <c r="FOR4" s="372"/>
      <c r="FOS4" s="372"/>
      <c r="FOT4" s="372"/>
      <c r="FOU4" s="372"/>
      <c r="FOV4" s="372"/>
      <c r="FOW4" s="372"/>
      <c r="FOX4" s="372"/>
      <c r="FOY4" s="372"/>
      <c r="FOZ4" s="372"/>
      <c r="FPA4" s="372"/>
      <c r="FPB4" s="372"/>
      <c r="FPC4" s="372"/>
      <c r="FPD4" s="372"/>
      <c r="FPE4" s="372"/>
      <c r="FPF4" s="372"/>
      <c r="FPG4" s="372"/>
      <c r="FPH4" s="372"/>
      <c r="FPI4" s="372"/>
      <c r="FPJ4" s="372"/>
      <c r="FPK4" s="372"/>
      <c r="FPL4" s="372"/>
      <c r="FPM4" s="372"/>
      <c r="FPN4" s="372"/>
      <c r="FPO4" s="372"/>
      <c r="FPP4" s="372"/>
      <c r="FPQ4" s="372"/>
      <c r="FPR4" s="372"/>
      <c r="FPS4" s="372"/>
      <c r="FPT4" s="372"/>
      <c r="FPU4" s="372"/>
      <c r="FPV4" s="372"/>
      <c r="FPW4" s="372"/>
      <c r="FPX4" s="372"/>
      <c r="FPY4" s="372"/>
      <c r="FPZ4" s="372"/>
      <c r="FQA4" s="372"/>
      <c r="FQB4" s="372"/>
      <c r="FQC4" s="372"/>
      <c r="FQD4" s="372"/>
      <c r="FQE4" s="372"/>
      <c r="FQF4" s="372"/>
      <c r="FQG4" s="372"/>
      <c r="FQH4" s="372"/>
      <c r="FQI4" s="372"/>
      <c r="FQJ4" s="372"/>
      <c r="FQK4" s="372"/>
      <c r="FQL4" s="372"/>
      <c r="FQM4" s="372"/>
      <c r="FQN4" s="372"/>
      <c r="FQO4" s="372"/>
      <c r="FQP4" s="372"/>
      <c r="FQQ4" s="372"/>
      <c r="FQR4" s="372"/>
      <c r="FQS4" s="372"/>
      <c r="FQT4" s="372"/>
      <c r="FQU4" s="372"/>
      <c r="FQV4" s="372"/>
      <c r="FQW4" s="372"/>
      <c r="FQX4" s="372"/>
      <c r="FQY4" s="372"/>
      <c r="FQZ4" s="372"/>
      <c r="FRA4" s="372"/>
      <c r="FRB4" s="372"/>
      <c r="FRC4" s="372"/>
      <c r="FRD4" s="372"/>
      <c r="FRE4" s="372"/>
      <c r="FRF4" s="372"/>
      <c r="FRG4" s="372"/>
      <c r="FRH4" s="372"/>
      <c r="FRI4" s="372"/>
      <c r="FRJ4" s="372"/>
      <c r="FRK4" s="372"/>
      <c r="FRL4" s="372"/>
      <c r="FRM4" s="372"/>
      <c r="FRN4" s="372"/>
      <c r="FRO4" s="372"/>
      <c r="FRP4" s="372"/>
      <c r="FRQ4" s="372"/>
      <c r="FRR4" s="372"/>
      <c r="FRS4" s="372"/>
      <c r="FRT4" s="372"/>
      <c r="FRU4" s="372"/>
      <c r="FRV4" s="372"/>
      <c r="FRW4" s="372"/>
      <c r="FRX4" s="372"/>
      <c r="FRY4" s="372"/>
      <c r="FRZ4" s="372"/>
      <c r="FSA4" s="372"/>
      <c r="FSB4" s="372"/>
      <c r="FSC4" s="372"/>
      <c r="FSD4" s="372"/>
      <c r="FSE4" s="372"/>
      <c r="FSF4" s="372"/>
      <c r="FSG4" s="372"/>
      <c r="FSH4" s="372"/>
      <c r="FSI4" s="372"/>
      <c r="FSJ4" s="372"/>
      <c r="FSK4" s="372"/>
      <c r="FSL4" s="372"/>
      <c r="FSM4" s="372"/>
      <c r="FSN4" s="372"/>
      <c r="FSO4" s="372"/>
      <c r="FSP4" s="372"/>
      <c r="FSQ4" s="372"/>
      <c r="FSR4" s="372"/>
      <c r="FSS4" s="372"/>
      <c r="FST4" s="372"/>
      <c r="FSU4" s="372"/>
      <c r="FSV4" s="372"/>
      <c r="FSW4" s="372"/>
      <c r="FSX4" s="372"/>
      <c r="FSY4" s="372"/>
      <c r="FSZ4" s="372"/>
      <c r="FTA4" s="372"/>
      <c r="FTB4" s="372"/>
      <c r="FTC4" s="372"/>
      <c r="FTD4" s="372"/>
      <c r="FTE4" s="372"/>
      <c r="FTF4" s="372"/>
      <c r="FTG4" s="372"/>
      <c r="FTH4" s="372"/>
      <c r="FTI4" s="372"/>
      <c r="FTJ4" s="372"/>
      <c r="FTK4" s="372"/>
      <c r="FTL4" s="372"/>
      <c r="FTM4" s="372"/>
      <c r="FTN4" s="372"/>
      <c r="FTO4" s="372"/>
      <c r="FTP4" s="372"/>
      <c r="FTQ4" s="372"/>
      <c r="FTR4" s="372"/>
      <c r="FTS4" s="372"/>
      <c r="FTT4" s="372"/>
      <c r="FTU4" s="372"/>
      <c r="FTV4" s="372"/>
      <c r="FTW4" s="372"/>
      <c r="FTX4" s="372"/>
      <c r="FTY4" s="372"/>
      <c r="FTZ4" s="372"/>
      <c r="FUA4" s="372"/>
      <c r="FUB4" s="372"/>
      <c r="FUC4" s="372"/>
      <c r="FUD4" s="372"/>
      <c r="FUE4" s="372"/>
      <c r="FUF4" s="372"/>
      <c r="FUG4" s="372"/>
      <c r="FUH4" s="372"/>
      <c r="FUI4" s="372"/>
      <c r="FUJ4" s="372"/>
      <c r="FUK4" s="372"/>
      <c r="FUL4" s="372"/>
      <c r="FUM4" s="372"/>
      <c r="FUN4" s="372"/>
      <c r="FUO4" s="372"/>
      <c r="FUP4" s="372"/>
      <c r="FUQ4" s="372"/>
      <c r="FUR4" s="372"/>
      <c r="FUS4" s="372"/>
      <c r="FUT4" s="372"/>
      <c r="FUU4" s="372"/>
      <c r="FUV4" s="372"/>
      <c r="FUW4" s="372"/>
      <c r="FUX4" s="372"/>
      <c r="FUY4" s="372"/>
      <c r="FUZ4" s="372"/>
      <c r="FVA4" s="372"/>
      <c r="FVB4" s="372"/>
      <c r="FVC4" s="372"/>
      <c r="FVD4" s="372"/>
      <c r="FVE4" s="372"/>
      <c r="FVF4" s="372"/>
      <c r="FVG4" s="372"/>
      <c r="FVH4" s="372"/>
      <c r="FVI4" s="372"/>
      <c r="FVJ4" s="372"/>
      <c r="FVK4" s="372"/>
      <c r="FVL4" s="372"/>
      <c r="FVM4" s="372"/>
      <c r="FVN4" s="372"/>
      <c r="FVO4" s="372"/>
      <c r="FVP4" s="372"/>
      <c r="FVQ4" s="372"/>
      <c r="FVR4" s="372"/>
      <c r="FVS4" s="372"/>
      <c r="FVT4" s="372"/>
      <c r="FVU4" s="372"/>
      <c r="FVV4" s="372"/>
      <c r="FVW4" s="372"/>
      <c r="FVX4" s="372"/>
      <c r="FVY4" s="372"/>
      <c r="FVZ4" s="372"/>
      <c r="FWA4" s="372"/>
      <c r="FWB4" s="372"/>
      <c r="FWC4" s="372"/>
      <c r="FWD4" s="372"/>
      <c r="FWE4" s="372"/>
      <c r="FWF4" s="372"/>
      <c r="FWG4" s="372"/>
      <c r="FWH4" s="372"/>
      <c r="FWI4" s="372"/>
      <c r="FWJ4" s="372"/>
      <c r="FWK4" s="372"/>
      <c r="FWL4" s="372"/>
      <c r="FWM4" s="372"/>
      <c r="FWN4" s="372"/>
      <c r="FWO4" s="372"/>
      <c r="FWP4" s="372"/>
      <c r="FWQ4" s="372"/>
      <c r="FWR4" s="372"/>
      <c r="FWS4" s="372"/>
      <c r="FWT4" s="372"/>
      <c r="FWU4" s="372"/>
      <c r="FWV4" s="372"/>
      <c r="FWW4" s="372"/>
      <c r="FWX4" s="372"/>
      <c r="FWY4" s="372"/>
      <c r="FWZ4" s="372"/>
      <c r="FXA4" s="372"/>
      <c r="FXB4" s="372"/>
      <c r="FXC4" s="372"/>
      <c r="FXD4" s="372"/>
      <c r="FXE4" s="372"/>
      <c r="FXF4" s="372"/>
      <c r="FXG4" s="372"/>
      <c r="FXH4" s="372"/>
      <c r="FXI4" s="372"/>
      <c r="FXJ4" s="372"/>
      <c r="FXK4" s="372"/>
      <c r="FXL4" s="372"/>
      <c r="FXM4" s="372"/>
      <c r="FXN4" s="372"/>
      <c r="FXO4" s="372"/>
      <c r="FXP4" s="372"/>
      <c r="FXQ4" s="372"/>
      <c r="FXR4" s="372"/>
      <c r="FXS4" s="372"/>
      <c r="FXT4" s="372"/>
      <c r="FXU4" s="372"/>
      <c r="FXV4" s="372"/>
      <c r="FXW4" s="372"/>
      <c r="FXX4" s="372"/>
      <c r="FXY4" s="372"/>
      <c r="FXZ4" s="372"/>
      <c r="FYA4" s="372"/>
      <c r="FYB4" s="372"/>
      <c r="FYC4" s="372"/>
      <c r="FYD4" s="372"/>
      <c r="FYE4" s="372"/>
      <c r="FYF4" s="372"/>
      <c r="FYG4" s="372"/>
      <c r="FYH4" s="372"/>
      <c r="FYI4" s="372"/>
      <c r="FYJ4" s="372"/>
      <c r="FYK4" s="372"/>
      <c r="FYL4" s="372"/>
      <c r="FYM4" s="372"/>
      <c r="FYN4" s="372"/>
      <c r="FYO4" s="372"/>
      <c r="FYP4" s="372"/>
      <c r="FYQ4" s="372"/>
      <c r="FYR4" s="372"/>
      <c r="FYS4" s="372"/>
      <c r="FYT4" s="372"/>
      <c r="FYU4" s="372"/>
      <c r="FYV4" s="372"/>
      <c r="FYW4" s="372"/>
      <c r="FYX4" s="372"/>
      <c r="FYY4" s="372"/>
      <c r="FYZ4" s="372"/>
      <c r="FZA4" s="372"/>
      <c r="FZB4" s="372"/>
      <c r="FZC4" s="372"/>
      <c r="FZD4" s="372"/>
      <c r="FZE4" s="372"/>
      <c r="FZF4" s="372"/>
      <c r="FZG4" s="372"/>
      <c r="FZH4" s="372"/>
      <c r="FZI4" s="372"/>
      <c r="FZJ4" s="372"/>
      <c r="FZK4" s="372"/>
      <c r="FZL4" s="372"/>
      <c r="FZM4" s="372"/>
      <c r="FZN4" s="372"/>
      <c r="FZO4" s="372"/>
      <c r="FZP4" s="372"/>
      <c r="FZQ4" s="372"/>
      <c r="FZR4" s="372"/>
      <c r="FZS4" s="372"/>
      <c r="FZT4" s="372"/>
      <c r="FZU4" s="372"/>
      <c r="FZV4" s="372"/>
      <c r="FZW4" s="372"/>
      <c r="FZX4" s="372"/>
      <c r="FZY4" s="372"/>
      <c r="FZZ4" s="372"/>
      <c r="GAA4" s="372"/>
      <c r="GAB4" s="372"/>
      <c r="GAC4" s="372"/>
      <c r="GAD4" s="372"/>
      <c r="GAE4" s="372"/>
      <c r="GAF4" s="372"/>
      <c r="GAG4" s="372"/>
      <c r="GAH4" s="372"/>
      <c r="GAI4" s="372"/>
      <c r="GAJ4" s="372"/>
      <c r="GAK4" s="372"/>
      <c r="GAL4" s="372"/>
      <c r="GAM4" s="372"/>
      <c r="GAN4" s="372"/>
      <c r="GAO4" s="372"/>
      <c r="GAP4" s="372"/>
      <c r="GAQ4" s="372"/>
      <c r="GAR4" s="372"/>
      <c r="GAS4" s="372"/>
      <c r="GAT4" s="372"/>
      <c r="GAU4" s="372"/>
      <c r="GAV4" s="372"/>
      <c r="GAW4" s="372"/>
      <c r="GAX4" s="372"/>
      <c r="GAY4" s="372"/>
      <c r="GAZ4" s="372"/>
      <c r="GBA4" s="372"/>
      <c r="GBB4" s="372"/>
      <c r="GBC4" s="372"/>
      <c r="GBD4" s="372"/>
      <c r="GBE4" s="372"/>
      <c r="GBF4" s="372"/>
      <c r="GBG4" s="372"/>
      <c r="GBH4" s="372"/>
      <c r="GBI4" s="372"/>
      <c r="GBJ4" s="372"/>
      <c r="GBK4" s="372"/>
      <c r="GBL4" s="372"/>
      <c r="GBM4" s="372"/>
      <c r="GBN4" s="372"/>
      <c r="GBO4" s="372"/>
      <c r="GBP4" s="372"/>
      <c r="GBQ4" s="372"/>
      <c r="GBR4" s="372"/>
      <c r="GBS4" s="372"/>
      <c r="GBT4" s="372"/>
      <c r="GBU4" s="372"/>
      <c r="GBV4" s="372"/>
      <c r="GBW4" s="372"/>
      <c r="GBX4" s="372"/>
      <c r="GBY4" s="372"/>
      <c r="GBZ4" s="372"/>
      <c r="GCA4" s="372"/>
      <c r="GCB4" s="372"/>
      <c r="GCC4" s="372"/>
      <c r="GCD4" s="372"/>
      <c r="GCE4" s="372"/>
      <c r="GCF4" s="372"/>
      <c r="GCG4" s="372"/>
      <c r="GCH4" s="372"/>
      <c r="GCI4" s="372"/>
      <c r="GCJ4" s="372"/>
      <c r="GCK4" s="372"/>
      <c r="GCL4" s="372"/>
      <c r="GCM4" s="372"/>
      <c r="GCN4" s="372"/>
      <c r="GCO4" s="372"/>
      <c r="GCP4" s="372"/>
      <c r="GCQ4" s="372"/>
      <c r="GCR4" s="372"/>
      <c r="GCS4" s="372"/>
      <c r="GCT4" s="372"/>
      <c r="GCU4" s="372"/>
      <c r="GCV4" s="372"/>
      <c r="GCW4" s="372"/>
      <c r="GCX4" s="372"/>
      <c r="GCY4" s="372"/>
      <c r="GCZ4" s="372"/>
      <c r="GDA4" s="372"/>
      <c r="GDB4" s="372"/>
      <c r="GDC4" s="372"/>
      <c r="GDD4" s="372"/>
      <c r="GDE4" s="372"/>
      <c r="GDF4" s="372"/>
      <c r="GDG4" s="372"/>
      <c r="GDH4" s="372"/>
      <c r="GDI4" s="372"/>
      <c r="GDJ4" s="372"/>
      <c r="GDK4" s="372"/>
      <c r="GDL4" s="372"/>
      <c r="GDM4" s="372"/>
      <c r="GDN4" s="372"/>
      <c r="GDO4" s="372"/>
      <c r="GDP4" s="372"/>
      <c r="GDQ4" s="372"/>
      <c r="GDR4" s="372"/>
      <c r="GDS4" s="372"/>
      <c r="GDT4" s="372"/>
      <c r="GDU4" s="372"/>
      <c r="GDV4" s="372"/>
      <c r="GDW4" s="372"/>
      <c r="GDX4" s="372"/>
      <c r="GDY4" s="372"/>
      <c r="GDZ4" s="372"/>
      <c r="GEA4" s="372"/>
      <c r="GEB4" s="372"/>
      <c r="GEC4" s="372"/>
      <c r="GED4" s="372"/>
      <c r="GEE4" s="372"/>
      <c r="GEF4" s="372"/>
      <c r="GEG4" s="372"/>
      <c r="GEH4" s="372"/>
      <c r="GEI4" s="372"/>
      <c r="GEJ4" s="372"/>
      <c r="GEK4" s="372"/>
      <c r="GEL4" s="372"/>
      <c r="GEM4" s="372"/>
      <c r="GEN4" s="372"/>
      <c r="GEO4" s="372"/>
      <c r="GEP4" s="372"/>
      <c r="GEQ4" s="372"/>
      <c r="GER4" s="372"/>
      <c r="GES4" s="372"/>
      <c r="GET4" s="372"/>
      <c r="GEU4" s="372"/>
      <c r="GEV4" s="372"/>
      <c r="GEW4" s="372"/>
      <c r="GEX4" s="372"/>
      <c r="GEY4" s="372"/>
      <c r="GEZ4" s="372"/>
      <c r="GFA4" s="372"/>
      <c r="GFB4" s="372"/>
      <c r="GFC4" s="372"/>
      <c r="GFD4" s="372"/>
      <c r="GFE4" s="372"/>
      <c r="GFF4" s="372"/>
      <c r="GFG4" s="372"/>
      <c r="GFH4" s="372"/>
      <c r="GFI4" s="372"/>
      <c r="GFJ4" s="372"/>
      <c r="GFK4" s="372"/>
      <c r="GFL4" s="372"/>
      <c r="GFM4" s="372"/>
      <c r="GFN4" s="372"/>
      <c r="GFO4" s="372"/>
      <c r="GFP4" s="372"/>
      <c r="GFQ4" s="372"/>
      <c r="GFR4" s="372"/>
      <c r="GFS4" s="372"/>
      <c r="GFT4" s="372"/>
      <c r="GFU4" s="372"/>
      <c r="GFV4" s="372"/>
      <c r="GFW4" s="372"/>
      <c r="GFX4" s="372"/>
      <c r="GFY4" s="372"/>
      <c r="GFZ4" s="372"/>
      <c r="GGA4" s="372"/>
      <c r="GGB4" s="372"/>
      <c r="GGC4" s="372"/>
      <c r="GGD4" s="372"/>
      <c r="GGE4" s="372"/>
      <c r="GGF4" s="372"/>
      <c r="GGG4" s="372"/>
      <c r="GGH4" s="372"/>
      <c r="GGI4" s="372"/>
      <c r="GGJ4" s="372"/>
      <c r="GGK4" s="372"/>
      <c r="GGL4" s="372"/>
      <c r="GGM4" s="372"/>
      <c r="GGN4" s="372"/>
      <c r="GGO4" s="372"/>
      <c r="GGP4" s="372"/>
      <c r="GGQ4" s="372"/>
      <c r="GGR4" s="372"/>
      <c r="GGS4" s="372"/>
      <c r="GGT4" s="372"/>
      <c r="GGU4" s="372"/>
      <c r="GGV4" s="372"/>
      <c r="GGW4" s="372"/>
      <c r="GGX4" s="372"/>
      <c r="GGY4" s="372"/>
      <c r="GGZ4" s="372"/>
      <c r="GHA4" s="372"/>
      <c r="GHB4" s="372"/>
      <c r="GHC4" s="372"/>
      <c r="GHD4" s="372"/>
      <c r="GHE4" s="372"/>
      <c r="GHF4" s="372"/>
      <c r="GHG4" s="372"/>
      <c r="GHH4" s="372"/>
      <c r="GHI4" s="372"/>
      <c r="GHJ4" s="372"/>
      <c r="GHK4" s="372"/>
      <c r="GHL4" s="372"/>
      <c r="GHM4" s="372"/>
      <c r="GHN4" s="372"/>
      <c r="GHO4" s="372"/>
      <c r="GHP4" s="372"/>
      <c r="GHQ4" s="372"/>
      <c r="GHR4" s="372"/>
      <c r="GHS4" s="372"/>
      <c r="GHT4" s="372"/>
      <c r="GHU4" s="372"/>
      <c r="GHV4" s="372"/>
      <c r="GHW4" s="372"/>
      <c r="GHX4" s="372"/>
      <c r="GHY4" s="372"/>
      <c r="GHZ4" s="372"/>
      <c r="GIA4" s="372"/>
      <c r="GIB4" s="372"/>
      <c r="GIC4" s="372"/>
      <c r="GID4" s="372"/>
      <c r="GIE4" s="372"/>
      <c r="GIF4" s="372"/>
      <c r="GIG4" s="372"/>
      <c r="GIH4" s="372"/>
      <c r="GII4" s="372"/>
      <c r="GIJ4" s="372"/>
      <c r="GIK4" s="372"/>
      <c r="GIL4" s="372"/>
      <c r="GIM4" s="372"/>
      <c r="GIN4" s="372"/>
      <c r="GIO4" s="372"/>
      <c r="GIP4" s="372"/>
      <c r="GIQ4" s="372"/>
      <c r="GIR4" s="372"/>
      <c r="GIS4" s="372"/>
      <c r="GIT4" s="372"/>
      <c r="GIU4" s="372"/>
      <c r="GIV4" s="372"/>
      <c r="GIW4" s="372"/>
      <c r="GIX4" s="372"/>
      <c r="GIY4" s="372"/>
      <c r="GIZ4" s="372"/>
      <c r="GJA4" s="372"/>
      <c r="GJB4" s="372"/>
      <c r="GJC4" s="372"/>
      <c r="GJD4" s="372"/>
      <c r="GJE4" s="372"/>
      <c r="GJF4" s="372"/>
      <c r="GJG4" s="372"/>
      <c r="GJH4" s="372"/>
      <c r="GJI4" s="372"/>
      <c r="GJJ4" s="372"/>
      <c r="GJK4" s="372"/>
      <c r="GJL4" s="372"/>
      <c r="GJM4" s="372"/>
      <c r="GJN4" s="372"/>
      <c r="GJO4" s="372"/>
      <c r="GJP4" s="372"/>
      <c r="GJQ4" s="372"/>
      <c r="GJR4" s="372"/>
      <c r="GJS4" s="372"/>
      <c r="GJT4" s="372"/>
      <c r="GJU4" s="372"/>
      <c r="GJV4" s="372"/>
      <c r="GJW4" s="372"/>
      <c r="GJX4" s="372"/>
      <c r="GJY4" s="372"/>
      <c r="GJZ4" s="372"/>
      <c r="GKA4" s="372"/>
      <c r="GKB4" s="372"/>
      <c r="GKC4" s="372"/>
      <c r="GKD4" s="372"/>
      <c r="GKE4" s="372"/>
      <c r="GKF4" s="372"/>
      <c r="GKG4" s="372"/>
      <c r="GKH4" s="372"/>
      <c r="GKI4" s="372"/>
      <c r="GKJ4" s="372"/>
      <c r="GKK4" s="372"/>
      <c r="GKL4" s="372"/>
      <c r="GKM4" s="372"/>
      <c r="GKN4" s="372"/>
      <c r="GKO4" s="372"/>
      <c r="GKP4" s="372"/>
      <c r="GKQ4" s="372"/>
      <c r="GKR4" s="372"/>
      <c r="GKS4" s="372"/>
      <c r="GKT4" s="372"/>
      <c r="GKU4" s="372"/>
      <c r="GKV4" s="372"/>
      <c r="GKW4" s="372"/>
      <c r="GKX4" s="372"/>
      <c r="GKY4" s="372"/>
      <c r="GKZ4" s="372"/>
      <c r="GLA4" s="372"/>
      <c r="GLB4" s="372"/>
      <c r="GLC4" s="372"/>
      <c r="GLD4" s="372"/>
      <c r="GLE4" s="372"/>
      <c r="GLF4" s="372"/>
      <c r="GLG4" s="372"/>
      <c r="GLH4" s="372"/>
      <c r="GLI4" s="372"/>
      <c r="GLJ4" s="372"/>
      <c r="GLK4" s="372"/>
      <c r="GLL4" s="372"/>
      <c r="GLM4" s="372"/>
      <c r="GLN4" s="372"/>
      <c r="GLO4" s="372"/>
      <c r="GLP4" s="372"/>
      <c r="GLQ4" s="372"/>
      <c r="GLR4" s="372"/>
      <c r="GLS4" s="372"/>
      <c r="GLT4" s="372"/>
      <c r="GLU4" s="372"/>
      <c r="GLV4" s="372"/>
      <c r="GLW4" s="372"/>
      <c r="GLX4" s="372"/>
      <c r="GLY4" s="372"/>
      <c r="GLZ4" s="372"/>
      <c r="GMA4" s="372"/>
      <c r="GMB4" s="372"/>
      <c r="GMC4" s="372"/>
      <c r="GMD4" s="372"/>
      <c r="GME4" s="372"/>
      <c r="GMF4" s="372"/>
      <c r="GMG4" s="372"/>
      <c r="GMH4" s="372"/>
      <c r="GMI4" s="372"/>
      <c r="GMJ4" s="372"/>
      <c r="GMK4" s="372"/>
      <c r="GML4" s="372"/>
      <c r="GMM4" s="372"/>
      <c r="GMN4" s="372"/>
      <c r="GMO4" s="372"/>
      <c r="GMP4" s="372"/>
      <c r="GMQ4" s="372"/>
      <c r="GMR4" s="372"/>
      <c r="GMS4" s="372"/>
      <c r="GMT4" s="372"/>
      <c r="GMU4" s="372"/>
      <c r="GMV4" s="372"/>
      <c r="GMW4" s="372"/>
      <c r="GMX4" s="372"/>
      <c r="GMY4" s="372"/>
      <c r="GMZ4" s="372"/>
      <c r="GNA4" s="372"/>
      <c r="GNB4" s="372"/>
      <c r="GNC4" s="372"/>
      <c r="GND4" s="372"/>
      <c r="GNE4" s="372"/>
      <c r="GNF4" s="372"/>
      <c r="GNG4" s="372"/>
      <c r="GNH4" s="372"/>
      <c r="GNI4" s="372"/>
      <c r="GNJ4" s="372"/>
      <c r="GNK4" s="372"/>
      <c r="GNL4" s="372"/>
      <c r="GNM4" s="372"/>
      <c r="GNN4" s="372"/>
      <c r="GNO4" s="372"/>
      <c r="GNP4" s="372"/>
      <c r="GNQ4" s="372"/>
      <c r="GNR4" s="372"/>
      <c r="GNS4" s="372"/>
      <c r="GNT4" s="372"/>
      <c r="GNU4" s="372"/>
      <c r="GNV4" s="372"/>
      <c r="GNW4" s="372"/>
      <c r="GNX4" s="372"/>
      <c r="GNY4" s="372"/>
      <c r="GNZ4" s="372"/>
      <c r="GOA4" s="372"/>
      <c r="GOB4" s="372"/>
      <c r="GOC4" s="372"/>
      <c r="GOD4" s="372"/>
      <c r="GOE4" s="372"/>
      <c r="GOF4" s="372"/>
      <c r="GOG4" s="372"/>
      <c r="GOH4" s="372"/>
      <c r="GOI4" s="372"/>
      <c r="GOJ4" s="372"/>
      <c r="GOK4" s="372"/>
      <c r="GOL4" s="372"/>
      <c r="GOM4" s="372"/>
      <c r="GON4" s="372"/>
      <c r="GOO4" s="372"/>
      <c r="GOP4" s="372"/>
      <c r="GOQ4" s="372"/>
      <c r="GOR4" s="372"/>
      <c r="GOS4" s="372"/>
      <c r="GOT4" s="372"/>
      <c r="GOU4" s="372"/>
      <c r="GOV4" s="372"/>
      <c r="GOW4" s="372"/>
      <c r="GOX4" s="372"/>
      <c r="GOY4" s="372"/>
      <c r="GOZ4" s="372"/>
      <c r="GPA4" s="372"/>
      <c r="GPB4" s="372"/>
      <c r="GPC4" s="372"/>
      <c r="GPD4" s="372"/>
      <c r="GPE4" s="372"/>
      <c r="GPF4" s="372"/>
      <c r="GPG4" s="372"/>
      <c r="GPH4" s="372"/>
      <c r="GPI4" s="372"/>
      <c r="GPJ4" s="372"/>
      <c r="GPK4" s="372"/>
      <c r="GPL4" s="372"/>
      <c r="GPM4" s="372"/>
      <c r="GPN4" s="372"/>
      <c r="GPO4" s="372"/>
      <c r="GPP4" s="372"/>
      <c r="GPQ4" s="372"/>
      <c r="GPR4" s="372"/>
      <c r="GPS4" s="372"/>
      <c r="GPT4" s="372"/>
      <c r="GPU4" s="372"/>
      <c r="GPV4" s="372"/>
      <c r="GPW4" s="372"/>
      <c r="GPX4" s="372"/>
      <c r="GPY4" s="372"/>
      <c r="GPZ4" s="372"/>
      <c r="GQA4" s="372"/>
      <c r="GQB4" s="372"/>
      <c r="GQC4" s="372"/>
      <c r="GQD4" s="372"/>
      <c r="GQE4" s="372"/>
      <c r="GQF4" s="372"/>
      <c r="GQG4" s="372"/>
      <c r="GQH4" s="372"/>
      <c r="GQI4" s="372"/>
      <c r="GQJ4" s="372"/>
      <c r="GQK4" s="372"/>
      <c r="GQL4" s="372"/>
      <c r="GQM4" s="372"/>
      <c r="GQN4" s="372"/>
      <c r="GQO4" s="372"/>
      <c r="GQP4" s="372"/>
      <c r="GQQ4" s="372"/>
      <c r="GQR4" s="372"/>
      <c r="GQS4" s="372"/>
      <c r="GQT4" s="372"/>
      <c r="GQU4" s="372"/>
      <c r="GQV4" s="372"/>
      <c r="GQW4" s="372"/>
      <c r="GQX4" s="372"/>
      <c r="GQY4" s="372"/>
      <c r="GQZ4" s="372"/>
      <c r="GRA4" s="372"/>
      <c r="GRB4" s="372"/>
      <c r="GRC4" s="372"/>
      <c r="GRD4" s="372"/>
      <c r="GRE4" s="372"/>
      <c r="GRF4" s="372"/>
      <c r="GRG4" s="372"/>
      <c r="GRH4" s="372"/>
      <c r="GRI4" s="372"/>
      <c r="GRJ4" s="372"/>
      <c r="GRK4" s="372"/>
      <c r="GRL4" s="372"/>
      <c r="GRM4" s="372"/>
      <c r="GRN4" s="372"/>
      <c r="GRO4" s="372"/>
      <c r="GRP4" s="372"/>
      <c r="GRQ4" s="372"/>
      <c r="GRR4" s="372"/>
      <c r="GRS4" s="372"/>
      <c r="GRT4" s="372"/>
      <c r="GRU4" s="372"/>
      <c r="GRV4" s="372"/>
      <c r="GRW4" s="372"/>
      <c r="GRX4" s="372"/>
      <c r="GRY4" s="372"/>
      <c r="GRZ4" s="372"/>
      <c r="GSA4" s="372"/>
      <c r="GSB4" s="372"/>
      <c r="GSC4" s="372"/>
      <c r="GSD4" s="372"/>
      <c r="GSE4" s="372"/>
      <c r="GSF4" s="372"/>
      <c r="GSG4" s="372"/>
      <c r="GSH4" s="372"/>
      <c r="GSI4" s="372"/>
      <c r="GSJ4" s="372"/>
      <c r="GSK4" s="372"/>
      <c r="GSL4" s="372"/>
      <c r="GSM4" s="372"/>
      <c r="GSN4" s="372"/>
      <c r="GSO4" s="372"/>
      <c r="GSP4" s="372"/>
      <c r="GSQ4" s="372"/>
      <c r="GSR4" s="372"/>
      <c r="GSS4" s="372"/>
      <c r="GST4" s="372"/>
      <c r="GSU4" s="372"/>
      <c r="GSV4" s="372"/>
      <c r="GSW4" s="372"/>
      <c r="GSX4" s="372"/>
      <c r="GSY4" s="372"/>
      <c r="GSZ4" s="372"/>
      <c r="GTA4" s="372"/>
      <c r="GTB4" s="372"/>
      <c r="GTC4" s="372"/>
      <c r="GTD4" s="372"/>
      <c r="GTE4" s="372"/>
      <c r="GTF4" s="372"/>
      <c r="GTG4" s="372"/>
      <c r="GTH4" s="372"/>
      <c r="GTI4" s="372"/>
      <c r="GTJ4" s="372"/>
      <c r="GTK4" s="372"/>
      <c r="GTL4" s="372"/>
      <c r="GTM4" s="372"/>
      <c r="GTN4" s="372"/>
      <c r="GTO4" s="372"/>
      <c r="GTP4" s="372"/>
      <c r="GTQ4" s="372"/>
      <c r="GTR4" s="372"/>
      <c r="GTS4" s="372"/>
      <c r="GTT4" s="372"/>
      <c r="GTU4" s="372"/>
      <c r="GTV4" s="372"/>
      <c r="GTW4" s="372"/>
      <c r="GTX4" s="372"/>
      <c r="GTY4" s="372"/>
      <c r="GTZ4" s="372"/>
      <c r="GUA4" s="372"/>
      <c r="GUB4" s="372"/>
      <c r="GUC4" s="372"/>
      <c r="GUD4" s="372"/>
      <c r="GUE4" s="372"/>
      <c r="GUF4" s="372"/>
      <c r="GUG4" s="372"/>
      <c r="GUH4" s="372"/>
      <c r="GUI4" s="372"/>
      <c r="GUJ4" s="372"/>
      <c r="GUK4" s="372"/>
      <c r="GUL4" s="372"/>
      <c r="GUM4" s="372"/>
      <c r="GUN4" s="372"/>
      <c r="GUO4" s="372"/>
      <c r="GUP4" s="372"/>
      <c r="GUQ4" s="372"/>
      <c r="GUR4" s="372"/>
      <c r="GUS4" s="372"/>
      <c r="GUT4" s="372"/>
      <c r="GUU4" s="372"/>
      <c r="GUV4" s="372"/>
      <c r="GUW4" s="372"/>
      <c r="GUX4" s="372"/>
      <c r="GUY4" s="372"/>
      <c r="GUZ4" s="372"/>
      <c r="GVA4" s="372"/>
      <c r="GVB4" s="372"/>
      <c r="GVC4" s="372"/>
      <c r="GVD4" s="372"/>
      <c r="GVE4" s="372"/>
      <c r="GVF4" s="372"/>
      <c r="GVG4" s="372"/>
      <c r="GVH4" s="372"/>
      <c r="GVI4" s="372"/>
      <c r="GVJ4" s="372"/>
      <c r="GVK4" s="372"/>
      <c r="GVL4" s="372"/>
      <c r="GVM4" s="372"/>
      <c r="GVN4" s="372"/>
      <c r="GVO4" s="372"/>
      <c r="GVP4" s="372"/>
      <c r="GVQ4" s="372"/>
      <c r="GVR4" s="372"/>
      <c r="GVS4" s="372"/>
      <c r="GVT4" s="372"/>
      <c r="GVU4" s="372"/>
      <c r="GVV4" s="372"/>
      <c r="GVW4" s="372"/>
      <c r="GVX4" s="372"/>
      <c r="GVY4" s="372"/>
      <c r="GVZ4" s="372"/>
      <c r="GWA4" s="372"/>
      <c r="GWB4" s="372"/>
      <c r="GWC4" s="372"/>
      <c r="GWD4" s="372"/>
      <c r="GWE4" s="372"/>
      <c r="GWF4" s="372"/>
      <c r="GWG4" s="372"/>
      <c r="GWH4" s="372"/>
      <c r="GWI4" s="372"/>
      <c r="GWJ4" s="372"/>
      <c r="GWK4" s="372"/>
      <c r="GWL4" s="372"/>
      <c r="GWM4" s="372"/>
      <c r="GWN4" s="372"/>
      <c r="GWO4" s="372"/>
      <c r="GWP4" s="372"/>
      <c r="GWQ4" s="372"/>
      <c r="GWR4" s="372"/>
      <c r="GWS4" s="372"/>
      <c r="GWT4" s="372"/>
      <c r="GWU4" s="372"/>
      <c r="GWV4" s="372"/>
      <c r="GWW4" s="372"/>
      <c r="GWX4" s="372"/>
      <c r="GWY4" s="372"/>
      <c r="GWZ4" s="372"/>
      <c r="GXA4" s="372"/>
      <c r="GXB4" s="372"/>
      <c r="GXC4" s="372"/>
      <c r="GXD4" s="372"/>
      <c r="GXE4" s="372"/>
      <c r="GXF4" s="372"/>
      <c r="GXG4" s="372"/>
      <c r="GXH4" s="372"/>
      <c r="GXI4" s="372"/>
      <c r="GXJ4" s="372"/>
      <c r="GXK4" s="372"/>
      <c r="GXL4" s="372"/>
      <c r="GXM4" s="372"/>
      <c r="GXN4" s="372"/>
      <c r="GXO4" s="372"/>
      <c r="GXP4" s="372"/>
      <c r="GXQ4" s="372"/>
      <c r="GXR4" s="372"/>
      <c r="GXS4" s="372"/>
      <c r="GXT4" s="372"/>
      <c r="GXU4" s="372"/>
      <c r="GXV4" s="372"/>
      <c r="GXW4" s="372"/>
      <c r="GXX4" s="372"/>
      <c r="GXY4" s="372"/>
      <c r="GXZ4" s="372"/>
      <c r="GYA4" s="372"/>
      <c r="GYB4" s="372"/>
      <c r="GYC4" s="372"/>
      <c r="GYD4" s="372"/>
      <c r="GYE4" s="372"/>
      <c r="GYF4" s="372"/>
      <c r="GYG4" s="372"/>
      <c r="GYH4" s="372"/>
      <c r="GYI4" s="372"/>
      <c r="GYJ4" s="372"/>
      <c r="GYK4" s="372"/>
      <c r="GYL4" s="372"/>
      <c r="GYM4" s="372"/>
      <c r="GYN4" s="372"/>
      <c r="GYO4" s="372"/>
      <c r="GYP4" s="372"/>
      <c r="GYQ4" s="372"/>
      <c r="GYR4" s="372"/>
      <c r="GYS4" s="372"/>
      <c r="GYT4" s="372"/>
      <c r="GYU4" s="372"/>
      <c r="GYV4" s="372"/>
      <c r="GYW4" s="372"/>
      <c r="GYX4" s="372"/>
      <c r="GYY4" s="372"/>
      <c r="GYZ4" s="372"/>
      <c r="GZA4" s="372"/>
      <c r="GZB4" s="372"/>
      <c r="GZC4" s="372"/>
      <c r="GZD4" s="372"/>
      <c r="GZE4" s="372"/>
      <c r="GZF4" s="372"/>
      <c r="GZG4" s="372"/>
      <c r="GZH4" s="372"/>
      <c r="GZI4" s="372"/>
      <c r="GZJ4" s="372"/>
      <c r="GZK4" s="372"/>
      <c r="GZL4" s="372"/>
      <c r="GZM4" s="372"/>
      <c r="GZN4" s="372"/>
      <c r="GZO4" s="372"/>
      <c r="GZP4" s="372"/>
      <c r="GZQ4" s="372"/>
      <c r="GZR4" s="372"/>
      <c r="GZS4" s="372"/>
      <c r="GZT4" s="372"/>
      <c r="GZU4" s="372"/>
      <c r="GZV4" s="372"/>
      <c r="GZW4" s="372"/>
      <c r="GZX4" s="372"/>
      <c r="GZY4" s="372"/>
      <c r="GZZ4" s="372"/>
      <c r="HAA4" s="372"/>
      <c r="HAB4" s="372"/>
      <c r="HAC4" s="372"/>
      <c r="HAD4" s="372"/>
      <c r="HAE4" s="372"/>
      <c r="HAF4" s="372"/>
      <c r="HAG4" s="372"/>
      <c r="HAH4" s="372"/>
      <c r="HAI4" s="372"/>
      <c r="HAJ4" s="372"/>
      <c r="HAK4" s="372"/>
      <c r="HAL4" s="372"/>
      <c r="HAM4" s="372"/>
      <c r="HAN4" s="372"/>
      <c r="HAO4" s="372"/>
      <c r="HAP4" s="372"/>
      <c r="HAQ4" s="372"/>
      <c r="HAR4" s="372"/>
      <c r="HAS4" s="372"/>
      <c r="HAT4" s="372"/>
      <c r="HAU4" s="372"/>
      <c r="HAV4" s="372"/>
      <c r="HAW4" s="372"/>
      <c r="HAX4" s="372"/>
      <c r="HAY4" s="372"/>
      <c r="HAZ4" s="372"/>
      <c r="HBA4" s="372"/>
      <c r="HBB4" s="372"/>
      <c r="HBC4" s="372"/>
      <c r="HBD4" s="372"/>
      <c r="HBE4" s="372"/>
      <c r="HBF4" s="372"/>
      <c r="HBG4" s="372"/>
      <c r="HBH4" s="372"/>
      <c r="HBI4" s="372"/>
      <c r="HBJ4" s="372"/>
      <c r="HBK4" s="372"/>
      <c r="HBL4" s="372"/>
      <c r="HBM4" s="372"/>
      <c r="HBN4" s="372"/>
      <c r="HBO4" s="372"/>
      <c r="HBP4" s="372"/>
      <c r="HBQ4" s="372"/>
      <c r="HBR4" s="372"/>
      <c r="HBS4" s="372"/>
      <c r="HBT4" s="372"/>
      <c r="HBU4" s="372"/>
      <c r="HBV4" s="372"/>
      <c r="HBW4" s="372"/>
      <c r="HBX4" s="372"/>
      <c r="HBY4" s="372"/>
      <c r="HBZ4" s="372"/>
      <c r="HCA4" s="372"/>
      <c r="HCB4" s="372"/>
      <c r="HCC4" s="372"/>
      <c r="HCD4" s="372"/>
      <c r="HCE4" s="372"/>
      <c r="HCF4" s="372"/>
      <c r="HCG4" s="372"/>
      <c r="HCH4" s="372"/>
      <c r="HCI4" s="372"/>
      <c r="HCJ4" s="372"/>
      <c r="HCK4" s="372"/>
      <c r="HCL4" s="372"/>
      <c r="HCM4" s="372"/>
      <c r="HCN4" s="372"/>
      <c r="HCO4" s="372"/>
      <c r="HCP4" s="372"/>
      <c r="HCQ4" s="372"/>
      <c r="HCR4" s="372"/>
      <c r="HCS4" s="372"/>
      <c r="HCT4" s="372"/>
      <c r="HCU4" s="372"/>
      <c r="HCV4" s="372"/>
      <c r="HCW4" s="372"/>
      <c r="HCX4" s="372"/>
      <c r="HCY4" s="372"/>
      <c r="HCZ4" s="372"/>
      <c r="HDA4" s="372"/>
      <c r="HDB4" s="372"/>
      <c r="HDC4" s="372"/>
      <c r="HDD4" s="372"/>
      <c r="HDE4" s="372"/>
      <c r="HDF4" s="372"/>
      <c r="HDG4" s="372"/>
      <c r="HDH4" s="372"/>
      <c r="HDI4" s="372"/>
      <c r="HDJ4" s="372"/>
      <c r="HDK4" s="372"/>
      <c r="HDL4" s="372"/>
      <c r="HDM4" s="372"/>
      <c r="HDN4" s="372"/>
      <c r="HDO4" s="372"/>
      <c r="HDP4" s="372"/>
      <c r="HDQ4" s="372"/>
      <c r="HDR4" s="372"/>
      <c r="HDS4" s="372"/>
      <c r="HDT4" s="372"/>
      <c r="HDU4" s="372"/>
      <c r="HDV4" s="372"/>
      <c r="HDW4" s="372"/>
      <c r="HDX4" s="372"/>
      <c r="HDY4" s="372"/>
      <c r="HDZ4" s="372"/>
      <c r="HEA4" s="372"/>
      <c r="HEB4" s="372"/>
      <c r="HEC4" s="372"/>
      <c r="HED4" s="372"/>
      <c r="HEE4" s="372"/>
      <c r="HEF4" s="372"/>
      <c r="HEG4" s="372"/>
      <c r="HEH4" s="372"/>
      <c r="HEI4" s="372"/>
      <c r="HEJ4" s="372"/>
      <c r="HEK4" s="372"/>
      <c r="HEL4" s="372"/>
      <c r="HEM4" s="372"/>
      <c r="HEN4" s="372"/>
      <c r="HEO4" s="372"/>
      <c r="HEP4" s="372"/>
      <c r="HEQ4" s="372"/>
      <c r="HER4" s="372"/>
      <c r="HES4" s="372"/>
      <c r="HET4" s="372"/>
      <c r="HEU4" s="372"/>
      <c r="HEV4" s="372"/>
      <c r="HEW4" s="372"/>
      <c r="HEX4" s="372"/>
      <c r="HEY4" s="372"/>
      <c r="HEZ4" s="372"/>
      <c r="HFA4" s="372"/>
      <c r="HFB4" s="372"/>
      <c r="HFC4" s="372"/>
      <c r="HFD4" s="372"/>
      <c r="HFE4" s="372"/>
      <c r="HFF4" s="372"/>
      <c r="HFG4" s="372"/>
      <c r="HFH4" s="372"/>
      <c r="HFI4" s="372"/>
      <c r="HFJ4" s="372"/>
      <c r="HFK4" s="372"/>
      <c r="HFL4" s="372"/>
      <c r="HFM4" s="372"/>
      <c r="HFN4" s="372"/>
      <c r="HFO4" s="372"/>
      <c r="HFP4" s="372"/>
      <c r="HFQ4" s="372"/>
      <c r="HFR4" s="372"/>
      <c r="HFS4" s="372"/>
      <c r="HFT4" s="372"/>
      <c r="HFU4" s="372"/>
      <c r="HFV4" s="372"/>
      <c r="HFW4" s="372"/>
      <c r="HFX4" s="372"/>
      <c r="HFY4" s="372"/>
      <c r="HFZ4" s="372"/>
      <c r="HGA4" s="372"/>
      <c r="HGB4" s="372"/>
      <c r="HGC4" s="372"/>
      <c r="HGD4" s="372"/>
      <c r="HGE4" s="372"/>
      <c r="HGF4" s="372"/>
      <c r="HGG4" s="372"/>
      <c r="HGH4" s="372"/>
      <c r="HGI4" s="372"/>
      <c r="HGJ4" s="372"/>
      <c r="HGK4" s="372"/>
      <c r="HGL4" s="372"/>
      <c r="HGM4" s="372"/>
      <c r="HGN4" s="372"/>
      <c r="HGO4" s="372"/>
      <c r="HGP4" s="372"/>
      <c r="HGQ4" s="372"/>
      <c r="HGR4" s="372"/>
      <c r="HGS4" s="372"/>
      <c r="HGT4" s="372"/>
      <c r="HGU4" s="372"/>
      <c r="HGV4" s="372"/>
      <c r="HGW4" s="372"/>
      <c r="HGX4" s="372"/>
      <c r="HGY4" s="372"/>
      <c r="HGZ4" s="372"/>
      <c r="HHA4" s="372"/>
      <c r="HHB4" s="372"/>
      <c r="HHC4" s="372"/>
      <c r="HHD4" s="372"/>
      <c r="HHE4" s="372"/>
      <c r="HHF4" s="372"/>
      <c r="HHG4" s="372"/>
      <c r="HHH4" s="372"/>
      <c r="HHI4" s="372"/>
      <c r="HHJ4" s="372"/>
      <c r="HHK4" s="372"/>
      <c r="HHL4" s="372"/>
      <c r="HHM4" s="372"/>
      <c r="HHN4" s="372"/>
      <c r="HHO4" s="372"/>
      <c r="HHP4" s="372"/>
      <c r="HHQ4" s="372"/>
      <c r="HHR4" s="372"/>
      <c r="HHS4" s="372"/>
      <c r="HHT4" s="372"/>
      <c r="HHU4" s="372"/>
      <c r="HHV4" s="372"/>
      <c r="HHW4" s="372"/>
      <c r="HHX4" s="372"/>
      <c r="HHY4" s="372"/>
      <c r="HHZ4" s="372"/>
      <c r="HIA4" s="372"/>
      <c r="HIB4" s="372"/>
      <c r="HIC4" s="372"/>
      <c r="HID4" s="372"/>
      <c r="HIE4" s="372"/>
      <c r="HIF4" s="372"/>
      <c r="HIG4" s="372"/>
      <c r="HIH4" s="372"/>
      <c r="HII4" s="372"/>
      <c r="HIJ4" s="372"/>
      <c r="HIK4" s="372"/>
      <c r="HIL4" s="372"/>
      <c r="HIM4" s="372"/>
      <c r="HIN4" s="372"/>
      <c r="HIO4" s="372"/>
      <c r="HIP4" s="372"/>
      <c r="HIQ4" s="372"/>
      <c r="HIR4" s="372"/>
      <c r="HIS4" s="372"/>
      <c r="HIT4" s="372"/>
      <c r="HIU4" s="372"/>
      <c r="HIV4" s="372"/>
      <c r="HIW4" s="372"/>
      <c r="HIX4" s="372"/>
      <c r="HIY4" s="372"/>
      <c r="HIZ4" s="372"/>
      <c r="HJA4" s="372"/>
      <c r="HJB4" s="372"/>
      <c r="HJC4" s="372"/>
      <c r="HJD4" s="372"/>
      <c r="HJE4" s="372"/>
      <c r="HJF4" s="372"/>
      <c r="HJG4" s="372"/>
      <c r="HJH4" s="372"/>
      <c r="HJI4" s="372"/>
      <c r="HJJ4" s="372"/>
      <c r="HJK4" s="372"/>
      <c r="HJL4" s="372"/>
      <c r="HJM4" s="372"/>
      <c r="HJN4" s="372"/>
      <c r="HJO4" s="372"/>
      <c r="HJP4" s="372"/>
      <c r="HJQ4" s="372"/>
      <c r="HJR4" s="372"/>
      <c r="HJS4" s="372"/>
      <c r="HJT4" s="372"/>
      <c r="HJU4" s="372"/>
      <c r="HJV4" s="372"/>
      <c r="HJW4" s="372"/>
      <c r="HJX4" s="372"/>
      <c r="HJY4" s="372"/>
      <c r="HJZ4" s="372"/>
      <c r="HKA4" s="372"/>
      <c r="HKB4" s="372"/>
      <c r="HKC4" s="372"/>
      <c r="HKD4" s="372"/>
      <c r="HKE4" s="372"/>
      <c r="HKF4" s="372"/>
      <c r="HKG4" s="372"/>
      <c r="HKH4" s="372"/>
      <c r="HKI4" s="372"/>
      <c r="HKJ4" s="372"/>
      <c r="HKK4" s="372"/>
      <c r="HKL4" s="372"/>
      <c r="HKM4" s="372"/>
      <c r="HKN4" s="372"/>
      <c r="HKO4" s="372"/>
      <c r="HKP4" s="372"/>
      <c r="HKQ4" s="372"/>
      <c r="HKR4" s="372"/>
      <c r="HKS4" s="372"/>
      <c r="HKT4" s="372"/>
      <c r="HKU4" s="372"/>
      <c r="HKV4" s="372"/>
      <c r="HKW4" s="372"/>
      <c r="HKX4" s="372"/>
      <c r="HKY4" s="372"/>
      <c r="HKZ4" s="372"/>
      <c r="HLA4" s="372"/>
      <c r="HLB4" s="372"/>
      <c r="HLC4" s="372"/>
      <c r="HLD4" s="372"/>
      <c r="HLE4" s="372"/>
      <c r="HLF4" s="372"/>
      <c r="HLG4" s="372"/>
      <c r="HLH4" s="372"/>
      <c r="HLI4" s="372"/>
      <c r="HLJ4" s="372"/>
      <c r="HLK4" s="372"/>
      <c r="HLL4" s="372"/>
      <c r="HLM4" s="372"/>
      <c r="HLN4" s="372"/>
      <c r="HLO4" s="372"/>
      <c r="HLP4" s="372"/>
      <c r="HLQ4" s="372"/>
      <c r="HLR4" s="372"/>
      <c r="HLS4" s="372"/>
      <c r="HLT4" s="372"/>
      <c r="HLU4" s="372"/>
      <c r="HLV4" s="372"/>
      <c r="HLW4" s="372"/>
      <c r="HLX4" s="372"/>
      <c r="HLY4" s="372"/>
      <c r="HLZ4" s="372"/>
      <c r="HMA4" s="372"/>
      <c r="HMB4" s="372"/>
      <c r="HMC4" s="372"/>
      <c r="HMD4" s="372"/>
      <c r="HME4" s="372"/>
      <c r="HMF4" s="372"/>
      <c r="HMG4" s="372"/>
      <c r="HMH4" s="372"/>
      <c r="HMI4" s="372"/>
      <c r="HMJ4" s="372"/>
      <c r="HMK4" s="372"/>
      <c r="HML4" s="372"/>
      <c r="HMM4" s="372"/>
      <c r="HMN4" s="372"/>
      <c r="HMO4" s="372"/>
      <c r="HMP4" s="372"/>
      <c r="HMQ4" s="372"/>
      <c r="HMR4" s="372"/>
      <c r="HMS4" s="372"/>
      <c r="HMT4" s="372"/>
      <c r="HMU4" s="372"/>
      <c r="HMV4" s="372"/>
      <c r="HMW4" s="372"/>
      <c r="HMX4" s="372"/>
      <c r="HMY4" s="372"/>
      <c r="HMZ4" s="372"/>
      <c r="HNA4" s="372"/>
      <c r="HNB4" s="372"/>
      <c r="HNC4" s="372"/>
      <c r="HND4" s="372"/>
      <c r="HNE4" s="372"/>
      <c r="HNF4" s="372"/>
      <c r="HNG4" s="372"/>
      <c r="HNH4" s="372"/>
      <c r="HNI4" s="372"/>
      <c r="HNJ4" s="372"/>
      <c r="HNK4" s="372"/>
      <c r="HNL4" s="372"/>
      <c r="HNM4" s="372"/>
      <c r="HNN4" s="372"/>
      <c r="HNO4" s="372"/>
      <c r="HNP4" s="372"/>
      <c r="HNQ4" s="372"/>
      <c r="HNR4" s="372"/>
      <c r="HNS4" s="372"/>
      <c r="HNT4" s="372"/>
      <c r="HNU4" s="372"/>
      <c r="HNV4" s="372"/>
      <c r="HNW4" s="372"/>
      <c r="HNX4" s="372"/>
      <c r="HNY4" s="372"/>
      <c r="HNZ4" s="372"/>
      <c r="HOA4" s="372"/>
      <c r="HOB4" s="372"/>
      <c r="HOC4" s="372"/>
      <c r="HOD4" s="372"/>
      <c r="HOE4" s="372"/>
      <c r="HOF4" s="372"/>
      <c r="HOG4" s="372"/>
      <c r="HOH4" s="372"/>
      <c r="HOI4" s="372"/>
      <c r="HOJ4" s="372"/>
      <c r="HOK4" s="372"/>
      <c r="HOL4" s="372"/>
      <c r="HOM4" s="372"/>
      <c r="HON4" s="372"/>
      <c r="HOO4" s="372"/>
      <c r="HOP4" s="372"/>
      <c r="HOQ4" s="372"/>
      <c r="HOR4" s="372"/>
      <c r="HOS4" s="372"/>
      <c r="HOT4" s="372"/>
      <c r="HOU4" s="372"/>
      <c r="HOV4" s="372"/>
      <c r="HOW4" s="372"/>
      <c r="HOX4" s="372"/>
      <c r="HOY4" s="372"/>
      <c r="HOZ4" s="372"/>
      <c r="HPA4" s="372"/>
      <c r="HPB4" s="372"/>
      <c r="HPC4" s="372"/>
      <c r="HPD4" s="372"/>
      <c r="HPE4" s="372"/>
      <c r="HPF4" s="372"/>
      <c r="HPG4" s="372"/>
      <c r="HPH4" s="372"/>
      <c r="HPI4" s="372"/>
      <c r="HPJ4" s="372"/>
      <c r="HPK4" s="372"/>
      <c r="HPL4" s="372"/>
      <c r="HPM4" s="372"/>
      <c r="HPN4" s="372"/>
      <c r="HPO4" s="372"/>
      <c r="HPP4" s="372"/>
      <c r="HPQ4" s="372"/>
      <c r="HPR4" s="372"/>
      <c r="HPS4" s="372"/>
      <c r="HPT4" s="372"/>
      <c r="HPU4" s="372"/>
      <c r="HPV4" s="372"/>
      <c r="HPW4" s="372"/>
      <c r="HPX4" s="372"/>
      <c r="HPY4" s="372"/>
      <c r="HPZ4" s="372"/>
      <c r="HQA4" s="372"/>
      <c r="HQB4" s="372"/>
      <c r="HQC4" s="372"/>
      <c r="HQD4" s="372"/>
      <c r="HQE4" s="372"/>
      <c r="HQF4" s="372"/>
      <c r="HQG4" s="372"/>
      <c r="HQH4" s="372"/>
      <c r="HQI4" s="372"/>
      <c r="HQJ4" s="372"/>
      <c r="HQK4" s="372"/>
      <c r="HQL4" s="372"/>
      <c r="HQM4" s="372"/>
      <c r="HQN4" s="372"/>
      <c r="HQO4" s="372"/>
      <c r="HQP4" s="372"/>
      <c r="HQQ4" s="372"/>
      <c r="HQR4" s="372"/>
      <c r="HQS4" s="372"/>
      <c r="HQT4" s="372"/>
      <c r="HQU4" s="372"/>
      <c r="HQV4" s="372"/>
      <c r="HQW4" s="372"/>
      <c r="HQX4" s="372"/>
      <c r="HQY4" s="372"/>
      <c r="HQZ4" s="372"/>
      <c r="HRA4" s="372"/>
      <c r="HRB4" s="372"/>
      <c r="HRC4" s="372"/>
      <c r="HRD4" s="372"/>
      <c r="HRE4" s="372"/>
      <c r="HRF4" s="372"/>
      <c r="HRG4" s="372"/>
      <c r="HRH4" s="372"/>
      <c r="HRI4" s="372"/>
      <c r="HRJ4" s="372"/>
      <c r="HRK4" s="372"/>
      <c r="HRL4" s="372"/>
      <c r="HRM4" s="372"/>
      <c r="HRN4" s="372"/>
      <c r="HRO4" s="372"/>
      <c r="HRP4" s="372"/>
      <c r="HRQ4" s="372"/>
      <c r="HRR4" s="372"/>
      <c r="HRS4" s="372"/>
      <c r="HRT4" s="372"/>
      <c r="HRU4" s="372"/>
      <c r="HRV4" s="372"/>
      <c r="HRW4" s="372"/>
      <c r="HRX4" s="372"/>
      <c r="HRY4" s="372"/>
      <c r="HRZ4" s="372"/>
      <c r="HSA4" s="372"/>
      <c r="HSB4" s="372"/>
      <c r="HSC4" s="372"/>
      <c r="HSD4" s="372"/>
      <c r="HSE4" s="372"/>
      <c r="HSF4" s="372"/>
      <c r="HSG4" s="372"/>
      <c r="HSH4" s="372"/>
      <c r="HSI4" s="372"/>
      <c r="HSJ4" s="372"/>
      <c r="HSK4" s="372"/>
      <c r="HSL4" s="372"/>
      <c r="HSM4" s="372"/>
      <c r="HSN4" s="372"/>
      <c r="HSO4" s="372"/>
      <c r="HSP4" s="372"/>
      <c r="HSQ4" s="372"/>
      <c r="HSR4" s="372"/>
      <c r="HSS4" s="372"/>
      <c r="HST4" s="372"/>
      <c r="HSU4" s="372"/>
      <c r="HSV4" s="372"/>
      <c r="HSW4" s="372"/>
      <c r="HSX4" s="372"/>
      <c r="HSY4" s="372"/>
      <c r="HSZ4" s="372"/>
      <c r="HTA4" s="372"/>
      <c r="HTB4" s="372"/>
      <c r="HTC4" s="372"/>
      <c r="HTD4" s="372"/>
      <c r="HTE4" s="372"/>
      <c r="HTF4" s="372"/>
      <c r="HTG4" s="372"/>
      <c r="HTH4" s="372"/>
      <c r="HTI4" s="372"/>
      <c r="HTJ4" s="372"/>
      <c r="HTK4" s="372"/>
      <c r="HTL4" s="372"/>
      <c r="HTM4" s="372"/>
      <c r="HTN4" s="372"/>
      <c r="HTO4" s="372"/>
      <c r="HTP4" s="372"/>
      <c r="HTQ4" s="372"/>
      <c r="HTR4" s="372"/>
      <c r="HTS4" s="372"/>
      <c r="HTT4" s="372"/>
      <c r="HTU4" s="372"/>
      <c r="HTV4" s="372"/>
      <c r="HTW4" s="372"/>
      <c r="HTX4" s="372"/>
      <c r="HTY4" s="372"/>
      <c r="HTZ4" s="372"/>
      <c r="HUA4" s="372"/>
      <c r="HUB4" s="372"/>
      <c r="HUC4" s="372"/>
      <c r="HUD4" s="372"/>
      <c r="HUE4" s="372"/>
      <c r="HUF4" s="372"/>
      <c r="HUG4" s="372"/>
      <c r="HUH4" s="372"/>
      <c r="HUI4" s="372"/>
      <c r="HUJ4" s="372"/>
      <c r="HUK4" s="372"/>
      <c r="HUL4" s="372"/>
      <c r="HUM4" s="372"/>
      <c r="HUN4" s="372"/>
      <c r="HUO4" s="372"/>
      <c r="HUP4" s="372"/>
      <c r="HUQ4" s="372"/>
      <c r="HUR4" s="372"/>
      <c r="HUS4" s="372"/>
      <c r="HUT4" s="372"/>
      <c r="HUU4" s="372"/>
      <c r="HUV4" s="372"/>
      <c r="HUW4" s="372"/>
      <c r="HUX4" s="372"/>
      <c r="HUY4" s="372"/>
      <c r="HUZ4" s="372"/>
      <c r="HVA4" s="372"/>
      <c r="HVB4" s="372"/>
      <c r="HVC4" s="372"/>
      <c r="HVD4" s="372"/>
      <c r="HVE4" s="372"/>
      <c r="HVF4" s="372"/>
      <c r="HVG4" s="372"/>
      <c r="HVH4" s="372"/>
      <c r="HVI4" s="372"/>
      <c r="HVJ4" s="372"/>
      <c r="HVK4" s="372"/>
      <c r="HVL4" s="372"/>
      <c r="HVM4" s="372"/>
      <c r="HVN4" s="372"/>
      <c r="HVO4" s="372"/>
      <c r="HVP4" s="372"/>
      <c r="HVQ4" s="372"/>
      <c r="HVR4" s="372"/>
      <c r="HVS4" s="372"/>
      <c r="HVT4" s="372"/>
      <c r="HVU4" s="372"/>
      <c r="HVV4" s="372"/>
      <c r="HVW4" s="372"/>
      <c r="HVX4" s="372"/>
      <c r="HVY4" s="372"/>
      <c r="HVZ4" s="372"/>
      <c r="HWA4" s="372"/>
      <c r="HWB4" s="372"/>
      <c r="HWC4" s="372"/>
      <c r="HWD4" s="372"/>
      <c r="HWE4" s="372"/>
      <c r="HWF4" s="372"/>
      <c r="HWG4" s="372"/>
      <c r="HWH4" s="372"/>
      <c r="HWI4" s="372"/>
      <c r="HWJ4" s="372"/>
      <c r="HWK4" s="372"/>
      <c r="HWL4" s="372"/>
      <c r="HWM4" s="372"/>
      <c r="HWN4" s="372"/>
      <c r="HWO4" s="372"/>
      <c r="HWP4" s="372"/>
      <c r="HWQ4" s="372"/>
      <c r="HWR4" s="372"/>
      <c r="HWS4" s="372"/>
      <c r="HWT4" s="372"/>
      <c r="HWU4" s="372"/>
      <c r="HWV4" s="372"/>
      <c r="HWW4" s="372"/>
      <c r="HWX4" s="372"/>
      <c r="HWY4" s="372"/>
      <c r="HWZ4" s="372"/>
      <c r="HXA4" s="372"/>
      <c r="HXB4" s="372"/>
      <c r="HXC4" s="372"/>
      <c r="HXD4" s="372"/>
      <c r="HXE4" s="372"/>
      <c r="HXF4" s="372"/>
      <c r="HXG4" s="372"/>
      <c r="HXH4" s="372"/>
      <c r="HXI4" s="372"/>
      <c r="HXJ4" s="372"/>
      <c r="HXK4" s="372"/>
      <c r="HXL4" s="372"/>
      <c r="HXM4" s="372"/>
      <c r="HXN4" s="372"/>
      <c r="HXO4" s="372"/>
      <c r="HXP4" s="372"/>
      <c r="HXQ4" s="372"/>
      <c r="HXR4" s="372"/>
      <c r="HXS4" s="372"/>
      <c r="HXT4" s="372"/>
      <c r="HXU4" s="372"/>
      <c r="HXV4" s="372"/>
      <c r="HXW4" s="372"/>
      <c r="HXX4" s="372"/>
      <c r="HXY4" s="372"/>
      <c r="HXZ4" s="372"/>
      <c r="HYA4" s="372"/>
      <c r="HYB4" s="372"/>
      <c r="HYC4" s="372"/>
      <c r="HYD4" s="372"/>
      <c r="HYE4" s="372"/>
      <c r="HYF4" s="372"/>
      <c r="HYG4" s="372"/>
      <c r="HYH4" s="372"/>
      <c r="HYI4" s="372"/>
      <c r="HYJ4" s="372"/>
      <c r="HYK4" s="372"/>
      <c r="HYL4" s="372"/>
      <c r="HYM4" s="372"/>
      <c r="HYN4" s="372"/>
      <c r="HYO4" s="372"/>
      <c r="HYP4" s="372"/>
      <c r="HYQ4" s="372"/>
      <c r="HYR4" s="372"/>
      <c r="HYS4" s="372"/>
      <c r="HYT4" s="372"/>
      <c r="HYU4" s="372"/>
      <c r="HYV4" s="372"/>
      <c r="HYW4" s="372"/>
      <c r="HYX4" s="372"/>
      <c r="HYY4" s="372"/>
      <c r="HYZ4" s="372"/>
      <c r="HZA4" s="372"/>
      <c r="HZB4" s="372"/>
      <c r="HZC4" s="372"/>
      <c r="HZD4" s="372"/>
      <c r="HZE4" s="372"/>
      <c r="HZF4" s="372"/>
      <c r="HZG4" s="372"/>
      <c r="HZH4" s="372"/>
      <c r="HZI4" s="372"/>
      <c r="HZJ4" s="372"/>
      <c r="HZK4" s="372"/>
      <c r="HZL4" s="372"/>
      <c r="HZM4" s="372"/>
      <c r="HZN4" s="372"/>
      <c r="HZO4" s="372"/>
      <c r="HZP4" s="372"/>
      <c r="HZQ4" s="372"/>
      <c r="HZR4" s="372"/>
      <c r="HZS4" s="372"/>
      <c r="HZT4" s="372"/>
      <c r="HZU4" s="372"/>
      <c r="HZV4" s="372"/>
      <c r="HZW4" s="372"/>
      <c r="HZX4" s="372"/>
      <c r="HZY4" s="372"/>
      <c r="HZZ4" s="372"/>
      <c r="IAA4" s="372"/>
      <c r="IAB4" s="372"/>
      <c r="IAC4" s="372"/>
      <c r="IAD4" s="372"/>
      <c r="IAE4" s="372"/>
      <c r="IAF4" s="372"/>
      <c r="IAG4" s="372"/>
      <c r="IAH4" s="372"/>
      <c r="IAI4" s="372"/>
      <c r="IAJ4" s="372"/>
      <c r="IAK4" s="372"/>
      <c r="IAL4" s="372"/>
      <c r="IAM4" s="372"/>
      <c r="IAN4" s="372"/>
      <c r="IAO4" s="372"/>
      <c r="IAP4" s="372"/>
      <c r="IAQ4" s="372"/>
      <c r="IAR4" s="372"/>
      <c r="IAS4" s="372"/>
      <c r="IAT4" s="372"/>
      <c r="IAU4" s="372"/>
      <c r="IAV4" s="372"/>
      <c r="IAW4" s="372"/>
      <c r="IAX4" s="372"/>
      <c r="IAY4" s="372"/>
      <c r="IAZ4" s="372"/>
      <c r="IBA4" s="372"/>
      <c r="IBB4" s="372"/>
      <c r="IBC4" s="372"/>
      <c r="IBD4" s="372"/>
      <c r="IBE4" s="372"/>
      <c r="IBF4" s="372"/>
      <c r="IBG4" s="372"/>
      <c r="IBH4" s="372"/>
      <c r="IBI4" s="372"/>
      <c r="IBJ4" s="372"/>
      <c r="IBK4" s="372"/>
      <c r="IBL4" s="372"/>
      <c r="IBM4" s="372"/>
      <c r="IBN4" s="372"/>
      <c r="IBO4" s="372"/>
      <c r="IBP4" s="372"/>
      <c r="IBQ4" s="372"/>
      <c r="IBR4" s="372"/>
      <c r="IBS4" s="372"/>
      <c r="IBT4" s="372"/>
      <c r="IBU4" s="372"/>
      <c r="IBV4" s="372"/>
      <c r="IBW4" s="372"/>
      <c r="IBX4" s="372"/>
      <c r="IBY4" s="372"/>
      <c r="IBZ4" s="372"/>
      <c r="ICA4" s="372"/>
      <c r="ICB4" s="372"/>
      <c r="ICC4" s="372"/>
      <c r="ICD4" s="372"/>
      <c r="ICE4" s="372"/>
      <c r="ICF4" s="372"/>
      <c r="ICG4" s="372"/>
      <c r="ICH4" s="372"/>
      <c r="ICI4" s="372"/>
      <c r="ICJ4" s="372"/>
      <c r="ICK4" s="372"/>
      <c r="ICL4" s="372"/>
      <c r="ICM4" s="372"/>
      <c r="ICN4" s="372"/>
      <c r="ICO4" s="372"/>
      <c r="ICP4" s="372"/>
      <c r="ICQ4" s="372"/>
      <c r="ICR4" s="372"/>
      <c r="ICS4" s="372"/>
      <c r="ICT4" s="372"/>
      <c r="ICU4" s="372"/>
      <c r="ICV4" s="372"/>
      <c r="ICW4" s="372"/>
      <c r="ICX4" s="372"/>
      <c r="ICY4" s="372"/>
      <c r="ICZ4" s="372"/>
      <c r="IDA4" s="372"/>
      <c r="IDB4" s="372"/>
      <c r="IDC4" s="372"/>
      <c r="IDD4" s="372"/>
      <c r="IDE4" s="372"/>
      <c r="IDF4" s="372"/>
      <c r="IDG4" s="372"/>
      <c r="IDH4" s="372"/>
      <c r="IDI4" s="372"/>
      <c r="IDJ4" s="372"/>
      <c r="IDK4" s="372"/>
      <c r="IDL4" s="372"/>
      <c r="IDM4" s="372"/>
      <c r="IDN4" s="372"/>
      <c r="IDO4" s="372"/>
      <c r="IDP4" s="372"/>
      <c r="IDQ4" s="372"/>
      <c r="IDR4" s="372"/>
      <c r="IDS4" s="372"/>
      <c r="IDT4" s="372"/>
      <c r="IDU4" s="372"/>
      <c r="IDV4" s="372"/>
      <c r="IDW4" s="372"/>
      <c r="IDX4" s="372"/>
      <c r="IDY4" s="372"/>
      <c r="IDZ4" s="372"/>
      <c r="IEA4" s="372"/>
      <c r="IEB4" s="372"/>
      <c r="IEC4" s="372"/>
      <c r="IED4" s="372"/>
      <c r="IEE4" s="372"/>
      <c r="IEF4" s="372"/>
      <c r="IEG4" s="372"/>
      <c r="IEH4" s="372"/>
      <c r="IEI4" s="372"/>
      <c r="IEJ4" s="372"/>
      <c r="IEK4" s="372"/>
      <c r="IEL4" s="372"/>
      <c r="IEM4" s="372"/>
      <c r="IEN4" s="372"/>
      <c r="IEO4" s="372"/>
      <c r="IEP4" s="372"/>
      <c r="IEQ4" s="372"/>
      <c r="IER4" s="372"/>
      <c r="IES4" s="372"/>
      <c r="IET4" s="372"/>
      <c r="IEU4" s="372"/>
      <c r="IEV4" s="372"/>
      <c r="IEW4" s="372"/>
      <c r="IEX4" s="372"/>
      <c r="IEY4" s="372"/>
      <c r="IEZ4" s="372"/>
      <c r="IFA4" s="372"/>
      <c r="IFB4" s="372"/>
      <c r="IFC4" s="372"/>
      <c r="IFD4" s="372"/>
      <c r="IFE4" s="372"/>
      <c r="IFF4" s="372"/>
      <c r="IFG4" s="372"/>
      <c r="IFH4" s="372"/>
      <c r="IFI4" s="372"/>
      <c r="IFJ4" s="372"/>
      <c r="IFK4" s="372"/>
      <c r="IFL4" s="372"/>
      <c r="IFM4" s="372"/>
      <c r="IFN4" s="372"/>
      <c r="IFO4" s="372"/>
      <c r="IFP4" s="372"/>
      <c r="IFQ4" s="372"/>
      <c r="IFR4" s="372"/>
      <c r="IFS4" s="372"/>
      <c r="IFT4" s="372"/>
      <c r="IFU4" s="372"/>
      <c r="IFV4" s="372"/>
      <c r="IFW4" s="372"/>
      <c r="IFX4" s="372"/>
      <c r="IFY4" s="372"/>
      <c r="IFZ4" s="372"/>
      <c r="IGA4" s="372"/>
      <c r="IGB4" s="372"/>
      <c r="IGC4" s="372"/>
      <c r="IGD4" s="372"/>
      <c r="IGE4" s="372"/>
      <c r="IGF4" s="372"/>
      <c r="IGG4" s="372"/>
      <c r="IGH4" s="372"/>
      <c r="IGI4" s="372"/>
      <c r="IGJ4" s="372"/>
      <c r="IGK4" s="372"/>
      <c r="IGL4" s="372"/>
      <c r="IGM4" s="372"/>
      <c r="IGN4" s="372"/>
      <c r="IGO4" s="372"/>
      <c r="IGP4" s="372"/>
      <c r="IGQ4" s="372"/>
      <c r="IGR4" s="372"/>
      <c r="IGS4" s="372"/>
      <c r="IGT4" s="372"/>
      <c r="IGU4" s="372"/>
      <c r="IGV4" s="372"/>
      <c r="IGW4" s="372"/>
      <c r="IGX4" s="372"/>
      <c r="IGY4" s="372"/>
      <c r="IGZ4" s="372"/>
      <c r="IHA4" s="372"/>
      <c r="IHB4" s="372"/>
      <c r="IHC4" s="372"/>
      <c r="IHD4" s="372"/>
      <c r="IHE4" s="372"/>
      <c r="IHF4" s="372"/>
      <c r="IHG4" s="372"/>
      <c r="IHH4" s="372"/>
      <c r="IHI4" s="372"/>
      <c r="IHJ4" s="372"/>
      <c r="IHK4" s="372"/>
      <c r="IHL4" s="372"/>
      <c r="IHM4" s="372"/>
      <c r="IHN4" s="372"/>
      <c r="IHO4" s="372"/>
      <c r="IHP4" s="372"/>
      <c r="IHQ4" s="372"/>
      <c r="IHR4" s="372"/>
      <c r="IHS4" s="372"/>
      <c r="IHT4" s="372"/>
      <c r="IHU4" s="372"/>
      <c r="IHV4" s="372"/>
      <c r="IHW4" s="372"/>
      <c r="IHX4" s="372"/>
      <c r="IHY4" s="372"/>
      <c r="IHZ4" s="372"/>
      <c r="IIA4" s="372"/>
      <c r="IIB4" s="372"/>
      <c r="IIC4" s="372"/>
      <c r="IID4" s="372"/>
      <c r="IIE4" s="372"/>
      <c r="IIF4" s="372"/>
      <c r="IIG4" s="372"/>
      <c r="IIH4" s="372"/>
      <c r="III4" s="372"/>
      <c r="IIJ4" s="372"/>
      <c r="IIK4" s="372"/>
      <c r="IIL4" s="372"/>
      <c r="IIM4" s="372"/>
      <c r="IIN4" s="372"/>
      <c r="IIO4" s="372"/>
      <c r="IIP4" s="372"/>
      <c r="IIQ4" s="372"/>
      <c r="IIR4" s="372"/>
      <c r="IIS4" s="372"/>
      <c r="IIT4" s="372"/>
      <c r="IIU4" s="372"/>
      <c r="IIV4" s="372"/>
      <c r="IIW4" s="372"/>
      <c r="IIX4" s="372"/>
      <c r="IIY4" s="372"/>
      <c r="IIZ4" s="372"/>
      <c r="IJA4" s="372"/>
      <c r="IJB4" s="372"/>
      <c r="IJC4" s="372"/>
      <c r="IJD4" s="372"/>
      <c r="IJE4" s="372"/>
      <c r="IJF4" s="372"/>
      <c r="IJG4" s="372"/>
      <c r="IJH4" s="372"/>
      <c r="IJI4" s="372"/>
      <c r="IJJ4" s="372"/>
      <c r="IJK4" s="372"/>
      <c r="IJL4" s="372"/>
      <c r="IJM4" s="372"/>
      <c r="IJN4" s="372"/>
      <c r="IJO4" s="372"/>
      <c r="IJP4" s="372"/>
      <c r="IJQ4" s="372"/>
      <c r="IJR4" s="372"/>
      <c r="IJS4" s="372"/>
      <c r="IJT4" s="372"/>
      <c r="IJU4" s="372"/>
      <c r="IJV4" s="372"/>
      <c r="IJW4" s="372"/>
      <c r="IJX4" s="372"/>
      <c r="IJY4" s="372"/>
      <c r="IJZ4" s="372"/>
      <c r="IKA4" s="372"/>
      <c r="IKB4" s="372"/>
      <c r="IKC4" s="372"/>
      <c r="IKD4" s="372"/>
      <c r="IKE4" s="372"/>
      <c r="IKF4" s="372"/>
      <c r="IKG4" s="372"/>
      <c r="IKH4" s="372"/>
      <c r="IKI4" s="372"/>
      <c r="IKJ4" s="372"/>
      <c r="IKK4" s="372"/>
      <c r="IKL4" s="372"/>
      <c r="IKM4" s="372"/>
      <c r="IKN4" s="372"/>
      <c r="IKO4" s="372"/>
      <c r="IKP4" s="372"/>
      <c r="IKQ4" s="372"/>
      <c r="IKR4" s="372"/>
      <c r="IKS4" s="372"/>
      <c r="IKT4" s="372"/>
      <c r="IKU4" s="372"/>
      <c r="IKV4" s="372"/>
      <c r="IKW4" s="372"/>
      <c r="IKX4" s="372"/>
      <c r="IKY4" s="372"/>
      <c r="IKZ4" s="372"/>
      <c r="ILA4" s="372"/>
      <c r="ILB4" s="372"/>
      <c r="ILC4" s="372"/>
      <c r="ILD4" s="372"/>
      <c r="ILE4" s="372"/>
      <c r="ILF4" s="372"/>
      <c r="ILG4" s="372"/>
      <c r="ILH4" s="372"/>
      <c r="ILI4" s="372"/>
      <c r="ILJ4" s="372"/>
      <c r="ILK4" s="372"/>
      <c r="ILL4" s="372"/>
      <c r="ILM4" s="372"/>
      <c r="ILN4" s="372"/>
      <c r="ILO4" s="372"/>
      <c r="ILP4" s="372"/>
      <c r="ILQ4" s="372"/>
      <c r="ILR4" s="372"/>
      <c r="ILS4" s="372"/>
      <c r="ILT4" s="372"/>
      <c r="ILU4" s="372"/>
      <c r="ILV4" s="372"/>
      <c r="ILW4" s="372"/>
      <c r="ILX4" s="372"/>
      <c r="ILY4" s="372"/>
      <c r="ILZ4" s="372"/>
      <c r="IMA4" s="372"/>
      <c r="IMB4" s="372"/>
      <c r="IMC4" s="372"/>
      <c r="IMD4" s="372"/>
      <c r="IME4" s="372"/>
      <c r="IMF4" s="372"/>
      <c r="IMG4" s="372"/>
      <c r="IMH4" s="372"/>
      <c r="IMI4" s="372"/>
      <c r="IMJ4" s="372"/>
      <c r="IMK4" s="372"/>
      <c r="IML4" s="372"/>
      <c r="IMM4" s="372"/>
      <c r="IMN4" s="372"/>
      <c r="IMO4" s="372"/>
      <c r="IMP4" s="372"/>
      <c r="IMQ4" s="372"/>
      <c r="IMR4" s="372"/>
      <c r="IMS4" s="372"/>
      <c r="IMT4" s="372"/>
      <c r="IMU4" s="372"/>
      <c r="IMV4" s="372"/>
      <c r="IMW4" s="372"/>
      <c r="IMX4" s="372"/>
      <c r="IMY4" s="372"/>
      <c r="IMZ4" s="372"/>
      <c r="INA4" s="372"/>
      <c r="INB4" s="372"/>
      <c r="INC4" s="372"/>
      <c r="IND4" s="372"/>
      <c r="INE4" s="372"/>
      <c r="INF4" s="372"/>
      <c r="ING4" s="372"/>
      <c r="INH4" s="372"/>
      <c r="INI4" s="372"/>
      <c r="INJ4" s="372"/>
      <c r="INK4" s="372"/>
      <c r="INL4" s="372"/>
      <c r="INM4" s="372"/>
      <c r="INN4" s="372"/>
      <c r="INO4" s="372"/>
      <c r="INP4" s="372"/>
      <c r="INQ4" s="372"/>
      <c r="INR4" s="372"/>
      <c r="INS4" s="372"/>
      <c r="INT4" s="372"/>
      <c r="INU4" s="372"/>
      <c r="INV4" s="372"/>
      <c r="INW4" s="372"/>
      <c r="INX4" s="372"/>
      <c r="INY4" s="372"/>
      <c r="INZ4" s="372"/>
      <c r="IOA4" s="372"/>
      <c r="IOB4" s="372"/>
      <c r="IOC4" s="372"/>
      <c r="IOD4" s="372"/>
      <c r="IOE4" s="372"/>
      <c r="IOF4" s="372"/>
      <c r="IOG4" s="372"/>
      <c r="IOH4" s="372"/>
      <c r="IOI4" s="372"/>
      <c r="IOJ4" s="372"/>
      <c r="IOK4" s="372"/>
      <c r="IOL4" s="372"/>
      <c r="IOM4" s="372"/>
      <c r="ION4" s="372"/>
      <c r="IOO4" s="372"/>
      <c r="IOP4" s="372"/>
      <c r="IOQ4" s="372"/>
      <c r="IOR4" s="372"/>
      <c r="IOS4" s="372"/>
      <c r="IOT4" s="372"/>
      <c r="IOU4" s="372"/>
      <c r="IOV4" s="372"/>
      <c r="IOW4" s="372"/>
      <c r="IOX4" s="372"/>
      <c r="IOY4" s="372"/>
      <c r="IOZ4" s="372"/>
      <c r="IPA4" s="372"/>
      <c r="IPB4" s="372"/>
      <c r="IPC4" s="372"/>
      <c r="IPD4" s="372"/>
      <c r="IPE4" s="372"/>
      <c r="IPF4" s="372"/>
      <c r="IPG4" s="372"/>
      <c r="IPH4" s="372"/>
      <c r="IPI4" s="372"/>
      <c r="IPJ4" s="372"/>
      <c r="IPK4" s="372"/>
      <c r="IPL4" s="372"/>
      <c r="IPM4" s="372"/>
      <c r="IPN4" s="372"/>
      <c r="IPO4" s="372"/>
      <c r="IPP4" s="372"/>
      <c r="IPQ4" s="372"/>
      <c r="IPR4" s="372"/>
      <c r="IPS4" s="372"/>
      <c r="IPT4" s="372"/>
      <c r="IPU4" s="372"/>
      <c r="IPV4" s="372"/>
      <c r="IPW4" s="372"/>
      <c r="IPX4" s="372"/>
      <c r="IPY4" s="372"/>
      <c r="IPZ4" s="372"/>
      <c r="IQA4" s="372"/>
      <c r="IQB4" s="372"/>
      <c r="IQC4" s="372"/>
      <c r="IQD4" s="372"/>
      <c r="IQE4" s="372"/>
      <c r="IQF4" s="372"/>
      <c r="IQG4" s="372"/>
      <c r="IQH4" s="372"/>
      <c r="IQI4" s="372"/>
      <c r="IQJ4" s="372"/>
      <c r="IQK4" s="372"/>
      <c r="IQL4" s="372"/>
      <c r="IQM4" s="372"/>
      <c r="IQN4" s="372"/>
      <c r="IQO4" s="372"/>
      <c r="IQP4" s="372"/>
      <c r="IQQ4" s="372"/>
      <c r="IQR4" s="372"/>
      <c r="IQS4" s="372"/>
      <c r="IQT4" s="372"/>
      <c r="IQU4" s="372"/>
      <c r="IQV4" s="372"/>
      <c r="IQW4" s="372"/>
      <c r="IQX4" s="372"/>
      <c r="IQY4" s="372"/>
      <c r="IQZ4" s="372"/>
      <c r="IRA4" s="372"/>
      <c r="IRB4" s="372"/>
      <c r="IRC4" s="372"/>
      <c r="IRD4" s="372"/>
      <c r="IRE4" s="372"/>
      <c r="IRF4" s="372"/>
      <c r="IRG4" s="372"/>
      <c r="IRH4" s="372"/>
      <c r="IRI4" s="372"/>
      <c r="IRJ4" s="372"/>
      <c r="IRK4" s="372"/>
      <c r="IRL4" s="372"/>
      <c r="IRM4" s="372"/>
      <c r="IRN4" s="372"/>
      <c r="IRO4" s="372"/>
      <c r="IRP4" s="372"/>
      <c r="IRQ4" s="372"/>
      <c r="IRR4" s="372"/>
      <c r="IRS4" s="372"/>
      <c r="IRT4" s="372"/>
      <c r="IRU4" s="372"/>
      <c r="IRV4" s="372"/>
      <c r="IRW4" s="372"/>
      <c r="IRX4" s="372"/>
      <c r="IRY4" s="372"/>
      <c r="IRZ4" s="372"/>
      <c r="ISA4" s="372"/>
      <c r="ISB4" s="372"/>
      <c r="ISC4" s="372"/>
      <c r="ISD4" s="372"/>
      <c r="ISE4" s="372"/>
      <c r="ISF4" s="372"/>
      <c r="ISG4" s="372"/>
      <c r="ISH4" s="372"/>
      <c r="ISI4" s="372"/>
      <c r="ISJ4" s="372"/>
      <c r="ISK4" s="372"/>
      <c r="ISL4" s="372"/>
      <c r="ISM4" s="372"/>
      <c r="ISN4" s="372"/>
      <c r="ISO4" s="372"/>
      <c r="ISP4" s="372"/>
      <c r="ISQ4" s="372"/>
      <c r="ISR4" s="372"/>
      <c r="ISS4" s="372"/>
      <c r="IST4" s="372"/>
      <c r="ISU4" s="372"/>
      <c r="ISV4" s="372"/>
      <c r="ISW4" s="372"/>
      <c r="ISX4" s="372"/>
      <c r="ISY4" s="372"/>
      <c r="ISZ4" s="372"/>
      <c r="ITA4" s="372"/>
      <c r="ITB4" s="372"/>
      <c r="ITC4" s="372"/>
      <c r="ITD4" s="372"/>
      <c r="ITE4" s="372"/>
      <c r="ITF4" s="372"/>
      <c r="ITG4" s="372"/>
      <c r="ITH4" s="372"/>
      <c r="ITI4" s="372"/>
      <c r="ITJ4" s="372"/>
      <c r="ITK4" s="372"/>
      <c r="ITL4" s="372"/>
      <c r="ITM4" s="372"/>
      <c r="ITN4" s="372"/>
      <c r="ITO4" s="372"/>
      <c r="ITP4" s="372"/>
      <c r="ITQ4" s="372"/>
      <c r="ITR4" s="372"/>
      <c r="ITS4" s="372"/>
      <c r="ITT4" s="372"/>
      <c r="ITU4" s="372"/>
      <c r="ITV4" s="372"/>
      <c r="ITW4" s="372"/>
      <c r="ITX4" s="372"/>
      <c r="ITY4" s="372"/>
      <c r="ITZ4" s="372"/>
      <c r="IUA4" s="372"/>
      <c r="IUB4" s="372"/>
      <c r="IUC4" s="372"/>
      <c r="IUD4" s="372"/>
      <c r="IUE4" s="372"/>
      <c r="IUF4" s="372"/>
      <c r="IUG4" s="372"/>
      <c r="IUH4" s="372"/>
      <c r="IUI4" s="372"/>
      <c r="IUJ4" s="372"/>
      <c r="IUK4" s="372"/>
      <c r="IUL4" s="372"/>
      <c r="IUM4" s="372"/>
      <c r="IUN4" s="372"/>
      <c r="IUO4" s="372"/>
      <c r="IUP4" s="372"/>
      <c r="IUQ4" s="372"/>
      <c r="IUR4" s="372"/>
      <c r="IUS4" s="372"/>
      <c r="IUT4" s="372"/>
      <c r="IUU4" s="372"/>
      <c r="IUV4" s="372"/>
      <c r="IUW4" s="372"/>
      <c r="IUX4" s="372"/>
      <c r="IUY4" s="372"/>
      <c r="IUZ4" s="372"/>
      <c r="IVA4" s="372"/>
      <c r="IVB4" s="372"/>
      <c r="IVC4" s="372"/>
      <c r="IVD4" s="372"/>
      <c r="IVE4" s="372"/>
      <c r="IVF4" s="372"/>
      <c r="IVG4" s="372"/>
      <c r="IVH4" s="372"/>
      <c r="IVI4" s="372"/>
      <c r="IVJ4" s="372"/>
      <c r="IVK4" s="372"/>
      <c r="IVL4" s="372"/>
      <c r="IVM4" s="372"/>
      <c r="IVN4" s="372"/>
      <c r="IVO4" s="372"/>
      <c r="IVP4" s="372"/>
      <c r="IVQ4" s="372"/>
      <c r="IVR4" s="372"/>
      <c r="IVS4" s="372"/>
      <c r="IVT4" s="372"/>
      <c r="IVU4" s="372"/>
      <c r="IVV4" s="372"/>
      <c r="IVW4" s="372"/>
      <c r="IVX4" s="372"/>
      <c r="IVY4" s="372"/>
      <c r="IVZ4" s="372"/>
      <c r="IWA4" s="372"/>
      <c r="IWB4" s="372"/>
      <c r="IWC4" s="372"/>
      <c r="IWD4" s="372"/>
      <c r="IWE4" s="372"/>
      <c r="IWF4" s="372"/>
      <c r="IWG4" s="372"/>
      <c r="IWH4" s="372"/>
      <c r="IWI4" s="372"/>
      <c r="IWJ4" s="372"/>
      <c r="IWK4" s="372"/>
      <c r="IWL4" s="372"/>
      <c r="IWM4" s="372"/>
      <c r="IWN4" s="372"/>
      <c r="IWO4" s="372"/>
      <c r="IWP4" s="372"/>
      <c r="IWQ4" s="372"/>
      <c r="IWR4" s="372"/>
      <c r="IWS4" s="372"/>
      <c r="IWT4" s="372"/>
      <c r="IWU4" s="372"/>
      <c r="IWV4" s="372"/>
      <c r="IWW4" s="372"/>
      <c r="IWX4" s="372"/>
      <c r="IWY4" s="372"/>
      <c r="IWZ4" s="372"/>
      <c r="IXA4" s="372"/>
      <c r="IXB4" s="372"/>
      <c r="IXC4" s="372"/>
      <c r="IXD4" s="372"/>
      <c r="IXE4" s="372"/>
      <c r="IXF4" s="372"/>
      <c r="IXG4" s="372"/>
      <c r="IXH4" s="372"/>
      <c r="IXI4" s="372"/>
      <c r="IXJ4" s="372"/>
      <c r="IXK4" s="372"/>
      <c r="IXL4" s="372"/>
      <c r="IXM4" s="372"/>
      <c r="IXN4" s="372"/>
      <c r="IXO4" s="372"/>
      <c r="IXP4" s="372"/>
      <c r="IXQ4" s="372"/>
      <c r="IXR4" s="372"/>
      <c r="IXS4" s="372"/>
      <c r="IXT4" s="372"/>
      <c r="IXU4" s="372"/>
      <c r="IXV4" s="372"/>
      <c r="IXW4" s="372"/>
      <c r="IXX4" s="372"/>
      <c r="IXY4" s="372"/>
      <c r="IXZ4" s="372"/>
      <c r="IYA4" s="372"/>
      <c r="IYB4" s="372"/>
      <c r="IYC4" s="372"/>
      <c r="IYD4" s="372"/>
      <c r="IYE4" s="372"/>
      <c r="IYF4" s="372"/>
      <c r="IYG4" s="372"/>
      <c r="IYH4" s="372"/>
      <c r="IYI4" s="372"/>
      <c r="IYJ4" s="372"/>
      <c r="IYK4" s="372"/>
      <c r="IYL4" s="372"/>
      <c r="IYM4" s="372"/>
      <c r="IYN4" s="372"/>
      <c r="IYO4" s="372"/>
      <c r="IYP4" s="372"/>
      <c r="IYQ4" s="372"/>
      <c r="IYR4" s="372"/>
      <c r="IYS4" s="372"/>
      <c r="IYT4" s="372"/>
      <c r="IYU4" s="372"/>
      <c r="IYV4" s="372"/>
      <c r="IYW4" s="372"/>
      <c r="IYX4" s="372"/>
      <c r="IYY4" s="372"/>
      <c r="IYZ4" s="372"/>
      <c r="IZA4" s="372"/>
      <c r="IZB4" s="372"/>
      <c r="IZC4" s="372"/>
      <c r="IZD4" s="372"/>
      <c r="IZE4" s="372"/>
      <c r="IZF4" s="372"/>
      <c r="IZG4" s="372"/>
      <c r="IZH4" s="372"/>
      <c r="IZI4" s="372"/>
      <c r="IZJ4" s="372"/>
      <c r="IZK4" s="372"/>
      <c r="IZL4" s="372"/>
      <c r="IZM4" s="372"/>
      <c r="IZN4" s="372"/>
      <c r="IZO4" s="372"/>
      <c r="IZP4" s="372"/>
      <c r="IZQ4" s="372"/>
      <c r="IZR4" s="372"/>
      <c r="IZS4" s="372"/>
      <c r="IZT4" s="372"/>
      <c r="IZU4" s="372"/>
      <c r="IZV4" s="372"/>
      <c r="IZW4" s="372"/>
      <c r="IZX4" s="372"/>
      <c r="IZY4" s="372"/>
      <c r="IZZ4" s="372"/>
      <c r="JAA4" s="372"/>
      <c r="JAB4" s="372"/>
      <c r="JAC4" s="372"/>
      <c r="JAD4" s="372"/>
      <c r="JAE4" s="372"/>
      <c r="JAF4" s="372"/>
      <c r="JAG4" s="372"/>
      <c r="JAH4" s="372"/>
      <c r="JAI4" s="372"/>
      <c r="JAJ4" s="372"/>
      <c r="JAK4" s="372"/>
      <c r="JAL4" s="372"/>
      <c r="JAM4" s="372"/>
      <c r="JAN4" s="372"/>
      <c r="JAO4" s="372"/>
      <c r="JAP4" s="372"/>
      <c r="JAQ4" s="372"/>
      <c r="JAR4" s="372"/>
      <c r="JAS4" s="372"/>
      <c r="JAT4" s="372"/>
      <c r="JAU4" s="372"/>
      <c r="JAV4" s="372"/>
      <c r="JAW4" s="372"/>
      <c r="JAX4" s="372"/>
      <c r="JAY4" s="372"/>
      <c r="JAZ4" s="372"/>
      <c r="JBA4" s="372"/>
      <c r="JBB4" s="372"/>
      <c r="JBC4" s="372"/>
      <c r="JBD4" s="372"/>
      <c r="JBE4" s="372"/>
      <c r="JBF4" s="372"/>
      <c r="JBG4" s="372"/>
      <c r="JBH4" s="372"/>
      <c r="JBI4" s="372"/>
      <c r="JBJ4" s="372"/>
      <c r="JBK4" s="372"/>
      <c r="JBL4" s="372"/>
      <c r="JBM4" s="372"/>
      <c r="JBN4" s="372"/>
      <c r="JBO4" s="372"/>
      <c r="JBP4" s="372"/>
      <c r="JBQ4" s="372"/>
      <c r="JBR4" s="372"/>
      <c r="JBS4" s="372"/>
      <c r="JBT4" s="372"/>
      <c r="JBU4" s="372"/>
      <c r="JBV4" s="372"/>
      <c r="JBW4" s="372"/>
      <c r="JBX4" s="372"/>
      <c r="JBY4" s="372"/>
      <c r="JBZ4" s="372"/>
      <c r="JCA4" s="372"/>
      <c r="JCB4" s="372"/>
      <c r="JCC4" s="372"/>
      <c r="JCD4" s="372"/>
      <c r="JCE4" s="372"/>
      <c r="JCF4" s="372"/>
      <c r="JCG4" s="372"/>
      <c r="JCH4" s="372"/>
      <c r="JCI4" s="372"/>
      <c r="JCJ4" s="372"/>
      <c r="JCK4" s="372"/>
      <c r="JCL4" s="372"/>
      <c r="JCM4" s="372"/>
      <c r="JCN4" s="372"/>
      <c r="JCO4" s="372"/>
      <c r="JCP4" s="372"/>
      <c r="JCQ4" s="372"/>
      <c r="JCR4" s="372"/>
      <c r="JCS4" s="372"/>
      <c r="JCT4" s="372"/>
      <c r="JCU4" s="372"/>
      <c r="JCV4" s="372"/>
      <c r="JCW4" s="372"/>
      <c r="JCX4" s="372"/>
      <c r="JCY4" s="372"/>
      <c r="JCZ4" s="372"/>
      <c r="JDA4" s="372"/>
      <c r="JDB4" s="372"/>
      <c r="JDC4" s="372"/>
      <c r="JDD4" s="372"/>
      <c r="JDE4" s="372"/>
      <c r="JDF4" s="372"/>
      <c r="JDG4" s="372"/>
      <c r="JDH4" s="372"/>
      <c r="JDI4" s="372"/>
      <c r="JDJ4" s="372"/>
      <c r="JDK4" s="372"/>
      <c r="JDL4" s="372"/>
      <c r="JDM4" s="372"/>
      <c r="JDN4" s="372"/>
      <c r="JDO4" s="372"/>
      <c r="JDP4" s="372"/>
      <c r="JDQ4" s="372"/>
      <c r="JDR4" s="372"/>
      <c r="JDS4" s="372"/>
      <c r="JDT4" s="372"/>
      <c r="JDU4" s="372"/>
      <c r="JDV4" s="372"/>
      <c r="JDW4" s="372"/>
      <c r="JDX4" s="372"/>
      <c r="JDY4" s="372"/>
      <c r="JDZ4" s="372"/>
      <c r="JEA4" s="372"/>
      <c r="JEB4" s="372"/>
      <c r="JEC4" s="372"/>
      <c r="JED4" s="372"/>
      <c r="JEE4" s="372"/>
      <c r="JEF4" s="372"/>
      <c r="JEG4" s="372"/>
      <c r="JEH4" s="372"/>
      <c r="JEI4" s="372"/>
      <c r="JEJ4" s="372"/>
      <c r="JEK4" s="372"/>
      <c r="JEL4" s="372"/>
      <c r="JEM4" s="372"/>
      <c r="JEN4" s="372"/>
      <c r="JEO4" s="372"/>
      <c r="JEP4" s="372"/>
      <c r="JEQ4" s="372"/>
      <c r="JER4" s="372"/>
      <c r="JES4" s="372"/>
      <c r="JET4" s="372"/>
      <c r="JEU4" s="372"/>
      <c r="JEV4" s="372"/>
      <c r="JEW4" s="372"/>
      <c r="JEX4" s="372"/>
      <c r="JEY4" s="372"/>
      <c r="JEZ4" s="372"/>
      <c r="JFA4" s="372"/>
      <c r="JFB4" s="372"/>
      <c r="JFC4" s="372"/>
      <c r="JFD4" s="372"/>
      <c r="JFE4" s="372"/>
      <c r="JFF4" s="372"/>
      <c r="JFG4" s="372"/>
      <c r="JFH4" s="372"/>
      <c r="JFI4" s="372"/>
      <c r="JFJ4" s="372"/>
      <c r="JFK4" s="372"/>
      <c r="JFL4" s="372"/>
      <c r="JFM4" s="372"/>
      <c r="JFN4" s="372"/>
      <c r="JFO4" s="372"/>
      <c r="JFP4" s="372"/>
      <c r="JFQ4" s="372"/>
      <c r="JFR4" s="372"/>
      <c r="JFS4" s="372"/>
      <c r="JFT4" s="372"/>
      <c r="JFU4" s="372"/>
      <c r="JFV4" s="372"/>
      <c r="JFW4" s="372"/>
      <c r="JFX4" s="372"/>
      <c r="JFY4" s="372"/>
      <c r="JFZ4" s="372"/>
      <c r="JGA4" s="372"/>
      <c r="JGB4" s="372"/>
      <c r="JGC4" s="372"/>
      <c r="JGD4" s="372"/>
      <c r="JGE4" s="372"/>
      <c r="JGF4" s="372"/>
      <c r="JGG4" s="372"/>
      <c r="JGH4" s="372"/>
      <c r="JGI4" s="372"/>
      <c r="JGJ4" s="372"/>
      <c r="JGK4" s="372"/>
      <c r="JGL4" s="372"/>
      <c r="JGM4" s="372"/>
      <c r="JGN4" s="372"/>
      <c r="JGO4" s="372"/>
      <c r="JGP4" s="372"/>
      <c r="JGQ4" s="372"/>
      <c r="JGR4" s="372"/>
      <c r="JGS4" s="372"/>
      <c r="JGT4" s="372"/>
      <c r="JGU4" s="372"/>
      <c r="JGV4" s="372"/>
      <c r="JGW4" s="372"/>
      <c r="JGX4" s="372"/>
      <c r="JGY4" s="372"/>
      <c r="JGZ4" s="372"/>
      <c r="JHA4" s="372"/>
      <c r="JHB4" s="372"/>
      <c r="JHC4" s="372"/>
      <c r="JHD4" s="372"/>
      <c r="JHE4" s="372"/>
      <c r="JHF4" s="372"/>
      <c r="JHG4" s="372"/>
      <c r="JHH4" s="372"/>
      <c r="JHI4" s="372"/>
      <c r="JHJ4" s="372"/>
      <c r="JHK4" s="372"/>
      <c r="JHL4" s="372"/>
      <c r="JHM4" s="372"/>
      <c r="JHN4" s="372"/>
      <c r="JHO4" s="372"/>
      <c r="JHP4" s="372"/>
      <c r="JHQ4" s="372"/>
      <c r="JHR4" s="372"/>
      <c r="JHS4" s="372"/>
      <c r="JHT4" s="372"/>
      <c r="JHU4" s="372"/>
      <c r="JHV4" s="372"/>
      <c r="JHW4" s="372"/>
      <c r="JHX4" s="372"/>
      <c r="JHY4" s="372"/>
      <c r="JHZ4" s="372"/>
      <c r="JIA4" s="372"/>
      <c r="JIB4" s="372"/>
      <c r="JIC4" s="372"/>
      <c r="JID4" s="372"/>
      <c r="JIE4" s="372"/>
      <c r="JIF4" s="372"/>
      <c r="JIG4" s="372"/>
      <c r="JIH4" s="372"/>
      <c r="JII4" s="372"/>
      <c r="JIJ4" s="372"/>
      <c r="JIK4" s="372"/>
      <c r="JIL4" s="372"/>
      <c r="JIM4" s="372"/>
      <c r="JIN4" s="372"/>
      <c r="JIO4" s="372"/>
      <c r="JIP4" s="372"/>
      <c r="JIQ4" s="372"/>
      <c r="JIR4" s="372"/>
      <c r="JIS4" s="372"/>
      <c r="JIT4" s="372"/>
      <c r="JIU4" s="372"/>
      <c r="JIV4" s="372"/>
      <c r="JIW4" s="372"/>
      <c r="JIX4" s="372"/>
      <c r="JIY4" s="372"/>
      <c r="JIZ4" s="372"/>
      <c r="JJA4" s="372"/>
      <c r="JJB4" s="372"/>
      <c r="JJC4" s="372"/>
      <c r="JJD4" s="372"/>
      <c r="JJE4" s="372"/>
      <c r="JJF4" s="372"/>
      <c r="JJG4" s="372"/>
      <c r="JJH4" s="372"/>
      <c r="JJI4" s="372"/>
      <c r="JJJ4" s="372"/>
      <c r="JJK4" s="372"/>
      <c r="JJL4" s="372"/>
      <c r="JJM4" s="372"/>
      <c r="JJN4" s="372"/>
      <c r="JJO4" s="372"/>
      <c r="JJP4" s="372"/>
      <c r="JJQ4" s="372"/>
      <c r="JJR4" s="372"/>
      <c r="JJS4" s="372"/>
      <c r="JJT4" s="372"/>
      <c r="JJU4" s="372"/>
      <c r="JJV4" s="372"/>
      <c r="JJW4" s="372"/>
      <c r="JJX4" s="372"/>
      <c r="JJY4" s="372"/>
      <c r="JJZ4" s="372"/>
      <c r="JKA4" s="372"/>
      <c r="JKB4" s="372"/>
      <c r="JKC4" s="372"/>
      <c r="JKD4" s="372"/>
      <c r="JKE4" s="372"/>
      <c r="JKF4" s="372"/>
      <c r="JKG4" s="372"/>
      <c r="JKH4" s="372"/>
      <c r="JKI4" s="372"/>
      <c r="JKJ4" s="372"/>
      <c r="JKK4" s="372"/>
      <c r="JKL4" s="372"/>
      <c r="JKM4" s="372"/>
      <c r="JKN4" s="372"/>
      <c r="JKO4" s="372"/>
      <c r="JKP4" s="372"/>
      <c r="JKQ4" s="372"/>
      <c r="JKR4" s="372"/>
      <c r="JKS4" s="372"/>
      <c r="JKT4" s="372"/>
      <c r="JKU4" s="372"/>
      <c r="JKV4" s="372"/>
      <c r="JKW4" s="372"/>
      <c r="JKX4" s="372"/>
      <c r="JKY4" s="372"/>
      <c r="JKZ4" s="372"/>
      <c r="JLA4" s="372"/>
      <c r="JLB4" s="372"/>
      <c r="JLC4" s="372"/>
      <c r="JLD4" s="372"/>
      <c r="JLE4" s="372"/>
      <c r="JLF4" s="372"/>
      <c r="JLG4" s="372"/>
      <c r="JLH4" s="372"/>
      <c r="JLI4" s="372"/>
      <c r="JLJ4" s="372"/>
      <c r="JLK4" s="372"/>
      <c r="JLL4" s="372"/>
      <c r="JLM4" s="372"/>
      <c r="JLN4" s="372"/>
      <c r="JLO4" s="372"/>
      <c r="JLP4" s="372"/>
      <c r="JLQ4" s="372"/>
      <c r="JLR4" s="372"/>
      <c r="JLS4" s="372"/>
      <c r="JLT4" s="372"/>
      <c r="JLU4" s="372"/>
      <c r="JLV4" s="372"/>
      <c r="JLW4" s="372"/>
      <c r="JLX4" s="372"/>
      <c r="JLY4" s="372"/>
      <c r="JLZ4" s="372"/>
      <c r="JMA4" s="372"/>
      <c r="JMB4" s="372"/>
      <c r="JMC4" s="372"/>
      <c r="JMD4" s="372"/>
      <c r="JME4" s="372"/>
      <c r="JMF4" s="372"/>
      <c r="JMG4" s="372"/>
      <c r="JMH4" s="372"/>
      <c r="JMI4" s="372"/>
      <c r="JMJ4" s="372"/>
      <c r="JMK4" s="372"/>
      <c r="JML4" s="372"/>
      <c r="JMM4" s="372"/>
      <c r="JMN4" s="372"/>
      <c r="JMO4" s="372"/>
      <c r="JMP4" s="372"/>
      <c r="JMQ4" s="372"/>
      <c r="JMR4" s="372"/>
      <c r="JMS4" s="372"/>
      <c r="JMT4" s="372"/>
      <c r="JMU4" s="372"/>
      <c r="JMV4" s="372"/>
      <c r="JMW4" s="372"/>
      <c r="JMX4" s="372"/>
      <c r="JMY4" s="372"/>
      <c r="JMZ4" s="372"/>
      <c r="JNA4" s="372"/>
      <c r="JNB4" s="372"/>
      <c r="JNC4" s="372"/>
      <c r="JND4" s="372"/>
      <c r="JNE4" s="372"/>
      <c r="JNF4" s="372"/>
      <c r="JNG4" s="372"/>
      <c r="JNH4" s="372"/>
      <c r="JNI4" s="372"/>
      <c r="JNJ4" s="372"/>
      <c r="JNK4" s="372"/>
      <c r="JNL4" s="372"/>
      <c r="JNM4" s="372"/>
      <c r="JNN4" s="372"/>
      <c r="JNO4" s="372"/>
      <c r="JNP4" s="372"/>
      <c r="JNQ4" s="372"/>
      <c r="JNR4" s="372"/>
      <c r="JNS4" s="372"/>
      <c r="JNT4" s="372"/>
      <c r="JNU4" s="372"/>
      <c r="JNV4" s="372"/>
      <c r="JNW4" s="372"/>
      <c r="JNX4" s="372"/>
      <c r="JNY4" s="372"/>
      <c r="JNZ4" s="372"/>
      <c r="JOA4" s="372"/>
      <c r="JOB4" s="372"/>
      <c r="JOC4" s="372"/>
      <c r="JOD4" s="372"/>
      <c r="JOE4" s="372"/>
      <c r="JOF4" s="372"/>
      <c r="JOG4" s="372"/>
      <c r="JOH4" s="372"/>
      <c r="JOI4" s="372"/>
      <c r="JOJ4" s="372"/>
      <c r="JOK4" s="372"/>
      <c r="JOL4" s="372"/>
      <c r="JOM4" s="372"/>
      <c r="JON4" s="372"/>
      <c r="JOO4" s="372"/>
      <c r="JOP4" s="372"/>
      <c r="JOQ4" s="372"/>
      <c r="JOR4" s="372"/>
      <c r="JOS4" s="372"/>
      <c r="JOT4" s="372"/>
      <c r="JOU4" s="372"/>
      <c r="JOV4" s="372"/>
      <c r="JOW4" s="372"/>
      <c r="JOX4" s="372"/>
      <c r="JOY4" s="372"/>
      <c r="JOZ4" s="372"/>
      <c r="JPA4" s="372"/>
      <c r="JPB4" s="372"/>
      <c r="JPC4" s="372"/>
      <c r="JPD4" s="372"/>
      <c r="JPE4" s="372"/>
      <c r="JPF4" s="372"/>
      <c r="JPG4" s="372"/>
      <c r="JPH4" s="372"/>
      <c r="JPI4" s="372"/>
      <c r="JPJ4" s="372"/>
      <c r="JPK4" s="372"/>
      <c r="JPL4" s="372"/>
      <c r="JPM4" s="372"/>
      <c r="JPN4" s="372"/>
      <c r="JPO4" s="372"/>
      <c r="JPP4" s="372"/>
      <c r="JPQ4" s="372"/>
      <c r="JPR4" s="372"/>
      <c r="JPS4" s="372"/>
      <c r="JPT4" s="372"/>
      <c r="JPU4" s="372"/>
      <c r="JPV4" s="372"/>
      <c r="JPW4" s="372"/>
      <c r="JPX4" s="372"/>
      <c r="JPY4" s="372"/>
      <c r="JPZ4" s="372"/>
      <c r="JQA4" s="372"/>
      <c r="JQB4" s="372"/>
      <c r="JQC4" s="372"/>
      <c r="JQD4" s="372"/>
      <c r="JQE4" s="372"/>
      <c r="JQF4" s="372"/>
      <c r="JQG4" s="372"/>
      <c r="JQH4" s="372"/>
      <c r="JQI4" s="372"/>
      <c r="JQJ4" s="372"/>
      <c r="JQK4" s="372"/>
      <c r="JQL4" s="372"/>
      <c r="JQM4" s="372"/>
      <c r="JQN4" s="372"/>
      <c r="JQO4" s="372"/>
      <c r="JQP4" s="372"/>
      <c r="JQQ4" s="372"/>
      <c r="JQR4" s="372"/>
      <c r="JQS4" s="372"/>
      <c r="JQT4" s="372"/>
      <c r="JQU4" s="372"/>
      <c r="JQV4" s="372"/>
      <c r="JQW4" s="372"/>
      <c r="JQX4" s="372"/>
      <c r="JQY4" s="372"/>
      <c r="JQZ4" s="372"/>
      <c r="JRA4" s="372"/>
      <c r="JRB4" s="372"/>
      <c r="JRC4" s="372"/>
      <c r="JRD4" s="372"/>
      <c r="JRE4" s="372"/>
      <c r="JRF4" s="372"/>
      <c r="JRG4" s="372"/>
      <c r="JRH4" s="372"/>
      <c r="JRI4" s="372"/>
      <c r="JRJ4" s="372"/>
      <c r="JRK4" s="372"/>
      <c r="JRL4" s="372"/>
      <c r="JRM4" s="372"/>
      <c r="JRN4" s="372"/>
      <c r="JRO4" s="372"/>
      <c r="JRP4" s="372"/>
      <c r="JRQ4" s="372"/>
      <c r="JRR4" s="372"/>
      <c r="JRS4" s="372"/>
      <c r="JRT4" s="372"/>
      <c r="JRU4" s="372"/>
      <c r="JRV4" s="372"/>
      <c r="JRW4" s="372"/>
      <c r="JRX4" s="372"/>
      <c r="JRY4" s="372"/>
      <c r="JRZ4" s="372"/>
      <c r="JSA4" s="372"/>
      <c r="JSB4" s="372"/>
      <c r="JSC4" s="372"/>
      <c r="JSD4" s="372"/>
      <c r="JSE4" s="372"/>
      <c r="JSF4" s="372"/>
      <c r="JSG4" s="372"/>
      <c r="JSH4" s="372"/>
      <c r="JSI4" s="372"/>
      <c r="JSJ4" s="372"/>
      <c r="JSK4" s="372"/>
      <c r="JSL4" s="372"/>
      <c r="JSM4" s="372"/>
      <c r="JSN4" s="372"/>
      <c r="JSO4" s="372"/>
      <c r="JSP4" s="372"/>
      <c r="JSQ4" s="372"/>
      <c r="JSR4" s="372"/>
      <c r="JSS4" s="372"/>
      <c r="JST4" s="372"/>
      <c r="JSU4" s="372"/>
      <c r="JSV4" s="372"/>
      <c r="JSW4" s="372"/>
      <c r="JSX4" s="372"/>
      <c r="JSY4" s="372"/>
      <c r="JSZ4" s="372"/>
      <c r="JTA4" s="372"/>
      <c r="JTB4" s="372"/>
      <c r="JTC4" s="372"/>
      <c r="JTD4" s="372"/>
      <c r="JTE4" s="372"/>
      <c r="JTF4" s="372"/>
      <c r="JTG4" s="372"/>
      <c r="JTH4" s="372"/>
      <c r="JTI4" s="372"/>
      <c r="JTJ4" s="372"/>
      <c r="JTK4" s="372"/>
      <c r="JTL4" s="372"/>
      <c r="JTM4" s="372"/>
      <c r="JTN4" s="372"/>
      <c r="JTO4" s="372"/>
      <c r="JTP4" s="372"/>
      <c r="JTQ4" s="372"/>
      <c r="JTR4" s="372"/>
      <c r="JTS4" s="372"/>
      <c r="JTT4" s="372"/>
      <c r="JTU4" s="372"/>
      <c r="JTV4" s="372"/>
      <c r="JTW4" s="372"/>
      <c r="JTX4" s="372"/>
      <c r="JTY4" s="372"/>
      <c r="JTZ4" s="372"/>
      <c r="JUA4" s="372"/>
      <c r="JUB4" s="372"/>
      <c r="JUC4" s="372"/>
      <c r="JUD4" s="372"/>
      <c r="JUE4" s="372"/>
      <c r="JUF4" s="372"/>
      <c r="JUG4" s="372"/>
      <c r="JUH4" s="372"/>
      <c r="JUI4" s="372"/>
      <c r="JUJ4" s="372"/>
      <c r="JUK4" s="372"/>
      <c r="JUL4" s="372"/>
      <c r="JUM4" s="372"/>
      <c r="JUN4" s="372"/>
      <c r="JUO4" s="372"/>
      <c r="JUP4" s="372"/>
      <c r="JUQ4" s="372"/>
      <c r="JUR4" s="372"/>
      <c r="JUS4" s="372"/>
      <c r="JUT4" s="372"/>
      <c r="JUU4" s="372"/>
      <c r="JUV4" s="372"/>
      <c r="JUW4" s="372"/>
      <c r="JUX4" s="372"/>
      <c r="JUY4" s="372"/>
      <c r="JUZ4" s="372"/>
      <c r="JVA4" s="372"/>
      <c r="JVB4" s="372"/>
      <c r="JVC4" s="372"/>
      <c r="JVD4" s="372"/>
      <c r="JVE4" s="372"/>
      <c r="JVF4" s="372"/>
      <c r="JVG4" s="372"/>
      <c r="JVH4" s="372"/>
      <c r="JVI4" s="372"/>
      <c r="JVJ4" s="372"/>
      <c r="JVK4" s="372"/>
      <c r="JVL4" s="372"/>
      <c r="JVM4" s="372"/>
      <c r="JVN4" s="372"/>
      <c r="JVO4" s="372"/>
      <c r="JVP4" s="372"/>
      <c r="JVQ4" s="372"/>
      <c r="JVR4" s="372"/>
      <c r="JVS4" s="372"/>
      <c r="JVT4" s="372"/>
      <c r="JVU4" s="372"/>
      <c r="JVV4" s="372"/>
      <c r="JVW4" s="372"/>
      <c r="JVX4" s="372"/>
      <c r="JVY4" s="372"/>
      <c r="JVZ4" s="372"/>
      <c r="JWA4" s="372"/>
      <c r="JWB4" s="372"/>
      <c r="JWC4" s="372"/>
      <c r="JWD4" s="372"/>
      <c r="JWE4" s="372"/>
      <c r="JWF4" s="372"/>
      <c r="JWG4" s="372"/>
      <c r="JWH4" s="372"/>
      <c r="JWI4" s="372"/>
      <c r="JWJ4" s="372"/>
      <c r="JWK4" s="372"/>
      <c r="JWL4" s="372"/>
      <c r="JWM4" s="372"/>
      <c r="JWN4" s="372"/>
      <c r="JWO4" s="372"/>
      <c r="JWP4" s="372"/>
      <c r="JWQ4" s="372"/>
      <c r="JWR4" s="372"/>
      <c r="JWS4" s="372"/>
      <c r="JWT4" s="372"/>
      <c r="JWU4" s="372"/>
      <c r="JWV4" s="372"/>
      <c r="JWW4" s="372"/>
      <c r="JWX4" s="372"/>
      <c r="JWY4" s="372"/>
      <c r="JWZ4" s="372"/>
      <c r="JXA4" s="372"/>
      <c r="JXB4" s="372"/>
      <c r="JXC4" s="372"/>
      <c r="JXD4" s="372"/>
      <c r="JXE4" s="372"/>
      <c r="JXF4" s="372"/>
      <c r="JXG4" s="372"/>
      <c r="JXH4" s="372"/>
      <c r="JXI4" s="372"/>
      <c r="JXJ4" s="372"/>
      <c r="JXK4" s="372"/>
      <c r="JXL4" s="372"/>
      <c r="JXM4" s="372"/>
      <c r="JXN4" s="372"/>
      <c r="JXO4" s="372"/>
      <c r="JXP4" s="372"/>
      <c r="JXQ4" s="372"/>
      <c r="JXR4" s="372"/>
      <c r="JXS4" s="372"/>
      <c r="JXT4" s="372"/>
      <c r="JXU4" s="372"/>
      <c r="JXV4" s="372"/>
      <c r="JXW4" s="372"/>
      <c r="JXX4" s="372"/>
      <c r="JXY4" s="372"/>
      <c r="JXZ4" s="372"/>
      <c r="JYA4" s="372"/>
      <c r="JYB4" s="372"/>
      <c r="JYC4" s="372"/>
      <c r="JYD4" s="372"/>
      <c r="JYE4" s="372"/>
      <c r="JYF4" s="372"/>
      <c r="JYG4" s="372"/>
      <c r="JYH4" s="372"/>
      <c r="JYI4" s="372"/>
      <c r="JYJ4" s="372"/>
      <c r="JYK4" s="372"/>
      <c r="JYL4" s="372"/>
      <c r="JYM4" s="372"/>
      <c r="JYN4" s="372"/>
      <c r="JYO4" s="372"/>
      <c r="JYP4" s="372"/>
      <c r="JYQ4" s="372"/>
      <c r="JYR4" s="372"/>
      <c r="JYS4" s="372"/>
      <c r="JYT4" s="372"/>
      <c r="JYU4" s="372"/>
      <c r="JYV4" s="372"/>
      <c r="JYW4" s="372"/>
      <c r="JYX4" s="372"/>
      <c r="JYY4" s="372"/>
      <c r="JYZ4" s="372"/>
      <c r="JZA4" s="372"/>
      <c r="JZB4" s="372"/>
      <c r="JZC4" s="372"/>
      <c r="JZD4" s="372"/>
      <c r="JZE4" s="372"/>
      <c r="JZF4" s="372"/>
      <c r="JZG4" s="372"/>
      <c r="JZH4" s="372"/>
      <c r="JZI4" s="372"/>
      <c r="JZJ4" s="372"/>
      <c r="JZK4" s="372"/>
      <c r="JZL4" s="372"/>
      <c r="JZM4" s="372"/>
      <c r="JZN4" s="372"/>
      <c r="JZO4" s="372"/>
      <c r="JZP4" s="372"/>
      <c r="JZQ4" s="372"/>
      <c r="JZR4" s="372"/>
      <c r="JZS4" s="372"/>
      <c r="JZT4" s="372"/>
      <c r="JZU4" s="372"/>
      <c r="JZV4" s="372"/>
      <c r="JZW4" s="372"/>
      <c r="JZX4" s="372"/>
      <c r="JZY4" s="372"/>
      <c r="JZZ4" s="372"/>
      <c r="KAA4" s="372"/>
      <c r="KAB4" s="372"/>
      <c r="KAC4" s="372"/>
      <c r="KAD4" s="372"/>
      <c r="KAE4" s="372"/>
      <c r="KAF4" s="372"/>
      <c r="KAG4" s="372"/>
      <c r="KAH4" s="372"/>
      <c r="KAI4" s="372"/>
      <c r="KAJ4" s="372"/>
      <c r="KAK4" s="372"/>
      <c r="KAL4" s="372"/>
      <c r="KAM4" s="372"/>
      <c r="KAN4" s="372"/>
      <c r="KAO4" s="372"/>
      <c r="KAP4" s="372"/>
      <c r="KAQ4" s="372"/>
      <c r="KAR4" s="372"/>
      <c r="KAS4" s="372"/>
      <c r="KAT4" s="372"/>
      <c r="KAU4" s="372"/>
      <c r="KAV4" s="372"/>
      <c r="KAW4" s="372"/>
      <c r="KAX4" s="372"/>
      <c r="KAY4" s="372"/>
      <c r="KAZ4" s="372"/>
      <c r="KBA4" s="372"/>
      <c r="KBB4" s="372"/>
      <c r="KBC4" s="372"/>
      <c r="KBD4" s="372"/>
      <c r="KBE4" s="372"/>
      <c r="KBF4" s="372"/>
      <c r="KBG4" s="372"/>
      <c r="KBH4" s="372"/>
      <c r="KBI4" s="372"/>
      <c r="KBJ4" s="372"/>
      <c r="KBK4" s="372"/>
      <c r="KBL4" s="372"/>
      <c r="KBM4" s="372"/>
      <c r="KBN4" s="372"/>
      <c r="KBO4" s="372"/>
      <c r="KBP4" s="372"/>
      <c r="KBQ4" s="372"/>
      <c r="KBR4" s="372"/>
      <c r="KBS4" s="372"/>
      <c r="KBT4" s="372"/>
      <c r="KBU4" s="372"/>
      <c r="KBV4" s="372"/>
      <c r="KBW4" s="372"/>
      <c r="KBX4" s="372"/>
      <c r="KBY4" s="372"/>
      <c r="KBZ4" s="372"/>
      <c r="KCA4" s="372"/>
      <c r="KCB4" s="372"/>
      <c r="KCC4" s="372"/>
      <c r="KCD4" s="372"/>
      <c r="KCE4" s="372"/>
      <c r="KCF4" s="372"/>
      <c r="KCG4" s="372"/>
      <c r="KCH4" s="372"/>
      <c r="KCI4" s="372"/>
      <c r="KCJ4" s="372"/>
      <c r="KCK4" s="372"/>
      <c r="KCL4" s="372"/>
      <c r="KCM4" s="372"/>
      <c r="KCN4" s="372"/>
      <c r="KCO4" s="372"/>
      <c r="KCP4" s="372"/>
      <c r="KCQ4" s="372"/>
      <c r="KCR4" s="372"/>
      <c r="KCS4" s="372"/>
      <c r="KCT4" s="372"/>
      <c r="KCU4" s="372"/>
      <c r="KCV4" s="372"/>
      <c r="KCW4" s="372"/>
      <c r="KCX4" s="372"/>
      <c r="KCY4" s="372"/>
      <c r="KCZ4" s="372"/>
      <c r="KDA4" s="372"/>
      <c r="KDB4" s="372"/>
      <c r="KDC4" s="372"/>
      <c r="KDD4" s="372"/>
      <c r="KDE4" s="372"/>
      <c r="KDF4" s="372"/>
      <c r="KDG4" s="372"/>
      <c r="KDH4" s="372"/>
      <c r="KDI4" s="372"/>
      <c r="KDJ4" s="372"/>
      <c r="KDK4" s="372"/>
      <c r="KDL4" s="372"/>
      <c r="KDM4" s="372"/>
      <c r="KDN4" s="372"/>
      <c r="KDO4" s="372"/>
      <c r="KDP4" s="372"/>
      <c r="KDQ4" s="372"/>
      <c r="KDR4" s="372"/>
      <c r="KDS4" s="372"/>
      <c r="KDT4" s="372"/>
      <c r="KDU4" s="372"/>
      <c r="KDV4" s="372"/>
      <c r="KDW4" s="372"/>
      <c r="KDX4" s="372"/>
      <c r="KDY4" s="372"/>
      <c r="KDZ4" s="372"/>
      <c r="KEA4" s="372"/>
      <c r="KEB4" s="372"/>
      <c r="KEC4" s="372"/>
      <c r="KED4" s="372"/>
      <c r="KEE4" s="372"/>
      <c r="KEF4" s="372"/>
      <c r="KEG4" s="372"/>
      <c r="KEH4" s="372"/>
      <c r="KEI4" s="372"/>
      <c r="KEJ4" s="372"/>
      <c r="KEK4" s="372"/>
      <c r="KEL4" s="372"/>
      <c r="KEM4" s="372"/>
      <c r="KEN4" s="372"/>
      <c r="KEO4" s="372"/>
      <c r="KEP4" s="372"/>
      <c r="KEQ4" s="372"/>
      <c r="KER4" s="372"/>
      <c r="KES4" s="372"/>
      <c r="KET4" s="372"/>
      <c r="KEU4" s="372"/>
      <c r="KEV4" s="372"/>
      <c r="KEW4" s="372"/>
      <c r="KEX4" s="372"/>
      <c r="KEY4" s="372"/>
      <c r="KEZ4" s="372"/>
      <c r="KFA4" s="372"/>
      <c r="KFB4" s="372"/>
      <c r="KFC4" s="372"/>
      <c r="KFD4" s="372"/>
      <c r="KFE4" s="372"/>
      <c r="KFF4" s="372"/>
      <c r="KFG4" s="372"/>
      <c r="KFH4" s="372"/>
      <c r="KFI4" s="372"/>
      <c r="KFJ4" s="372"/>
      <c r="KFK4" s="372"/>
      <c r="KFL4" s="372"/>
      <c r="KFM4" s="372"/>
      <c r="KFN4" s="372"/>
      <c r="KFO4" s="372"/>
      <c r="KFP4" s="372"/>
      <c r="KFQ4" s="372"/>
      <c r="KFR4" s="372"/>
      <c r="KFS4" s="372"/>
      <c r="KFT4" s="372"/>
      <c r="KFU4" s="372"/>
      <c r="KFV4" s="372"/>
      <c r="KFW4" s="372"/>
      <c r="KFX4" s="372"/>
      <c r="KFY4" s="372"/>
      <c r="KFZ4" s="372"/>
      <c r="KGA4" s="372"/>
      <c r="KGB4" s="372"/>
      <c r="KGC4" s="372"/>
      <c r="KGD4" s="372"/>
      <c r="KGE4" s="372"/>
      <c r="KGF4" s="372"/>
      <c r="KGG4" s="372"/>
      <c r="KGH4" s="372"/>
      <c r="KGI4" s="372"/>
      <c r="KGJ4" s="372"/>
      <c r="KGK4" s="372"/>
      <c r="KGL4" s="372"/>
      <c r="KGM4" s="372"/>
      <c r="KGN4" s="372"/>
      <c r="KGO4" s="372"/>
      <c r="KGP4" s="372"/>
      <c r="KGQ4" s="372"/>
      <c r="KGR4" s="372"/>
      <c r="KGS4" s="372"/>
      <c r="KGT4" s="372"/>
      <c r="KGU4" s="372"/>
      <c r="KGV4" s="372"/>
      <c r="KGW4" s="372"/>
      <c r="KGX4" s="372"/>
      <c r="KGY4" s="372"/>
      <c r="KGZ4" s="372"/>
      <c r="KHA4" s="372"/>
      <c r="KHB4" s="372"/>
      <c r="KHC4" s="372"/>
      <c r="KHD4" s="372"/>
      <c r="KHE4" s="372"/>
      <c r="KHF4" s="372"/>
      <c r="KHG4" s="372"/>
      <c r="KHH4" s="372"/>
      <c r="KHI4" s="372"/>
      <c r="KHJ4" s="372"/>
      <c r="KHK4" s="372"/>
      <c r="KHL4" s="372"/>
      <c r="KHM4" s="372"/>
      <c r="KHN4" s="372"/>
      <c r="KHO4" s="372"/>
      <c r="KHP4" s="372"/>
      <c r="KHQ4" s="372"/>
      <c r="KHR4" s="372"/>
      <c r="KHS4" s="372"/>
      <c r="KHT4" s="372"/>
      <c r="KHU4" s="372"/>
      <c r="KHV4" s="372"/>
      <c r="KHW4" s="372"/>
      <c r="KHX4" s="372"/>
      <c r="KHY4" s="372"/>
      <c r="KHZ4" s="372"/>
      <c r="KIA4" s="372"/>
      <c r="KIB4" s="372"/>
      <c r="KIC4" s="372"/>
      <c r="KID4" s="372"/>
      <c r="KIE4" s="372"/>
      <c r="KIF4" s="372"/>
      <c r="KIG4" s="372"/>
      <c r="KIH4" s="372"/>
      <c r="KII4" s="372"/>
      <c r="KIJ4" s="372"/>
      <c r="KIK4" s="372"/>
      <c r="KIL4" s="372"/>
      <c r="KIM4" s="372"/>
      <c r="KIN4" s="372"/>
      <c r="KIO4" s="372"/>
      <c r="KIP4" s="372"/>
      <c r="KIQ4" s="372"/>
      <c r="KIR4" s="372"/>
      <c r="KIS4" s="372"/>
      <c r="KIT4" s="372"/>
      <c r="KIU4" s="372"/>
      <c r="KIV4" s="372"/>
      <c r="KIW4" s="372"/>
      <c r="KIX4" s="372"/>
      <c r="KIY4" s="372"/>
      <c r="KIZ4" s="372"/>
      <c r="KJA4" s="372"/>
      <c r="KJB4" s="372"/>
      <c r="KJC4" s="372"/>
      <c r="KJD4" s="372"/>
      <c r="KJE4" s="372"/>
      <c r="KJF4" s="372"/>
      <c r="KJG4" s="372"/>
      <c r="KJH4" s="372"/>
      <c r="KJI4" s="372"/>
      <c r="KJJ4" s="372"/>
      <c r="KJK4" s="372"/>
      <c r="KJL4" s="372"/>
      <c r="KJM4" s="372"/>
      <c r="KJN4" s="372"/>
      <c r="KJO4" s="372"/>
      <c r="KJP4" s="372"/>
      <c r="KJQ4" s="372"/>
      <c r="KJR4" s="372"/>
      <c r="KJS4" s="372"/>
      <c r="KJT4" s="372"/>
      <c r="KJU4" s="372"/>
      <c r="KJV4" s="372"/>
      <c r="KJW4" s="372"/>
      <c r="KJX4" s="372"/>
      <c r="KJY4" s="372"/>
      <c r="KJZ4" s="372"/>
      <c r="KKA4" s="372"/>
      <c r="KKB4" s="372"/>
      <c r="KKC4" s="372"/>
      <c r="KKD4" s="372"/>
      <c r="KKE4" s="372"/>
      <c r="KKF4" s="372"/>
      <c r="KKG4" s="372"/>
      <c r="KKH4" s="372"/>
      <c r="KKI4" s="372"/>
      <c r="KKJ4" s="372"/>
      <c r="KKK4" s="372"/>
      <c r="KKL4" s="372"/>
      <c r="KKM4" s="372"/>
      <c r="KKN4" s="372"/>
      <c r="KKO4" s="372"/>
      <c r="KKP4" s="372"/>
      <c r="KKQ4" s="372"/>
      <c r="KKR4" s="372"/>
      <c r="KKS4" s="372"/>
      <c r="KKT4" s="372"/>
      <c r="KKU4" s="372"/>
      <c r="KKV4" s="372"/>
      <c r="KKW4" s="372"/>
      <c r="KKX4" s="372"/>
      <c r="KKY4" s="372"/>
      <c r="KKZ4" s="372"/>
      <c r="KLA4" s="372"/>
      <c r="KLB4" s="372"/>
      <c r="KLC4" s="372"/>
      <c r="KLD4" s="372"/>
      <c r="KLE4" s="372"/>
      <c r="KLF4" s="372"/>
      <c r="KLG4" s="372"/>
      <c r="KLH4" s="372"/>
      <c r="KLI4" s="372"/>
      <c r="KLJ4" s="372"/>
      <c r="KLK4" s="372"/>
      <c r="KLL4" s="372"/>
      <c r="KLM4" s="372"/>
      <c r="KLN4" s="372"/>
      <c r="KLO4" s="372"/>
      <c r="KLP4" s="372"/>
      <c r="KLQ4" s="372"/>
      <c r="KLR4" s="372"/>
      <c r="KLS4" s="372"/>
      <c r="KLT4" s="372"/>
      <c r="KLU4" s="372"/>
      <c r="KLV4" s="372"/>
      <c r="KLW4" s="372"/>
      <c r="KLX4" s="372"/>
      <c r="KLY4" s="372"/>
      <c r="KLZ4" s="372"/>
      <c r="KMA4" s="372"/>
      <c r="KMB4" s="372"/>
      <c r="KMC4" s="372"/>
      <c r="KMD4" s="372"/>
      <c r="KME4" s="372"/>
      <c r="KMF4" s="372"/>
      <c r="KMG4" s="372"/>
      <c r="KMH4" s="372"/>
      <c r="KMI4" s="372"/>
      <c r="KMJ4" s="372"/>
      <c r="KMK4" s="372"/>
      <c r="KML4" s="372"/>
      <c r="KMM4" s="372"/>
      <c r="KMN4" s="372"/>
      <c r="KMO4" s="372"/>
      <c r="KMP4" s="372"/>
      <c r="KMQ4" s="372"/>
      <c r="KMR4" s="372"/>
      <c r="KMS4" s="372"/>
      <c r="KMT4" s="372"/>
      <c r="KMU4" s="372"/>
      <c r="KMV4" s="372"/>
      <c r="KMW4" s="372"/>
      <c r="KMX4" s="372"/>
      <c r="KMY4" s="372"/>
      <c r="KMZ4" s="372"/>
      <c r="KNA4" s="372"/>
      <c r="KNB4" s="372"/>
      <c r="KNC4" s="372"/>
      <c r="KND4" s="372"/>
      <c r="KNE4" s="372"/>
      <c r="KNF4" s="372"/>
      <c r="KNG4" s="372"/>
      <c r="KNH4" s="372"/>
      <c r="KNI4" s="372"/>
      <c r="KNJ4" s="372"/>
      <c r="KNK4" s="372"/>
      <c r="KNL4" s="372"/>
      <c r="KNM4" s="372"/>
      <c r="KNN4" s="372"/>
      <c r="KNO4" s="372"/>
      <c r="KNP4" s="372"/>
      <c r="KNQ4" s="372"/>
      <c r="KNR4" s="372"/>
      <c r="KNS4" s="372"/>
      <c r="KNT4" s="372"/>
      <c r="KNU4" s="372"/>
      <c r="KNV4" s="372"/>
      <c r="KNW4" s="372"/>
      <c r="KNX4" s="372"/>
      <c r="KNY4" s="372"/>
      <c r="KNZ4" s="372"/>
      <c r="KOA4" s="372"/>
      <c r="KOB4" s="372"/>
      <c r="KOC4" s="372"/>
      <c r="KOD4" s="372"/>
      <c r="KOE4" s="372"/>
      <c r="KOF4" s="372"/>
      <c r="KOG4" s="372"/>
      <c r="KOH4" s="372"/>
      <c r="KOI4" s="372"/>
      <c r="KOJ4" s="372"/>
      <c r="KOK4" s="372"/>
      <c r="KOL4" s="372"/>
      <c r="KOM4" s="372"/>
      <c r="KON4" s="372"/>
      <c r="KOO4" s="372"/>
      <c r="KOP4" s="372"/>
      <c r="KOQ4" s="372"/>
      <c r="KOR4" s="372"/>
      <c r="KOS4" s="372"/>
      <c r="KOT4" s="372"/>
      <c r="KOU4" s="372"/>
      <c r="KOV4" s="372"/>
      <c r="KOW4" s="372"/>
      <c r="KOX4" s="372"/>
      <c r="KOY4" s="372"/>
      <c r="KOZ4" s="372"/>
      <c r="KPA4" s="372"/>
      <c r="KPB4" s="372"/>
      <c r="KPC4" s="372"/>
      <c r="KPD4" s="372"/>
      <c r="KPE4" s="372"/>
      <c r="KPF4" s="372"/>
      <c r="KPG4" s="372"/>
      <c r="KPH4" s="372"/>
      <c r="KPI4" s="372"/>
      <c r="KPJ4" s="372"/>
      <c r="KPK4" s="372"/>
      <c r="KPL4" s="372"/>
      <c r="KPM4" s="372"/>
      <c r="KPN4" s="372"/>
      <c r="KPO4" s="372"/>
      <c r="KPP4" s="372"/>
      <c r="KPQ4" s="372"/>
      <c r="KPR4" s="372"/>
      <c r="KPS4" s="372"/>
      <c r="KPT4" s="372"/>
      <c r="KPU4" s="372"/>
      <c r="KPV4" s="372"/>
      <c r="KPW4" s="372"/>
      <c r="KPX4" s="372"/>
      <c r="KPY4" s="372"/>
      <c r="KPZ4" s="372"/>
      <c r="KQA4" s="372"/>
      <c r="KQB4" s="372"/>
      <c r="KQC4" s="372"/>
      <c r="KQD4" s="372"/>
      <c r="KQE4" s="372"/>
      <c r="KQF4" s="372"/>
      <c r="KQG4" s="372"/>
      <c r="KQH4" s="372"/>
      <c r="KQI4" s="372"/>
      <c r="KQJ4" s="372"/>
      <c r="KQK4" s="372"/>
      <c r="KQL4" s="372"/>
      <c r="KQM4" s="372"/>
      <c r="KQN4" s="372"/>
      <c r="KQO4" s="372"/>
      <c r="KQP4" s="372"/>
      <c r="KQQ4" s="372"/>
      <c r="KQR4" s="372"/>
      <c r="KQS4" s="372"/>
      <c r="KQT4" s="372"/>
      <c r="KQU4" s="372"/>
      <c r="KQV4" s="372"/>
      <c r="KQW4" s="372"/>
      <c r="KQX4" s="372"/>
      <c r="KQY4" s="372"/>
      <c r="KQZ4" s="372"/>
      <c r="KRA4" s="372"/>
      <c r="KRB4" s="372"/>
      <c r="KRC4" s="372"/>
      <c r="KRD4" s="372"/>
      <c r="KRE4" s="372"/>
      <c r="KRF4" s="372"/>
      <c r="KRG4" s="372"/>
      <c r="KRH4" s="372"/>
      <c r="KRI4" s="372"/>
      <c r="KRJ4" s="372"/>
      <c r="KRK4" s="372"/>
      <c r="KRL4" s="372"/>
      <c r="KRM4" s="372"/>
      <c r="KRN4" s="372"/>
      <c r="KRO4" s="372"/>
      <c r="KRP4" s="372"/>
      <c r="KRQ4" s="372"/>
      <c r="KRR4" s="372"/>
      <c r="KRS4" s="372"/>
      <c r="KRT4" s="372"/>
      <c r="KRU4" s="372"/>
      <c r="KRV4" s="372"/>
      <c r="KRW4" s="372"/>
      <c r="KRX4" s="372"/>
      <c r="KRY4" s="372"/>
      <c r="KRZ4" s="372"/>
      <c r="KSA4" s="372"/>
      <c r="KSB4" s="372"/>
      <c r="KSC4" s="372"/>
      <c r="KSD4" s="372"/>
      <c r="KSE4" s="372"/>
      <c r="KSF4" s="372"/>
      <c r="KSG4" s="372"/>
      <c r="KSH4" s="372"/>
      <c r="KSI4" s="372"/>
      <c r="KSJ4" s="372"/>
      <c r="KSK4" s="372"/>
      <c r="KSL4" s="372"/>
      <c r="KSM4" s="372"/>
      <c r="KSN4" s="372"/>
      <c r="KSO4" s="372"/>
      <c r="KSP4" s="372"/>
      <c r="KSQ4" s="372"/>
      <c r="KSR4" s="372"/>
      <c r="KSS4" s="372"/>
      <c r="KST4" s="372"/>
      <c r="KSU4" s="372"/>
      <c r="KSV4" s="372"/>
      <c r="KSW4" s="372"/>
      <c r="KSX4" s="372"/>
      <c r="KSY4" s="372"/>
      <c r="KSZ4" s="372"/>
      <c r="KTA4" s="372"/>
      <c r="KTB4" s="372"/>
      <c r="KTC4" s="372"/>
      <c r="KTD4" s="372"/>
      <c r="KTE4" s="372"/>
      <c r="KTF4" s="372"/>
      <c r="KTG4" s="372"/>
      <c r="KTH4" s="372"/>
      <c r="KTI4" s="372"/>
      <c r="KTJ4" s="372"/>
      <c r="KTK4" s="372"/>
      <c r="KTL4" s="372"/>
      <c r="KTM4" s="372"/>
      <c r="KTN4" s="372"/>
      <c r="KTO4" s="372"/>
      <c r="KTP4" s="372"/>
      <c r="KTQ4" s="372"/>
      <c r="KTR4" s="372"/>
      <c r="KTS4" s="372"/>
      <c r="KTT4" s="372"/>
      <c r="KTU4" s="372"/>
      <c r="KTV4" s="372"/>
      <c r="KTW4" s="372"/>
      <c r="KTX4" s="372"/>
      <c r="KTY4" s="372"/>
      <c r="KTZ4" s="372"/>
      <c r="KUA4" s="372"/>
      <c r="KUB4" s="372"/>
      <c r="KUC4" s="372"/>
      <c r="KUD4" s="372"/>
      <c r="KUE4" s="372"/>
      <c r="KUF4" s="372"/>
      <c r="KUG4" s="372"/>
      <c r="KUH4" s="372"/>
      <c r="KUI4" s="372"/>
      <c r="KUJ4" s="372"/>
      <c r="KUK4" s="372"/>
      <c r="KUL4" s="372"/>
      <c r="KUM4" s="372"/>
      <c r="KUN4" s="372"/>
      <c r="KUO4" s="372"/>
      <c r="KUP4" s="372"/>
      <c r="KUQ4" s="372"/>
      <c r="KUR4" s="372"/>
      <c r="KUS4" s="372"/>
      <c r="KUT4" s="372"/>
      <c r="KUU4" s="372"/>
      <c r="KUV4" s="372"/>
      <c r="KUW4" s="372"/>
      <c r="KUX4" s="372"/>
      <c r="KUY4" s="372"/>
      <c r="KUZ4" s="372"/>
      <c r="KVA4" s="372"/>
      <c r="KVB4" s="372"/>
      <c r="KVC4" s="372"/>
      <c r="KVD4" s="372"/>
      <c r="KVE4" s="372"/>
      <c r="KVF4" s="372"/>
      <c r="KVG4" s="372"/>
      <c r="KVH4" s="372"/>
      <c r="KVI4" s="372"/>
      <c r="KVJ4" s="372"/>
      <c r="KVK4" s="372"/>
      <c r="KVL4" s="372"/>
      <c r="KVM4" s="372"/>
      <c r="KVN4" s="372"/>
      <c r="KVO4" s="372"/>
      <c r="KVP4" s="372"/>
      <c r="KVQ4" s="372"/>
      <c r="KVR4" s="372"/>
      <c r="KVS4" s="372"/>
      <c r="KVT4" s="372"/>
      <c r="KVU4" s="372"/>
      <c r="KVV4" s="372"/>
      <c r="KVW4" s="372"/>
      <c r="KVX4" s="372"/>
      <c r="KVY4" s="372"/>
      <c r="KVZ4" s="372"/>
      <c r="KWA4" s="372"/>
      <c r="KWB4" s="372"/>
      <c r="KWC4" s="372"/>
      <c r="KWD4" s="372"/>
      <c r="KWE4" s="372"/>
      <c r="KWF4" s="372"/>
      <c r="KWG4" s="372"/>
      <c r="KWH4" s="372"/>
      <c r="KWI4" s="372"/>
      <c r="KWJ4" s="372"/>
      <c r="KWK4" s="372"/>
      <c r="KWL4" s="372"/>
      <c r="KWM4" s="372"/>
      <c r="KWN4" s="372"/>
      <c r="KWO4" s="372"/>
      <c r="KWP4" s="372"/>
      <c r="KWQ4" s="372"/>
      <c r="KWR4" s="372"/>
      <c r="KWS4" s="372"/>
      <c r="KWT4" s="372"/>
      <c r="KWU4" s="372"/>
      <c r="KWV4" s="372"/>
      <c r="KWW4" s="372"/>
      <c r="KWX4" s="372"/>
      <c r="KWY4" s="372"/>
      <c r="KWZ4" s="372"/>
      <c r="KXA4" s="372"/>
      <c r="KXB4" s="372"/>
      <c r="KXC4" s="372"/>
      <c r="KXD4" s="372"/>
      <c r="KXE4" s="372"/>
      <c r="KXF4" s="372"/>
      <c r="KXG4" s="372"/>
      <c r="KXH4" s="372"/>
      <c r="KXI4" s="372"/>
      <c r="KXJ4" s="372"/>
      <c r="KXK4" s="372"/>
      <c r="KXL4" s="372"/>
      <c r="KXM4" s="372"/>
      <c r="KXN4" s="372"/>
      <c r="KXO4" s="372"/>
      <c r="KXP4" s="372"/>
      <c r="KXQ4" s="372"/>
      <c r="KXR4" s="372"/>
      <c r="KXS4" s="372"/>
      <c r="KXT4" s="372"/>
      <c r="KXU4" s="372"/>
      <c r="KXV4" s="372"/>
      <c r="KXW4" s="372"/>
      <c r="KXX4" s="372"/>
      <c r="KXY4" s="372"/>
      <c r="KXZ4" s="372"/>
      <c r="KYA4" s="372"/>
      <c r="KYB4" s="372"/>
      <c r="KYC4" s="372"/>
      <c r="KYD4" s="372"/>
      <c r="KYE4" s="372"/>
      <c r="KYF4" s="372"/>
      <c r="KYG4" s="372"/>
      <c r="KYH4" s="372"/>
      <c r="KYI4" s="372"/>
      <c r="KYJ4" s="372"/>
      <c r="KYK4" s="372"/>
      <c r="KYL4" s="372"/>
      <c r="KYM4" s="372"/>
      <c r="KYN4" s="372"/>
      <c r="KYO4" s="372"/>
      <c r="KYP4" s="372"/>
      <c r="KYQ4" s="372"/>
      <c r="KYR4" s="372"/>
      <c r="KYS4" s="372"/>
      <c r="KYT4" s="372"/>
      <c r="KYU4" s="372"/>
      <c r="KYV4" s="372"/>
      <c r="KYW4" s="372"/>
      <c r="KYX4" s="372"/>
      <c r="KYY4" s="372"/>
      <c r="KYZ4" s="372"/>
      <c r="KZA4" s="372"/>
      <c r="KZB4" s="372"/>
      <c r="KZC4" s="372"/>
      <c r="KZD4" s="372"/>
      <c r="KZE4" s="372"/>
      <c r="KZF4" s="372"/>
      <c r="KZG4" s="372"/>
      <c r="KZH4" s="372"/>
      <c r="KZI4" s="372"/>
      <c r="KZJ4" s="372"/>
      <c r="KZK4" s="372"/>
      <c r="KZL4" s="372"/>
      <c r="KZM4" s="372"/>
      <c r="KZN4" s="372"/>
      <c r="KZO4" s="372"/>
      <c r="KZP4" s="372"/>
      <c r="KZQ4" s="372"/>
      <c r="KZR4" s="372"/>
      <c r="KZS4" s="372"/>
      <c r="KZT4" s="372"/>
      <c r="KZU4" s="372"/>
      <c r="KZV4" s="372"/>
      <c r="KZW4" s="372"/>
      <c r="KZX4" s="372"/>
      <c r="KZY4" s="372"/>
      <c r="KZZ4" s="372"/>
      <c r="LAA4" s="372"/>
      <c r="LAB4" s="372"/>
      <c r="LAC4" s="372"/>
      <c r="LAD4" s="372"/>
      <c r="LAE4" s="372"/>
      <c r="LAF4" s="372"/>
      <c r="LAG4" s="372"/>
      <c r="LAH4" s="372"/>
      <c r="LAI4" s="372"/>
      <c r="LAJ4" s="372"/>
      <c r="LAK4" s="372"/>
      <c r="LAL4" s="372"/>
      <c r="LAM4" s="372"/>
      <c r="LAN4" s="372"/>
      <c r="LAO4" s="372"/>
      <c r="LAP4" s="372"/>
      <c r="LAQ4" s="372"/>
      <c r="LAR4" s="372"/>
      <c r="LAS4" s="372"/>
      <c r="LAT4" s="372"/>
      <c r="LAU4" s="372"/>
      <c r="LAV4" s="372"/>
      <c r="LAW4" s="372"/>
      <c r="LAX4" s="372"/>
      <c r="LAY4" s="372"/>
      <c r="LAZ4" s="372"/>
      <c r="LBA4" s="372"/>
      <c r="LBB4" s="372"/>
      <c r="LBC4" s="372"/>
      <c r="LBD4" s="372"/>
      <c r="LBE4" s="372"/>
      <c r="LBF4" s="372"/>
      <c r="LBG4" s="372"/>
      <c r="LBH4" s="372"/>
      <c r="LBI4" s="372"/>
      <c r="LBJ4" s="372"/>
      <c r="LBK4" s="372"/>
      <c r="LBL4" s="372"/>
      <c r="LBM4" s="372"/>
      <c r="LBN4" s="372"/>
      <c r="LBO4" s="372"/>
      <c r="LBP4" s="372"/>
      <c r="LBQ4" s="372"/>
      <c r="LBR4" s="372"/>
      <c r="LBS4" s="372"/>
      <c r="LBT4" s="372"/>
      <c r="LBU4" s="372"/>
      <c r="LBV4" s="372"/>
      <c r="LBW4" s="372"/>
      <c r="LBX4" s="372"/>
      <c r="LBY4" s="372"/>
      <c r="LBZ4" s="372"/>
      <c r="LCA4" s="372"/>
      <c r="LCB4" s="372"/>
      <c r="LCC4" s="372"/>
      <c r="LCD4" s="372"/>
      <c r="LCE4" s="372"/>
      <c r="LCF4" s="372"/>
      <c r="LCG4" s="372"/>
      <c r="LCH4" s="372"/>
      <c r="LCI4" s="372"/>
      <c r="LCJ4" s="372"/>
      <c r="LCK4" s="372"/>
      <c r="LCL4" s="372"/>
      <c r="LCM4" s="372"/>
      <c r="LCN4" s="372"/>
      <c r="LCO4" s="372"/>
      <c r="LCP4" s="372"/>
      <c r="LCQ4" s="372"/>
      <c r="LCR4" s="372"/>
      <c r="LCS4" s="372"/>
      <c r="LCT4" s="372"/>
      <c r="LCU4" s="372"/>
      <c r="LCV4" s="372"/>
      <c r="LCW4" s="372"/>
      <c r="LCX4" s="372"/>
      <c r="LCY4" s="372"/>
      <c r="LCZ4" s="372"/>
      <c r="LDA4" s="372"/>
      <c r="LDB4" s="372"/>
      <c r="LDC4" s="372"/>
      <c r="LDD4" s="372"/>
      <c r="LDE4" s="372"/>
      <c r="LDF4" s="372"/>
      <c r="LDG4" s="372"/>
      <c r="LDH4" s="372"/>
      <c r="LDI4" s="372"/>
      <c r="LDJ4" s="372"/>
      <c r="LDK4" s="372"/>
      <c r="LDL4" s="372"/>
      <c r="LDM4" s="372"/>
      <c r="LDN4" s="372"/>
      <c r="LDO4" s="372"/>
      <c r="LDP4" s="372"/>
      <c r="LDQ4" s="372"/>
      <c r="LDR4" s="372"/>
      <c r="LDS4" s="372"/>
      <c r="LDT4" s="372"/>
      <c r="LDU4" s="372"/>
      <c r="LDV4" s="372"/>
      <c r="LDW4" s="372"/>
      <c r="LDX4" s="372"/>
      <c r="LDY4" s="372"/>
      <c r="LDZ4" s="372"/>
      <c r="LEA4" s="372"/>
      <c r="LEB4" s="372"/>
      <c r="LEC4" s="372"/>
      <c r="LED4" s="372"/>
      <c r="LEE4" s="372"/>
      <c r="LEF4" s="372"/>
      <c r="LEG4" s="372"/>
      <c r="LEH4" s="372"/>
      <c r="LEI4" s="372"/>
      <c r="LEJ4" s="372"/>
      <c r="LEK4" s="372"/>
      <c r="LEL4" s="372"/>
      <c r="LEM4" s="372"/>
      <c r="LEN4" s="372"/>
      <c r="LEO4" s="372"/>
      <c r="LEP4" s="372"/>
      <c r="LEQ4" s="372"/>
      <c r="LER4" s="372"/>
      <c r="LES4" s="372"/>
      <c r="LET4" s="372"/>
      <c r="LEU4" s="372"/>
      <c r="LEV4" s="372"/>
      <c r="LEW4" s="372"/>
      <c r="LEX4" s="372"/>
      <c r="LEY4" s="372"/>
      <c r="LEZ4" s="372"/>
      <c r="LFA4" s="372"/>
      <c r="LFB4" s="372"/>
      <c r="LFC4" s="372"/>
      <c r="LFD4" s="372"/>
      <c r="LFE4" s="372"/>
      <c r="LFF4" s="372"/>
      <c r="LFG4" s="372"/>
      <c r="LFH4" s="372"/>
      <c r="LFI4" s="372"/>
      <c r="LFJ4" s="372"/>
      <c r="LFK4" s="372"/>
      <c r="LFL4" s="372"/>
      <c r="LFM4" s="372"/>
      <c r="LFN4" s="372"/>
      <c r="LFO4" s="372"/>
      <c r="LFP4" s="372"/>
      <c r="LFQ4" s="372"/>
      <c r="LFR4" s="372"/>
      <c r="LFS4" s="372"/>
      <c r="LFT4" s="372"/>
      <c r="LFU4" s="372"/>
      <c r="LFV4" s="372"/>
      <c r="LFW4" s="372"/>
      <c r="LFX4" s="372"/>
      <c r="LFY4" s="372"/>
      <c r="LFZ4" s="372"/>
      <c r="LGA4" s="372"/>
      <c r="LGB4" s="372"/>
      <c r="LGC4" s="372"/>
      <c r="LGD4" s="372"/>
      <c r="LGE4" s="372"/>
      <c r="LGF4" s="372"/>
      <c r="LGG4" s="372"/>
      <c r="LGH4" s="372"/>
      <c r="LGI4" s="372"/>
      <c r="LGJ4" s="372"/>
      <c r="LGK4" s="372"/>
      <c r="LGL4" s="372"/>
      <c r="LGM4" s="372"/>
      <c r="LGN4" s="372"/>
      <c r="LGO4" s="372"/>
      <c r="LGP4" s="372"/>
      <c r="LGQ4" s="372"/>
      <c r="LGR4" s="372"/>
      <c r="LGS4" s="372"/>
      <c r="LGT4" s="372"/>
      <c r="LGU4" s="372"/>
      <c r="LGV4" s="372"/>
      <c r="LGW4" s="372"/>
      <c r="LGX4" s="372"/>
      <c r="LGY4" s="372"/>
      <c r="LGZ4" s="372"/>
      <c r="LHA4" s="372"/>
      <c r="LHB4" s="372"/>
      <c r="LHC4" s="372"/>
      <c r="LHD4" s="372"/>
      <c r="LHE4" s="372"/>
      <c r="LHF4" s="372"/>
      <c r="LHG4" s="372"/>
      <c r="LHH4" s="372"/>
      <c r="LHI4" s="372"/>
      <c r="LHJ4" s="372"/>
      <c r="LHK4" s="372"/>
      <c r="LHL4" s="372"/>
      <c r="LHM4" s="372"/>
      <c r="LHN4" s="372"/>
      <c r="LHO4" s="372"/>
      <c r="LHP4" s="372"/>
      <c r="LHQ4" s="372"/>
      <c r="LHR4" s="372"/>
      <c r="LHS4" s="372"/>
      <c r="LHT4" s="372"/>
      <c r="LHU4" s="372"/>
      <c r="LHV4" s="372"/>
      <c r="LHW4" s="372"/>
      <c r="LHX4" s="372"/>
      <c r="LHY4" s="372"/>
      <c r="LHZ4" s="372"/>
      <c r="LIA4" s="372"/>
      <c r="LIB4" s="372"/>
      <c r="LIC4" s="372"/>
      <c r="LID4" s="372"/>
      <c r="LIE4" s="372"/>
      <c r="LIF4" s="372"/>
      <c r="LIG4" s="372"/>
      <c r="LIH4" s="372"/>
      <c r="LII4" s="372"/>
      <c r="LIJ4" s="372"/>
      <c r="LIK4" s="372"/>
      <c r="LIL4" s="372"/>
      <c r="LIM4" s="372"/>
      <c r="LIN4" s="372"/>
      <c r="LIO4" s="372"/>
      <c r="LIP4" s="372"/>
      <c r="LIQ4" s="372"/>
      <c r="LIR4" s="372"/>
      <c r="LIS4" s="372"/>
      <c r="LIT4" s="372"/>
      <c r="LIU4" s="372"/>
      <c r="LIV4" s="372"/>
      <c r="LIW4" s="372"/>
      <c r="LIX4" s="372"/>
      <c r="LIY4" s="372"/>
      <c r="LIZ4" s="372"/>
      <c r="LJA4" s="372"/>
      <c r="LJB4" s="372"/>
      <c r="LJC4" s="372"/>
      <c r="LJD4" s="372"/>
      <c r="LJE4" s="372"/>
      <c r="LJF4" s="372"/>
      <c r="LJG4" s="372"/>
      <c r="LJH4" s="372"/>
      <c r="LJI4" s="372"/>
      <c r="LJJ4" s="372"/>
      <c r="LJK4" s="372"/>
      <c r="LJL4" s="372"/>
      <c r="LJM4" s="372"/>
      <c r="LJN4" s="372"/>
      <c r="LJO4" s="372"/>
      <c r="LJP4" s="372"/>
      <c r="LJQ4" s="372"/>
      <c r="LJR4" s="372"/>
      <c r="LJS4" s="372"/>
      <c r="LJT4" s="372"/>
      <c r="LJU4" s="372"/>
      <c r="LJV4" s="372"/>
      <c r="LJW4" s="372"/>
      <c r="LJX4" s="372"/>
      <c r="LJY4" s="372"/>
      <c r="LJZ4" s="372"/>
      <c r="LKA4" s="372"/>
      <c r="LKB4" s="372"/>
      <c r="LKC4" s="372"/>
      <c r="LKD4" s="372"/>
      <c r="LKE4" s="372"/>
      <c r="LKF4" s="372"/>
      <c r="LKG4" s="372"/>
      <c r="LKH4" s="372"/>
      <c r="LKI4" s="372"/>
      <c r="LKJ4" s="372"/>
      <c r="LKK4" s="372"/>
      <c r="LKL4" s="372"/>
      <c r="LKM4" s="372"/>
      <c r="LKN4" s="372"/>
      <c r="LKO4" s="372"/>
      <c r="LKP4" s="372"/>
      <c r="LKQ4" s="372"/>
      <c r="LKR4" s="372"/>
      <c r="LKS4" s="372"/>
      <c r="LKT4" s="372"/>
      <c r="LKU4" s="372"/>
      <c r="LKV4" s="372"/>
      <c r="LKW4" s="372"/>
      <c r="LKX4" s="372"/>
      <c r="LKY4" s="372"/>
      <c r="LKZ4" s="372"/>
      <c r="LLA4" s="372"/>
      <c r="LLB4" s="372"/>
      <c r="LLC4" s="372"/>
      <c r="LLD4" s="372"/>
      <c r="LLE4" s="372"/>
      <c r="LLF4" s="372"/>
      <c r="LLG4" s="372"/>
      <c r="LLH4" s="372"/>
      <c r="LLI4" s="372"/>
      <c r="LLJ4" s="372"/>
      <c r="LLK4" s="372"/>
      <c r="LLL4" s="372"/>
      <c r="LLM4" s="372"/>
      <c r="LLN4" s="372"/>
      <c r="LLO4" s="372"/>
      <c r="LLP4" s="372"/>
      <c r="LLQ4" s="372"/>
      <c r="LLR4" s="372"/>
      <c r="LLS4" s="372"/>
      <c r="LLT4" s="372"/>
      <c r="LLU4" s="372"/>
      <c r="LLV4" s="372"/>
      <c r="LLW4" s="372"/>
      <c r="LLX4" s="372"/>
      <c r="LLY4" s="372"/>
      <c r="LLZ4" s="372"/>
      <c r="LMA4" s="372"/>
      <c r="LMB4" s="372"/>
      <c r="LMC4" s="372"/>
      <c r="LMD4" s="372"/>
      <c r="LME4" s="372"/>
      <c r="LMF4" s="372"/>
      <c r="LMG4" s="372"/>
      <c r="LMH4" s="372"/>
      <c r="LMI4" s="372"/>
      <c r="LMJ4" s="372"/>
      <c r="LMK4" s="372"/>
      <c r="LML4" s="372"/>
      <c r="LMM4" s="372"/>
      <c r="LMN4" s="372"/>
      <c r="LMO4" s="372"/>
      <c r="LMP4" s="372"/>
      <c r="LMQ4" s="372"/>
      <c r="LMR4" s="372"/>
      <c r="LMS4" s="372"/>
      <c r="LMT4" s="372"/>
      <c r="LMU4" s="372"/>
      <c r="LMV4" s="372"/>
      <c r="LMW4" s="372"/>
      <c r="LMX4" s="372"/>
      <c r="LMY4" s="372"/>
      <c r="LMZ4" s="372"/>
      <c r="LNA4" s="372"/>
      <c r="LNB4" s="372"/>
      <c r="LNC4" s="372"/>
      <c r="LND4" s="372"/>
      <c r="LNE4" s="372"/>
      <c r="LNF4" s="372"/>
      <c r="LNG4" s="372"/>
      <c r="LNH4" s="372"/>
      <c r="LNI4" s="372"/>
      <c r="LNJ4" s="372"/>
      <c r="LNK4" s="372"/>
      <c r="LNL4" s="372"/>
      <c r="LNM4" s="372"/>
      <c r="LNN4" s="372"/>
      <c r="LNO4" s="372"/>
      <c r="LNP4" s="372"/>
      <c r="LNQ4" s="372"/>
      <c r="LNR4" s="372"/>
      <c r="LNS4" s="372"/>
      <c r="LNT4" s="372"/>
      <c r="LNU4" s="372"/>
      <c r="LNV4" s="372"/>
      <c r="LNW4" s="372"/>
      <c r="LNX4" s="372"/>
      <c r="LNY4" s="372"/>
      <c r="LNZ4" s="372"/>
      <c r="LOA4" s="372"/>
      <c r="LOB4" s="372"/>
      <c r="LOC4" s="372"/>
      <c r="LOD4" s="372"/>
      <c r="LOE4" s="372"/>
      <c r="LOF4" s="372"/>
      <c r="LOG4" s="372"/>
      <c r="LOH4" s="372"/>
      <c r="LOI4" s="372"/>
      <c r="LOJ4" s="372"/>
      <c r="LOK4" s="372"/>
      <c r="LOL4" s="372"/>
      <c r="LOM4" s="372"/>
      <c r="LON4" s="372"/>
      <c r="LOO4" s="372"/>
      <c r="LOP4" s="372"/>
      <c r="LOQ4" s="372"/>
      <c r="LOR4" s="372"/>
      <c r="LOS4" s="372"/>
      <c r="LOT4" s="372"/>
      <c r="LOU4" s="372"/>
      <c r="LOV4" s="372"/>
      <c r="LOW4" s="372"/>
      <c r="LOX4" s="372"/>
      <c r="LOY4" s="372"/>
      <c r="LOZ4" s="372"/>
      <c r="LPA4" s="372"/>
      <c r="LPB4" s="372"/>
      <c r="LPC4" s="372"/>
      <c r="LPD4" s="372"/>
      <c r="LPE4" s="372"/>
      <c r="LPF4" s="372"/>
      <c r="LPG4" s="372"/>
      <c r="LPH4" s="372"/>
      <c r="LPI4" s="372"/>
      <c r="LPJ4" s="372"/>
      <c r="LPK4" s="372"/>
      <c r="LPL4" s="372"/>
      <c r="LPM4" s="372"/>
      <c r="LPN4" s="372"/>
      <c r="LPO4" s="372"/>
      <c r="LPP4" s="372"/>
      <c r="LPQ4" s="372"/>
      <c r="LPR4" s="372"/>
      <c r="LPS4" s="372"/>
      <c r="LPT4" s="372"/>
      <c r="LPU4" s="372"/>
      <c r="LPV4" s="372"/>
      <c r="LPW4" s="372"/>
      <c r="LPX4" s="372"/>
      <c r="LPY4" s="372"/>
      <c r="LPZ4" s="372"/>
      <c r="LQA4" s="372"/>
      <c r="LQB4" s="372"/>
      <c r="LQC4" s="372"/>
      <c r="LQD4" s="372"/>
      <c r="LQE4" s="372"/>
      <c r="LQF4" s="372"/>
      <c r="LQG4" s="372"/>
      <c r="LQH4" s="372"/>
      <c r="LQI4" s="372"/>
      <c r="LQJ4" s="372"/>
      <c r="LQK4" s="372"/>
      <c r="LQL4" s="372"/>
      <c r="LQM4" s="372"/>
      <c r="LQN4" s="372"/>
      <c r="LQO4" s="372"/>
      <c r="LQP4" s="372"/>
      <c r="LQQ4" s="372"/>
      <c r="LQR4" s="372"/>
      <c r="LQS4" s="372"/>
      <c r="LQT4" s="372"/>
      <c r="LQU4" s="372"/>
      <c r="LQV4" s="372"/>
      <c r="LQW4" s="372"/>
      <c r="LQX4" s="372"/>
      <c r="LQY4" s="372"/>
      <c r="LQZ4" s="372"/>
      <c r="LRA4" s="372"/>
      <c r="LRB4" s="372"/>
      <c r="LRC4" s="372"/>
      <c r="LRD4" s="372"/>
      <c r="LRE4" s="372"/>
      <c r="LRF4" s="372"/>
      <c r="LRG4" s="372"/>
      <c r="LRH4" s="372"/>
      <c r="LRI4" s="372"/>
      <c r="LRJ4" s="372"/>
      <c r="LRK4" s="372"/>
      <c r="LRL4" s="372"/>
      <c r="LRM4" s="372"/>
      <c r="LRN4" s="372"/>
      <c r="LRO4" s="372"/>
      <c r="LRP4" s="372"/>
      <c r="LRQ4" s="372"/>
      <c r="LRR4" s="372"/>
      <c r="LRS4" s="372"/>
      <c r="LRT4" s="372"/>
      <c r="LRU4" s="372"/>
      <c r="LRV4" s="372"/>
      <c r="LRW4" s="372"/>
      <c r="LRX4" s="372"/>
      <c r="LRY4" s="372"/>
      <c r="LRZ4" s="372"/>
      <c r="LSA4" s="372"/>
      <c r="LSB4" s="372"/>
      <c r="LSC4" s="372"/>
      <c r="LSD4" s="372"/>
      <c r="LSE4" s="372"/>
      <c r="LSF4" s="372"/>
      <c r="LSG4" s="372"/>
      <c r="LSH4" s="372"/>
      <c r="LSI4" s="372"/>
      <c r="LSJ4" s="372"/>
      <c r="LSK4" s="372"/>
      <c r="LSL4" s="372"/>
      <c r="LSM4" s="372"/>
      <c r="LSN4" s="372"/>
      <c r="LSO4" s="372"/>
      <c r="LSP4" s="372"/>
      <c r="LSQ4" s="372"/>
      <c r="LSR4" s="372"/>
      <c r="LSS4" s="372"/>
      <c r="LST4" s="372"/>
      <c r="LSU4" s="372"/>
      <c r="LSV4" s="372"/>
      <c r="LSW4" s="372"/>
      <c r="LSX4" s="372"/>
      <c r="LSY4" s="372"/>
      <c r="LSZ4" s="372"/>
      <c r="LTA4" s="372"/>
      <c r="LTB4" s="372"/>
      <c r="LTC4" s="372"/>
      <c r="LTD4" s="372"/>
      <c r="LTE4" s="372"/>
      <c r="LTF4" s="372"/>
      <c r="LTG4" s="372"/>
      <c r="LTH4" s="372"/>
      <c r="LTI4" s="372"/>
      <c r="LTJ4" s="372"/>
      <c r="LTK4" s="372"/>
      <c r="LTL4" s="372"/>
      <c r="LTM4" s="372"/>
      <c r="LTN4" s="372"/>
      <c r="LTO4" s="372"/>
      <c r="LTP4" s="372"/>
      <c r="LTQ4" s="372"/>
      <c r="LTR4" s="372"/>
      <c r="LTS4" s="372"/>
      <c r="LTT4" s="372"/>
      <c r="LTU4" s="372"/>
      <c r="LTV4" s="372"/>
      <c r="LTW4" s="372"/>
      <c r="LTX4" s="372"/>
      <c r="LTY4" s="372"/>
      <c r="LTZ4" s="372"/>
      <c r="LUA4" s="372"/>
      <c r="LUB4" s="372"/>
      <c r="LUC4" s="372"/>
      <c r="LUD4" s="372"/>
      <c r="LUE4" s="372"/>
      <c r="LUF4" s="372"/>
      <c r="LUG4" s="372"/>
      <c r="LUH4" s="372"/>
      <c r="LUI4" s="372"/>
      <c r="LUJ4" s="372"/>
      <c r="LUK4" s="372"/>
      <c r="LUL4" s="372"/>
      <c r="LUM4" s="372"/>
      <c r="LUN4" s="372"/>
      <c r="LUO4" s="372"/>
      <c r="LUP4" s="372"/>
      <c r="LUQ4" s="372"/>
      <c r="LUR4" s="372"/>
      <c r="LUS4" s="372"/>
      <c r="LUT4" s="372"/>
      <c r="LUU4" s="372"/>
      <c r="LUV4" s="372"/>
      <c r="LUW4" s="372"/>
      <c r="LUX4" s="372"/>
      <c r="LUY4" s="372"/>
      <c r="LUZ4" s="372"/>
      <c r="LVA4" s="372"/>
      <c r="LVB4" s="372"/>
      <c r="LVC4" s="372"/>
      <c r="LVD4" s="372"/>
      <c r="LVE4" s="372"/>
      <c r="LVF4" s="372"/>
      <c r="LVG4" s="372"/>
      <c r="LVH4" s="372"/>
      <c r="LVI4" s="372"/>
      <c r="LVJ4" s="372"/>
      <c r="LVK4" s="372"/>
      <c r="LVL4" s="372"/>
      <c r="LVM4" s="372"/>
      <c r="LVN4" s="372"/>
      <c r="LVO4" s="372"/>
      <c r="LVP4" s="372"/>
      <c r="LVQ4" s="372"/>
      <c r="LVR4" s="372"/>
      <c r="LVS4" s="372"/>
      <c r="LVT4" s="372"/>
      <c r="LVU4" s="372"/>
      <c r="LVV4" s="372"/>
      <c r="LVW4" s="372"/>
      <c r="LVX4" s="372"/>
      <c r="LVY4" s="372"/>
      <c r="LVZ4" s="372"/>
      <c r="LWA4" s="372"/>
      <c r="LWB4" s="372"/>
      <c r="LWC4" s="372"/>
      <c r="LWD4" s="372"/>
      <c r="LWE4" s="372"/>
      <c r="LWF4" s="372"/>
      <c r="LWG4" s="372"/>
      <c r="LWH4" s="372"/>
      <c r="LWI4" s="372"/>
      <c r="LWJ4" s="372"/>
      <c r="LWK4" s="372"/>
      <c r="LWL4" s="372"/>
      <c r="LWM4" s="372"/>
      <c r="LWN4" s="372"/>
      <c r="LWO4" s="372"/>
      <c r="LWP4" s="372"/>
      <c r="LWQ4" s="372"/>
      <c r="LWR4" s="372"/>
      <c r="LWS4" s="372"/>
      <c r="LWT4" s="372"/>
      <c r="LWU4" s="372"/>
      <c r="LWV4" s="372"/>
      <c r="LWW4" s="372"/>
      <c r="LWX4" s="372"/>
      <c r="LWY4" s="372"/>
      <c r="LWZ4" s="372"/>
      <c r="LXA4" s="372"/>
      <c r="LXB4" s="372"/>
      <c r="LXC4" s="372"/>
      <c r="LXD4" s="372"/>
      <c r="LXE4" s="372"/>
      <c r="LXF4" s="372"/>
      <c r="LXG4" s="372"/>
      <c r="LXH4" s="372"/>
      <c r="LXI4" s="372"/>
      <c r="LXJ4" s="372"/>
      <c r="LXK4" s="372"/>
      <c r="LXL4" s="372"/>
      <c r="LXM4" s="372"/>
      <c r="LXN4" s="372"/>
      <c r="LXO4" s="372"/>
      <c r="LXP4" s="372"/>
      <c r="LXQ4" s="372"/>
      <c r="LXR4" s="372"/>
      <c r="LXS4" s="372"/>
      <c r="LXT4" s="372"/>
      <c r="LXU4" s="372"/>
      <c r="LXV4" s="372"/>
      <c r="LXW4" s="372"/>
      <c r="LXX4" s="372"/>
      <c r="LXY4" s="372"/>
      <c r="LXZ4" s="372"/>
      <c r="LYA4" s="372"/>
      <c r="LYB4" s="372"/>
      <c r="LYC4" s="372"/>
      <c r="LYD4" s="372"/>
      <c r="LYE4" s="372"/>
      <c r="LYF4" s="372"/>
      <c r="LYG4" s="372"/>
      <c r="LYH4" s="372"/>
      <c r="LYI4" s="372"/>
      <c r="LYJ4" s="372"/>
      <c r="LYK4" s="372"/>
      <c r="LYL4" s="372"/>
      <c r="LYM4" s="372"/>
      <c r="LYN4" s="372"/>
      <c r="LYO4" s="372"/>
      <c r="LYP4" s="372"/>
      <c r="LYQ4" s="372"/>
      <c r="LYR4" s="372"/>
      <c r="LYS4" s="372"/>
      <c r="LYT4" s="372"/>
      <c r="LYU4" s="372"/>
      <c r="LYV4" s="372"/>
      <c r="LYW4" s="372"/>
      <c r="LYX4" s="372"/>
      <c r="LYY4" s="372"/>
      <c r="LYZ4" s="372"/>
      <c r="LZA4" s="372"/>
      <c r="LZB4" s="372"/>
      <c r="LZC4" s="372"/>
      <c r="LZD4" s="372"/>
      <c r="LZE4" s="372"/>
      <c r="LZF4" s="372"/>
      <c r="LZG4" s="372"/>
      <c r="LZH4" s="372"/>
      <c r="LZI4" s="372"/>
      <c r="LZJ4" s="372"/>
      <c r="LZK4" s="372"/>
      <c r="LZL4" s="372"/>
      <c r="LZM4" s="372"/>
      <c r="LZN4" s="372"/>
      <c r="LZO4" s="372"/>
      <c r="LZP4" s="372"/>
      <c r="LZQ4" s="372"/>
      <c r="LZR4" s="372"/>
      <c r="LZS4" s="372"/>
      <c r="LZT4" s="372"/>
      <c r="LZU4" s="372"/>
      <c r="LZV4" s="372"/>
      <c r="LZW4" s="372"/>
      <c r="LZX4" s="372"/>
      <c r="LZY4" s="372"/>
      <c r="LZZ4" s="372"/>
      <c r="MAA4" s="372"/>
      <c r="MAB4" s="372"/>
      <c r="MAC4" s="372"/>
      <c r="MAD4" s="372"/>
      <c r="MAE4" s="372"/>
      <c r="MAF4" s="372"/>
      <c r="MAG4" s="372"/>
      <c r="MAH4" s="372"/>
      <c r="MAI4" s="372"/>
      <c r="MAJ4" s="372"/>
      <c r="MAK4" s="372"/>
      <c r="MAL4" s="372"/>
      <c r="MAM4" s="372"/>
      <c r="MAN4" s="372"/>
      <c r="MAO4" s="372"/>
      <c r="MAP4" s="372"/>
      <c r="MAQ4" s="372"/>
      <c r="MAR4" s="372"/>
      <c r="MAS4" s="372"/>
      <c r="MAT4" s="372"/>
      <c r="MAU4" s="372"/>
      <c r="MAV4" s="372"/>
      <c r="MAW4" s="372"/>
      <c r="MAX4" s="372"/>
      <c r="MAY4" s="372"/>
      <c r="MAZ4" s="372"/>
      <c r="MBA4" s="372"/>
      <c r="MBB4" s="372"/>
      <c r="MBC4" s="372"/>
      <c r="MBD4" s="372"/>
      <c r="MBE4" s="372"/>
      <c r="MBF4" s="372"/>
      <c r="MBG4" s="372"/>
      <c r="MBH4" s="372"/>
      <c r="MBI4" s="372"/>
      <c r="MBJ4" s="372"/>
      <c r="MBK4" s="372"/>
      <c r="MBL4" s="372"/>
      <c r="MBM4" s="372"/>
      <c r="MBN4" s="372"/>
      <c r="MBO4" s="372"/>
      <c r="MBP4" s="372"/>
      <c r="MBQ4" s="372"/>
      <c r="MBR4" s="372"/>
      <c r="MBS4" s="372"/>
      <c r="MBT4" s="372"/>
      <c r="MBU4" s="372"/>
      <c r="MBV4" s="372"/>
      <c r="MBW4" s="372"/>
      <c r="MBX4" s="372"/>
      <c r="MBY4" s="372"/>
      <c r="MBZ4" s="372"/>
      <c r="MCA4" s="372"/>
      <c r="MCB4" s="372"/>
      <c r="MCC4" s="372"/>
      <c r="MCD4" s="372"/>
      <c r="MCE4" s="372"/>
      <c r="MCF4" s="372"/>
      <c r="MCG4" s="372"/>
      <c r="MCH4" s="372"/>
      <c r="MCI4" s="372"/>
      <c r="MCJ4" s="372"/>
      <c r="MCK4" s="372"/>
      <c r="MCL4" s="372"/>
      <c r="MCM4" s="372"/>
      <c r="MCN4" s="372"/>
      <c r="MCO4" s="372"/>
      <c r="MCP4" s="372"/>
      <c r="MCQ4" s="372"/>
      <c r="MCR4" s="372"/>
      <c r="MCS4" s="372"/>
      <c r="MCT4" s="372"/>
      <c r="MCU4" s="372"/>
      <c r="MCV4" s="372"/>
      <c r="MCW4" s="372"/>
      <c r="MCX4" s="372"/>
      <c r="MCY4" s="372"/>
      <c r="MCZ4" s="372"/>
      <c r="MDA4" s="372"/>
      <c r="MDB4" s="372"/>
      <c r="MDC4" s="372"/>
      <c r="MDD4" s="372"/>
      <c r="MDE4" s="372"/>
      <c r="MDF4" s="372"/>
      <c r="MDG4" s="372"/>
      <c r="MDH4" s="372"/>
      <c r="MDI4" s="372"/>
      <c r="MDJ4" s="372"/>
      <c r="MDK4" s="372"/>
      <c r="MDL4" s="372"/>
      <c r="MDM4" s="372"/>
      <c r="MDN4" s="372"/>
      <c r="MDO4" s="372"/>
      <c r="MDP4" s="372"/>
      <c r="MDQ4" s="372"/>
      <c r="MDR4" s="372"/>
      <c r="MDS4" s="372"/>
      <c r="MDT4" s="372"/>
      <c r="MDU4" s="372"/>
      <c r="MDV4" s="372"/>
      <c r="MDW4" s="372"/>
      <c r="MDX4" s="372"/>
      <c r="MDY4" s="372"/>
      <c r="MDZ4" s="372"/>
      <c r="MEA4" s="372"/>
      <c r="MEB4" s="372"/>
      <c r="MEC4" s="372"/>
      <c r="MED4" s="372"/>
      <c r="MEE4" s="372"/>
      <c r="MEF4" s="372"/>
      <c r="MEG4" s="372"/>
      <c r="MEH4" s="372"/>
      <c r="MEI4" s="372"/>
      <c r="MEJ4" s="372"/>
      <c r="MEK4" s="372"/>
      <c r="MEL4" s="372"/>
      <c r="MEM4" s="372"/>
      <c r="MEN4" s="372"/>
      <c r="MEO4" s="372"/>
      <c r="MEP4" s="372"/>
      <c r="MEQ4" s="372"/>
      <c r="MER4" s="372"/>
      <c r="MES4" s="372"/>
      <c r="MET4" s="372"/>
      <c r="MEU4" s="372"/>
      <c r="MEV4" s="372"/>
      <c r="MEW4" s="372"/>
      <c r="MEX4" s="372"/>
      <c r="MEY4" s="372"/>
      <c r="MEZ4" s="372"/>
      <c r="MFA4" s="372"/>
      <c r="MFB4" s="372"/>
      <c r="MFC4" s="372"/>
      <c r="MFD4" s="372"/>
      <c r="MFE4" s="372"/>
      <c r="MFF4" s="372"/>
      <c r="MFG4" s="372"/>
      <c r="MFH4" s="372"/>
      <c r="MFI4" s="372"/>
      <c r="MFJ4" s="372"/>
      <c r="MFK4" s="372"/>
      <c r="MFL4" s="372"/>
      <c r="MFM4" s="372"/>
      <c r="MFN4" s="372"/>
      <c r="MFO4" s="372"/>
      <c r="MFP4" s="372"/>
      <c r="MFQ4" s="372"/>
      <c r="MFR4" s="372"/>
      <c r="MFS4" s="372"/>
      <c r="MFT4" s="372"/>
      <c r="MFU4" s="372"/>
      <c r="MFV4" s="372"/>
      <c r="MFW4" s="372"/>
      <c r="MFX4" s="372"/>
      <c r="MFY4" s="372"/>
      <c r="MFZ4" s="372"/>
      <c r="MGA4" s="372"/>
      <c r="MGB4" s="372"/>
      <c r="MGC4" s="372"/>
      <c r="MGD4" s="372"/>
      <c r="MGE4" s="372"/>
      <c r="MGF4" s="372"/>
      <c r="MGG4" s="372"/>
      <c r="MGH4" s="372"/>
      <c r="MGI4" s="372"/>
      <c r="MGJ4" s="372"/>
      <c r="MGK4" s="372"/>
      <c r="MGL4" s="372"/>
      <c r="MGM4" s="372"/>
      <c r="MGN4" s="372"/>
      <c r="MGO4" s="372"/>
      <c r="MGP4" s="372"/>
      <c r="MGQ4" s="372"/>
      <c r="MGR4" s="372"/>
      <c r="MGS4" s="372"/>
      <c r="MGT4" s="372"/>
      <c r="MGU4" s="372"/>
      <c r="MGV4" s="372"/>
      <c r="MGW4" s="372"/>
      <c r="MGX4" s="372"/>
      <c r="MGY4" s="372"/>
      <c r="MGZ4" s="372"/>
      <c r="MHA4" s="372"/>
      <c r="MHB4" s="372"/>
      <c r="MHC4" s="372"/>
      <c r="MHD4" s="372"/>
      <c r="MHE4" s="372"/>
      <c r="MHF4" s="372"/>
      <c r="MHG4" s="372"/>
      <c r="MHH4" s="372"/>
      <c r="MHI4" s="372"/>
      <c r="MHJ4" s="372"/>
      <c r="MHK4" s="372"/>
      <c r="MHL4" s="372"/>
      <c r="MHM4" s="372"/>
      <c r="MHN4" s="372"/>
      <c r="MHO4" s="372"/>
      <c r="MHP4" s="372"/>
      <c r="MHQ4" s="372"/>
      <c r="MHR4" s="372"/>
      <c r="MHS4" s="372"/>
      <c r="MHT4" s="372"/>
      <c r="MHU4" s="372"/>
      <c r="MHV4" s="372"/>
      <c r="MHW4" s="372"/>
      <c r="MHX4" s="372"/>
      <c r="MHY4" s="372"/>
      <c r="MHZ4" s="372"/>
      <c r="MIA4" s="372"/>
      <c r="MIB4" s="372"/>
      <c r="MIC4" s="372"/>
      <c r="MID4" s="372"/>
      <c r="MIE4" s="372"/>
      <c r="MIF4" s="372"/>
      <c r="MIG4" s="372"/>
      <c r="MIH4" s="372"/>
      <c r="MII4" s="372"/>
      <c r="MIJ4" s="372"/>
      <c r="MIK4" s="372"/>
      <c r="MIL4" s="372"/>
      <c r="MIM4" s="372"/>
      <c r="MIN4" s="372"/>
      <c r="MIO4" s="372"/>
      <c r="MIP4" s="372"/>
      <c r="MIQ4" s="372"/>
      <c r="MIR4" s="372"/>
      <c r="MIS4" s="372"/>
      <c r="MIT4" s="372"/>
      <c r="MIU4" s="372"/>
      <c r="MIV4" s="372"/>
      <c r="MIW4" s="372"/>
      <c r="MIX4" s="372"/>
      <c r="MIY4" s="372"/>
      <c r="MIZ4" s="372"/>
      <c r="MJA4" s="372"/>
      <c r="MJB4" s="372"/>
      <c r="MJC4" s="372"/>
      <c r="MJD4" s="372"/>
      <c r="MJE4" s="372"/>
      <c r="MJF4" s="372"/>
      <c r="MJG4" s="372"/>
      <c r="MJH4" s="372"/>
      <c r="MJI4" s="372"/>
      <c r="MJJ4" s="372"/>
      <c r="MJK4" s="372"/>
      <c r="MJL4" s="372"/>
      <c r="MJM4" s="372"/>
      <c r="MJN4" s="372"/>
      <c r="MJO4" s="372"/>
      <c r="MJP4" s="372"/>
      <c r="MJQ4" s="372"/>
      <c r="MJR4" s="372"/>
      <c r="MJS4" s="372"/>
      <c r="MJT4" s="372"/>
      <c r="MJU4" s="372"/>
      <c r="MJV4" s="372"/>
      <c r="MJW4" s="372"/>
      <c r="MJX4" s="372"/>
      <c r="MJY4" s="372"/>
      <c r="MJZ4" s="372"/>
      <c r="MKA4" s="372"/>
      <c r="MKB4" s="372"/>
      <c r="MKC4" s="372"/>
      <c r="MKD4" s="372"/>
      <c r="MKE4" s="372"/>
      <c r="MKF4" s="372"/>
      <c r="MKG4" s="372"/>
      <c r="MKH4" s="372"/>
      <c r="MKI4" s="372"/>
      <c r="MKJ4" s="372"/>
      <c r="MKK4" s="372"/>
      <c r="MKL4" s="372"/>
      <c r="MKM4" s="372"/>
      <c r="MKN4" s="372"/>
      <c r="MKO4" s="372"/>
      <c r="MKP4" s="372"/>
      <c r="MKQ4" s="372"/>
      <c r="MKR4" s="372"/>
      <c r="MKS4" s="372"/>
      <c r="MKT4" s="372"/>
      <c r="MKU4" s="372"/>
      <c r="MKV4" s="372"/>
      <c r="MKW4" s="372"/>
      <c r="MKX4" s="372"/>
      <c r="MKY4" s="372"/>
      <c r="MKZ4" s="372"/>
      <c r="MLA4" s="372"/>
      <c r="MLB4" s="372"/>
      <c r="MLC4" s="372"/>
      <c r="MLD4" s="372"/>
      <c r="MLE4" s="372"/>
      <c r="MLF4" s="372"/>
      <c r="MLG4" s="372"/>
      <c r="MLH4" s="372"/>
      <c r="MLI4" s="372"/>
      <c r="MLJ4" s="372"/>
      <c r="MLK4" s="372"/>
      <c r="MLL4" s="372"/>
      <c r="MLM4" s="372"/>
      <c r="MLN4" s="372"/>
      <c r="MLO4" s="372"/>
      <c r="MLP4" s="372"/>
      <c r="MLQ4" s="372"/>
      <c r="MLR4" s="372"/>
      <c r="MLS4" s="372"/>
      <c r="MLT4" s="372"/>
      <c r="MLU4" s="372"/>
      <c r="MLV4" s="372"/>
      <c r="MLW4" s="372"/>
      <c r="MLX4" s="372"/>
      <c r="MLY4" s="372"/>
      <c r="MLZ4" s="372"/>
      <c r="MMA4" s="372"/>
      <c r="MMB4" s="372"/>
      <c r="MMC4" s="372"/>
      <c r="MMD4" s="372"/>
      <c r="MME4" s="372"/>
      <c r="MMF4" s="372"/>
      <c r="MMG4" s="372"/>
      <c r="MMH4" s="372"/>
      <c r="MMI4" s="372"/>
      <c r="MMJ4" s="372"/>
      <c r="MMK4" s="372"/>
      <c r="MML4" s="372"/>
      <c r="MMM4" s="372"/>
      <c r="MMN4" s="372"/>
      <c r="MMO4" s="372"/>
      <c r="MMP4" s="372"/>
      <c r="MMQ4" s="372"/>
      <c r="MMR4" s="372"/>
      <c r="MMS4" s="372"/>
      <c r="MMT4" s="372"/>
      <c r="MMU4" s="372"/>
      <c r="MMV4" s="372"/>
      <c r="MMW4" s="372"/>
      <c r="MMX4" s="372"/>
      <c r="MMY4" s="372"/>
      <c r="MMZ4" s="372"/>
      <c r="MNA4" s="372"/>
      <c r="MNB4" s="372"/>
      <c r="MNC4" s="372"/>
      <c r="MND4" s="372"/>
      <c r="MNE4" s="372"/>
      <c r="MNF4" s="372"/>
      <c r="MNG4" s="372"/>
      <c r="MNH4" s="372"/>
      <c r="MNI4" s="372"/>
      <c r="MNJ4" s="372"/>
      <c r="MNK4" s="372"/>
      <c r="MNL4" s="372"/>
      <c r="MNM4" s="372"/>
      <c r="MNN4" s="372"/>
      <c r="MNO4" s="372"/>
      <c r="MNP4" s="372"/>
      <c r="MNQ4" s="372"/>
      <c r="MNR4" s="372"/>
      <c r="MNS4" s="372"/>
      <c r="MNT4" s="372"/>
      <c r="MNU4" s="372"/>
      <c r="MNV4" s="372"/>
      <c r="MNW4" s="372"/>
      <c r="MNX4" s="372"/>
      <c r="MNY4" s="372"/>
      <c r="MNZ4" s="372"/>
      <c r="MOA4" s="372"/>
      <c r="MOB4" s="372"/>
      <c r="MOC4" s="372"/>
      <c r="MOD4" s="372"/>
      <c r="MOE4" s="372"/>
      <c r="MOF4" s="372"/>
      <c r="MOG4" s="372"/>
      <c r="MOH4" s="372"/>
      <c r="MOI4" s="372"/>
      <c r="MOJ4" s="372"/>
      <c r="MOK4" s="372"/>
      <c r="MOL4" s="372"/>
      <c r="MOM4" s="372"/>
      <c r="MON4" s="372"/>
      <c r="MOO4" s="372"/>
      <c r="MOP4" s="372"/>
      <c r="MOQ4" s="372"/>
      <c r="MOR4" s="372"/>
      <c r="MOS4" s="372"/>
      <c r="MOT4" s="372"/>
      <c r="MOU4" s="372"/>
      <c r="MOV4" s="372"/>
      <c r="MOW4" s="372"/>
      <c r="MOX4" s="372"/>
      <c r="MOY4" s="372"/>
      <c r="MOZ4" s="372"/>
      <c r="MPA4" s="372"/>
      <c r="MPB4" s="372"/>
      <c r="MPC4" s="372"/>
      <c r="MPD4" s="372"/>
      <c r="MPE4" s="372"/>
      <c r="MPF4" s="372"/>
      <c r="MPG4" s="372"/>
      <c r="MPH4" s="372"/>
      <c r="MPI4" s="372"/>
      <c r="MPJ4" s="372"/>
      <c r="MPK4" s="372"/>
      <c r="MPL4" s="372"/>
      <c r="MPM4" s="372"/>
      <c r="MPN4" s="372"/>
      <c r="MPO4" s="372"/>
      <c r="MPP4" s="372"/>
      <c r="MPQ4" s="372"/>
      <c r="MPR4" s="372"/>
      <c r="MPS4" s="372"/>
      <c r="MPT4" s="372"/>
      <c r="MPU4" s="372"/>
      <c r="MPV4" s="372"/>
      <c r="MPW4" s="372"/>
      <c r="MPX4" s="372"/>
      <c r="MPY4" s="372"/>
      <c r="MPZ4" s="372"/>
      <c r="MQA4" s="372"/>
      <c r="MQB4" s="372"/>
      <c r="MQC4" s="372"/>
      <c r="MQD4" s="372"/>
      <c r="MQE4" s="372"/>
      <c r="MQF4" s="372"/>
      <c r="MQG4" s="372"/>
      <c r="MQH4" s="372"/>
      <c r="MQI4" s="372"/>
      <c r="MQJ4" s="372"/>
      <c r="MQK4" s="372"/>
      <c r="MQL4" s="372"/>
      <c r="MQM4" s="372"/>
      <c r="MQN4" s="372"/>
      <c r="MQO4" s="372"/>
      <c r="MQP4" s="372"/>
      <c r="MQQ4" s="372"/>
      <c r="MQR4" s="372"/>
      <c r="MQS4" s="372"/>
      <c r="MQT4" s="372"/>
      <c r="MQU4" s="372"/>
      <c r="MQV4" s="372"/>
      <c r="MQW4" s="372"/>
      <c r="MQX4" s="372"/>
      <c r="MQY4" s="372"/>
      <c r="MQZ4" s="372"/>
      <c r="MRA4" s="372"/>
      <c r="MRB4" s="372"/>
      <c r="MRC4" s="372"/>
      <c r="MRD4" s="372"/>
      <c r="MRE4" s="372"/>
      <c r="MRF4" s="372"/>
      <c r="MRG4" s="372"/>
      <c r="MRH4" s="372"/>
      <c r="MRI4" s="372"/>
      <c r="MRJ4" s="372"/>
      <c r="MRK4" s="372"/>
      <c r="MRL4" s="372"/>
      <c r="MRM4" s="372"/>
      <c r="MRN4" s="372"/>
      <c r="MRO4" s="372"/>
      <c r="MRP4" s="372"/>
      <c r="MRQ4" s="372"/>
      <c r="MRR4" s="372"/>
      <c r="MRS4" s="372"/>
      <c r="MRT4" s="372"/>
      <c r="MRU4" s="372"/>
      <c r="MRV4" s="372"/>
      <c r="MRW4" s="372"/>
      <c r="MRX4" s="372"/>
      <c r="MRY4" s="372"/>
      <c r="MRZ4" s="372"/>
      <c r="MSA4" s="372"/>
      <c r="MSB4" s="372"/>
      <c r="MSC4" s="372"/>
      <c r="MSD4" s="372"/>
      <c r="MSE4" s="372"/>
      <c r="MSF4" s="372"/>
      <c r="MSG4" s="372"/>
      <c r="MSH4" s="372"/>
      <c r="MSI4" s="372"/>
      <c r="MSJ4" s="372"/>
      <c r="MSK4" s="372"/>
      <c r="MSL4" s="372"/>
      <c r="MSM4" s="372"/>
      <c r="MSN4" s="372"/>
      <c r="MSO4" s="372"/>
      <c r="MSP4" s="372"/>
      <c r="MSQ4" s="372"/>
      <c r="MSR4" s="372"/>
      <c r="MSS4" s="372"/>
      <c r="MST4" s="372"/>
      <c r="MSU4" s="372"/>
      <c r="MSV4" s="372"/>
      <c r="MSW4" s="372"/>
      <c r="MSX4" s="372"/>
      <c r="MSY4" s="372"/>
      <c r="MSZ4" s="372"/>
      <c r="MTA4" s="372"/>
      <c r="MTB4" s="372"/>
      <c r="MTC4" s="372"/>
      <c r="MTD4" s="372"/>
      <c r="MTE4" s="372"/>
      <c r="MTF4" s="372"/>
      <c r="MTG4" s="372"/>
      <c r="MTH4" s="372"/>
      <c r="MTI4" s="372"/>
      <c r="MTJ4" s="372"/>
      <c r="MTK4" s="372"/>
      <c r="MTL4" s="372"/>
      <c r="MTM4" s="372"/>
      <c r="MTN4" s="372"/>
      <c r="MTO4" s="372"/>
      <c r="MTP4" s="372"/>
      <c r="MTQ4" s="372"/>
      <c r="MTR4" s="372"/>
      <c r="MTS4" s="372"/>
      <c r="MTT4" s="372"/>
      <c r="MTU4" s="372"/>
      <c r="MTV4" s="372"/>
      <c r="MTW4" s="372"/>
      <c r="MTX4" s="372"/>
      <c r="MTY4" s="372"/>
      <c r="MTZ4" s="372"/>
      <c r="MUA4" s="372"/>
      <c r="MUB4" s="372"/>
      <c r="MUC4" s="372"/>
      <c r="MUD4" s="372"/>
      <c r="MUE4" s="372"/>
      <c r="MUF4" s="372"/>
      <c r="MUG4" s="372"/>
      <c r="MUH4" s="372"/>
      <c r="MUI4" s="372"/>
      <c r="MUJ4" s="372"/>
      <c r="MUK4" s="372"/>
      <c r="MUL4" s="372"/>
      <c r="MUM4" s="372"/>
      <c r="MUN4" s="372"/>
      <c r="MUO4" s="372"/>
      <c r="MUP4" s="372"/>
      <c r="MUQ4" s="372"/>
      <c r="MUR4" s="372"/>
      <c r="MUS4" s="372"/>
      <c r="MUT4" s="372"/>
      <c r="MUU4" s="372"/>
      <c r="MUV4" s="372"/>
      <c r="MUW4" s="372"/>
      <c r="MUX4" s="372"/>
      <c r="MUY4" s="372"/>
      <c r="MUZ4" s="372"/>
      <c r="MVA4" s="372"/>
      <c r="MVB4" s="372"/>
      <c r="MVC4" s="372"/>
      <c r="MVD4" s="372"/>
      <c r="MVE4" s="372"/>
      <c r="MVF4" s="372"/>
      <c r="MVG4" s="372"/>
      <c r="MVH4" s="372"/>
      <c r="MVI4" s="372"/>
      <c r="MVJ4" s="372"/>
      <c r="MVK4" s="372"/>
      <c r="MVL4" s="372"/>
      <c r="MVM4" s="372"/>
      <c r="MVN4" s="372"/>
      <c r="MVO4" s="372"/>
      <c r="MVP4" s="372"/>
      <c r="MVQ4" s="372"/>
      <c r="MVR4" s="372"/>
      <c r="MVS4" s="372"/>
      <c r="MVT4" s="372"/>
      <c r="MVU4" s="372"/>
      <c r="MVV4" s="372"/>
      <c r="MVW4" s="372"/>
      <c r="MVX4" s="372"/>
      <c r="MVY4" s="372"/>
      <c r="MVZ4" s="372"/>
      <c r="MWA4" s="372"/>
      <c r="MWB4" s="372"/>
      <c r="MWC4" s="372"/>
      <c r="MWD4" s="372"/>
      <c r="MWE4" s="372"/>
      <c r="MWF4" s="372"/>
      <c r="MWG4" s="372"/>
      <c r="MWH4" s="372"/>
      <c r="MWI4" s="372"/>
      <c r="MWJ4" s="372"/>
      <c r="MWK4" s="372"/>
      <c r="MWL4" s="372"/>
      <c r="MWM4" s="372"/>
      <c r="MWN4" s="372"/>
      <c r="MWO4" s="372"/>
      <c r="MWP4" s="372"/>
      <c r="MWQ4" s="372"/>
      <c r="MWR4" s="372"/>
      <c r="MWS4" s="372"/>
      <c r="MWT4" s="372"/>
      <c r="MWU4" s="372"/>
      <c r="MWV4" s="372"/>
      <c r="MWW4" s="372"/>
      <c r="MWX4" s="372"/>
      <c r="MWY4" s="372"/>
      <c r="MWZ4" s="372"/>
      <c r="MXA4" s="372"/>
      <c r="MXB4" s="372"/>
      <c r="MXC4" s="372"/>
      <c r="MXD4" s="372"/>
      <c r="MXE4" s="372"/>
      <c r="MXF4" s="372"/>
      <c r="MXG4" s="372"/>
      <c r="MXH4" s="372"/>
      <c r="MXI4" s="372"/>
      <c r="MXJ4" s="372"/>
      <c r="MXK4" s="372"/>
      <c r="MXL4" s="372"/>
      <c r="MXM4" s="372"/>
      <c r="MXN4" s="372"/>
      <c r="MXO4" s="372"/>
      <c r="MXP4" s="372"/>
      <c r="MXQ4" s="372"/>
      <c r="MXR4" s="372"/>
      <c r="MXS4" s="372"/>
      <c r="MXT4" s="372"/>
      <c r="MXU4" s="372"/>
      <c r="MXV4" s="372"/>
      <c r="MXW4" s="372"/>
      <c r="MXX4" s="372"/>
      <c r="MXY4" s="372"/>
      <c r="MXZ4" s="372"/>
      <c r="MYA4" s="372"/>
      <c r="MYB4" s="372"/>
      <c r="MYC4" s="372"/>
      <c r="MYD4" s="372"/>
      <c r="MYE4" s="372"/>
      <c r="MYF4" s="372"/>
      <c r="MYG4" s="372"/>
      <c r="MYH4" s="372"/>
      <c r="MYI4" s="372"/>
      <c r="MYJ4" s="372"/>
      <c r="MYK4" s="372"/>
      <c r="MYL4" s="372"/>
      <c r="MYM4" s="372"/>
      <c r="MYN4" s="372"/>
      <c r="MYO4" s="372"/>
      <c r="MYP4" s="372"/>
      <c r="MYQ4" s="372"/>
      <c r="MYR4" s="372"/>
      <c r="MYS4" s="372"/>
      <c r="MYT4" s="372"/>
      <c r="MYU4" s="372"/>
      <c r="MYV4" s="372"/>
      <c r="MYW4" s="372"/>
      <c r="MYX4" s="372"/>
      <c r="MYY4" s="372"/>
      <c r="MYZ4" s="372"/>
      <c r="MZA4" s="372"/>
      <c r="MZB4" s="372"/>
      <c r="MZC4" s="372"/>
      <c r="MZD4" s="372"/>
      <c r="MZE4" s="372"/>
      <c r="MZF4" s="372"/>
      <c r="MZG4" s="372"/>
      <c r="MZH4" s="372"/>
      <c r="MZI4" s="372"/>
      <c r="MZJ4" s="372"/>
      <c r="MZK4" s="372"/>
      <c r="MZL4" s="372"/>
      <c r="MZM4" s="372"/>
      <c r="MZN4" s="372"/>
      <c r="MZO4" s="372"/>
      <c r="MZP4" s="372"/>
      <c r="MZQ4" s="372"/>
      <c r="MZR4" s="372"/>
      <c r="MZS4" s="372"/>
      <c r="MZT4" s="372"/>
      <c r="MZU4" s="372"/>
      <c r="MZV4" s="372"/>
      <c r="MZW4" s="372"/>
      <c r="MZX4" s="372"/>
      <c r="MZY4" s="372"/>
      <c r="MZZ4" s="372"/>
      <c r="NAA4" s="372"/>
      <c r="NAB4" s="372"/>
      <c r="NAC4" s="372"/>
      <c r="NAD4" s="372"/>
      <c r="NAE4" s="372"/>
      <c r="NAF4" s="372"/>
      <c r="NAG4" s="372"/>
      <c r="NAH4" s="372"/>
      <c r="NAI4" s="372"/>
      <c r="NAJ4" s="372"/>
      <c r="NAK4" s="372"/>
      <c r="NAL4" s="372"/>
      <c r="NAM4" s="372"/>
      <c r="NAN4" s="372"/>
      <c r="NAO4" s="372"/>
      <c r="NAP4" s="372"/>
      <c r="NAQ4" s="372"/>
      <c r="NAR4" s="372"/>
      <c r="NAS4" s="372"/>
      <c r="NAT4" s="372"/>
      <c r="NAU4" s="372"/>
      <c r="NAV4" s="372"/>
      <c r="NAW4" s="372"/>
      <c r="NAX4" s="372"/>
      <c r="NAY4" s="372"/>
      <c r="NAZ4" s="372"/>
      <c r="NBA4" s="372"/>
      <c r="NBB4" s="372"/>
      <c r="NBC4" s="372"/>
      <c r="NBD4" s="372"/>
      <c r="NBE4" s="372"/>
      <c r="NBF4" s="372"/>
      <c r="NBG4" s="372"/>
      <c r="NBH4" s="372"/>
      <c r="NBI4" s="372"/>
      <c r="NBJ4" s="372"/>
      <c r="NBK4" s="372"/>
      <c r="NBL4" s="372"/>
      <c r="NBM4" s="372"/>
      <c r="NBN4" s="372"/>
      <c r="NBO4" s="372"/>
      <c r="NBP4" s="372"/>
      <c r="NBQ4" s="372"/>
      <c r="NBR4" s="372"/>
      <c r="NBS4" s="372"/>
      <c r="NBT4" s="372"/>
      <c r="NBU4" s="372"/>
      <c r="NBV4" s="372"/>
      <c r="NBW4" s="372"/>
      <c r="NBX4" s="372"/>
      <c r="NBY4" s="372"/>
      <c r="NBZ4" s="372"/>
      <c r="NCA4" s="372"/>
      <c r="NCB4" s="372"/>
      <c r="NCC4" s="372"/>
      <c r="NCD4" s="372"/>
      <c r="NCE4" s="372"/>
      <c r="NCF4" s="372"/>
      <c r="NCG4" s="372"/>
      <c r="NCH4" s="372"/>
      <c r="NCI4" s="372"/>
      <c r="NCJ4" s="372"/>
      <c r="NCK4" s="372"/>
      <c r="NCL4" s="372"/>
      <c r="NCM4" s="372"/>
      <c r="NCN4" s="372"/>
      <c r="NCO4" s="372"/>
      <c r="NCP4" s="372"/>
      <c r="NCQ4" s="372"/>
      <c r="NCR4" s="372"/>
      <c r="NCS4" s="372"/>
      <c r="NCT4" s="372"/>
      <c r="NCU4" s="372"/>
      <c r="NCV4" s="372"/>
      <c r="NCW4" s="372"/>
      <c r="NCX4" s="372"/>
      <c r="NCY4" s="372"/>
      <c r="NCZ4" s="372"/>
      <c r="NDA4" s="372"/>
      <c r="NDB4" s="372"/>
      <c r="NDC4" s="372"/>
      <c r="NDD4" s="372"/>
      <c r="NDE4" s="372"/>
      <c r="NDF4" s="372"/>
      <c r="NDG4" s="372"/>
      <c r="NDH4" s="372"/>
      <c r="NDI4" s="372"/>
      <c r="NDJ4" s="372"/>
      <c r="NDK4" s="372"/>
      <c r="NDL4" s="372"/>
      <c r="NDM4" s="372"/>
      <c r="NDN4" s="372"/>
      <c r="NDO4" s="372"/>
      <c r="NDP4" s="372"/>
      <c r="NDQ4" s="372"/>
      <c r="NDR4" s="372"/>
      <c r="NDS4" s="372"/>
      <c r="NDT4" s="372"/>
      <c r="NDU4" s="372"/>
      <c r="NDV4" s="372"/>
      <c r="NDW4" s="372"/>
      <c r="NDX4" s="372"/>
      <c r="NDY4" s="372"/>
      <c r="NDZ4" s="372"/>
      <c r="NEA4" s="372"/>
      <c r="NEB4" s="372"/>
      <c r="NEC4" s="372"/>
      <c r="NED4" s="372"/>
      <c r="NEE4" s="372"/>
      <c r="NEF4" s="372"/>
      <c r="NEG4" s="372"/>
      <c r="NEH4" s="372"/>
      <c r="NEI4" s="372"/>
      <c r="NEJ4" s="372"/>
      <c r="NEK4" s="372"/>
      <c r="NEL4" s="372"/>
      <c r="NEM4" s="372"/>
      <c r="NEN4" s="372"/>
      <c r="NEO4" s="372"/>
      <c r="NEP4" s="372"/>
      <c r="NEQ4" s="372"/>
      <c r="NER4" s="372"/>
      <c r="NES4" s="372"/>
      <c r="NET4" s="372"/>
      <c r="NEU4" s="372"/>
      <c r="NEV4" s="372"/>
      <c r="NEW4" s="372"/>
      <c r="NEX4" s="372"/>
      <c r="NEY4" s="372"/>
      <c r="NEZ4" s="372"/>
      <c r="NFA4" s="372"/>
      <c r="NFB4" s="372"/>
      <c r="NFC4" s="372"/>
      <c r="NFD4" s="372"/>
      <c r="NFE4" s="372"/>
      <c r="NFF4" s="372"/>
      <c r="NFG4" s="372"/>
      <c r="NFH4" s="372"/>
      <c r="NFI4" s="372"/>
      <c r="NFJ4" s="372"/>
      <c r="NFK4" s="372"/>
      <c r="NFL4" s="372"/>
      <c r="NFM4" s="372"/>
      <c r="NFN4" s="372"/>
      <c r="NFO4" s="372"/>
      <c r="NFP4" s="372"/>
      <c r="NFQ4" s="372"/>
      <c r="NFR4" s="372"/>
      <c r="NFS4" s="372"/>
      <c r="NFT4" s="372"/>
      <c r="NFU4" s="372"/>
      <c r="NFV4" s="372"/>
      <c r="NFW4" s="372"/>
      <c r="NFX4" s="372"/>
      <c r="NFY4" s="372"/>
      <c r="NFZ4" s="372"/>
      <c r="NGA4" s="372"/>
      <c r="NGB4" s="372"/>
      <c r="NGC4" s="372"/>
      <c r="NGD4" s="372"/>
      <c r="NGE4" s="372"/>
      <c r="NGF4" s="372"/>
      <c r="NGG4" s="372"/>
      <c r="NGH4" s="372"/>
      <c r="NGI4" s="372"/>
      <c r="NGJ4" s="372"/>
      <c r="NGK4" s="372"/>
      <c r="NGL4" s="372"/>
      <c r="NGM4" s="372"/>
      <c r="NGN4" s="372"/>
      <c r="NGO4" s="372"/>
      <c r="NGP4" s="372"/>
      <c r="NGQ4" s="372"/>
      <c r="NGR4" s="372"/>
      <c r="NGS4" s="372"/>
      <c r="NGT4" s="372"/>
      <c r="NGU4" s="372"/>
      <c r="NGV4" s="372"/>
      <c r="NGW4" s="372"/>
      <c r="NGX4" s="372"/>
      <c r="NGY4" s="372"/>
      <c r="NGZ4" s="372"/>
      <c r="NHA4" s="372"/>
      <c r="NHB4" s="372"/>
      <c r="NHC4" s="372"/>
      <c r="NHD4" s="372"/>
      <c r="NHE4" s="372"/>
      <c r="NHF4" s="372"/>
      <c r="NHG4" s="372"/>
      <c r="NHH4" s="372"/>
      <c r="NHI4" s="372"/>
      <c r="NHJ4" s="372"/>
      <c r="NHK4" s="372"/>
      <c r="NHL4" s="372"/>
      <c r="NHM4" s="372"/>
      <c r="NHN4" s="372"/>
      <c r="NHO4" s="372"/>
      <c r="NHP4" s="372"/>
      <c r="NHQ4" s="372"/>
      <c r="NHR4" s="372"/>
      <c r="NHS4" s="372"/>
      <c r="NHT4" s="372"/>
      <c r="NHU4" s="372"/>
      <c r="NHV4" s="372"/>
      <c r="NHW4" s="372"/>
      <c r="NHX4" s="372"/>
      <c r="NHY4" s="372"/>
      <c r="NHZ4" s="372"/>
      <c r="NIA4" s="372"/>
      <c r="NIB4" s="372"/>
      <c r="NIC4" s="372"/>
      <c r="NID4" s="372"/>
      <c r="NIE4" s="372"/>
      <c r="NIF4" s="372"/>
      <c r="NIG4" s="372"/>
      <c r="NIH4" s="372"/>
      <c r="NII4" s="372"/>
      <c r="NIJ4" s="372"/>
      <c r="NIK4" s="372"/>
      <c r="NIL4" s="372"/>
      <c r="NIM4" s="372"/>
      <c r="NIN4" s="372"/>
      <c r="NIO4" s="372"/>
      <c r="NIP4" s="372"/>
      <c r="NIQ4" s="372"/>
      <c r="NIR4" s="372"/>
      <c r="NIS4" s="372"/>
      <c r="NIT4" s="372"/>
      <c r="NIU4" s="372"/>
      <c r="NIV4" s="372"/>
      <c r="NIW4" s="372"/>
      <c r="NIX4" s="372"/>
      <c r="NIY4" s="372"/>
      <c r="NIZ4" s="372"/>
      <c r="NJA4" s="372"/>
      <c r="NJB4" s="372"/>
      <c r="NJC4" s="372"/>
      <c r="NJD4" s="372"/>
      <c r="NJE4" s="372"/>
      <c r="NJF4" s="372"/>
      <c r="NJG4" s="372"/>
      <c r="NJH4" s="372"/>
      <c r="NJI4" s="372"/>
      <c r="NJJ4" s="372"/>
      <c r="NJK4" s="372"/>
      <c r="NJL4" s="372"/>
      <c r="NJM4" s="372"/>
      <c r="NJN4" s="372"/>
      <c r="NJO4" s="372"/>
      <c r="NJP4" s="372"/>
      <c r="NJQ4" s="372"/>
      <c r="NJR4" s="372"/>
      <c r="NJS4" s="372"/>
      <c r="NJT4" s="372"/>
      <c r="NJU4" s="372"/>
      <c r="NJV4" s="372"/>
      <c r="NJW4" s="372"/>
      <c r="NJX4" s="372"/>
      <c r="NJY4" s="372"/>
      <c r="NJZ4" s="372"/>
      <c r="NKA4" s="372"/>
      <c r="NKB4" s="372"/>
      <c r="NKC4" s="372"/>
      <c r="NKD4" s="372"/>
      <c r="NKE4" s="372"/>
      <c r="NKF4" s="372"/>
      <c r="NKG4" s="372"/>
      <c r="NKH4" s="372"/>
      <c r="NKI4" s="372"/>
      <c r="NKJ4" s="372"/>
      <c r="NKK4" s="372"/>
      <c r="NKL4" s="372"/>
      <c r="NKM4" s="372"/>
      <c r="NKN4" s="372"/>
      <c r="NKO4" s="372"/>
      <c r="NKP4" s="372"/>
      <c r="NKQ4" s="372"/>
      <c r="NKR4" s="372"/>
      <c r="NKS4" s="372"/>
      <c r="NKT4" s="372"/>
      <c r="NKU4" s="372"/>
      <c r="NKV4" s="372"/>
      <c r="NKW4" s="372"/>
      <c r="NKX4" s="372"/>
      <c r="NKY4" s="372"/>
      <c r="NKZ4" s="372"/>
      <c r="NLA4" s="372"/>
      <c r="NLB4" s="372"/>
      <c r="NLC4" s="372"/>
      <c r="NLD4" s="372"/>
      <c r="NLE4" s="372"/>
      <c r="NLF4" s="372"/>
      <c r="NLG4" s="372"/>
      <c r="NLH4" s="372"/>
      <c r="NLI4" s="372"/>
      <c r="NLJ4" s="372"/>
      <c r="NLK4" s="372"/>
      <c r="NLL4" s="372"/>
      <c r="NLM4" s="372"/>
      <c r="NLN4" s="372"/>
      <c r="NLO4" s="372"/>
      <c r="NLP4" s="372"/>
      <c r="NLQ4" s="372"/>
      <c r="NLR4" s="372"/>
      <c r="NLS4" s="372"/>
      <c r="NLT4" s="372"/>
      <c r="NLU4" s="372"/>
      <c r="NLV4" s="372"/>
      <c r="NLW4" s="372"/>
      <c r="NLX4" s="372"/>
      <c r="NLY4" s="372"/>
      <c r="NLZ4" s="372"/>
      <c r="NMA4" s="372"/>
      <c r="NMB4" s="372"/>
      <c r="NMC4" s="372"/>
      <c r="NMD4" s="372"/>
      <c r="NME4" s="372"/>
      <c r="NMF4" s="372"/>
      <c r="NMG4" s="372"/>
      <c r="NMH4" s="372"/>
      <c r="NMI4" s="372"/>
      <c r="NMJ4" s="372"/>
      <c r="NMK4" s="372"/>
      <c r="NML4" s="372"/>
      <c r="NMM4" s="372"/>
      <c r="NMN4" s="372"/>
      <c r="NMO4" s="372"/>
      <c r="NMP4" s="372"/>
      <c r="NMQ4" s="372"/>
      <c r="NMR4" s="372"/>
      <c r="NMS4" s="372"/>
      <c r="NMT4" s="372"/>
      <c r="NMU4" s="372"/>
      <c r="NMV4" s="372"/>
      <c r="NMW4" s="372"/>
      <c r="NMX4" s="372"/>
      <c r="NMY4" s="372"/>
      <c r="NMZ4" s="372"/>
      <c r="NNA4" s="372"/>
      <c r="NNB4" s="372"/>
      <c r="NNC4" s="372"/>
      <c r="NND4" s="372"/>
      <c r="NNE4" s="372"/>
      <c r="NNF4" s="372"/>
      <c r="NNG4" s="372"/>
      <c r="NNH4" s="372"/>
      <c r="NNI4" s="372"/>
      <c r="NNJ4" s="372"/>
      <c r="NNK4" s="372"/>
      <c r="NNL4" s="372"/>
      <c r="NNM4" s="372"/>
      <c r="NNN4" s="372"/>
      <c r="NNO4" s="372"/>
      <c r="NNP4" s="372"/>
      <c r="NNQ4" s="372"/>
      <c r="NNR4" s="372"/>
      <c r="NNS4" s="372"/>
      <c r="NNT4" s="372"/>
      <c r="NNU4" s="372"/>
      <c r="NNV4" s="372"/>
      <c r="NNW4" s="372"/>
      <c r="NNX4" s="372"/>
      <c r="NNY4" s="372"/>
      <c r="NNZ4" s="372"/>
      <c r="NOA4" s="372"/>
      <c r="NOB4" s="372"/>
      <c r="NOC4" s="372"/>
      <c r="NOD4" s="372"/>
      <c r="NOE4" s="372"/>
      <c r="NOF4" s="372"/>
      <c r="NOG4" s="372"/>
      <c r="NOH4" s="372"/>
      <c r="NOI4" s="372"/>
      <c r="NOJ4" s="372"/>
      <c r="NOK4" s="372"/>
      <c r="NOL4" s="372"/>
      <c r="NOM4" s="372"/>
      <c r="NON4" s="372"/>
      <c r="NOO4" s="372"/>
      <c r="NOP4" s="372"/>
      <c r="NOQ4" s="372"/>
      <c r="NOR4" s="372"/>
      <c r="NOS4" s="372"/>
      <c r="NOT4" s="372"/>
      <c r="NOU4" s="372"/>
      <c r="NOV4" s="372"/>
      <c r="NOW4" s="372"/>
      <c r="NOX4" s="372"/>
      <c r="NOY4" s="372"/>
      <c r="NOZ4" s="372"/>
      <c r="NPA4" s="372"/>
      <c r="NPB4" s="372"/>
      <c r="NPC4" s="372"/>
      <c r="NPD4" s="372"/>
      <c r="NPE4" s="372"/>
      <c r="NPF4" s="372"/>
      <c r="NPG4" s="372"/>
      <c r="NPH4" s="372"/>
      <c r="NPI4" s="372"/>
      <c r="NPJ4" s="372"/>
      <c r="NPK4" s="372"/>
      <c r="NPL4" s="372"/>
      <c r="NPM4" s="372"/>
      <c r="NPN4" s="372"/>
      <c r="NPO4" s="372"/>
      <c r="NPP4" s="372"/>
      <c r="NPQ4" s="372"/>
      <c r="NPR4" s="372"/>
      <c r="NPS4" s="372"/>
      <c r="NPT4" s="372"/>
      <c r="NPU4" s="372"/>
      <c r="NPV4" s="372"/>
      <c r="NPW4" s="372"/>
      <c r="NPX4" s="372"/>
      <c r="NPY4" s="372"/>
      <c r="NPZ4" s="372"/>
      <c r="NQA4" s="372"/>
      <c r="NQB4" s="372"/>
      <c r="NQC4" s="372"/>
      <c r="NQD4" s="372"/>
      <c r="NQE4" s="372"/>
      <c r="NQF4" s="372"/>
      <c r="NQG4" s="372"/>
      <c r="NQH4" s="372"/>
      <c r="NQI4" s="372"/>
      <c r="NQJ4" s="372"/>
      <c r="NQK4" s="372"/>
      <c r="NQL4" s="372"/>
      <c r="NQM4" s="372"/>
      <c r="NQN4" s="372"/>
      <c r="NQO4" s="372"/>
      <c r="NQP4" s="372"/>
      <c r="NQQ4" s="372"/>
      <c r="NQR4" s="372"/>
      <c r="NQS4" s="372"/>
      <c r="NQT4" s="372"/>
      <c r="NQU4" s="372"/>
      <c r="NQV4" s="372"/>
      <c r="NQW4" s="372"/>
      <c r="NQX4" s="372"/>
      <c r="NQY4" s="372"/>
      <c r="NQZ4" s="372"/>
      <c r="NRA4" s="372"/>
      <c r="NRB4" s="372"/>
      <c r="NRC4" s="372"/>
      <c r="NRD4" s="372"/>
      <c r="NRE4" s="372"/>
      <c r="NRF4" s="372"/>
      <c r="NRG4" s="372"/>
      <c r="NRH4" s="372"/>
      <c r="NRI4" s="372"/>
      <c r="NRJ4" s="372"/>
      <c r="NRK4" s="372"/>
      <c r="NRL4" s="372"/>
      <c r="NRM4" s="372"/>
      <c r="NRN4" s="372"/>
      <c r="NRO4" s="372"/>
      <c r="NRP4" s="372"/>
      <c r="NRQ4" s="372"/>
      <c r="NRR4" s="372"/>
      <c r="NRS4" s="372"/>
      <c r="NRT4" s="372"/>
      <c r="NRU4" s="372"/>
      <c r="NRV4" s="372"/>
      <c r="NRW4" s="372"/>
      <c r="NRX4" s="372"/>
      <c r="NRY4" s="372"/>
      <c r="NRZ4" s="372"/>
      <c r="NSA4" s="372"/>
      <c r="NSB4" s="372"/>
      <c r="NSC4" s="372"/>
      <c r="NSD4" s="372"/>
      <c r="NSE4" s="372"/>
      <c r="NSF4" s="372"/>
      <c r="NSG4" s="372"/>
      <c r="NSH4" s="372"/>
      <c r="NSI4" s="372"/>
      <c r="NSJ4" s="372"/>
      <c r="NSK4" s="372"/>
      <c r="NSL4" s="372"/>
      <c r="NSM4" s="372"/>
      <c r="NSN4" s="372"/>
      <c r="NSO4" s="372"/>
      <c r="NSP4" s="372"/>
      <c r="NSQ4" s="372"/>
      <c r="NSR4" s="372"/>
      <c r="NSS4" s="372"/>
      <c r="NST4" s="372"/>
      <c r="NSU4" s="372"/>
      <c r="NSV4" s="372"/>
      <c r="NSW4" s="372"/>
      <c r="NSX4" s="372"/>
      <c r="NSY4" s="372"/>
      <c r="NSZ4" s="372"/>
      <c r="NTA4" s="372"/>
      <c r="NTB4" s="372"/>
      <c r="NTC4" s="372"/>
      <c r="NTD4" s="372"/>
      <c r="NTE4" s="372"/>
      <c r="NTF4" s="372"/>
      <c r="NTG4" s="372"/>
      <c r="NTH4" s="372"/>
      <c r="NTI4" s="372"/>
      <c r="NTJ4" s="372"/>
      <c r="NTK4" s="372"/>
      <c r="NTL4" s="372"/>
      <c r="NTM4" s="372"/>
      <c r="NTN4" s="372"/>
      <c r="NTO4" s="372"/>
      <c r="NTP4" s="372"/>
      <c r="NTQ4" s="372"/>
      <c r="NTR4" s="372"/>
      <c r="NTS4" s="372"/>
      <c r="NTT4" s="372"/>
      <c r="NTU4" s="372"/>
      <c r="NTV4" s="372"/>
      <c r="NTW4" s="372"/>
      <c r="NTX4" s="372"/>
      <c r="NTY4" s="372"/>
      <c r="NTZ4" s="372"/>
      <c r="NUA4" s="372"/>
      <c r="NUB4" s="372"/>
      <c r="NUC4" s="372"/>
      <c r="NUD4" s="372"/>
      <c r="NUE4" s="372"/>
      <c r="NUF4" s="372"/>
      <c r="NUG4" s="372"/>
      <c r="NUH4" s="372"/>
      <c r="NUI4" s="372"/>
      <c r="NUJ4" s="372"/>
      <c r="NUK4" s="372"/>
      <c r="NUL4" s="372"/>
      <c r="NUM4" s="372"/>
      <c r="NUN4" s="372"/>
      <c r="NUO4" s="372"/>
      <c r="NUP4" s="372"/>
      <c r="NUQ4" s="372"/>
      <c r="NUR4" s="372"/>
      <c r="NUS4" s="372"/>
      <c r="NUT4" s="372"/>
      <c r="NUU4" s="372"/>
      <c r="NUV4" s="372"/>
      <c r="NUW4" s="372"/>
      <c r="NUX4" s="372"/>
      <c r="NUY4" s="372"/>
      <c r="NUZ4" s="372"/>
      <c r="NVA4" s="372"/>
      <c r="NVB4" s="372"/>
      <c r="NVC4" s="372"/>
      <c r="NVD4" s="372"/>
      <c r="NVE4" s="372"/>
      <c r="NVF4" s="372"/>
      <c r="NVG4" s="372"/>
      <c r="NVH4" s="372"/>
      <c r="NVI4" s="372"/>
      <c r="NVJ4" s="372"/>
      <c r="NVK4" s="372"/>
      <c r="NVL4" s="372"/>
      <c r="NVM4" s="372"/>
      <c r="NVN4" s="372"/>
      <c r="NVO4" s="372"/>
      <c r="NVP4" s="372"/>
      <c r="NVQ4" s="372"/>
      <c r="NVR4" s="372"/>
      <c r="NVS4" s="372"/>
      <c r="NVT4" s="372"/>
      <c r="NVU4" s="372"/>
      <c r="NVV4" s="372"/>
      <c r="NVW4" s="372"/>
      <c r="NVX4" s="372"/>
      <c r="NVY4" s="372"/>
      <c r="NVZ4" s="372"/>
      <c r="NWA4" s="372"/>
      <c r="NWB4" s="372"/>
      <c r="NWC4" s="372"/>
      <c r="NWD4" s="372"/>
      <c r="NWE4" s="372"/>
      <c r="NWF4" s="372"/>
      <c r="NWG4" s="372"/>
      <c r="NWH4" s="372"/>
      <c r="NWI4" s="372"/>
      <c r="NWJ4" s="372"/>
      <c r="NWK4" s="372"/>
      <c r="NWL4" s="372"/>
      <c r="NWM4" s="372"/>
      <c r="NWN4" s="372"/>
      <c r="NWO4" s="372"/>
      <c r="NWP4" s="372"/>
      <c r="NWQ4" s="372"/>
      <c r="NWR4" s="372"/>
      <c r="NWS4" s="372"/>
      <c r="NWT4" s="372"/>
      <c r="NWU4" s="372"/>
      <c r="NWV4" s="372"/>
      <c r="NWW4" s="372"/>
      <c r="NWX4" s="372"/>
      <c r="NWY4" s="372"/>
      <c r="NWZ4" s="372"/>
      <c r="NXA4" s="372"/>
      <c r="NXB4" s="372"/>
      <c r="NXC4" s="372"/>
      <c r="NXD4" s="372"/>
      <c r="NXE4" s="372"/>
      <c r="NXF4" s="372"/>
      <c r="NXG4" s="372"/>
      <c r="NXH4" s="372"/>
      <c r="NXI4" s="372"/>
      <c r="NXJ4" s="372"/>
      <c r="NXK4" s="372"/>
      <c r="NXL4" s="372"/>
      <c r="NXM4" s="372"/>
      <c r="NXN4" s="372"/>
      <c r="NXO4" s="372"/>
      <c r="NXP4" s="372"/>
      <c r="NXQ4" s="372"/>
      <c r="NXR4" s="372"/>
      <c r="NXS4" s="372"/>
      <c r="NXT4" s="372"/>
      <c r="NXU4" s="372"/>
      <c r="NXV4" s="372"/>
      <c r="NXW4" s="372"/>
      <c r="NXX4" s="372"/>
      <c r="NXY4" s="372"/>
      <c r="NXZ4" s="372"/>
      <c r="NYA4" s="372"/>
      <c r="NYB4" s="372"/>
      <c r="NYC4" s="372"/>
      <c r="NYD4" s="372"/>
      <c r="NYE4" s="372"/>
      <c r="NYF4" s="372"/>
      <c r="NYG4" s="372"/>
      <c r="NYH4" s="372"/>
      <c r="NYI4" s="372"/>
      <c r="NYJ4" s="372"/>
      <c r="NYK4" s="372"/>
      <c r="NYL4" s="372"/>
      <c r="NYM4" s="372"/>
      <c r="NYN4" s="372"/>
      <c r="NYO4" s="372"/>
      <c r="NYP4" s="372"/>
      <c r="NYQ4" s="372"/>
      <c r="NYR4" s="372"/>
      <c r="NYS4" s="372"/>
      <c r="NYT4" s="372"/>
      <c r="NYU4" s="372"/>
      <c r="NYV4" s="372"/>
      <c r="NYW4" s="372"/>
      <c r="NYX4" s="372"/>
      <c r="NYY4" s="372"/>
      <c r="NYZ4" s="372"/>
      <c r="NZA4" s="372"/>
      <c r="NZB4" s="372"/>
      <c r="NZC4" s="372"/>
      <c r="NZD4" s="372"/>
      <c r="NZE4" s="372"/>
      <c r="NZF4" s="372"/>
      <c r="NZG4" s="372"/>
      <c r="NZH4" s="372"/>
      <c r="NZI4" s="372"/>
      <c r="NZJ4" s="372"/>
      <c r="NZK4" s="372"/>
      <c r="NZL4" s="372"/>
      <c r="NZM4" s="372"/>
      <c r="NZN4" s="372"/>
      <c r="NZO4" s="372"/>
      <c r="NZP4" s="372"/>
      <c r="NZQ4" s="372"/>
      <c r="NZR4" s="372"/>
      <c r="NZS4" s="372"/>
      <c r="NZT4" s="372"/>
      <c r="NZU4" s="372"/>
      <c r="NZV4" s="372"/>
      <c r="NZW4" s="372"/>
      <c r="NZX4" s="372"/>
      <c r="NZY4" s="372"/>
      <c r="NZZ4" s="372"/>
      <c r="OAA4" s="372"/>
      <c r="OAB4" s="372"/>
      <c r="OAC4" s="372"/>
      <c r="OAD4" s="372"/>
      <c r="OAE4" s="372"/>
      <c r="OAF4" s="372"/>
      <c r="OAG4" s="372"/>
      <c r="OAH4" s="372"/>
      <c r="OAI4" s="372"/>
      <c r="OAJ4" s="372"/>
      <c r="OAK4" s="372"/>
      <c r="OAL4" s="372"/>
      <c r="OAM4" s="372"/>
      <c r="OAN4" s="372"/>
      <c r="OAO4" s="372"/>
      <c r="OAP4" s="372"/>
      <c r="OAQ4" s="372"/>
      <c r="OAR4" s="372"/>
      <c r="OAS4" s="372"/>
      <c r="OAT4" s="372"/>
      <c r="OAU4" s="372"/>
      <c r="OAV4" s="372"/>
      <c r="OAW4" s="372"/>
      <c r="OAX4" s="372"/>
      <c r="OAY4" s="372"/>
      <c r="OAZ4" s="372"/>
      <c r="OBA4" s="372"/>
      <c r="OBB4" s="372"/>
      <c r="OBC4" s="372"/>
      <c r="OBD4" s="372"/>
      <c r="OBE4" s="372"/>
      <c r="OBF4" s="372"/>
      <c r="OBG4" s="372"/>
      <c r="OBH4" s="372"/>
      <c r="OBI4" s="372"/>
      <c r="OBJ4" s="372"/>
      <c r="OBK4" s="372"/>
      <c r="OBL4" s="372"/>
      <c r="OBM4" s="372"/>
      <c r="OBN4" s="372"/>
      <c r="OBO4" s="372"/>
      <c r="OBP4" s="372"/>
      <c r="OBQ4" s="372"/>
      <c r="OBR4" s="372"/>
      <c r="OBS4" s="372"/>
      <c r="OBT4" s="372"/>
      <c r="OBU4" s="372"/>
      <c r="OBV4" s="372"/>
      <c r="OBW4" s="372"/>
      <c r="OBX4" s="372"/>
      <c r="OBY4" s="372"/>
      <c r="OBZ4" s="372"/>
      <c r="OCA4" s="372"/>
      <c r="OCB4" s="372"/>
      <c r="OCC4" s="372"/>
      <c r="OCD4" s="372"/>
      <c r="OCE4" s="372"/>
      <c r="OCF4" s="372"/>
      <c r="OCG4" s="372"/>
      <c r="OCH4" s="372"/>
      <c r="OCI4" s="372"/>
      <c r="OCJ4" s="372"/>
      <c r="OCK4" s="372"/>
      <c r="OCL4" s="372"/>
      <c r="OCM4" s="372"/>
      <c r="OCN4" s="372"/>
      <c r="OCO4" s="372"/>
      <c r="OCP4" s="372"/>
      <c r="OCQ4" s="372"/>
      <c r="OCR4" s="372"/>
      <c r="OCS4" s="372"/>
      <c r="OCT4" s="372"/>
      <c r="OCU4" s="372"/>
      <c r="OCV4" s="372"/>
      <c r="OCW4" s="372"/>
      <c r="OCX4" s="372"/>
      <c r="OCY4" s="372"/>
      <c r="OCZ4" s="372"/>
      <c r="ODA4" s="372"/>
      <c r="ODB4" s="372"/>
      <c r="ODC4" s="372"/>
      <c r="ODD4" s="372"/>
      <c r="ODE4" s="372"/>
      <c r="ODF4" s="372"/>
      <c r="ODG4" s="372"/>
      <c r="ODH4" s="372"/>
      <c r="ODI4" s="372"/>
      <c r="ODJ4" s="372"/>
      <c r="ODK4" s="372"/>
      <c r="ODL4" s="372"/>
      <c r="ODM4" s="372"/>
      <c r="ODN4" s="372"/>
      <c r="ODO4" s="372"/>
      <c r="ODP4" s="372"/>
      <c r="ODQ4" s="372"/>
      <c r="ODR4" s="372"/>
      <c r="ODS4" s="372"/>
      <c r="ODT4" s="372"/>
      <c r="ODU4" s="372"/>
      <c r="ODV4" s="372"/>
      <c r="ODW4" s="372"/>
      <c r="ODX4" s="372"/>
      <c r="ODY4" s="372"/>
      <c r="ODZ4" s="372"/>
      <c r="OEA4" s="372"/>
      <c r="OEB4" s="372"/>
      <c r="OEC4" s="372"/>
      <c r="OED4" s="372"/>
      <c r="OEE4" s="372"/>
      <c r="OEF4" s="372"/>
      <c r="OEG4" s="372"/>
      <c r="OEH4" s="372"/>
      <c r="OEI4" s="372"/>
      <c r="OEJ4" s="372"/>
      <c r="OEK4" s="372"/>
      <c r="OEL4" s="372"/>
      <c r="OEM4" s="372"/>
      <c r="OEN4" s="372"/>
      <c r="OEO4" s="372"/>
      <c r="OEP4" s="372"/>
      <c r="OEQ4" s="372"/>
      <c r="OER4" s="372"/>
      <c r="OES4" s="372"/>
      <c r="OET4" s="372"/>
      <c r="OEU4" s="372"/>
      <c r="OEV4" s="372"/>
      <c r="OEW4" s="372"/>
      <c r="OEX4" s="372"/>
      <c r="OEY4" s="372"/>
      <c r="OEZ4" s="372"/>
      <c r="OFA4" s="372"/>
      <c r="OFB4" s="372"/>
      <c r="OFC4" s="372"/>
      <c r="OFD4" s="372"/>
      <c r="OFE4" s="372"/>
      <c r="OFF4" s="372"/>
      <c r="OFG4" s="372"/>
      <c r="OFH4" s="372"/>
      <c r="OFI4" s="372"/>
      <c r="OFJ4" s="372"/>
      <c r="OFK4" s="372"/>
      <c r="OFL4" s="372"/>
      <c r="OFM4" s="372"/>
      <c r="OFN4" s="372"/>
      <c r="OFO4" s="372"/>
      <c r="OFP4" s="372"/>
      <c r="OFQ4" s="372"/>
      <c r="OFR4" s="372"/>
      <c r="OFS4" s="372"/>
      <c r="OFT4" s="372"/>
      <c r="OFU4" s="372"/>
      <c r="OFV4" s="372"/>
      <c r="OFW4" s="372"/>
      <c r="OFX4" s="372"/>
      <c r="OFY4" s="372"/>
      <c r="OFZ4" s="372"/>
      <c r="OGA4" s="372"/>
      <c r="OGB4" s="372"/>
      <c r="OGC4" s="372"/>
      <c r="OGD4" s="372"/>
      <c r="OGE4" s="372"/>
      <c r="OGF4" s="372"/>
      <c r="OGG4" s="372"/>
      <c r="OGH4" s="372"/>
      <c r="OGI4" s="372"/>
      <c r="OGJ4" s="372"/>
      <c r="OGK4" s="372"/>
      <c r="OGL4" s="372"/>
      <c r="OGM4" s="372"/>
      <c r="OGN4" s="372"/>
      <c r="OGO4" s="372"/>
      <c r="OGP4" s="372"/>
      <c r="OGQ4" s="372"/>
      <c r="OGR4" s="372"/>
      <c r="OGS4" s="372"/>
      <c r="OGT4" s="372"/>
      <c r="OGU4" s="372"/>
      <c r="OGV4" s="372"/>
      <c r="OGW4" s="372"/>
      <c r="OGX4" s="372"/>
      <c r="OGY4" s="372"/>
      <c r="OGZ4" s="372"/>
      <c r="OHA4" s="372"/>
      <c r="OHB4" s="372"/>
      <c r="OHC4" s="372"/>
      <c r="OHD4" s="372"/>
      <c r="OHE4" s="372"/>
      <c r="OHF4" s="372"/>
      <c r="OHG4" s="372"/>
      <c r="OHH4" s="372"/>
      <c r="OHI4" s="372"/>
      <c r="OHJ4" s="372"/>
      <c r="OHK4" s="372"/>
      <c r="OHL4" s="372"/>
      <c r="OHM4" s="372"/>
      <c r="OHN4" s="372"/>
      <c r="OHO4" s="372"/>
      <c r="OHP4" s="372"/>
      <c r="OHQ4" s="372"/>
      <c r="OHR4" s="372"/>
      <c r="OHS4" s="372"/>
      <c r="OHT4" s="372"/>
      <c r="OHU4" s="372"/>
      <c r="OHV4" s="372"/>
      <c r="OHW4" s="372"/>
      <c r="OHX4" s="372"/>
      <c r="OHY4" s="372"/>
      <c r="OHZ4" s="372"/>
      <c r="OIA4" s="372"/>
      <c r="OIB4" s="372"/>
      <c r="OIC4" s="372"/>
      <c r="OID4" s="372"/>
      <c r="OIE4" s="372"/>
      <c r="OIF4" s="372"/>
      <c r="OIG4" s="372"/>
      <c r="OIH4" s="372"/>
      <c r="OII4" s="372"/>
      <c r="OIJ4" s="372"/>
      <c r="OIK4" s="372"/>
      <c r="OIL4" s="372"/>
      <c r="OIM4" s="372"/>
      <c r="OIN4" s="372"/>
      <c r="OIO4" s="372"/>
      <c r="OIP4" s="372"/>
      <c r="OIQ4" s="372"/>
      <c r="OIR4" s="372"/>
      <c r="OIS4" s="372"/>
      <c r="OIT4" s="372"/>
      <c r="OIU4" s="372"/>
      <c r="OIV4" s="372"/>
      <c r="OIW4" s="372"/>
      <c r="OIX4" s="372"/>
      <c r="OIY4" s="372"/>
      <c r="OIZ4" s="372"/>
      <c r="OJA4" s="372"/>
      <c r="OJB4" s="372"/>
      <c r="OJC4" s="372"/>
      <c r="OJD4" s="372"/>
      <c r="OJE4" s="372"/>
      <c r="OJF4" s="372"/>
      <c r="OJG4" s="372"/>
      <c r="OJH4" s="372"/>
      <c r="OJI4" s="372"/>
      <c r="OJJ4" s="372"/>
      <c r="OJK4" s="372"/>
      <c r="OJL4" s="372"/>
      <c r="OJM4" s="372"/>
      <c r="OJN4" s="372"/>
      <c r="OJO4" s="372"/>
      <c r="OJP4" s="372"/>
      <c r="OJQ4" s="372"/>
      <c r="OJR4" s="372"/>
      <c r="OJS4" s="372"/>
      <c r="OJT4" s="372"/>
      <c r="OJU4" s="372"/>
      <c r="OJV4" s="372"/>
      <c r="OJW4" s="372"/>
      <c r="OJX4" s="372"/>
      <c r="OJY4" s="372"/>
      <c r="OJZ4" s="372"/>
      <c r="OKA4" s="372"/>
      <c r="OKB4" s="372"/>
      <c r="OKC4" s="372"/>
      <c r="OKD4" s="372"/>
      <c r="OKE4" s="372"/>
      <c r="OKF4" s="372"/>
      <c r="OKG4" s="372"/>
      <c r="OKH4" s="372"/>
      <c r="OKI4" s="372"/>
      <c r="OKJ4" s="372"/>
      <c r="OKK4" s="372"/>
      <c r="OKL4" s="372"/>
      <c r="OKM4" s="372"/>
      <c r="OKN4" s="372"/>
      <c r="OKO4" s="372"/>
      <c r="OKP4" s="372"/>
      <c r="OKQ4" s="372"/>
      <c r="OKR4" s="372"/>
      <c r="OKS4" s="372"/>
      <c r="OKT4" s="372"/>
      <c r="OKU4" s="372"/>
      <c r="OKV4" s="372"/>
      <c r="OKW4" s="372"/>
      <c r="OKX4" s="372"/>
      <c r="OKY4" s="372"/>
      <c r="OKZ4" s="372"/>
      <c r="OLA4" s="372"/>
      <c r="OLB4" s="372"/>
      <c r="OLC4" s="372"/>
      <c r="OLD4" s="372"/>
      <c r="OLE4" s="372"/>
      <c r="OLF4" s="372"/>
      <c r="OLG4" s="372"/>
      <c r="OLH4" s="372"/>
      <c r="OLI4" s="372"/>
      <c r="OLJ4" s="372"/>
      <c r="OLK4" s="372"/>
      <c r="OLL4" s="372"/>
      <c r="OLM4" s="372"/>
      <c r="OLN4" s="372"/>
      <c r="OLO4" s="372"/>
      <c r="OLP4" s="372"/>
      <c r="OLQ4" s="372"/>
      <c r="OLR4" s="372"/>
      <c r="OLS4" s="372"/>
      <c r="OLT4" s="372"/>
      <c r="OLU4" s="372"/>
      <c r="OLV4" s="372"/>
      <c r="OLW4" s="372"/>
      <c r="OLX4" s="372"/>
      <c r="OLY4" s="372"/>
      <c r="OLZ4" s="372"/>
      <c r="OMA4" s="372"/>
      <c r="OMB4" s="372"/>
      <c r="OMC4" s="372"/>
      <c r="OMD4" s="372"/>
      <c r="OME4" s="372"/>
      <c r="OMF4" s="372"/>
      <c r="OMG4" s="372"/>
      <c r="OMH4" s="372"/>
      <c r="OMI4" s="372"/>
      <c r="OMJ4" s="372"/>
      <c r="OMK4" s="372"/>
      <c r="OML4" s="372"/>
      <c r="OMM4" s="372"/>
      <c r="OMN4" s="372"/>
      <c r="OMO4" s="372"/>
      <c r="OMP4" s="372"/>
      <c r="OMQ4" s="372"/>
      <c r="OMR4" s="372"/>
      <c r="OMS4" s="372"/>
      <c r="OMT4" s="372"/>
      <c r="OMU4" s="372"/>
      <c r="OMV4" s="372"/>
      <c r="OMW4" s="372"/>
      <c r="OMX4" s="372"/>
      <c r="OMY4" s="372"/>
      <c r="OMZ4" s="372"/>
      <c r="ONA4" s="372"/>
      <c r="ONB4" s="372"/>
      <c r="ONC4" s="372"/>
      <c r="OND4" s="372"/>
      <c r="ONE4" s="372"/>
      <c r="ONF4" s="372"/>
      <c r="ONG4" s="372"/>
      <c r="ONH4" s="372"/>
      <c r="ONI4" s="372"/>
      <c r="ONJ4" s="372"/>
      <c r="ONK4" s="372"/>
      <c r="ONL4" s="372"/>
      <c r="ONM4" s="372"/>
      <c r="ONN4" s="372"/>
      <c r="ONO4" s="372"/>
      <c r="ONP4" s="372"/>
      <c r="ONQ4" s="372"/>
      <c r="ONR4" s="372"/>
      <c r="ONS4" s="372"/>
      <c r="ONT4" s="372"/>
      <c r="ONU4" s="372"/>
      <c r="ONV4" s="372"/>
      <c r="ONW4" s="372"/>
      <c r="ONX4" s="372"/>
      <c r="ONY4" s="372"/>
      <c r="ONZ4" s="372"/>
      <c r="OOA4" s="372"/>
      <c r="OOB4" s="372"/>
      <c r="OOC4" s="372"/>
      <c r="OOD4" s="372"/>
      <c r="OOE4" s="372"/>
      <c r="OOF4" s="372"/>
      <c r="OOG4" s="372"/>
      <c r="OOH4" s="372"/>
      <c r="OOI4" s="372"/>
      <c r="OOJ4" s="372"/>
      <c r="OOK4" s="372"/>
      <c r="OOL4" s="372"/>
      <c r="OOM4" s="372"/>
      <c r="OON4" s="372"/>
      <c r="OOO4" s="372"/>
      <c r="OOP4" s="372"/>
      <c r="OOQ4" s="372"/>
      <c r="OOR4" s="372"/>
      <c r="OOS4" s="372"/>
      <c r="OOT4" s="372"/>
      <c r="OOU4" s="372"/>
      <c r="OOV4" s="372"/>
      <c r="OOW4" s="372"/>
      <c r="OOX4" s="372"/>
      <c r="OOY4" s="372"/>
      <c r="OOZ4" s="372"/>
      <c r="OPA4" s="372"/>
      <c r="OPB4" s="372"/>
      <c r="OPC4" s="372"/>
      <c r="OPD4" s="372"/>
      <c r="OPE4" s="372"/>
      <c r="OPF4" s="372"/>
      <c r="OPG4" s="372"/>
      <c r="OPH4" s="372"/>
      <c r="OPI4" s="372"/>
      <c r="OPJ4" s="372"/>
      <c r="OPK4" s="372"/>
      <c r="OPL4" s="372"/>
      <c r="OPM4" s="372"/>
      <c r="OPN4" s="372"/>
      <c r="OPO4" s="372"/>
      <c r="OPP4" s="372"/>
      <c r="OPQ4" s="372"/>
      <c r="OPR4" s="372"/>
      <c r="OPS4" s="372"/>
      <c r="OPT4" s="372"/>
      <c r="OPU4" s="372"/>
      <c r="OPV4" s="372"/>
      <c r="OPW4" s="372"/>
      <c r="OPX4" s="372"/>
      <c r="OPY4" s="372"/>
      <c r="OPZ4" s="372"/>
      <c r="OQA4" s="372"/>
      <c r="OQB4" s="372"/>
      <c r="OQC4" s="372"/>
      <c r="OQD4" s="372"/>
      <c r="OQE4" s="372"/>
      <c r="OQF4" s="372"/>
      <c r="OQG4" s="372"/>
      <c r="OQH4" s="372"/>
      <c r="OQI4" s="372"/>
      <c r="OQJ4" s="372"/>
      <c r="OQK4" s="372"/>
      <c r="OQL4" s="372"/>
      <c r="OQM4" s="372"/>
      <c r="OQN4" s="372"/>
      <c r="OQO4" s="372"/>
      <c r="OQP4" s="372"/>
      <c r="OQQ4" s="372"/>
      <c r="OQR4" s="372"/>
      <c r="OQS4" s="372"/>
      <c r="OQT4" s="372"/>
      <c r="OQU4" s="372"/>
      <c r="OQV4" s="372"/>
      <c r="OQW4" s="372"/>
      <c r="OQX4" s="372"/>
      <c r="OQY4" s="372"/>
      <c r="OQZ4" s="372"/>
      <c r="ORA4" s="372"/>
      <c r="ORB4" s="372"/>
      <c r="ORC4" s="372"/>
      <c r="ORD4" s="372"/>
      <c r="ORE4" s="372"/>
      <c r="ORF4" s="372"/>
      <c r="ORG4" s="372"/>
      <c r="ORH4" s="372"/>
      <c r="ORI4" s="372"/>
      <c r="ORJ4" s="372"/>
      <c r="ORK4" s="372"/>
      <c r="ORL4" s="372"/>
      <c r="ORM4" s="372"/>
      <c r="ORN4" s="372"/>
      <c r="ORO4" s="372"/>
      <c r="ORP4" s="372"/>
      <c r="ORQ4" s="372"/>
      <c r="ORR4" s="372"/>
      <c r="ORS4" s="372"/>
      <c r="ORT4" s="372"/>
      <c r="ORU4" s="372"/>
      <c r="ORV4" s="372"/>
      <c r="ORW4" s="372"/>
      <c r="ORX4" s="372"/>
      <c r="ORY4" s="372"/>
      <c r="ORZ4" s="372"/>
      <c r="OSA4" s="372"/>
      <c r="OSB4" s="372"/>
      <c r="OSC4" s="372"/>
      <c r="OSD4" s="372"/>
      <c r="OSE4" s="372"/>
      <c r="OSF4" s="372"/>
      <c r="OSG4" s="372"/>
      <c r="OSH4" s="372"/>
      <c r="OSI4" s="372"/>
      <c r="OSJ4" s="372"/>
      <c r="OSK4" s="372"/>
      <c r="OSL4" s="372"/>
      <c r="OSM4" s="372"/>
      <c r="OSN4" s="372"/>
      <c r="OSO4" s="372"/>
      <c r="OSP4" s="372"/>
      <c r="OSQ4" s="372"/>
      <c r="OSR4" s="372"/>
      <c r="OSS4" s="372"/>
      <c r="OST4" s="372"/>
      <c r="OSU4" s="372"/>
      <c r="OSV4" s="372"/>
      <c r="OSW4" s="372"/>
      <c r="OSX4" s="372"/>
      <c r="OSY4" s="372"/>
      <c r="OSZ4" s="372"/>
      <c r="OTA4" s="372"/>
      <c r="OTB4" s="372"/>
      <c r="OTC4" s="372"/>
      <c r="OTD4" s="372"/>
      <c r="OTE4" s="372"/>
      <c r="OTF4" s="372"/>
      <c r="OTG4" s="372"/>
      <c r="OTH4" s="372"/>
      <c r="OTI4" s="372"/>
      <c r="OTJ4" s="372"/>
      <c r="OTK4" s="372"/>
      <c r="OTL4" s="372"/>
      <c r="OTM4" s="372"/>
      <c r="OTN4" s="372"/>
      <c r="OTO4" s="372"/>
      <c r="OTP4" s="372"/>
      <c r="OTQ4" s="372"/>
      <c r="OTR4" s="372"/>
      <c r="OTS4" s="372"/>
      <c r="OTT4" s="372"/>
      <c r="OTU4" s="372"/>
      <c r="OTV4" s="372"/>
      <c r="OTW4" s="372"/>
      <c r="OTX4" s="372"/>
      <c r="OTY4" s="372"/>
      <c r="OTZ4" s="372"/>
      <c r="OUA4" s="372"/>
      <c r="OUB4" s="372"/>
      <c r="OUC4" s="372"/>
      <c r="OUD4" s="372"/>
      <c r="OUE4" s="372"/>
      <c r="OUF4" s="372"/>
      <c r="OUG4" s="372"/>
      <c r="OUH4" s="372"/>
      <c r="OUI4" s="372"/>
      <c r="OUJ4" s="372"/>
      <c r="OUK4" s="372"/>
      <c r="OUL4" s="372"/>
      <c r="OUM4" s="372"/>
      <c r="OUN4" s="372"/>
      <c r="OUO4" s="372"/>
      <c r="OUP4" s="372"/>
      <c r="OUQ4" s="372"/>
      <c r="OUR4" s="372"/>
      <c r="OUS4" s="372"/>
      <c r="OUT4" s="372"/>
      <c r="OUU4" s="372"/>
      <c r="OUV4" s="372"/>
      <c r="OUW4" s="372"/>
      <c r="OUX4" s="372"/>
      <c r="OUY4" s="372"/>
      <c r="OUZ4" s="372"/>
      <c r="OVA4" s="372"/>
      <c r="OVB4" s="372"/>
      <c r="OVC4" s="372"/>
      <c r="OVD4" s="372"/>
      <c r="OVE4" s="372"/>
      <c r="OVF4" s="372"/>
      <c r="OVG4" s="372"/>
      <c r="OVH4" s="372"/>
      <c r="OVI4" s="372"/>
      <c r="OVJ4" s="372"/>
      <c r="OVK4" s="372"/>
      <c r="OVL4" s="372"/>
      <c r="OVM4" s="372"/>
      <c r="OVN4" s="372"/>
      <c r="OVO4" s="372"/>
      <c r="OVP4" s="372"/>
      <c r="OVQ4" s="372"/>
      <c r="OVR4" s="372"/>
      <c r="OVS4" s="372"/>
      <c r="OVT4" s="372"/>
      <c r="OVU4" s="372"/>
      <c r="OVV4" s="372"/>
      <c r="OVW4" s="372"/>
      <c r="OVX4" s="372"/>
      <c r="OVY4" s="372"/>
      <c r="OVZ4" s="372"/>
      <c r="OWA4" s="372"/>
      <c r="OWB4" s="372"/>
      <c r="OWC4" s="372"/>
      <c r="OWD4" s="372"/>
      <c r="OWE4" s="372"/>
      <c r="OWF4" s="372"/>
      <c r="OWG4" s="372"/>
      <c r="OWH4" s="372"/>
      <c r="OWI4" s="372"/>
      <c r="OWJ4" s="372"/>
      <c r="OWK4" s="372"/>
      <c r="OWL4" s="372"/>
      <c r="OWM4" s="372"/>
      <c r="OWN4" s="372"/>
      <c r="OWO4" s="372"/>
      <c r="OWP4" s="372"/>
      <c r="OWQ4" s="372"/>
      <c r="OWR4" s="372"/>
      <c r="OWS4" s="372"/>
      <c r="OWT4" s="372"/>
      <c r="OWU4" s="372"/>
      <c r="OWV4" s="372"/>
      <c r="OWW4" s="372"/>
      <c r="OWX4" s="372"/>
      <c r="OWY4" s="372"/>
      <c r="OWZ4" s="372"/>
      <c r="OXA4" s="372"/>
      <c r="OXB4" s="372"/>
      <c r="OXC4" s="372"/>
      <c r="OXD4" s="372"/>
      <c r="OXE4" s="372"/>
      <c r="OXF4" s="372"/>
      <c r="OXG4" s="372"/>
      <c r="OXH4" s="372"/>
      <c r="OXI4" s="372"/>
      <c r="OXJ4" s="372"/>
      <c r="OXK4" s="372"/>
      <c r="OXL4" s="372"/>
      <c r="OXM4" s="372"/>
      <c r="OXN4" s="372"/>
      <c r="OXO4" s="372"/>
      <c r="OXP4" s="372"/>
      <c r="OXQ4" s="372"/>
      <c r="OXR4" s="372"/>
      <c r="OXS4" s="372"/>
      <c r="OXT4" s="372"/>
      <c r="OXU4" s="372"/>
      <c r="OXV4" s="372"/>
      <c r="OXW4" s="372"/>
      <c r="OXX4" s="372"/>
      <c r="OXY4" s="372"/>
      <c r="OXZ4" s="372"/>
      <c r="OYA4" s="372"/>
      <c r="OYB4" s="372"/>
      <c r="OYC4" s="372"/>
      <c r="OYD4" s="372"/>
      <c r="OYE4" s="372"/>
      <c r="OYF4" s="372"/>
      <c r="OYG4" s="372"/>
      <c r="OYH4" s="372"/>
      <c r="OYI4" s="372"/>
      <c r="OYJ4" s="372"/>
      <c r="OYK4" s="372"/>
      <c r="OYL4" s="372"/>
      <c r="OYM4" s="372"/>
      <c r="OYN4" s="372"/>
      <c r="OYO4" s="372"/>
      <c r="OYP4" s="372"/>
      <c r="OYQ4" s="372"/>
      <c r="OYR4" s="372"/>
      <c r="OYS4" s="372"/>
      <c r="OYT4" s="372"/>
      <c r="OYU4" s="372"/>
      <c r="OYV4" s="372"/>
      <c r="OYW4" s="372"/>
      <c r="OYX4" s="372"/>
      <c r="OYY4" s="372"/>
      <c r="OYZ4" s="372"/>
      <c r="OZA4" s="372"/>
      <c r="OZB4" s="372"/>
      <c r="OZC4" s="372"/>
      <c r="OZD4" s="372"/>
      <c r="OZE4" s="372"/>
      <c r="OZF4" s="372"/>
      <c r="OZG4" s="372"/>
      <c r="OZH4" s="372"/>
      <c r="OZI4" s="372"/>
      <c r="OZJ4" s="372"/>
      <c r="OZK4" s="372"/>
      <c r="OZL4" s="372"/>
      <c r="OZM4" s="372"/>
      <c r="OZN4" s="372"/>
      <c r="OZO4" s="372"/>
      <c r="OZP4" s="372"/>
      <c r="OZQ4" s="372"/>
      <c r="OZR4" s="372"/>
      <c r="OZS4" s="372"/>
      <c r="OZT4" s="372"/>
      <c r="OZU4" s="372"/>
      <c r="OZV4" s="372"/>
      <c r="OZW4" s="372"/>
      <c r="OZX4" s="372"/>
      <c r="OZY4" s="372"/>
      <c r="OZZ4" s="372"/>
      <c r="PAA4" s="372"/>
      <c r="PAB4" s="372"/>
      <c r="PAC4" s="372"/>
      <c r="PAD4" s="372"/>
      <c r="PAE4" s="372"/>
      <c r="PAF4" s="372"/>
      <c r="PAG4" s="372"/>
      <c r="PAH4" s="372"/>
      <c r="PAI4" s="372"/>
      <c r="PAJ4" s="372"/>
      <c r="PAK4" s="372"/>
      <c r="PAL4" s="372"/>
      <c r="PAM4" s="372"/>
      <c r="PAN4" s="372"/>
      <c r="PAO4" s="372"/>
      <c r="PAP4" s="372"/>
      <c r="PAQ4" s="372"/>
      <c r="PAR4" s="372"/>
      <c r="PAS4" s="372"/>
      <c r="PAT4" s="372"/>
      <c r="PAU4" s="372"/>
      <c r="PAV4" s="372"/>
      <c r="PAW4" s="372"/>
      <c r="PAX4" s="372"/>
      <c r="PAY4" s="372"/>
      <c r="PAZ4" s="372"/>
      <c r="PBA4" s="372"/>
      <c r="PBB4" s="372"/>
      <c r="PBC4" s="372"/>
      <c r="PBD4" s="372"/>
      <c r="PBE4" s="372"/>
      <c r="PBF4" s="372"/>
      <c r="PBG4" s="372"/>
      <c r="PBH4" s="372"/>
      <c r="PBI4" s="372"/>
      <c r="PBJ4" s="372"/>
      <c r="PBK4" s="372"/>
      <c r="PBL4" s="372"/>
      <c r="PBM4" s="372"/>
      <c r="PBN4" s="372"/>
      <c r="PBO4" s="372"/>
      <c r="PBP4" s="372"/>
      <c r="PBQ4" s="372"/>
      <c r="PBR4" s="372"/>
      <c r="PBS4" s="372"/>
      <c r="PBT4" s="372"/>
      <c r="PBU4" s="372"/>
      <c r="PBV4" s="372"/>
      <c r="PBW4" s="372"/>
      <c r="PBX4" s="372"/>
      <c r="PBY4" s="372"/>
      <c r="PBZ4" s="372"/>
      <c r="PCA4" s="372"/>
      <c r="PCB4" s="372"/>
      <c r="PCC4" s="372"/>
      <c r="PCD4" s="372"/>
      <c r="PCE4" s="372"/>
      <c r="PCF4" s="372"/>
      <c r="PCG4" s="372"/>
      <c r="PCH4" s="372"/>
      <c r="PCI4" s="372"/>
      <c r="PCJ4" s="372"/>
      <c r="PCK4" s="372"/>
      <c r="PCL4" s="372"/>
      <c r="PCM4" s="372"/>
      <c r="PCN4" s="372"/>
      <c r="PCO4" s="372"/>
      <c r="PCP4" s="372"/>
      <c r="PCQ4" s="372"/>
      <c r="PCR4" s="372"/>
      <c r="PCS4" s="372"/>
      <c r="PCT4" s="372"/>
      <c r="PCU4" s="372"/>
      <c r="PCV4" s="372"/>
      <c r="PCW4" s="372"/>
      <c r="PCX4" s="372"/>
      <c r="PCY4" s="372"/>
      <c r="PCZ4" s="372"/>
      <c r="PDA4" s="372"/>
      <c r="PDB4" s="372"/>
      <c r="PDC4" s="372"/>
      <c r="PDD4" s="372"/>
      <c r="PDE4" s="372"/>
      <c r="PDF4" s="372"/>
      <c r="PDG4" s="372"/>
      <c r="PDH4" s="372"/>
      <c r="PDI4" s="372"/>
      <c r="PDJ4" s="372"/>
      <c r="PDK4" s="372"/>
      <c r="PDL4" s="372"/>
      <c r="PDM4" s="372"/>
      <c r="PDN4" s="372"/>
      <c r="PDO4" s="372"/>
      <c r="PDP4" s="372"/>
      <c r="PDQ4" s="372"/>
      <c r="PDR4" s="372"/>
      <c r="PDS4" s="372"/>
      <c r="PDT4" s="372"/>
      <c r="PDU4" s="372"/>
      <c r="PDV4" s="372"/>
      <c r="PDW4" s="372"/>
      <c r="PDX4" s="372"/>
      <c r="PDY4" s="372"/>
      <c r="PDZ4" s="372"/>
      <c r="PEA4" s="372"/>
      <c r="PEB4" s="372"/>
      <c r="PEC4" s="372"/>
      <c r="PED4" s="372"/>
      <c r="PEE4" s="372"/>
      <c r="PEF4" s="372"/>
      <c r="PEG4" s="372"/>
      <c r="PEH4" s="372"/>
      <c r="PEI4" s="372"/>
      <c r="PEJ4" s="372"/>
      <c r="PEK4" s="372"/>
      <c r="PEL4" s="372"/>
      <c r="PEM4" s="372"/>
      <c r="PEN4" s="372"/>
      <c r="PEO4" s="372"/>
      <c r="PEP4" s="372"/>
      <c r="PEQ4" s="372"/>
      <c r="PER4" s="372"/>
      <c r="PES4" s="372"/>
      <c r="PET4" s="372"/>
      <c r="PEU4" s="372"/>
      <c r="PEV4" s="372"/>
      <c r="PEW4" s="372"/>
      <c r="PEX4" s="372"/>
      <c r="PEY4" s="372"/>
      <c r="PEZ4" s="372"/>
      <c r="PFA4" s="372"/>
      <c r="PFB4" s="372"/>
      <c r="PFC4" s="372"/>
      <c r="PFD4" s="372"/>
      <c r="PFE4" s="372"/>
      <c r="PFF4" s="372"/>
      <c r="PFG4" s="372"/>
      <c r="PFH4" s="372"/>
      <c r="PFI4" s="372"/>
      <c r="PFJ4" s="372"/>
      <c r="PFK4" s="372"/>
      <c r="PFL4" s="372"/>
      <c r="PFM4" s="372"/>
      <c r="PFN4" s="372"/>
      <c r="PFO4" s="372"/>
      <c r="PFP4" s="372"/>
      <c r="PFQ4" s="372"/>
      <c r="PFR4" s="372"/>
      <c r="PFS4" s="372"/>
      <c r="PFT4" s="372"/>
      <c r="PFU4" s="372"/>
      <c r="PFV4" s="372"/>
      <c r="PFW4" s="372"/>
      <c r="PFX4" s="372"/>
      <c r="PFY4" s="372"/>
      <c r="PFZ4" s="372"/>
      <c r="PGA4" s="372"/>
      <c r="PGB4" s="372"/>
      <c r="PGC4" s="372"/>
      <c r="PGD4" s="372"/>
      <c r="PGE4" s="372"/>
      <c r="PGF4" s="372"/>
      <c r="PGG4" s="372"/>
      <c r="PGH4" s="372"/>
      <c r="PGI4" s="372"/>
      <c r="PGJ4" s="372"/>
      <c r="PGK4" s="372"/>
      <c r="PGL4" s="372"/>
      <c r="PGM4" s="372"/>
      <c r="PGN4" s="372"/>
      <c r="PGO4" s="372"/>
      <c r="PGP4" s="372"/>
      <c r="PGQ4" s="372"/>
      <c r="PGR4" s="372"/>
      <c r="PGS4" s="372"/>
      <c r="PGT4" s="372"/>
      <c r="PGU4" s="372"/>
      <c r="PGV4" s="372"/>
      <c r="PGW4" s="372"/>
      <c r="PGX4" s="372"/>
      <c r="PGY4" s="372"/>
      <c r="PGZ4" s="372"/>
      <c r="PHA4" s="372"/>
      <c r="PHB4" s="372"/>
      <c r="PHC4" s="372"/>
      <c r="PHD4" s="372"/>
      <c r="PHE4" s="372"/>
      <c r="PHF4" s="372"/>
      <c r="PHG4" s="372"/>
      <c r="PHH4" s="372"/>
      <c r="PHI4" s="372"/>
      <c r="PHJ4" s="372"/>
      <c r="PHK4" s="372"/>
      <c r="PHL4" s="372"/>
      <c r="PHM4" s="372"/>
      <c r="PHN4" s="372"/>
      <c r="PHO4" s="372"/>
      <c r="PHP4" s="372"/>
      <c r="PHQ4" s="372"/>
      <c r="PHR4" s="372"/>
      <c r="PHS4" s="372"/>
      <c r="PHT4" s="372"/>
      <c r="PHU4" s="372"/>
      <c r="PHV4" s="372"/>
      <c r="PHW4" s="372"/>
      <c r="PHX4" s="372"/>
      <c r="PHY4" s="372"/>
      <c r="PHZ4" s="372"/>
      <c r="PIA4" s="372"/>
      <c r="PIB4" s="372"/>
      <c r="PIC4" s="372"/>
      <c r="PID4" s="372"/>
      <c r="PIE4" s="372"/>
      <c r="PIF4" s="372"/>
      <c r="PIG4" s="372"/>
      <c r="PIH4" s="372"/>
      <c r="PII4" s="372"/>
      <c r="PIJ4" s="372"/>
      <c r="PIK4" s="372"/>
      <c r="PIL4" s="372"/>
      <c r="PIM4" s="372"/>
      <c r="PIN4" s="372"/>
      <c r="PIO4" s="372"/>
      <c r="PIP4" s="372"/>
      <c r="PIQ4" s="372"/>
      <c r="PIR4" s="372"/>
      <c r="PIS4" s="372"/>
      <c r="PIT4" s="372"/>
      <c r="PIU4" s="372"/>
      <c r="PIV4" s="372"/>
      <c r="PIW4" s="372"/>
      <c r="PIX4" s="372"/>
      <c r="PIY4" s="372"/>
      <c r="PIZ4" s="372"/>
      <c r="PJA4" s="372"/>
      <c r="PJB4" s="372"/>
      <c r="PJC4" s="372"/>
      <c r="PJD4" s="372"/>
      <c r="PJE4" s="372"/>
      <c r="PJF4" s="372"/>
      <c r="PJG4" s="372"/>
      <c r="PJH4" s="372"/>
      <c r="PJI4" s="372"/>
      <c r="PJJ4" s="372"/>
      <c r="PJK4" s="372"/>
      <c r="PJL4" s="372"/>
      <c r="PJM4" s="372"/>
      <c r="PJN4" s="372"/>
      <c r="PJO4" s="372"/>
      <c r="PJP4" s="372"/>
      <c r="PJQ4" s="372"/>
      <c r="PJR4" s="372"/>
      <c r="PJS4" s="372"/>
      <c r="PJT4" s="372"/>
      <c r="PJU4" s="372"/>
      <c r="PJV4" s="372"/>
      <c r="PJW4" s="372"/>
      <c r="PJX4" s="372"/>
      <c r="PJY4" s="372"/>
      <c r="PJZ4" s="372"/>
      <c r="PKA4" s="372"/>
      <c r="PKB4" s="372"/>
      <c r="PKC4" s="372"/>
      <c r="PKD4" s="372"/>
      <c r="PKE4" s="372"/>
      <c r="PKF4" s="372"/>
      <c r="PKG4" s="372"/>
      <c r="PKH4" s="372"/>
      <c r="PKI4" s="372"/>
      <c r="PKJ4" s="372"/>
      <c r="PKK4" s="372"/>
      <c r="PKL4" s="372"/>
      <c r="PKM4" s="372"/>
      <c r="PKN4" s="372"/>
      <c r="PKO4" s="372"/>
      <c r="PKP4" s="372"/>
      <c r="PKQ4" s="372"/>
      <c r="PKR4" s="372"/>
      <c r="PKS4" s="372"/>
      <c r="PKT4" s="372"/>
      <c r="PKU4" s="372"/>
      <c r="PKV4" s="372"/>
      <c r="PKW4" s="372"/>
      <c r="PKX4" s="372"/>
      <c r="PKY4" s="372"/>
      <c r="PKZ4" s="372"/>
      <c r="PLA4" s="372"/>
      <c r="PLB4" s="372"/>
      <c r="PLC4" s="372"/>
      <c r="PLD4" s="372"/>
      <c r="PLE4" s="372"/>
      <c r="PLF4" s="372"/>
      <c r="PLG4" s="372"/>
      <c r="PLH4" s="372"/>
      <c r="PLI4" s="372"/>
      <c r="PLJ4" s="372"/>
      <c r="PLK4" s="372"/>
      <c r="PLL4" s="372"/>
      <c r="PLM4" s="372"/>
      <c r="PLN4" s="372"/>
      <c r="PLO4" s="372"/>
      <c r="PLP4" s="372"/>
      <c r="PLQ4" s="372"/>
      <c r="PLR4" s="372"/>
      <c r="PLS4" s="372"/>
      <c r="PLT4" s="372"/>
      <c r="PLU4" s="372"/>
      <c r="PLV4" s="372"/>
      <c r="PLW4" s="372"/>
      <c r="PLX4" s="372"/>
      <c r="PLY4" s="372"/>
      <c r="PLZ4" s="372"/>
      <c r="PMA4" s="372"/>
      <c r="PMB4" s="372"/>
      <c r="PMC4" s="372"/>
      <c r="PMD4" s="372"/>
      <c r="PME4" s="372"/>
      <c r="PMF4" s="372"/>
      <c r="PMG4" s="372"/>
      <c r="PMH4" s="372"/>
      <c r="PMI4" s="372"/>
      <c r="PMJ4" s="372"/>
      <c r="PMK4" s="372"/>
      <c r="PML4" s="372"/>
      <c r="PMM4" s="372"/>
      <c r="PMN4" s="372"/>
      <c r="PMO4" s="372"/>
      <c r="PMP4" s="372"/>
      <c r="PMQ4" s="372"/>
      <c r="PMR4" s="372"/>
      <c r="PMS4" s="372"/>
      <c r="PMT4" s="372"/>
      <c r="PMU4" s="372"/>
      <c r="PMV4" s="372"/>
      <c r="PMW4" s="372"/>
      <c r="PMX4" s="372"/>
      <c r="PMY4" s="372"/>
      <c r="PMZ4" s="372"/>
      <c r="PNA4" s="372"/>
      <c r="PNB4" s="372"/>
      <c r="PNC4" s="372"/>
      <c r="PND4" s="372"/>
      <c r="PNE4" s="372"/>
      <c r="PNF4" s="372"/>
      <c r="PNG4" s="372"/>
      <c r="PNH4" s="372"/>
      <c r="PNI4" s="372"/>
      <c r="PNJ4" s="372"/>
      <c r="PNK4" s="372"/>
      <c r="PNL4" s="372"/>
      <c r="PNM4" s="372"/>
      <c r="PNN4" s="372"/>
      <c r="PNO4" s="372"/>
      <c r="PNP4" s="372"/>
      <c r="PNQ4" s="372"/>
      <c r="PNR4" s="372"/>
      <c r="PNS4" s="372"/>
      <c r="PNT4" s="372"/>
      <c r="PNU4" s="372"/>
      <c r="PNV4" s="372"/>
      <c r="PNW4" s="372"/>
      <c r="PNX4" s="372"/>
      <c r="PNY4" s="372"/>
      <c r="PNZ4" s="372"/>
      <c r="POA4" s="372"/>
      <c r="POB4" s="372"/>
      <c r="POC4" s="372"/>
      <c r="POD4" s="372"/>
      <c r="POE4" s="372"/>
      <c r="POF4" s="372"/>
      <c r="POG4" s="372"/>
      <c r="POH4" s="372"/>
      <c r="POI4" s="372"/>
      <c r="POJ4" s="372"/>
      <c r="POK4" s="372"/>
      <c r="POL4" s="372"/>
      <c r="POM4" s="372"/>
      <c r="PON4" s="372"/>
      <c r="POO4" s="372"/>
      <c r="POP4" s="372"/>
      <c r="POQ4" s="372"/>
      <c r="POR4" s="372"/>
      <c r="POS4" s="372"/>
      <c r="POT4" s="372"/>
      <c r="POU4" s="372"/>
      <c r="POV4" s="372"/>
      <c r="POW4" s="372"/>
      <c r="POX4" s="372"/>
      <c r="POY4" s="372"/>
      <c r="POZ4" s="372"/>
      <c r="PPA4" s="372"/>
      <c r="PPB4" s="372"/>
      <c r="PPC4" s="372"/>
      <c r="PPD4" s="372"/>
      <c r="PPE4" s="372"/>
      <c r="PPF4" s="372"/>
      <c r="PPG4" s="372"/>
      <c r="PPH4" s="372"/>
      <c r="PPI4" s="372"/>
      <c r="PPJ4" s="372"/>
      <c r="PPK4" s="372"/>
      <c r="PPL4" s="372"/>
      <c r="PPM4" s="372"/>
      <c r="PPN4" s="372"/>
      <c r="PPO4" s="372"/>
      <c r="PPP4" s="372"/>
      <c r="PPQ4" s="372"/>
      <c r="PPR4" s="372"/>
      <c r="PPS4" s="372"/>
      <c r="PPT4" s="372"/>
      <c r="PPU4" s="372"/>
      <c r="PPV4" s="372"/>
      <c r="PPW4" s="372"/>
      <c r="PPX4" s="372"/>
      <c r="PPY4" s="372"/>
      <c r="PPZ4" s="372"/>
      <c r="PQA4" s="372"/>
      <c r="PQB4" s="372"/>
      <c r="PQC4" s="372"/>
      <c r="PQD4" s="372"/>
      <c r="PQE4" s="372"/>
      <c r="PQF4" s="372"/>
      <c r="PQG4" s="372"/>
      <c r="PQH4" s="372"/>
      <c r="PQI4" s="372"/>
      <c r="PQJ4" s="372"/>
      <c r="PQK4" s="372"/>
      <c r="PQL4" s="372"/>
      <c r="PQM4" s="372"/>
      <c r="PQN4" s="372"/>
      <c r="PQO4" s="372"/>
      <c r="PQP4" s="372"/>
      <c r="PQQ4" s="372"/>
      <c r="PQR4" s="372"/>
      <c r="PQS4" s="372"/>
      <c r="PQT4" s="372"/>
      <c r="PQU4" s="372"/>
      <c r="PQV4" s="372"/>
      <c r="PQW4" s="372"/>
      <c r="PQX4" s="372"/>
      <c r="PQY4" s="372"/>
      <c r="PQZ4" s="372"/>
      <c r="PRA4" s="372"/>
      <c r="PRB4" s="372"/>
      <c r="PRC4" s="372"/>
      <c r="PRD4" s="372"/>
      <c r="PRE4" s="372"/>
      <c r="PRF4" s="372"/>
      <c r="PRG4" s="372"/>
      <c r="PRH4" s="372"/>
      <c r="PRI4" s="372"/>
      <c r="PRJ4" s="372"/>
      <c r="PRK4" s="372"/>
      <c r="PRL4" s="372"/>
      <c r="PRM4" s="372"/>
      <c r="PRN4" s="372"/>
      <c r="PRO4" s="372"/>
      <c r="PRP4" s="372"/>
      <c r="PRQ4" s="372"/>
      <c r="PRR4" s="372"/>
      <c r="PRS4" s="372"/>
      <c r="PRT4" s="372"/>
      <c r="PRU4" s="372"/>
      <c r="PRV4" s="372"/>
      <c r="PRW4" s="372"/>
      <c r="PRX4" s="372"/>
      <c r="PRY4" s="372"/>
      <c r="PRZ4" s="372"/>
      <c r="PSA4" s="372"/>
      <c r="PSB4" s="372"/>
      <c r="PSC4" s="372"/>
      <c r="PSD4" s="372"/>
      <c r="PSE4" s="372"/>
      <c r="PSF4" s="372"/>
      <c r="PSG4" s="372"/>
      <c r="PSH4" s="372"/>
      <c r="PSI4" s="372"/>
      <c r="PSJ4" s="372"/>
      <c r="PSK4" s="372"/>
      <c r="PSL4" s="372"/>
      <c r="PSM4" s="372"/>
      <c r="PSN4" s="372"/>
      <c r="PSO4" s="372"/>
      <c r="PSP4" s="372"/>
      <c r="PSQ4" s="372"/>
      <c r="PSR4" s="372"/>
      <c r="PSS4" s="372"/>
      <c r="PST4" s="372"/>
      <c r="PSU4" s="372"/>
      <c r="PSV4" s="372"/>
      <c r="PSW4" s="372"/>
      <c r="PSX4" s="372"/>
      <c r="PSY4" s="372"/>
      <c r="PSZ4" s="372"/>
      <c r="PTA4" s="372"/>
      <c r="PTB4" s="372"/>
      <c r="PTC4" s="372"/>
      <c r="PTD4" s="372"/>
      <c r="PTE4" s="372"/>
      <c r="PTF4" s="372"/>
      <c r="PTG4" s="372"/>
      <c r="PTH4" s="372"/>
      <c r="PTI4" s="372"/>
      <c r="PTJ4" s="372"/>
      <c r="PTK4" s="372"/>
      <c r="PTL4" s="372"/>
      <c r="PTM4" s="372"/>
      <c r="PTN4" s="372"/>
      <c r="PTO4" s="372"/>
      <c r="PTP4" s="372"/>
      <c r="PTQ4" s="372"/>
      <c r="PTR4" s="372"/>
      <c r="PTS4" s="372"/>
      <c r="PTT4" s="372"/>
      <c r="PTU4" s="372"/>
      <c r="PTV4" s="372"/>
      <c r="PTW4" s="372"/>
      <c r="PTX4" s="372"/>
      <c r="PTY4" s="372"/>
      <c r="PTZ4" s="372"/>
      <c r="PUA4" s="372"/>
      <c r="PUB4" s="372"/>
      <c r="PUC4" s="372"/>
      <c r="PUD4" s="372"/>
      <c r="PUE4" s="372"/>
      <c r="PUF4" s="372"/>
      <c r="PUG4" s="372"/>
      <c r="PUH4" s="372"/>
      <c r="PUI4" s="372"/>
      <c r="PUJ4" s="372"/>
      <c r="PUK4" s="372"/>
      <c r="PUL4" s="372"/>
      <c r="PUM4" s="372"/>
      <c r="PUN4" s="372"/>
      <c r="PUO4" s="372"/>
      <c r="PUP4" s="372"/>
      <c r="PUQ4" s="372"/>
      <c r="PUR4" s="372"/>
      <c r="PUS4" s="372"/>
      <c r="PUT4" s="372"/>
      <c r="PUU4" s="372"/>
      <c r="PUV4" s="372"/>
      <c r="PUW4" s="372"/>
      <c r="PUX4" s="372"/>
      <c r="PUY4" s="372"/>
      <c r="PUZ4" s="372"/>
      <c r="PVA4" s="372"/>
      <c r="PVB4" s="372"/>
      <c r="PVC4" s="372"/>
      <c r="PVD4" s="372"/>
      <c r="PVE4" s="372"/>
      <c r="PVF4" s="372"/>
      <c r="PVG4" s="372"/>
      <c r="PVH4" s="372"/>
      <c r="PVI4" s="372"/>
      <c r="PVJ4" s="372"/>
      <c r="PVK4" s="372"/>
      <c r="PVL4" s="372"/>
      <c r="PVM4" s="372"/>
      <c r="PVN4" s="372"/>
      <c r="PVO4" s="372"/>
      <c r="PVP4" s="372"/>
      <c r="PVQ4" s="372"/>
      <c r="PVR4" s="372"/>
      <c r="PVS4" s="372"/>
      <c r="PVT4" s="372"/>
      <c r="PVU4" s="372"/>
      <c r="PVV4" s="372"/>
      <c r="PVW4" s="372"/>
      <c r="PVX4" s="372"/>
      <c r="PVY4" s="372"/>
      <c r="PVZ4" s="372"/>
      <c r="PWA4" s="372"/>
      <c r="PWB4" s="372"/>
      <c r="PWC4" s="372"/>
      <c r="PWD4" s="372"/>
      <c r="PWE4" s="372"/>
      <c r="PWF4" s="372"/>
      <c r="PWG4" s="372"/>
      <c r="PWH4" s="372"/>
      <c r="PWI4" s="372"/>
      <c r="PWJ4" s="372"/>
      <c r="PWK4" s="372"/>
      <c r="PWL4" s="372"/>
      <c r="PWM4" s="372"/>
      <c r="PWN4" s="372"/>
      <c r="PWO4" s="372"/>
      <c r="PWP4" s="372"/>
      <c r="PWQ4" s="372"/>
      <c r="PWR4" s="372"/>
      <c r="PWS4" s="372"/>
      <c r="PWT4" s="372"/>
      <c r="PWU4" s="372"/>
      <c r="PWV4" s="372"/>
      <c r="PWW4" s="372"/>
      <c r="PWX4" s="372"/>
      <c r="PWY4" s="372"/>
      <c r="PWZ4" s="372"/>
      <c r="PXA4" s="372"/>
      <c r="PXB4" s="372"/>
      <c r="PXC4" s="372"/>
      <c r="PXD4" s="372"/>
      <c r="PXE4" s="372"/>
      <c r="PXF4" s="372"/>
      <c r="PXG4" s="372"/>
      <c r="PXH4" s="372"/>
      <c r="PXI4" s="372"/>
      <c r="PXJ4" s="372"/>
      <c r="PXK4" s="372"/>
      <c r="PXL4" s="372"/>
      <c r="PXM4" s="372"/>
      <c r="PXN4" s="372"/>
      <c r="PXO4" s="372"/>
      <c r="PXP4" s="372"/>
      <c r="PXQ4" s="372"/>
      <c r="PXR4" s="372"/>
      <c r="PXS4" s="372"/>
      <c r="PXT4" s="372"/>
      <c r="PXU4" s="372"/>
      <c r="PXV4" s="372"/>
      <c r="PXW4" s="372"/>
      <c r="PXX4" s="372"/>
      <c r="PXY4" s="372"/>
      <c r="PXZ4" s="372"/>
      <c r="PYA4" s="372"/>
      <c r="PYB4" s="372"/>
      <c r="PYC4" s="372"/>
      <c r="PYD4" s="372"/>
      <c r="PYE4" s="372"/>
      <c r="PYF4" s="372"/>
      <c r="PYG4" s="372"/>
      <c r="PYH4" s="372"/>
      <c r="PYI4" s="372"/>
      <c r="PYJ4" s="372"/>
      <c r="PYK4" s="372"/>
      <c r="PYL4" s="372"/>
      <c r="PYM4" s="372"/>
      <c r="PYN4" s="372"/>
      <c r="PYO4" s="372"/>
      <c r="PYP4" s="372"/>
      <c r="PYQ4" s="372"/>
      <c r="PYR4" s="372"/>
      <c r="PYS4" s="372"/>
      <c r="PYT4" s="372"/>
      <c r="PYU4" s="372"/>
      <c r="PYV4" s="372"/>
      <c r="PYW4" s="372"/>
      <c r="PYX4" s="372"/>
      <c r="PYY4" s="372"/>
      <c r="PYZ4" s="372"/>
      <c r="PZA4" s="372"/>
      <c r="PZB4" s="372"/>
      <c r="PZC4" s="372"/>
      <c r="PZD4" s="372"/>
      <c r="PZE4" s="372"/>
      <c r="PZF4" s="372"/>
      <c r="PZG4" s="372"/>
      <c r="PZH4" s="372"/>
      <c r="PZI4" s="372"/>
      <c r="PZJ4" s="372"/>
      <c r="PZK4" s="372"/>
      <c r="PZL4" s="372"/>
      <c r="PZM4" s="372"/>
      <c r="PZN4" s="372"/>
      <c r="PZO4" s="372"/>
      <c r="PZP4" s="372"/>
      <c r="PZQ4" s="372"/>
      <c r="PZR4" s="372"/>
      <c r="PZS4" s="372"/>
      <c r="PZT4" s="372"/>
      <c r="PZU4" s="372"/>
      <c r="PZV4" s="372"/>
      <c r="PZW4" s="372"/>
      <c r="PZX4" s="372"/>
      <c r="PZY4" s="372"/>
      <c r="PZZ4" s="372"/>
      <c r="QAA4" s="372"/>
      <c r="QAB4" s="372"/>
      <c r="QAC4" s="372"/>
      <c r="QAD4" s="372"/>
      <c r="QAE4" s="372"/>
      <c r="QAF4" s="372"/>
      <c r="QAG4" s="372"/>
      <c r="QAH4" s="372"/>
      <c r="QAI4" s="372"/>
      <c r="QAJ4" s="372"/>
      <c r="QAK4" s="372"/>
      <c r="QAL4" s="372"/>
      <c r="QAM4" s="372"/>
      <c r="QAN4" s="372"/>
      <c r="QAO4" s="372"/>
      <c r="QAP4" s="372"/>
      <c r="QAQ4" s="372"/>
      <c r="QAR4" s="372"/>
      <c r="QAS4" s="372"/>
      <c r="QAT4" s="372"/>
      <c r="QAU4" s="372"/>
      <c r="QAV4" s="372"/>
      <c r="QAW4" s="372"/>
      <c r="QAX4" s="372"/>
      <c r="QAY4" s="372"/>
      <c r="QAZ4" s="372"/>
      <c r="QBA4" s="372"/>
      <c r="QBB4" s="372"/>
      <c r="QBC4" s="372"/>
      <c r="QBD4" s="372"/>
      <c r="QBE4" s="372"/>
      <c r="QBF4" s="372"/>
      <c r="QBG4" s="372"/>
      <c r="QBH4" s="372"/>
      <c r="QBI4" s="372"/>
      <c r="QBJ4" s="372"/>
      <c r="QBK4" s="372"/>
      <c r="QBL4" s="372"/>
      <c r="QBM4" s="372"/>
      <c r="QBN4" s="372"/>
      <c r="QBO4" s="372"/>
      <c r="QBP4" s="372"/>
      <c r="QBQ4" s="372"/>
      <c r="QBR4" s="372"/>
      <c r="QBS4" s="372"/>
      <c r="QBT4" s="372"/>
      <c r="QBU4" s="372"/>
      <c r="QBV4" s="372"/>
      <c r="QBW4" s="372"/>
      <c r="QBX4" s="372"/>
      <c r="QBY4" s="372"/>
      <c r="QBZ4" s="372"/>
      <c r="QCA4" s="372"/>
      <c r="QCB4" s="372"/>
      <c r="QCC4" s="372"/>
      <c r="QCD4" s="372"/>
      <c r="QCE4" s="372"/>
      <c r="QCF4" s="372"/>
      <c r="QCG4" s="372"/>
      <c r="QCH4" s="372"/>
      <c r="QCI4" s="372"/>
      <c r="QCJ4" s="372"/>
      <c r="QCK4" s="372"/>
      <c r="QCL4" s="372"/>
      <c r="QCM4" s="372"/>
      <c r="QCN4" s="372"/>
      <c r="QCO4" s="372"/>
      <c r="QCP4" s="372"/>
      <c r="QCQ4" s="372"/>
      <c r="QCR4" s="372"/>
      <c r="QCS4" s="372"/>
      <c r="QCT4" s="372"/>
      <c r="QCU4" s="372"/>
      <c r="QCV4" s="372"/>
      <c r="QCW4" s="372"/>
      <c r="QCX4" s="372"/>
      <c r="QCY4" s="372"/>
      <c r="QCZ4" s="372"/>
      <c r="QDA4" s="372"/>
      <c r="QDB4" s="372"/>
      <c r="QDC4" s="372"/>
      <c r="QDD4" s="372"/>
      <c r="QDE4" s="372"/>
      <c r="QDF4" s="372"/>
      <c r="QDG4" s="372"/>
      <c r="QDH4" s="372"/>
      <c r="QDI4" s="372"/>
      <c r="QDJ4" s="372"/>
      <c r="QDK4" s="372"/>
      <c r="QDL4" s="372"/>
      <c r="QDM4" s="372"/>
      <c r="QDN4" s="372"/>
      <c r="QDO4" s="372"/>
      <c r="QDP4" s="372"/>
      <c r="QDQ4" s="372"/>
      <c r="QDR4" s="372"/>
      <c r="QDS4" s="372"/>
      <c r="QDT4" s="372"/>
      <c r="QDU4" s="372"/>
      <c r="QDV4" s="372"/>
      <c r="QDW4" s="372"/>
      <c r="QDX4" s="372"/>
      <c r="QDY4" s="372"/>
      <c r="QDZ4" s="372"/>
      <c r="QEA4" s="372"/>
      <c r="QEB4" s="372"/>
      <c r="QEC4" s="372"/>
      <c r="QED4" s="372"/>
      <c r="QEE4" s="372"/>
      <c r="QEF4" s="372"/>
      <c r="QEG4" s="372"/>
      <c r="QEH4" s="372"/>
      <c r="QEI4" s="372"/>
      <c r="QEJ4" s="372"/>
      <c r="QEK4" s="372"/>
      <c r="QEL4" s="372"/>
      <c r="QEM4" s="372"/>
      <c r="QEN4" s="372"/>
      <c r="QEO4" s="372"/>
      <c r="QEP4" s="372"/>
      <c r="QEQ4" s="372"/>
      <c r="QER4" s="372"/>
      <c r="QES4" s="372"/>
      <c r="QET4" s="372"/>
      <c r="QEU4" s="372"/>
      <c r="QEV4" s="372"/>
      <c r="QEW4" s="372"/>
      <c r="QEX4" s="372"/>
      <c r="QEY4" s="372"/>
      <c r="QEZ4" s="372"/>
      <c r="QFA4" s="372"/>
      <c r="QFB4" s="372"/>
      <c r="QFC4" s="372"/>
      <c r="QFD4" s="372"/>
      <c r="QFE4" s="372"/>
      <c r="QFF4" s="372"/>
      <c r="QFG4" s="372"/>
      <c r="QFH4" s="372"/>
      <c r="QFI4" s="372"/>
      <c r="QFJ4" s="372"/>
      <c r="QFK4" s="372"/>
      <c r="QFL4" s="372"/>
      <c r="QFM4" s="372"/>
      <c r="QFN4" s="372"/>
      <c r="QFO4" s="372"/>
      <c r="QFP4" s="372"/>
      <c r="QFQ4" s="372"/>
      <c r="QFR4" s="372"/>
      <c r="QFS4" s="372"/>
      <c r="QFT4" s="372"/>
      <c r="QFU4" s="372"/>
      <c r="QFV4" s="372"/>
      <c r="QFW4" s="372"/>
      <c r="QFX4" s="372"/>
      <c r="QFY4" s="372"/>
      <c r="QFZ4" s="372"/>
      <c r="QGA4" s="372"/>
      <c r="QGB4" s="372"/>
      <c r="QGC4" s="372"/>
      <c r="QGD4" s="372"/>
      <c r="QGE4" s="372"/>
      <c r="QGF4" s="372"/>
      <c r="QGG4" s="372"/>
      <c r="QGH4" s="372"/>
      <c r="QGI4" s="372"/>
      <c r="QGJ4" s="372"/>
      <c r="QGK4" s="372"/>
      <c r="QGL4" s="372"/>
      <c r="QGM4" s="372"/>
      <c r="QGN4" s="372"/>
      <c r="QGO4" s="372"/>
      <c r="QGP4" s="372"/>
      <c r="QGQ4" s="372"/>
      <c r="QGR4" s="372"/>
      <c r="QGS4" s="372"/>
      <c r="QGT4" s="372"/>
      <c r="QGU4" s="372"/>
      <c r="QGV4" s="372"/>
      <c r="QGW4" s="372"/>
      <c r="QGX4" s="372"/>
      <c r="QGY4" s="372"/>
      <c r="QGZ4" s="372"/>
      <c r="QHA4" s="372"/>
      <c r="QHB4" s="372"/>
      <c r="QHC4" s="372"/>
      <c r="QHD4" s="372"/>
      <c r="QHE4" s="372"/>
      <c r="QHF4" s="372"/>
      <c r="QHG4" s="372"/>
      <c r="QHH4" s="372"/>
      <c r="QHI4" s="372"/>
      <c r="QHJ4" s="372"/>
      <c r="QHK4" s="372"/>
      <c r="QHL4" s="372"/>
      <c r="QHM4" s="372"/>
      <c r="QHN4" s="372"/>
      <c r="QHO4" s="372"/>
      <c r="QHP4" s="372"/>
      <c r="QHQ4" s="372"/>
      <c r="QHR4" s="372"/>
      <c r="QHS4" s="372"/>
      <c r="QHT4" s="372"/>
      <c r="QHU4" s="372"/>
      <c r="QHV4" s="372"/>
      <c r="QHW4" s="372"/>
      <c r="QHX4" s="372"/>
      <c r="QHY4" s="372"/>
      <c r="QHZ4" s="372"/>
      <c r="QIA4" s="372"/>
      <c r="QIB4" s="372"/>
      <c r="QIC4" s="372"/>
      <c r="QID4" s="372"/>
      <c r="QIE4" s="372"/>
      <c r="QIF4" s="372"/>
      <c r="QIG4" s="372"/>
      <c r="QIH4" s="372"/>
      <c r="QII4" s="372"/>
      <c r="QIJ4" s="372"/>
      <c r="QIK4" s="372"/>
      <c r="QIL4" s="372"/>
      <c r="QIM4" s="372"/>
      <c r="QIN4" s="372"/>
      <c r="QIO4" s="372"/>
      <c r="QIP4" s="372"/>
      <c r="QIQ4" s="372"/>
      <c r="QIR4" s="372"/>
      <c r="QIS4" s="372"/>
      <c r="QIT4" s="372"/>
      <c r="QIU4" s="372"/>
      <c r="QIV4" s="372"/>
      <c r="QIW4" s="372"/>
      <c r="QIX4" s="372"/>
      <c r="QIY4" s="372"/>
      <c r="QIZ4" s="372"/>
      <c r="QJA4" s="372"/>
      <c r="QJB4" s="372"/>
      <c r="QJC4" s="372"/>
      <c r="QJD4" s="372"/>
      <c r="QJE4" s="372"/>
      <c r="QJF4" s="372"/>
      <c r="QJG4" s="372"/>
      <c r="QJH4" s="372"/>
      <c r="QJI4" s="372"/>
      <c r="QJJ4" s="372"/>
      <c r="QJK4" s="372"/>
      <c r="QJL4" s="372"/>
      <c r="QJM4" s="372"/>
      <c r="QJN4" s="372"/>
      <c r="QJO4" s="372"/>
      <c r="QJP4" s="372"/>
      <c r="QJQ4" s="372"/>
      <c r="QJR4" s="372"/>
      <c r="QJS4" s="372"/>
      <c r="QJT4" s="372"/>
      <c r="QJU4" s="372"/>
      <c r="QJV4" s="372"/>
      <c r="QJW4" s="372"/>
      <c r="QJX4" s="372"/>
      <c r="QJY4" s="372"/>
      <c r="QJZ4" s="372"/>
      <c r="QKA4" s="372"/>
      <c r="QKB4" s="372"/>
      <c r="QKC4" s="372"/>
      <c r="QKD4" s="372"/>
      <c r="QKE4" s="372"/>
      <c r="QKF4" s="372"/>
      <c r="QKG4" s="372"/>
      <c r="QKH4" s="372"/>
      <c r="QKI4" s="372"/>
      <c r="QKJ4" s="372"/>
      <c r="QKK4" s="372"/>
      <c r="QKL4" s="372"/>
      <c r="QKM4" s="372"/>
      <c r="QKN4" s="372"/>
      <c r="QKO4" s="372"/>
      <c r="QKP4" s="372"/>
      <c r="QKQ4" s="372"/>
      <c r="QKR4" s="372"/>
      <c r="QKS4" s="372"/>
      <c r="QKT4" s="372"/>
      <c r="QKU4" s="372"/>
      <c r="QKV4" s="372"/>
      <c r="QKW4" s="372"/>
      <c r="QKX4" s="372"/>
      <c r="QKY4" s="372"/>
      <c r="QKZ4" s="372"/>
      <c r="QLA4" s="372"/>
      <c r="QLB4" s="372"/>
      <c r="QLC4" s="372"/>
      <c r="QLD4" s="372"/>
      <c r="QLE4" s="372"/>
      <c r="QLF4" s="372"/>
      <c r="QLG4" s="372"/>
      <c r="QLH4" s="372"/>
      <c r="QLI4" s="372"/>
      <c r="QLJ4" s="372"/>
      <c r="QLK4" s="372"/>
      <c r="QLL4" s="372"/>
      <c r="QLM4" s="372"/>
      <c r="QLN4" s="372"/>
      <c r="QLO4" s="372"/>
      <c r="QLP4" s="372"/>
      <c r="QLQ4" s="372"/>
      <c r="QLR4" s="372"/>
      <c r="QLS4" s="372"/>
      <c r="QLT4" s="372"/>
      <c r="QLU4" s="372"/>
      <c r="QLV4" s="372"/>
      <c r="QLW4" s="372"/>
      <c r="QLX4" s="372"/>
      <c r="QLY4" s="372"/>
      <c r="QLZ4" s="372"/>
      <c r="QMA4" s="372"/>
      <c r="QMB4" s="372"/>
      <c r="QMC4" s="372"/>
      <c r="QMD4" s="372"/>
      <c r="QME4" s="372"/>
      <c r="QMF4" s="372"/>
      <c r="QMG4" s="372"/>
      <c r="QMH4" s="372"/>
      <c r="QMI4" s="372"/>
      <c r="QMJ4" s="372"/>
      <c r="QMK4" s="372"/>
      <c r="QML4" s="372"/>
      <c r="QMM4" s="372"/>
      <c r="QMN4" s="372"/>
      <c r="QMO4" s="372"/>
      <c r="QMP4" s="372"/>
      <c r="QMQ4" s="372"/>
      <c r="QMR4" s="372"/>
      <c r="QMS4" s="372"/>
      <c r="QMT4" s="372"/>
      <c r="QMU4" s="372"/>
      <c r="QMV4" s="372"/>
      <c r="QMW4" s="372"/>
      <c r="QMX4" s="372"/>
      <c r="QMY4" s="372"/>
      <c r="QMZ4" s="372"/>
      <c r="QNA4" s="372"/>
      <c r="QNB4" s="372"/>
      <c r="QNC4" s="372"/>
      <c r="QND4" s="372"/>
      <c r="QNE4" s="372"/>
      <c r="QNF4" s="372"/>
      <c r="QNG4" s="372"/>
      <c r="QNH4" s="372"/>
      <c r="QNI4" s="372"/>
      <c r="QNJ4" s="372"/>
      <c r="QNK4" s="372"/>
      <c r="QNL4" s="372"/>
      <c r="QNM4" s="372"/>
      <c r="QNN4" s="372"/>
      <c r="QNO4" s="372"/>
      <c r="QNP4" s="372"/>
      <c r="QNQ4" s="372"/>
      <c r="QNR4" s="372"/>
      <c r="QNS4" s="372"/>
      <c r="QNT4" s="372"/>
      <c r="QNU4" s="372"/>
      <c r="QNV4" s="372"/>
      <c r="QNW4" s="372"/>
      <c r="QNX4" s="372"/>
      <c r="QNY4" s="372"/>
      <c r="QNZ4" s="372"/>
      <c r="QOA4" s="372"/>
      <c r="QOB4" s="372"/>
      <c r="QOC4" s="372"/>
      <c r="QOD4" s="372"/>
      <c r="QOE4" s="372"/>
      <c r="QOF4" s="372"/>
      <c r="QOG4" s="372"/>
      <c r="QOH4" s="372"/>
      <c r="QOI4" s="372"/>
      <c r="QOJ4" s="372"/>
      <c r="QOK4" s="372"/>
      <c r="QOL4" s="372"/>
      <c r="QOM4" s="372"/>
      <c r="QON4" s="372"/>
      <c r="QOO4" s="372"/>
      <c r="QOP4" s="372"/>
      <c r="QOQ4" s="372"/>
      <c r="QOR4" s="372"/>
      <c r="QOS4" s="372"/>
      <c r="QOT4" s="372"/>
      <c r="QOU4" s="372"/>
      <c r="QOV4" s="372"/>
      <c r="QOW4" s="372"/>
      <c r="QOX4" s="372"/>
      <c r="QOY4" s="372"/>
      <c r="QOZ4" s="372"/>
      <c r="QPA4" s="372"/>
      <c r="QPB4" s="372"/>
      <c r="QPC4" s="372"/>
      <c r="QPD4" s="372"/>
      <c r="QPE4" s="372"/>
      <c r="QPF4" s="372"/>
      <c r="QPG4" s="372"/>
      <c r="QPH4" s="372"/>
      <c r="QPI4" s="372"/>
      <c r="QPJ4" s="372"/>
      <c r="QPK4" s="372"/>
      <c r="QPL4" s="372"/>
      <c r="QPM4" s="372"/>
      <c r="QPN4" s="372"/>
      <c r="QPO4" s="372"/>
      <c r="QPP4" s="372"/>
      <c r="QPQ4" s="372"/>
      <c r="QPR4" s="372"/>
      <c r="QPS4" s="372"/>
      <c r="QPT4" s="372"/>
      <c r="QPU4" s="372"/>
      <c r="QPV4" s="372"/>
      <c r="QPW4" s="372"/>
      <c r="QPX4" s="372"/>
      <c r="QPY4" s="372"/>
      <c r="QPZ4" s="372"/>
      <c r="QQA4" s="372"/>
      <c r="QQB4" s="372"/>
      <c r="QQC4" s="372"/>
      <c r="QQD4" s="372"/>
      <c r="QQE4" s="372"/>
      <c r="QQF4" s="372"/>
      <c r="QQG4" s="372"/>
      <c r="QQH4" s="372"/>
      <c r="QQI4" s="372"/>
      <c r="QQJ4" s="372"/>
      <c r="QQK4" s="372"/>
      <c r="QQL4" s="372"/>
      <c r="QQM4" s="372"/>
      <c r="QQN4" s="372"/>
      <c r="QQO4" s="372"/>
      <c r="QQP4" s="372"/>
      <c r="QQQ4" s="372"/>
      <c r="QQR4" s="372"/>
      <c r="QQS4" s="372"/>
      <c r="QQT4" s="372"/>
      <c r="QQU4" s="372"/>
      <c r="QQV4" s="372"/>
      <c r="QQW4" s="372"/>
      <c r="QQX4" s="372"/>
      <c r="QQY4" s="372"/>
      <c r="QQZ4" s="372"/>
      <c r="QRA4" s="372"/>
      <c r="QRB4" s="372"/>
      <c r="QRC4" s="372"/>
      <c r="QRD4" s="372"/>
      <c r="QRE4" s="372"/>
      <c r="QRF4" s="372"/>
      <c r="QRG4" s="372"/>
      <c r="QRH4" s="372"/>
      <c r="QRI4" s="372"/>
      <c r="QRJ4" s="372"/>
      <c r="QRK4" s="372"/>
      <c r="QRL4" s="372"/>
      <c r="QRM4" s="372"/>
      <c r="QRN4" s="372"/>
      <c r="QRO4" s="372"/>
      <c r="QRP4" s="372"/>
      <c r="QRQ4" s="372"/>
      <c r="QRR4" s="372"/>
      <c r="QRS4" s="372"/>
      <c r="QRT4" s="372"/>
      <c r="QRU4" s="372"/>
      <c r="QRV4" s="372"/>
      <c r="QRW4" s="372"/>
      <c r="QRX4" s="372"/>
      <c r="QRY4" s="372"/>
      <c r="QRZ4" s="372"/>
      <c r="QSA4" s="372"/>
      <c r="QSB4" s="372"/>
      <c r="QSC4" s="372"/>
      <c r="QSD4" s="372"/>
      <c r="QSE4" s="372"/>
      <c r="QSF4" s="372"/>
      <c r="QSG4" s="372"/>
      <c r="QSH4" s="372"/>
      <c r="QSI4" s="372"/>
      <c r="QSJ4" s="372"/>
      <c r="QSK4" s="372"/>
      <c r="QSL4" s="372"/>
      <c r="QSM4" s="372"/>
      <c r="QSN4" s="372"/>
      <c r="QSO4" s="372"/>
      <c r="QSP4" s="372"/>
      <c r="QSQ4" s="372"/>
      <c r="QSR4" s="372"/>
      <c r="QSS4" s="372"/>
      <c r="QST4" s="372"/>
      <c r="QSU4" s="372"/>
      <c r="QSV4" s="372"/>
      <c r="QSW4" s="372"/>
      <c r="QSX4" s="372"/>
      <c r="QSY4" s="372"/>
      <c r="QSZ4" s="372"/>
      <c r="QTA4" s="372"/>
      <c r="QTB4" s="372"/>
      <c r="QTC4" s="372"/>
      <c r="QTD4" s="372"/>
      <c r="QTE4" s="372"/>
      <c r="QTF4" s="372"/>
      <c r="QTG4" s="372"/>
      <c r="QTH4" s="372"/>
      <c r="QTI4" s="372"/>
      <c r="QTJ4" s="372"/>
      <c r="QTK4" s="372"/>
      <c r="QTL4" s="372"/>
      <c r="QTM4" s="372"/>
      <c r="QTN4" s="372"/>
      <c r="QTO4" s="372"/>
      <c r="QTP4" s="372"/>
      <c r="QTQ4" s="372"/>
      <c r="QTR4" s="372"/>
      <c r="QTS4" s="372"/>
      <c r="QTT4" s="372"/>
      <c r="QTU4" s="372"/>
      <c r="QTV4" s="372"/>
      <c r="QTW4" s="372"/>
      <c r="QTX4" s="372"/>
      <c r="QTY4" s="372"/>
      <c r="QTZ4" s="372"/>
      <c r="QUA4" s="372"/>
      <c r="QUB4" s="372"/>
      <c r="QUC4" s="372"/>
      <c r="QUD4" s="372"/>
      <c r="QUE4" s="372"/>
      <c r="QUF4" s="372"/>
      <c r="QUG4" s="372"/>
      <c r="QUH4" s="372"/>
      <c r="QUI4" s="372"/>
      <c r="QUJ4" s="372"/>
      <c r="QUK4" s="372"/>
      <c r="QUL4" s="372"/>
      <c r="QUM4" s="372"/>
      <c r="QUN4" s="372"/>
      <c r="QUO4" s="372"/>
      <c r="QUP4" s="372"/>
      <c r="QUQ4" s="372"/>
      <c r="QUR4" s="372"/>
      <c r="QUS4" s="372"/>
      <c r="QUT4" s="372"/>
      <c r="QUU4" s="372"/>
      <c r="QUV4" s="372"/>
      <c r="QUW4" s="372"/>
      <c r="QUX4" s="372"/>
      <c r="QUY4" s="372"/>
      <c r="QUZ4" s="372"/>
      <c r="QVA4" s="372"/>
      <c r="QVB4" s="372"/>
      <c r="QVC4" s="372"/>
      <c r="QVD4" s="372"/>
      <c r="QVE4" s="372"/>
      <c r="QVF4" s="372"/>
      <c r="QVG4" s="372"/>
      <c r="QVH4" s="372"/>
      <c r="QVI4" s="372"/>
      <c r="QVJ4" s="372"/>
      <c r="QVK4" s="372"/>
      <c r="QVL4" s="372"/>
      <c r="QVM4" s="372"/>
      <c r="QVN4" s="372"/>
      <c r="QVO4" s="372"/>
      <c r="QVP4" s="372"/>
      <c r="QVQ4" s="372"/>
      <c r="QVR4" s="372"/>
      <c r="QVS4" s="372"/>
      <c r="QVT4" s="372"/>
      <c r="QVU4" s="372"/>
      <c r="QVV4" s="372"/>
      <c r="QVW4" s="372"/>
      <c r="QVX4" s="372"/>
      <c r="QVY4" s="372"/>
      <c r="QVZ4" s="372"/>
      <c r="QWA4" s="372"/>
      <c r="QWB4" s="372"/>
      <c r="QWC4" s="372"/>
      <c r="QWD4" s="372"/>
      <c r="QWE4" s="372"/>
      <c r="QWF4" s="372"/>
      <c r="QWG4" s="372"/>
      <c r="QWH4" s="372"/>
      <c r="QWI4" s="372"/>
      <c r="QWJ4" s="372"/>
      <c r="QWK4" s="372"/>
      <c r="QWL4" s="372"/>
      <c r="QWM4" s="372"/>
      <c r="QWN4" s="372"/>
      <c r="QWO4" s="372"/>
      <c r="QWP4" s="372"/>
      <c r="QWQ4" s="372"/>
      <c r="QWR4" s="372"/>
      <c r="QWS4" s="372"/>
      <c r="QWT4" s="372"/>
      <c r="QWU4" s="372"/>
      <c r="QWV4" s="372"/>
      <c r="QWW4" s="372"/>
      <c r="QWX4" s="372"/>
      <c r="QWY4" s="372"/>
      <c r="QWZ4" s="372"/>
      <c r="QXA4" s="372"/>
      <c r="QXB4" s="372"/>
      <c r="QXC4" s="372"/>
      <c r="QXD4" s="372"/>
      <c r="QXE4" s="372"/>
      <c r="QXF4" s="372"/>
      <c r="QXG4" s="372"/>
      <c r="QXH4" s="372"/>
      <c r="QXI4" s="372"/>
      <c r="QXJ4" s="372"/>
      <c r="QXK4" s="372"/>
      <c r="QXL4" s="372"/>
      <c r="QXM4" s="372"/>
      <c r="QXN4" s="372"/>
      <c r="QXO4" s="372"/>
      <c r="QXP4" s="372"/>
      <c r="QXQ4" s="372"/>
      <c r="QXR4" s="372"/>
      <c r="QXS4" s="372"/>
      <c r="QXT4" s="372"/>
      <c r="QXU4" s="372"/>
      <c r="QXV4" s="372"/>
      <c r="QXW4" s="372"/>
      <c r="QXX4" s="372"/>
      <c r="QXY4" s="372"/>
      <c r="QXZ4" s="372"/>
      <c r="QYA4" s="372"/>
      <c r="QYB4" s="372"/>
      <c r="QYC4" s="372"/>
      <c r="QYD4" s="372"/>
      <c r="QYE4" s="372"/>
      <c r="QYF4" s="372"/>
      <c r="QYG4" s="372"/>
      <c r="QYH4" s="372"/>
      <c r="QYI4" s="372"/>
      <c r="QYJ4" s="372"/>
      <c r="QYK4" s="372"/>
      <c r="QYL4" s="372"/>
      <c r="QYM4" s="372"/>
      <c r="QYN4" s="372"/>
      <c r="QYO4" s="372"/>
      <c r="QYP4" s="372"/>
      <c r="QYQ4" s="372"/>
      <c r="QYR4" s="372"/>
      <c r="QYS4" s="372"/>
      <c r="QYT4" s="372"/>
      <c r="QYU4" s="372"/>
      <c r="QYV4" s="372"/>
      <c r="QYW4" s="372"/>
      <c r="QYX4" s="372"/>
      <c r="QYY4" s="372"/>
      <c r="QYZ4" s="372"/>
      <c r="QZA4" s="372"/>
      <c r="QZB4" s="372"/>
      <c r="QZC4" s="372"/>
      <c r="QZD4" s="372"/>
      <c r="QZE4" s="372"/>
      <c r="QZF4" s="372"/>
      <c r="QZG4" s="372"/>
      <c r="QZH4" s="372"/>
      <c r="QZI4" s="372"/>
      <c r="QZJ4" s="372"/>
      <c r="QZK4" s="372"/>
      <c r="QZL4" s="372"/>
      <c r="QZM4" s="372"/>
      <c r="QZN4" s="372"/>
      <c r="QZO4" s="372"/>
      <c r="QZP4" s="372"/>
      <c r="QZQ4" s="372"/>
      <c r="QZR4" s="372"/>
      <c r="QZS4" s="372"/>
      <c r="QZT4" s="372"/>
      <c r="QZU4" s="372"/>
      <c r="QZV4" s="372"/>
      <c r="QZW4" s="372"/>
      <c r="QZX4" s="372"/>
      <c r="QZY4" s="372"/>
      <c r="QZZ4" s="372"/>
      <c r="RAA4" s="372"/>
      <c r="RAB4" s="372"/>
      <c r="RAC4" s="372"/>
      <c r="RAD4" s="372"/>
      <c r="RAE4" s="372"/>
      <c r="RAF4" s="372"/>
      <c r="RAG4" s="372"/>
      <c r="RAH4" s="372"/>
      <c r="RAI4" s="372"/>
      <c r="RAJ4" s="372"/>
      <c r="RAK4" s="372"/>
      <c r="RAL4" s="372"/>
      <c r="RAM4" s="372"/>
      <c r="RAN4" s="372"/>
      <c r="RAO4" s="372"/>
      <c r="RAP4" s="372"/>
      <c r="RAQ4" s="372"/>
      <c r="RAR4" s="372"/>
      <c r="RAS4" s="372"/>
      <c r="RAT4" s="372"/>
      <c r="RAU4" s="372"/>
      <c r="RAV4" s="372"/>
      <c r="RAW4" s="372"/>
      <c r="RAX4" s="372"/>
      <c r="RAY4" s="372"/>
      <c r="RAZ4" s="372"/>
      <c r="RBA4" s="372"/>
      <c r="RBB4" s="372"/>
      <c r="RBC4" s="372"/>
      <c r="RBD4" s="372"/>
      <c r="RBE4" s="372"/>
      <c r="RBF4" s="372"/>
      <c r="RBG4" s="372"/>
      <c r="RBH4" s="372"/>
      <c r="RBI4" s="372"/>
      <c r="RBJ4" s="372"/>
      <c r="RBK4" s="372"/>
      <c r="RBL4" s="372"/>
      <c r="RBM4" s="372"/>
      <c r="RBN4" s="372"/>
      <c r="RBO4" s="372"/>
      <c r="RBP4" s="372"/>
      <c r="RBQ4" s="372"/>
      <c r="RBR4" s="372"/>
      <c r="RBS4" s="372"/>
      <c r="RBT4" s="372"/>
      <c r="RBU4" s="372"/>
      <c r="RBV4" s="372"/>
      <c r="RBW4" s="372"/>
      <c r="RBX4" s="372"/>
      <c r="RBY4" s="372"/>
      <c r="RBZ4" s="372"/>
      <c r="RCA4" s="372"/>
      <c r="RCB4" s="372"/>
      <c r="RCC4" s="372"/>
      <c r="RCD4" s="372"/>
      <c r="RCE4" s="372"/>
      <c r="RCF4" s="372"/>
      <c r="RCG4" s="372"/>
      <c r="RCH4" s="372"/>
      <c r="RCI4" s="372"/>
      <c r="RCJ4" s="372"/>
      <c r="RCK4" s="372"/>
      <c r="RCL4" s="372"/>
      <c r="RCM4" s="372"/>
      <c r="RCN4" s="372"/>
      <c r="RCO4" s="372"/>
      <c r="RCP4" s="372"/>
      <c r="RCQ4" s="372"/>
      <c r="RCR4" s="372"/>
      <c r="RCS4" s="372"/>
      <c r="RCT4" s="372"/>
      <c r="RCU4" s="372"/>
      <c r="RCV4" s="372"/>
      <c r="RCW4" s="372"/>
      <c r="RCX4" s="372"/>
      <c r="RCY4" s="372"/>
      <c r="RCZ4" s="372"/>
      <c r="RDA4" s="372"/>
      <c r="RDB4" s="372"/>
      <c r="RDC4" s="372"/>
      <c r="RDD4" s="372"/>
      <c r="RDE4" s="372"/>
      <c r="RDF4" s="372"/>
      <c r="RDG4" s="372"/>
      <c r="RDH4" s="372"/>
      <c r="RDI4" s="372"/>
      <c r="RDJ4" s="372"/>
      <c r="RDK4" s="372"/>
      <c r="RDL4" s="372"/>
      <c r="RDM4" s="372"/>
      <c r="RDN4" s="372"/>
      <c r="RDO4" s="372"/>
      <c r="RDP4" s="372"/>
      <c r="RDQ4" s="372"/>
      <c r="RDR4" s="372"/>
      <c r="RDS4" s="372"/>
      <c r="RDT4" s="372"/>
      <c r="RDU4" s="372"/>
      <c r="RDV4" s="372"/>
      <c r="RDW4" s="372"/>
      <c r="RDX4" s="372"/>
      <c r="RDY4" s="372"/>
      <c r="RDZ4" s="372"/>
      <c r="REA4" s="372"/>
      <c r="REB4" s="372"/>
      <c r="REC4" s="372"/>
      <c r="RED4" s="372"/>
      <c r="REE4" s="372"/>
      <c r="REF4" s="372"/>
      <c r="REG4" s="372"/>
      <c r="REH4" s="372"/>
      <c r="REI4" s="372"/>
      <c r="REJ4" s="372"/>
      <c r="REK4" s="372"/>
      <c r="REL4" s="372"/>
      <c r="REM4" s="372"/>
      <c r="REN4" s="372"/>
      <c r="REO4" s="372"/>
      <c r="REP4" s="372"/>
      <c r="REQ4" s="372"/>
      <c r="RER4" s="372"/>
      <c r="RES4" s="372"/>
      <c r="RET4" s="372"/>
      <c r="REU4" s="372"/>
      <c r="REV4" s="372"/>
      <c r="REW4" s="372"/>
      <c r="REX4" s="372"/>
      <c r="REY4" s="372"/>
      <c r="REZ4" s="372"/>
      <c r="RFA4" s="372"/>
      <c r="RFB4" s="372"/>
      <c r="RFC4" s="372"/>
      <c r="RFD4" s="372"/>
      <c r="RFE4" s="372"/>
      <c r="RFF4" s="372"/>
      <c r="RFG4" s="372"/>
      <c r="RFH4" s="372"/>
      <c r="RFI4" s="372"/>
      <c r="RFJ4" s="372"/>
      <c r="RFK4" s="372"/>
      <c r="RFL4" s="372"/>
      <c r="RFM4" s="372"/>
      <c r="RFN4" s="372"/>
      <c r="RFO4" s="372"/>
      <c r="RFP4" s="372"/>
      <c r="RFQ4" s="372"/>
      <c r="RFR4" s="372"/>
      <c r="RFS4" s="372"/>
      <c r="RFT4" s="372"/>
      <c r="RFU4" s="372"/>
      <c r="RFV4" s="372"/>
      <c r="RFW4" s="372"/>
      <c r="RFX4" s="372"/>
      <c r="RFY4" s="372"/>
      <c r="RFZ4" s="372"/>
      <c r="RGA4" s="372"/>
      <c r="RGB4" s="372"/>
      <c r="RGC4" s="372"/>
      <c r="RGD4" s="372"/>
      <c r="RGE4" s="372"/>
      <c r="RGF4" s="372"/>
      <c r="RGG4" s="372"/>
      <c r="RGH4" s="372"/>
      <c r="RGI4" s="372"/>
      <c r="RGJ4" s="372"/>
      <c r="RGK4" s="372"/>
      <c r="RGL4" s="372"/>
      <c r="RGM4" s="372"/>
      <c r="RGN4" s="372"/>
      <c r="RGO4" s="372"/>
      <c r="RGP4" s="372"/>
      <c r="RGQ4" s="372"/>
      <c r="RGR4" s="372"/>
      <c r="RGS4" s="372"/>
      <c r="RGT4" s="372"/>
      <c r="RGU4" s="372"/>
      <c r="RGV4" s="372"/>
      <c r="RGW4" s="372"/>
      <c r="RGX4" s="372"/>
      <c r="RGY4" s="372"/>
      <c r="RGZ4" s="372"/>
      <c r="RHA4" s="372"/>
      <c r="RHB4" s="372"/>
      <c r="RHC4" s="372"/>
      <c r="RHD4" s="372"/>
      <c r="RHE4" s="372"/>
      <c r="RHF4" s="372"/>
      <c r="RHG4" s="372"/>
      <c r="RHH4" s="372"/>
      <c r="RHI4" s="372"/>
      <c r="RHJ4" s="372"/>
      <c r="RHK4" s="372"/>
      <c r="RHL4" s="372"/>
      <c r="RHM4" s="372"/>
      <c r="RHN4" s="372"/>
      <c r="RHO4" s="372"/>
      <c r="RHP4" s="372"/>
      <c r="RHQ4" s="372"/>
      <c r="RHR4" s="372"/>
      <c r="RHS4" s="372"/>
      <c r="RHT4" s="372"/>
      <c r="RHU4" s="372"/>
      <c r="RHV4" s="372"/>
      <c r="RHW4" s="372"/>
      <c r="RHX4" s="372"/>
      <c r="RHY4" s="372"/>
      <c r="RHZ4" s="372"/>
      <c r="RIA4" s="372"/>
      <c r="RIB4" s="372"/>
      <c r="RIC4" s="372"/>
      <c r="RID4" s="372"/>
      <c r="RIE4" s="372"/>
      <c r="RIF4" s="372"/>
      <c r="RIG4" s="372"/>
      <c r="RIH4" s="372"/>
      <c r="RII4" s="372"/>
      <c r="RIJ4" s="372"/>
      <c r="RIK4" s="372"/>
      <c r="RIL4" s="372"/>
      <c r="RIM4" s="372"/>
      <c r="RIN4" s="372"/>
      <c r="RIO4" s="372"/>
      <c r="RIP4" s="372"/>
      <c r="RIQ4" s="372"/>
      <c r="RIR4" s="372"/>
      <c r="RIS4" s="372"/>
      <c r="RIT4" s="372"/>
      <c r="RIU4" s="372"/>
      <c r="RIV4" s="372"/>
      <c r="RIW4" s="372"/>
      <c r="RIX4" s="372"/>
      <c r="RIY4" s="372"/>
      <c r="RIZ4" s="372"/>
      <c r="RJA4" s="372"/>
      <c r="RJB4" s="372"/>
      <c r="RJC4" s="372"/>
      <c r="RJD4" s="372"/>
      <c r="RJE4" s="372"/>
      <c r="RJF4" s="372"/>
      <c r="RJG4" s="372"/>
      <c r="RJH4" s="372"/>
      <c r="RJI4" s="372"/>
      <c r="RJJ4" s="372"/>
      <c r="RJK4" s="372"/>
      <c r="RJL4" s="372"/>
      <c r="RJM4" s="372"/>
      <c r="RJN4" s="372"/>
      <c r="RJO4" s="372"/>
      <c r="RJP4" s="372"/>
      <c r="RJQ4" s="372"/>
      <c r="RJR4" s="372"/>
      <c r="RJS4" s="372"/>
      <c r="RJT4" s="372"/>
      <c r="RJU4" s="372"/>
      <c r="RJV4" s="372"/>
      <c r="RJW4" s="372"/>
      <c r="RJX4" s="372"/>
      <c r="RJY4" s="372"/>
      <c r="RJZ4" s="372"/>
      <c r="RKA4" s="372"/>
      <c r="RKB4" s="372"/>
      <c r="RKC4" s="372"/>
      <c r="RKD4" s="372"/>
      <c r="RKE4" s="372"/>
      <c r="RKF4" s="372"/>
      <c r="RKG4" s="372"/>
      <c r="RKH4" s="372"/>
      <c r="RKI4" s="372"/>
      <c r="RKJ4" s="372"/>
      <c r="RKK4" s="372"/>
      <c r="RKL4" s="372"/>
      <c r="RKM4" s="372"/>
      <c r="RKN4" s="372"/>
      <c r="RKO4" s="372"/>
      <c r="RKP4" s="372"/>
      <c r="RKQ4" s="372"/>
      <c r="RKR4" s="372"/>
      <c r="RKS4" s="372"/>
      <c r="RKT4" s="372"/>
      <c r="RKU4" s="372"/>
      <c r="RKV4" s="372"/>
      <c r="RKW4" s="372"/>
      <c r="RKX4" s="372"/>
      <c r="RKY4" s="372"/>
      <c r="RKZ4" s="372"/>
      <c r="RLA4" s="372"/>
      <c r="RLB4" s="372"/>
      <c r="RLC4" s="372"/>
      <c r="RLD4" s="372"/>
      <c r="RLE4" s="372"/>
      <c r="RLF4" s="372"/>
      <c r="RLG4" s="372"/>
      <c r="RLH4" s="372"/>
      <c r="RLI4" s="372"/>
      <c r="RLJ4" s="372"/>
      <c r="RLK4" s="372"/>
      <c r="RLL4" s="372"/>
      <c r="RLM4" s="372"/>
      <c r="RLN4" s="372"/>
      <c r="RLO4" s="372"/>
      <c r="RLP4" s="372"/>
      <c r="RLQ4" s="372"/>
      <c r="RLR4" s="372"/>
      <c r="RLS4" s="372"/>
      <c r="RLT4" s="372"/>
      <c r="RLU4" s="372"/>
      <c r="RLV4" s="372"/>
      <c r="RLW4" s="372"/>
      <c r="RLX4" s="372"/>
      <c r="RLY4" s="372"/>
      <c r="RLZ4" s="372"/>
      <c r="RMA4" s="372"/>
      <c r="RMB4" s="372"/>
      <c r="RMC4" s="372"/>
      <c r="RMD4" s="372"/>
      <c r="RME4" s="372"/>
      <c r="RMF4" s="372"/>
      <c r="RMG4" s="372"/>
      <c r="RMH4" s="372"/>
      <c r="RMI4" s="372"/>
      <c r="RMJ4" s="372"/>
      <c r="RMK4" s="372"/>
      <c r="RML4" s="372"/>
      <c r="RMM4" s="372"/>
      <c r="RMN4" s="372"/>
      <c r="RMO4" s="372"/>
      <c r="RMP4" s="372"/>
      <c r="RMQ4" s="372"/>
      <c r="RMR4" s="372"/>
      <c r="RMS4" s="372"/>
      <c r="RMT4" s="372"/>
      <c r="RMU4" s="372"/>
      <c r="RMV4" s="372"/>
      <c r="RMW4" s="372"/>
      <c r="RMX4" s="372"/>
      <c r="RMY4" s="372"/>
      <c r="RMZ4" s="372"/>
      <c r="RNA4" s="372"/>
      <c r="RNB4" s="372"/>
      <c r="RNC4" s="372"/>
      <c r="RND4" s="372"/>
      <c r="RNE4" s="372"/>
      <c r="RNF4" s="372"/>
      <c r="RNG4" s="372"/>
      <c r="RNH4" s="372"/>
      <c r="RNI4" s="372"/>
      <c r="RNJ4" s="372"/>
      <c r="RNK4" s="372"/>
      <c r="RNL4" s="372"/>
      <c r="RNM4" s="372"/>
      <c r="RNN4" s="372"/>
      <c r="RNO4" s="372"/>
      <c r="RNP4" s="372"/>
      <c r="RNQ4" s="372"/>
      <c r="RNR4" s="372"/>
      <c r="RNS4" s="372"/>
      <c r="RNT4" s="372"/>
      <c r="RNU4" s="372"/>
      <c r="RNV4" s="372"/>
      <c r="RNW4" s="372"/>
      <c r="RNX4" s="372"/>
      <c r="RNY4" s="372"/>
      <c r="RNZ4" s="372"/>
      <c r="ROA4" s="372"/>
      <c r="ROB4" s="372"/>
      <c r="ROC4" s="372"/>
      <c r="ROD4" s="372"/>
      <c r="ROE4" s="372"/>
      <c r="ROF4" s="372"/>
      <c r="ROG4" s="372"/>
      <c r="ROH4" s="372"/>
      <c r="ROI4" s="372"/>
      <c r="ROJ4" s="372"/>
      <c r="ROK4" s="372"/>
      <c r="ROL4" s="372"/>
      <c r="ROM4" s="372"/>
      <c r="RON4" s="372"/>
      <c r="ROO4" s="372"/>
      <c r="ROP4" s="372"/>
      <c r="ROQ4" s="372"/>
      <c r="ROR4" s="372"/>
      <c r="ROS4" s="372"/>
      <c r="ROT4" s="372"/>
      <c r="ROU4" s="372"/>
      <c r="ROV4" s="372"/>
      <c r="ROW4" s="372"/>
      <c r="ROX4" s="372"/>
      <c r="ROY4" s="372"/>
      <c r="ROZ4" s="372"/>
      <c r="RPA4" s="372"/>
      <c r="RPB4" s="372"/>
      <c r="RPC4" s="372"/>
      <c r="RPD4" s="372"/>
      <c r="RPE4" s="372"/>
      <c r="RPF4" s="372"/>
      <c r="RPG4" s="372"/>
      <c r="RPH4" s="372"/>
      <c r="RPI4" s="372"/>
      <c r="RPJ4" s="372"/>
      <c r="RPK4" s="372"/>
      <c r="RPL4" s="372"/>
      <c r="RPM4" s="372"/>
      <c r="RPN4" s="372"/>
      <c r="RPO4" s="372"/>
      <c r="RPP4" s="372"/>
      <c r="RPQ4" s="372"/>
      <c r="RPR4" s="372"/>
      <c r="RPS4" s="372"/>
      <c r="RPT4" s="372"/>
      <c r="RPU4" s="372"/>
      <c r="RPV4" s="372"/>
      <c r="RPW4" s="372"/>
      <c r="RPX4" s="372"/>
      <c r="RPY4" s="372"/>
      <c r="RPZ4" s="372"/>
      <c r="RQA4" s="372"/>
      <c r="RQB4" s="372"/>
      <c r="RQC4" s="372"/>
      <c r="RQD4" s="372"/>
      <c r="RQE4" s="372"/>
      <c r="RQF4" s="372"/>
      <c r="RQG4" s="372"/>
      <c r="RQH4" s="372"/>
      <c r="RQI4" s="372"/>
      <c r="RQJ4" s="372"/>
      <c r="RQK4" s="372"/>
      <c r="RQL4" s="372"/>
      <c r="RQM4" s="372"/>
      <c r="RQN4" s="372"/>
      <c r="RQO4" s="372"/>
      <c r="RQP4" s="372"/>
      <c r="RQQ4" s="372"/>
      <c r="RQR4" s="372"/>
      <c r="RQS4" s="372"/>
      <c r="RQT4" s="372"/>
      <c r="RQU4" s="372"/>
      <c r="RQV4" s="372"/>
      <c r="RQW4" s="372"/>
      <c r="RQX4" s="372"/>
      <c r="RQY4" s="372"/>
      <c r="RQZ4" s="372"/>
      <c r="RRA4" s="372"/>
      <c r="RRB4" s="372"/>
      <c r="RRC4" s="372"/>
      <c r="RRD4" s="372"/>
      <c r="RRE4" s="372"/>
      <c r="RRF4" s="372"/>
      <c r="RRG4" s="372"/>
      <c r="RRH4" s="372"/>
      <c r="RRI4" s="372"/>
      <c r="RRJ4" s="372"/>
      <c r="RRK4" s="372"/>
      <c r="RRL4" s="372"/>
      <c r="RRM4" s="372"/>
      <c r="RRN4" s="372"/>
      <c r="RRO4" s="372"/>
      <c r="RRP4" s="372"/>
      <c r="RRQ4" s="372"/>
      <c r="RRR4" s="372"/>
      <c r="RRS4" s="372"/>
      <c r="RRT4" s="372"/>
      <c r="RRU4" s="372"/>
      <c r="RRV4" s="372"/>
      <c r="RRW4" s="372"/>
      <c r="RRX4" s="372"/>
      <c r="RRY4" s="372"/>
      <c r="RRZ4" s="372"/>
      <c r="RSA4" s="372"/>
      <c r="RSB4" s="372"/>
      <c r="RSC4" s="372"/>
      <c r="RSD4" s="372"/>
      <c r="RSE4" s="372"/>
      <c r="RSF4" s="372"/>
      <c r="RSG4" s="372"/>
      <c r="RSH4" s="372"/>
      <c r="RSI4" s="372"/>
      <c r="RSJ4" s="372"/>
      <c r="RSK4" s="372"/>
      <c r="RSL4" s="372"/>
      <c r="RSM4" s="372"/>
      <c r="RSN4" s="372"/>
      <c r="RSO4" s="372"/>
      <c r="RSP4" s="372"/>
      <c r="RSQ4" s="372"/>
      <c r="RSR4" s="372"/>
      <c r="RSS4" s="372"/>
      <c r="RST4" s="372"/>
      <c r="RSU4" s="372"/>
      <c r="RSV4" s="372"/>
      <c r="RSW4" s="372"/>
      <c r="RSX4" s="372"/>
      <c r="RSY4" s="372"/>
      <c r="RSZ4" s="372"/>
      <c r="RTA4" s="372"/>
      <c r="RTB4" s="372"/>
      <c r="RTC4" s="372"/>
      <c r="RTD4" s="372"/>
      <c r="RTE4" s="372"/>
      <c r="RTF4" s="372"/>
      <c r="RTG4" s="372"/>
      <c r="RTH4" s="372"/>
      <c r="RTI4" s="372"/>
      <c r="RTJ4" s="372"/>
      <c r="RTK4" s="372"/>
      <c r="RTL4" s="372"/>
      <c r="RTM4" s="372"/>
      <c r="RTN4" s="372"/>
      <c r="RTO4" s="372"/>
      <c r="RTP4" s="372"/>
      <c r="RTQ4" s="372"/>
      <c r="RTR4" s="372"/>
      <c r="RTS4" s="372"/>
      <c r="RTT4" s="372"/>
      <c r="RTU4" s="372"/>
      <c r="RTV4" s="372"/>
      <c r="RTW4" s="372"/>
      <c r="RTX4" s="372"/>
      <c r="RTY4" s="372"/>
      <c r="RTZ4" s="372"/>
      <c r="RUA4" s="372"/>
      <c r="RUB4" s="372"/>
      <c r="RUC4" s="372"/>
      <c r="RUD4" s="372"/>
      <c r="RUE4" s="372"/>
      <c r="RUF4" s="372"/>
      <c r="RUG4" s="372"/>
      <c r="RUH4" s="372"/>
      <c r="RUI4" s="372"/>
      <c r="RUJ4" s="372"/>
      <c r="RUK4" s="372"/>
      <c r="RUL4" s="372"/>
      <c r="RUM4" s="372"/>
      <c r="RUN4" s="372"/>
      <c r="RUO4" s="372"/>
      <c r="RUP4" s="372"/>
      <c r="RUQ4" s="372"/>
      <c r="RUR4" s="372"/>
      <c r="RUS4" s="372"/>
      <c r="RUT4" s="372"/>
      <c r="RUU4" s="372"/>
      <c r="RUV4" s="372"/>
      <c r="RUW4" s="372"/>
      <c r="RUX4" s="372"/>
      <c r="RUY4" s="372"/>
      <c r="RUZ4" s="372"/>
      <c r="RVA4" s="372"/>
      <c r="RVB4" s="372"/>
      <c r="RVC4" s="372"/>
      <c r="RVD4" s="372"/>
      <c r="RVE4" s="372"/>
      <c r="RVF4" s="372"/>
      <c r="RVG4" s="372"/>
      <c r="RVH4" s="372"/>
      <c r="RVI4" s="372"/>
      <c r="RVJ4" s="372"/>
      <c r="RVK4" s="372"/>
      <c r="RVL4" s="372"/>
      <c r="RVM4" s="372"/>
      <c r="RVN4" s="372"/>
      <c r="RVO4" s="372"/>
      <c r="RVP4" s="372"/>
      <c r="RVQ4" s="372"/>
      <c r="RVR4" s="372"/>
      <c r="RVS4" s="372"/>
      <c r="RVT4" s="372"/>
      <c r="RVU4" s="372"/>
      <c r="RVV4" s="372"/>
      <c r="RVW4" s="372"/>
      <c r="RVX4" s="372"/>
      <c r="RVY4" s="372"/>
      <c r="RVZ4" s="372"/>
      <c r="RWA4" s="372"/>
      <c r="RWB4" s="372"/>
      <c r="RWC4" s="372"/>
      <c r="RWD4" s="372"/>
      <c r="RWE4" s="372"/>
      <c r="RWF4" s="372"/>
      <c r="RWG4" s="372"/>
      <c r="RWH4" s="372"/>
      <c r="RWI4" s="372"/>
      <c r="RWJ4" s="372"/>
      <c r="RWK4" s="372"/>
      <c r="RWL4" s="372"/>
      <c r="RWM4" s="372"/>
      <c r="RWN4" s="372"/>
      <c r="RWO4" s="372"/>
      <c r="RWP4" s="372"/>
      <c r="RWQ4" s="372"/>
      <c r="RWR4" s="372"/>
      <c r="RWS4" s="372"/>
      <c r="RWT4" s="372"/>
      <c r="RWU4" s="372"/>
      <c r="RWV4" s="372"/>
      <c r="RWW4" s="372"/>
      <c r="RWX4" s="372"/>
      <c r="RWY4" s="372"/>
      <c r="RWZ4" s="372"/>
      <c r="RXA4" s="372"/>
      <c r="RXB4" s="372"/>
      <c r="RXC4" s="372"/>
      <c r="RXD4" s="372"/>
      <c r="RXE4" s="372"/>
      <c r="RXF4" s="372"/>
      <c r="RXG4" s="372"/>
      <c r="RXH4" s="372"/>
      <c r="RXI4" s="372"/>
      <c r="RXJ4" s="372"/>
      <c r="RXK4" s="372"/>
      <c r="RXL4" s="372"/>
      <c r="RXM4" s="372"/>
      <c r="RXN4" s="372"/>
      <c r="RXO4" s="372"/>
      <c r="RXP4" s="372"/>
      <c r="RXQ4" s="372"/>
      <c r="RXR4" s="372"/>
      <c r="RXS4" s="372"/>
      <c r="RXT4" s="372"/>
      <c r="RXU4" s="372"/>
      <c r="RXV4" s="372"/>
      <c r="RXW4" s="372"/>
      <c r="RXX4" s="372"/>
      <c r="RXY4" s="372"/>
      <c r="RXZ4" s="372"/>
      <c r="RYA4" s="372"/>
      <c r="RYB4" s="372"/>
      <c r="RYC4" s="372"/>
      <c r="RYD4" s="372"/>
      <c r="RYE4" s="372"/>
      <c r="RYF4" s="372"/>
      <c r="RYG4" s="372"/>
      <c r="RYH4" s="372"/>
      <c r="RYI4" s="372"/>
      <c r="RYJ4" s="372"/>
      <c r="RYK4" s="372"/>
      <c r="RYL4" s="372"/>
      <c r="RYM4" s="372"/>
      <c r="RYN4" s="372"/>
      <c r="RYO4" s="372"/>
      <c r="RYP4" s="372"/>
      <c r="RYQ4" s="372"/>
      <c r="RYR4" s="372"/>
      <c r="RYS4" s="372"/>
      <c r="RYT4" s="372"/>
      <c r="RYU4" s="372"/>
      <c r="RYV4" s="372"/>
      <c r="RYW4" s="372"/>
      <c r="RYX4" s="372"/>
      <c r="RYY4" s="372"/>
      <c r="RYZ4" s="372"/>
      <c r="RZA4" s="372"/>
      <c r="RZB4" s="372"/>
      <c r="RZC4" s="372"/>
      <c r="RZD4" s="372"/>
      <c r="RZE4" s="372"/>
      <c r="RZF4" s="372"/>
      <c r="RZG4" s="372"/>
      <c r="RZH4" s="372"/>
      <c r="RZI4" s="372"/>
      <c r="RZJ4" s="372"/>
      <c r="RZK4" s="372"/>
      <c r="RZL4" s="372"/>
      <c r="RZM4" s="372"/>
      <c r="RZN4" s="372"/>
      <c r="RZO4" s="372"/>
      <c r="RZP4" s="372"/>
      <c r="RZQ4" s="372"/>
      <c r="RZR4" s="372"/>
      <c r="RZS4" s="372"/>
      <c r="RZT4" s="372"/>
      <c r="RZU4" s="372"/>
      <c r="RZV4" s="372"/>
      <c r="RZW4" s="372"/>
      <c r="RZX4" s="372"/>
      <c r="RZY4" s="372"/>
      <c r="RZZ4" s="372"/>
      <c r="SAA4" s="372"/>
      <c r="SAB4" s="372"/>
      <c r="SAC4" s="372"/>
      <c r="SAD4" s="372"/>
      <c r="SAE4" s="372"/>
      <c r="SAF4" s="372"/>
      <c r="SAG4" s="372"/>
      <c r="SAH4" s="372"/>
      <c r="SAI4" s="372"/>
      <c r="SAJ4" s="372"/>
      <c r="SAK4" s="372"/>
      <c r="SAL4" s="372"/>
      <c r="SAM4" s="372"/>
      <c r="SAN4" s="372"/>
      <c r="SAO4" s="372"/>
      <c r="SAP4" s="372"/>
      <c r="SAQ4" s="372"/>
      <c r="SAR4" s="372"/>
      <c r="SAS4" s="372"/>
      <c r="SAT4" s="372"/>
      <c r="SAU4" s="372"/>
      <c r="SAV4" s="372"/>
      <c r="SAW4" s="372"/>
      <c r="SAX4" s="372"/>
      <c r="SAY4" s="372"/>
      <c r="SAZ4" s="372"/>
      <c r="SBA4" s="372"/>
      <c r="SBB4" s="372"/>
      <c r="SBC4" s="372"/>
      <c r="SBD4" s="372"/>
      <c r="SBE4" s="372"/>
      <c r="SBF4" s="372"/>
      <c r="SBG4" s="372"/>
      <c r="SBH4" s="372"/>
      <c r="SBI4" s="372"/>
      <c r="SBJ4" s="372"/>
      <c r="SBK4" s="372"/>
      <c r="SBL4" s="372"/>
      <c r="SBM4" s="372"/>
      <c r="SBN4" s="372"/>
      <c r="SBO4" s="372"/>
      <c r="SBP4" s="372"/>
      <c r="SBQ4" s="372"/>
      <c r="SBR4" s="372"/>
      <c r="SBS4" s="372"/>
      <c r="SBT4" s="372"/>
      <c r="SBU4" s="372"/>
      <c r="SBV4" s="372"/>
      <c r="SBW4" s="372"/>
      <c r="SBX4" s="372"/>
      <c r="SBY4" s="372"/>
      <c r="SBZ4" s="372"/>
      <c r="SCA4" s="372"/>
      <c r="SCB4" s="372"/>
      <c r="SCC4" s="372"/>
      <c r="SCD4" s="372"/>
      <c r="SCE4" s="372"/>
      <c r="SCF4" s="372"/>
      <c r="SCG4" s="372"/>
      <c r="SCH4" s="372"/>
      <c r="SCI4" s="372"/>
      <c r="SCJ4" s="372"/>
      <c r="SCK4" s="372"/>
      <c r="SCL4" s="372"/>
      <c r="SCM4" s="372"/>
      <c r="SCN4" s="372"/>
      <c r="SCO4" s="372"/>
      <c r="SCP4" s="372"/>
      <c r="SCQ4" s="372"/>
      <c r="SCR4" s="372"/>
      <c r="SCS4" s="372"/>
      <c r="SCT4" s="372"/>
      <c r="SCU4" s="372"/>
      <c r="SCV4" s="372"/>
      <c r="SCW4" s="372"/>
      <c r="SCX4" s="372"/>
      <c r="SCY4" s="372"/>
      <c r="SCZ4" s="372"/>
      <c r="SDA4" s="372"/>
      <c r="SDB4" s="372"/>
      <c r="SDC4" s="372"/>
      <c r="SDD4" s="372"/>
      <c r="SDE4" s="372"/>
      <c r="SDF4" s="372"/>
      <c r="SDG4" s="372"/>
      <c r="SDH4" s="372"/>
      <c r="SDI4" s="372"/>
      <c r="SDJ4" s="372"/>
      <c r="SDK4" s="372"/>
      <c r="SDL4" s="372"/>
      <c r="SDM4" s="372"/>
      <c r="SDN4" s="372"/>
      <c r="SDO4" s="372"/>
      <c r="SDP4" s="372"/>
      <c r="SDQ4" s="372"/>
      <c r="SDR4" s="372"/>
      <c r="SDS4" s="372"/>
      <c r="SDT4" s="372"/>
      <c r="SDU4" s="372"/>
      <c r="SDV4" s="372"/>
      <c r="SDW4" s="372"/>
      <c r="SDX4" s="372"/>
      <c r="SDY4" s="372"/>
      <c r="SDZ4" s="372"/>
      <c r="SEA4" s="372"/>
      <c r="SEB4" s="372"/>
      <c r="SEC4" s="372"/>
      <c r="SED4" s="372"/>
      <c r="SEE4" s="372"/>
      <c r="SEF4" s="372"/>
      <c r="SEG4" s="372"/>
      <c r="SEH4" s="372"/>
      <c r="SEI4" s="372"/>
      <c r="SEJ4" s="372"/>
      <c r="SEK4" s="372"/>
      <c r="SEL4" s="372"/>
      <c r="SEM4" s="372"/>
      <c r="SEN4" s="372"/>
      <c r="SEO4" s="372"/>
      <c r="SEP4" s="372"/>
      <c r="SEQ4" s="372"/>
      <c r="SER4" s="372"/>
      <c r="SES4" s="372"/>
      <c r="SET4" s="372"/>
      <c r="SEU4" s="372"/>
      <c r="SEV4" s="372"/>
      <c r="SEW4" s="372"/>
      <c r="SEX4" s="372"/>
      <c r="SEY4" s="372"/>
      <c r="SEZ4" s="372"/>
      <c r="SFA4" s="372"/>
      <c r="SFB4" s="372"/>
      <c r="SFC4" s="372"/>
      <c r="SFD4" s="372"/>
      <c r="SFE4" s="372"/>
      <c r="SFF4" s="372"/>
      <c r="SFG4" s="372"/>
      <c r="SFH4" s="372"/>
      <c r="SFI4" s="372"/>
      <c r="SFJ4" s="372"/>
      <c r="SFK4" s="372"/>
      <c r="SFL4" s="372"/>
      <c r="SFM4" s="372"/>
      <c r="SFN4" s="372"/>
      <c r="SFO4" s="372"/>
      <c r="SFP4" s="372"/>
      <c r="SFQ4" s="372"/>
      <c r="SFR4" s="372"/>
      <c r="SFS4" s="372"/>
      <c r="SFT4" s="372"/>
      <c r="SFU4" s="372"/>
      <c r="SFV4" s="372"/>
      <c r="SFW4" s="372"/>
      <c r="SFX4" s="372"/>
      <c r="SFY4" s="372"/>
      <c r="SFZ4" s="372"/>
      <c r="SGA4" s="372"/>
      <c r="SGB4" s="372"/>
      <c r="SGC4" s="372"/>
      <c r="SGD4" s="372"/>
      <c r="SGE4" s="372"/>
      <c r="SGF4" s="372"/>
      <c r="SGG4" s="372"/>
      <c r="SGH4" s="372"/>
      <c r="SGI4" s="372"/>
      <c r="SGJ4" s="372"/>
      <c r="SGK4" s="372"/>
      <c r="SGL4" s="372"/>
      <c r="SGM4" s="372"/>
      <c r="SGN4" s="372"/>
      <c r="SGO4" s="372"/>
      <c r="SGP4" s="372"/>
      <c r="SGQ4" s="372"/>
      <c r="SGR4" s="372"/>
      <c r="SGS4" s="372"/>
      <c r="SGT4" s="372"/>
      <c r="SGU4" s="372"/>
      <c r="SGV4" s="372"/>
      <c r="SGW4" s="372"/>
      <c r="SGX4" s="372"/>
      <c r="SGY4" s="372"/>
      <c r="SGZ4" s="372"/>
      <c r="SHA4" s="372"/>
      <c r="SHB4" s="372"/>
      <c r="SHC4" s="372"/>
      <c r="SHD4" s="372"/>
      <c r="SHE4" s="372"/>
      <c r="SHF4" s="372"/>
      <c r="SHG4" s="372"/>
      <c r="SHH4" s="372"/>
      <c r="SHI4" s="372"/>
      <c r="SHJ4" s="372"/>
      <c r="SHK4" s="372"/>
      <c r="SHL4" s="372"/>
      <c r="SHM4" s="372"/>
      <c r="SHN4" s="372"/>
      <c r="SHO4" s="372"/>
      <c r="SHP4" s="372"/>
      <c r="SHQ4" s="372"/>
      <c r="SHR4" s="372"/>
      <c r="SHS4" s="372"/>
      <c r="SHT4" s="372"/>
      <c r="SHU4" s="372"/>
      <c r="SHV4" s="372"/>
      <c r="SHW4" s="372"/>
      <c r="SHX4" s="372"/>
      <c r="SHY4" s="372"/>
      <c r="SHZ4" s="372"/>
      <c r="SIA4" s="372"/>
      <c r="SIB4" s="372"/>
      <c r="SIC4" s="372"/>
      <c r="SID4" s="372"/>
      <c r="SIE4" s="372"/>
      <c r="SIF4" s="372"/>
      <c r="SIG4" s="372"/>
      <c r="SIH4" s="372"/>
      <c r="SII4" s="372"/>
      <c r="SIJ4" s="372"/>
      <c r="SIK4" s="372"/>
      <c r="SIL4" s="372"/>
      <c r="SIM4" s="372"/>
      <c r="SIN4" s="372"/>
      <c r="SIO4" s="372"/>
      <c r="SIP4" s="372"/>
      <c r="SIQ4" s="372"/>
      <c r="SIR4" s="372"/>
      <c r="SIS4" s="372"/>
      <c r="SIT4" s="372"/>
      <c r="SIU4" s="372"/>
      <c r="SIV4" s="372"/>
      <c r="SIW4" s="372"/>
      <c r="SIX4" s="372"/>
      <c r="SIY4" s="372"/>
      <c r="SIZ4" s="372"/>
      <c r="SJA4" s="372"/>
      <c r="SJB4" s="372"/>
      <c r="SJC4" s="372"/>
      <c r="SJD4" s="372"/>
      <c r="SJE4" s="372"/>
      <c r="SJF4" s="372"/>
      <c r="SJG4" s="372"/>
      <c r="SJH4" s="372"/>
      <c r="SJI4" s="372"/>
      <c r="SJJ4" s="372"/>
      <c r="SJK4" s="372"/>
      <c r="SJL4" s="372"/>
      <c r="SJM4" s="372"/>
      <c r="SJN4" s="372"/>
      <c r="SJO4" s="372"/>
      <c r="SJP4" s="372"/>
      <c r="SJQ4" s="372"/>
      <c r="SJR4" s="372"/>
      <c r="SJS4" s="372"/>
      <c r="SJT4" s="372"/>
      <c r="SJU4" s="372"/>
      <c r="SJV4" s="372"/>
      <c r="SJW4" s="372"/>
      <c r="SJX4" s="372"/>
      <c r="SJY4" s="372"/>
      <c r="SJZ4" s="372"/>
      <c r="SKA4" s="372"/>
      <c r="SKB4" s="372"/>
      <c r="SKC4" s="372"/>
      <c r="SKD4" s="372"/>
      <c r="SKE4" s="372"/>
      <c r="SKF4" s="372"/>
      <c r="SKG4" s="372"/>
      <c r="SKH4" s="372"/>
      <c r="SKI4" s="372"/>
      <c r="SKJ4" s="372"/>
      <c r="SKK4" s="372"/>
      <c r="SKL4" s="372"/>
      <c r="SKM4" s="372"/>
      <c r="SKN4" s="372"/>
      <c r="SKO4" s="372"/>
      <c r="SKP4" s="372"/>
      <c r="SKQ4" s="372"/>
      <c r="SKR4" s="372"/>
      <c r="SKS4" s="372"/>
      <c r="SKT4" s="372"/>
      <c r="SKU4" s="372"/>
      <c r="SKV4" s="372"/>
      <c r="SKW4" s="372"/>
      <c r="SKX4" s="372"/>
      <c r="SKY4" s="372"/>
      <c r="SKZ4" s="372"/>
      <c r="SLA4" s="372"/>
      <c r="SLB4" s="372"/>
      <c r="SLC4" s="372"/>
      <c r="SLD4" s="372"/>
      <c r="SLE4" s="372"/>
      <c r="SLF4" s="372"/>
      <c r="SLG4" s="372"/>
      <c r="SLH4" s="372"/>
      <c r="SLI4" s="372"/>
      <c r="SLJ4" s="372"/>
      <c r="SLK4" s="372"/>
      <c r="SLL4" s="372"/>
      <c r="SLM4" s="372"/>
      <c r="SLN4" s="372"/>
      <c r="SLO4" s="372"/>
      <c r="SLP4" s="372"/>
      <c r="SLQ4" s="372"/>
      <c r="SLR4" s="372"/>
      <c r="SLS4" s="372"/>
      <c r="SLT4" s="372"/>
      <c r="SLU4" s="372"/>
      <c r="SLV4" s="372"/>
      <c r="SLW4" s="372"/>
      <c r="SLX4" s="372"/>
      <c r="SLY4" s="372"/>
      <c r="SLZ4" s="372"/>
      <c r="SMA4" s="372"/>
      <c r="SMB4" s="372"/>
      <c r="SMC4" s="372"/>
      <c r="SMD4" s="372"/>
      <c r="SME4" s="372"/>
      <c r="SMF4" s="372"/>
      <c r="SMG4" s="372"/>
      <c r="SMH4" s="372"/>
      <c r="SMI4" s="372"/>
      <c r="SMJ4" s="372"/>
      <c r="SMK4" s="372"/>
      <c r="SML4" s="372"/>
      <c r="SMM4" s="372"/>
      <c r="SMN4" s="372"/>
      <c r="SMO4" s="372"/>
      <c r="SMP4" s="372"/>
      <c r="SMQ4" s="372"/>
      <c r="SMR4" s="372"/>
      <c r="SMS4" s="372"/>
      <c r="SMT4" s="372"/>
      <c r="SMU4" s="372"/>
      <c r="SMV4" s="372"/>
      <c r="SMW4" s="372"/>
      <c r="SMX4" s="372"/>
      <c r="SMY4" s="372"/>
      <c r="SMZ4" s="372"/>
      <c r="SNA4" s="372"/>
      <c r="SNB4" s="372"/>
      <c r="SNC4" s="372"/>
      <c r="SND4" s="372"/>
      <c r="SNE4" s="372"/>
      <c r="SNF4" s="372"/>
      <c r="SNG4" s="372"/>
      <c r="SNH4" s="372"/>
      <c r="SNI4" s="372"/>
      <c r="SNJ4" s="372"/>
      <c r="SNK4" s="372"/>
      <c r="SNL4" s="372"/>
      <c r="SNM4" s="372"/>
      <c r="SNN4" s="372"/>
      <c r="SNO4" s="372"/>
      <c r="SNP4" s="372"/>
      <c r="SNQ4" s="372"/>
      <c r="SNR4" s="372"/>
      <c r="SNS4" s="372"/>
      <c r="SNT4" s="372"/>
      <c r="SNU4" s="372"/>
      <c r="SNV4" s="372"/>
      <c r="SNW4" s="372"/>
      <c r="SNX4" s="372"/>
      <c r="SNY4" s="372"/>
      <c r="SNZ4" s="372"/>
      <c r="SOA4" s="372"/>
      <c r="SOB4" s="372"/>
      <c r="SOC4" s="372"/>
      <c r="SOD4" s="372"/>
      <c r="SOE4" s="372"/>
      <c r="SOF4" s="372"/>
      <c r="SOG4" s="372"/>
      <c r="SOH4" s="372"/>
      <c r="SOI4" s="372"/>
      <c r="SOJ4" s="372"/>
      <c r="SOK4" s="372"/>
      <c r="SOL4" s="372"/>
      <c r="SOM4" s="372"/>
      <c r="SON4" s="372"/>
      <c r="SOO4" s="372"/>
      <c r="SOP4" s="372"/>
      <c r="SOQ4" s="372"/>
      <c r="SOR4" s="372"/>
      <c r="SOS4" s="372"/>
      <c r="SOT4" s="372"/>
      <c r="SOU4" s="372"/>
      <c r="SOV4" s="372"/>
      <c r="SOW4" s="372"/>
      <c r="SOX4" s="372"/>
      <c r="SOY4" s="372"/>
      <c r="SOZ4" s="372"/>
      <c r="SPA4" s="372"/>
      <c r="SPB4" s="372"/>
      <c r="SPC4" s="372"/>
      <c r="SPD4" s="372"/>
      <c r="SPE4" s="372"/>
      <c r="SPF4" s="372"/>
      <c r="SPG4" s="372"/>
      <c r="SPH4" s="372"/>
      <c r="SPI4" s="372"/>
      <c r="SPJ4" s="372"/>
      <c r="SPK4" s="372"/>
      <c r="SPL4" s="372"/>
      <c r="SPM4" s="372"/>
      <c r="SPN4" s="372"/>
      <c r="SPO4" s="372"/>
      <c r="SPP4" s="372"/>
      <c r="SPQ4" s="372"/>
      <c r="SPR4" s="372"/>
      <c r="SPS4" s="372"/>
      <c r="SPT4" s="372"/>
      <c r="SPU4" s="372"/>
      <c r="SPV4" s="372"/>
      <c r="SPW4" s="372"/>
      <c r="SPX4" s="372"/>
      <c r="SPY4" s="372"/>
      <c r="SPZ4" s="372"/>
      <c r="SQA4" s="372"/>
      <c r="SQB4" s="372"/>
      <c r="SQC4" s="372"/>
      <c r="SQD4" s="372"/>
      <c r="SQE4" s="372"/>
      <c r="SQF4" s="372"/>
      <c r="SQG4" s="372"/>
      <c r="SQH4" s="372"/>
      <c r="SQI4" s="372"/>
      <c r="SQJ4" s="372"/>
      <c r="SQK4" s="372"/>
      <c r="SQL4" s="372"/>
      <c r="SQM4" s="372"/>
      <c r="SQN4" s="372"/>
      <c r="SQO4" s="372"/>
      <c r="SQP4" s="372"/>
      <c r="SQQ4" s="372"/>
      <c r="SQR4" s="372"/>
      <c r="SQS4" s="372"/>
      <c r="SQT4" s="372"/>
      <c r="SQU4" s="372"/>
      <c r="SQV4" s="372"/>
      <c r="SQW4" s="372"/>
      <c r="SQX4" s="372"/>
      <c r="SQY4" s="372"/>
      <c r="SQZ4" s="372"/>
      <c r="SRA4" s="372"/>
      <c r="SRB4" s="372"/>
      <c r="SRC4" s="372"/>
      <c r="SRD4" s="372"/>
      <c r="SRE4" s="372"/>
      <c r="SRF4" s="372"/>
      <c r="SRG4" s="372"/>
      <c r="SRH4" s="372"/>
      <c r="SRI4" s="372"/>
      <c r="SRJ4" s="372"/>
      <c r="SRK4" s="372"/>
      <c r="SRL4" s="372"/>
      <c r="SRM4" s="372"/>
      <c r="SRN4" s="372"/>
      <c r="SRO4" s="372"/>
      <c r="SRP4" s="372"/>
      <c r="SRQ4" s="372"/>
      <c r="SRR4" s="372"/>
      <c r="SRS4" s="372"/>
      <c r="SRT4" s="372"/>
      <c r="SRU4" s="372"/>
      <c r="SRV4" s="372"/>
      <c r="SRW4" s="372"/>
      <c r="SRX4" s="372"/>
      <c r="SRY4" s="372"/>
      <c r="SRZ4" s="372"/>
      <c r="SSA4" s="372"/>
      <c r="SSB4" s="372"/>
      <c r="SSC4" s="372"/>
      <c r="SSD4" s="372"/>
      <c r="SSE4" s="372"/>
      <c r="SSF4" s="372"/>
      <c r="SSG4" s="372"/>
      <c r="SSH4" s="372"/>
      <c r="SSI4" s="372"/>
      <c r="SSJ4" s="372"/>
      <c r="SSK4" s="372"/>
      <c r="SSL4" s="372"/>
      <c r="SSM4" s="372"/>
      <c r="SSN4" s="372"/>
      <c r="SSO4" s="372"/>
      <c r="SSP4" s="372"/>
      <c r="SSQ4" s="372"/>
      <c r="SSR4" s="372"/>
      <c r="SSS4" s="372"/>
      <c r="SST4" s="372"/>
      <c r="SSU4" s="372"/>
      <c r="SSV4" s="372"/>
      <c r="SSW4" s="372"/>
      <c r="SSX4" s="372"/>
      <c r="SSY4" s="372"/>
      <c r="SSZ4" s="372"/>
      <c r="STA4" s="372"/>
      <c r="STB4" s="372"/>
      <c r="STC4" s="372"/>
      <c r="STD4" s="372"/>
      <c r="STE4" s="372"/>
      <c r="STF4" s="372"/>
      <c r="STG4" s="372"/>
      <c r="STH4" s="372"/>
      <c r="STI4" s="372"/>
      <c r="STJ4" s="372"/>
      <c r="STK4" s="372"/>
      <c r="STL4" s="372"/>
      <c r="STM4" s="372"/>
      <c r="STN4" s="372"/>
      <c r="STO4" s="372"/>
      <c r="STP4" s="372"/>
      <c r="STQ4" s="372"/>
      <c r="STR4" s="372"/>
      <c r="STS4" s="372"/>
      <c r="STT4" s="372"/>
      <c r="STU4" s="372"/>
      <c r="STV4" s="372"/>
      <c r="STW4" s="372"/>
      <c r="STX4" s="372"/>
      <c r="STY4" s="372"/>
      <c r="STZ4" s="372"/>
      <c r="SUA4" s="372"/>
      <c r="SUB4" s="372"/>
      <c r="SUC4" s="372"/>
      <c r="SUD4" s="372"/>
      <c r="SUE4" s="372"/>
      <c r="SUF4" s="372"/>
      <c r="SUG4" s="372"/>
      <c r="SUH4" s="372"/>
      <c r="SUI4" s="372"/>
      <c r="SUJ4" s="372"/>
      <c r="SUK4" s="372"/>
      <c r="SUL4" s="372"/>
      <c r="SUM4" s="372"/>
      <c r="SUN4" s="372"/>
      <c r="SUO4" s="372"/>
      <c r="SUP4" s="372"/>
      <c r="SUQ4" s="372"/>
      <c r="SUR4" s="372"/>
      <c r="SUS4" s="372"/>
      <c r="SUT4" s="372"/>
      <c r="SUU4" s="372"/>
      <c r="SUV4" s="372"/>
      <c r="SUW4" s="372"/>
      <c r="SUX4" s="372"/>
      <c r="SUY4" s="372"/>
      <c r="SUZ4" s="372"/>
      <c r="SVA4" s="372"/>
      <c r="SVB4" s="372"/>
      <c r="SVC4" s="372"/>
      <c r="SVD4" s="372"/>
      <c r="SVE4" s="372"/>
      <c r="SVF4" s="372"/>
      <c r="SVG4" s="372"/>
      <c r="SVH4" s="372"/>
      <c r="SVI4" s="372"/>
      <c r="SVJ4" s="372"/>
      <c r="SVK4" s="372"/>
      <c r="SVL4" s="372"/>
      <c r="SVM4" s="372"/>
      <c r="SVN4" s="372"/>
      <c r="SVO4" s="372"/>
      <c r="SVP4" s="372"/>
      <c r="SVQ4" s="372"/>
      <c r="SVR4" s="372"/>
      <c r="SVS4" s="372"/>
      <c r="SVT4" s="372"/>
      <c r="SVU4" s="372"/>
      <c r="SVV4" s="372"/>
      <c r="SVW4" s="372"/>
      <c r="SVX4" s="372"/>
      <c r="SVY4" s="372"/>
      <c r="SVZ4" s="372"/>
      <c r="SWA4" s="372"/>
      <c r="SWB4" s="372"/>
      <c r="SWC4" s="372"/>
      <c r="SWD4" s="372"/>
      <c r="SWE4" s="372"/>
      <c r="SWF4" s="372"/>
      <c r="SWG4" s="372"/>
      <c r="SWH4" s="372"/>
      <c r="SWI4" s="372"/>
      <c r="SWJ4" s="372"/>
      <c r="SWK4" s="372"/>
      <c r="SWL4" s="372"/>
      <c r="SWM4" s="372"/>
      <c r="SWN4" s="372"/>
      <c r="SWO4" s="372"/>
      <c r="SWP4" s="372"/>
      <c r="SWQ4" s="372"/>
      <c r="SWR4" s="372"/>
      <c r="SWS4" s="372"/>
      <c r="SWT4" s="372"/>
      <c r="SWU4" s="372"/>
      <c r="SWV4" s="372"/>
      <c r="SWW4" s="372"/>
      <c r="SWX4" s="372"/>
      <c r="SWY4" s="372"/>
      <c r="SWZ4" s="372"/>
      <c r="SXA4" s="372"/>
      <c r="SXB4" s="372"/>
      <c r="SXC4" s="372"/>
      <c r="SXD4" s="372"/>
      <c r="SXE4" s="372"/>
      <c r="SXF4" s="372"/>
      <c r="SXG4" s="372"/>
      <c r="SXH4" s="372"/>
      <c r="SXI4" s="372"/>
      <c r="SXJ4" s="372"/>
      <c r="SXK4" s="372"/>
      <c r="SXL4" s="372"/>
      <c r="SXM4" s="372"/>
      <c r="SXN4" s="372"/>
      <c r="SXO4" s="372"/>
      <c r="SXP4" s="372"/>
      <c r="SXQ4" s="372"/>
      <c r="SXR4" s="372"/>
      <c r="SXS4" s="372"/>
      <c r="SXT4" s="372"/>
      <c r="SXU4" s="372"/>
      <c r="SXV4" s="372"/>
      <c r="SXW4" s="372"/>
      <c r="SXX4" s="372"/>
      <c r="SXY4" s="372"/>
      <c r="SXZ4" s="372"/>
      <c r="SYA4" s="372"/>
      <c r="SYB4" s="372"/>
      <c r="SYC4" s="372"/>
      <c r="SYD4" s="372"/>
      <c r="SYE4" s="372"/>
      <c r="SYF4" s="372"/>
      <c r="SYG4" s="372"/>
      <c r="SYH4" s="372"/>
      <c r="SYI4" s="372"/>
      <c r="SYJ4" s="372"/>
      <c r="SYK4" s="372"/>
      <c r="SYL4" s="372"/>
      <c r="SYM4" s="372"/>
      <c r="SYN4" s="372"/>
      <c r="SYO4" s="372"/>
      <c r="SYP4" s="372"/>
      <c r="SYQ4" s="372"/>
      <c r="SYR4" s="372"/>
      <c r="SYS4" s="372"/>
      <c r="SYT4" s="372"/>
      <c r="SYU4" s="372"/>
      <c r="SYV4" s="372"/>
      <c r="SYW4" s="372"/>
      <c r="SYX4" s="372"/>
      <c r="SYY4" s="372"/>
      <c r="SYZ4" s="372"/>
      <c r="SZA4" s="372"/>
      <c r="SZB4" s="372"/>
      <c r="SZC4" s="372"/>
      <c r="SZD4" s="372"/>
      <c r="SZE4" s="372"/>
      <c r="SZF4" s="372"/>
      <c r="SZG4" s="372"/>
      <c r="SZH4" s="372"/>
      <c r="SZI4" s="372"/>
      <c r="SZJ4" s="372"/>
      <c r="SZK4" s="372"/>
      <c r="SZL4" s="372"/>
      <c r="SZM4" s="372"/>
      <c r="SZN4" s="372"/>
      <c r="SZO4" s="372"/>
      <c r="SZP4" s="372"/>
      <c r="SZQ4" s="372"/>
      <c r="SZR4" s="372"/>
      <c r="SZS4" s="372"/>
      <c r="SZT4" s="372"/>
      <c r="SZU4" s="372"/>
      <c r="SZV4" s="372"/>
      <c r="SZW4" s="372"/>
      <c r="SZX4" s="372"/>
      <c r="SZY4" s="372"/>
      <c r="SZZ4" s="372"/>
      <c r="TAA4" s="372"/>
      <c r="TAB4" s="372"/>
      <c r="TAC4" s="372"/>
      <c r="TAD4" s="372"/>
      <c r="TAE4" s="372"/>
      <c r="TAF4" s="372"/>
      <c r="TAG4" s="372"/>
      <c r="TAH4" s="372"/>
      <c r="TAI4" s="372"/>
      <c r="TAJ4" s="372"/>
      <c r="TAK4" s="372"/>
      <c r="TAL4" s="372"/>
      <c r="TAM4" s="372"/>
      <c r="TAN4" s="372"/>
      <c r="TAO4" s="372"/>
      <c r="TAP4" s="372"/>
      <c r="TAQ4" s="372"/>
      <c r="TAR4" s="372"/>
      <c r="TAS4" s="372"/>
      <c r="TAT4" s="372"/>
      <c r="TAU4" s="372"/>
      <c r="TAV4" s="372"/>
      <c r="TAW4" s="372"/>
      <c r="TAX4" s="372"/>
      <c r="TAY4" s="372"/>
      <c r="TAZ4" s="372"/>
      <c r="TBA4" s="372"/>
      <c r="TBB4" s="372"/>
      <c r="TBC4" s="372"/>
      <c r="TBD4" s="372"/>
      <c r="TBE4" s="372"/>
      <c r="TBF4" s="372"/>
      <c r="TBG4" s="372"/>
      <c r="TBH4" s="372"/>
      <c r="TBI4" s="372"/>
      <c r="TBJ4" s="372"/>
      <c r="TBK4" s="372"/>
      <c r="TBL4" s="372"/>
      <c r="TBM4" s="372"/>
      <c r="TBN4" s="372"/>
      <c r="TBO4" s="372"/>
      <c r="TBP4" s="372"/>
      <c r="TBQ4" s="372"/>
      <c r="TBR4" s="372"/>
      <c r="TBS4" s="372"/>
      <c r="TBT4" s="372"/>
      <c r="TBU4" s="372"/>
      <c r="TBV4" s="372"/>
      <c r="TBW4" s="372"/>
      <c r="TBX4" s="372"/>
      <c r="TBY4" s="372"/>
      <c r="TBZ4" s="372"/>
      <c r="TCA4" s="372"/>
      <c r="TCB4" s="372"/>
      <c r="TCC4" s="372"/>
      <c r="TCD4" s="372"/>
      <c r="TCE4" s="372"/>
      <c r="TCF4" s="372"/>
      <c r="TCG4" s="372"/>
      <c r="TCH4" s="372"/>
      <c r="TCI4" s="372"/>
      <c r="TCJ4" s="372"/>
      <c r="TCK4" s="372"/>
      <c r="TCL4" s="372"/>
      <c r="TCM4" s="372"/>
      <c r="TCN4" s="372"/>
      <c r="TCO4" s="372"/>
      <c r="TCP4" s="372"/>
      <c r="TCQ4" s="372"/>
      <c r="TCR4" s="372"/>
      <c r="TCS4" s="372"/>
      <c r="TCT4" s="372"/>
      <c r="TCU4" s="372"/>
      <c r="TCV4" s="372"/>
      <c r="TCW4" s="372"/>
      <c r="TCX4" s="372"/>
      <c r="TCY4" s="372"/>
      <c r="TCZ4" s="372"/>
      <c r="TDA4" s="372"/>
      <c r="TDB4" s="372"/>
      <c r="TDC4" s="372"/>
      <c r="TDD4" s="372"/>
      <c r="TDE4" s="372"/>
      <c r="TDF4" s="372"/>
      <c r="TDG4" s="372"/>
      <c r="TDH4" s="372"/>
      <c r="TDI4" s="372"/>
      <c r="TDJ4" s="372"/>
      <c r="TDK4" s="372"/>
      <c r="TDL4" s="372"/>
      <c r="TDM4" s="372"/>
      <c r="TDN4" s="372"/>
      <c r="TDO4" s="372"/>
      <c r="TDP4" s="372"/>
      <c r="TDQ4" s="372"/>
      <c r="TDR4" s="372"/>
      <c r="TDS4" s="372"/>
      <c r="TDT4" s="372"/>
      <c r="TDU4" s="372"/>
      <c r="TDV4" s="372"/>
      <c r="TDW4" s="372"/>
      <c r="TDX4" s="372"/>
      <c r="TDY4" s="372"/>
      <c r="TDZ4" s="372"/>
      <c r="TEA4" s="372"/>
      <c r="TEB4" s="372"/>
      <c r="TEC4" s="372"/>
      <c r="TED4" s="372"/>
      <c r="TEE4" s="372"/>
      <c r="TEF4" s="372"/>
      <c r="TEG4" s="372"/>
      <c r="TEH4" s="372"/>
      <c r="TEI4" s="372"/>
      <c r="TEJ4" s="372"/>
      <c r="TEK4" s="372"/>
      <c r="TEL4" s="372"/>
      <c r="TEM4" s="372"/>
      <c r="TEN4" s="372"/>
      <c r="TEO4" s="372"/>
      <c r="TEP4" s="372"/>
      <c r="TEQ4" s="372"/>
      <c r="TER4" s="372"/>
      <c r="TES4" s="372"/>
      <c r="TET4" s="372"/>
      <c r="TEU4" s="372"/>
      <c r="TEV4" s="372"/>
      <c r="TEW4" s="372"/>
      <c r="TEX4" s="372"/>
      <c r="TEY4" s="372"/>
      <c r="TEZ4" s="372"/>
      <c r="TFA4" s="372"/>
      <c r="TFB4" s="372"/>
      <c r="TFC4" s="372"/>
      <c r="TFD4" s="372"/>
      <c r="TFE4" s="372"/>
      <c r="TFF4" s="372"/>
      <c r="TFG4" s="372"/>
      <c r="TFH4" s="372"/>
      <c r="TFI4" s="372"/>
      <c r="TFJ4" s="372"/>
      <c r="TFK4" s="372"/>
      <c r="TFL4" s="372"/>
      <c r="TFM4" s="372"/>
      <c r="TFN4" s="372"/>
      <c r="TFO4" s="372"/>
      <c r="TFP4" s="372"/>
      <c r="TFQ4" s="372"/>
      <c r="TFR4" s="372"/>
      <c r="TFS4" s="372"/>
      <c r="TFT4" s="372"/>
      <c r="TFU4" s="372"/>
      <c r="TFV4" s="372"/>
      <c r="TFW4" s="372"/>
      <c r="TFX4" s="372"/>
      <c r="TFY4" s="372"/>
      <c r="TFZ4" s="372"/>
      <c r="TGA4" s="372"/>
      <c r="TGB4" s="372"/>
      <c r="TGC4" s="372"/>
      <c r="TGD4" s="372"/>
      <c r="TGE4" s="372"/>
      <c r="TGF4" s="372"/>
      <c r="TGG4" s="372"/>
      <c r="TGH4" s="372"/>
      <c r="TGI4" s="372"/>
      <c r="TGJ4" s="372"/>
      <c r="TGK4" s="372"/>
      <c r="TGL4" s="372"/>
      <c r="TGM4" s="372"/>
      <c r="TGN4" s="372"/>
      <c r="TGO4" s="372"/>
      <c r="TGP4" s="372"/>
      <c r="TGQ4" s="372"/>
      <c r="TGR4" s="372"/>
      <c r="TGS4" s="372"/>
      <c r="TGT4" s="372"/>
      <c r="TGU4" s="372"/>
      <c r="TGV4" s="372"/>
      <c r="TGW4" s="372"/>
      <c r="TGX4" s="372"/>
      <c r="TGY4" s="372"/>
      <c r="TGZ4" s="372"/>
      <c r="THA4" s="372"/>
      <c r="THB4" s="372"/>
      <c r="THC4" s="372"/>
      <c r="THD4" s="372"/>
      <c r="THE4" s="372"/>
      <c r="THF4" s="372"/>
      <c r="THG4" s="372"/>
      <c r="THH4" s="372"/>
      <c r="THI4" s="372"/>
      <c r="THJ4" s="372"/>
      <c r="THK4" s="372"/>
      <c r="THL4" s="372"/>
      <c r="THM4" s="372"/>
      <c r="THN4" s="372"/>
      <c r="THO4" s="372"/>
      <c r="THP4" s="372"/>
      <c r="THQ4" s="372"/>
      <c r="THR4" s="372"/>
      <c r="THS4" s="372"/>
      <c r="THT4" s="372"/>
      <c r="THU4" s="372"/>
      <c r="THV4" s="372"/>
      <c r="THW4" s="372"/>
      <c r="THX4" s="372"/>
      <c r="THY4" s="372"/>
      <c r="THZ4" s="372"/>
      <c r="TIA4" s="372"/>
      <c r="TIB4" s="372"/>
      <c r="TIC4" s="372"/>
      <c r="TID4" s="372"/>
      <c r="TIE4" s="372"/>
      <c r="TIF4" s="372"/>
      <c r="TIG4" s="372"/>
      <c r="TIH4" s="372"/>
      <c r="TII4" s="372"/>
      <c r="TIJ4" s="372"/>
      <c r="TIK4" s="372"/>
      <c r="TIL4" s="372"/>
      <c r="TIM4" s="372"/>
      <c r="TIN4" s="372"/>
      <c r="TIO4" s="372"/>
      <c r="TIP4" s="372"/>
      <c r="TIQ4" s="372"/>
      <c r="TIR4" s="372"/>
      <c r="TIS4" s="372"/>
      <c r="TIT4" s="372"/>
      <c r="TIU4" s="372"/>
      <c r="TIV4" s="372"/>
      <c r="TIW4" s="372"/>
      <c r="TIX4" s="372"/>
      <c r="TIY4" s="372"/>
      <c r="TIZ4" s="372"/>
      <c r="TJA4" s="372"/>
      <c r="TJB4" s="372"/>
      <c r="TJC4" s="372"/>
      <c r="TJD4" s="372"/>
      <c r="TJE4" s="372"/>
      <c r="TJF4" s="372"/>
      <c r="TJG4" s="372"/>
      <c r="TJH4" s="372"/>
      <c r="TJI4" s="372"/>
      <c r="TJJ4" s="372"/>
      <c r="TJK4" s="372"/>
      <c r="TJL4" s="372"/>
      <c r="TJM4" s="372"/>
      <c r="TJN4" s="372"/>
      <c r="TJO4" s="372"/>
      <c r="TJP4" s="372"/>
      <c r="TJQ4" s="372"/>
      <c r="TJR4" s="372"/>
      <c r="TJS4" s="372"/>
      <c r="TJT4" s="372"/>
      <c r="TJU4" s="372"/>
      <c r="TJV4" s="372"/>
      <c r="TJW4" s="372"/>
      <c r="TJX4" s="372"/>
      <c r="TJY4" s="372"/>
      <c r="TJZ4" s="372"/>
      <c r="TKA4" s="372"/>
      <c r="TKB4" s="372"/>
      <c r="TKC4" s="372"/>
      <c r="TKD4" s="372"/>
      <c r="TKE4" s="372"/>
      <c r="TKF4" s="372"/>
      <c r="TKG4" s="372"/>
      <c r="TKH4" s="372"/>
      <c r="TKI4" s="372"/>
      <c r="TKJ4" s="372"/>
      <c r="TKK4" s="372"/>
      <c r="TKL4" s="372"/>
      <c r="TKM4" s="372"/>
      <c r="TKN4" s="372"/>
      <c r="TKO4" s="372"/>
      <c r="TKP4" s="372"/>
      <c r="TKQ4" s="372"/>
      <c r="TKR4" s="372"/>
      <c r="TKS4" s="372"/>
      <c r="TKT4" s="372"/>
      <c r="TKU4" s="372"/>
      <c r="TKV4" s="372"/>
      <c r="TKW4" s="372"/>
      <c r="TKX4" s="372"/>
      <c r="TKY4" s="372"/>
      <c r="TKZ4" s="372"/>
      <c r="TLA4" s="372"/>
      <c r="TLB4" s="372"/>
      <c r="TLC4" s="372"/>
      <c r="TLD4" s="372"/>
      <c r="TLE4" s="372"/>
      <c r="TLF4" s="372"/>
      <c r="TLG4" s="372"/>
      <c r="TLH4" s="372"/>
      <c r="TLI4" s="372"/>
      <c r="TLJ4" s="372"/>
      <c r="TLK4" s="372"/>
      <c r="TLL4" s="372"/>
      <c r="TLM4" s="372"/>
      <c r="TLN4" s="372"/>
      <c r="TLO4" s="372"/>
      <c r="TLP4" s="372"/>
      <c r="TLQ4" s="372"/>
      <c r="TLR4" s="372"/>
      <c r="TLS4" s="372"/>
      <c r="TLT4" s="372"/>
      <c r="TLU4" s="372"/>
      <c r="TLV4" s="372"/>
      <c r="TLW4" s="372"/>
      <c r="TLX4" s="372"/>
      <c r="TLY4" s="372"/>
      <c r="TLZ4" s="372"/>
      <c r="TMA4" s="372"/>
      <c r="TMB4" s="372"/>
      <c r="TMC4" s="372"/>
      <c r="TMD4" s="372"/>
      <c r="TME4" s="372"/>
      <c r="TMF4" s="372"/>
      <c r="TMG4" s="372"/>
      <c r="TMH4" s="372"/>
      <c r="TMI4" s="372"/>
      <c r="TMJ4" s="372"/>
      <c r="TMK4" s="372"/>
      <c r="TML4" s="372"/>
      <c r="TMM4" s="372"/>
      <c r="TMN4" s="372"/>
      <c r="TMO4" s="372"/>
      <c r="TMP4" s="372"/>
      <c r="TMQ4" s="372"/>
      <c r="TMR4" s="372"/>
      <c r="TMS4" s="372"/>
      <c r="TMT4" s="372"/>
      <c r="TMU4" s="372"/>
      <c r="TMV4" s="372"/>
      <c r="TMW4" s="372"/>
      <c r="TMX4" s="372"/>
      <c r="TMY4" s="372"/>
      <c r="TMZ4" s="372"/>
      <c r="TNA4" s="372"/>
      <c r="TNB4" s="372"/>
      <c r="TNC4" s="372"/>
      <c r="TND4" s="372"/>
      <c r="TNE4" s="372"/>
      <c r="TNF4" s="372"/>
      <c r="TNG4" s="372"/>
      <c r="TNH4" s="372"/>
      <c r="TNI4" s="372"/>
      <c r="TNJ4" s="372"/>
      <c r="TNK4" s="372"/>
      <c r="TNL4" s="372"/>
      <c r="TNM4" s="372"/>
      <c r="TNN4" s="372"/>
      <c r="TNO4" s="372"/>
      <c r="TNP4" s="372"/>
      <c r="TNQ4" s="372"/>
      <c r="TNR4" s="372"/>
      <c r="TNS4" s="372"/>
      <c r="TNT4" s="372"/>
      <c r="TNU4" s="372"/>
      <c r="TNV4" s="372"/>
      <c r="TNW4" s="372"/>
      <c r="TNX4" s="372"/>
      <c r="TNY4" s="372"/>
      <c r="TNZ4" s="372"/>
      <c r="TOA4" s="372"/>
      <c r="TOB4" s="372"/>
      <c r="TOC4" s="372"/>
      <c r="TOD4" s="372"/>
      <c r="TOE4" s="372"/>
      <c r="TOF4" s="372"/>
      <c r="TOG4" s="372"/>
      <c r="TOH4" s="372"/>
      <c r="TOI4" s="372"/>
      <c r="TOJ4" s="372"/>
      <c r="TOK4" s="372"/>
      <c r="TOL4" s="372"/>
      <c r="TOM4" s="372"/>
      <c r="TON4" s="372"/>
      <c r="TOO4" s="372"/>
      <c r="TOP4" s="372"/>
      <c r="TOQ4" s="372"/>
      <c r="TOR4" s="372"/>
      <c r="TOS4" s="372"/>
      <c r="TOT4" s="372"/>
      <c r="TOU4" s="372"/>
      <c r="TOV4" s="372"/>
      <c r="TOW4" s="372"/>
      <c r="TOX4" s="372"/>
      <c r="TOY4" s="372"/>
      <c r="TOZ4" s="372"/>
      <c r="TPA4" s="372"/>
      <c r="TPB4" s="372"/>
      <c r="TPC4" s="372"/>
      <c r="TPD4" s="372"/>
      <c r="TPE4" s="372"/>
      <c r="TPF4" s="372"/>
      <c r="TPG4" s="372"/>
      <c r="TPH4" s="372"/>
      <c r="TPI4" s="372"/>
      <c r="TPJ4" s="372"/>
      <c r="TPK4" s="372"/>
      <c r="TPL4" s="372"/>
      <c r="TPM4" s="372"/>
      <c r="TPN4" s="372"/>
      <c r="TPO4" s="372"/>
      <c r="TPP4" s="372"/>
      <c r="TPQ4" s="372"/>
      <c r="TPR4" s="372"/>
      <c r="TPS4" s="372"/>
      <c r="TPT4" s="372"/>
      <c r="TPU4" s="372"/>
      <c r="TPV4" s="372"/>
      <c r="TPW4" s="372"/>
      <c r="TPX4" s="372"/>
      <c r="TPY4" s="372"/>
      <c r="TPZ4" s="372"/>
      <c r="TQA4" s="372"/>
      <c r="TQB4" s="372"/>
      <c r="TQC4" s="372"/>
      <c r="TQD4" s="372"/>
      <c r="TQE4" s="372"/>
      <c r="TQF4" s="372"/>
      <c r="TQG4" s="372"/>
      <c r="TQH4" s="372"/>
      <c r="TQI4" s="372"/>
      <c r="TQJ4" s="372"/>
      <c r="TQK4" s="372"/>
      <c r="TQL4" s="372"/>
      <c r="TQM4" s="372"/>
      <c r="TQN4" s="372"/>
      <c r="TQO4" s="372"/>
      <c r="TQP4" s="372"/>
      <c r="TQQ4" s="372"/>
      <c r="TQR4" s="372"/>
      <c r="TQS4" s="372"/>
      <c r="TQT4" s="372"/>
      <c r="TQU4" s="372"/>
      <c r="TQV4" s="372"/>
      <c r="TQW4" s="372"/>
      <c r="TQX4" s="372"/>
      <c r="TQY4" s="372"/>
      <c r="TQZ4" s="372"/>
      <c r="TRA4" s="372"/>
      <c r="TRB4" s="372"/>
      <c r="TRC4" s="372"/>
      <c r="TRD4" s="372"/>
      <c r="TRE4" s="372"/>
      <c r="TRF4" s="372"/>
      <c r="TRG4" s="372"/>
      <c r="TRH4" s="372"/>
      <c r="TRI4" s="372"/>
      <c r="TRJ4" s="372"/>
      <c r="TRK4" s="372"/>
      <c r="TRL4" s="372"/>
      <c r="TRM4" s="372"/>
      <c r="TRN4" s="372"/>
      <c r="TRO4" s="372"/>
      <c r="TRP4" s="372"/>
      <c r="TRQ4" s="372"/>
      <c r="TRR4" s="372"/>
      <c r="TRS4" s="372"/>
      <c r="TRT4" s="372"/>
      <c r="TRU4" s="372"/>
      <c r="TRV4" s="372"/>
      <c r="TRW4" s="372"/>
      <c r="TRX4" s="372"/>
      <c r="TRY4" s="372"/>
      <c r="TRZ4" s="372"/>
      <c r="TSA4" s="372"/>
      <c r="TSB4" s="372"/>
      <c r="TSC4" s="372"/>
      <c r="TSD4" s="372"/>
      <c r="TSE4" s="372"/>
      <c r="TSF4" s="372"/>
      <c r="TSG4" s="372"/>
      <c r="TSH4" s="372"/>
      <c r="TSI4" s="372"/>
      <c r="TSJ4" s="372"/>
      <c r="TSK4" s="372"/>
      <c r="TSL4" s="372"/>
      <c r="TSM4" s="372"/>
      <c r="TSN4" s="372"/>
      <c r="TSO4" s="372"/>
      <c r="TSP4" s="372"/>
      <c r="TSQ4" s="372"/>
      <c r="TSR4" s="372"/>
      <c r="TSS4" s="372"/>
      <c r="TST4" s="372"/>
      <c r="TSU4" s="372"/>
      <c r="TSV4" s="372"/>
      <c r="TSW4" s="372"/>
      <c r="TSX4" s="372"/>
      <c r="TSY4" s="372"/>
      <c r="TSZ4" s="372"/>
      <c r="TTA4" s="372"/>
      <c r="TTB4" s="372"/>
      <c r="TTC4" s="372"/>
      <c r="TTD4" s="372"/>
      <c r="TTE4" s="372"/>
      <c r="TTF4" s="372"/>
      <c r="TTG4" s="372"/>
      <c r="TTH4" s="372"/>
      <c r="TTI4" s="372"/>
      <c r="TTJ4" s="372"/>
      <c r="TTK4" s="372"/>
      <c r="TTL4" s="372"/>
      <c r="TTM4" s="372"/>
      <c r="TTN4" s="372"/>
      <c r="TTO4" s="372"/>
      <c r="TTP4" s="372"/>
      <c r="TTQ4" s="372"/>
      <c r="TTR4" s="372"/>
      <c r="TTS4" s="372"/>
      <c r="TTT4" s="372"/>
      <c r="TTU4" s="372"/>
      <c r="TTV4" s="372"/>
      <c r="TTW4" s="372"/>
      <c r="TTX4" s="372"/>
      <c r="TTY4" s="372"/>
      <c r="TTZ4" s="372"/>
      <c r="TUA4" s="372"/>
      <c r="TUB4" s="372"/>
      <c r="TUC4" s="372"/>
      <c r="TUD4" s="372"/>
      <c r="TUE4" s="372"/>
      <c r="TUF4" s="372"/>
      <c r="TUG4" s="372"/>
      <c r="TUH4" s="372"/>
      <c r="TUI4" s="372"/>
      <c r="TUJ4" s="372"/>
      <c r="TUK4" s="372"/>
      <c r="TUL4" s="372"/>
      <c r="TUM4" s="372"/>
      <c r="TUN4" s="372"/>
      <c r="TUO4" s="372"/>
      <c r="TUP4" s="372"/>
      <c r="TUQ4" s="372"/>
      <c r="TUR4" s="372"/>
      <c r="TUS4" s="372"/>
      <c r="TUT4" s="372"/>
      <c r="TUU4" s="372"/>
      <c r="TUV4" s="372"/>
      <c r="TUW4" s="372"/>
      <c r="TUX4" s="372"/>
      <c r="TUY4" s="372"/>
      <c r="TUZ4" s="372"/>
      <c r="TVA4" s="372"/>
      <c r="TVB4" s="372"/>
      <c r="TVC4" s="372"/>
      <c r="TVD4" s="372"/>
      <c r="TVE4" s="372"/>
      <c r="TVF4" s="372"/>
      <c r="TVG4" s="372"/>
      <c r="TVH4" s="372"/>
      <c r="TVI4" s="372"/>
      <c r="TVJ4" s="372"/>
      <c r="TVK4" s="372"/>
      <c r="TVL4" s="372"/>
      <c r="TVM4" s="372"/>
      <c r="TVN4" s="372"/>
      <c r="TVO4" s="372"/>
      <c r="TVP4" s="372"/>
      <c r="TVQ4" s="372"/>
      <c r="TVR4" s="372"/>
      <c r="TVS4" s="372"/>
      <c r="TVT4" s="372"/>
      <c r="TVU4" s="372"/>
      <c r="TVV4" s="372"/>
      <c r="TVW4" s="372"/>
      <c r="TVX4" s="372"/>
      <c r="TVY4" s="372"/>
      <c r="TVZ4" s="372"/>
      <c r="TWA4" s="372"/>
      <c r="TWB4" s="372"/>
      <c r="TWC4" s="372"/>
      <c r="TWD4" s="372"/>
      <c r="TWE4" s="372"/>
      <c r="TWF4" s="372"/>
      <c r="TWG4" s="372"/>
      <c r="TWH4" s="372"/>
      <c r="TWI4" s="372"/>
      <c r="TWJ4" s="372"/>
      <c r="TWK4" s="372"/>
      <c r="TWL4" s="372"/>
      <c r="TWM4" s="372"/>
      <c r="TWN4" s="372"/>
      <c r="TWO4" s="372"/>
      <c r="TWP4" s="372"/>
      <c r="TWQ4" s="372"/>
      <c r="TWR4" s="372"/>
      <c r="TWS4" s="372"/>
      <c r="TWT4" s="372"/>
      <c r="TWU4" s="372"/>
      <c r="TWV4" s="372"/>
      <c r="TWW4" s="372"/>
      <c r="TWX4" s="372"/>
      <c r="TWY4" s="372"/>
      <c r="TWZ4" s="372"/>
      <c r="TXA4" s="372"/>
      <c r="TXB4" s="372"/>
      <c r="TXC4" s="372"/>
      <c r="TXD4" s="372"/>
      <c r="TXE4" s="372"/>
      <c r="TXF4" s="372"/>
      <c r="TXG4" s="372"/>
      <c r="TXH4" s="372"/>
      <c r="TXI4" s="372"/>
      <c r="TXJ4" s="372"/>
      <c r="TXK4" s="372"/>
      <c r="TXL4" s="372"/>
      <c r="TXM4" s="372"/>
      <c r="TXN4" s="372"/>
      <c r="TXO4" s="372"/>
      <c r="TXP4" s="372"/>
      <c r="TXQ4" s="372"/>
      <c r="TXR4" s="372"/>
      <c r="TXS4" s="372"/>
      <c r="TXT4" s="372"/>
      <c r="TXU4" s="372"/>
      <c r="TXV4" s="372"/>
      <c r="TXW4" s="372"/>
      <c r="TXX4" s="372"/>
      <c r="TXY4" s="372"/>
      <c r="TXZ4" s="372"/>
      <c r="TYA4" s="372"/>
      <c r="TYB4" s="372"/>
      <c r="TYC4" s="372"/>
      <c r="TYD4" s="372"/>
      <c r="TYE4" s="372"/>
      <c r="TYF4" s="372"/>
      <c r="TYG4" s="372"/>
      <c r="TYH4" s="372"/>
      <c r="TYI4" s="372"/>
      <c r="TYJ4" s="372"/>
      <c r="TYK4" s="372"/>
      <c r="TYL4" s="372"/>
      <c r="TYM4" s="372"/>
      <c r="TYN4" s="372"/>
      <c r="TYO4" s="372"/>
      <c r="TYP4" s="372"/>
      <c r="TYQ4" s="372"/>
      <c r="TYR4" s="372"/>
      <c r="TYS4" s="372"/>
      <c r="TYT4" s="372"/>
      <c r="TYU4" s="372"/>
      <c r="TYV4" s="372"/>
      <c r="TYW4" s="372"/>
      <c r="TYX4" s="372"/>
      <c r="TYY4" s="372"/>
      <c r="TYZ4" s="372"/>
      <c r="TZA4" s="372"/>
      <c r="TZB4" s="372"/>
      <c r="TZC4" s="372"/>
      <c r="TZD4" s="372"/>
      <c r="TZE4" s="372"/>
      <c r="TZF4" s="372"/>
      <c r="TZG4" s="372"/>
      <c r="TZH4" s="372"/>
      <c r="TZI4" s="372"/>
      <c r="TZJ4" s="372"/>
      <c r="TZK4" s="372"/>
      <c r="TZL4" s="372"/>
      <c r="TZM4" s="372"/>
      <c r="TZN4" s="372"/>
      <c r="TZO4" s="372"/>
      <c r="TZP4" s="372"/>
      <c r="TZQ4" s="372"/>
      <c r="TZR4" s="372"/>
      <c r="TZS4" s="372"/>
      <c r="TZT4" s="372"/>
      <c r="TZU4" s="372"/>
      <c r="TZV4" s="372"/>
      <c r="TZW4" s="372"/>
      <c r="TZX4" s="372"/>
      <c r="TZY4" s="372"/>
      <c r="TZZ4" s="372"/>
      <c r="UAA4" s="372"/>
      <c r="UAB4" s="372"/>
      <c r="UAC4" s="372"/>
      <c r="UAD4" s="372"/>
      <c r="UAE4" s="372"/>
      <c r="UAF4" s="372"/>
      <c r="UAG4" s="372"/>
      <c r="UAH4" s="372"/>
      <c r="UAI4" s="372"/>
      <c r="UAJ4" s="372"/>
      <c r="UAK4" s="372"/>
      <c r="UAL4" s="372"/>
      <c r="UAM4" s="372"/>
      <c r="UAN4" s="372"/>
      <c r="UAO4" s="372"/>
      <c r="UAP4" s="372"/>
      <c r="UAQ4" s="372"/>
      <c r="UAR4" s="372"/>
      <c r="UAS4" s="372"/>
      <c r="UAT4" s="372"/>
      <c r="UAU4" s="372"/>
      <c r="UAV4" s="372"/>
      <c r="UAW4" s="372"/>
      <c r="UAX4" s="372"/>
      <c r="UAY4" s="372"/>
      <c r="UAZ4" s="372"/>
      <c r="UBA4" s="372"/>
      <c r="UBB4" s="372"/>
      <c r="UBC4" s="372"/>
      <c r="UBD4" s="372"/>
      <c r="UBE4" s="372"/>
      <c r="UBF4" s="372"/>
      <c r="UBG4" s="372"/>
      <c r="UBH4" s="372"/>
      <c r="UBI4" s="372"/>
      <c r="UBJ4" s="372"/>
      <c r="UBK4" s="372"/>
      <c r="UBL4" s="372"/>
      <c r="UBM4" s="372"/>
      <c r="UBN4" s="372"/>
      <c r="UBO4" s="372"/>
      <c r="UBP4" s="372"/>
      <c r="UBQ4" s="372"/>
      <c r="UBR4" s="372"/>
      <c r="UBS4" s="372"/>
      <c r="UBT4" s="372"/>
      <c r="UBU4" s="372"/>
      <c r="UBV4" s="372"/>
      <c r="UBW4" s="372"/>
      <c r="UBX4" s="372"/>
      <c r="UBY4" s="372"/>
      <c r="UBZ4" s="372"/>
      <c r="UCA4" s="372"/>
      <c r="UCB4" s="372"/>
      <c r="UCC4" s="372"/>
      <c r="UCD4" s="372"/>
      <c r="UCE4" s="372"/>
      <c r="UCF4" s="372"/>
      <c r="UCG4" s="372"/>
      <c r="UCH4" s="372"/>
      <c r="UCI4" s="372"/>
      <c r="UCJ4" s="372"/>
      <c r="UCK4" s="372"/>
      <c r="UCL4" s="372"/>
      <c r="UCM4" s="372"/>
      <c r="UCN4" s="372"/>
      <c r="UCO4" s="372"/>
      <c r="UCP4" s="372"/>
      <c r="UCQ4" s="372"/>
      <c r="UCR4" s="372"/>
      <c r="UCS4" s="372"/>
      <c r="UCT4" s="372"/>
      <c r="UCU4" s="372"/>
      <c r="UCV4" s="372"/>
      <c r="UCW4" s="372"/>
      <c r="UCX4" s="372"/>
      <c r="UCY4" s="372"/>
      <c r="UCZ4" s="372"/>
      <c r="UDA4" s="372"/>
      <c r="UDB4" s="372"/>
      <c r="UDC4" s="372"/>
      <c r="UDD4" s="372"/>
      <c r="UDE4" s="372"/>
      <c r="UDF4" s="372"/>
      <c r="UDG4" s="372"/>
      <c r="UDH4" s="372"/>
      <c r="UDI4" s="372"/>
      <c r="UDJ4" s="372"/>
      <c r="UDK4" s="372"/>
      <c r="UDL4" s="372"/>
      <c r="UDM4" s="372"/>
      <c r="UDN4" s="372"/>
      <c r="UDO4" s="372"/>
      <c r="UDP4" s="372"/>
      <c r="UDQ4" s="372"/>
      <c r="UDR4" s="372"/>
      <c r="UDS4" s="372"/>
      <c r="UDT4" s="372"/>
      <c r="UDU4" s="372"/>
      <c r="UDV4" s="372"/>
      <c r="UDW4" s="372"/>
      <c r="UDX4" s="372"/>
      <c r="UDY4" s="372"/>
      <c r="UDZ4" s="372"/>
      <c r="UEA4" s="372"/>
      <c r="UEB4" s="372"/>
      <c r="UEC4" s="372"/>
      <c r="UED4" s="372"/>
      <c r="UEE4" s="372"/>
      <c r="UEF4" s="372"/>
      <c r="UEG4" s="372"/>
      <c r="UEH4" s="372"/>
      <c r="UEI4" s="372"/>
      <c r="UEJ4" s="372"/>
      <c r="UEK4" s="372"/>
      <c r="UEL4" s="372"/>
      <c r="UEM4" s="372"/>
      <c r="UEN4" s="372"/>
      <c r="UEO4" s="372"/>
      <c r="UEP4" s="372"/>
      <c r="UEQ4" s="372"/>
      <c r="UER4" s="372"/>
      <c r="UES4" s="372"/>
      <c r="UET4" s="372"/>
      <c r="UEU4" s="372"/>
      <c r="UEV4" s="372"/>
      <c r="UEW4" s="372"/>
      <c r="UEX4" s="372"/>
      <c r="UEY4" s="372"/>
      <c r="UEZ4" s="372"/>
      <c r="UFA4" s="372"/>
      <c r="UFB4" s="372"/>
      <c r="UFC4" s="372"/>
      <c r="UFD4" s="372"/>
      <c r="UFE4" s="372"/>
      <c r="UFF4" s="372"/>
      <c r="UFG4" s="372"/>
      <c r="UFH4" s="372"/>
      <c r="UFI4" s="372"/>
      <c r="UFJ4" s="372"/>
      <c r="UFK4" s="372"/>
      <c r="UFL4" s="372"/>
      <c r="UFM4" s="372"/>
      <c r="UFN4" s="372"/>
      <c r="UFO4" s="372"/>
      <c r="UFP4" s="372"/>
      <c r="UFQ4" s="372"/>
      <c r="UFR4" s="372"/>
      <c r="UFS4" s="372"/>
      <c r="UFT4" s="372"/>
      <c r="UFU4" s="372"/>
      <c r="UFV4" s="372"/>
      <c r="UFW4" s="372"/>
      <c r="UFX4" s="372"/>
      <c r="UFY4" s="372"/>
      <c r="UFZ4" s="372"/>
      <c r="UGA4" s="372"/>
      <c r="UGB4" s="372"/>
      <c r="UGC4" s="372"/>
      <c r="UGD4" s="372"/>
      <c r="UGE4" s="372"/>
      <c r="UGF4" s="372"/>
      <c r="UGG4" s="372"/>
      <c r="UGH4" s="372"/>
      <c r="UGI4" s="372"/>
      <c r="UGJ4" s="372"/>
      <c r="UGK4" s="372"/>
      <c r="UGL4" s="372"/>
      <c r="UGM4" s="372"/>
      <c r="UGN4" s="372"/>
      <c r="UGO4" s="372"/>
      <c r="UGP4" s="372"/>
      <c r="UGQ4" s="372"/>
      <c r="UGR4" s="372"/>
      <c r="UGS4" s="372"/>
      <c r="UGT4" s="372"/>
      <c r="UGU4" s="372"/>
      <c r="UGV4" s="372"/>
      <c r="UGW4" s="372"/>
      <c r="UGX4" s="372"/>
      <c r="UGY4" s="372"/>
      <c r="UGZ4" s="372"/>
      <c r="UHA4" s="372"/>
      <c r="UHB4" s="372"/>
      <c r="UHC4" s="372"/>
      <c r="UHD4" s="372"/>
      <c r="UHE4" s="372"/>
      <c r="UHF4" s="372"/>
      <c r="UHG4" s="372"/>
      <c r="UHH4" s="372"/>
      <c r="UHI4" s="372"/>
      <c r="UHJ4" s="372"/>
      <c r="UHK4" s="372"/>
      <c r="UHL4" s="372"/>
      <c r="UHM4" s="372"/>
      <c r="UHN4" s="372"/>
      <c r="UHO4" s="372"/>
      <c r="UHP4" s="372"/>
      <c r="UHQ4" s="372"/>
      <c r="UHR4" s="372"/>
      <c r="UHS4" s="372"/>
      <c r="UHT4" s="372"/>
      <c r="UHU4" s="372"/>
      <c r="UHV4" s="372"/>
      <c r="UHW4" s="372"/>
      <c r="UHX4" s="372"/>
      <c r="UHY4" s="372"/>
      <c r="UHZ4" s="372"/>
      <c r="UIA4" s="372"/>
      <c r="UIB4" s="372"/>
      <c r="UIC4" s="372"/>
      <c r="UID4" s="372"/>
      <c r="UIE4" s="372"/>
      <c r="UIF4" s="372"/>
      <c r="UIG4" s="372"/>
      <c r="UIH4" s="372"/>
      <c r="UII4" s="372"/>
      <c r="UIJ4" s="372"/>
      <c r="UIK4" s="372"/>
      <c r="UIL4" s="372"/>
      <c r="UIM4" s="372"/>
      <c r="UIN4" s="372"/>
      <c r="UIO4" s="372"/>
      <c r="UIP4" s="372"/>
      <c r="UIQ4" s="372"/>
      <c r="UIR4" s="372"/>
      <c r="UIS4" s="372"/>
      <c r="UIT4" s="372"/>
      <c r="UIU4" s="372"/>
      <c r="UIV4" s="372"/>
      <c r="UIW4" s="372"/>
      <c r="UIX4" s="372"/>
      <c r="UIY4" s="372"/>
      <c r="UIZ4" s="372"/>
      <c r="UJA4" s="372"/>
      <c r="UJB4" s="372"/>
      <c r="UJC4" s="372"/>
      <c r="UJD4" s="372"/>
      <c r="UJE4" s="372"/>
      <c r="UJF4" s="372"/>
      <c r="UJG4" s="372"/>
      <c r="UJH4" s="372"/>
      <c r="UJI4" s="372"/>
      <c r="UJJ4" s="372"/>
      <c r="UJK4" s="372"/>
      <c r="UJL4" s="372"/>
      <c r="UJM4" s="372"/>
      <c r="UJN4" s="372"/>
      <c r="UJO4" s="372"/>
      <c r="UJP4" s="372"/>
      <c r="UJQ4" s="372"/>
      <c r="UJR4" s="372"/>
      <c r="UJS4" s="372"/>
      <c r="UJT4" s="372"/>
      <c r="UJU4" s="372"/>
      <c r="UJV4" s="372"/>
      <c r="UJW4" s="372"/>
      <c r="UJX4" s="372"/>
      <c r="UJY4" s="372"/>
      <c r="UJZ4" s="372"/>
      <c r="UKA4" s="372"/>
      <c r="UKB4" s="372"/>
      <c r="UKC4" s="372"/>
      <c r="UKD4" s="372"/>
      <c r="UKE4" s="372"/>
      <c r="UKF4" s="372"/>
      <c r="UKG4" s="372"/>
      <c r="UKH4" s="372"/>
      <c r="UKI4" s="372"/>
      <c r="UKJ4" s="372"/>
      <c r="UKK4" s="372"/>
      <c r="UKL4" s="372"/>
      <c r="UKM4" s="372"/>
      <c r="UKN4" s="372"/>
      <c r="UKO4" s="372"/>
      <c r="UKP4" s="372"/>
      <c r="UKQ4" s="372"/>
      <c r="UKR4" s="372"/>
      <c r="UKS4" s="372"/>
      <c r="UKT4" s="372"/>
      <c r="UKU4" s="372"/>
      <c r="UKV4" s="372"/>
      <c r="UKW4" s="372"/>
      <c r="UKX4" s="372"/>
      <c r="UKY4" s="372"/>
      <c r="UKZ4" s="372"/>
      <c r="ULA4" s="372"/>
      <c r="ULB4" s="372"/>
      <c r="ULC4" s="372"/>
      <c r="ULD4" s="372"/>
      <c r="ULE4" s="372"/>
      <c r="ULF4" s="372"/>
      <c r="ULG4" s="372"/>
      <c r="ULH4" s="372"/>
      <c r="ULI4" s="372"/>
      <c r="ULJ4" s="372"/>
      <c r="ULK4" s="372"/>
      <c r="ULL4" s="372"/>
      <c r="ULM4" s="372"/>
      <c r="ULN4" s="372"/>
      <c r="ULO4" s="372"/>
      <c r="ULP4" s="372"/>
      <c r="ULQ4" s="372"/>
      <c r="ULR4" s="372"/>
      <c r="ULS4" s="372"/>
      <c r="ULT4" s="372"/>
      <c r="ULU4" s="372"/>
      <c r="ULV4" s="372"/>
      <c r="ULW4" s="372"/>
      <c r="ULX4" s="372"/>
      <c r="ULY4" s="372"/>
      <c r="ULZ4" s="372"/>
      <c r="UMA4" s="372"/>
      <c r="UMB4" s="372"/>
      <c r="UMC4" s="372"/>
      <c r="UMD4" s="372"/>
      <c r="UME4" s="372"/>
      <c r="UMF4" s="372"/>
      <c r="UMG4" s="372"/>
      <c r="UMH4" s="372"/>
      <c r="UMI4" s="372"/>
      <c r="UMJ4" s="372"/>
      <c r="UMK4" s="372"/>
      <c r="UML4" s="372"/>
      <c r="UMM4" s="372"/>
      <c r="UMN4" s="372"/>
      <c r="UMO4" s="372"/>
      <c r="UMP4" s="372"/>
      <c r="UMQ4" s="372"/>
      <c r="UMR4" s="372"/>
      <c r="UMS4" s="372"/>
      <c r="UMT4" s="372"/>
      <c r="UMU4" s="372"/>
      <c r="UMV4" s="372"/>
      <c r="UMW4" s="372"/>
      <c r="UMX4" s="372"/>
      <c r="UMY4" s="372"/>
      <c r="UMZ4" s="372"/>
      <c r="UNA4" s="372"/>
      <c r="UNB4" s="372"/>
      <c r="UNC4" s="372"/>
      <c r="UND4" s="372"/>
      <c r="UNE4" s="372"/>
      <c r="UNF4" s="372"/>
      <c r="UNG4" s="372"/>
      <c r="UNH4" s="372"/>
      <c r="UNI4" s="372"/>
      <c r="UNJ4" s="372"/>
      <c r="UNK4" s="372"/>
      <c r="UNL4" s="372"/>
      <c r="UNM4" s="372"/>
      <c r="UNN4" s="372"/>
      <c r="UNO4" s="372"/>
      <c r="UNP4" s="372"/>
      <c r="UNQ4" s="372"/>
      <c r="UNR4" s="372"/>
      <c r="UNS4" s="372"/>
      <c r="UNT4" s="372"/>
      <c r="UNU4" s="372"/>
      <c r="UNV4" s="372"/>
      <c r="UNW4" s="372"/>
      <c r="UNX4" s="372"/>
      <c r="UNY4" s="372"/>
      <c r="UNZ4" s="372"/>
      <c r="UOA4" s="372"/>
      <c r="UOB4" s="372"/>
      <c r="UOC4" s="372"/>
      <c r="UOD4" s="372"/>
      <c r="UOE4" s="372"/>
      <c r="UOF4" s="372"/>
      <c r="UOG4" s="372"/>
      <c r="UOH4" s="372"/>
      <c r="UOI4" s="372"/>
      <c r="UOJ4" s="372"/>
      <c r="UOK4" s="372"/>
      <c r="UOL4" s="372"/>
      <c r="UOM4" s="372"/>
      <c r="UON4" s="372"/>
      <c r="UOO4" s="372"/>
      <c r="UOP4" s="372"/>
      <c r="UOQ4" s="372"/>
      <c r="UOR4" s="372"/>
      <c r="UOS4" s="372"/>
      <c r="UOT4" s="372"/>
      <c r="UOU4" s="372"/>
      <c r="UOV4" s="372"/>
      <c r="UOW4" s="372"/>
      <c r="UOX4" s="372"/>
      <c r="UOY4" s="372"/>
      <c r="UOZ4" s="372"/>
      <c r="UPA4" s="372"/>
      <c r="UPB4" s="372"/>
      <c r="UPC4" s="372"/>
      <c r="UPD4" s="372"/>
      <c r="UPE4" s="372"/>
      <c r="UPF4" s="372"/>
      <c r="UPG4" s="372"/>
      <c r="UPH4" s="372"/>
      <c r="UPI4" s="372"/>
      <c r="UPJ4" s="372"/>
      <c r="UPK4" s="372"/>
      <c r="UPL4" s="372"/>
      <c r="UPM4" s="372"/>
      <c r="UPN4" s="372"/>
      <c r="UPO4" s="372"/>
      <c r="UPP4" s="372"/>
      <c r="UPQ4" s="372"/>
      <c r="UPR4" s="372"/>
      <c r="UPS4" s="372"/>
      <c r="UPT4" s="372"/>
      <c r="UPU4" s="372"/>
      <c r="UPV4" s="372"/>
      <c r="UPW4" s="372"/>
      <c r="UPX4" s="372"/>
      <c r="UPY4" s="372"/>
      <c r="UPZ4" s="372"/>
      <c r="UQA4" s="372"/>
      <c r="UQB4" s="372"/>
      <c r="UQC4" s="372"/>
      <c r="UQD4" s="372"/>
      <c r="UQE4" s="372"/>
      <c r="UQF4" s="372"/>
      <c r="UQG4" s="372"/>
      <c r="UQH4" s="372"/>
      <c r="UQI4" s="372"/>
      <c r="UQJ4" s="372"/>
      <c r="UQK4" s="372"/>
      <c r="UQL4" s="372"/>
      <c r="UQM4" s="372"/>
      <c r="UQN4" s="372"/>
      <c r="UQO4" s="372"/>
      <c r="UQP4" s="372"/>
      <c r="UQQ4" s="372"/>
      <c r="UQR4" s="372"/>
      <c r="UQS4" s="372"/>
      <c r="UQT4" s="372"/>
      <c r="UQU4" s="372"/>
      <c r="UQV4" s="372"/>
      <c r="UQW4" s="372"/>
      <c r="UQX4" s="372"/>
      <c r="UQY4" s="372"/>
      <c r="UQZ4" s="372"/>
      <c r="URA4" s="372"/>
      <c r="URB4" s="372"/>
      <c r="URC4" s="372"/>
      <c r="URD4" s="372"/>
      <c r="URE4" s="372"/>
      <c r="URF4" s="372"/>
      <c r="URG4" s="372"/>
      <c r="URH4" s="372"/>
      <c r="URI4" s="372"/>
      <c r="URJ4" s="372"/>
      <c r="URK4" s="372"/>
      <c r="URL4" s="372"/>
      <c r="URM4" s="372"/>
      <c r="URN4" s="372"/>
      <c r="URO4" s="372"/>
      <c r="URP4" s="372"/>
      <c r="URQ4" s="372"/>
      <c r="URR4" s="372"/>
      <c r="URS4" s="372"/>
      <c r="URT4" s="372"/>
      <c r="URU4" s="372"/>
      <c r="URV4" s="372"/>
      <c r="URW4" s="372"/>
      <c r="URX4" s="372"/>
      <c r="URY4" s="372"/>
      <c r="URZ4" s="372"/>
      <c r="USA4" s="372"/>
      <c r="USB4" s="372"/>
      <c r="USC4" s="372"/>
      <c r="USD4" s="372"/>
      <c r="USE4" s="372"/>
      <c r="USF4" s="372"/>
      <c r="USG4" s="372"/>
      <c r="USH4" s="372"/>
      <c r="USI4" s="372"/>
      <c r="USJ4" s="372"/>
      <c r="USK4" s="372"/>
      <c r="USL4" s="372"/>
      <c r="USM4" s="372"/>
      <c r="USN4" s="372"/>
      <c r="USO4" s="372"/>
      <c r="USP4" s="372"/>
      <c r="USQ4" s="372"/>
      <c r="USR4" s="372"/>
      <c r="USS4" s="372"/>
      <c r="UST4" s="372"/>
      <c r="USU4" s="372"/>
      <c r="USV4" s="372"/>
      <c r="USW4" s="372"/>
      <c r="USX4" s="372"/>
      <c r="USY4" s="372"/>
      <c r="USZ4" s="372"/>
      <c r="UTA4" s="372"/>
      <c r="UTB4" s="372"/>
      <c r="UTC4" s="372"/>
      <c r="UTD4" s="372"/>
      <c r="UTE4" s="372"/>
      <c r="UTF4" s="372"/>
      <c r="UTG4" s="372"/>
      <c r="UTH4" s="372"/>
      <c r="UTI4" s="372"/>
      <c r="UTJ4" s="372"/>
      <c r="UTK4" s="372"/>
      <c r="UTL4" s="372"/>
      <c r="UTM4" s="372"/>
      <c r="UTN4" s="372"/>
      <c r="UTO4" s="372"/>
      <c r="UTP4" s="372"/>
      <c r="UTQ4" s="372"/>
      <c r="UTR4" s="372"/>
      <c r="UTS4" s="372"/>
      <c r="UTT4" s="372"/>
      <c r="UTU4" s="372"/>
      <c r="UTV4" s="372"/>
      <c r="UTW4" s="372"/>
      <c r="UTX4" s="372"/>
      <c r="UTY4" s="372"/>
      <c r="UTZ4" s="372"/>
      <c r="UUA4" s="372"/>
      <c r="UUB4" s="372"/>
      <c r="UUC4" s="372"/>
      <c r="UUD4" s="372"/>
      <c r="UUE4" s="372"/>
      <c r="UUF4" s="372"/>
      <c r="UUG4" s="372"/>
      <c r="UUH4" s="372"/>
      <c r="UUI4" s="372"/>
      <c r="UUJ4" s="372"/>
      <c r="UUK4" s="372"/>
      <c r="UUL4" s="372"/>
      <c r="UUM4" s="372"/>
      <c r="UUN4" s="372"/>
      <c r="UUO4" s="372"/>
      <c r="UUP4" s="372"/>
      <c r="UUQ4" s="372"/>
      <c r="UUR4" s="372"/>
      <c r="UUS4" s="372"/>
      <c r="UUT4" s="372"/>
      <c r="UUU4" s="372"/>
      <c r="UUV4" s="372"/>
      <c r="UUW4" s="372"/>
      <c r="UUX4" s="372"/>
      <c r="UUY4" s="372"/>
      <c r="UUZ4" s="372"/>
      <c r="UVA4" s="372"/>
      <c r="UVB4" s="372"/>
      <c r="UVC4" s="372"/>
      <c r="UVD4" s="372"/>
      <c r="UVE4" s="372"/>
      <c r="UVF4" s="372"/>
      <c r="UVG4" s="372"/>
      <c r="UVH4" s="372"/>
      <c r="UVI4" s="372"/>
      <c r="UVJ4" s="372"/>
      <c r="UVK4" s="372"/>
      <c r="UVL4" s="372"/>
      <c r="UVM4" s="372"/>
      <c r="UVN4" s="372"/>
      <c r="UVO4" s="372"/>
      <c r="UVP4" s="372"/>
      <c r="UVQ4" s="372"/>
      <c r="UVR4" s="372"/>
      <c r="UVS4" s="372"/>
      <c r="UVT4" s="372"/>
      <c r="UVU4" s="372"/>
      <c r="UVV4" s="372"/>
      <c r="UVW4" s="372"/>
      <c r="UVX4" s="372"/>
      <c r="UVY4" s="372"/>
      <c r="UVZ4" s="372"/>
      <c r="UWA4" s="372"/>
      <c r="UWB4" s="372"/>
      <c r="UWC4" s="372"/>
      <c r="UWD4" s="372"/>
      <c r="UWE4" s="372"/>
      <c r="UWF4" s="372"/>
      <c r="UWG4" s="372"/>
      <c r="UWH4" s="372"/>
      <c r="UWI4" s="372"/>
      <c r="UWJ4" s="372"/>
      <c r="UWK4" s="372"/>
      <c r="UWL4" s="372"/>
      <c r="UWM4" s="372"/>
      <c r="UWN4" s="372"/>
      <c r="UWO4" s="372"/>
      <c r="UWP4" s="372"/>
      <c r="UWQ4" s="372"/>
      <c r="UWR4" s="372"/>
      <c r="UWS4" s="372"/>
      <c r="UWT4" s="372"/>
      <c r="UWU4" s="372"/>
      <c r="UWV4" s="372"/>
      <c r="UWW4" s="372"/>
      <c r="UWX4" s="372"/>
      <c r="UWY4" s="372"/>
      <c r="UWZ4" s="372"/>
      <c r="UXA4" s="372"/>
      <c r="UXB4" s="372"/>
      <c r="UXC4" s="372"/>
      <c r="UXD4" s="372"/>
      <c r="UXE4" s="372"/>
      <c r="UXF4" s="372"/>
      <c r="UXG4" s="372"/>
      <c r="UXH4" s="372"/>
      <c r="UXI4" s="372"/>
      <c r="UXJ4" s="372"/>
      <c r="UXK4" s="372"/>
      <c r="UXL4" s="372"/>
      <c r="UXM4" s="372"/>
      <c r="UXN4" s="372"/>
      <c r="UXO4" s="372"/>
      <c r="UXP4" s="372"/>
      <c r="UXQ4" s="372"/>
      <c r="UXR4" s="372"/>
      <c r="UXS4" s="372"/>
      <c r="UXT4" s="372"/>
      <c r="UXU4" s="372"/>
      <c r="UXV4" s="372"/>
      <c r="UXW4" s="372"/>
      <c r="UXX4" s="372"/>
      <c r="UXY4" s="372"/>
      <c r="UXZ4" s="372"/>
      <c r="UYA4" s="372"/>
      <c r="UYB4" s="372"/>
      <c r="UYC4" s="372"/>
      <c r="UYD4" s="372"/>
      <c r="UYE4" s="372"/>
      <c r="UYF4" s="372"/>
      <c r="UYG4" s="372"/>
      <c r="UYH4" s="372"/>
      <c r="UYI4" s="372"/>
      <c r="UYJ4" s="372"/>
      <c r="UYK4" s="372"/>
      <c r="UYL4" s="372"/>
      <c r="UYM4" s="372"/>
      <c r="UYN4" s="372"/>
      <c r="UYO4" s="372"/>
      <c r="UYP4" s="372"/>
      <c r="UYQ4" s="372"/>
      <c r="UYR4" s="372"/>
      <c r="UYS4" s="372"/>
      <c r="UYT4" s="372"/>
      <c r="UYU4" s="372"/>
      <c r="UYV4" s="372"/>
      <c r="UYW4" s="372"/>
      <c r="UYX4" s="372"/>
      <c r="UYY4" s="372"/>
      <c r="UYZ4" s="372"/>
      <c r="UZA4" s="372"/>
      <c r="UZB4" s="372"/>
      <c r="UZC4" s="372"/>
      <c r="UZD4" s="372"/>
      <c r="UZE4" s="372"/>
      <c r="UZF4" s="372"/>
      <c r="UZG4" s="372"/>
      <c r="UZH4" s="372"/>
      <c r="UZI4" s="372"/>
      <c r="UZJ4" s="372"/>
      <c r="UZK4" s="372"/>
      <c r="UZL4" s="372"/>
      <c r="UZM4" s="372"/>
      <c r="UZN4" s="372"/>
      <c r="UZO4" s="372"/>
      <c r="UZP4" s="372"/>
      <c r="UZQ4" s="372"/>
      <c r="UZR4" s="372"/>
      <c r="UZS4" s="372"/>
      <c r="UZT4" s="372"/>
      <c r="UZU4" s="372"/>
      <c r="UZV4" s="372"/>
      <c r="UZW4" s="372"/>
      <c r="UZX4" s="372"/>
      <c r="UZY4" s="372"/>
      <c r="UZZ4" s="372"/>
      <c r="VAA4" s="372"/>
      <c r="VAB4" s="372"/>
      <c r="VAC4" s="372"/>
      <c r="VAD4" s="372"/>
      <c r="VAE4" s="372"/>
      <c r="VAF4" s="372"/>
      <c r="VAG4" s="372"/>
      <c r="VAH4" s="372"/>
      <c r="VAI4" s="372"/>
      <c r="VAJ4" s="372"/>
      <c r="VAK4" s="372"/>
      <c r="VAL4" s="372"/>
      <c r="VAM4" s="372"/>
      <c r="VAN4" s="372"/>
      <c r="VAO4" s="372"/>
      <c r="VAP4" s="372"/>
      <c r="VAQ4" s="372"/>
      <c r="VAR4" s="372"/>
      <c r="VAS4" s="372"/>
      <c r="VAT4" s="372"/>
      <c r="VAU4" s="372"/>
      <c r="VAV4" s="372"/>
      <c r="VAW4" s="372"/>
      <c r="VAX4" s="372"/>
      <c r="VAY4" s="372"/>
      <c r="VAZ4" s="372"/>
      <c r="VBA4" s="372"/>
      <c r="VBB4" s="372"/>
      <c r="VBC4" s="372"/>
      <c r="VBD4" s="372"/>
      <c r="VBE4" s="372"/>
      <c r="VBF4" s="372"/>
      <c r="VBG4" s="372"/>
      <c r="VBH4" s="372"/>
      <c r="VBI4" s="372"/>
      <c r="VBJ4" s="372"/>
      <c r="VBK4" s="372"/>
      <c r="VBL4" s="372"/>
      <c r="VBM4" s="372"/>
      <c r="VBN4" s="372"/>
      <c r="VBO4" s="372"/>
      <c r="VBP4" s="372"/>
      <c r="VBQ4" s="372"/>
      <c r="VBR4" s="372"/>
      <c r="VBS4" s="372"/>
      <c r="VBT4" s="372"/>
      <c r="VBU4" s="372"/>
      <c r="VBV4" s="372"/>
      <c r="VBW4" s="372"/>
      <c r="VBX4" s="372"/>
      <c r="VBY4" s="372"/>
      <c r="VBZ4" s="372"/>
      <c r="VCA4" s="372"/>
      <c r="VCB4" s="372"/>
      <c r="VCC4" s="372"/>
      <c r="VCD4" s="372"/>
      <c r="VCE4" s="372"/>
      <c r="VCF4" s="372"/>
      <c r="VCG4" s="372"/>
      <c r="VCH4" s="372"/>
      <c r="VCI4" s="372"/>
      <c r="VCJ4" s="372"/>
      <c r="VCK4" s="372"/>
      <c r="VCL4" s="372"/>
      <c r="VCM4" s="372"/>
      <c r="VCN4" s="372"/>
      <c r="VCO4" s="372"/>
      <c r="VCP4" s="372"/>
      <c r="VCQ4" s="372"/>
      <c r="VCR4" s="372"/>
      <c r="VCS4" s="372"/>
      <c r="VCT4" s="372"/>
      <c r="VCU4" s="372"/>
      <c r="VCV4" s="372"/>
      <c r="VCW4" s="372"/>
      <c r="VCX4" s="372"/>
      <c r="VCY4" s="372"/>
      <c r="VCZ4" s="372"/>
      <c r="VDA4" s="372"/>
      <c r="VDB4" s="372"/>
      <c r="VDC4" s="372"/>
      <c r="VDD4" s="372"/>
      <c r="VDE4" s="372"/>
      <c r="VDF4" s="372"/>
      <c r="VDG4" s="372"/>
      <c r="VDH4" s="372"/>
      <c r="VDI4" s="372"/>
      <c r="VDJ4" s="372"/>
      <c r="VDK4" s="372"/>
      <c r="VDL4" s="372"/>
      <c r="VDM4" s="372"/>
      <c r="VDN4" s="372"/>
      <c r="VDO4" s="372"/>
      <c r="VDP4" s="372"/>
      <c r="VDQ4" s="372"/>
      <c r="VDR4" s="372"/>
      <c r="VDS4" s="372"/>
      <c r="VDT4" s="372"/>
      <c r="VDU4" s="372"/>
      <c r="VDV4" s="372"/>
      <c r="VDW4" s="372"/>
      <c r="VDX4" s="372"/>
      <c r="VDY4" s="372"/>
      <c r="VDZ4" s="372"/>
      <c r="VEA4" s="372"/>
      <c r="VEB4" s="372"/>
      <c r="VEC4" s="372"/>
      <c r="VED4" s="372"/>
      <c r="VEE4" s="372"/>
      <c r="VEF4" s="372"/>
      <c r="VEG4" s="372"/>
      <c r="VEH4" s="372"/>
      <c r="VEI4" s="372"/>
      <c r="VEJ4" s="372"/>
      <c r="VEK4" s="372"/>
      <c r="VEL4" s="372"/>
      <c r="VEM4" s="372"/>
      <c r="VEN4" s="372"/>
      <c r="VEO4" s="372"/>
      <c r="VEP4" s="372"/>
      <c r="VEQ4" s="372"/>
      <c r="VER4" s="372"/>
      <c r="VES4" s="372"/>
      <c r="VET4" s="372"/>
      <c r="VEU4" s="372"/>
      <c r="VEV4" s="372"/>
      <c r="VEW4" s="372"/>
      <c r="VEX4" s="372"/>
      <c r="VEY4" s="372"/>
      <c r="VEZ4" s="372"/>
      <c r="VFA4" s="372"/>
      <c r="VFB4" s="372"/>
      <c r="VFC4" s="372"/>
      <c r="VFD4" s="372"/>
      <c r="VFE4" s="372"/>
      <c r="VFF4" s="372"/>
      <c r="VFG4" s="372"/>
      <c r="VFH4" s="372"/>
      <c r="VFI4" s="372"/>
      <c r="VFJ4" s="372"/>
      <c r="VFK4" s="372"/>
      <c r="VFL4" s="372"/>
      <c r="VFM4" s="372"/>
      <c r="VFN4" s="372"/>
      <c r="VFO4" s="372"/>
      <c r="VFP4" s="372"/>
      <c r="VFQ4" s="372"/>
      <c r="VFR4" s="372"/>
      <c r="VFS4" s="372"/>
      <c r="VFT4" s="372"/>
      <c r="VFU4" s="372"/>
      <c r="VFV4" s="372"/>
      <c r="VFW4" s="372"/>
      <c r="VFX4" s="372"/>
      <c r="VFY4" s="372"/>
      <c r="VFZ4" s="372"/>
      <c r="VGA4" s="372"/>
      <c r="VGB4" s="372"/>
      <c r="VGC4" s="372"/>
      <c r="VGD4" s="372"/>
      <c r="VGE4" s="372"/>
      <c r="VGF4" s="372"/>
      <c r="VGG4" s="372"/>
      <c r="VGH4" s="372"/>
      <c r="VGI4" s="372"/>
      <c r="VGJ4" s="372"/>
      <c r="VGK4" s="372"/>
      <c r="VGL4" s="372"/>
      <c r="VGM4" s="372"/>
      <c r="VGN4" s="372"/>
      <c r="VGO4" s="372"/>
      <c r="VGP4" s="372"/>
      <c r="VGQ4" s="372"/>
      <c r="VGR4" s="372"/>
      <c r="VGS4" s="372"/>
      <c r="VGT4" s="372"/>
      <c r="VGU4" s="372"/>
      <c r="VGV4" s="372"/>
      <c r="VGW4" s="372"/>
      <c r="VGX4" s="372"/>
      <c r="VGY4" s="372"/>
      <c r="VGZ4" s="372"/>
      <c r="VHA4" s="372"/>
      <c r="VHB4" s="372"/>
      <c r="VHC4" s="372"/>
      <c r="VHD4" s="372"/>
      <c r="VHE4" s="372"/>
      <c r="VHF4" s="372"/>
      <c r="VHG4" s="372"/>
      <c r="VHH4" s="372"/>
      <c r="VHI4" s="372"/>
      <c r="VHJ4" s="372"/>
      <c r="VHK4" s="372"/>
      <c r="VHL4" s="372"/>
      <c r="VHM4" s="372"/>
      <c r="VHN4" s="372"/>
      <c r="VHO4" s="372"/>
      <c r="VHP4" s="372"/>
      <c r="VHQ4" s="372"/>
      <c r="VHR4" s="372"/>
      <c r="VHS4" s="372"/>
      <c r="VHT4" s="372"/>
      <c r="VHU4" s="372"/>
      <c r="VHV4" s="372"/>
      <c r="VHW4" s="372"/>
      <c r="VHX4" s="372"/>
      <c r="VHY4" s="372"/>
      <c r="VHZ4" s="372"/>
      <c r="VIA4" s="372"/>
      <c r="VIB4" s="372"/>
      <c r="VIC4" s="372"/>
      <c r="VID4" s="372"/>
      <c r="VIE4" s="372"/>
      <c r="VIF4" s="372"/>
      <c r="VIG4" s="372"/>
      <c r="VIH4" s="372"/>
      <c r="VII4" s="372"/>
      <c r="VIJ4" s="372"/>
      <c r="VIK4" s="372"/>
      <c r="VIL4" s="372"/>
      <c r="VIM4" s="372"/>
      <c r="VIN4" s="372"/>
      <c r="VIO4" s="372"/>
      <c r="VIP4" s="372"/>
      <c r="VIQ4" s="372"/>
      <c r="VIR4" s="372"/>
      <c r="VIS4" s="372"/>
      <c r="VIT4" s="372"/>
      <c r="VIU4" s="372"/>
      <c r="VIV4" s="372"/>
      <c r="VIW4" s="372"/>
      <c r="VIX4" s="372"/>
      <c r="VIY4" s="372"/>
      <c r="VIZ4" s="372"/>
      <c r="VJA4" s="372"/>
      <c r="VJB4" s="372"/>
      <c r="VJC4" s="372"/>
      <c r="VJD4" s="372"/>
      <c r="VJE4" s="372"/>
      <c r="VJF4" s="372"/>
      <c r="VJG4" s="372"/>
      <c r="VJH4" s="372"/>
      <c r="VJI4" s="372"/>
      <c r="VJJ4" s="372"/>
      <c r="VJK4" s="372"/>
      <c r="VJL4" s="372"/>
      <c r="VJM4" s="372"/>
      <c r="VJN4" s="372"/>
      <c r="VJO4" s="372"/>
      <c r="VJP4" s="372"/>
      <c r="VJQ4" s="372"/>
      <c r="VJR4" s="372"/>
      <c r="VJS4" s="372"/>
      <c r="VJT4" s="372"/>
      <c r="VJU4" s="372"/>
      <c r="VJV4" s="372"/>
      <c r="VJW4" s="372"/>
      <c r="VJX4" s="372"/>
      <c r="VJY4" s="372"/>
      <c r="VJZ4" s="372"/>
      <c r="VKA4" s="372"/>
      <c r="VKB4" s="372"/>
      <c r="VKC4" s="372"/>
      <c r="VKD4" s="372"/>
      <c r="VKE4" s="372"/>
      <c r="VKF4" s="372"/>
      <c r="VKG4" s="372"/>
      <c r="VKH4" s="372"/>
      <c r="VKI4" s="372"/>
      <c r="VKJ4" s="372"/>
      <c r="VKK4" s="372"/>
      <c r="VKL4" s="372"/>
      <c r="VKM4" s="372"/>
      <c r="VKN4" s="372"/>
      <c r="VKO4" s="372"/>
      <c r="VKP4" s="372"/>
      <c r="VKQ4" s="372"/>
      <c r="VKR4" s="372"/>
      <c r="VKS4" s="372"/>
      <c r="VKT4" s="372"/>
      <c r="VKU4" s="372"/>
      <c r="VKV4" s="372"/>
      <c r="VKW4" s="372"/>
      <c r="VKX4" s="372"/>
      <c r="VKY4" s="372"/>
      <c r="VKZ4" s="372"/>
      <c r="VLA4" s="372"/>
      <c r="VLB4" s="372"/>
      <c r="VLC4" s="372"/>
      <c r="VLD4" s="372"/>
      <c r="VLE4" s="372"/>
      <c r="VLF4" s="372"/>
      <c r="VLG4" s="372"/>
      <c r="VLH4" s="372"/>
      <c r="VLI4" s="372"/>
      <c r="VLJ4" s="372"/>
      <c r="VLK4" s="372"/>
      <c r="VLL4" s="372"/>
      <c r="VLM4" s="372"/>
      <c r="VLN4" s="372"/>
      <c r="VLO4" s="372"/>
      <c r="VLP4" s="372"/>
      <c r="VLQ4" s="372"/>
      <c r="VLR4" s="372"/>
      <c r="VLS4" s="372"/>
      <c r="VLT4" s="372"/>
      <c r="VLU4" s="372"/>
      <c r="VLV4" s="372"/>
      <c r="VLW4" s="372"/>
      <c r="VLX4" s="372"/>
      <c r="VLY4" s="372"/>
      <c r="VLZ4" s="372"/>
      <c r="VMA4" s="372"/>
      <c r="VMB4" s="372"/>
      <c r="VMC4" s="372"/>
      <c r="VMD4" s="372"/>
      <c r="VME4" s="372"/>
      <c r="VMF4" s="372"/>
      <c r="VMG4" s="372"/>
      <c r="VMH4" s="372"/>
      <c r="VMI4" s="372"/>
      <c r="VMJ4" s="372"/>
      <c r="VMK4" s="372"/>
      <c r="VML4" s="372"/>
      <c r="VMM4" s="372"/>
      <c r="VMN4" s="372"/>
      <c r="VMO4" s="372"/>
      <c r="VMP4" s="372"/>
      <c r="VMQ4" s="372"/>
      <c r="VMR4" s="372"/>
      <c r="VMS4" s="372"/>
      <c r="VMT4" s="372"/>
      <c r="VMU4" s="372"/>
      <c r="VMV4" s="372"/>
      <c r="VMW4" s="372"/>
      <c r="VMX4" s="372"/>
      <c r="VMY4" s="372"/>
      <c r="VMZ4" s="372"/>
      <c r="VNA4" s="372"/>
      <c r="VNB4" s="372"/>
      <c r="VNC4" s="372"/>
      <c r="VND4" s="372"/>
      <c r="VNE4" s="372"/>
      <c r="VNF4" s="372"/>
      <c r="VNG4" s="372"/>
      <c r="VNH4" s="372"/>
      <c r="VNI4" s="372"/>
      <c r="VNJ4" s="372"/>
      <c r="VNK4" s="372"/>
      <c r="VNL4" s="372"/>
      <c r="VNM4" s="372"/>
      <c r="VNN4" s="372"/>
      <c r="VNO4" s="372"/>
      <c r="VNP4" s="372"/>
      <c r="VNQ4" s="372"/>
      <c r="VNR4" s="372"/>
      <c r="VNS4" s="372"/>
      <c r="VNT4" s="372"/>
      <c r="VNU4" s="372"/>
      <c r="VNV4" s="372"/>
      <c r="VNW4" s="372"/>
      <c r="VNX4" s="372"/>
      <c r="VNY4" s="372"/>
      <c r="VNZ4" s="372"/>
      <c r="VOA4" s="372"/>
      <c r="VOB4" s="372"/>
      <c r="VOC4" s="372"/>
      <c r="VOD4" s="372"/>
      <c r="VOE4" s="372"/>
      <c r="VOF4" s="372"/>
      <c r="VOG4" s="372"/>
      <c r="VOH4" s="372"/>
      <c r="VOI4" s="372"/>
      <c r="VOJ4" s="372"/>
      <c r="VOK4" s="372"/>
      <c r="VOL4" s="372"/>
      <c r="VOM4" s="372"/>
      <c r="VON4" s="372"/>
      <c r="VOO4" s="372"/>
      <c r="VOP4" s="372"/>
      <c r="VOQ4" s="372"/>
      <c r="VOR4" s="372"/>
      <c r="VOS4" s="372"/>
      <c r="VOT4" s="372"/>
      <c r="VOU4" s="372"/>
      <c r="VOV4" s="372"/>
      <c r="VOW4" s="372"/>
      <c r="VOX4" s="372"/>
      <c r="VOY4" s="372"/>
      <c r="VOZ4" s="372"/>
      <c r="VPA4" s="372"/>
      <c r="VPB4" s="372"/>
      <c r="VPC4" s="372"/>
      <c r="VPD4" s="372"/>
      <c r="VPE4" s="372"/>
      <c r="VPF4" s="372"/>
      <c r="VPG4" s="372"/>
      <c r="VPH4" s="372"/>
      <c r="VPI4" s="372"/>
      <c r="VPJ4" s="372"/>
      <c r="VPK4" s="372"/>
      <c r="VPL4" s="372"/>
      <c r="VPM4" s="372"/>
      <c r="VPN4" s="372"/>
      <c r="VPO4" s="372"/>
      <c r="VPP4" s="372"/>
      <c r="VPQ4" s="372"/>
      <c r="VPR4" s="372"/>
      <c r="VPS4" s="372"/>
      <c r="VPT4" s="372"/>
      <c r="VPU4" s="372"/>
      <c r="VPV4" s="372"/>
      <c r="VPW4" s="372"/>
      <c r="VPX4" s="372"/>
      <c r="VPY4" s="372"/>
      <c r="VPZ4" s="372"/>
      <c r="VQA4" s="372"/>
      <c r="VQB4" s="372"/>
      <c r="VQC4" s="372"/>
      <c r="VQD4" s="372"/>
      <c r="VQE4" s="372"/>
      <c r="VQF4" s="372"/>
      <c r="VQG4" s="372"/>
      <c r="VQH4" s="372"/>
      <c r="VQI4" s="372"/>
      <c r="VQJ4" s="372"/>
      <c r="VQK4" s="372"/>
      <c r="VQL4" s="372"/>
      <c r="VQM4" s="372"/>
      <c r="VQN4" s="372"/>
      <c r="VQO4" s="372"/>
      <c r="VQP4" s="372"/>
      <c r="VQQ4" s="372"/>
      <c r="VQR4" s="372"/>
      <c r="VQS4" s="372"/>
      <c r="VQT4" s="372"/>
      <c r="VQU4" s="372"/>
      <c r="VQV4" s="372"/>
      <c r="VQW4" s="372"/>
      <c r="VQX4" s="372"/>
      <c r="VQY4" s="372"/>
      <c r="VQZ4" s="372"/>
      <c r="VRA4" s="372"/>
      <c r="VRB4" s="372"/>
      <c r="VRC4" s="372"/>
      <c r="VRD4" s="372"/>
      <c r="VRE4" s="372"/>
      <c r="VRF4" s="372"/>
      <c r="VRG4" s="372"/>
      <c r="VRH4" s="372"/>
      <c r="VRI4" s="372"/>
      <c r="VRJ4" s="372"/>
      <c r="VRK4" s="372"/>
      <c r="VRL4" s="372"/>
      <c r="VRM4" s="372"/>
      <c r="VRN4" s="372"/>
      <c r="VRO4" s="372"/>
      <c r="VRP4" s="372"/>
      <c r="VRQ4" s="372"/>
      <c r="VRR4" s="372"/>
      <c r="VRS4" s="372"/>
      <c r="VRT4" s="372"/>
      <c r="VRU4" s="372"/>
      <c r="VRV4" s="372"/>
      <c r="VRW4" s="372"/>
      <c r="VRX4" s="372"/>
      <c r="VRY4" s="372"/>
      <c r="VRZ4" s="372"/>
      <c r="VSA4" s="372"/>
      <c r="VSB4" s="372"/>
      <c r="VSC4" s="372"/>
      <c r="VSD4" s="372"/>
      <c r="VSE4" s="372"/>
      <c r="VSF4" s="372"/>
      <c r="VSG4" s="372"/>
      <c r="VSH4" s="372"/>
      <c r="VSI4" s="372"/>
      <c r="VSJ4" s="372"/>
      <c r="VSK4" s="372"/>
      <c r="VSL4" s="372"/>
      <c r="VSM4" s="372"/>
      <c r="VSN4" s="372"/>
      <c r="VSO4" s="372"/>
      <c r="VSP4" s="372"/>
      <c r="VSQ4" s="372"/>
      <c r="VSR4" s="372"/>
      <c r="VSS4" s="372"/>
      <c r="VST4" s="372"/>
      <c r="VSU4" s="372"/>
      <c r="VSV4" s="372"/>
      <c r="VSW4" s="372"/>
      <c r="VSX4" s="372"/>
      <c r="VSY4" s="372"/>
      <c r="VSZ4" s="372"/>
      <c r="VTA4" s="372"/>
      <c r="VTB4" s="372"/>
      <c r="VTC4" s="372"/>
      <c r="VTD4" s="372"/>
      <c r="VTE4" s="372"/>
      <c r="VTF4" s="372"/>
      <c r="VTG4" s="372"/>
      <c r="VTH4" s="372"/>
      <c r="VTI4" s="372"/>
      <c r="VTJ4" s="372"/>
      <c r="VTK4" s="372"/>
      <c r="VTL4" s="372"/>
      <c r="VTM4" s="372"/>
      <c r="VTN4" s="372"/>
      <c r="VTO4" s="372"/>
      <c r="VTP4" s="372"/>
      <c r="VTQ4" s="372"/>
      <c r="VTR4" s="372"/>
      <c r="VTS4" s="372"/>
      <c r="VTT4" s="372"/>
      <c r="VTU4" s="372"/>
      <c r="VTV4" s="372"/>
      <c r="VTW4" s="372"/>
      <c r="VTX4" s="372"/>
      <c r="VTY4" s="372"/>
      <c r="VTZ4" s="372"/>
      <c r="VUA4" s="372"/>
      <c r="VUB4" s="372"/>
      <c r="VUC4" s="372"/>
      <c r="VUD4" s="372"/>
      <c r="VUE4" s="372"/>
      <c r="VUF4" s="372"/>
      <c r="VUG4" s="372"/>
      <c r="VUH4" s="372"/>
      <c r="VUI4" s="372"/>
      <c r="VUJ4" s="372"/>
      <c r="VUK4" s="372"/>
      <c r="VUL4" s="372"/>
      <c r="VUM4" s="372"/>
      <c r="VUN4" s="372"/>
      <c r="VUO4" s="372"/>
      <c r="VUP4" s="372"/>
      <c r="VUQ4" s="372"/>
      <c r="VUR4" s="372"/>
      <c r="VUS4" s="372"/>
      <c r="VUT4" s="372"/>
      <c r="VUU4" s="372"/>
      <c r="VUV4" s="372"/>
      <c r="VUW4" s="372"/>
      <c r="VUX4" s="372"/>
      <c r="VUY4" s="372"/>
      <c r="VUZ4" s="372"/>
      <c r="VVA4" s="372"/>
      <c r="VVB4" s="372"/>
      <c r="VVC4" s="372"/>
      <c r="VVD4" s="372"/>
      <c r="VVE4" s="372"/>
      <c r="VVF4" s="372"/>
      <c r="VVG4" s="372"/>
      <c r="VVH4" s="372"/>
      <c r="VVI4" s="372"/>
      <c r="VVJ4" s="372"/>
      <c r="VVK4" s="372"/>
      <c r="VVL4" s="372"/>
      <c r="VVM4" s="372"/>
      <c r="VVN4" s="372"/>
      <c r="VVO4" s="372"/>
      <c r="VVP4" s="372"/>
      <c r="VVQ4" s="372"/>
      <c r="VVR4" s="372"/>
      <c r="VVS4" s="372"/>
      <c r="VVT4" s="372"/>
      <c r="VVU4" s="372"/>
      <c r="VVV4" s="372"/>
      <c r="VVW4" s="372"/>
      <c r="VVX4" s="372"/>
      <c r="VVY4" s="372"/>
      <c r="VVZ4" s="372"/>
      <c r="VWA4" s="372"/>
      <c r="VWB4" s="372"/>
      <c r="VWC4" s="372"/>
      <c r="VWD4" s="372"/>
      <c r="VWE4" s="372"/>
      <c r="VWF4" s="372"/>
      <c r="VWG4" s="372"/>
      <c r="VWH4" s="372"/>
      <c r="VWI4" s="372"/>
      <c r="VWJ4" s="372"/>
      <c r="VWK4" s="372"/>
      <c r="VWL4" s="372"/>
      <c r="VWM4" s="372"/>
      <c r="VWN4" s="372"/>
      <c r="VWO4" s="372"/>
      <c r="VWP4" s="372"/>
      <c r="VWQ4" s="372"/>
      <c r="VWR4" s="372"/>
      <c r="VWS4" s="372"/>
      <c r="VWT4" s="372"/>
      <c r="VWU4" s="372"/>
      <c r="VWV4" s="372"/>
      <c r="VWW4" s="372"/>
      <c r="VWX4" s="372"/>
      <c r="VWY4" s="372"/>
      <c r="VWZ4" s="372"/>
      <c r="VXA4" s="372"/>
      <c r="VXB4" s="372"/>
      <c r="VXC4" s="372"/>
      <c r="VXD4" s="372"/>
      <c r="VXE4" s="372"/>
      <c r="VXF4" s="372"/>
      <c r="VXG4" s="372"/>
      <c r="VXH4" s="372"/>
      <c r="VXI4" s="372"/>
      <c r="VXJ4" s="372"/>
      <c r="VXK4" s="372"/>
      <c r="VXL4" s="372"/>
      <c r="VXM4" s="372"/>
      <c r="VXN4" s="372"/>
      <c r="VXO4" s="372"/>
      <c r="VXP4" s="372"/>
      <c r="VXQ4" s="372"/>
      <c r="VXR4" s="372"/>
      <c r="VXS4" s="372"/>
      <c r="VXT4" s="372"/>
      <c r="VXU4" s="372"/>
      <c r="VXV4" s="372"/>
      <c r="VXW4" s="372"/>
      <c r="VXX4" s="372"/>
      <c r="VXY4" s="372"/>
      <c r="VXZ4" s="372"/>
      <c r="VYA4" s="372"/>
      <c r="VYB4" s="372"/>
      <c r="VYC4" s="372"/>
      <c r="VYD4" s="372"/>
      <c r="VYE4" s="372"/>
      <c r="VYF4" s="372"/>
      <c r="VYG4" s="372"/>
      <c r="VYH4" s="372"/>
      <c r="VYI4" s="372"/>
      <c r="VYJ4" s="372"/>
      <c r="VYK4" s="372"/>
      <c r="VYL4" s="372"/>
      <c r="VYM4" s="372"/>
      <c r="VYN4" s="372"/>
      <c r="VYO4" s="372"/>
      <c r="VYP4" s="372"/>
      <c r="VYQ4" s="372"/>
      <c r="VYR4" s="372"/>
      <c r="VYS4" s="372"/>
      <c r="VYT4" s="372"/>
      <c r="VYU4" s="372"/>
      <c r="VYV4" s="372"/>
      <c r="VYW4" s="372"/>
      <c r="VYX4" s="372"/>
      <c r="VYY4" s="372"/>
      <c r="VYZ4" s="372"/>
      <c r="VZA4" s="372"/>
      <c r="VZB4" s="372"/>
      <c r="VZC4" s="372"/>
      <c r="VZD4" s="372"/>
      <c r="VZE4" s="372"/>
      <c r="VZF4" s="372"/>
      <c r="VZG4" s="372"/>
      <c r="VZH4" s="372"/>
      <c r="VZI4" s="372"/>
      <c r="VZJ4" s="372"/>
      <c r="VZK4" s="372"/>
      <c r="VZL4" s="372"/>
      <c r="VZM4" s="372"/>
      <c r="VZN4" s="372"/>
      <c r="VZO4" s="372"/>
      <c r="VZP4" s="372"/>
      <c r="VZQ4" s="372"/>
      <c r="VZR4" s="372"/>
      <c r="VZS4" s="372"/>
      <c r="VZT4" s="372"/>
      <c r="VZU4" s="372"/>
      <c r="VZV4" s="372"/>
      <c r="VZW4" s="372"/>
      <c r="VZX4" s="372"/>
      <c r="VZY4" s="372"/>
      <c r="VZZ4" s="372"/>
      <c r="WAA4" s="372"/>
      <c r="WAB4" s="372"/>
      <c r="WAC4" s="372"/>
      <c r="WAD4" s="372"/>
      <c r="WAE4" s="372"/>
      <c r="WAF4" s="372"/>
      <c r="WAG4" s="372"/>
      <c r="WAH4" s="372"/>
      <c r="WAI4" s="372"/>
      <c r="WAJ4" s="372"/>
      <c r="WAK4" s="372"/>
      <c r="WAL4" s="372"/>
      <c r="WAM4" s="372"/>
      <c r="WAN4" s="372"/>
      <c r="WAO4" s="372"/>
      <c r="WAP4" s="372"/>
      <c r="WAQ4" s="372"/>
      <c r="WAR4" s="372"/>
      <c r="WAS4" s="372"/>
      <c r="WAT4" s="372"/>
      <c r="WAU4" s="372"/>
      <c r="WAV4" s="372"/>
      <c r="WAW4" s="372"/>
      <c r="WAX4" s="372"/>
      <c r="WAY4" s="372"/>
      <c r="WAZ4" s="372"/>
      <c r="WBA4" s="372"/>
      <c r="WBB4" s="372"/>
      <c r="WBC4" s="372"/>
      <c r="WBD4" s="372"/>
      <c r="WBE4" s="372"/>
      <c r="WBF4" s="372"/>
      <c r="WBG4" s="372"/>
      <c r="WBH4" s="372"/>
      <c r="WBI4" s="372"/>
      <c r="WBJ4" s="372"/>
      <c r="WBK4" s="372"/>
      <c r="WBL4" s="372"/>
      <c r="WBM4" s="372"/>
      <c r="WBN4" s="372"/>
      <c r="WBO4" s="372"/>
      <c r="WBP4" s="372"/>
      <c r="WBQ4" s="372"/>
      <c r="WBR4" s="372"/>
      <c r="WBS4" s="372"/>
      <c r="WBT4" s="372"/>
      <c r="WBU4" s="372"/>
      <c r="WBV4" s="372"/>
      <c r="WBW4" s="372"/>
      <c r="WBX4" s="372"/>
      <c r="WBY4" s="372"/>
      <c r="WBZ4" s="372"/>
      <c r="WCA4" s="372"/>
      <c r="WCB4" s="372"/>
      <c r="WCC4" s="372"/>
      <c r="WCD4" s="372"/>
      <c r="WCE4" s="372"/>
      <c r="WCF4" s="372"/>
      <c r="WCG4" s="372"/>
      <c r="WCH4" s="372"/>
      <c r="WCI4" s="372"/>
      <c r="WCJ4" s="372"/>
      <c r="WCK4" s="372"/>
      <c r="WCL4" s="372"/>
      <c r="WCM4" s="372"/>
      <c r="WCN4" s="372"/>
      <c r="WCO4" s="372"/>
      <c r="WCP4" s="372"/>
      <c r="WCQ4" s="372"/>
      <c r="WCR4" s="372"/>
      <c r="WCS4" s="372"/>
      <c r="WCT4" s="372"/>
      <c r="WCU4" s="372"/>
      <c r="WCV4" s="372"/>
      <c r="WCW4" s="372"/>
      <c r="WCX4" s="372"/>
      <c r="WCY4" s="372"/>
      <c r="WCZ4" s="372"/>
      <c r="WDA4" s="372"/>
      <c r="WDB4" s="372"/>
      <c r="WDC4" s="372"/>
      <c r="WDD4" s="372"/>
      <c r="WDE4" s="372"/>
      <c r="WDF4" s="372"/>
      <c r="WDG4" s="372"/>
      <c r="WDH4" s="372"/>
      <c r="WDI4" s="372"/>
      <c r="WDJ4" s="372"/>
      <c r="WDK4" s="372"/>
      <c r="WDL4" s="372"/>
      <c r="WDM4" s="372"/>
      <c r="WDN4" s="372"/>
      <c r="WDO4" s="372"/>
      <c r="WDP4" s="372"/>
      <c r="WDQ4" s="372"/>
      <c r="WDR4" s="372"/>
      <c r="WDS4" s="372"/>
      <c r="WDT4" s="372"/>
      <c r="WDU4" s="372"/>
      <c r="WDV4" s="372"/>
      <c r="WDW4" s="372"/>
      <c r="WDX4" s="372"/>
      <c r="WDY4" s="372"/>
      <c r="WDZ4" s="372"/>
      <c r="WEA4" s="372"/>
      <c r="WEB4" s="372"/>
      <c r="WEC4" s="372"/>
      <c r="WED4" s="372"/>
      <c r="WEE4" s="372"/>
      <c r="WEF4" s="372"/>
      <c r="WEG4" s="372"/>
      <c r="WEH4" s="372"/>
      <c r="WEI4" s="372"/>
      <c r="WEJ4" s="372"/>
      <c r="WEK4" s="372"/>
      <c r="WEL4" s="372"/>
      <c r="WEM4" s="372"/>
      <c r="WEN4" s="372"/>
      <c r="WEO4" s="372"/>
      <c r="WEP4" s="372"/>
      <c r="WEQ4" s="372"/>
      <c r="WER4" s="372"/>
      <c r="WES4" s="372"/>
      <c r="WET4" s="372"/>
      <c r="WEU4" s="372"/>
      <c r="WEV4" s="372"/>
      <c r="WEW4" s="372"/>
      <c r="WEX4" s="372"/>
      <c r="WEY4" s="372"/>
      <c r="WEZ4" s="372"/>
      <c r="WFA4" s="372"/>
      <c r="WFB4" s="372"/>
      <c r="WFC4" s="372"/>
      <c r="WFD4" s="372"/>
      <c r="WFE4" s="372"/>
      <c r="WFF4" s="372"/>
      <c r="WFG4" s="372"/>
      <c r="WFH4" s="372"/>
      <c r="WFI4" s="372"/>
      <c r="WFJ4" s="372"/>
      <c r="WFK4" s="372"/>
      <c r="WFL4" s="372"/>
      <c r="WFM4" s="372"/>
      <c r="WFN4" s="372"/>
      <c r="WFO4" s="372"/>
      <c r="WFP4" s="372"/>
      <c r="WFQ4" s="372"/>
      <c r="WFR4" s="372"/>
      <c r="WFS4" s="372"/>
      <c r="WFT4" s="372"/>
      <c r="WFU4" s="372"/>
      <c r="WFV4" s="372"/>
      <c r="WFW4" s="372"/>
      <c r="WFX4" s="372"/>
      <c r="WFY4" s="372"/>
      <c r="WFZ4" s="372"/>
      <c r="WGA4" s="372"/>
      <c r="WGB4" s="372"/>
      <c r="WGC4" s="372"/>
      <c r="WGD4" s="372"/>
      <c r="WGE4" s="372"/>
      <c r="WGF4" s="372"/>
      <c r="WGG4" s="372"/>
      <c r="WGH4" s="372"/>
      <c r="WGI4" s="372"/>
      <c r="WGJ4" s="372"/>
      <c r="WGK4" s="372"/>
      <c r="WGL4" s="372"/>
      <c r="WGM4" s="372"/>
      <c r="WGN4" s="372"/>
      <c r="WGO4" s="372"/>
      <c r="WGP4" s="372"/>
      <c r="WGQ4" s="372"/>
      <c r="WGR4" s="372"/>
      <c r="WGS4" s="372"/>
      <c r="WGT4" s="372"/>
      <c r="WGU4" s="372"/>
      <c r="WGV4" s="372"/>
      <c r="WGW4" s="372"/>
      <c r="WGX4" s="372"/>
      <c r="WGY4" s="372"/>
      <c r="WGZ4" s="372"/>
      <c r="WHA4" s="372"/>
      <c r="WHB4" s="372"/>
      <c r="WHC4" s="372"/>
      <c r="WHD4" s="372"/>
      <c r="WHE4" s="372"/>
      <c r="WHF4" s="372"/>
      <c r="WHG4" s="372"/>
      <c r="WHH4" s="372"/>
      <c r="WHI4" s="372"/>
      <c r="WHJ4" s="372"/>
      <c r="WHK4" s="372"/>
      <c r="WHL4" s="372"/>
      <c r="WHM4" s="372"/>
      <c r="WHN4" s="372"/>
      <c r="WHO4" s="372"/>
      <c r="WHP4" s="372"/>
      <c r="WHQ4" s="372"/>
      <c r="WHR4" s="372"/>
      <c r="WHS4" s="372"/>
      <c r="WHT4" s="372"/>
      <c r="WHU4" s="372"/>
      <c r="WHV4" s="372"/>
      <c r="WHW4" s="372"/>
      <c r="WHX4" s="372"/>
      <c r="WHY4" s="372"/>
      <c r="WHZ4" s="372"/>
      <c r="WIA4" s="372"/>
      <c r="WIB4" s="372"/>
      <c r="WIC4" s="372"/>
      <c r="WID4" s="372"/>
      <c r="WIE4" s="372"/>
      <c r="WIF4" s="372"/>
      <c r="WIG4" s="372"/>
      <c r="WIH4" s="372"/>
      <c r="WII4" s="372"/>
      <c r="WIJ4" s="372"/>
      <c r="WIK4" s="372"/>
      <c r="WIL4" s="372"/>
      <c r="WIM4" s="372"/>
      <c r="WIN4" s="372"/>
      <c r="WIO4" s="372"/>
      <c r="WIP4" s="372"/>
      <c r="WIQ4" s="372"/>
      <c r="WIR4" s="372"/>
      <c r="WIS4" s="372"/>
      <c r="WIT4" s="372"/>
      <c r="WIU4" s="372"/>
      <c r="WIV4" s="372"/>
      <c r="WIW4" s="372"/>
      <c r="WIX4" s="372"/>
      <c r="WIY4" s="372"/>
      <c r="WIZ4" s="372"/>
      <c r="WJA4" s="372"/>
      <c r="WJB4" s="372"/>
      <c r="WJC4" s="372"/>
      <c r="WJD4" s="372"/>
      <c r="WJE4" s="372"/>
      <c r="WJF4" s="372"/>
      <c r="WJG4" s="372"/>
      <c r="WJH4" s="372"/>
      <c r="WJI4" s="372"/>
      <c r="WJJ4" s="372"/>
      <c r="WJK4" s="372"/>
      <c r="WJL4" s="372"/>
      <c r="WJM4" s="372"/>
      <c r="WJN4" s="372"/>
      <c r="WJO4" s="372"/>
      <c r="WJP4" s="372"/>
      <c r="WJQ4" s="372"/>
      <c r="WJR4" s="372"/>
      <c r="WJS4" s="372"/>
      <c r="WJT4" s="372"/>
      <c r="WJU4" s="372"/>
      <c r="WJV4" s="372"/>
      <c r="WJW4" s="372"/>
      <c r="WJX4" s="372"/>
      <c r="WJY4" s="372"/>
      <c r="WJZ4" s="372"/>
      <c r="WKA4" s="372"/>
      <c r="WKB4" s="372"/>
      <c r="WKC4" s="372"/>
      <c r="WKD4" s="372"/>
      <c r="WKE4" s="372"/>
      <c r="WKF4" s="372"/>
      <c r="WKG4" s="372"/>
      <c r="WKH4" s="372"/>
      <c r="WKI4" s="372"/>
      <c r="WKJ4" s="372"/>
      <c r="WKK4" s="372"/>
      <c r="WKL4" s="372"/>
      <c r="WKM4" s="372"/>
      <c r="WKN4" s="372"/>
      <c r="WKO4" s="372"/>
      <c r="WKP4" s="372"/>
      <c r="WKQ4" s="372"/>
      <c r="WKR4" s="372"/>
      <c r="WKS4" s="372"/>
      <c r="WKT4" s="372"/>
      <c r="WKU4" s="372"/>
      <c r="WKV4" s="372"/>
      <c r="WKW4" s="372"/>
      <c r="WKX4" s="372"/>
      <c r="WKY4" s="372"/>
      <c r="WKZ4" s="372"/>
      <c r="WLA4" s="372"/>
      <c r="WLB4" s="372"/>
      <c r="WLC4" s="372"/>
      <c r="WLD4" s="372"/>
      <c r="WLE4" s="372"/>
      <c r="WLF4" s="372"/>
      <c r="WLG4" s="372"/>
      <c r="WLH4" s="372"/>
      <c r="WLI4" s="372"/>
      <c r="WLJ4" s="372"/>
      <c r="WLK4" s="372"/>
      <c r="WLL4" s="372"/>
      <c r="WLM4" s="372"/>
      <c r="WLN4" s="372"/>
      <c r="WLO4" s="372"/>
      <c r="WLP4" s="372"/>
      <c r="WLQ4" s="372"/>
      <c r="WLR4" s="372"/>
      <c r="WLS4" s="372"/>
      <c r="WLT4" s="372"/>
      <c r="WLU4" s="372"/>
      <c r="WLV4" s="372"/>
      <c r="WLW4" s="372"/>
      <c r="WLX4" s="372"/>
      <c r="WLY4" s="372"/>
      <c r="WLZ4" s="372"/>
      <c r="WMA4" s="372"/>
      <c r="WMB4" s="372"/>
      <c r="WMC4" s="372"/>
      <c r="WMD4" s="372"/>
      <c r="WME4" s="372"/>
      <c r="WMF4" s="372"/>
      <c r="WMG4" s="372"/>
      <c r="WMH4" s="372"/>
      <c r="WMI4" s="372"/>
      <c r="WMJ4" s="372"/>
      <c r="WMK4" s="372"/>
      <c r="WML4" s="372"/>
      <c r="WMM4" s="372"/>
      <c r="WMN4" s="372"/>
      <c r="WMO4" s="372"/>
      <c r="WMP4" s="372"/>
      <c r="WMQ4" s="372"/>
      <c r="WMR4" s="372"/>
      <c r="WMS4" s="372"/>
      <c r="WMT4" s="372"/>
      <c r="WMU4" s="372"/>
      <c r="WMV4" s="372"/>
      <c r="WMW4" s="372"/>
      <c r="WMX4" s="372"/>
      <c r="WMY4" s="372"/>
      <c r="WMZ4" s="372"/>
      <c r="WNA4" s="372"/>
      <c r="WNB4" s="372"/>
      <c r="WNC4" s="372"/>
      <c r="WND4" s="372"/>
      <c r="WNE4" s="372"/>
      <c r="WNF4" s="372"/>
      <c r="WNG4" s="372"/>
      <c r="WNH4" s="372"/>
      <c r="WNI4" s="372"/>
      <c r="WNJ4" s="372"/>
      <c r="WNK4" s="372"/>
      <c r="WNL4" s="372"/>
      <c r="WNM4" s="372"/>
      <c r="WNN4" s="372"/>
      <c r="WNO4" s="372"/>
      <c r="WNP4" s="372"/>
      <c r="WNQ4" s="372"/>
      <c r="WNR4" s="372"/>
      <c r="WNS4" s="372"/>
      <c r="WNT4" s="372"/>
      <c r="WNU4" s="372"/>
      <c r="WNV4" s="372"/>
      <c r="WNW4" s="372"/>
      <c r="WNX4" s="372"/>
      <c r="WNY4" s="372"/>
      <c r="WNZ4" s="372"/>
      <c r="WOA4" s="372"/>
      <c r="WOB4" s="372"/>
      <c r="WOC4" s="372"/>
      <c r="WOD4" s="372"/>
      <c r="WOE4" s="372"/>
      <c r="WOF4" s="372"/>
      <c r="WOG4" s="372"/>
      <c r="WOH4" s="372"/>
      <c r="WOI4" s="372"/>
      <c r="WOJ4" s="372"/>
      <c r="WOK4" s="372"/>
      <c r="WOL4" s="372"/>
      <c r="WOM4" s="372"/>
      <c r="WON4" s="372"/>
      <c r="WOO4" s="372"/>
      <c r="WOP4" s="372"/>
      <c r="WOQ4" s="372"/>
      <c r="WOR4" s="372"/>
      <c r="WOS4" s="372"/>
      <c r="WOT4" s="372"/>
      <c r="WOU4" s="372"/>
      <c r="WOV4" s="372"/>
      <c r="WOW4" s="372"/>
      <c r="WOX4" s="372"/>
      <c r="WOY4" s="372"/>
      <c r="WOZ4" s="372"/>
      <c r="WPA4" s="372"/>
      <c r="WPB4" s="372"/>
      <c r="WPC4" s="372"/>
      <c r="WPD4" s="372"/>
      <c r="WPE4" s="372"/>
      <c r="WPF4" s="372"/>
      <c r="WPG4" s="372"/>
      <c r="WPH4" s="372"/>
      <c r="WPI4" s="372"/>
      <c r="WPJ4" s="372"/>
      <c r="WPK4" s="372"/>
      <c r="WPL4" s="372"/>
      <c r="WPM4" s="372"/>
      <c r="WPN4" s="372"/>
      <c r="WPO4" s="372"/>
      <c r="WPP4" s="372"/>
      <c r="WPQ4" s="372"/>
      <c r="WPR4" s="372"/>
      <c r="WPS4" s="372"/>
      <c r="WPT4" s="372"/>
      <c r="WPU4" s="372"/>
      <c r="WPV4" s="372"/>
      <c r="WPW4" s="372"/>
      <c r="WPX4" s="372"/>
      <c r="WPY4" s="372"/>
      <c r="WPZ4" s="372"/>
      <c r="WQA4" s="372"/>
      <c r="WQB4" s="372"/>
      <c r="WQC4" s="372"/>
      <c r="WQD4" s="372"/>
      <c r="WQE4" s="372"/>
      <c r="WQF4" s="372"/>
      <c r="WQG4" s="372"/>
      <c r="WQH4" s="372"/>
      <c r="WQI4" s="372"/>
      <c r="WQJ4" s="372"/>
      <c r="WQK4" s="372"/>
      <c r="WQL4" s="372"/>
      <c r="WQM4" s="372"/>
      <c r="WQN4" s="372"/>
      <c r="WQO4" s="372"/>
      <c r="WQP4" s="372"/>
      <c r="WQQ4" s="372"/>
      <c r="WQR4" s="372"/>
      <c r="WQS4" s="372"/>
      <c r="WQT4" s="372"/>
      <c r="WQU4" s="372"/>
      <c r="WQV4" s="372"/>
      <c r="WQW4" s="372"/>
      <c r="WQX4" s="372"/>
      <c r="WQY4" s="372"/>
      <c r="WQZ4" s="372"/>
      <c r="WRA4" s="372"/>
      <c r="WRB4" s="372"/>
      <c r="WRC4" s="372"/>
      <c r="WRD4" s="372"/>
      <c r="WRE4" s="372"/>
      <c r="WRF4" s="372"/>
      <c r="WRG4" s="372"/>
      <c r="WRH4" s="372"/>
      <c r="WRI4" s="372"/>
      <c r="WRJ4" s="372"/>
      <c r="WRK4" s="372"/>
      <c r="WRL4" s="372"/>
      <c r="WRM4" s="372"/>
      <c r="WRN4" s="372"/>
      <c r="WRO4" s="372"/>
      <c r="WRP4" s="372"/>
      <c r="WRQ4" s="372"/>
      <c r="WRR4" s="372"/>
      <c r="WRS4" s="372"/>
      <c r="WRT4" s="372"/>
      <c r="WRU4" s="372"/>
      <c r="WRV4" s="372"/>
      <c r="WRW4" s="372"/>
      <c r="WRX4" s="372"/>
      <c r="WRY4" s="372"/>
      <c r="WRZ4" s="372"/>
      <c r="WSA4" s="372"/>
      <c r="WSB4" s="372"/>
      <c r="WSC4" s="372"/>
      <c r="WSD4" s="372"/>
      <c r="WSE4" s="372"/>
      <c r="WSF4" s="372"/>
      <c r="WSG4" s="372"/>
      <c r="WSH4" s="372"/>
      <c r="WSI4" s="372"/>
      <c r="WSJ4" s="372"/>
      <c r="WSK4" s="372"/>
      <c r="WSL4" s="372"/>
      <c r="WSM4" s="372"/>
      <c r="WSN4" s="372"/>
      <c r="WSO4" s="372"/>
      <c r="WSP4" s="372"/>
      <c r="WSQ4" s="372"/>
      <c r="WSR4" s="372"/>
      <c r="WSS4" s="372"/>
      <c r="WST4" s="372"/>
      <c r="WSU4" s="372"/>
      <c r="WSV4" s="372"/>
      <c r="WSW4" s="372"/>
      <c r="WSX4" s="372"/>
      <c r="WSY4" s="372"/>
      <c r="WSZ4" s="372"/>
      <c r="WTA4" s="372"/>
      <c r="WTB4" s="372"/>
      <c r="WTC4" s="372"/>
      <c r="WTD4" s="372"/>
      <c r="WTE4" s="372"/>
      <c r="WTF4" s="372"/>
      <c r="WTG4" s="372"/>
      <c r="WTH4" s="372"/>
      <c r="WTI4" s="372"/>
      <c r="WTJ4" s="372"/>
      <c r="WTK4" s="372"/>
      <c r="WTL4" s="372"/>
      <c r="WTM4" s="372"/>
      <c r="WTN4" s="372"/>
      <c r="WTO4" s="372"/>
      <c r="WTP4" s="372"/>
      <c r="WTQ4" s="372"/>
      <c r="WTR4" s="372"/>
      <c r="WTS4" s="372"/>
      <c r="WTT4" s="372"/>
      <c r="WTU4" s="372"/>
      <c r="WTV4" s="372"/>
      <c r="WTW4" s="372"/>
      <c r="WTX4" s="372"/>
      <c r="WTY4" s="372"/>
      <c r="WTZ4" s="372"/>
      <c r="WUA4" s="372"/>
      <c r="WUB4" s="372"/>
      <c r="WUC4" s="372"/>
      <c r="WUD4" s="372"/>
      <c r="WUE4" s="372"/>
      <c r="WUF4" s="372"/>
      <c r="WUG4" s="372"/>
      <c r="WUH4" s="372"/>
      <c r="WUI4" s="372"/>
      <c r="WUJ4" s="372"/>
      <c r="WUK4" s="372"/>
      <c r="WUL4" s="372"/>
      <c r="WUM4" s="372"/>
      <c r="WUN4" s="372"/>
      <c r="WUO4" s="372"/>
      <c r="WUP4" s="372"/>
      <c r="WUQ4" s="372"/>
      <c r="WUR4" s="372"/>
      <c r="WUS4" s="372"/>
      <c r="WUT4" s="372"/>
      <c r="WUU4" s="372"/>
      <c r="WUV4" s="372"/>
      <c r="WUW4" s="372"/>
      <c r="WUX4" s="372"/>
      <c r="WUY4" s="372"/>
      <c r="WUZ4" s="372"/>
      <c r="WVA4" s="372"/>
      <c r="WVB4" s="372"/>
      <c r="WVC4" s="372"/>
      <c r="WVD4" s="372"/>
      <c r="WVE4" s="372"/>
      <c r="WVF4" s="372"/>
      <c r="WVG4" s="372"/>
      <c r="WVH4" s="372"/>
      <c r="WVI4" s="372"/>
      <c r="WVJ4" s="372"/>
      <c r="WVK4" s="372"/>
      <c r="WVL4" s="372"/>
      <c r="WVM4" s="372"/>
      <c r="WVN4" s="372"/>
      <c r="WVO4" s="372"/>
      <c r="WVP4" s="372"/>
      <c r="WVQ4" s="372"/>
      <c r="WVR4" s="372"/>
      <c r="WVS4" s="372"/>
      <c r="WVT4" s="372"/>
      <c r="WVU4" s="372"/>
      <c r="WVV4" s="372"/>
      <c r="WVW4" s="372"/>
      <c r="WVX4" s="372"/>
      <c r="WVY4" s="372"/>
      <c r="WVZ4" s="372"/>
      <c r="WWA4" s="372"/>
      <c r="WWB4" s="372"/>
      <c r="WWC4" s="372"/>
      <c r="WWD4" s="372"/>
      <c r="WWE4" s="372"/>
      <c r="WWF4" s="372"/>
      <c r="WWG4" s="372"/>
      <c r="WWH4" s="372"/>
      <c r="WWI4" s="372"/>
      <c r="WWJ4" s="372"/>
      <c r="WWK4" s="372"/>
      <c r="WWL4" s="372"/>
      <c r="WWM4" s="372"/>
      <c r="WWN4" s="372"/>
      <c r="WWO4" s="372"/>
      <c r="WWP4" s="372"/>
      <c r="WWQ4" s="372"/>
      <c r="WWR4" s="372"/>
      <c r="WWS4" s="372"/>
      <c r="WWT4" s="372"/>
      <c r="WWU4" s="372"/>
      <c r="WWV4" s="372"/>
      <c r="WWW4" s="372"/>
      <c r="WWX4" s="372"/>
      <c r="WWY4" s="372"/>
      <c r="WWZ4" s="372"/>
      <c r="WXA4" s="372"/>
      <c r="WXB4" s="372"/>
      <c r="WXC4" s="372"/>
      <c r="WXD4" s="372"/>
      <c r="WXE4" s="372"/>
      <c r="WXF4" s="372"/>
      <c r="WXG4" s="372"/>
      <c r="WXH4" s="372"/>
      <c r="WXI4" s="372"/>
      <c r="WXJ4" s="372"/>
      <c r="WXK4" s="372"/>
      <c r="WXL4" s="372"/>
      <c r="WXM4" s="372"/>
      <c r="WXN4" s="372"/>
      <c r="WXO4" s="372"/>
      <c r="WXP4" s="372"/>
      <c r="WXQ4" s="372"/>
      <c r="WXR4" s="372"/>
      <c r="WXS4" s="372"/>
      <c r="WXT4" s="372"/>
      <c r="WXU4" s="372"/>
      <c r="WXV4" s="372"/>
      <c r="WXW4" s="372"/>
      <c r="WXX4" s="372"/>
      <c r="WXY4" s="372"/>
      <c r="WXZ4" s="372"/>
      <c r="WYA4" s="372"/>
      <c r="WYB4" s="372"/>
      <c r="WYC4" s="372"/>
      <c r="WYD4" s="372"/>
      <c r="WYE4" s="372"/>
      <c r="WYF4" s="372"/>
      <c r="WYG4" s="372"/>
      <c r="WYH4" s="372"/>
      <c r="WYI4" s="372"/>
      <c r="WYJ4" s="372"/>
      <c r="WYK4" s="372"/>
      <c r="WYL4" s="372"/>
      <c r="WYM4" s="372"/>
      <c r="WYN4" s="372"/>
      <c r="WYO4" s="372"/>
      <c r="WYP4" s="372"/>
      <c r="WYQ4" s="372"/>
      <c r="WYR4" s="372"/>
      <c r="WYS4" s="372"/>
      <c r="WYT4" s="372"/>
      <c r="WYU4" s="372"/>
      <c r="WYV4" s="372"/>
      <c r="WYW4" s="372"/>
      <c r="WYX4" s="372"/>
      <c r="WYY4" s="372"/>
      <c r="WYZ4" s="372"/>
      <c r="WZA4" s="372"/>
      <c r="WZB4" s="372"/>
      <c r="WZC4" s="372"/>
      <c r="WZD4" s="372"/>
      <c r="WZE4" s="372"/>
      <c r="WZF4" s="372"/>
      <c r="WZG4" s="372"/>
      <c r="WZH4" s="372"/>
      <c r="WZI4" s="372"/>
      <c r="WZJ4" s="372"/>
      <c r="WZK4" s="372"/>
      <c r="WZL4" s="372"/>
      <c r="WZM4" s="372"/>
      <c r="WZN4" s="372"/>
      <c r="WZO4" s="372"/>
      <c r="WZP4" s="372"/>
      <c r="WZQ4" s="372"/>
      <c r="WZR4" s="372"/>
      <c r="WZS4" s="372"/>
      <c r="WZT4" s="372"/>
      <c r="WZU4" s="372"/>
      <c r="WZV4" s="372"/>
      <c r="WZW4" s="372"/>
      <c r="WZX4" s="372"/>
      <c r="WZY4" s="372"/>
      <c r="WZZ4" s="372"/>
      <c r="XAA4" s="372"/>
      <c r="XAB4" s="372"/>
      <c r="XAC4" s="372"/>
      <c r="XAD4" s="372"/>
      <c r="XAE4" s="372"/>
      <c r="XAF4" s="372"/>
      <c r="XAG4" s="372"/>
      <c r="XAH4" s="372"/>
      <c r="XAI4" s="372"/>
      <c r="XAJ4" s="372"/>
      <c r="XAK4" s="372"/>
      <c r="XAL4" s="372"/>
      <c r="XAM4" s="372"/>
      <c r="XAN4" s="372"/>
      <c r="XAO4" s="372"/>
      <c r="XAP4" s="372"/>
      <c r="XAQ4" s="372"/>
      <c r="XAR4" s="372"/>
      <c r="XAS4" s="372"/>
      <c r="XAT4" s="372"/>
      <c r="XAU4" s="372"/>
      <c r="XAV4" s="372"/>
      <c r="XAW4" s="372"/>
      <c r="XAX4" s="372"/>
      <c r="XAY4" s="372"/>
      <c r="XAZ4" s="372"/>
      <c r="XBA4" s="372"/>
      <c r="XBB4" s="372"/>
      <c r="XBC4" s="372"/>
      <c r="XBD4" s="372"/>
      <c r="XBE4" s="372"/>
      <c r="XBF4" s="372"/>
      <c r="XBG4" s="372"/>
      <c r="XBH4" s="372"/>
      <c r="XBI4" s="372"/>
      <c r="XBJ4" s="372"/>
      <c r="XBK4" s="372"/>
      <c r="XBL4" s="372"/>
      <c r="XBM4" s="372"/>
      <c r="XBN4" s="372"/>
      <c r="XBO4" s="372"/>
      <c r="XBP4" s="372"/>
      <c r="XBQ4" s="372"/>
      <c r="XBR4" s="372"/>
      <c r="XBS4" s="372"/>
      <c r="XBT4" s="372"/>
      <c r="XBU4" s="372"/>
      <c r="XBV4" s="372"/>
      <c r="XBW4" s="372"/>
      <c r="XBX4" s="372"/>
      <c r="XBY4" s="372"/>
      <c r="XBZ4" s="372"/>
      <c r="XCA4" s="372"/>
      <c r="XCB4" s="372"/>
      <c r="XCC4" s="372"/>
    </row>
    <row r="5" spans="2:16305" ht="13.5" customHeight="1">
      <c r="B5" s="442" t="s">
        <v>174</v>
      </c>
      <c r="C5" s="406">
        <v>1</v>
      </c>
      <c r="D5" s="406"/>
      <c r="E5" s="406"/>
      <c r="F5" s="406"/>
      <c r="G5" s="406"/>
      <c r="H5" s="406"/>
      <c r="I5" s="443"/>
      <c r="J5" s="443"/>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c r="CA5" s="372"/>
      <c r="CB5" s="372"/>
      <c r="CC5" s="372"/>
      <c r="CD5" s="372"/>
      <c r="CE5" s="372"/>
      <c r="CF5" s="372"/>
      <c r="CG5" s="372"/>
      <c r="CH5" s="372"/>
      <c r="CI5" s="372"/>
      <c r="CJ5" s="372"/>
      <c r="CK5" s="372"/>
      <c r="CL5" s="372"/>
      <c r="CM5" s="372"/>
      <c r="CN5" s="372"/>
      <c r="CO5" s="372"/>
      <c r="CP5" s="372"/>
      <c r="CQ5" s="372"/>
      <c r="CR5" s="372"/>
      <c r="CS5" s="372"/>
      <c r="CT5" s="372"/>
      <c r="CU5" s="372"/>
      <c r="CV5" s="372"/>
      <c r="CW5" s="372"/>
      <c r="CX5" s="372"/>
      <c r="CY5" s="372"/>
      <c r="CZ5" s="372"/>
      <c r="DA5" s="372"/>
      <c r="DB5" s="372"/>
      <c r="DC5" s="372"/>
      <c r="DD5" s="372"/>
      <c r="DE5" s="372"/>
      <c r="DF5" s="372"/>
      <c r="DG5" s="372"/>
      <c r="DH5" s="372"/>
      <c r="DI5" s="372"/>
      <c r="DJ5" s="372"/>
      <c r="DK5" s="372"/>
      <c r="DL5" s="372"/>
      <c r="DM5" s="372"/>
      <c r="DN5" s="372"/>
      <c r="DO5" s="372"/>
      <c r="DP5" s="372"/>
      <c r="DQ5" s="372"/>
      <c r="DR5" s="372"/>
      <c r="DS5" s="372"/>
      <c r="DT5" s="372"/>
      <c r="DU5" s="372"/>
      <c r="DV5" s="372"/>
      <c r="DW5" s="372"/>
      <c r="DX5" s="372"/>
      <c r="DY5" s="372"/>
      <c r="DZ5" s="372"/>
      <c r="EA5" s="372"/>
      <c r="EB5" s="372"/>
      <c r="EC5" s="372"/>
      <c r="ED5" s="372"/>
      <c r="EE5" s="372"/>
      <c r="EF5" s="372"/>
      <c r="EG5" s="372"/>
      <c r="EH5" s="372"/>
      <c r="EI5" s="372"/>
      <c r="EJ5" s="372"/>
      <c r="EK5" s="372"/>
      <c r="EL5" s="372"/>
      <c r="EM5" s="372"/>
      <c r="EN5" s="372"/>
      <c r="EO5" s="372"/>
      <c r="EP5" s="372"/>
      <c r="EQ5" s="372"/>
      <c r="ER5" s="372"/>
      <c r="ES5" s="372"/>
      <c r="ET5" s="372"/>
      <c r="EU5" s="372"/>
      <c r="EV5" s="372"/>
      <c r="EW5" s="372"/>
      <c r="EX5" s="372"/>
      <c r="EY5" s="372"/>
      <c r="EZ5" s="372"/>
      <c r="FA5" s="372"/>
      <c r="FB5" s="372"/>
      <c r="FC5" s="372"/>
      <c r="FD5" s="372"/>
      <c r="FE5" s="372"/>
      <c r="FF5" s="372"/>
      <c r="FG5" s="372"/>
      <c r="FH5" s="372"/>
      <c r="FI5" s="372"/>
      <c r="FJ5" s="372"/>
      <c r="FK5" s="372"/>
      <c r="FL5" s="372"/>
      <c r="FM5" s="372"/>
      <c r="FN5" s="372"/>
      <c r="FO5" s="372"/>
      <c r="FP5" s="372"/>
      <c r="FQ5" s="372"/>
      <c r="FR5" s="372"/>
      <c r="FS5" s="372"/>
      <c r="FT5" s="372"/>
      <c r="FU5" s="372"/>
      <c r="FV5" s="372"/>
      <c r="FW5" s="372"/>
      <c r="FX5" s="372"/>
      <c r="FY5" s="372"/>
      <c r="FZ5" s="372"/>
      <c r="GA5" s="372"/>
      <c r="GB5" s="372"/>
      <c r="GC5" s="372"/>
      <c r="GD5" s="372"/>
      <c r="GE5" s="372"/>
      <c r="GF5" s="372"/>
      <c r="GG5" s="372"/>
      <c r="GH5" s="372"/>
      <c r="GI5" s="372"/>
      <c r="GJ5" s="372"/>
      <c r="GK5" s="372"/>
      <c r="GL5" s="372"/>
      <c r="GM5" s="372"/>
      <c r="GN5" s="372"/>
      <c r="GO5" s="372"/>
      <c r="GP5" s="372"/>
      <c r="GQ5" s="372"/>
      <c r="GR5" s="372"/>
      <c r="GS5" s="372"/>
      <c r="GT5" s="372"/>
      <c r="GU5" s="372"/>
      <c r="GV5" s="372"/>
      <c r="GW5" s="372"/>
      <c r="GX5" s="372"/>
      <c r="GY5" s="372"/>
      <c r="GZ5" s="372"/>
      <c r="HA5" s="372"/>
      <c r="HB5" s="372"/>
      <c r="HC5" s="372"/>
      <c r="HD5" s="372"/>
      <c r="HE5" s="372"/>
      <c r="HF5" s="372"/>
      <c r="HG5" s="372"/>
      <c r="HH5" s="372"/>
      <c r="HI5" s="372"/>
      <c r="HJ5" s="372"/>
      <c r="HK5" s="372"/>
      <c r="HL5" s="372"/>
      <c r="HM5" s="372"/>
      <c r="HN5" s="372"/>
      <c r="HO5" s="372"/>
      <c r="HP5" s="372"/>
      <c r="HQ5" s="372"/>
      <c r="HR5" s="372"/>
      <c r="HS5" s="372"/>
      <c r="HT5" s="372"/>
      <c r="HU5" s="372"/>
      <c r="HV5" s="372"/>
      <c r="HW5" s="372"/>
      <c r="HX5" s="372"/>
      <c r="HY5" s="372"/>
      <c r="HZ5" s="372"/>
      <c r="IA5" s="372"/>
      <c r="IB5" s="372"/>
      <c r="IC5" s="372"/>
      <c r="ID5" s="372"/>
      <c r="IE5" s="372"/>
      <c r="IF5" s="372"/>
      <c r="IG5" s="372"/>
      <c r="IH5" s="372"/>
      <c r="II5" s="372"/>
      <c r="IJ5" s="372"/>
      <c r="IK5" s="372"/>
      <c r="IL5" s="372"/>
      <c r="IM5" s="372"/>
      <c r="IN5" s="372"/>
      <c r="IO5" s="372"/>
      <c r="IP5" s="372"/>
      <c r="IQ5" s="372"/>
      <c r="IR5" s="372"/>
      <c r="IS5" s="372"/>
      <c r="IT5" s="372"/>
      <c r="IU5" s="372"/>
      <c r="IV5" s="372"/>
      <c r="IW5" s="372"/>
      <c r="IX5" s="372"/>
      <c r="IY5" s="372"/>
      <c r="IZ5" s="372"/>
      <c r="JA5" s="372"/>
      <c r="JB5" s="372"/>
      <c r="JC5" s="372"/>
      <c r="JD5" s="372"/>
      <c r="JE5" s="372"/>
      <c r="JF5" s="372"/>
      <c r="JG5" s="372"/>
      <c r="JH5" s="372"/>
      <c r="JI5" s="372"/>
      <c r="JJ5" s="372"/>
      <c r="JK5" s="372"/>
      <c r="JL5" s="372"/>
      <c r="JM5" s="372"/>
      <c r="JN5" s="372"/>
      <c r="JO5" s="372"/>
      <c r="JP5" s="372"/>
      <c r="JQ5" s="372"/>
      <c r="JR5" s="372"/>
      <c r="JS5" s="372"/>
      <c r="JT5" s="372"/>
      <c r="JU5" s="372"/>
      <c r="JV5" s="372"/>
      <c r="JW5" s="372"/>
      <c r="JX5" s="372"/>
      <c r="JY5" s="372"/>
      <c r="JZ5" s="372"/>
      <c r="KA5" s="372"/>
      <c r="KB5" s="372"/>
      <c r="KC5" s="372"/>
      <c r="KD5" s="372"/>
      <c r="KE5" s="372"/>
      <c r="KF5" s="372"/>
      <c r="KG5" s="372"/>
      <c r="KH5" s="372"/>
      <c r="KI5" s="372"/>
      <c r="KJ5" s="372"/>
      <c r="KK5" s="372"/>
      <c r="KL5" s="372"/>
      <c r="KM5" s="372"/>
      <c r="KN5" s="372"/>
      <c r="KO5" s="372"/>
      <c r="KP5" s="372"/>
      <c r="KQ5" s="372"/>
      <c r="KR5" s="372"/>
      <c r="KS5" s="372"/>
      <c r="KT5" s="372"/>
      <c r="KU5" s="372"/>
      <c r="KV5" s="372"/>
      <c r="KW5" s="372"/>
      <c r="KX5" s="372"/>
      <c r="KY5" s="372"/>
      <c r="KZ5" s="372"/>
      <c r="LA5" s="372"/>
      <c r="LB5" s="372"/>
      <c r="LC5" s="372"/>
      <c r="LD5" s="372"/>
      <c r="LE5" s="372"/>
      <c r="LF5" s="372"/>
      <c r="LG5" s="372"/>
      <c r="LH5" s="372"/>
      <c r="LI5" s="372"/>
      <c r="LJ5" s="372"/>
      <c r="LK5" s="372"/>
      <c r="LL5" s="372"/>
      <c r="LM5" s="372"/>
      <c r="LN5" s="372"/>
      <c r="LO5" s="372"/>
      <c r="LP5" s="372"/>
      <c r="LQ5" s="372"/>
      <c r="LR5" s="372"/>
      <c r="LS5" s="372"/>
      <c r="LT5" s="372"/>
      <c r="LU5" s="372"/>
      <c r="LV5" s="372"/>
      <c r="LW5" s="372"/>
      <c r="LX5" s="372"/>
      <c r="LY5" s="372"/>
      <c r="LZ5" s="372"/>
      <c r="MA5" s="372"/>
      <c r="MB5" s="372"/>
      <c r="MC5" s="372"/>
      <c r="MD5" s="372"/>
      <c r="ME5" s="372"/>
      <c r="MF5" s="372"/>
      <c r="MG5" s="372"/>
      <c r="MH5" s="372"/>
      <c r="MI5" s="372"/>
      <c r="MJ5" s="372"/>
      <c r="MK5" s="372"/>
      <c r="ML5" s="372"/>
      <c r="MM5" s="372"/>
      <c r="MN5" s="372"/>
      <c r="MO5" s="372"/>
      <c r="MP5" s="372"/>
      <c r="MQ5" s="372"/>
      <c r="MR5" s="372"/>
      <c r="MS5" s="372"/>
      <c r="MT5" s="372"/>
      <c r="MU5" s="372"/>
      <c r="MV5" s="372"/>
      <c r="MW5" s="372"/>
      <c r="MX5" s="372"/>
      <c r="MY5" s="372"/>
      <c r="MZ5" s="372"/>
      <c r="NA5" s="372"/>
      <c r="NB5" s="372"/>
      <c r="NC5" s="372"/>
      <c r="ND5" s="372"/>
      <c r="NE5" s="372"/>
      <c r="NF5" s="372"/>
      <c r="NG5" s="372"/>
      <c r="NH5" s="372"/>
      <c r="NI5" s="372"/>
      <c r="NJ5" s="372"/>
      <c r="NK5" s="372"/>
      <c r="NL5" s="372"/>
      <c r="NM5" s="372"/>
      <c r="NN5" s="372"/>
      <c r="NO5" s="372"/>
      <c r="NP5" s="372"/>
      <c r="NQ5" s="372"/>
      <c r="NR5" s="372"/>
      <c r="NS5" s="372"/>
      <c r="NT5" s="372"/>
      <c r="NU5" s="372"/>
      <c r="NV5" s="372"/>
      <c r="NW5" s="372"/>
      <c r="NX5" s="372"/>
      <c r="NY5" s="372"/>
      <c r="NZ5" s="372"/>
      <c r="OA5" s="372"/>
      <c r="OB5" s="372"/>
      <c r="OC5" s="372"/>
      <c r="OD5" s="372"/>
      <c r="OE5" s="372"/>
      <c r="OF5" s="372"/>
      <c r="OG5" s="372"/>
      <c r="OH5" s="372"/>
      <c r="OI5" s="372"/>
      <c r="OJ5" s="372"/>
      <c r="OK5" s="372"/>
      <c r="OL5" s="372"/>
      <c r="OM5" s="372"/>
      <c r="ON5" s="372"/>
      <c r="OO5" s="372"/>
      <c r="OP5" s="372"/>
      <c r="OQ5" s="372"/>
      <c r="OR5" s="372"/>
      <c r="OS5" s="372"/>
      <c r="OT5" s="372"/>
      <c r="OU5" s="372"/>
      <c r="OV5" s="372"/>
      <c r="OW5" s="372"/>
      <c r="OX5" s="372"/>
      <c r="OY5" s="372"/>
      <c r="OZ5" s="372"/>
      <c r="PA5" s="372"/>
      <c r="PB5" s="372"/>
      <c r="PC5" s="372"/>
      <c r="PD5" s="372"/>
      <c r="PE5" s="372"/>
      <c r="PF5" s="372"/>
      <c r="PG5" s="372"/>
      <c r="PH5" s="372"/>
      <c r="PI5" s="372"/>
      <c r="PJ5" s="372"/>
      <c r="PK5" s="372"/>
      <c r="PL5" s="372"/>
      <c r="PM5" s="372"/>
      <c r="PN5" s="372"/>
      <c r="PO5" s="372"/>
      <c r="PP5" s="372"/>
      <c r="PQ5" s="372"/>
      <c r="PR5" s="372"/>
      <c r="PS5" s="372"/>
      <c r="PT5" s="372"/>
      <c r="PU5" s="372"/>
      <c r="PV5" s="372"/>
      <c r="PW5" s="372"/>
      <c r="PX5" s="372"/>
      <c r="PY5" s="372"/>
      <c r="PZ5" s="372"/>
      <c r="QA5" s="372"/>
      <c r="QB5" s="372"/>
      <c r="QC5" s="372"/>
      <c r="QD5" s="372"/>
      <c r="QE5" s="372"/>
      <c r="QF5" s="372"/>
      <c r="QG5" s="372"/>
      <c r="QH5" s="372"/>
      <c r="QI5" s="372"/>
      <c r="QJ5" s="372"/>
      <c r="QK5" s="372"/>
      <c r="QL5" s="372"/>
      <c r="QM5" s="372"/>
      <c r="QN5" s="372"/>
      <c r="QO5" s="372"/>
      <c r="QP5" s="372"/>
      <c r="QQ5" s="372"/>
      <c r="QR5" s="372"/>
      <c r="QS5" s="372"/>
      <c r="QT5" s="372"/>
      <c r="QU5" s="372"/>
      <c r="QV5" s="372"/>
      <c r="QW5" s="372"/>
      <c r="QX5" s="372"/>
      <c r="QY5" s="372"/>
      <c r="QZ5" s="372"/>
      <c r="RA5" s="372"/>
      <c r="RB5" s="372"/>
      <c r="RC5" s="372"/>
      <c r="RD5" s="372"/>
      <c r="RE5" s="372"/>
      <c r="RF5" s="372"/>
      <c r="RG5" s="372"/>
      <c r="RH5" s="372"/>
      <c r="RI5" s="372"/>
      <c r="RJ5" s="372"/>
      <c r="RK5" s="372"/>
      <c r="RL5" s="372"/>
      <c r="RM5" s="372"/>
      <c r="RN5" s="372"/>
      <c r="RO5" s="372"/>
      <c r="RP5" s="372"/>
      <c r="RQ5" s="372"/>
      <c r="RR5" s="372"/>
      <c r="RS5" s="372"/>
      <c r="RT5" s="372"/>
      <c r="RU5" s="372"/>
      <c r="RV5" s="372"/>
      <c r="RW5" s="372"/>
      <c r="RX5" s="372"/>
      <c r="RY5" s="372"/>
      <c r="RZ5" s="372"/>
      <c r="SA5" s="372"/>
      <c r="SB5" s="372"/>
      <c r="SC5" s="372"/>
      <c r="SD5" s="372"/>
      <c r="SE5" s="372"/>
      <c r="SF5" s="372"/>
      <c r="SG5" s="372"/>
      <c r="SH5" s="372"/>
      <c r="SI5" s="372"/>
      <c r="SJ5" s="372"/>
      <c r="SK5" s="372"/>
      <c r="SL5" s="372"/>
      <c r="SM5" s="372"/>
      <c r="SN5" s="372"/>
      <c r="SO5" s="372"/>
      <c r="SP5" s="372"/>
      <c r="SQ5" s="372"/>
      <c r="SR5" s="372"/>
      <c r="SS5" s="372"/>
      <c r="ST5" s="372"/>
      <c r="SU5" s="372"/>
      <c r="SV5" s="372"/>
      <c r="SW5" s="372"/>
      <c r="SX5" s="372"/>
      <c r="SY5" s="372"/>
      <c r="SZ5" s="372"/>
      <c r="TA5" s="372"/>
      <c r="TB5" s="372"/>
      <c r="TC5" s="372"/>
      <c r="TD5" s="372"/>
      <c r="TE5" s="372"/>
      <c r="TF5" s="372"/>
      <c r="TG5" s="372"/>
      <c r="TH5" s="372"/>
      <c r="TI5" s="372"/>
      <c r="TJ5" s="372"/>
      <c r="TK5" s="372"/>
      <c r="TL5" s="372"/>
      <c r="TM5" s="372"/>
      <c r="TN5" s="372"/>
      <c r="TO5" s="372"/>
      <c r="TP5" s="372"/>
      <c r="TQ5" s="372"/>
      <c r="TR5" s="372"/>
      <c r="TS5" s="372"/>
      <c r="TT5" s="372"/>
      <c r="TU5" s="372"/>
      <c r="TV5" s="372"/>
      <c r="TW5" s="372"/>
      <c r="TX5" s="372"/>
      <c r="TY5" s="372"/>
      <c r="TZ5" s="372"/>
      <c r="UA5" s="372"/>
      <c r="UB5" s="372"/>
      <c r="UC5" s="372"/>
      <c r="UD5" s="372"/>
      <c r="UE5" s="372"/>
      <c r="UF5" s="372"/>
      <c r="UG5" s="372"/>
      <c r="UH5" s="372"/>
      <c r="UI5" s="372"/>
      <c r="UJ5" s="372"/>
      <c r="UK5" s="372"/>
      <c r="UL5" s="372"/>
      <c r="UM5" s="372"/>
      <c r="UN5" s="372"/>
      <c r="UO5" s="372"/>
      <c r="UP5" s="372"/>
      <c r="UQ5" s="372"/>
      <c r="UR5" s="372"/>
      <c r="US5" s="372"/>
      <c r="UT5" s="372"/>
      <c r="UU5" s="372"/>
      <c r="UV5" s="372"/>
      <c r="UW5" s="372"/>
      <c r="UX5" s="372"/>
      <c r="UY5" s="372"/>
      <c r="UZ5" s="372"/>
      <c r="VA5" s="372"/>
      <c r="VB5" s="372"/>
      <c r="VC5" s="372"/>
      <c r="VD5" s="372"/>
      <c r="VE5" s="372"/>
      <c r="VF5" s="372"/>
      <c r="VG5" s="372"/>
      <c r="VH5" s="372"/>
      <c r="VI5" s="372"/>
      <c r="VJ5" s="372"/>
      <c r="VK5" s="372"/>
      <c r="VL5" s="372"/>
      <c r="VM5" s="372"/>
      <c r="VN5" s="372"/>
      <c r="VO5" s="372"/>
      <c r="VP5" s="372"/>
      <c r="VQ5" s="372"/>
      <c r="VR5" s="372"/>
      <c r="VS5" s="372"/>
      <c r="VT5" s="372"/>
      <c r="VU5" s="372"/>
      <c r="VV5" s="372"/>
      <c r="VW5" s="372"/>
      <c r="VX5" s="372"/>
      <c r="VY5" s="372"/>
      <c r="VZ5" s="372"/>
      <c r="WA5" s="372"/>
      <c r="WB5" s="372"/>
      <c r="WC5" s="372"/>
      <c r="WD5" s="372"/>
      <c r="WE5" s="372"/>
      <c r="WF5" s="372"/>
      <c r="WG5" s="372"/>
      <c r="WH5" s="372"/>
      <c r="WI5" s="372"/>
      <c r="WJ5" s="372"/>
      <c r="WK5" s="372"/>
      <c r="WL5" s="372"/>
      <c r="WM5" s="372"/>
      <c r="WN5" s="372"/>
      <c r="WO5" s="372"/>
      <c r="WP5" s="372"/>
      <c r="WQ5" s="372"/>
      <c r="WR5" s="372"/>
      <c r="WS5" s="372"/>
      <c r="WT5" s="372"/>
      <c r="WU5" s="372"/>
      <c r="WV5" s="372"/>
      <c r="WW5" s="372"/>
      <c r="WX5" s="372"/>
      <c r="WY5" s="372"/>
      <c r="WZ5" s="372"/>
      <c r="XA5" s="372"/>
      <c r="XB5" s="372"/>
      <c r="XC5" s="372"/>
      <c r="XD5" s="372"/>
      <c r="XE5" s="372"/>
      <c r="XF5" s="372"/>
      <c r="XG5" s="372"/>
      <c r="XH5" s="372"/>
      <c r="XI5" s="372"/>
      <c r="XJ5" s="372"/>
      <c r="XK5" s="372"/>
      <c r="XL5" s="372"/>
      <c r="XM5" s="372"/>
      <c r="XN5" s="372"/>
      <c r="XO5" s="372"/>
      <c r="XP5" s="372"/>
      <c r="XQ5" s="372"/>
      <c r="XR5" s="372"/>
      <c r="XS5" s="372"/>
      <c r="XT5" s="372"/>
      <c r="XU5" s="372"/>
      <c r="XV5" s="372"/>
      <c r="XW5" s="372"/>
      <c r="XX5" s="372"/>
      <c r="XY5" s="372"/>
      <c r="XZ5" s="372"/>
      <c r="YA5" s="372"/>
      <c r="YB5" s="372"/>
      <c r="YC5" s="372"/>
      <c r="YD5" s="372"/>
      <c r="YE5" s="372"/>
      <c r="YF5" s="372"/>
      <c r="YG5" s="372"/>
      <c r="YH5" s="372"/>
      <c r="YI5" s="372"/>
      <c r="YJ5" s="372"/>
      <c r="YK5" s="372"/>
      <c r="YL5" s="372"/>
      <c r="YM5" s="372"/>
      <c r="YN5" s="372"/>
      <c r="YO5" s="372"/>
      <c r="YP5" s="372"/>
      <c r="YQ5" s="372"/>
      <c r="YR5" s="372"/>
      <c r="YS5" s="372"/>
      <c r="YT5" s="372"/>
      <c r="YU5" s="372"/>
      <c r="YV5" s="372"/>
      <c r="YW5" s="372"/>
      <c r="YX5" s="372"/>
      <c r="YY5" s="372"/>
      <c r="YZ5" s="372"/>
      <c r="ZA5" s="372"/>
      <c r="ZB5" s="372"/>
      <c r="ZC5" s="372"/>
      <c r="ZD5" s="372"/>
      <c r="ZE5" s="372"/>
      <c r="ZF5" s="372"/>
      <c r="ZG5" s="372"/>
      <c r="ZH5" s="372"/>
      <c r="ZI5" s="372"/>
      <c r="ZJ5" s="372"/>
      <c r="ZK5" s="372"/>
      <c r="ZL5" s="372"/>
      <c r="ZM5" s="372"/>
      <c r="ZN5" s="372"/>
      <c r="ZO5" s="372"/>
      <c r="ZP5" s="372"/>
      <c r="ZQ5" s="372"/>
      <c r="ZR5" s="372"/>
      <c r="ZS5" s="372"/>
      <c r="ZT5" s="372"/>
      <c r="ZU5" s="372"/>
      <c r="ZV5" s="372"/>
      <c r="ZW5" s="372"/>
      <c r="ZX5" s="372"/>
      <c r="ZY5" s="372"/>
      <c r="ZZ5" s="372"/>
      <c r="AAA5" s="372"/>
      <c r="AAB5" s="372"/>
      <c r="AAC5" s="372"/>
      <c r="AAD5" s="372"/>
      <c r="AAE5" s="372"/>
      <c r="AAF5" s="372"/>
      <c r="AAG5" s="372"/>
      <c r="AAH5" s="372"/>
      <c r="AAI5" s="372"/>
      <c r="AAJ5" s="372"/>
      <c r="AAK5" s="372"/>
      <c r="AAL5" s="372"/>
      <c r="AAM5" s="372"/>
      <c r="AAN5" s="372"/>
      <c r="AAO5" s="372"/>
      <c r="AAP5" s="372"/>
      <c r="AAQ5" s="372"/>
      <c r="AAR5" s="372"/>
      <c r="AAS5" s="372"/>
      <c r="AAT5" s="372"/>
      <c r="AAU5" s="372"/>
      <c r="AAV5" s="372"/>
      <c r="AAW5" s="372"/>
      <c r="AAX5" s="372"/>
      <c r="AAY5" s="372"/>
      <c r="AAZ5" s="372"/>
      <c r="ABA5" s="372"/>
      <c r="ABB5" s="372"/>
      <c r="ABC5" s="372"/>
      <c r="ABD5" s="372"/>
      <c r="ABE5" s="372"/>
      <c r="ABF5" s="372"/>
      <c r="ABG5" s="372"/>
      <c r="ABH5" s="372"/>
      <c r="ABI5" s="372"/>
      <c r="ABJ5" s="372"/>
      <c r="ABK5" s="372"/>
      <c r="ABL5" s="372"/>
      <c r="ABM5" s="372"/>
      <c r="ABN5" s="372"/>
      <c r="ABO5" s="372"/>
      <c r="ABP5" s="372"/>
      <c r="ABQ5" s="372"/>
      <c r="ABR5" s="372"/>
      <c r="ABS5" s="372"/>
      <c r="ABT5" s="372"/>
      <c r="ABU5" s="372"/>
      <c r="ABV5" s="372"/>
      <c r="ABW5" s="372"/>
      <c r="ABX5" s="372"/>
      <c r="ABY5" s="372"/>
      <c r="ABZ5" s="372"/>
      <c r="ACA5" s="372"/>
      <c r="ACB5" s="372"/>
      <c r="ACC5" s="372"/>
      <c r="ACD5" s="372"/>
      <c r="ACE5" s="372"/>
      <c r="ACF5" s="372"/>
      <c r="ACG5" s="372"/>
      <c r="ACH5" s="372"/>
      <c r="ACI5" s="372"/>
      <c r="ACJ5" s="372"/>
      <c r="ACK5" s="372"/>
      <c r="ACL5" s="372"/>
      <c r="ACM5" s="372"/>
      <c r="ACN5" s="372"/>
      <c r="ACO5" s="372"/>
      <c r="ACP5" s="372"/>
      <c r="ACQ5" s="372"/>
      <c r="ACR5" s="372"/>
      <c r="ACS5" s="372"/>
      <c r="ACT5" s="372"/>
      <c r="ACU5" s="372"/>
      <c r="ACV5" s="372"/>
      <c r="ACW5" s="372"/>
      <c r="ACX5" s="372"/>
      <c r="ACY5" s="372"/>
      <c r="ACZ5" s="372"/>
      <c r="ADA5" s="372"/>
      <c r="ADB5" s="372"/>
      <c r="ADC5" s="372"/>
      <c r="ADD5" s="372"/>
      <c r="ADE5" s="372"/>
      <c r="ADF5" s="372"/>
      <c r="ADG5" s="372"/>
      <c r="ADH5" s="372"/>
      <c r="ADI5" s="372"/>
      <c r="ADJ5" s="372"/>
      <c r="ADK5" s="372"/>
      <c r="ADL5" s="372"/>
      <c r="ADM5" s="372"/>
      <c r="ADN5" s="372"/>
      <c r="ADO5" s="372"/>
      <c r="ADP5" s="372"/>
      <c r="ADQ5" s="372"/>
      <c r="ADR5" s="372"/>
      <c r="ADS5" s="372"/>
      <c r="ADT5" s="372"/>
      <c r="ADU5" s="372"/>
      <c r="ADV5" s="372"/>
      <c r="ADW5" s="372"/>
      <c r="ADX5" s="372"/>
      <c r="ADY5" s="372"/>
      <c r="ADZ5" s="372"/>
      <c r="AEA5" s="372"/>
      <c r="AEB5" s="372"/>
      <c r="AEC5" s="372"/>
      <c r="AED5" s="372"/>
      <c r="AEE5" s="372"/>
      <c r="AEF5" s="372"/>
      <c r="AEG5" s="372"/>
      <c r="AEH5" s="372"/>
      <c r="AEI5" s="372"/>
      <c r="AEJ5" s="372"/>
      <c r="AEK5" s="372"/>
      <c r="AEL5" s="372"/>
      <c r="AEM5" s="372"/>
      <c r="AEN5" s="372"/>
      <c r="AEO5" s="372"/>
      <c r="AEP5" s="372"/>
      <c r="AEQ5" s="372"/>
      <c r="AER5" s="372"/>
      <c r="AES5" s="372"/>
      <c r="AET5" s="372"/>
      <c r="AEU5" s="372"/>
      <c r="AEV5" s="372"/>
      <c r="AEW5" s="372"/>
      <c r="AEX5" s="372"/>
      <c r="AEY5" s="372"/>
      <c r="AEZ5" s="372"/>
      <c r="AFA5" s="372"/>
      <c r="AFB5" s="372"/>
      <c r="AFC5" s="372"/>
      <c r="AFD5" s="372"/>
      <c r="AFE5" s="372"/>
      <c r="AFF5" s="372"/>
      <c r="AFG5" s="372"/>
      <c r="AFH5" s="372"/>
      <c r="AFI5" s="372"/>
      <c r="AFJ5" s="372"/>
      <c r="AFK5" s="372"/>
      <c r="AFL5" s="372"/>
      <c r="AFM5" s="372"/>
      <c r="AFN5" s="372"/>
      <c r="AFO5" s="372"/>
      <c r="AFP5" s="372"/>
      <c r="AFQ5" s="372"/>
      <c r="AFR5" s="372"/>
      <c r="AFS5" s="372"/>
      <c r="AFT5" s="372"/>
      <c r="AFU5" s="372"/>
      <c r="AFV5" s="372"/>
      <c r="AFW5" s="372"/>
      <c r="AFX5" s="372"/>
      <c r="AFY5" s="372"/>
      <c r="AFZ5" s="372"/>
      <c r="AGA5" s="372"/>
      <c r="AGB5" s="372"/>
      <c r="AGC5" s="372"/>
      <c r="AGD5" s="372"/>
      <c r="AGE5" s="372"/>
      <c r="AGF5" s="372"/>
      <c r="AGG5" s="372"/>
      <c r="AGH5" s="372"/>
      <c r="AGI5" s="372"/>
      <c r="AGJ5" s="372"/>
      <c r="AGK5" s="372"/>
      <c r="AGL5" s="372"/>
      <c r="AGM5" s="372"/>
      <c r="AGN5" s="372"/>
      <c r="AGO5" s="372"/>
      <c r="AGP5" s="372"/>
      <c r="AGQ5" s="372"/>
      <c r="AGR5" s="372"/>
      <c r="AGS5" s="372"/>
      <c r="AGT5" s="372"/>
      <c r="AGU5" s="372"/>
      <c r="AGV5" s="372"/>
      <c r="AGW5" s="372"/>
      <c r="AGX5" s="372"/>
      <c r="AGY5" s="372"/>
      <c r="AGZ5" s="372"/>
      <c r="AHA5" s="372"/>
      <c r="AHB5" s="372"/>
      <c r="AHC5" s="372"/>
      <c r="AHD5" s="372"/>
      <c r="AHE5" s="372"/>
      <c r="AHF5" s="372"/>
      <c r="AHG5" s="372"/>
      <c r="AHH5" s="372"/>
      <c r="AHI5" s="372"/>
      <c r="AHJ5" s="372"/>
      <c r="AHK5" s="372"/>
      <c r="AHL5" s="372"/>
      <c r="AHM5" s="372"/>
      <c r="AHN5" s="372"/>
      <c r="AHO5" s="372"/>
      <c r="AHP5" s="372"/>
      <c r="AHQ5" s="372"/>
      <c r="AHR5" s="372"/>
      <c r="AHS5" s="372"/>
      <c r="AHT5" s="372"/>
      <c r="AHU5" s="372"/>
      <c r="AHV5" s="372"/>
      <c r="AHW5" s="372"/>
      <c r="AHX5" s="372"/>
      <c r="AHY5" s="372"/>
      <c r="AHZ5" s="372"/>
      <c r="AIA5" s="372"/>
      <c r="AIB5" s="372"/>
      <c r="AIC5" s="372"/>
      <c r="AID5" s="372"/>
      <c r="AIE5" s="372"/>
      <c r="AIF5" s="372"/>
      <c r="AIG5" s="372"/>
      <c r="AIH5" s="372"/>
      <c r="AII5" s="372"/>
      <c r="AIJ5" s="372"/>
      <c r="AIK5" s="372"/>
      <c r="AIL5" s="372"/>
      <c r="AIM5" s="372"/>
      <c r="AIN5" s="372"/>
      <c r="AIO5" s="372"/>
      <c r="AIP5" s="372"/>
      <c r="AIQ5" s="372"/>
      <c r="AIR5" s="372"/>
      <c r="AIS5" s="372"/>
      <c r="AIT5" s="372"/>
      <c r="AIU5" s="372"/>
      <c r="AIV5" s="372"/>
      <c r="AIW5" s="372"/>
      <c r="AIX5" s="372"/>
      <c r="AIY5" s="372"/>
      <c r="AIZ5" s="372"/>
      <c r="AJA5" s="372"/>
      <c r="AJB5" s="372"/>
      <c r="AJC5" s="372"/>
      <c r="AJD5" s="372"/>
      <c r="AJE5" s="372"/>
      <c r="AJF5" s="372"/>
      <c r="AJG5" s="372"/>
      <c r="AJH5" s="372"/>
      <c r="AJI5" s="372"/>
      <c r="AJJ5" s="372"/>
      <c r="AJK5" s="372"/>
      <c r="AJL5" s="372"/>
      <c r="AJM5" s="372"/>
      <c r="AJN5" s="372"/>
      <c r="AJO5" s="372"/>
      <c r="AJP5" s="372"/>
      <c r="AJQ5" s="372"/>
      <c r="AJR5" s="372"/>
      <c r="AJS5" s="372"/>
      <c r="AJT5" s="372"/>
      <c r="AJU5" s="372"/>
      <c r="AJV5" s="372"/>
      <c r="AJW5" s="372"/>
      <c r="AJX5" s="372"/>
      <c r="AJY5" s="372"/>
      <c r="AJZ5" s="372"/>
      <c r="AKA5" s="372"/>
      <c r="AKB5" s="372"/>
      <c r="AKC5" s="372"/>
      <c r="AKD5" s="372"/>
      <c r="AKE5" s="372"/>
      <c r="AKF5" s="372"/>
      <c r="AKG5" s="372"/>
      <c r="AKH5" s="372"/>
      <c r="AKI5" s="372"/>
      <c r="AKJ5" s="372"/>
      <c r="AKK5" s="372"/>
      <c r="AKL5" s="372"/>
      <c r="AKM5" s="372"/>
      <c r="AKN5" s="372"/>
      <c r="AKO5" s="372"/>
      <c r="AKP5" s="372"/>
      <c r="AKQ5" s="372"/>
      <c r="AKR5" s="372"/>
      <c r="AKS5" s="372"/>
      <c r="AKT5" s="372"/>
      <c r="AKU5" s="372"/>
      <c r="AKV5" s="372"/>
      <c r="AKW5" s="372"/>
      <c r="AKX5" s="372"/>
      <c r="AKY5" s="372"/>
      <c r="AKZ5" s="372"/>
      <c r="ALA5" s="372"/>
      <c r="ALB5" s="372"/>
      <c r="ALC5" s="372"/>
      <c r="ALD5" s="372"/>
      <c r="ALE5" s="372"/>
      <c r="ALF5" s="372"/>
      <c r="ALG5" s="372"/>
      <c r="ALH5" s="372"/>
      <c r="ALI5" s="372"/>
      <c r="ALJ5" s="372"/>
      <c r="ALK5" s="372"/>
      <c r="ALL5" s="372"/>
      <c r="ALM5" s="372"/>
      <c r="ALN5" s="372"/>
      <c r="ALO5" s="372"/>
      <c r="ALP5" s="372"/>
      <c r="ALQ5" s="372"/>
      <c r="ALR5" s="372"/>
      <c r="ALS5" s="372"/>
      <c r="ALT5" s="372"/>
      <c r="ALU5" s="372"/>
      <c r="ALV5" s="372"/>
      <c r="ALW5" s="372"/>
      <c r="ALX5" s="372"/>
      <c r="ALY5" s="372"/>
      <c r="ALZ5" s="372"/>
      <c r="AMA5" s="372"/>
      <c r="AMB5" s="372"/>
      <c r="AMC5" s="372"/>
      <c r="AMD5" s="372"/>
      <c r="AME5" s="372"/>
      <c r="AMF5" s="372"/>
      <c r="AMG5" s="372"/>
      <c r="AMH5" s="372"/>
      <c r="AMI5" s="372"/>
      <c r="AMJ5" s="372"/>
      <c r="AMK5" s="372"/>
      <c r="AML5" s="372"/>
      <c r="AMM5" s="372"/>
      <c r="AMN5" s="372"/>
      <c r="AMO5" s="372"/>
      <c r="AMP5" s="372"/>
      <c r="AMQ5" s="372"/>
      <c r="AMR5" s="372"/>
      <c r="AMS5" s="372"/>
      <c r="AMT5" s="372"/>
      <c r="AMU5" s="372"/>
      <c r="AMV5" s="372"/>
      <c r="AMW5" s="372"/>
      <c r="AMX5" s="372"/>
      <c r="AMY5" s="372"/>
      <c r="AMZ5" s="372"/>
      <c r="ANA5" s="372"/>
      <c r="ANB5" s="372"/>
      <c r="ANC5" s="372"/>
      <c r="AND5" s="372"/>
      <c r="ANE5" s="372"/>
      <c r="ANF5" s="372"/>
      <c r="ANG5" s="372"/>
      <c r="ANH5" s="372"/>
      <c r="ANI5" s="372"/>
      <c r="ANJ5" s="372"/>
      <c r="ANK5" s="372"/>
      <c r="ANL5" s="372"/>
      <c r="ANM5" s="372"/>
      <c r="ANN5" s="372"/>
      <c r="ANO5" s="372"/>
      <c r="ANP5" s="372"/>
      <c r="ANQ5" s="372"/>
      <c r="ANR5" s="372"/>
      <c r="ANS5" s="372"/>
      <c r="ANT5" s="372"/>
      <c r="ANU5" s="372"/>
      <c r="ANV5" s="372"/>
      <c r="ANW5" s="372"/>
      <c r="ANX5" s="372"/>
      <c r="ANY5" s="372"/>
      <c r="ANZ5" s="372"/>
      <c r="AOA5" s="372"/>
      <c r="AOB5" s="372"/>
      <c r="AOC5" s="372"/>
      <c r="AOD5" s="372"/>
      <c r="AOE5" s="372"/>
      <c r="AOF5" s="372"/>
      <c r="AOG5" s="372"/>
      <c r="AOH5" s="372"/>
      <c r="AOI5" s="372"/>
      <c r="AOJ5" s="372"/>
      <c r="AOK5" s="372"/>
      <c r="AOL5" s="372"/>
      <c r="AOM5" s="372"/>
      <c r="AON5" s="372"/>
      <c r="AOO5" s="372"/>
      <c r="AOP5" s="372"/>
      <c r="AOQ5" s="372"/>
      <c r="AOR5" s="372"/>
      <c r="AOS5" s="372"/>
      <c r="AOT5" s="372"/>
      <c r="AOU5" s="372"/>
      <c r="AOV5" s="372"/>
      <c r="AOW5" s="372"/>
      <c r="AOX5" s="372"/>
      <c r="AOY5" s="372"/>
      <c r="AOZ5" s="372"/>
      <c r="APA5" s="372"/>
      <c r="APB5" s="372"/>
      <c r="APC5" s="372"/>
      <c r="APD5" s="372"/>
      <c r="APE5" s="372"/>
      <c r="APF5" s="372"/>
      <c r="APG5" s="372"/>
      <c r="APH5" s="372"/>
      <c r="API5" s="372"/>
      <c r="APJ5" s="372"/>
      <c r="APK5" s="372"/>
      <c r="APL5" s="372"/>
      <c r="APM5" s="372"/>
      <c r="APN5" s="372"/>
      <c r="APO5" s="372"/>
      <c r="APP5" s="372"/>
      <c r="APQ5" s="372"/>
      <c r="APR5" s="372"/>
      <c r="APS5" s="372"/>
      <c r="APT5" s="372"/>
      <c r="APU5" s="372"/>
      <c r="APV5" s="372"/>
      <c r="APW5" s="372"/>
      <c r="APX5" s="372"/>
      <c r="APY5" s="372"/>
      <c r="APZ5" s="372"/>
      <c r="AQA5" s="372"/>
      <c r="AQB5" s="372"/>
      <c r="AQC5" s="372"/>
      <c r="AQD5" s="372"/>
      <c r="AQE5" s="372"/>
      <c r="AQF5" s="372"/>
      <c r="AQG5" s="372"/>
      <c r="AQH5" s="372"/>
      <c r="AQI5" s="372"/>
      <c r="AQJ5" s="372"/>
      <c r="AQK5" s="372"/>
      <c r="AQL5" s="372"/>
      <c r="AQM5" s="372"/>
      <c r="AQN5" s="372"/>
      <c r="AQO5" s="372"/>
      <c r="AQP5" s="372"/>
      <c r="AQQ5" s="372"/>
      <c r="AQR5" s="372"/>
      <c r="AQS5" s="372"/>
      <c r="AQT5" s="372"/>
      <c r="AQU5" s="372"/>
      <c r="AQV5" s="372"/>
      <c r="AQW5" s="372"/>
      <c r="AQX5" s="372"/>
      <c r="AQY5" s="372"/>
      <c r="AQZ5" s="372"/>
      <c r="ARA5" s="372"/>
      <c r="ARB5" s="372"/>
      <c r="ARC5" s="372"/>
      <c r="ARD5" s="372"/>
      <c r="ARE5" s="372"/>
      <c r="ARF5" s="372"/>
      <c r="ARG5" s="372"/>
      <c r="ARH5" s="372"/>
      <c r="ARI5" s="372"/>
      <c r="ARJ5" s="372"/>
      <c r="ARK5" s="372"/>
      <c r="ARL5" s="372"/>
      <c r="ARM5" s="372"/>
      <c r="ARN5" s="372"/>
      <c r="ARO5" s="372"/>
      <c r="ARP5" s="372"/>
      <c r="ARQ5" s="372"/>
      <c r="ARR5" s="372"/>
      <c r="ARS5" s="372"/>
      <c r="ART5" s="372"/>
      <c r="ARU5" s="372"/>
      <c r="ARV5" s="372"/>
      <c r="ARW5" s="372"/>
      <c r="ARX5" s="372"/>
      <c r="ARY5" s="372"/>
      <c r="ARZ5" s="372"/>
      <c r="ASA5" s="372"/>
      <c r="ASB5" s="372"/>
      <c r="ASC5" s="372"/>
      <c r="ASD5" s="372"/>
      <c r="ASE5" s="372"/>
      <c r="ASF5" s="372"/>
      <c r="ASG5" s="372"/>
      <c r="ASH5" s="372"/>
      <c r="ASI5" s="372"/>
      <c r="ASJ5" s="372"/>
      <c r="ASK5" s="372"/>
      <c r="ASL5" s="372"/>
      <c r="ASM5" s="372"/>
      <c r="ASN5" s="372"/>
      <c r="ASO5" s="372"/>
      <c r="ASP5" s="372"/>
      <c r="ASQ5" s="372"/>
      <c r="ASR5" s="372"/>
      <c r="ASS5" s="372"/>
      <c r="AST5" s="372"/>
      <c r="ASU5" s="372"/>
      <c r="ASV5" s="372"/>
      <c r="ASW5" s="372"/>
      <c r="ASX5" s="372"/>
      <c r="ASY5" s="372"/>
      <c r="ASZ5" s="372"/>
      <c r="ATA5" s="372"/>
      <c r="ATB5" s="372"/>
      <c r="ATC5" s="372"/>
      <c r="ATD5" s="372"/>
      <c r="ATE5" s="372"/>
      <c r="ATF5" s="372"/>
      <c r="ATG5" s="372"/>
      <c r="ATH5" s="372"/>
      <c r="ATI5" s="372"/>
      <c r="ATJ5" s="372"/>
      <c r="ATK5" s="372"/>
      <c r="ATL5" s="372"/>
      <c r="ATM5" s="372"/>
      <c r="ATN5" s="372"/>
      <c r="ATO5" s="372"/>
      <c r="ATP5" s="372"/>
      <c r="ATQ5" s="372"/>
      <c r="ATR5" s="372"/>
      <c r="ATS5" s="372"/>
      <c r="ATT5" s="372"/>
      <c r="ATU5" s="372"/>
      <c r="ATV5" s="372"/>
      <c r="ATW5" s="372"/>
      <c r="ATX5" s="372"/>
      <c r="ATY5" s="372"/>
      <c r="ATZ5" s="372"/>
      <c r="AUA5" s="372"/>
      <c r="AUB5" s="372"/>
      <c r="AUC5" s="372"/>
      <c r="AUD5" s="372"/>
      <c r="AUE5" s="372"/>
      <c r="AUF5" s="372"/>
      <c r="AUG5" s="372"/>
      <c r="AUH5" s="372"/>
      <c r="AUI5" s="372"/>
      <c r="AUJ5" s="372"/>
      <c r="AUK5" s="372"/>
      <c r="AUL5" s="372"/>
      <c r="AUM5" s="372"/>
      <c r="AUN5" s="372"/>
      <c r="AUO5" s="372"/>
      <c r="AUP5" s="372"/>
      <c r="AUQ5" s="372"/>
      <c r="AUR5" s="372"/>
      <c r="AUS5" s="372"/>
      <c r="AUT5" s="372"/>
      <c r="AUU5" s="372"/>
      <c r="AUV5" s="372"/>
      <c r="AUW5" s="372"/>
      <c r="AUX5" s="372"/>
      <c r="AUY5" s="372"/>
      <c r="AUZ5" s="372"/>
      <c r="AVA5" s="372"/>
      <c r="AVB5" s="372"/>
      <c r="AVC5" s="372"/>
      <c r="AVD5" s="372"/>
      <c r="AVE5" s="372"/>
      <c r="AVF5" s="372"/>
      <c r="AVG5" s="372"/>
      <c r="AVH5" s="372"/>
      <c r="AVI5" s="372"/>
      <c r="AVJ5" s="372"/>
      <c r="AVK5" s="372"/>
      <c r="AVL5" s="372"/>
      <c r="AVM5" s="372"/>
      <c r="AVN5" s="372"/>
      <c r="AVO5" s="372"/>
      <c r="AVP5" s="372"/>
      <c r="AVQ5" s="372"/>
      <c r="AVR5" s="372"/>
      <c r="AVS5" s="372"/>
      <c r="AVT5" s="372"/>
      <c r="AVU5" s="372"/>
      <c r="AVV5" s="372"/>
      <c r="AVW5" s="372"/>
      <c r="AVX5" s="372"/>
      <c r="AVY5" s="372"/>
      <c r="AVZ5" s="372"/>
      <c r="AWA5" s="372"/>
      <c r="AWB5" s="372"/>
      <c r="AWC5" s="372"/>
      <c r="AWD5" s="372"/>
      <c r="AWE5" s="372"/>
      <c r="AWF5" s="372"/>
      <c r="AWG5" s="372"/>
      <c r="AWH5" s="372"/>
      <c r="AWI5" s="372"/>
      <c r="AWJ5" s="372"/>
      <c r="AWK5" s="372"/>
      <c r="AWL5" s="372"/>
      <c r="AWM5" s="372"/>
      <c r="AWN5" s="372"/>
      <c r="AWO5" s="372"/>
      <c r="AWP5" s="372"/>
      <c r="AWQ5" s="372"/>
      <c r="AWR5" s="372"/>
      <c r="AWS5" s="372"/>
      <c r="AWT5" s="372"/>
      <c r="AWU5" s="372"/>
      <c r="AWV5" s="372"/>
      <c r="AWW5" s="372"/>
      <c r="AWX5" s="372"/>
      <c r="AWY5" s="372"/>
      <c r="AWZ5" s="372"/>
      <c r="AXA5" s="372"/>
      <c r="AXB5" s="372"/>
      <c r="AXC5" s="372"/>
      <c r="AXD5" s="372"/>
      <c r="AXE5" s="372"/>
      <c r="AXF5" s="372"/>
      <c r="AXG5" s="372"/>
      <c r="AXH5" s="372"/>
      <c r="AXI5" s="372"/>
      <c r="AXJ5" s="372"/>
      <c r="AXK5" s="372"/>
      <c r="AXL5" s="372"/>
      <c r="AXM5" s="372"/>
      <c r="AXN5" s="372"/>
      <c r="AXO5" s="372"/>
      <c r="AXP5" s="372"/>
      <c r="AXQ5" s="372"/>
      <c r="AXR5" s="372"/>
      <c r="AXS5" s="372"/>
      <c r="AXT5" s="372"/>
      <c r="AXU5" s="372"/>
      <c r="AXV5" s="372"/>
      <c r="AXW5" s="372"/>
      <c r="AXX5" s="372"/>
      <c r="AXY5" s="372"/>
      <c r="AXZ5" s="372"/>
      <c r="AYA5" s="372"/>
      <c r="AYB5" s="372"/>
      <c r="AYC5" s="372"/>
      <c r="AYD5" s="372"/>
      <c r="AYE5" s="372"/>
      <c r="AYF5" s="372"/>
      <c r="AYG5" s="372"/>
      <c r="AYH5" s="372"/>
      <c r="AYI5" s="372"/>
      <c r="AYJ5" s="372"/>
      <c r="AYK5" s="372"/>
      <c r="AYL5" s="372"/>
      <c r="AYM5" s="372"/>
      <c r="AYN5" s="372"/>
      <c r="AYO5" s="372"/>
      <c r="AYP5" s="372"/>
      <c r="AYQ5" s="372"/>
      <c r="AYR5" s="372"/>
      <c r="AYS5" s="372"/>
      <c r="AYT5" s="372"/>
      <c r="AYU5" s="372"/>
      <c r="AYV5" s="372"/>
      <c r="AYW5" s="372"/>
      <c r="AYX5" s="372"/>
      <c r="AYY5" s="372"/>
      <c r="AYZ5" s="372"/>
      <c r="AZA5" s="372"/>
      <c r="AZB5" s="372"/>
      <c r="AZC5" s="372"/>
      <c r="AZD5" s="372"/>
      <c r="AZE5" s="372"/>
      <c r="AZF5" s="372"/>
      <c r="AZG5" s="372"/>
      <c r="AZH5" s="372"/>
      <c r="AZI5" s="372"/>
      <c r="AZJ5" s="372"/>
      <c r="AZK5" s="372"/>
      <c r="AZL5" s="372"/>
      <c r="AZM5" s="372"/>
      <c r="AZN5" s="372"/>
      <c r="AZO5" s="372"/>
      <c r="AZP5" s="372"/>
      <c r="AZQ5" s="372"/>
      <c r="AZR5" s="372"/>
      <c r="AZS5" s="372"/>
      <c r="AZT5" s="372"/>
      <c r="AZU5" s="372"/>
      <c r="AZV5" s="372"/>
      <c r="AZW5" s="372"/>
      <c r="AZX5" s="372"/>
      <c r="AZY5" s="372"/>
      <c r="AZZ5" s="372"/>
      <c r="BAA5" s="372"/>
      <c r="BAB5" s="372"/>
      <c r="BAC5" s="372"/>
      <c r="BAD5" s="372"/>
      <c r="BAE5" s="372"/>
      <c r="BAF5" s="372"/>
      <c r="BAG5" s="372"/>
      <c r="BAH5" s="372"/>
      <c r="BAI5" s="372"/>
      <c r="BAJ5" s="372"/>
      <c r="BAK5" s="372"/>
      <c r="BAL5" s="372"/>
      <c r="BAM5" s="372"/>
      <c r="BAN5" s="372"/>
      <c r="BAO5" s="372"/>
      <c r="BAP5" s="372"/>
      <c r="BAQ5" s="372"/>
      <c r="BAR5" s="372"/>
      <c r="BAS5" s="372"/>
      <c r="BAT5" s="372"/>
      <c r="BAU5" s="372"/>
      <c r="BAV5" s="372"/>
      <c r="BAW5" s="372"/>
      <c r="BAX5" s="372"/>
      <c r="BAY5" s="372"/>
      <c r="BAZ5" s="372"/>
      <c r="BBA5" s="372"/>
      <c r="BBB5" s="372"/>
      <c r="BBC5" s="372"/>
      <c r="BBD5" s="372"/>
      <c r="BBE5" s="372"/>
      <c r="BBF5" s="372"/>
      <c r="BBG5" s="372"/>
      <c r="BBH5" s="372"/>
      <c r="BBI5" s="372"/>
      <c r="BBJ5" s="372"/>
      <c r="BBK5" s="372"/>
      <c r="BBL5" s="372"/>
      <c r="BBM5" s="372"/>
      <c r="BBN5" s="372"/>
      <c r="BBO5" s="372"/>
      <c r="BBP5" s="372"/>
      <c r="BBQ5" s="372"/>
      <c r="BBR5" s="372"/>
      <c r="BBS5" s="372"/>
      <c r="BBT5" s="372"/>
      <c r="BBU5" s="372"/>
      <c r="BBV5" s="372"/>
      <c r="BBW5" s="372"/>
      <c r="BBX5" s="372"/>
      <c r="BBY5" s="372"/>
      <c r="BBZ5" s="372"/>
      <c r="BCA5" s="372"/>
      <c r="BCB5" s="372"/>
      <c r="BCC5" s="372"/>
      <c r="BCD5" s="372"/>
      <c r="BCE5" s="372"/>
      <c r="BCF5" s="372"/>
      <c r="BCG5" s="372"/>
      <c r="BCH5" s="372"/>
      <c r="BCI5" s="372"/>
      <c r="BCJ5" s="372"/>
      <c r="BCK5" s="372"/>
      <c r="BCL5" s="372"/>
      <c r="BCM5" s="372"/>
      <c r="BCN5" s="372"/>
      <c r="BCO5" s="372"/>
      <c r="BCP5" s="372"/>
      <c r="BCQ5" s="372"/>
      <c r="BCR5" s="372"/>
      <c r="BCS5" s="372"/>
      <c r="BCT5" s="372"/>
      <c r="BCU5" s="372"/>
      <c r="BCV5" s="372"/>
      <c r="BCW5" s="372"/>
      <c r="BCX5" s="372"/>
      <c r="BCY5" s="372"/>
      <c r="BCZ5" s="372"/>
      <c r="BDA5" s="372"/>
      <c r="BDB5" s="372"/>
      <c r="BDC5" s="372"/>
      <c r="BDD5" s="372"/>
      <c r="BDE5" s="372"/>
      <c r="BDF5" s="372"/>
      <c r="BDG5" s="372"/>
      <c r="BDH5" s="372"/>
      <c r="BDI5" s="372"/>
      <c r="BDJ5" s="372"/>
      <c r="BDK5" s="372"/>
      <c r="BDL5" s="372"/>
      <c r="BDM5" s="372"/>
      <c r="BDN5" s="372"/>
      <c r="BDO5" s="372"/>
      <c r="BDP5" s="372"/>
      <c r="BDQ5" s="372"/>
      <c r="BDR5" s="372"/>
      <c r="BDS5" s="372"/>
      <c r="BDT5" s="372"/>
      <c r="BDU5" s="372"/>
      <c r="BDV5" s="372"/>
      <c r="BDW5" s="372"/>
      <c r="BDX5" s="372"/>
      <c r="BDY5" s="372"/>
      <c r="BDZ5" s="372"/>
      <c r="BEA5" s="372"/>
      <c r="BEB5" s="372"/>
      <c r="BEC5" s="372"/>
      <c r="BED5" s="372"/>
      <c r="BEE5" s="372"/>
      <c r="BEF5" s="372"/>
      <c r="BEG5" s="372"/>
      <c r="BEH5" s="372"/>
      <c r="BEI5" s="372"/>
      <c r="BEJ5" s="372"/>
      <c r="BEK5" s="372"/>
      <c r="BEL5" s="372"/>
      <c r="BEM5" s="372"/>
      <c r="BEN5" s="372"/>
      <c r="BEO5" s="372"/>
      <c r="BEP5" s="372"/>
      <c r="BEQ5" s="372"/>
      <c r="BER5" s="372"/>
      <c r="BES5" s="372"/>
      <c r="BET5" s="372"/>
      <c r="BEU5" s="372"/>
      <c r="BEV5" s="372"/>
      <c r="BEW5" s="372"/>
      <c r="BEX5" s="372"/>
      <c r="BEY5" s="372"/>
      <c r="BEZ5" s="372"/>
      <c r="BFA5" s="372"/>
      <c r="BFB5" s="372"/>
      <c r="BFC5" s="372"/>
      <c r="BFD5" s="372"/>
      <c r="BFE5" s="372"/>
      <c r="BFF5" s="372"/>
      <c r="BFG5" s="372"/>
      <c r="BFH5" s="372"/>
      <c r="BFI5" s="372"/>
      <c r="BFJ5" s="372"/>
      <c r="BFK5" s="372"/>
      <c r="BFL5" s="372"/>
      <c r="BFM5" s="372"/>
      <c r="BFN5" s="372"/>
      <c r="BFO5" s="372"/>
      <c r="BFP5" s="372"/>
      <c r="BFQ5" s="372"/>
      <c r="BFR5" s="372"/>
      <c r="BFS5" s="372"/>
      <c r="BFT5" s="372"/>
      <c r="BFU5" s="372"/>
      <c r="BFV5" s="372"/>
      <c r="BFW5" s="372"/>
      <c r="BFX5" s="372"/>
      <c r="BFY5" s="372"/>
      <c r="BFZ5" s="372"/>
      <c r="BGA5" s="372"/>
      <c r="BGB5" s="372"/>
      <c r="BGC5" s="372"/>
      <c r="BGD5" s="372"/>
      <c r="BGE5" s="372"/>
      <c r="BGF5" s="372"/>
      <c r="BGG5" s="372"/>
      <c r="BGH5" s="372"/>
      <c r="BGI5" s="372"/>
      <c r="BGJ5" s="372"/>
      <c r="BGK5" s="372"/>
      <c r="BGL5" s="372"/>
      <c r="BGM5" s="372"/>
      <c r="BGN5" s="372"/>
      <c r="BGO5" s="372"/>
      <c r="BGP5" s="372"/>
      <c r="BGQ5" s="372"/>
      <c r="BGR5" s="372"/>
      <c r="BGS5" s="372"/>
      <c r="BGT5" s="372"/>
      <c r="BGU5" s="372"/>
      <c r="BGV5" s="372"/>
      <c r="BGW5" s="372"/>
      <c r="BGX5" s="372"/>
      <c r="BGY5" s="372"/>
      <c r="BGZ5" s="372"/>
      <c r="BHA5" s="372"/>
      <c r="BHB5" s="372"/>
      <c r="BHC5" s="372"/>
      <c r="BHD5" s="372"/>
      <c r="BHE5" s="372"/>
      <c r="BHF5" s="372"/>
      <c r="BHG5" s="372"/>
      <c r="BHH5" s="372"/>
      <c r="BHI5" s="372"/>
      <c r="BHJ5" s="372"/>
      <c r="BHK5" s="372"/>
      <c r="BHL5" s="372"/>
      <c r="BHM5" s="372"/>
      <c r="BHN5" s="372"/>
      <c r="BHO5" s="372"/>
      <c r="BHP5" s="372"/>
      <c r="BHQ5" s="372"/>
      <c r="BHR5" s="372"/>
      <c r="BHS5" s="372"/>
      <c r="BHT5" s="372"/>
      <c r="BHU5" s="372"/>
      <c r="BHV5" s="372"/>
      <c r="BHW5" s="372"/>
      <c r="BHX5" s="372"/>
      <c r="BHY5" s="372"/>
      <c r="BHZ5" s="372"/>
      <c r="BIA5" s="372"/>
      <c r="BIB5" s="372"/>
      <c r="BIC5" s="372"/>
      <c r="BID5" s="372"/>
      <c r="BIE5" s="372"/>
      <c r="BIF5" s="372"/>
      <c r="BIG5" s="372"/>
      <c r="BIH5" s="372"/>
      <c r="BII5" s="372"/>
      <c r="BIJ5" s="372"/>
      <c r="BIK5" s="372"/>
      <c r="BIL5" s="372"/>
      <c r="BIM5" s="372"/>
      <c r="BIN5" s="372"/>
      <c r="BIO5" s="372"/>
      <c r="BIP5" s="372"/>
      <c r="BIQ5" s="372"/>
      <c r="BIR5" s="372"/>
      <c r="BIS5" s="372"/>
      <c r="BIT5" s="372"/>
      <c r="BIU5" s="372"/>
      <c r="BIV5" s="372"/>
      <c r="BIW5" s="372"/>
      <c r="BIX5" s="372"/>
      <c r="BIY5" s="372"/>
      <c r="BIZ5" s="372"/>
      <c r="BJA5" s="372"/>
      <c r="BJB5" s="372"/>
      <c r="BJC5" s="372"/>
      <c r="BJD5" s="372"/>
      <c r="BJE5" s="372"/>
      <c r="BJF5" s="372"/>
      <c r="BJG5" s="372"/>
      <c r="BJH5" s="372"/>
      <c r="BJI5" s="372"/>
      <c r="BJJ5" s="372"/>
      <c r="BJK5" s="372"/>
      <c r="BJL5" s="372"/>
      <c r="BJM5" s="372"/>
      <c r="BJN5" s="372"/>
      <c r="BJO5" s="372"/>
      <c r="BJP5" s="372"/>
      <c r="BJQ5" s="372"/>
      <c r="BJR5" s="372"/>
      <c r="BJS5" s="372"/>
      <c r="BJT5" s="372"/>
      <c r="BJU5" s="372"/>
      <c r="BJV5" s="372"/>
      <c r="BJW5" s="372"/>
      <c r="BJX5" s="372"/>
      <c r="BJY5" s="372"/>
      <c r="BJZ5" s="372"/>
      <c r="BKA5" s="372"/>
      <c r="BKB5" s="372"/>
      <c r="BKC5" s="372"/>
      <c r="BKD5" s="372"/>
      <c r="BKE5" s="372"/>
      <c r="BKF5" s="372"/>
      <c r="BKG5" s="372"/>
      <c r="BKH5" s="372"/>
      <c r="BKI5" s="372"/>
      <c r="BKJ5" s="372"/>
      <c r="BKK5" s="372"/>
      <c r="BKL5" s="372"/>
      <c r="BKM5" s="372"/>
      <c r="BKN5" s="372"/>
      <c r="BKO5" s="372"/>
      <c r="BKP5" s="372"/>
      <c r="BKQ5" s="372"/>
      <c r="BKR5" s="372"/>
      <c r="BKS5" s="372"/>
      <c r="BKT5" s="372"/>
      <c r="BKU5" s="372"/>
      <c r="BKV5" s="372"/>
      <c r="BKW5" s="372"/>
      <c r="BKX5" s="372"/>
      <c r="BKY5" s="372"/>
      <c r="BKZ5" s="372"/>
      <c r="BLA5" s="372"/>
      <c r="BLB5" s="372"/>
      <c r="BLC5" s="372"/>
      <c r="BLD5" s="372"/>
      <c r="BLE5" s="372"/>
      <c r="BLF5" s="372"/>
      <c r="BLG5" s="372"/>
      <c r="BLH5" s="372"/>
      <c r="BLI5" s="372"/>
      <c r="BLJ5" s="372"/>
      <c r="BLK5" s="372"/>
      <c r="BLL5" s="372"/>
      <c r="BLM5" s="372"/>
      <c r="BLN5" s="372"/>
      <c r="BLO5" s="372"/>
      <c r="BLP5" s="372"/>
      <c r="BLQ5" s="372"/>
      <c r="BLR5" s="372"/>
      <c r="BLS5" s="372"/>
      <c r="BLT5" s="372"/>
      <c r="BLU5" s="372"/>
      <c r="BLV5" s="372"/>
      <c r="BLW5" s="372"/>
      <c r="BLX5" s="372"/>
      <c r="BLY5" s="372"/>
      <c r="BLZ5" s="372"/>
      <c r="BMA5" s="372"/>
      <c r="BMB5" s="372"/>
      <c r="BMC5" s="372"/>
      <c r="BMD5" s="372"/>
      <c r="BME5" s="372"/>
      <c r="BMF5" s="372"/>
      <c r="BMG5" s="372"/>
      <c r="BMH5" s="372"/>
      <c r="BMI5" s="372"/>
      <c r="BMJ5" s="372"/>
      <c r="BMK5" s="372"/>
      <c r="BML5" s="372"/>
      <c r="BMM5" s="372"/>
      <c r="BMN5" s="372"/>
      <c r="BMO5" s="372"/>
      <c r="BMP5" s="372"/>
      <c r="BMQ5" s="372"/>
      <c r="BMR5" s="372"/>
      <c r="BMS5" s="372"/>
      <c r="BMT5" s="372"/>
      <c r="BMU5" s="372"/>
      <c r="BMV5" s="372"/>
      <c r="BMW5" s="372"/>
      <c r="BMX5" s="372"/>
      <c r="BMY5" s="372"/>
      <c r="BMZ5" s="372"/>
      <c r="BNA5" s="372"/>
      <c r="BNB5" s="372"/>
      <c r="BNC5" s="372"/>
      <c r="BND5" s="372"/>
      <c r="BNE5" s="372"/>
      <c r="BNF5" s="372"/>
      <c r="BNG5" s="372"/>
      <c r="BNH5" s="372"/>
      <c r="BNI5" s="372"/>
      <c r="BNJ5" s="372"/>
      <c r="BNK5" s="372"/>
      <c r="BNL5" s="372"/>
      <c r="BNM5" s="372"/>
      <c r="BNN5" s="372"/>
      <c r="BNO5" s="372"/>
      <c r="BNP5" s="372"/>
      <c r="BNQ5" s="372"/>
      <c r="BNR5" s="372"/>
      <c r="BNS5" s="372"/>
      <c r="BNT5" s="372"/>
      <c r="BNU5" s="372"/>
      <c r="BNV5" s="372"/>
      <c r="BNW5" s="372"/>
      <c r="BNX5" s="372"/>
      <c r="BNY5" s="372"/>
      <c r="BNZ5" s="372"/>
      <c r="BOA5" s="372"/>
      <c r="BOB5" s="372"/>
      <c r="BOC5" s="372"/>
      <c r="BOD5" s="372"/>
      <c r="BOE5" s="372"/>
      <c r="BOF5" s="372"/>
      <c r="BOG5" s="372"/>
      <c r="BOH5" s="372"/>
      <c r="BOI5" s="372"/>
      <c r="BOJ5" s="372"/>
      <c r="BOK5" s="372"/>
      <c r="BOL5" s="372"/>
      <c r="BOM5" s="372"/>
      <c r="BON5" s="372"/>
      <c r="BOO5" s="372"/>
      <c r="BOP5" s="372"/>
      <c r="BOQ5" s="372"/>
      <c r="BOR5" s="372"/>
      <c r="BOS5" s="372"/>
      <c r="BOT5" s="372"/>
      <c r="BOU5" s="372"/>
      <c r="BOV5" s="372"/>
      <c r="BOW5" s="372"/>
      <c r="BOX5" s="372"/>
      <c r="BOY5" s="372"/>
      <c r="BOZ5" s="372"/>
      <c r="BPA5" s="372"/>
      <c r="BPB5" s="372"/>
      <c r="BPC5" s="372"/>
      <c r="BPD5" s="372"/>
      <c r="BPE5" s="372"/>
      <c r="BPF5" s="372"/>
      <c r="BPG5" s="372"/>
      <c r="BPH5" s="372"/>
      <c r="BPI5" s="372"/>
      <c r="BPJ5" s="372"/>
      <c r="BPK5" s="372"/>
      <c r="BPL5" s="372"/>
      <c r="BPM5" s="372"/>
      <c r="BPN5" s="372"/>
      <c r="BPO5" s="372"/>
      <c r="BPP5" s="372"/>
      <c r="BPQ5" s="372"/>
      <c r="BPR5" s="372"/>
      <c r="BPS5" s="372"/>
      <c r="BPT5" s="372"/>
      <c r="BPU5" s="372"/>
      <c r="BPV5" s="372"/>
      <c r="BPW5" s="372"/>
      <c r="BPX5" s="372"/>
      <c r="BPY5" s="372"/>
      <c r="BPZ5" s="372"/>
      <c r="BQA5" s="372"/>
      <c r="BQB5" s="372"/>
      <c r="BQC5" s="372"/>
      <c r="BQD5" s="372"/>
      <c r="BQE5" s="372"/>
      <c r="BQF5" s="372"/>
      <c r="BQG5" s="372"/>
      <c r="BQH5" s="372"/>
      <c r="BQI5" s="372"/>
      <c r="BQJ5" s="372"/>
      <c r="BQK5" s="372"/>
      <c r="BQL5" s="372"/>
      <c r="BQM5" s="372"/>
      <c r="BQN5" s="372"/>
      <c r="BQO5" s="372"/>
      <c r="BQP5" s="372"/>
      <c r="BQQ5" s="372"/>
      <c r="BQR5" s="372"/>
      <c r="BQS5" s="372"/>
      <c r="BQT5" s="372"/>
      <c r="BQU5" s="372"/>
      <c r="BQV5" s="372"/>
      <c r="BQW5" s="372"/>
      <c r="BQX5" s="372"/>
      <c r="BQY5" s="372"/>
      <c r="BQZ5" s="372"/>
      <c r="BRA5" s="372"/>
      <c r="BRB5" s="372"/>
      <c r="BRC5" s="372"/>
      <c r="BRD5" s="372"/>
      <c r="BRE5" s="372"/>
      <c r="BRF5" s="372"/>
      <c r="BRG5" s="372"/>
      <c r="BRH5" s="372"/>
      <c r="BRI5" s="372"/>
      <c r="BRJ5" s="372"/>
      <c r="BRK5" s="372"/>
      <c r="BRL5" s="372"/>
      <c r="BRM5" s="372"/>
      <c r="BRN5" s="372"/>
      <c r="BRO5" s="372"/>
      <c r="BRP5" s="372"/>
      <c r="BRQ5" s="372"/>
      <c r="BRR5" s="372"/>
      <c r="BRS5" s="372"/>
      <c r="BRT5" s="372"/>
      <c r="BRU5" s="372"/>
      <c r="BRV5" s="372"/>
      <c r="BRW5" s="372"/>
      <c r="BRX5" s="372"/>
      <c r="BRY5" s="372"/>
      <c r="BRZ5" s="372"/>
      <c r="BSA5" s="372"/>
      <c r="BSB5" s="372"/>
      <c r="BSC5" s="372"/>
      <c r="BSD5" s="372"/>
      <c r="BSE5" s="372"/>
      <c r="BSF5" s="372"/>
      <c r="BSG5" s="372"/>
      <c r="BSH5" s="372"/>
      <c r="BSI5" s="372"/>
      <c r="BSJ5" s="372"/>
      <c r="BSK5" s="372"/>
      <c r="BSL5" s="372"/>
      <c r="BSM5" s="372"/>
      <c r="BSN5" s="372"/>
      <c r="BSO5" s="372"/>
      <c r="BSP5" s="372"/>
      <c r="BSQ5" s="372"/>
      <c r="BSR5" s="372"/>
      <c r="BSS5" s="372"/>
      <c r="BST5" s="372"/>
      <c r="BSU5" s="372"/>
      <c r="BSV5" s="372"/>
      <c r="BSW5" s="372"/>
      <c r="BSX5" s="372"/>
      <c r="BSY5" s="372"/>
      <c r="BSZ5" s="372"/>
      <c r="BTA5" s="372"/>
      <c r="BTB5" s="372"/>
      <c r="BTC5" s="372"/>
      <c r="BTD5" s="372"/>
      <c r="BTE5" s="372"/>
      <c r="BTF5" s="372"/>
      <c r="BTG5" s="372"/>
      <c r="BTH5" s="372"/>
      <c r="BTI5" s="372"/>
      <c r="BTJ5" s="372"/>
      <c r="BTK5" s="372"/>
      <c r="BTL5" s="372"/>
      <c r="BTM5" s="372"/>
      <c r="BTN5" s="372"/>
      <c r="BTO5" s="372"/>
      <c r="BTP5" s="372"/>
      <c r="BTQ5" s="372"/>
      <c r="BTR5" s="372"/>
      <c r="BTS5" s="372"/>
      <c r="BTT5" s="372"/>
      <c r="BTU5" s="372"/>
      <c r="BTV5" s="372"/>
      <c r="BTW5" s="372"/>
      <c r="BTX5" s="372"/>
      <c r="BTY5" s="372"/>
      <c r="BTZ5" s="372"/>
      <c r="BUA5" s="372"/>
      <c r="BUB5" s="372"/>
      <c r="BUC5" s="372"/>
      <c r="BUD5" s="372"/>
      <c r="BUE5" s="372"/>
      <c r="BUF5" s="372"/>
      <c r="BUG5" s="372"/>
      <c r="BUH5" s="372"/>
      <c r="BUI5" s="372"/>
      <c r="BUJ5" s="372"/>
      <c r="BUK5" s="372"/>
      <c r="BUL5" s="372"/>
      <c r="BUM5" s="372"/>
      <c r="BUN5" s="372"/>
      <c r="BUO5" s="372"/>
      <c r="BUP5" s="372"/>
      <c r="BUQ5" s="372"/>
      <c r="BUR5" s="372"/>
      <c r="BUS5" s="372"/>
      <c r="BUT5" s="372"/>
      <c r="BUU5" s="372"/>
      <c r="BUV5" s="372"/>
      <c r="BUW5" s="372"/>
      <c r="BUX5" s="372"/>
      <c r="BUY5" s="372"/>
      <c r="BUZ5" s="372"/>
      <c r="BVA5" s="372"/>
      <c r="BVB5" s="372"/>
      <c r="BVC5" s="372"/>
      <c r="BVD5" s="372"/>
      <c r="BVE5" s="372"/>
      <c r="BVF5" s="372"/>
      <c r="BVG5" s="372"/>
      <c r="BVH5" s="372"/>
      <c r="BVI5" s="372"/>
      <c r="BVJ5" s="372"/>
      <c r="BVK5" s="372"/>
      <c r="BVL5" s="372"/>
      <c r="BVM5" s="372"/>
      <c r="BVN5" s="372"/>
      <c r="BVO5" s="372"/>
      <c r="BVP5" s="372"/>
      <c r="BVQ5" s="372"/>
      <c r="BVR5" s="372"/>
      <c r="BVS5" s="372"/>
      <c r="BVT5" s="372"/>
      <c r="BVU5" s="372"/>
      <c r="BVV5" s="372"/>
      <c r="BVW5" s="372"/>
      <c r="BVX5" s="372"/>
      <c r="BVY5" s="372"/>
      <c r="BVZ5" s="372"/>
      <c r="BWA5" s="372"/>
      <c r="BWB5" s="372"/>
      <c r="BWC5" s="372"/>
      <c r="BWD5" s="372"/>
      <c r="BWE5" s="372"/>
      <c r="BWF5" s="372"/>
      <c r="BWG5" s="372"/>
      <c r="BWH5" s="372"/>
      <c r="BWI5" s="372"/>
      <c r="BWJ5" s="372"/>
      <c r="BWK5" s="372"/>
      <c r="BWL5" s="372"/>
      <c r="BWM5" s="372"/>
      <c r="BWN5" s="372"/>
      <c r="BWO5" s="372"/>
      <c r="BWP5" s="372"/>
      <c r="BWQ5" s="372"/>
      <c r="BWR5" s="372"/>
      <c r="BWS5" s="372"/>
      <c r="BWT5" s="372"/>
      <c r="BWU5" s="372"/>
      <c r="BWV5" s="372"/>
      <c r="BWW5" s="372"/>
      <c r="BWX5" s="372"/>
      <c r="BWY5" s="372"/>
      <c r="BWZ5" s="372"/>
      <c r="BXA5" s="372"/>
      <c r="BXB5" s="372"/>
      <c r="BXC5" s="372"/>
      <c r="BXD5" s="372"/>
      <c r="BXE5" s="372"/>
      <c r="BXF5" s="372"/>
      <c r="BXG5" s="372"/>
      <c r="BXH5" s="372"/>
      <c r="BXI5" s="372"/>
      <c r="BXJ5" s="372"/>
      <c r="BXK5" s="372"/>
      <c r="BXL5" s="372"/>
      <c r="BXM5" s="372"/>
      <c r="BXN5" s="372"/>
      <c r="BXO5" s="372"/>
      <c r="BXP5" s="372"/>
      <c r="BXQ5" s="372"/>
      <c r="BXR5" s="372"/>
      <c r="BXS5" s="372"/>
      <c r="BXT5" s="372"/>
      <c r="BXU5" s="372"/>
      <c r="BXV5" s="372"/>
      <c r="BXW5" s="372"/>
      <c r="BXX5" s="372"/>
      <c r="BXY5" s="372"/>
      <c r="BXZ5" s="372"/>
      <c r="BYA5" s="372"/>
      <c r="BYB5" s="372"/>
      <c r="BYC5" s="372"/>
      <c r="BYD5" s="372"/>
      <c r="BYE5" s="372"/>
      <c r="BYF5" s="372"/>
      <c r="BYG5" s="372"/>
      <c r="BYH5" s="372"/>
      <c r="BYI5" s="372"/>
      <c r="BYJ5" s="372"/>
      <c r="BYK5" s="372"/>
      <c r="BYL5" s="372"/>
      <c r="BYM5" s="372"/>
      <c r="BYN5" s="372"/>
      <c r="BYO5" s="372"/>
      <c r="BYP5" s="372"/>
      <c r="BYQ5" s="372"/>
      <c r="BYR5" s="372"/>
      <c r="BYS5" s="372"/>
      <c r="BYT5" s="372"/>
      <c r="BYU5" s="372"/>
      <c r="BYV5" s="372"/>
      <c r="BYW5" s="372"/>
      <c r="BYX5" s="372"/>
      <c r="BYY5" s="372"/>
      <c r="BYZ5" s="372"/>
      <c r="BZA5" s="372"/>
      <c r="BZB5" s="372"/>
      <c r="BZC5" s="372"/>
      <c r="BZD5" s="372"/>
      <c r="BZE5" s="372"/>
      <c r="BZF5" s="372"/>
      <c r="BZG5" s="372"/>
      <c r="BZH5" s="372"/>
      <c r="BZI5" s="372"/>
      <c r="BZJ5" s="372"/>
      <c r="BZK5" s="372"/>
      <c r="BZL5" s="372"/>
      <c r="BZM5" s="372"/>
      <c r="BZN5" s="372"/>
      <c r="BZO5" s="372"/>
      <c r="BZP5" s="372"/>
      <c r="BZQ5" s="372"/>
      <c r="BZR5" s="372"/>
      <c r="BZS5" s="372"/>
      <c r="BZT5" s="372"/>
      <c r="BZU5" s="372"/>
      <c r="BZV5" s="372"/>
      <c r="BZW5" s="372"/>
      <c r="BZX5" s="372"/>
      <c r="BZY5" s="372"/>
      <c r="BZZ5" s="372"/>
      <c r="CAA5" s="372"/>
      <c r="CAB5" s="372"/>
      <c r="CAC5" s="372"/>
      <c r="CAD5" s="372"/>
      <c r="CAE5" s="372"/>
      <c r="CAF5" s="372"/>
      <c r="CAG5" s="372"/>
      <c r="CAH5" s="372"/>
      <c r="CAI5" s="372"/>
      <c r="CAJ5" s="372"/>
      <c r="CAK5" s="372"/>
      <c r="CAL5" s="372"/>
      <c r="CAM5" s="372"/>
      <c r="CAN5" s="372"/>
      <c r="CAO5" s="372"/>
      <c r="CAP5" s="372"/>
      <c r="CAQ5" s="372"/>
      <c r="CAR5" s="372"/>
      <c r="CAS5" s="372"/>
      <c r="CAT5" s="372"/>
      <c r="CAU5" s="372"/>
      <c r="CAV5" s="372"/>
      <c r="CAW5" s="372"/>
      <c r="CAX5" s="372"/>
      <c r="CAY5" s="372"/>
      <c r="CAZ5" s="372"/>
      <c r="CBA5" s="372"/>
      <c r="CBB5" s="372"/>
      <c r="CBC5" s="372"/>
      <c r="CBD5" s="372"/>
      <c r="CBE5" s="372"/>
      <c r="CBF5" s="372"/>
      <c r="CBG5" s="372"/>
      <c r="CBH5" s="372"/>
      <c r="CBI5" s="372"/>
      <c r="CBJ5" s="372"/>
      <c r="CBK5" s="372"/>
      <c r="CBL5" s="372"/>
      <c r="CBM5" s="372"/>
      <c r="CBN5" s="372"/>
      <c r="CBO5" s="372"/>
      <c r="CBP5" s="372"/>
      <c r="CBQ5" s="372"/>
      <c r="CBR5" s="372"/>
      <c r="CBS5" s="372"/>
      <c r="CBT5" s="372"/>
      <c r="CBU5" s="372"/>
      <c r="CBV5" s="372"/>
      <c r="CBW5" s="372"/>
      <c r="CBX5" s="372"/>
      <c r="CBY5" s="372"/>
      <c r="CBZ5" s="372"/>
      <c r="CCA5" s="372"/>
      <c r="CCB5" s="372"/>
      <c r="CCC5" s="372"/>
      <c r="CCD5" s="372"/>
      <c r="CCE5" s="372"/>
      <c r="CCF5" s="372"/>
      <c r="CCG5" s="372"/>
      <c r="CCH5" s="372"/>
      <c r="CCI5" s="372"/>
      <c r="CCJ5" s="372"/>
      <c r="CCK5" s="372"/>
      <c r="CCL5" s="372"/>
      <c r="CCM5" s="372"/>
      <c r="CCN5" s="372"/>
      <c r="CCO5" s="372"/>
      <c r="CCP5" s="372"/>
      <c r="CCQ5" s="372"/>
      <c r="CCR5" s="372"/>
      <c r="CCS5" s="372"/>
      <c r="CCT5" s="372"/>
      <c r="CCU5" s="372"/>
      <c r="CCV5" s="372"/>
      <c r="CCW5" s="372"/>
      <c r="CCX5" s="372"/>
      <c r="CCY5" s="372"/>
      <c r="CCZ5" s="372"/>
      <c r="CDA5" s="372"/>
      <c r="CDB5" s="372"/>
      <c r="CDC5" s="372"/>
      <c r="CDD5" s="372"/>
      <c r="CDE5" s="372"/>
      <c r="CDF5" s="372"/>
      <c r="CDG5" s="372"/>
      <c r="CDH5" s="372"/>
      <c r="CDI5" s="372"/>
      <c r="CDJ5" s="372"/>
      <c r="CDK5" s="372"/>
      <c r="CDL5" s="372"/>
      <c r="CDM5" s="372"/>
      <c r="CDN5" s="372"/>
      <c r="CDO5" s="372"/>
      <c r="CDP5" s="372"/>
      <c r="CDQ5" s="372"/>
      <c r="CDR5" s="372"/>
      <c r="CDS5" s="372"/>
      <c r="CDT5" s="372"/>
      <c r="CDU5" s="372"/>
      <c r="CDV5" s="372"/>
      <c r="CDW5" s="372"/>
      <c r="CDX5" s="372"/>
      <c r="CDY5" s="372"/>
      <c r="CDZ5" s="372"/>
      <c r="CEA5" s="372"/>
      <c r="CEB5" s="372"/>
      <c r="CEC5" s="372"/>
      <c r="CED5" s="372"/>
      <c r="CEE5" s="372"/>
      <c r="CEF5" s="372"/>
      <c r="CEG5" s="372"/>
      <c r="CEH5" s="372"/>
      <c r="CEI5" s="372"/>
      <c r="CEJ5" s="372"/>
      <c r="CEK5" s="372"/>
      <c r="CEL5" s="372"/>
      <c r="CEM5" s="372"/>
      <c r="CEN5" s="372"/>
      <c r="CEO5" s="372"/>
      <c r="CEP5" s="372"/>
      <c r="CEQ5" s="372"/>
      <c r="CER5" s="372"/>
      <c r="CES5" s="372"/>
      <c r="CET5" s="372"/>
      <c r="CEU5" s="372"/>
      <c r="CEV5" s="372"/>
      <c r="CEW5" s="372"/>
      <c r="CEX5" s="372"/>
      <c r="CEY5" s="372"/>
      <c r="CEZ5" s="372"/>
      <c r="CFA5" s="372"/>
      <c r="CFB5" s="372"/>
      <c r="CFC5" s="372"/>
      <c r="CFD5" s="372"/>
      <c r="CFE5" s="372"/>
      <c r="CFF5" s="372"/>
      <c r="CFG5" s="372"/>
      <c r="CFH5" s="372"/>
      <c r="CFI5" s="372"/>
      <c r="CFJ5" s="372"/>
      <c r="CFK5" s="372"/>
      <c r="CFL5" s="372"/>
      <c r="CFM5" s="372"/>
      <c r="CFN5" s="372"/>
      <c r="CFO5" s="372"/>
      <c r="CFP5" s="372"/>
      <c r="CFQ5" s="372"/>
      <c r="CFR5" s="372"/>
      <c r="CFS5" s="372"/>
      <c r="CFT5" s="372"/>
      <c r="CFU5" s="372"/>
      <c r="CFV5" s="372"/>
      <c r="CFW5" s="372"/>
      <c r="CFX5" s="372"/>
      <c r="CFY5" s="372"/>
      <c r="CFZ5" s="372"/>
      <c r="CGA5" s="372"/>
      <c r="CGB5" s="372"/>
      <c r="CGC5" s="372"/>
      <c r="CGD5" s="372"/>
      <c r="CGE5" s="372"/>
      <c r="CGF5" s="372"/>
      <c r="CGG5" s="372"/>
      <c r="CGH5" s="372"/>
      <c r="CGI5" s="372"/>
      <c r="CGJ5" s="372"/>
      <c r="CGK5" s="372"/>
      <c r="CGL5" s="372"/>
      <c r="CGM5" s="372"/>
      <c r="CGN5" s="372"/>
      <c r="CGO5" s="372"/>
      <c r="CGP5" s="372"/>
      <c r="CGQ5" s="372"/>
      <c r="CGR5" s="372"/>
      <c r="CGS5" s="372"/>
      <c r="CGT5" s="372"/>
      <c r="CGU5" s="372"/>
      <c r="CGV5" s="372"/>
      <c r="CGW5" s="372"/>
      <c r="CGX5" s="372"/>
      <c r="CGY5" s="372"/>
      <c r="CGZ5" s="372"/>
      <c r="CHA5" s="372"/>
      <c r="CHB5" s="372"/>
      <c r="CHC5" s="372"/>
      <c r="CHD5" s="372"/>
      <c r="CHE5" s="372"/>
      <c r="CHF5" s="372"/>
      <c r="CHG5" s="372"/>
      <c r="CHH5" s="372"/>
      <c r="CHI5" s="372"/>
      <c r="CHJ5" s="372"/>
      <c r="CHK5" s="372"/>
      <c r="CHL5" s="372"/>
      <c r="CHM5" s="372"/>
      <c r="CHN5" s="372"/>
      <c r="CHO5" s="372"/>
      <c r="CHP5" s="372"/>
      <c r="CHQ5" s="372"/>
      <c r="CHR5" s="372"/>
      <c r="CHS5" s="372"/>
      <c r="CHT5" s="372"/>
      <c r="CHU5" s="372"/>
      <c r="CHV5" s="372"/>
      <c r="CHW5" s="372"/>
      <c r="CHX5" s="372"/>
      <c r="CHY5" s="372"/>
      <c r="CHZ5" s="372"/>
      <c r="CIA5" s="372"/>
      <c r="CIB5" s="372"/>
      <c r="CIC5" s="372"/>
      <c r="CID5" s="372"/>
      <c r="CIE5" s="372"/>
      <c r="CIF5" s="372"/>
      <c r="CIG5" s="372"/>
      <c r="CIH5" s="372"/>
      <c r="CII5" s="372"/>
      <c r="CIJ5" s="372"/>
      <c r="CIK5" s="372"/>
      <c r="CIL5" s="372"/>
      <c r="CIM5" s="372"/>
      <c r="CIN5" s="372"/>
      <c r="CIO5" s="372"/>
      <c r="CIP5" s="372"/>
      <c r="CIQ5" s="372"/>
      <c r="CIR5" s="372"/>
      <c r="CIS5" s="372"/>
      <c r="CIT5" s="372"/>
      <c r="CIU5" s="372"/>
      <c r="CIV5" s="372"/>
      <c r="CIW5" s="372"/>
      <c r="CIX5" s="372"/>
      <c r="CIY5" s="372"/>
      <c r="CIZ5" s="372"/>
      <c r="CJA5" s="372"/>
      <c r="CJB5" s="372"/>
      <c r="CJC5" s="372"/>
      <c r="CJD5" s="372"/>
      <c r="CJE5" s="372"/>
      <c r="CJF5" s="372"/>
      <c r="CJG5" s="372"/>
      <c r="CJH5" s="372"/>
      <c r="CJI5" s="372"/>
      <c r="CJJ5" s="372"/>
      <c r="CJK5" s="372"/>
      <c r="CJL5" s="372"/>
      <c r="CJM5" s="372"/>
      <c r="CJN5" s="372"/>
      <c r="CJO5" s="372"/>
      <c r="CJP5" s="372"/>
      <c r="CJQ5" s="372"/>
      <c r="CJR5" s="372"/>
      <c r="CJS5" s="372"/>
      <c r="CJT5" s="372"/>
      <c r="CJU5" s="372"/>
      <c r="CJV5" s="372"/>
      <c r="CJW5" s="372"/>
      <c r="CJX5" s="372"/>
      <c r="CJY5" s="372"/>
      <c r="CJZ5" s="372"/>
      <c r="CKA5" s="372"/>
      <c r="CKB5" s="372"/>
      <c r="CKC5" s="372"/>
      <c r="CKD5" s="372"/>
      <c r="CKE5" s="372"/>
      <c r="CKF5" s="372"/>
      <c r="CKG5" s="372"/>
      <c r="CKH5" s="372"/>
      <c r="CKI5" s="372"/>
      <c r="CKJ5" s="372"/>
      <c r="CKK5" s="372"/>
      <c r="CKL5" s="372"/>
      <c r="CKM5" s="372"/>
      <c r="CKN5" s="372"/>
      <c r="CKO5" s="372"/>
      <c r="CKP5" s="372"/>
      <c r="CKQ5" s="372"/>
      <c r="CKR5" s="372"/>
      <c r="CKS5" s="372"/>
      <c r="CKT5" s="372"/>
      <c r="CKU5" s="372"/>
      <c r="CKV5" s="372"/>
      <c r="CKW5" s="372"/>
      <c r="CKX5" s="372"/>
      <c r="CKY5" s="372"/>
      <c r="CKZ5" s="372"/>
      <c r="CLA5" s="372"/>
      <c r="CLB5" s="372"/>
      <c r="CLC5" s="372"/>
      <c r="CLD5" s="372"/>
      <c r="CLE5" s="372"/>
      <c r="CLF5" s="372"/>
      <c r="CLG5" s="372"/>
      <c r="CLH5" s="372"/>
      <c r="CLI5" s="372"/>
      <c r="CLJ5" s="372"/>
      <c r="CLK5" s="372"/>
      <c r="CLL5" s="372"/>
      <c r="CLM5" s="372"/>
      <c r="CLN5" s="372"/>
      <c r="CLO5" s="372"/>
      <c r="CLP5" s="372"/>
      <c r="CLQ5" s="372"/>
      <c r="CLR5" s="372"/>
      <c r="CLS5" s="372"/>
      <c r="CLT5" s="372"/>
      <c r="CLU5" s="372"/>
      <c r="CLV5" s="372"/>
      <c r="CLW5" s="372"/>
      <c r="CLX5" s="372"/>
      <c r="CLY5" s="372"/>
      <c r="CLZ5" s="372"/>
      <c r="CMA5" s="372"/>
      <c r="CMB5" s="372"/>
      <c r="CMC5" s="372"/>
      <c r="CMD5" s="372"/>
      <c r="CME5" s="372"/>
      <c r="CMF5" s="372"/>
      <c r="CMG5" s="372"/>
      <c r="CMH5" s="372"/>
      <c r="CMI5" s="372"/>
      <c r="CMJ5" s="372"/>
      <c r="CMK5" s="372"/>
      <c r="CML5" s="372"/>
      <c r="CMM5" s="372"/>
      <c r="CMN5" s="372"/>
      <c r="CMO5" s="372"/>
      <c r="CMP5" s="372"/>
      <c r="CMQ5" s="372"/>
      <c r="CMR5" s="372"/>
      <c r="CMS5" s="372"/>
      <c r="CMT5" s="372"/>
      <c r="CMU5" s="372"/>
      <c r="CMV5" s="372"/>
      <c r="CMW5" s="372"/>
      <c r="CMX5" s="372"/>
      <c r="CMY5" s="372"/>
      <c r="CMZ5" s="372"/>
      <c r="CNA5" s="372"/>
      <c r="CNB5" s="372"/>
      <c r="CNC5" s="372"/>
      <c r="CND5" s="372"/>
      <c r="CNE5" s="372"/>
      <c r="CNF5" s="372"/>
      <c r="CNG5" s="372"/>
      <c r="CNH5" s="372"/>
      <c r="CNI5" s="372"/>
      <c r="CNJ5" s="372"/>
      <c r="CNK5" s="372"/>
      <c r="CNL5" s="372"/>
      <c r="CNM5" s="372"/>
      <c r="CNN5" s="372"/>
      <c r="CNO5" s="372"/>
      <c r="CNP5" s="372"/>
      <c r="CNQ5" s="372"/>
      <c r="CNR5" s="372"/>
      <c r="CNS5" s="372"/>
      <c r="CNT5" s="372"/>
      <c r="CNU5" s="372"/>
      <c r="CNV5" s="372"/>
      <c r="CNW5" s="372"/>
      <c r="CNX5" s="372"/>
      <c r="CNY5" s="372"/>
      <c r="CNZ5" s="372"/>
      <c r="COA5" s="372"/>
      <c r="COB5" s="372"/>
      <c r="COC5" s="372"/>
      <c r="COD5" s="372"/>
      <c r="COE5" s="372"/>
      <c r="COF5" s="372"/>
      <c r="COG5" s="372"/>
      <c r="COH5" s="372"/>
      <c r="COI5" s="372"/>
      <c r="COJ5" s="372"/>
      <c r="COK5" s="372"/>
      <c r="COL5" s="372"/>
      <c r="COM5" s="372"/>
      <c r="CON5" s="372"/>
      <c r="COO5" s="372"/>
      <c r="COP5" s="372"/>
      <c r="COQ5" s="372"/>
      <c r="COR5" s="372"/>
      <c r="COS5" s="372"/>
      <c r="COT5" s="372"/>
      <c r="COU5" s="372"/>
      <c r="COV5" s="372"/>
      <c r="COW5" s="372"/>
      <c r="COX5" s="372"/>
      <c r="COY5" s="372"/>
      <c r="COZ5" s="372"/>
      <c r="CPA5" s="372"/>
      <c r="CPB5" s="372"/>
      <c r="CPC5" s="372"/>
      <c r="CPD5" s="372"/>
      <c r="CPE5" s="372"/>
      <c r="CPF5" s="372"/>
      <c r="CPG5" s="372"/>
      <c r="CPH5" s="372"/>
      <c r="CPI5" s="372"/>
      <c r="CPJ5" s="372"/>
      <c r="CPK5" s="372"/>
      <c r="CPL5" s="372"/>
      <c r="CPM5" s="372"/>
      <c r="CPN5" s="372"/>
      <c r="CPO5" s="372"/>
      <c r="CPP5" s="372"/>
      <c r="CPQ5" s="372"/>
      <c r="CPR5" s="372"/>
      <c r="CPS5" s="372"/>
      <c r="CPT5" s="372"/>
      <c r="CPU5" s="372"/>
      <c r="CPV5" s="372"/>
      <c r="CPW5" s="372"/>
      <c r="CPX5" s="372"/>
      <c r="CPY5" s="372"/>
      <c r="CPZ5" s="372"/>
      <c r="CQA5" s="372"/>
      <c r="CQB5" s="372"/>
      <c r="CQC5" s="372"/>
      <c r="CQD5" s="372"/>
      <c r="CQE5" s="372"/>
      <c r="CQF5" s="372"/>
      <c r="CQG5" s="372"/>
      <c r="CQH5" s="372"/>
      <c r="CQI5" s="372"/>
      <c r="CQJ5" s="372"/>
      <c r="CQK5" s="372"/>
      <c r="CQL5" s="372"/>
      <c r="CQM5" s="372"/>
      <c r="CQN5" s="372"/>
      <c r="CQO5" s="372"/>
      <c r="CQP5" s="372"/>
      <c r="CQQ5" s="372"/>
      <c r="CQR5" s="372"/>
      <c r="CQS5" s="372"/>
      <c r="CQT5" s="372"/>
      <c r="CQU5" s="372"/>
      <c r="CQV5" s="372"/>
      <c r="CQW5" s="372"/>
      <c r="CQX5" s="372"/>
      <c r="CQY5" s="372"/>
      <c r="CQZ5" s="372"/>
      <c r="CRA5" s="372"/>
      <c r="CRB5" s="372"/>
      <c r="CRC5" s="372"/>
      <c r="CRD5" s="372"/>
      <c r="CRE5" s="372"/>
      <c r="CRF5" s="372"/>
      <c r="CRG5" s="372"/>
      <c r="CRH5" s="372"/>
      <c r="CRI5" s="372"/>
      <c r="CRJ5" s="372"/>
      <c r="CRK5" s="372"/>
      <c r="CRL5" s="372"/>
      <c r="CRM5" s="372"/>
      <c r="CRN5" s="372"/>
      <c r="CRO5" s="372"/>
      <c r="CRP5" s="372"/>
      <c r="CRQ5" s="372"/>
      <c r="CRR5" s="372"/>
      <c r="CRS5" s="372"/>
      <c r="CRT5" s="372"/>
      <c r="CRU5" s="372"/>
      <c r="CRV5" s="372"/>
      <c r="CRW5" s="372"/>
      <c r="CRX5" s="372"/>
      <c r="CRY5" s="372"/>
      <c r="CRZ5" s="372"/>
      <c r="CSA5" s="372"/>
      <c r="CSB5" s="372"/>
      <c r="CSC5" s="372"/>
      <c r="CSD5" s="372"/>
      <c r="CSE5" s="372"/>
      <c r="CSF5" s="372"/>
      <c r="CSG5" s="372"/>
      <c r="CSH5" s="372"/>
      <c r="CSI5" s="372"/>
      <c r="CSJ5" s="372"/>
      <c r="CSK5" s="372"/>
      <c r="CSL5" s="372"/>
      <c r="CSM5" s="372"/>
      <c r="CSN5" s="372"/>
      <c r="CSO5" s="372"/>
      <c r="CSP5" s="372"/>
      <c r="CSQ5" s="372"/>
      <c r="CSR5" s="372"/>
      <c r="CSS5" s="372"/>
      <c r="CST5" s="372"/>
      <c r="CSU5" s="372"/>
      <c r="CSV5" s="372"/>
      <c r="CSW5" s="372"/>
      <c r="CSX5" s="372"/>
      <c r="CSY5" s="372"/>
      <c r="CSZ5" s="372"/>
      <c r="CTA5" s="372"/>
      <c r="CTB5" s="372"/>
      <c r="CTC5" s="372"/>
      <c r="CTD5" s="372"/>
      <c r="CTE5" s="372"/>
      <c r="CTF5" s="372"/>
      <c r="CTG5" s="372"/>
      <c r="CTH5" s="372"/>
      <c r="CTI5" s="372"/>
      <c r="CTJ5" s="372"/>
      <c r="CTK5" s="372"/>
      <c r="CTL5" s="372"/>
      <c r="CTM5" s="372"/>
      <c r="CTN5" s="372"/>
      <c r="CTO5" s="372"/>
      <c r="CTP5" s="372"/>
      <c r="CTQ5" s="372"/>
      <c r="CTR5" s="372"/>
      <c r="CTS5" s="372"/>
      <c r="CTT5" s="372"/>
      <c r="CTU5" s="372"/>
      <c r="CTV5" s="372"/>
      <c r="CTW5" s="372"/>
      <c r="CTX5" s="372"/>
      <c r="CTY5" s="372"/>
      <c r="CTZ5" s="372"/>
      <c r="CUA5" s="372"/>
      <c r="CUB5" s="372"/>
      <c r="CUC5" s="372"/>
      <c r="CUD5" s="372"/>
      <c r="CUE5" s="372"/>
      <c r="CUF5" s="372"/>
      <c r="CUG5" s="372"/>
      <c r="CUH5" s="372"/>
      <c r="CUI5" s="372"/>
      <c r="CUJ5" s="372"/>
      <c r="CUK5" s="372"/>
      <c r="CUL5" s="372"/>
      <c r="CUM5" s="372"/>
      <c r="CUN5" s="372"/>
      <c r="CUO5" s="372"/>
      <c r="CUP5" s="372"/>
      <c r="CUQ5" s="372"/>
      <c r="CUR5" s="372"/>
      <c r="CUS5" s="372"/>
      <c r="CUT5" s="372"/>
      <c r="CUU5" s="372"/>
      <c r="CUV5" s="372"/>
      <c r="CUW5" s="372"/>
      <c r="CUX5" s="372"/>
      <c r="CUY5" s="372"/>
      <c r="CUZ5" s="372"/>
      <c r="CVA5" s="372"/>
      <c r="CVB5" s="372"/>
      <c r="CVC5" s="372"/>
      <c r="CVD5" s="372"/>
      <c r="CVE5" s="372"/>
      <c r="CVF5" s="372"/>
      <c r="CVG5" s="372"/>
      <c r="CVH5" s="372"/>
      <c r="CVI5" s="372"/>
      <c r="CVJ5" s="372"/>
      <c r="CVK5" s="372"/>
      <c r="CVL5" s="372"/>
      <c r="CVM5" s="372"/>
      <c r="CVN5" s="372"/>
      <c r="CVO5" s="372"/>
      <c r="CVP5" s="372"/>
      <c r="CVQ5" s="372"/>
      <c r="CVR5" s="372"/>
      <c r="CVS5" s="372"/>
      <c r="CVT5" s="372"/>
      <c r="CVU5" s="372"/>
      <c r="CVV5" s="372"/>
      <c r="CVW5" s="372"/>
      <c r="CVX5" s="372"/>
      <c r="CVY5" s="372"/>
      <c r="CVZ5" s="372"/>
      <c r="CWA5" s="372"/>
      <c r="CWB5" s="372"/>
      <c r="CWC5" s="372"/>
      <c r="CWD5" s="372"/>
      <c r="CWE5" s="372"/>
      <c r="CWF5" s="372"/>
      <c r="CWG5" s="372"/>
      <c r="CWH5" s="372"/>
      <c r="CWI5" s="372"/>
      <c r="CWJ5" s="372"/>
      <c r="CWK5" s="372"/>
      <c r="CWL5" s="372"/>
      <c r="CWM5" s="372"/>
      <c r="CWN5" s="372"/>
      <c r="CWO5" s="372"/>
      <c r="CWP5" s="372"/>
      <c r="CWQ5" s="372"/>
      <c r="CWR5" s="372"/>
      <c r="CWS5" s="372"/>
      <c r="CWT5" s="372"/>
      <c r="CWU5" s="372"/>
      <c r="CWV5" s="372"/>
      <c r="CWW5" s="372"/>
      <c r="CWX5" s="372"/>
      <c r="CWY5" s="372"/>
      <c r="CWZ5" s="372"/>
      <c r="CXA5" s="372"/>
      <c r="CXB5" s="372"/>
      <c r="CXC5" s="372"/>
      <c r="CXD5" s="372"/>
      <c r="CXE5" s="372"/>
      <c r="CXF5" s="372"/>
      <c r="CXG5" s="372"/>
      <c r="CXH5" s="372"/>
      <c r="CXI5" s="372"/>
      <c r="CXJ5" s="372"/>
      <c r="CXK5" s="372"/>
      <c r="CXL5" s="372"/>
      <c r="CXM5" s="372"/>
      <c r="CXN5" s="372"/>
      <c r="CXO5" s="372"/>
      <c r="CXP5" s="372"/>
      <c r="CXQ5" s="372"/>
      <c r="CXR5" s="372"/>
      <c r="CXS5" s="372"/>
      <c r="CXT5" s="372"/>
      <c r="CXU5" s="372"/>
      <c r="CXV5" s="372"/>
      <c r="CXW5" s="372"/>
      <c r="CXX5" s="372"/>
      <c r="CXY5" s="372"/>
      <c r="CXZ5" s="372"/>
      <c r="CYA5" s="372"/>
      <c r="CYB5" s="372"/>
      <c r="CYC5" s="372"/>
      <c r="CYD5" s="372"/>
      <c r="CYE5" s="372"/>
      <c r="CYF5" s="372"/>
      <c r="CYG5" s="372"/>
      <c r="CYH5" s="372"/>
      <c r="CYI5" s="372"/>
      <c r="CYJ5" s="372"/>
      <c r="CYK5" s="372"/>
      <c r="CYL5" s="372"/>
      <c r="CYM5" s="372"/>
      <c r="CYN5" s="372"/>
      <c r="CYO5" s="372"/>
      <c r="CYP5" s="372"/>
      <c r="CYQ5" s="372"/>
      <c r="CYR5" s="372"/>
      <c r="CYS5" s="372"/>
      <c r="CYT5" s="372"/>
      <c r="CYU5" s="372"/>
      <c r="CYV5" s="372"/>
      <c r="CYW5" s="372"/>
      <c r="CYX5" s="372"/>
      <c r="CYY5" s="372"/>
      <c r="CYZ5" s="372"/>
      <c r="CZA5" s="372"/>
      <c r="CZB5" s="372"/>
      <c r="CZC5" s="372"/>
      <c r="CZD5" s="372"/>
      <c r="CZE5" s="372"/>
      <c r="CZF5" s="372"/>
      <c r="CZG5" s="372"/>
      <c r="CZH5" s="372"/>
      <c r="CZI5" s="372"/>
      <c r="CZJ5" s="372"/>
      <c r="CZK5" s="372"/>
      <c r="CZL5" s="372"/>
      <c r="CZM5" s="372"/>
      <c r="CZN5" s="372"/>
      <c r="CZO5" s="372"/>
      <c r="CZP5" s="372"/>
      <c r="CZQ5" s="372"/>
      <c r="CZR5" s="372"/>
      <c r="CZS5" s="372"/>
      <c r="CZT5" s="372"/>
      <c r="CZU5" s="372"/>
      <c r="CZV5" s="372"/>
      <c r="CZW5" s="372"/>
      <c r="CZX5" s="372"/>
      <c r="CZY5" s="372"/>
      <c r="CZZ5" s="372"/>
      <c r="DAA5" s="372"/>
      <c r="DAB5" s="372"/>
      <c r="DAC5" s="372"/>
      <c r="DAD5" s="372"/>
      <c r="DAE5" s="372"/>
      <c r="DAF5" s="372"/>
      <c r="DAG5" s="372"/>
      <c r="DAH5" s="372"/>
      <c r="DAI5" s="372"/>
      <c r="DAJ5" s="372"/>
      <c r="DAK5" s="372"/>
      <c r="DAL5" s="372"/>
      <c r="DAM5" s="372"/>
      <c r="DAN5" s="372"/>
      <c r="DAO5" s="372"/>
      <c r="DAP5" s="372"/>
      <c r="DAQ5" s="372"/>
      <c r="DAR5" s="372"/>
      <c r="DAS5" s="372"/>
      <c r="DAT5" s="372"/>
      <c r="DAU5" s="372"/>
      <c r="DAV5" s="372"/>
      <c r="DAW5" s="372"/>
      <c r="DAX5" s="372"/>
      <c r="DAY5" s="372"/>
      <c r="DAZ5" s="372"/>
      <c r="DBA5" s="372"/>
      <c r="DBB5" s="372"/>
      <c r="DBC5" s="372"/>
      <c r="DBD5" s="372"/>
      <c r="DBE5" s="372"/>
      <c r="DBF5" s="372"/>
      <c r="DBG5" s="372"/>
      <c r="DBH5" s="372"/>
      <c r="DBI5" s="372"/>
      <c r="DBJ5" s="372"/>
      <c r="DBK5" s="372"/>
      <c r="DBL5" s="372"/>
      <c r="DBM5" s="372"/>
      <c r="DBN5" s="372"/>
      <c r="DBO5" s="372"/>
      <c r="DBP5" s="372"/>
      <c r="DBQ5" s="372"/>
      <c r="DBR5" s="372"/>
      <c r="DBS5" s="372"/>
      <c r="DBT5" s="372"/>
      <c r="DBU5" s="372"/>
      <c r="DBV5" s="372"/>
      <c r="DBW5" s="372"/>
      <c r="DBX5" s="372"/>
      <c r="DBY5" s="372"/>
      <c r="DBZ5" s="372"/>
      <c r="DCA5" s="372"/>
      <c r="DCB5" s="372"/>
      <c r="DCC5" s="372"/>
      <c r="DCD5" s="372"/>
      <c r="DCE5" s="372"/>
      <c r="DCF5" s="372"/>
      <c r="DCG5" s="372"/>
      <c r="DCH5" s="372"/>
      <c r="DCI5" s="372"/>
      <c r="DCJ5" s="372"/>
      <c r="DCK5" s="372"/>
      <c r="DCL5" s="372"/>
      <c r="DCM5" s="372"/>
      <c r="DCN5" s="372"/>
      <c r="DCO5" s="372"/>
      <c r="DCP5" s="372"/>
      <c r="DCQ5" s="372"/>
      <c r="DCR5" s="372"/>
      <c r="DCS5" s="372"/>
      <c r="DCT5" s="372"/>
      <c r="DCU5" s="372"/>
      <c r="DCV5" s="372"/>
      <c r="DCW5" s="372"/>
      <c r="DCX5" s="372"/>
      <c r="DCY5" s="372"/>
      <c r="DCZ5" s="372"/>
      <c r="DDA5" s="372"/>
      <c r="DDB5" s="372"/>
      <c r="DDC5" s="372"/>
      <c r="DDD5" s="372"/>
      <c r="DDE5" s="372"/>
      <c r="DDF5" s="372"/>
      <c r="DDG5" s="372"/>
      <c r="DDH5" s="372"/>
      <c r="DDI5" s="372"/>
      <c r="DDJ5" s="372"/>
      <c r="DDK5" s="372"/>
      <c r="DDL5" s="372"/>
      <c r="DDM5" s="372"/>
      <c r="DDN5" s="372"/>
      <c r="DDO5" s="372"/>
      <c r="DDP5" s="372"/>
      <c r="DDQ5" s="372"/>
      <c r="DDR5" s="372"/>
      <c r="DDS5" s="372"/>
      <c r="DDT5" s="372"/>
      <c r="DDU5" s="372"/>
      <c r="DDV5" s="372"/>
      <c r="DDW5" s="372"/>
      <c r="DDX5" s="372"/>
      <c r="DDY5" s="372"/>
      <c r="DDZ5" s="372"/>
      <c r="DEA5" s="372"/>
      <c r="DEB5" s="372"/>
      <c r="DEC5" s="372"/>
      <c r="DED5" s="372"/>
      <c r="DEE5" s="372"/>
      <c r="DEF5" s="372"/>
      <c r="DEG5" s="372"/>
      <c r="DEH5" s="372"/>
      <c r="DEI5" s="372"/>
      <c r="DEJ5" s="372"/>
      <c r="DEK5" s="372"/>
      <c r="DEL5" s="372"/>
      <c r="DEM5" s="372"/>
      <c r="DEN5" s="372"/>
      <c r="DEO5" s="372"/>
      <c r="DEP5" s="372"/>
      <c r="DEQ5" s="372"/>
      <c r="DER5" s="372"/>
      <c r="DES5" s="372"/>
      <c r="DET5" s="372"/>
      <c r="DEU5" s="372"/>
      <c r="DEV5" s="372"/>
      <c r="DEW5" s="372"/>
      <c r="DEX5" s="372"/>
      <c r="DEY5" s="372"/>
      <c r="DEZ5" s="372"/>
      <c r="DFA5" s="372"/>
      <c r="DFB5" s="372"/>
      <c r="DFC5" s="372"/>
      <c r="DFD5" s="372"/>
      <c r="DFE5" s="372"/>
      <c r="DFF5" s="372"/>
      <c r="DFG5" s="372"/>
      <c r="DFH5" s="372"/>
      <c r="DFI5" s="372"/>
      <c r="DFJ5" s="372"/>
      <c r="DFK5" s="372"/>
      <c r="DFL5" s="372"/>
      <c r="DFM5" s="372"/>
      <c r="DFN5" s="372"/>
      <c r="DFO5" s="372"/>
      <c r="DFP5" s="372"/>
      <c r="DFQ5" s="372"/>
      <c r="DFR5" s="372"/>
      <c r="DFS5" s="372"/>
      <c r="DFT5" s="372"/>
      <c r="DFU5" s="372"/>
      <c r="DFV5" s="372"/>
      <c r="DFW5" s="372"/>
      <c r="DFX5" s="372"/>
      <c r="DFY5" s="372"/>
      <c r="DFZ5" s="372"/>
      <c r="DGA5" s="372"/>
      <c r="DGB5" s="372"/>
      <c r="DGC5" s="372"/>
      <c r="DGD5" s="372"/>
      <c r="DGE5" s="372"/>
      <c r="DGF5" s="372"/>
      <c r="DGG5" s="372"/>
      <c r="DGH5" s="372"/>
      <c r="DGI5" s="372"/>
      <c r="DGJ5" s="372"/>
      <c r="DGK5" s="372"/>
      <c r="DGL5" s="372"/>
      <c r="DGM5" s="372"/>
      <c r="DGN5" s="372"/>
      <c r="DGO5" s="372"/>
      <c r="DGP5" s="372"/>
      <c r="DGQ5" s="372"/>
      <c r="DGR5" s="372"/>
      <c r="DGS5" s="372"/>
      <c r="DGT5" s="372"/>
      <c r="DGU5" s="372"/>
      <c r="DGV5" s="372"/>
      <c r="DGW5" s="372"/>
      <c r="DGX5" s="372"/>
      <c r="DGY5" s="372"/>
      <c r="DGZ5" s="372"/>
      <c r="DHA5" s="372"/>
      <c r="DHB5" s="372"/>
      <c r="DHC5" s="372"/>
      <c r="DHD5" s="372"/>
      <c r="DHE5" s="372"/>
      <c r="DHF5" s="372"/>
      <c r="DHG5" s="372"/>
      <c r="DHH5" s="372"/>
      <c r="DHI5" s="372"/>
      <c r="DHJ5" s="372"/>
      <c r="DHK5" s="372"/>
      <c r="DHL5" s="372"/>
      <c r="DHM5" s="372"/>
      <c r="DHN5" s="372"/>
      <c r="DHO5" s="372"/>
      <c r="DHP5" s="372"/>
      <c r="DHQ5" s="372"/>
      <c r="DHR5" s="372"/>
      <c r="DHS5" s="372"/>
      <c r="DHT5" s="372"/>
      <c r="DHU5" s="372"/>
      <c r="DHV5" s="372"/>
      <c r="DHW5" s="372"/>
      <c r="DHX5" s="372"/>
      <c r="DHY5" s="372"/>
      <c r="DHZ5" s="372"/>
      <c r="DIA5" s="372"/>
      <c r="DIB5" s="372"/>
      <c r="DIC5" s="372"/>
      <c r="DID5" s="372"/>
      <c r="DIE5" s="372"/>
      <c r="DIF5" s="372"/>
      <c r="DIG5" s="372"/>
      <c r="DIH5" s="372"/>
      <c r="DII5" s="372"/>
      <c r="DIJ5" s="372"/>
      <c r="DIK5" s="372"/>
      <c r="DIL5" s="372"/>
      <c r="DIM5" s="372"/>
      <c r="DIN5" s="372"/>
      <c r="DIO5" s="372"/>
      <c r="DIP5" s="372"/>
      <c r="DIQ5" s="372"/>
      <c r="DIR5" s="372"/>
      <c r="DIS5" s="372"/>
      <c r="DIT5" s="372"/>
      <c r="DIU5" s="372"/>
      <c r="DIV5" s="372"/>
      <c r="DIW5" s="372"/>
      <c r="DIX5" s="372"/>
      <c r="DIY5" s="372"/>
      <c r="DIZ5" s="372"/>
      <c r="DJA5" s="372"/>
      <c r="DJB5" s="372"/>
      <c r="DJC5" s="372"/>
      <c r="DJD5" s="372"/>
      <c r="DJE5" s="372"/>
      <c r="DJF5" s="372"/>
      <c r="DJG5" s="372"/>
      <c r="DJH5" s="372"/>
      <c r="DJI5" s="372"/>
      <c r="DJJ5" s="372"/>
      <c r="DJK5" s="372"/>
      <c r="DJL5" s="372"/>
      <c r="DJM5" s="372"/>
      <c r="DJN5" s="372"/>
      <c r="DJO5" s="372"/>
      <c r="DJP5" s="372"/>
      <c r="DJQ5" s="372"/>
      <c r="DJR5" s="372"/>
      <c r="DJS5" s="372"/>
      <c r="DJT5" s="372"/>
      <c r="DJU5" s="372"/>
      <c r="DJV5" s="372"/>
      <c r="DJW5" s="372"/>
      <c r="DJX5" s="372"/>
      <c r="DJY5" s="372"/>
      <c r="DJZ5" s="372"/>
      <c r="DKA5" s="372"/>
      <c r="DKB5" s="372"/>
      <c r="DKC5" s="372"/>
      <c r="DKD5" s="372"/>
      <c r="DKE5" s="372"/>
      <c r="DKF5" s="372"/>
      <c r="DKG5" s="372"/>
      <c r="DKH5" s="372"/>
      <c r="DKI5" s="372"/>
      <c r="DKJ5" s="372"/>
      <c r="DKK5" s="372"/>
      <c r="DKL5" s="372"/>
      <c r="DKM5" s="372"/>
      <c r="DKN5" s="372"/>
      <c r="DKO5" s="372"/>
      <c r="DKP5" s="372"/>
      <c r="DKQ5" s="372"/>
      <c r="DKR5" s="372"/>
      <c r="DKS5" s="372"/>
      <c r="DKT5" s="372"/>
      <c r="DKU5" s="372"/>
      <c r="DKV5" s="372"/>
      <c r="DKW5" s="372"/>
      <c r="DKX5" s="372"/>
      <c r="DKY5" s="372"/>
      <c r="DKZ5" s="372"/>
      <c r="DLA5" s="372"/>
      <c r="DLB5" s="372"/>
      <c r="DLC5" s="372"/>
      <c r="DLD5" s="372"/>
      <c r="DLE5" s="372"/>
      <c r="DLF5" s="372"/>
      <c r="DLG5" s="372"/>
      <c r="DLH5" s="372"/>
      <c r="DLI5" s="372"/>
      <c r="DLJ5" s="372"/>
      <c r="DLK5" s="372"/>
      <c r="DLL5" s="372"/>
      <c r="DLM5" s="372"/>
      <c r="DLN5" s="372"/>
      <c r="DLO5" s="372"/>
      <c r="DLP5" s="372"/>
      <c r="DLQ5" s="372"/>
      <c r="DLR5" s="372"/>
      <c r="DLS5" s="372"/>
      <c r="DLT5" s="372"/>
      <c r="DLU5" s="372"/>
      <c r="DLV5" s="372"/>
      <c r="DLW5" s="372"/>
      <c r="DLX5" s="372"/>
      <c r="DLY5" s="372"/>
      <c r="DLZ5" s="372"/>
      <c r="DMA5" s="372"/>
      <c r="DMB5" s="372"/>
      <c r="DMC5" s="372"/>
      <c r="DMD5" s="372"/>
      <c r="DME5" s="372"/>
      <c r="DMF5" s="372"/>
      <c r="DMG5" s="372"/>
      <c r="DMH5" s="372"/>
      <c r="DMI5" s="372"/>
      <c r="DMJ5" s="372"/>
      <c r="DMK5" s="372"/>
      <c r="DML5" s="372"/>
      <c r="DMM5" s="372"/>
      <c r="DMN5" s="372"/>
      <c r="DMO5" s="372"/>
      <c r="DMP5" s="372"/>
      <c r="DMQ5" s="372"/>
      <c r="DMR5" s="372"/>
      <c r="DMS5" s="372"/>
      <c r="DMT5" s="372"/>
      <c r="DMU5" s="372"/>
      <c r="DMV5" s="372"/>
      <c r="DMW5" s="372"/>
      <c r="DMX5" s="372"/>
      <c r="DMY5" s="372"/>
      <c r="DMZ5" s="372"/>
      <c r="DNA5" s="372"/>
      <c r="DNB5" s="372"/>
      <c r="DNC5" s="372"/>
      <c r="DND5" s="372"/>
      <c r="DNE5" s="372"/>
      <c r="DNF5" s="372"/>
      <c r="DNG5" s="372"/>
      <c r="DNH5" s="372"/>
      <c r="DNI5" s="372"/>
      <c r="DNJ5" s="372"/>
      <c r="DNK5" s="372"/>
      <c r="DNL5" s="372"/>
      <c r="DNM5" s="372"/>
      <c r="DNN5" s="372"/>
      <c r="DNO5" s="372"/>
      <c r="DNP5" s="372"/>
      <c r="DNQ5" s="372"/>
      <c r="DNR5" s="372"/>
      <c r="DNS5" s="372"/>
      <c r="DNT5" s="372"/>
      <c r="DNU5" s="372"/>
      <c r="DNV5" s="372"/>
      <c r="DNW5" s="372"/>
      <c r="DNX5" s="372"/>
      <c r="DNY5" s="372"/>
      <c r="DNZ5" s="372"/>
      <c r="DOA5" s="372"/>
      <c r="DOB5" s="372"/>
      <c r="DOC5" s="372"/>
      <c r="DOD5" s="372"/>
      <c r="DOE5" s="372"/>
      <c r="DOF5" s="372"/>
      <c r="DOG5" s="372"/>
      <c r="DOH5" s="372"/>
      <c r="DOI5" s="372"/>
      <c r="DOJ5" s="372"/>
      <c r="DOK5" s="372"/>
      <c r="DOL5" s="372"/>
      <c r="DOM5" s="372"/>
      <c r="DON5" s="372"/>
      <c r="DOO5" s="372"/>
      <c r="DOP5" s="372"/>
      <c r="DOQ5" s="372"/>
      <c r="DOR5" s="372"/>
      <c r="DOS5" s="372"/>
      <c r="DOT5" s="372"/>
      <c r="DOU5" s="372"/>
      <c r="DOV5" s="372"/>
      <c r="DOW5" s="372"/>
      <c r="DOX5" s="372"/>
      <c r="DOY5" s="372"/>
      <c r="DOZ5" s="372"/>
      <c r="DPA5" s="372"/>
      <c r="DPB5" s="372"/>
      <c r="DPC5" s="372"/>
      <c r="DPD5" s="372"/>
      <c r="DPE5" s="372"/>
      <c r="DPF5" s="372"/>
      <c r="DPG5" s="372"/>
      <c r="DPH5" s="372"/>
      <c r="DPI5" s="372"/>
      <c r="DPJ5" s="372"/>
      <c r="DPK5" s="372"/>
      <c r="DPL5" s="372"/>
      <c r="DPM5" s="372"/>
      <c r="DPN5" s="372"/>
      <c r="DPO5" s="372"/>
      <c r="DPP5" s="372"/>
      <c r="DPQ5" s="372"/>
      <c r="DPR5" s="372"/>
      <c r="DPS5" s="372"/>
      <c r="DPT5" s="372"/>
      <c r="DPU5" s="372"/>
      <c r="DPV5" s="372"/>
      <c r="DPW5" s="372"/>
      <c r="DPX5" s="372"/>
      <c r="DPY5" s="372"/>
      <c r="DPZ5" s="372"/>
      <c r="DQA5" s="372"/>
      <c r="DQB5" s="372"/>
      <c r="DQC5" s="372"/>
      <c r="DQD5" s="372"/>
      <c r="DQE5" s="372"/>
      <c r="DQF5" s="372"/>
      <c r="DQG5" s="372"/>
      <c r="DQH5" s="372"/>
      <c r="DQI5" s="372"/>
      <c r="DQJ5" s="372"/>
      <c r="DQK5" s="372"/>
      <c r="DQL5" s="372"/>
      <c r="DQM5" s="372"/>
      <c r="DQN5" s="372"/>
      <c r="DQO5" s="372"/>
      <c r="DQP5" s="372"/>
      <c r="DQQ5" s="372"/>
      <c r="DQR5" s="372"/>
      <c r="DQS5" s="372"/>
      <c r="DQT5" s="372"/>
      <c r="DQU5" s="372"/>
      <c r="DQV5" s="372"/>
      <c r="DQW5" s="372"/>
      <c r="DQX5" s="372"/>
      <c r="DQY5" s="372"/>
      <c r="DQZ5" s="372"/>
      <c r="DRA5" s="372"/>
      <c r="DRB5" s="372"/>
      <c r="DRC5" s="372"/>
      <c r="DRD5" s="372"/>
      <c r="DRE5" s="372"/>
      <c r="DRF5" s="372"/>
      <c r="DRG5" s="372"/>
      <c r="DRH5" s="372"/>
      <c r="DRI5" s="372"/>
      <c r="DRJ5" s="372"/>
      <c r="DRK5" s="372"/>
      <c r="DRL5" s="372"/>
      <c r="DRM5" s="372"/>
      <c r="DRN5" s="372"/>
      <c r="DRO5" s="372"/>
      <c r="DRP5" s="372"/>
      <c r="DRQ5" s="372"/>
      <c r="DRR5" s="372"/>
      <c r="DRS5" s="372"/>
      <c r="DRT5" s="372"/>
      <c r="DRU5" s="372"/>
      <c r="DRV5" s="372"/>
      <c r="DRW5" s="372"/>
      <c r="DRX5" s="372"/>
      <c r="DRY5" s="372"/>
      <c r="DRZ5" s="372"/>
      <c r="DSA5" s="372"/>
      <c r="DSB5" s="372"/>
      <c r="DSC5" s="372"/>
      <c r="DSD5" s="372"/>
      <c r="DSE5" s="372"/>
      <c r="DSF5" s="372"/>
      <c r="DSG5" s="372"/>
      <c r="DSH5" s="372"/>
      <c r="DSI5" s="372"/>
      <c r="DSJ5" s="372"/>
      <c r="DSK5" s="372"/>
      <c r="DSL5" s="372"/>
      <c r="DSM5" s="372"/>
      <c r="DSN5" s="372"/>
      <c r="DSO5" s="372"/>
      <c r="DSP5" s="372"/>
      <c r="DSQ5" s="372"/>
      <c r="DSR5" s="372"/>
      <c r="DSS5" s="372"/>
      <c r="DST5" s="372"/>
      <c r="DSU5" s="372"/>
      <c r="DSV5" s="372"/>
      <c r="DSW5" s="372"/>
      <c r="DSX5" s="372"/>
      <c r="DSY5" s="372"/>
      <c r="DSZ5" s="372"/>
      <c r="DTA5" s="372"/>
      <c r="DTB5" s="372"/>
      <c r="DTC5" s="372"/>
      <c r="DTD5" s="372"/>
      <c r="DTE5" s="372"/>
      <c r="DTF5" s="372"/>
      <c r="DTG5" s="372"/>
      <c r="DTH5" s="372"/>
      <c r="DTI5" s="372"/>
      <c r="DTJ5" s="372"/>
      <c r="DTK5" s="372"/>
      <c r="DTL5" s="372"/>
      <c r="DTM5" s="372"/>
      <c r="DTN5" s="372"/>
      <c r="DTO5" s="372"/>
      <c r="DTP5" s="372"/>
      <c r="DTQ5" s="372"/>
      <c r="DTR5" s="372"/>
      <c r="DTS5" s="372"/>
      <c r="DTT5" s="372"/>
      <c r="DTU5" s="372"/>
      <c r="DTV5" s="372"/>
      <c r="DTW5" s="372"/>
      <c r="DTX5" s="372"/>
      <c r="DTY5" s="372"/>
      <c r="DTZ5" s="372"/>
      <c r="DUA5" s="372"/>
      <c r="DUB5" s="372"/>
      <c r="DUC5" s="372"/>
      <c r="DUD5" s="372"/>
      <c r="DUE5" s="372"/>
      <c r="DUF5" s="372"/>
      <c r="DUG5" s="372"/>
      <c r="DUH5" s="372"/>
      <c r="DUI5" s="372"/>
      <c r="DUJ5" s="372"/>
      <c r="DUK5" s="372"/>
      <c r="DUL5" s="372"/>
      <c r="DUM5" s="372"/>
      <c r="DUN5" s="372"/>
      <c r="DUO5" s="372"/>
      <c r="DUP5" s="372"/>
      <c r="DUQ5" s="372"/>
      <c r="DUR5" s="372"/>
      <c r="DUS5" s="372"/>
      <c r="DUT5" s="372"/>
      <c r="DUU5" s="372"/>
      <c r="DUV5" s="372"/>
      <c r="DUW5" s="372"/>
      <c r="DUX5" s="372"/>
      <c r="DUY5" s="372"/>
      <c r="DUZ5" s="372"/>
      <c r="DVA5" s="372"/>
      <c r="DVB5" s="372"/>
      <c r="DVC5" s="372"/>
      <c r="DVD5" s="372"/>
      <c r="DVE5" s="372"/>
      <c r="DVF5" s="372"/>
      <c r="DVG5" s="372"/>
      <c r="DVH5" s="372"/>
      <c r="DVI5" s="372"/>
      <c r="DVJ5" s="372"/>
      <c r="DVK5" s="372"/>
      <c r="DVL5" s="372"/>
      <c r="DVM5" s="372"/>
      <c r="DVN5" s="372"/>
      <c r="DVO5" s="372"/>
      <c r="DVP5" s="372"/>
      <c r="DVQ5" s="372"/>
      <c r="DVR5" s="372"/>
      <c r="DVS5" s="372"/>
      <c r="DVT5" s="372"/>
      <c r="DVU5" s="372"/>
      <c r="DVV5" s="372"/>
      <c r="DVW5" s="372"/>
      <c r="DVX5" s="372"/>
      <c r="DVY5" s="372"/>
      <c r="DVZ5" s="372"/>
      <c r="DWA5" s="372"/>
      <c r="DWB5" s="372"/>
      <c r="DWC5" s="372"/>
      <c r="DWD5" s="372"/>
      <c r="DWE5" s="372"/>
      <c r="DWF5" s="372"/>
      <c r="DWG5" s="372"/>
      <c r="DWH5" s="372"/>
      <c r="DWI5" s="372"/>
      <c r="DWJ5" s="372"/>
      <c r="DWK5" s="372"/>
      <c r="DWL5" s="372"/>
      <c r="DWM5" s="372"/>
      <c r="DWN5" s="372"/>
      <c r="DWO5" s="372"/>
      <c r="DWP5" s="372"/>
      <c r="DWQ5" s="372"/>
      <c r="DWR5" s="372"/>
      <c r="DWS5" s="372"/>
      <c r="DWT5" s="372"/>
      <c r="DWU5" s="372"/>
      <c r="DWV5" s="372"/>
      <c r="DWW5" s="372"/>
      <c r="DWX5" s="372"/>
      <c r="DWY5" s="372"/>
      <c r="DWZ5" s="372"/>
      <c r="DXA5" s="372"/>
      <c r="DXB5" s="372"/>
      <c r="DXC5" s="372"/>
      <c r="DXD5" s="372"/>
      <c r="DXE5" s="372"/>
      <c r="DXF5" s="372"/>
      <c r="DXG5" s="372"/>
      <c r="DXH5" s="372"/>
      <c r="DXI5" s="372"/>
      <c r="DXJ5" s="372"/>
      <c r="DXK5" s="372"/>
      <c r="DXL5" s="372"/>
      <c r="DXM5" s="372"/>
      <c r="DXN5" s="372"/>
      <c r="DXO5" s="372"/>
      <c r="DXP5" s="372"/>
      <c r="DXQ5" s="372"/>
      <c r="DXR5" s="372"/>
      <c r="DXS5" s="372"/>
      <c r="DXT5" s="372"/>
      <c r="DXU5" s="372"/>
      <c r="DXV5" s="372"/>
      <c r="DXW5" s="372"/>
      <c r="DXX5" s="372"/>
      <c r="DXY5" s="372"/>
      <c r="DXZ5" s="372"/>
      <c r="DYA5" s="372"/>
      <c r="DYB5" s="372"/>
      <c r="DYC5" s="372"/>
      <c r="DYD5" s="372"/>
      <c r="DYE5" s="372"/>
      <c r="DYF5" s="372"/>
      <c r="DYG5" s="372"/>
      <c r="DYH5" s="372"/>
      <c r="DYI5" s="372"/>
      <c r="DYJ5" s="372"/>
      <c r="DYK5" s="372"/>
      <c r="DYL5" s="372"/>
      <c r="DYM5" s="372"/>
      <c r="DYN5" s="372"/>
      <c r="DYO5" s="372"/>
      <c r="DYP5" s="372"/>
      <c r="DYQ5" s="372"/>
      <c r="DYR5" s="372"/>
      <c r="DYS5" s="372"/>
      <c r="DYT5" s="372"/>
      <c r="DYU5" s="372"/>
      <c r="DYV5" s="372"/>
      <c r="DYW5" s="372"/>
      <c r="DYX5" s="372"/>
      <c r="DYY5" s="372"/>
      <c r="DYZ5" s="372"/>
      <c r="DZA5" s="372"/>
      <c r="DZB5" s="372"/>
      <c r="DZC5" s="372"/>
      <c r="DZD5" s="372"/>
      <c r="DZE5" s="372"/>
      <c r="DZF5" s="372"/>
      <c r="DZG5" s="372"/>
      <c r="DZH5" s="372"/>
      <c r="DZI5" s="372"/>
      <c r="DZJ5" s="372"/>
      <c r="DZK5" s="372"/>
      <c r="DZL5" s="372"/>
      <c r="DZM5" s="372"/>
      <c r="DZN5" s="372"/>
      <c r="DZO5" s="372"/>
      <c r="DZP5" s="372"/>
      <c r="DZQ5" s="372"/>
      <c r="DZR5" s="372"/>
      <c r="DZS5" s="372"/>
      <c r="DZT5" s="372"/>
      <c r="DZU5" s="372"/>
      <c r="DZV5" s="372"/>
      <c r="DZW5" s="372"/>
      <c r="DZX5" s="372"/>
      <c r="DZY5" s="372"/>
      <c r="DZZ5" s="372"/>
      <c r="EAA5" s="372"/>
      <c r="EAB5" s="372"/>
      <c r="EAC5" s="372"/>
      <c r="EAD5" s="372"/>
      <c r="EAE5" s="372"/>
      <c r="EAF5" s="372"/>
      <c r="EAG5" s="372"/>
      <c r="EAH5" s="372"/>
      <c r="EAI5" s="372"/>
      <c r="EAJ5" s="372"/>
      <c r="EAK5" s="372"/>
      <c r="EAL5" s="372"/>
      <c r="EAM5" s="372"/>
      <c r="EAN5" s="372"/>
      <c r="EAO5" s="372"/>
      <c r="EAP5" s="372"/>
      <c r="EAQ5" s="372"/>
      <c r="EAR5" s="372"/>
      <c r="EAS5" s="372"/>
      <c r="EAT5" s="372"/>
      <c r="EAU5" s="372"/>
      <c r="EAV5" s="372"/>
      <c r="EAW5" s="372"/>
      <c r="EAX5" s="372"/>
      <c r="EAY5" s="372"/>
      <c r="EAZ5" s="372"/>
      <c r="EBA5" s="372"/>
      <c r="EBB5" s="372"/>
      <c r="EBC5" s="372"/>
      <c r="EBD5" s="372"/>
      <c r="EBE5" s="372"/>
      <c r="EBF5" s="372"/>
      <c r="EBG5" s="372"/>
      <c r="EBH5" s="372"/>
      <c r="EBI5" s="372"/>
      <c r="EBJ5" s="372"/>
      <c r="EBK5" s="372"/>
      <c r="EBL5" s="372"/>
      <c r="EBM5" s="372"/>
      <c r="EBN5" s="372"/>
      <c r="EBO5" s="372"/>
      <c r="EBP5" s="372"/>
      <c r="EBQ5" s="372"/>
      <c r="EBR5" s="372"/>
      <c r="EBS5" s="372"/>
      <c r="EBT5" s="372"/>
      <c r="EBU5" s="372"/>
      <c r="EBV5" s="372"/>
      <c r="EBW5" s="372"/>
      <c r="EBX5" s="372"/>
      <c r="EBY5" s="372"/>
      <c r="EBZ5" s="372"/>
      <c r="ECA5" s="372"/>
      <c r="ECB5" s="372"/>
      <c r="ECC5" s="372"/>
      <c r="ECD5" s="372"/>
      <c r="ECE5" s="372"/>
      <c r="ECF5" s="372"/>
      <c r="ECG5" s="372"/>
      <c r="ECH5" s="372"/>
      <c r="ECI5" s="372"/>
      <c r="ECJ5" s="372"/>
      <c r="ECK5" s="372"/>
      <c r="ECL5" s="372"/>
      <c r="ECM5" s="372"/>
      <c r="ECN5" s="372"/>
      <c r="ECO5" s="372"/>
      <c r="ECP5" s="372"/>
      <c r="ECQ5" s="372"/>
      <c r="ECR5" s="372"/>
      <c r="ECS5" s="372"/>
      <c r="ECT5" s="372"/>
      <c r="ECU5" s="372"/>
      <c r="ECV5" s="372"/>
      <c r="ECW5" s="372"/>
      <c r="ECX5" s="372"/>
      <c r="ECY5" s="372"/>
      <c r="ECZ5" s="372"/>
      <c r="EDA5" s="372"/>
      <c r="EDB5" s="372"/>
      <c r="EDC5" s="372"/>
      <c r="EDD5" s="372"/>
      <c r="EDE5" s="372"/>
      <c r="EDF5" s="372"/>
      <c r="EDG5" s="372"/>
      <c r="EDH5" s="372"/>
      <c r="EDI5" s="372"/>
      <c r="EDJ5" s="372"/>
      <c r="EDK5" s="372"/>
      <c r="EDL5" s="372"/>
      <c r="EDM5" s="372"/>
      <c r="EDN5" s="372"/>
      <c r="EDO5" s="372"/>
      <c r="EDP5" s="372"/>
      <c r="EDQ5" s="372"/>
      <c r="EDR5" s="372"/>
      <c r="EDS5" s="372"/>
      <c r="EDT5" s="372"/>
      <c r="EDU5" s="372"/>
      <c r="EDV5" s="372"/>
      <c r="EDW5" s="372"/>
      <c r="EDX5" s="372"/>
      <c r="EDY5" s="372"/>
      <c r="EDZ5" s="372"/>
      <c r="EEA5" s="372"/>
      <c r="EEB5" s="372"/>
      <c r="EEC5" s="372"/>
      <c r="EED5" s="372"/>
      <c r="EEE5" s="372"/>
      <c r="EEF5" s="372"/>
      <c r="EEG5" s="372"/>
      <c r="EEH5" s="372"/>
      <c r="EEI5" s="372"/>
      <c r="EEJ5" s="372"/>
      <c r="EEK5" s="372"/>
      <c r="EEL5" s="372"/>
      <c r="EEM5" s="372"/>
      <c r="EEN5" s="372"/>
      <c r="EEO5" s="372"/>
      <c r="EEP5" s="372"/>
      <c r="EEQ5" s="372"/>
      <c r="EER5" s="372"/>
      <c r="EES5" s="372"/>
      <c r="EET5" s="372"/>
      <c r="EEU5" s="372"/>
      <c r="EEV5" s="372"/>
      <c r="EEW5" s="372"/>
      <c r="EEX5" s="372"/>
      <c r="EEY5" s="372"/>
      <c r="EEZ5" s="372"/>
      <c r="EFA5" s="372"/>
      <c r="EFB5" s="372"/>
      <c r="EFC5" s="372"/>
      <c r="EFD5" s="372"/>
      <c r="EFE5" s="372"/>
      <c r="EFF5" s="372"/>
      <c r="EFG5" s="372"/>
      <c r="EFH5" s="372"/>
      <c r="EFI5" s="372"/>
      <c r="EFJ5" s="372"/>
      <c r="EFK5" s="372"/>
      <c r="EFL5" s="372"/>
      <c r="EFM5" s="372"/>
      <c r="EFN5" s="372"/>
      <c r="EFO5" s="372"/>
      <c r="EFP5" s="372"/>
      <c r="EFQ5" s="372"/>
      <c r="EFR5" s="372"/>
      <c r="EFS5" s="372"/>
      <c r="EFT5" s="372"/>
      <c r="EFU5" s="372"/>
      <c r="EFV5" s="372"/>
      <c r="EFW5" s="372"/>
      <c r="EFX5" s="372"/>
      <c r="EFY5" s="372"/>
      <c r="EFZ5" s="372"/>
      <c r="EGA5" s="372"/>
      <c r="EGB5" s="372"/>
      <c r="EGC5" s="372"/>
      <c r="EGD5" s="372"/>
      <c r="EGE5" s="372"/>
      <c r="EGF5" s="372"/>
      <c r="EGG5" s="372"/>
      <c r="EGH5" s="372"/>
      <c r="EGI5" s="372"/>
      <c r="EGJ5" s="372"/>
      <c r="EGK5" s="372"/>
      <c r="EGL5" s="372"/>
      <c r="EGM5" s="372"/>
      <c r="EGN5" s="372"/>
      <c r="EGO5" s="372"/>
      <c r="EGP5" s="372"/>
      <c r="EGQ5" s="372"/>
      <c r="EGR5" s="372"/>
      <c r="EGS5" s="372"/>
      <c r="EGT5" s="372"/>
      <c r="EGU5" s="372"/>
      <c r="EGV5" s="372"/>
      <c r="EGW5" s="372"/>
      <c r="EGX5" s="372"/>
      <c r="EGY5" s="372"/>
      <c r="EGZ5" s="372"/>
      <c r="EHA5" s="372"/>
      <c r="EHB5" s="372"/>
      <c r="EHC5" s="372"/>
      <c r="EHD5" s="372"/>
      <c r="EHE5" s="372"/>
      <c r="EHF5" s="372"/>
      <c r="EHG5" s="372"/>
      <c r="EHH5" s="372"/>
      <c r="EHI5" s="372"/>
      <c r="EHJ5" s="372"/>
      <c r="EHK5" s="372"/>
      <c r="EHL5" s="372"/>
      <c r="EHM5" s="372"/>
      <c r="EHN5" s="372"/>
      <c r="EHO5" s="372"/>
      <c r="EHP5" s="372"/>
      <c r="EHQ5" s="372"/>
      <c r="EHR5" s="372"/>
      <c r="EHS5" s="372"/>
      <c r="EHT5" s="372"/>
      <c r="EHU5" s="372"/>
      <c r="EHV5" s="372"/>
      <c r="EHW5" s="372"/>
      <c r="EHX5" s="372"/>
      <c r="EHY5" s="372"/>
      <c r="EHZ5" s="372"/>
      <c r="EIA5" s="372"/>
      <c r="EIB5" s="372"/>
      <c r="EIC5" s="372"/>
      <c r="EID5" s="372"/>
      <c r="EIE5" s="372"/>
      <c r="EIF5" s="372"/>
      <c r="EIG5" s="372"/>
      <c r="EIH5" s="372"/>
      <c r="EII5" s="372"/>
      <c r="EIJ5" s="372"/>
      <c r="EIK5" s="372"/>
      <c r="EIL5" s="372"/>
      <c r="EIM5" s="372"/>
      <c r="EIN5" s="372"/>
      <c r="EIO5" s="372"/>
      <c r="EIP5" s="372"/>
      <c r="EIQ5" s="372"/>
      <c r="EIR5" s="372"/>
      <c r="EIS5" s="372"/>
      <c r="EIT5" s="372"/>
      <c r="EIU5" s="372"/>
      <c r="EIV5" s="372"/>
      <c r="EIW5" s="372"/>
      <c r="EIX5" s="372"/>
      <c r="EIY5" s="372"/>
      <c r="EIZ5" s="372"/>
      <c r="EJA5" s="372"/>
      <c r="EJB5" s="372"/>
      <c r="EJC5" s="372"/>
      <c r="EJD5" s="372"/>
      <c r="EJE5" s="372"/>
      <c r="EJF5" s="372"/>
      <c r="EJG5" s="372"/>
      <c r="EJH5" s="372"/>
      <c r="EJI5" s="372"/>
      <c r="EJJ5" s="372"/>
      <c r="EJK5" s="372"/>
      <c r="EJL5" s="372"/>
      <c r="EJM5" s="372"/>
      <c r="EJN5" s="372"/>
      <c r="EJO5" s="372"/>
      <c r="EJP5" s="372"/>
      <c r="EJQ5" s="372"/>
      <c r="EJR5" s="372"/>
      <c r="EJS5" s="372"/>
      <c r="EJT5" s="372"/>
      <c r="EJU5" s="372"/>
      <c r="EJV5" s="372"/>
      <c r="EJW5" s="372"/>
      <c r="EJX5" s="372"/>
      <c r="EJY5" s="372"/>
      <c r="EJZ5" s="372"/>
      <c r="EKA5" s="372"/>
      <c r="EKB5" s="372"/>
      <c r="EKC5" s="372"/>
      <c r="EKD5" s="372"/>
      <c r="EKE5" s="372"/>
      <c r="EKF5" s="372"/>
      <c r="EKG5" s="372"/>
      <c r="EKH5" s="372"/>
      <c r="EKI5" s="372"/>
      <c r="EKJ5" s="372"/>
      <c r="EKK5" s="372"/>
      <c r="EKL5" s="372"/>
      <c r="EKM5" s="372"/>
      <c r="EKN5" s="372"/>
      <c r="EKO5" s="372"/>
      <c r="EKP5" s="372"/>
      <c r="EKQ5" s="372"/>
      <c r="EKR5" s="372"/>
      <c r="EKS5" s="372"/>
      <c r="EKT5" s="372"/>
      <c r="EKU5" s="372"/>
      <c r="EKV5" s="372"/>
      <c r="EKW5" s="372"/>
      <c r="EKX5" s="372"/>
      <c r="EKY5" s="372"/>
      <c r="EKZ5" s="372"/>
      <c r="ELA5" s="372"/>
      <c r="ELB5" s="372"/>
      <c r="ELC5" s="372"/>
      <c r="ELD5" s="372"/>
      <c r="ELE5" s="372"/>
      <c r="ELF5" s="372"/>
      <c r="ELG5" s="372"/>
      <c r="ELH5" s="372"/>
      <c r="ELI5" s="372"/>
      <c r="ELJ5" s="372"/>
      <c r="ELK5" s="372"/>
      <c r="ELL5" s="372"/>
      <c r="ELM5" s="372"/>
      <c r="ELN5" s="372"/>
      <c r="ELO5" s="372"/>
      <c r="ELP5" s="372"/>
      <c r="ELQ5" s="372"/>
      <c r="ELR5" s="372"/>
      <c r="ELS5" s="372"/>
      <c r="ELT5" s="372"/>
      <c r="ELU5" s="372"/>
      <c r="ELV5" s="372"/>
      <c r="ELW5" s="372"/>
      <c r="ELX5" s="372"/>
      <c r="ELY5" s="372"/>
      <c r="ELZ5" s="372"/>
      <c r="EMA5" s="372"/>
      <c r="EMB5" s="372"/>
      <c r="EMC5" s="372"/>
      <c r="EMD5" s="372"/>
      <c r="EME5" s="372"/>
      <c r="EMF5" s="372"/>
      <c r="EMG5" s="372"/>
      <c r="EMH5" s="372"/>
      <c r="EMI5" s="372"/>
      <c r="EMJ5" s="372"/>
      <c r="EMK5" s="372"/>
      <c r="EML5" s="372"/>
      <c r="EMM5" s="372"/>
      <c r="EMN5" s="372"/>
      <c r="EMO5" s="372"/>
      <c r="EMP5" s="372"/>
      <c r="EMQ5" s="372"/>
      <c r="EMR5" s="372"/>
      <c r="EMS5" s="372"/>
      <c r="EMT5" s="372"/>
      <c r="EMU5" s="372"/>
      <c r="EMV5" s="372"/>
      <c r="EMW5" s="372"/>
      <c r="EMX5" s="372"/>
      <c r="EMY5" s="372"/>
      <c r="EMZ5" s="372"/>
      <c r="ENA5" s="372"/>
      <c r="ENB5" s="372"/>
      <c r="ENC5" s="372"/>
      <c r="END5" s="372"/>
      <c r="ENE5" s="372"/>
      <c r="ENF5" s="372"/>
      <c r="ENG5" s="372"/>
      <c r="ENH5" s="372"/>
      <c r="ENI5" s="372"/>
      <c r="ENJ5" s="372"/>
      <c r="ENK5" s="372"/>
      <c r="ENL5" s="372"/>
      <c r="ENM5" s="372"/>
      <c r="ENN5" s="372"/>
      <c r="ENO5" s="372"/>
      <c r="ENP5" s="372"/>
      <c r="ENQ5" s="372"/>
      <c r="ENR5" s="372"/>
      <c r="ENS5" s="372"/>
      <c r="ENT5" s="372"/>
      <c r="ENU5" s="372"/>
      <c r="ENV5" s="372"/>
      <c r="ENW5" s="372"/>
      <c r="ENX5" s="372"/>
      <c r="ENY5" s="372"/>
      <c r="ENZ5" s="372"/>
      <c r="EOA5" s="372"/>
      <c r="EOB5" s="372"/>
      <c r="EOC5" s="372"/>
      <c r="EOD5" s="372"/>
      <c r="EOE5" s="372"/>
      <c r="EOF5" s="372"/>
      <c r="EOG5" s="372"/>
      <c r="EOH5" s="372"/>
      <c r="EOI5" s="372"/>
      <c r="EOJ5" s="372"/>
      <c r="EOK5" s="372"/>
      <c r="EOL5" s="372"/>
      <c r="EOM5" s="372"/>
      <c r="EON5" s="372"/>
      <c r="EOO5" s="372"/>
      <c r="EOP5" s="372"/>
      <c r="EOQ5" s="372"/>
      <c r="EOR5" s="372"/>
      <c r="EOS5" s="372"/>
      <c r="EOT5" s="372"/>
      <c r="EOU5" s="372"/>
      <c r="EOV5" s="372"/>
      <c r="EOW5" s="372"/>
      <c r="EOX5" s="372"/>
      <c r="EOY5" s="372"/>
      <c r="EOZ5" s="372"/>
      <c r="EPA5" s="372"/>
      <c r="EPB5" s="372"/>
      <c r="EPC5" s="372"/>
      <c r="EPD5" s="372"/>
      <c r="EPE5" s="372"/>
      <c r="EPF5" s="372"/>
      <c r="EPG5" s="372"/>
      <c r="EPH5" s="372"/>
      <c r="EPI5" s="372"/>
      <c r="EPJ5" s="372"/>
      <c r="EPK5" s="372"/>
      <c r="EPL5" s="372"/>
      <c r="EPM5" s="372"/>
      <c r="EPN5" s="372"/>
      <c r="EPO5" s="372"/>
      <c r="EPP5" s="372"/>
      <c r="EPQ5" s="372"/>
      <c r="EPR5" s="372"/>
      <c r="EPS5" s="372"/>
      <c r="EPT5" s="372"/>
      <c r="EPU5" s="372"/>
      <c r="EPV5" s="372"/>
      <c r="EPW5" s="372"/>
      <c r="EPX5" s="372"/>
      <c r="EPY5" s="372"/>
      <c r="EPZ5" s="372"/>
      <c r="EQA5" s="372"/>
      <c r="EQB5" s="372"/>
      <c r="EQC5" s="372"/>
      <c r="EQD5" s="372"/>
      <c r="EQE5" s="372"/>
      <c r="EQF5" s="372"/>
      <c r="EQG5" s="372"/>
      <c r="EQH5" s="372"/>
      <c r="EQI5" s="372"/>
      <c r="EQJ5" s="372"/>
      <c r="EQK5" s="372"/>
      <c r="EQL5" s="372"/>
      <c r="EQM5" s="372"/>
      <c r="EQN5" s="372"/>
      <c r="EQO5" s="372"/>
      <c r="EQP5" s="372"/>
      <c r="EQQ5" s="372"/>
      <c r="EQR5" s="372"/>
      <c r="EQS5" s="372"/>
      <c r="EQT5" s="372"/>
      <c r="EQU5" s="372"/>
      <c r="EQV5" s="372"/>
      <c r="EQW5" s="372"/>
      <c r="EQX5" s="372"/>
      <c r="EQY5" s="372"/>
      <c r="EQZ5" s="372"/>
      <c r="ERA5" s="372"/>
      <c r="ERB5" s="372"/>
      <c r="ERC5" s="372"/>
      <c r="ERD5" s="372"/>
      <c r="ERE5" s="372"/>
      <c r="ERF5" s="372"/>
      <c r="ERG5" s="372"/>
      <c r="ERH5" s="372"/>
      <c r="ERI5" s="372"/>
      <c r="ERJ5" s="372"/>
      <c r="ERK5" s="372"/>
      <c r="ERL5" s="372"/>
      <c r="ERM5" s="372"/>
      <c r="ERN5" s="372"/>
      <c r="ERO5" s="372"/>
      <c r="ERP5" s="372"/>
      <c r="ERQ5" s="372"/>
      <c r="ERR5" s="372"/>
      <c r="ERS5" s="372"/>
      <c r="ERT5" s="372"/>
      <c r="ERU5" s="372"/>
      <c r="ERV5" s="372"/>
      <c r="ERW5" s="372"/>
      <c r="ERX5" s="372"/>
      <c r="ERY5" s="372"/>
      <c r="ERZ5" s="372"/>
      <c r="ESA5" s="372"/>
      <c r="ESB5" s="372"/>
      <c r="ESC5" s="372"/>
      <c r="ESD5" s="372"/>
      <c r="ESE5" s="372"/>
      <c r="ESF5" s="372"/>
      <c r="ESG5" s="372"/>
      <c r="ESH5" s="372"/>
      <c r="ESI5" s="372"/>
      <c r="ESJ5" s="372"/>
      <c r="ESK5" s="372"/>
      <c r="ESL5" s="372"/>
      <c r="ESM5" s="372"/>
      <c r="ESN5" s="372"/>
      <c r="ESO5" s="372"/>
      <c r="ESP5" s="372"/>
      <c r="ESQ5" s="372"/>
      <c r="ESR5" s="372"/>
      <c r="ESS5" s="372"/>
      <c r="EST5" s="372"/>
      <c r="ESU5" s="372"/>
      <c r="ESV5" s="372"/>
      <c r="ESW5" s="372"/>
      <c r="ESX5" s="372"/>
      <c r="ESY5" s="372"/>
      <c r="ESZ5" s="372"/>
      <c r="ETA5" s="372"/>
      <c r="ETB5" s="372"/>
      <c r="ETC5" s="372"/>
      <c r="ETD5" s="372"/>
      <c r="ETE5" s="372"/>
      <c r="ETF5" s="372"/>
      <c r="ETG5" s="372"/>
      <c r="ETH5" s="372"/>
      <c r="ETI5" s="372"/>
      <c r="ETJ5" s="372"/>
      <c r="ETK5" s="372"/>
      <c r="ETL5" s="372"/>
      <c r="ETM5" s="372"/>
      <c r="ETN5" s="372"/>
      <c r="ETO5" s="372"/>
      <c r="ETP5" s="372"/>
      <c r="ETQ5" s="372"/>
      <c r="ETR5" s="372"/>
      <c r="ETS5" s="372"/>
      <c r="ETT5" s="372"/>
      <c r="ETU5" s="372"/>
      <c r="ETV5" s="372"/>
      <c r="ETW5" s="372"/>
      <c r="ETX5" s="372"/>
      <c r="ETY5" s="372"/>
      <c r="ETZ5" s="372"/>
      <c r="EUA5" s="372"/>
      <c r="EUB5" s="372"/>
      <c r="EUC5" s="372"/>
      <c r="EUD5" s="372"/>
      <c r="EUE5" s="372"/>
      <c r="EUF5" s="372"/>
      <c r="EUG5" s="372"/>
      <c r="EUH5" s="372"/>
      <c r="EUI5" s="372"/>
      <c r="EUJ5" s="372"/>
      <c r="EUK5" s="372"/>
      <c r="EUL5" s="372"/>
      <c r="EUM5" s="372"/>
      <c r="EUN5" s="372"/>
      <c r="EUO5" s="372"/>
      <c r="EUP5" s="372"/>
      <c r="EUQ5" s="372"/>
      <c r="EUR5" s="372"/>
      <c r="EUS5" s="372"/>
      <c r="EUT5" s="372"/>
      <c r="EUU5" s="372"/>
      <c r="EUV5" s="372"/>
      <c r="EUW5" s="372"/>
      <c r="EUX5" s="372"/>
      <c r="EUY5" s="372"/>
      <c r="EUZ5" s="372"/>
      <c r="EVA5" s="372"/>
      <c r="EVB5" s="372"/>
      <c r="EVC5" s="372"/>
      <c r="EVD5" s="372"/>
      <c r="EVE5" s="372"/>
      <c r="EVF5" s="372"/>
      <c r="EVG5" s="372"/>
      <c r="EVH5" s="372"/>
      <c r="EVI5" s="372"/>
      <c r="EVJ5" s="372"/>
      <c r="EVK5" s="372"/>
      <c r="EVL5" s="372"/>
      <c r="EVM5" s="372"/>
      <c r="EVN5" s="372"/>
      <c r="EVO5" s="372"/>
      <c r="EVP5" s="372"/>
      <c r="EVQ5" s="372"/>
      <c r="EVR5" s="372"/>
      <c r="EVS5" s="372"/>
      <c r="EVT5" s="372"/>
      <c r="EVU5" s="372"/>
      <c r="EVV5" s="372"/>
      <c r="EVW5" s="372"/>
      <c r="EVX5" s="372"/>
      <c r="EVY5" s="372"/>
      <c r="EVZ5" s="372"/>
      <c r="EWA5" s="372"/>
      <c r="EWB5" s="372"/>
      <c r="EWC5" s="372"/>
      <c r="EWD5" s="372"/>
      <c r="EWE5" s="372"/>
      <c r="EWF5" s="372"/>
      <c r="EWG5" s="372"/>
      <c r="EWH5" s="372"/>
      <c r="EWI5" s="372"/>
      <c r="EWJ5" s="372"/>
      <c r="EWK5" s="372"/>
      <c r="EWL5" s="372"/>
      <c r="EWM5" s="372"/>
      <c r="EWN5" s="372"/>
      <c r="EWO5" s="372"/>
      <c r="EWP5" s="372"/>
      <c r="EWQ5" s="372"/>
      <c r="EWR5" s="372"/>
      <c r="EWS5" s="372"/>
      <c r="EWT5" s="372"/>
      <c r="EWU5" s="372"/>
      <c r="EWV5" s="372"/>
      <c r="EWW5" s="372"/>
      <c r="EWX5" s="372"/>
      <c r="EWY5" s="372"/>
      <c r="EWZ5" s="372"/>
      <c r="EXA5" s="372"/>
      <c r="EXB5" s="372"/>
      <c r="EXC5" s="372"/>
      <c r="EXD5" s="372"/>
      <c r="EXE5" s="372"/>
      <c r="EXF5" s="372"/>
      <c r="EXG5" s="372"/>
      <c r="EXH5" s="372"/>
      <c r="EXI5" s="372"/>
      <c r="EXJ5" s="372"/>
      <c r="EXK5" s="372"/>
      <c r="EXL5" s="372"/>
      <c r="EXM5" s="372"/>
      <c r="EXN5" s="372"/>
      <c r="EXO5" s="372"/>
      <c r="EXP5" s="372"/>
      <c r="EXQ5" s="372"/>
      <c r="EXR5" s="372"/>
      <c r="EXS5" s="372"/>
      <c r="EXT5" s="372"/>
      <c r="EXU5" s="372"/>
      <c r="EXV5" s="372"/>
      <c r="EXW5" s="372"/>
      <c r="EXX5" s="372"/>
      <c r="EXY5" s="372"/>
      <c r="EXZ5" s="372"/>
      <c r="EYA5" s="372"/>
      <c r="EYB5" s="372"/>
      <c r="EYC5" s="372"/>
      <c r="EYD5" s="372"/>
      <c r="EYE5" s="372"/>
      <c r="EYF5" s="372"/>
      <c r="EYG5" s="372"/>
      <c r="EYH5" s="372"/>
      <c r="EYI5" s="372"/>
      <c r="EYJ5" s="372"/>
      <c r="EYK5" s="372"/>
      <c r="EYL5" s="372"/>
      <c r="EYM5" s="372"/>
      <c r="EYN5" s="372"/>
      <c r="EYO5" s="372"/>
      <c r="EYP5" s="372"/>
      <c r="EYQ5" s="372"/>
      <c r="EYR5" s="372"/>
      <c r="EYS5" s="372"/>
      <c r="EYT5" s="372"/>
      <c r="EYU5" s="372"/>
      <c r="EYV5" s="372"/>
      <c r="EYW5" s="372"/>
      <c r="EYX5" s="372"/>
      <c r="EYY5" s="372"/>
      <c r="EYZ5" s="372"/>
      <c r="EZA5" s="372"/>
      <c r="EZB5" s="372"/>
      <c r="EZC5" s="372"/>
      <c r="EZD5" s="372"/>
      <c r="EZE5" s="372"/>
      <c r="EZF5" s="372"/>
      <c r="EZG5" s="372"/>
      <c r="EZH5" s="372"/>
      <c r="EZI5" s="372"/>
      <c r="EZJ5" s="372"/>
      <c r="EZK5" s="372"/>
      <c r="EZL5" s="372"/>
      <c r="EZM5" s="372"/>
      <c r="EZN5" s="372"/>
      <c r="EZO5" s="372"/>
      <c r="EZP5" s="372"/>
      <c r="EZQ5" s="372"/>
      <c r="EZR5" s="372"/>
      <c r="EZS5" s="372"/>
      <c r="EZT5" s="372"/>
      <c r="EZU5" s="372"/>
      <c r="EZV5" s="372"/>
      <c r="EZW5" s="372"/>
      <c r="EZX5" s="372"/>
      <c r="EZY5" s="372"/>
      <c r="EZZ5" s="372"/>
      <c r="FAA5" s="372"/>
      <c r="FAB5" s="372"/>
      <c r="FAC5" s="372"/>
      <c r="FAD5" s="372"/>
      <c r="FAE5" s="372"/>
      <c r="FAF5" s="372"/>
      <c r="FAG5" s="372"/>
      <c r="FAH5" s="372"/>
      <c r="FAI5" s="372"/>
      <c r="FAJ5" s="372"/>
      <c r="FAK5" s="372"/>
      <c r="FAL5" s="372"/>
      <c r="FAM5" s="372"/>
      <c r="FAN5" s="372"/>
      <c r="FAO5" s="372"/>
      <c r="FAP5" s="372"/>
      <c r="FAQ5" s="372"/>
      <c r="FAR5" s="372"/>
      <c r="FAS5" s="372"/>
      <c r="FAT5" s="372"/>
      <c r="FAU5" s="372"/>
      <c r="FAV5" s="372"/>
      <c r="FAW5" s="372"/>
      <c r="FAX5" s="372"/>
      <c r="FAY5" s="372"/>
      <c r="FAZ5" s="372"/>
      <c r="FBA5" s="372"/>
      <c r="FBB5" s="372"/>
      <c r="FBC5" s="372"/>
      <c r="FBD5" s="372"/>
      <c r="FBE5" s="372"/>
      <c r="FBF5" s="372"/>
      <c r="FBG5" s="372"/>
      <c r="FBH5" s="372"/>
      <c r="FBI5" s="372"/>
      <c r="FBJ5" s="372"/>
      <c r="FBK5" s="372"/>
      <c r="FBL5" s="372"/>
      <c r="FBM5" s="372"/>
      <c r="FBN5" s="372"/>
      <c r="FBO5" s="372"/>
      <c r="FBP5" s="372"/>
      <c r="FBQ5" s="372"/>
      <c r="FBR5" s="372"/>
      <c r="FBS5" s="372"/>
      <c r="FBT5" s="372"/>
      <c r="FBU5" s="372"/>
      <c r="FBV5" s="372"/>
      <c r="FBW5" s="372"/>
      <c r="FBX5" s="372"/>
      <c r="FBY5" s="372"/>
      <c r="FBZ5" s="372"/>
      <c r="FCA5" s="372"/>
      <c r="FCB5" s="372"/>
      <c r="FCC5" s="372"/>
      <c r="FCD5" s="372"/>
      <c r="FCE5" s="372"/>
      <c r="FCF5" s="372"/>
      <c r="FCG5" s="372"/>
      <c r="FCH5" s="372"/>
      <c r="FCI5" s="372"/>
      <c r="FCJ5" s="372"/>
      <c r="FCK5" s="372"/>
      <c r="FCL5" s="372"/>
      <c r="FCM5" s="372"/>
      <c r="FCN5" s="372"/>
      <c r="FCO5" s="372"/>
      <c r="FCP5" s="372"/>
      <c r="FCQ5" s="372"/>
      <c r="FCR5" s="372"/>
      <c r="FCS5" s="372"/>
      <c r="FCT5" s="372"/>
      <c r="FCU5" s="372"/>
      <c r="FCV5" s="372"/>
      <c r="FCW5" s="372"/>
      <c r="FCX5" s="372"/>
      <c r="FCY5" s="372"/>
      <c r="FCZ5" s="372"/>
      <c r="FDA5" s="372"/>
      <c r="FDB5" s="372"/>
      <c r="FDC5" s="372"/>
      <c r="FDD5" s="372"/>
      <c r="FDE5" s="372"/>
      <c r="FDF5" s="372"/>
      <c r="FDG5" s="372"/>
      <c r="FDH5" s="372"/>
      <c r="FDI5" s="372"/>
      <c r="FDJ5" s="372"/>
      <c r="FDK5" s="372"/>
      <c r="FDL5" s="372"/>
      <c r="FDM5" s="372"/>
      <c r="FDN5" s="372"/>
      <c r="FDO5" s="372"/>
      <c r="FDP5" s="372"/>
      <c r="FDQ5" s="372"/>
      <c r="FDR5" s="372"/>
      <c r="FDS5" s="372"/>
      <c r="FDT5" s="372"/>
      <c r="FDU5" s="372"/>
      <c r="FDV5" s="372"/>
      <c r="FDW5" s="372"/>
      <c r="FDX5" s="372"/>
      <c r="FDY5" s="372"/>
      <c r="FDZ5" s="372"/>
      <c r="FEA5" s="372"/>
      <c r="FEB5" s="372"/>
      <c r="FEC5" s="372"/>
      <c r="FED5" s="372"/>
      <c r="FEE5" s="372"/>
      <c r="FEF5" s="372"/>
      <c r="FEG5" s="372"/>
      <c r="FEH5" s="372"/>
      <c r="FEI5" s="372"/>
      <c r="FEJ5" s="372"/>
      <c r="FEK5" s="372"/>
      <c r="FEL5" s="372"/>
      <c r="FEM5" s="372"/>
      <c r="FEN5" s="372"/>
      <c r="FEO5" s="372"/>
      <c r="FEP5" s="372"/>
      <c r="FEQ5" s="372"/>
      <c r="FER5" s="372"/>
      <c r="FES5" s="372"/>
      <c r="FET5" s="372"/>
      <c r="FEU5" s="372"/>
      <c r="FEV5" s="372"/>
      <c r="FEW5" s="372"/>
      <c r="FEX5" s="372"/>
      <c r="FEY5" s="372"/>
      <c r="FEZ5" s="372"/>
      <c r="FFA5" s="372"/>
      <c r="FFB5" s="372"/>
      <c r="FFC5" s="372"/>
      <c r="FFD5" s="372"/>
      <c r="FFE5" s="372"/>
      <c r="FFF5" s="372"/>
      <c r="FFG5" s="372"/>
      <c r="FFH5" s="372"/>
      <c r="FFI5" s="372"/>
      <c r="FFJ5" s="372"/>
      <c r="FFK5" s="372"/>
      <c r="FFL5" s="372"/>
      <c r="FFM5" s="372"/>
      <c r="FFN5" s="372"/>
      <c r="FFO5" s="372"/>
      <c r="FFP5" s="372"/>
      <c r="FFQ5" s="372"/>
      <c r="FFR5" s="372"/>
      <c r="FFS5" s="372"/>
      <c r="FFT5" s="372"/>
      <c r="FFU5" s="372"/>
      <c r="FFV5" s="372"/>
      <c r="FFW5" s="372"/>
      <c r="FFX5" s="372"/>
      <c r="FFY5" s="372"/>
      <c r="FFZ5" s="372"/>
      <c r="FGA5" s="372"/>
      <c r="FGB5" s="372"/>
      <c r="FGC5" s="372"/>
      <c r="FGD5" s="372"/>
      <c r="FGE5" s="372"/>
      <c r="FGF5" s="372"/>
      <c r="FGG5" s="372"/>
      <c r="FGH5" s="372"/>
      <c r="FGI5" s="372"/>
      <c r="FGJ5" s="372"/>
      <c r="FGK5" s="372"/>
      <c r="FGL5" s="372"/>
      <c r="FGM5" s="372"/>
      <c r="FGN5" s="372"/>
      <c r="FGO5" s="372"/>
      <c r="FGP5" s="372"/>
      <c r="FGQ5" s="372"/>
      <c r="FGR5" s="372"/>
      <c r="FGS5" s="372"/>
      <c r="FGT5" s="372"/>
      <c r="FGU5" s="372"/>
      <c r="FGV5" s="372"/>
      <c r="FGW5" s="372"/>
      <c r="FGX5" s="372"/>
      <c r="FGY5" s="372"/>
      <c r="FGZ5" s="372"/>
      <c r="FHA5" s="372"/>
      <c r="FHB5" s="372"/>
      <c r="FHC5" s="372"/>
      <c r="FHD5" s="372"/>
      <c r="FHE5" s="372"/>
      <c r="FHF5" s="372"/>
      <c r="FHG5" s="372"/>
      <c r="FHH5" s="372"/>
      <c r="FHI5" s="372"/>
      <c r="FHJ5" s="372"/>
      <c r="FHK5" s="372"/>
      <c r="FHL5" s="372"/>
      <c r="FHM5" s="372"/>
      <c r="FHN5" s="372"/>
      <c r="FHO5" s="372"/>
      <c r="FHP5" s="372"/>
      <c r="FHQ5" s="372"/>
      <c r="FHR5" s="372"/>
      <c r="FHS5" s="372"/>
      <c r="FHT5" s="372"/>
      <c r="FHU5" s="372"/>
      <c r="FHV5" s="372"/>
      <c r="FHW5" s="372"/>
      <c r="FHX5" s="372"/>
      <c r="FHY5" s="372"/>
      <c r="FHZ5" s="372"/>
      <c r="FIA5" s="372"/>
      <c r="FIB5" s="372"/>
      <c r="FIC5" s="372"/>
      <c r="FID5" s="372"/>
      <c r="FIE5" s="372"/>
      <c r="FIF5" s="372"/>
      <c r="FIG5" s="372"/>
      <c r="FIH5" s="372"/>
      <c r="FII5" s="372"/>
      <c r="FIJ5" s="372"/>
      <c r="FIK5" s="372"/>
      <c r="FIL5" s="372"/>
      <c r="FIM5" s="372"/>
      <c r="FIN5" s="372"/>
      <c r="FIO5" s="372"/>
      <c r="FIP5" s="372"/>
      <c r="FIQ5" s="372"/>
      <c r="FIR5" s="372"/>
      <c r="FIS5" s="372"/>
      <c r="FIT5" s="372"/>
      <c r="FIU5" s="372"/>
      <c r="FIV5" s="372"/>
      <c r="FIW5" s="372"/>
      <c r="FIX5" s="372"/>
      <c r="FIY5" s="372"/>
      <c r="FIZ5" s="372"/>
      <c r="FJA5" s="372"/>
      <c r="FJB5" s="372"/>
      <c r="FJC5" s="372"/>
      <c r="FJD5" s="372"/>
      <c r="FJE5" s="372"/>
      <c r="FJF5" s="372"/>
      <c r="FJG5" s="372"/>
      <c r="FJH5" s="372"/>
      <c r="FJI5" s="372"/>
      <c r="FJJ5" s="372"/>
      <c r="FJK5" s="372"/>
      <c r="FJL5" s="372"/>
      <c r="FJM5" s="372"/>
      <c r="FJN5" s="372"/>
      <c r="FJO5" s="372"/>
      <c r="FJP5" s="372"/>
      <c r="FJQ5" s="372"/>
      <c r="FJR5" s="372"/>
      <c r="FJS5" s="372"/>
      <c r="FJT5" s="372"/>
      <c r="FJU5" s="372"/>
      <c r="FJV5" s="372"/>
      <c r="FJW5" s="372"/>
      <c r="FJX5" s="372"/>
      <c r="FJY5" s="372"/>
      <c r="FJZ5" s="372"/>
      <c r="FKA5" s="372"/>
      <c r="FKB5" s="372"/>
      <c r="FKC5" s="372"/>
      <c r="FKD5" s="372"/>
      <c r="FKE5" s="372"/>
      <c r="FKF5" s="372"/>
      <c r="FKG5" s="372"/>
      <c r="FKH5" s="372"/>
      <c r="FKI5" s="372"/>
      <c r="FKJ5" s="372"/>
      <c r="FKK5" s="372"/>
      <c r="FKL5" s="372"/>
      <c r="FKM5" s="372"/>
      <c r="FKN5" s="372"/>
      <c r="FKO5" s="372"/>
      <c r="FKP5" s="372"/>
      <c r="FKQ5" s="372"/>
      <c r="FKR5" s="372"/>
      <c r="FKS5" s="372"/>
      <c r="FKT5" s="372"/>
      <c r="FKU5" s="372"/>
      <c r="FKV5" s="372"/>
      <c r="FKW5" s="372"/>
      <c r="FKX5" s="372"/>
      <c r="FKY5" s="372"/>
      <c r="FKZ5" s="372"/>
      <c r="FLA5" s="372"/>
      <c r="FLB5" s="372"/>
      <c r="FLC5" s="372"/>
      <c r="FLD5" s="372"/>
      <c r="FLE5" s="372"/>
      <c r="FLF5" s="372"/>
      <c r="FLG5" s="372"/>
      <c r="FLH5" s="372"/>
      <c r="FLI5" s="372"/>
      <c r="FLJ5" s="372"/>
      <c r="FLK5" s="372"/>
      <c r="FLL5" s="372"/>
      <c r="FLM5" s="372"/>
      <c r="FLN5" s="372"/>
      <c r="FLO5" s="372"/>
      <c r="FLP5" s="372"/>
      <c r="FLQ5" s="372"/>
      <c r="FLR5" s="372"/>
      <c r="FLS5" s="372"/>
      <c r="FLT5" s="372"/>
      <c r="FLU5" s="372"/>
      <c r="FLV5" s="372"/>
      <c r="FLW5" s="372"/>
      <c r="FLX5" s="372"/>
      <c r="FLY5" s="372"/>
      <c r="FLZ5" s="372"/>
      <c r="FMA5" s="372"/>
      <c r="FMB5" s="372"/>
      <c r="FMC5" s="372"/>
      <c r="FMD5" s="372"/>
      <c r="FME5" s="372"/>
      <c r="FMF5" s="372"/>
      <c r="FMG5" s="372"/>
      <c r="FMH5" s="372"/>
      <c r="FMI5" s="372"/>
      <c r="FMJ5" s="372"/>
      <c r="FMK5" s="372"/>
      <c r="FML5" s="372"/>
      <c r="FMM5" s="372"/>
      <c r="FMN5" s="372"/>
      <c r="FMO5" s="372"/>
      <c r="FMP5" s="372"/>
      <c r="FMQ5" s="372"/>
      <c r="FMR5" s="372"/>
      <c r="FMS5" s="372"/>
      <c r="FMT5" s="372"/>
      <c r="FMU5" s="372"/>
      <c r="FMV5" s="372"/>
      <c r="FMW5" s="372"/>
      <c r="FMX5" s="372"/>
      <c r="FMY5" s="372"/>
      <c r="FMZ5" s="372"/>
      <c r="FNA5" s="372"/>
      <c r="FNB5" s="372"/>
      <c r="FNC5" s="372"/>
      <c r="FND5" s="372"/>
      <c r="FNE5" s="372"/>
      <c r="FNF5" s="372"/>
      <c r="FNG5" s="372"/>
      <c r="FNH5" s="372"/>
      <c r="FNI5" s="372"/>
      <c r="FNJ5" s="372"/>
      <c r="FNK5" s="372"/>
      <c r="FNL5" s="372"/>
      <c r="FNM5" s="372"/>
      <c r="FNN5" s="372"/>
      <c r="FNO5" s="372"/>
      <c r="FNP5" s="372"/>
      <c r="FNQ5" s="372"/>
      <c r="FNR5" s="372"/>
      <c r="FNS5" s="372"/>
      <c r="FNT5" s="372"/>
      <c r="FNU5" s="372"/>
      <c r="FNV5" s="372"/>
      <c r="FNW5" s="372"/>
      <c r="FNX5" s="372"/>
      <c r="FNY5" s="372"/>
      <c r="FNZ5" s="372"/>
      <c r="FOA5" s="372"/>
      <c r="FOB5" s="372"/>
      <c r="FOC5" s="372"/>
      <c r="FOD5" s="372"/>
      <c r="FOE5" s="372"/>
      <c r="FOF5" s="372"/>
      <c r="FOG5" s="372"/>
      <c r="FOH5" s="372"/>
      <c r="FOI5" s="372"/>
      <c r="FOJ5" s="372"/>
      <c r="FOK5" s="372"/>
      <c r="FOL5" s="372"/>
      <c r="FOM5" s="372"/>
      <c r="FON5" s="372"/>
      <c r="FOO5" s="372"/>
      <c r="FOP5" s="372"/>
      <c r="FOQ5" s="372"/>
      <c r="FOR5" s="372"/>
      <c r="FOS5" s="372"/>
      <c r="FOT5" s="372"/>
      <c r="FOU5" s="372"/>
      <c r="FOV5" s="372"/>
      <c r="FOW5" s="372"/>
      <c r="FOX5" s="372"/>
      <c r="FOY5" s="372"/>
      <c r="FOZ5" s="372"/>
      <c r="FPA5" s="372"/>
      <c r="FPB5" s="372"/>
      <c r="FPC5" s="372"/>
      <c r="FPD5" s="372"/>
      <c r="FPE5" s="372"/>
      <c r="FPF5" s="372"/>
      <c r="FPG5" s="372"/>
      <c r="FPH5" s="372"/>
      <c r="FPI5" s="372"/>
      <c r="FPJ5" s="372"/>
      <c r="FPK5" s="372"/>
      <c r="FPL5" s="372"/>
      <c r="FPM5" s="372"/>
      <c r="FPN5" s="372"/>
      <c r="FPO5" s="372"/>
      <c r="FPP5" s="372"/>
      <c r="FPQ5" s="372"/>
      <c r="FPR5" s="372"/>
      <c r="FPS5" s="372"/>
      <c r="FPT5" s="372"/>
      <c r="FPU5" s="372"/>
      <c r="FPV5" s="372"/>
      <c r="FPW5" s="372"/>
      <c r="FPX5" s="372"/>
      <c r="FPY5" s="372"/>
      <c r="FPZ5" s="372"/>
      <c r="FQA5" s="372"/>
      <c r="FQB5" s="372"/>
      <c r="FQC5" s="372"/>
      <c r="FQD5" s="372"/>
      <c r="FQE5" s="372"/>
      <c r="FQF5" s="372"/>
      <c r="FQG5" s="372"/>
      <c r="FQH5" s="372"/>
      <c r="FQI5" s="372"/>
      <c r="FQJ5" s="372"/>
      <c r="FQK5" s="372"/>
      <c r="FQL5" s="372"/>
      <c r="FQM5" s="372"/>
      <c r="FQN5" s="372"/>
      <c r="FQO5" s="372"/>
      <c r="FQP5" s="372"/>
      <c r="FQQ5" s="372"/>
      <c r="FQR5" s="372"/>
      <c r="FQS5" s="372"/>
      <c r="FQT5" s="372"/>
      <c r="FQU5" s="372"/>
      <c r="FQV5" s="372"/>
      <c r="FQW5" s="372"/>
      <c r="FQX5" s="372"/>
      <c r="FQY5" s="372"/>
      <c r="FQZ5" s="372"/>
      <c r="FRA5" s="372"/>
      <c r="FRB5" s="372"/>
      <c r="FRC5" s="372"/>
      <c r="FRD5" s="372"/>
      <c r="FRE5" s="372"/>
      <c r="FRF5" s="372"/>
      <c r="FRG5" s="372"/>
      <c r="FRH5" s="372"/>
      <c r="FRI5" s="372"/>
      <c r="FRJ5" s="372"/>
      <c r="FRK5" s="372"/>
      <c r="FRL5" s="372"/>
      <c r="FRM5" s="372"/>
      <c r="FRN5" s="372"/>
      <c r="FRO5" s="372"/>
      <c r="FRP5" s="372"/>
      <c r="FRQ5" s="372"/>
      <c r="FRR5" s="372"/>
      <c r="FRS5" s="372"/>
      <c r="FRT5" s="372"/>
      <c r="FRU5" s="372"/>
      <c r="FRV5" s="372"/>
      <c r="FRW5" s="372"/>
      <c r="FRX5" s="372"/>
      <c r="FRY5" s="372"/>
      <c r="FRZ5" s="372"/>
      <c r="FSA5" s="372"/>
      <c r="FSB5" s="372"/>
      <c r="FSC5" s="372"/>
      <c r="FSD5" s="372"/>
      <c r="FSE5" s="372"/>
      <c r="FSF5" s="372"/>
      <c r="FSG5" s="372"/>
      <c r="FSH5" s="372"/>
      <c r="FSI5" s="372"/>
      <c r="FSJ5" s="372"/>
      <c r="FSK5" s="372"/>
      <c r="FSL5" s="372"/>
      <c r="FSM5" s="372"/>
      <c r="FSN5" s="372"/>
      <c r="FSO5" s="372"/>
      <c r="FSP5" s="372"/>
      <c r="FSQ5" s="372"/>
      <c r="FSR5" s="372"/>
      <c r="FSS5" s="372"/>
      <c r="FST5" s="372"/>
      <c r="FSU5" s="372"/>
      <c r="FSV5" s="372"/>
      <c r="FSW5" s="372"/>
      <c r="FSX5" s="372"/>
      <c r="FSY5" s="372"/>
      <c r="FSZ5" s="372"/>
      <c r="FTA5" s="372"/>
      <c r="FTB5" s="372"/>
      <c r="FTC5" s="372"/>
      <c r="FTD5" s="372"/>
      <c r="FTE5" s="372"/>
      <c r="FTF5" s="372"/>
      <c r="FTG5" s="372"/>
      <c r="FTH5" s="372"/>
      <c r="FTI5" s="372"/>
      <c r="FTJ5" s="372"/>
      <c r="FTK5" s="372"/>
      <c r="FTL5" s="372"/>
      <c r="FTM5" s="372"/>
      <c r="FTN5" s="372"/>
      <c r="FTO5" s="372"/>
      <c r="FTP5" s="372"/>
      <c r="FTQ5" s="372"/>
      <c r="FTR5" s="372"/>
      <c r="FTS5" s="372"/>
      <c r="FTT5" s="372"/>
      <c r="FTU5" s="372"/>
      <c r="FTV5" s="372"/>
      <c r="FTW5" s="372"/>
      <c r="FTX5" s="372"/>
      <c r="FTY5" s="372"/>
      <c r="FTZ5" s="372"/>
      <c r="FUA5" s="372"/>
      <c r="FUB5" s="372"/>
      <c r="FUC5" s="372"/>
      <c r="FUD5" s="372"/>
      <c r="FUE5" s="372"/>
      <c r="FUF5" s="372"/>
      <c r="FUG5" s="372"/>
      <c r="FUH5" s="372"/>
      <c r="FUI5" s="372"/>
      <c r="FUJ5" s="372"/>
      <c r="FUK5" s="372"/>
      <c r="FUL5" s="372"/>
      <c r="FUM5" s="372"/>
      <c r="FUN5" s="372"/>
      <c r="FUO5" s="372"/>
      <c r="FUP5" s="372"/>
      <c r="FUQ5" s="372"/>
      <c r="FUR5" s="372"/>
      <c r="FUS5" s="372"/>
      <c r="FUT5" s="372"/>
      <c r="FUU5" s="372"/>
      <c r="FUV5" s="372"/>
      <c r="FUW5" s="372"/>
      <c r="FUX5" s="372"/>
      <c r="FUY5" s="372"/>
      <c r="FUZ5" s="372"/>
      <c r="FVA5" s="372"/>
      <c r="FVB5" s="372"/>
      <c r="FVC5" s="372"/>
      <c r="FVD5" s="372"/>
      <c r="FVE5" s="372"/>
      <c r="FVF5" s="372"/>
      <c r="FVG5" s="372"/>
      <c r="FVH5" s="372"/>
      <c r="FVI5" s="372"/>
      <c r="FVJ5" s="372"/>
      <c r="FVK5" s="372"/>
      <c r="FVL5" s="372"/>
      <c r="FVM5" s="372"/>
      <c r="FVN5" s="372"/>
      <c r="FVO5" s="372"/>
      <c r="FVP5" s="372"/>
      <c r="FVQ5" s="372"/>
      <c r="FVR5" s="372"/>
      <c r="FVS5" s="372"/>
      <c r="FVT5" s="372"/>
      <c r="FVU5" s="372"/>
      <c r="FVV5" s="372"/>
      <c r="FVW5" s="372"/>
      <c r="FVX5" s="372"/>
      <c r="FVY5" s="372"/>
      <c r="FVZ5" s="372"/>
      <c r="FWA5" s="372"/>
      <c r="FWB5" s="372"/>
      <c r="FWC5" s="372"/>
      <c r="FWD5" s="372"/>
      <c r="FWE5" s="372"/>
      <c r="FWF5" s="372"/>
      <c r="FWG5" s="372"/>
      <c r="FWH5" s="372"/>
      <c r="FWI5" s="372"/>
      <c r="FWJ5" s="372"/>
      <c r="FWK5" s="372"/>
      <c r="FWL5" s="372"/>
      <c r="FWM5" s="372"/>
      <c r="FWN5" s="372"/>
      <c r="FWO5" s="372"/>
      <c r="FWP5" s="372"/>
      <c r="FWQ5" s="372"/>
      <c r="FWR5" s="372"/>
      <c r="FWS5" s="372"/>
      <c r="FWT5" s="372"/>
      <c r="FWU5" s="372"/>
      <c r="FWV5" s="372"/>
      <c r="FWW5" s="372"/>
      <c r="FWX5" s="372"/>
      <c r="FWY5" s="372"/>
      <c r="FWZ5" s="372"/>
      <c r="FXA5" s="372"/>
      <c r="FXB5" s="372"/>
      <c r="FXC5" s="372"/>
      <c r="FXD5" s="372"/>
      <c r="FXE5" s="372"/>
      <c r="FXF5" s="372"/>
      <c r="FXG5" s="372"/>
      <c r="FXH5" s="372"/>
      <c r="FXI5" s="372"/>
      <c r="FXJ5" s="372"/>
      <c r="FXK5" s="372"/>
      <c r="FXL5" s="372"/>
      <c r="FXM5" s="372"/>
      <c r="FXN5" s="372"/>
      <c r="FXO5" s="372"/>
      <c r="FXP5" s="372"/>
      <c r="FXQ5" s="372"/>
      <c r="FXR5" s="372"/>
      <c r="FXS5" s="372"/>
      <c r="FXT5" s="372"/>
      <c r="FXU5" s="372"/>
      <c r="FXV5" s="372"/>
      <c r="FXW5" s="372"/>
      <c r="FXX5" s="372"/>
      <c r="FXY5" s="372"/>
      <c r="FXZ5" s="372"/>
      <c r="FYA5" s="372"/>
      <c r="FYB5" s="372"/>
      <c r="FYC5" s="372"/>
      <c r="FYD5" s="372"/>
      <c r="FYE5" s="372"/>
      <c r="FYF5" s="372"/>
      <c r="FYG5" s="372"/>
      <c r="FYH5" s="372"/>
      <c r="FYI5" s="372"/>
      <c r="FYJ5" s="372"/>
      <c r="FYK5" s="372"/>
      <c r="FYL5" s="372"/>
      <c r="FYM5" s="372"/>
      <c r="FYN5" s="372"/>
      <c r="FYO5" s="372"/>
      <c r="FYP5" s="372"/>
      <c r="FYQ5" s="372"/>
      <c r="FYR5" s="372"/>
      <c r="FYS5" s="372"/>
      <c r="FYT5" s="372"/>
      <c r="FYU5" s="372"/>
      <c r="FYV5" s="372"/>
      <c r="FYW5" s="372"/>
      <c r="FYX5" s="372"/>
      <c r="FYY5" s="372"/>
      <c r="FYZ5" s="372"/>
      <c r="FZA5" s="372"/>
      <c r="FZB5" s="372"/>
      <c r="FZC5" s="372"/>
      <c r="FZD5" s="372"/>
      <c r="FZE5" s="372"/>
      <c r="FZF5" s="372"/>
      <c r="FZG5" s="372"/>
      <c r="FZH5" s="372"/>
      <c r="FZI5" s="372"/>
      <c r="FZJ5" s="372"/>
      <c r="FZK5" s="372"/>
      <c r="FZL5" s="372"/>
      <c r="FZM5" s="372"/>
      <c r="FZN5" s="372"/>
      <c r="FZO5" s="372"/>
      <c r="FZP5" s="372"/>
      <c r="FZQ5" s="372"/>
      <c r="FZR5" s="372"/>
      <c r="FZS5" s="372"/>
      <c r="FZT5" s="372"/>
      <c r="FZU5" s="372"/>
      <c r="FZV5" s="372"/>
      <c r="FZW5" s="372"/>
      <c r="FZX5" s="372"/>
      <c r="FZY5" s="372"/>
      <c r="FZZ5" s="372"/>
      <c r="GAA5" s="372"/>
      <c r="GAB5" s="372"/>
      <c r="GAC5" s="372"/>
      <c r="GAD5" s="372"/>
      <c r="GAE5" s="372"/>
      <c r="GAF5" s="372"/>
      <c r="GAG5" s="372"/>
      <c r="GAH5" s="372"/>
      <c r="GAI5" s="372"/>
      <c r="GAJ5" s="372"/>
      <c r="GAK5" s="372"/>
      <c r="GAL5" s="372"/>
      <c r="GAM5" s="372"/>
      <c r="GAN5" s="372"/>
      <c r="GAO5" s="372"/>
      <c r="GAP5" s="372"/>
      <c r="GAQ5" s="372"/>
      <c r="GAR5" s="372"/>
      <c r="GAS5" s="372"/>
      <c r="GAT5" s="372"/>
      <c r="GAU5" s="372"/>
      <c r="GAV5" s="372"/>
      <c r="GAW5" s="372"/>
      <c r="GAX5" s="372"/>
      <c r="GAY5" s="372"/>
      <c r="GAZ5" s="372"/>
      <c r="GBA5" s="372"/>
      <c r="GBB5" s="372"/>
      <c r="GBC5" s="372"/>
      <c r="GBD5" s="372"/>
      <c r="GBE5" s="372"/>
      <c r="GBF5" s="372"/>
      <c r="GBG5" s="372"/>
      <c r="GBH5" s="372"/>
      <c r="GBI5" s="372"/>
      <c r="GBJ5" s="372"/>
      <c r="GBK5" s="372"/>
      <c r="GBL5" s="372"/>
      <c r="GBM5" s="372"/>
      <c r="GBN5" s="372"/>
      <c r="GBO5" s="372"/>
      <c r="GBP5" s="372"/>
      <c r="GBQ5" s="372"/>
      <c r="GBR5" s="372"/>
      <c r="GBS5" s="372"/>
      <c r="GBT5" s="372"/>
      <c r="GBU5" s="372"/>
      <c r="GBV5" s="372"/>
      <c r="GBW5" s="372"/>
      <c r="GBX5" s="372"/>
      <c r="GBY5" s="372"/>
      <c r="GBZ5" s="372"/>
      <c r="GCA5" s="372"/>
      <c r="GCB5" s="372"/>
      <c r="GCC5" s="372"/>
      <c r="GCD5" s="372"/>
      <c r="GCE5" s="372"/>
      <c r="GCF5" s="372"/>
      <c r="GCG5" s="372"/>
      <c r="GCH5" s="372"/>
      <c r="GCI5" s="372"/>
      <c r="GCJ5" s="372"/>
      <c r="GCK5" s="372"/>
      <c r="GCL5" s="372"/>
      <c r="GCM5" s="372"/>
      <c r="GCN5" s="372"/>
      <c r="GCO5" s="372"/>
      <c r="GCP5" s="372"/>
      <c r="GCQ5" s="372"/>
      <c r="GCR5" s="372"/>
      <c r="GCS5" s="372"/>
      <c r="GCT5" s="372"/>
      <c r="GCU5" s="372"/>
      <c r="GCV5" s="372"/>
      <c r="GCW5" s="372"/>
      <c r="GCX5" s="372"/>
      <c r="GCY5" s="372"/>
      <c r="GCZ5" s="372"/>
      <c r="GDA5" s="372"/>
      <c r="GDB5" s="372"/>
      <c r="GDC5" s="372"/>
      <c r="GDD5" s="372"/>
      <c r="GDE5" s="372"/>
      <c r="GDF5" s="372"/>
      <c r="GDG5" s="372"/>
      <c r="GDH5" s="372"/>
      <c r="GDI5" s="372"/>
      <c r="GDJ5" s="372"/>
      <c r="GDK5" s="372"/>
      <c r="GDL5" s="372"/>
      <c r="GDM5" s="372"/>
      <c r="GDN5" s="372"/>
      <c r="GDO5" s="372"/>
      <c r="GDP5" s="372"/>
      <c r="GDQ5" s="372"/>
      <c r="GDR5" s="372"/>
      <c r="GDS5" s="372"/>
      <c r="GDT5" s="372"/>
      <c r="GDU5" s="372"/>
      <c r="GDV5" s="372"/>
      <c r="GDW5" s="372"/>
      <c r="GDX5" s="372"/>
      <c r="GDY5" s="372"/>
      <c r="GDZ5" s="372"/>
      <c r="GEA5" s="372"/>
      <c r="GEB5" s="372"/>
      <c r="GEC5" s="372"/>
      <c r="GED5" s="372"/>
      <c r="GEE5" s="372"/>
      <c r="GEF5" s="372"/>
      <c r="GEG5" s="372"/>
      <c r="GEH5" s="372"/>
      <c r="GEI5" s="372"/>
      <c r="GEJ5" s="372"/>
      <c r="GEK5" s="372"/>
      <c r="GEL5" s="372"/>
      <c r="GEM5" s="372"/>
      <c r="GEN5" s="372"/>
      <c r="GEO5" s="372"/>
      <c r="GEP5" s="372"/>
      <c r="GEQ5" s="372"/>
      <c r="GER5" s="372"/>
      <c r="GES5" s="372"/>
      <c r="GET5" s="372"/>
      <c r="GEU5" s="372"/>
      <c r="GEV5" s="372"/>
      <c r="GEW5" s="372"/>
      <c r="GEX5" s="372"/>
      <c r="GEY5" s="372"/>
      <c r="GEZ5" s="372"/>
      <c r="GFA5" s="372"/>
      <c r="GFB5" s="372"/>
      <c r="GFC5" s="372"/>
      <c r="GFD5" s="372"/>
      <c r="GFE5" s="372"/>
      <c r="GFF5" s="372"/>
      <c r="GFG5" s="372"/>
      <c r="GFH5" s="372"/>
      <c r="GFI5" s="372"/>
      <c r="GFJ5" s="372"/>
      <c r="GFK5" s="372"/>
      <c r="GFL5" s="372"/>
      <c r="GFM5" s="372"/>
      <c r="GFN5" s="372"/>
      <c r="GFO5" s="372"/>
      <c r="GFP5" s="372"/>
      <c r="GFQ5" s="372"/>
      <c r="GFR5" s="372"/>
      <c r="GFS5" s="372"/>
      <c r="GFT5" s="372"/>
      <c r="GFU5" s="372"/>
      <c r="GFV5" s="372"/>
      <c r="GFW5" s="372"/>
      <c r="GFX5" s="372"/>
      <c r="GFY5" s="372"/>
      <c r="GFZ5" s="372"/>
      <c r="GGA5" s="372"/>
      <c r="GGB5" s="372"/>
      <c r="GGC5" s="372"/>
      <c r="GGD5" s="372"/>
      <c r="GGE5" s="372"/>
      <c r="GGF5" s="372"/>
      <c r="GGG5" s="372"/>
      <c r="GGH5" s="372"/>
      <c r="GGI5" s="372"/>
      <c r="GGJ5" s="372"/>
      <c r="GGK5" s="372"/>
      <c r="GGL5" s="372"/>
      <c r="GGM5" s="372"/>
      <c r="GGN5" s="372"/>
      <c r="GGO5" s="372"/>
      <c r="GGP5" s="372"/>
      <c r="GGQ5" s="372"/>
      <c r="GGR5" s="372"/>
      <c r="GGS5" s="372"/>
      <c r="GGT5" s="372"/>
      <c r="GGU5" s="372"/>
      <c r="GGV5" s="372"/>
      <c r="GGW5" s="372"/>
      <c r="GGX5" s="372"/>
      <c r="GGY5" s="372"/>
      <c r="GGZ5" s="372"/>
      <c r="GHA5" s="372"/>
      <c r="GHB5" s="372"/>
      <c r="GHC5" s="372"/>
      <c r="GHD5" s="372"/>
      <c r="GHE5" s="372"/>
      <c r="GHF5" s="372"/>
      <c r="GHG5" s="372"/>
      <c r="GHH5" s="372"/>
      <c r="GHI5" s="372"/>
      <c r="GHJ5" s="372"/>
      <c r="GHK5" s="372"/>
      <c r="GHL5" s="372"/>
      <c r="GHM5" s="372"/>
      <c r="GHN5" s="372"/>
      <c r="GHO5" s="372"/>
      <c r="GHP5" s="372"/>
      <c r="GHQ5" s="372"/>
      <c r="GHR5" s="372"/>
      <c r="GHS5" s="372"/>
      <c r="GHT5" s="372"/>
      <c r="GHU5" s="372"/>
      <c r="GHV5" s="372"/>
      <c r="GHW5" s="372"/>
      <c r="GHX5" s="372"/>
      <c r="GHY5" s="372"/>
      <c r="GHZ5" s="372"/>
      <c r="GIA5" s="372"/>
      <c r="GIB5" s="372"/>
      <c r="GIC5" s="372"/>
      <c r="GID5" s="372"/>
      <c r="GIE5" s="372"/>
      <c r="GIF5" s="372"/>
      <c r="GIG5" s="372"/>
      <c r="GIH5" s="372"/>
      <c r="GII5" s="372"/>
      <c r="GIJ5" s="372"/>
      <c r="GIK5" s="372"/>
      <c r="GIL5" s="372"/>
      <c r="GIM5" s="372"/>
      <c r="GIN5" s="372"/>
      <c r="GIO5" s="372"/>
      <c r="GIP5" s="372"/>
      <c r="GIQ5" s="372"/>
      <c r="GIR5" s="372"/>
      <c r="GIS5" s="372"/>
      <c r="GIT5" s="372"/>
      <c r="GIU5" s="372"/>
      <c r="GIV5" s="372"/>
      <c r="GIW5" s="372"/>
      <c r="GIX5" s="372"/>
      <c r="GIY5" s="372"/>
      <c r="GIZ5" s="372"/>
      <c r="GJA5" s="372"/>
      <c r="GJB5" s="372"/>
      <c r="GJC5" s="372"/>
      <c r="GJD5" s="372"/>
      <c r="GJE5" s="372"/>
      <c r="GJF5" s="372"/>
      <c r="GJG5" s="372"/>
      <c r="GJH5" s="372"/>
      <c r="GJI5" s="372"/>
      <c r="GJJ5" s="372"/>
      <c r="GJK5" s="372"/>
      <c r="GJL5" s="372"/>
      <c r="GJM5" s="372"/>
      <c r="GJN5" s="372"/>
      <c r="GJO5" s="372"/>
      <c r="GJP5" s="372"/>
      <c r="GJQ5" s="372"/>
      <c r="GJR5" s="372"/>
      <c r="GJS5" s="372"/>
      <c r="GJT5" s="372"/>
      <c r="GJU5" s="372"/>
      <c r="GJV5" s="372"/>
      <c r="GJW5" s="372"/>
      <c r="GJX5" s="372"/>
      <c r="GJY5" s="372"/>
      <c r="GJZ5" s="372"/>
      <c r="GKA5" s="372"/>
      <c r="GKB5" s="372"/>
      <c r="GKC5" s="372"/>
      <c r="GKD5" s="372"/>
      <c r="GKE5" s="372"/>
      <c r="GKF5" s="372"/>
      <c r="GKG5" s="372"/>
      <c r="GKH5" s="372"/>
      <c r="GKI5" s="372"/>
      <c r="GKJ5" s="372"/>
      <c r="GKK5" s="372"/>
      <c r="GKL5" s="372"/>
      <c r="GKM5" s="372"/>
      <c r="GKN5" s="372"/>
      <c r="GKO5" s="372"/>
      <c r="GKP5" s="372"/>
      <c r="GKQ5" s="372"/>
      <c r="GKR5" s="372"/>
      <c r="GKS5" s="372"/>
      <c r="GKT5" s="372"/>
      <c r="GKU5" s="372"/>
      <c r="GKV5" s="372"/>
      <c r="GKW5" s="372"/>
      <c r="GKX5" s="372"/>
      <c r="GKY5" s="372"/>
      <c r="GKZ5" s="372"/>
      <c r="GLA5" s="372"/>
      <c r="GLB5" s="372"/>
      <c r="GLC5" s="372"/>
      <c r="GLD5" s="372"/>
      <c r="GLE5" s="372"/>
      <c r="GLF5" s="372"/>
      <c r="GLG5" s="372"/>
      <c r="GLH5" s="372"/>
      <c r="GLI5" s="372"/>
      <c r="GLJ5" s="372"/>
      <c r="GLK5" s="372"/>
      <c r="GLL5" s="372"/>
      <c r="GLM5" s="372"/>
      <c r="GLN5" s="372"/>
      <c r="GLO5" s="372"/>
      <c r="GLP5" s="372"/>
      <c r="GLQ5" s="372"/>
      <c r="GLR5" s="372"/>
      <c r="GLS5" s="372"/>
      <c r="GLT5" s="372"/>
      <c r="GLU5" s="372"/>
      <c r="GLV5" s="372"/>
      <c r="GLW5" s="372"/>
      <c r="GLX5" s="372"/>
      <c r="GLY5" s="372"/>
      <c r="GLZ5" s="372"/>
      <c r="GMA5" s="372"/>
      <c r="GMB5" s="372"/>
      <c r="GMC5" s="372"/>
      <c r="GMD5" s="372"/>
      <c r="GME5" s="372"/>
      <c r="GMF5" s="372"/>
      <c r="GMG5" s="372"/>
      <c r="GMH5" s="372"/>
      <c r="GMI5" s="372"/>
      <c r="GMJ5" s="372"/>
      <c r="GMK5" s="372"/>
      <c r="GML5" s="372"/>
      <c r="GMM5" s="372"/>
      <c r="GMN5" s="372"/>
      <c r="GMO5" s="372"/>
      <c r="GMP5" s="372"/>
      <c r="GMQ5" s="372"/>
      <c r="GMR5" s="372"/>
      <c r="GMS5" s="372"/>
      <c r="GMT5" s="372"/>
      <c r="GMU5" s="372"/>
      <c r="GMV5" s="372"/>
      <c r="GMW5" s="372"/>
      <c r="GMX5" s="372"/>
      <c r="GMY5" s="372"/>
      <c r="GMZ5" s="372"/>
      <c r="GNA5" s="372"/>
      <c r="GNB5" s="372"/>
      <c r="GNC5" s="372"/>
      <c r="GND5" s="372"/>
      <c r="GNE5" s="372"/>
      <c r="GNF5" s="372"/>
      <c r="GNG5" s="372"/>
      <c r="GNH5" s="372"/>
      <c r="GNI5" s="372"/>
      <c r="GNJ5" s="372"/>
      <c r="GNK5" s="372"/>
      <c r="GNL5" s="372"/>
      <c r="GNM5" s="372"/>
      <c r="GNN5" s="372"/>
      <c r="GNO5" s="372"/>
      <c r="GNP5" s="372"/>
      <c r="GNQ5" s="372"/>
      <c r="GNR5" s="372"/>
      <c r="GNS5" s="372"/>
      <c r="GNT5" s="372"/>
      <c r="GNU5" s="372"/>
      <c r="GNV5" s="372"/>
      <c r="GNW5" s="372"/>
      <c r="GNX5" s="372"/>
      <c r="GNY5" s="372"/>
      <c r="GNZ5" s="372"/>
      <c r="GOA5" s="372"/>
      <c r="GOB5" s="372"/>
      <c r="GOC5" s="372"/>
      <c r="GOD5" s="372"/>
      <c r="GOE5" s="372"/>
      <c r="GOF5" s="372"/>
      <c r="GOG5" s="372"/>
      <c r="GOH5" s="372"/>
      <c r="GOI5" s="372"/>
      <c r="GOJ5" s="372"/>
      <c r="GOK5" s="372"/>
      <c r="GOL5" s="372"/>
      <c r="GOM5" s="372"/>
      <c r="GON5" s="372"/>
      <c r="GOO5" s="372"/>
      <c r="GOP5" s="372"/>
      <c r="GOQ5" s="372"/>
      <c r="GOR5" s="372"/>
      <c r="GOS5" s="372"/>
      <c r="GOT5" s="372"/>
      <c r="GOU5" s="372"/>
      <c r="GOV5" s="372"/>
      <c r="GOW5" s="372"/>
      <c r="GOX5" s="372"/>
      <c r="GOY5" s="372"/>
      <c r="GOZ5" s="372"/>
      <c r="GPA5" s="372"/>
      <c r="GPB5" s="372"/>
      <c r="GPC5" s="372"/>
      <c r="GPD5" s="372"/>
      <c r="GPE5" s="372"/>
      <c r="GPF5" s="372"/>
      <c r="GPG5" s="372"/>
      <c r="GPH5" s="372"/>
      <c r="GPI5" s="372"/>
      <c r="GPJ5" s="372"/>
      <c r="GPK5" s="372"/>
      <c r="GPL5" s="372"/>
      <c r="GPM5" s="372"/>
      <c r="GPN5" s="372"/>
      <c r="GPO5" s="372"/>
      <c r="GPP5" s="372"/>
      <c r="GPQ5" s="372"/>
      <c r="GPR5" s="372"/>
      <c r="GPS5" s="372"/>
      <c r="GPT5" s="372"/>
      <c r="GPU5" s="372"/>
      <c r="GPV5" s="372"/>
      <c r="GPW5" s="372"/>
      <c r="GPX5" s="372"/>
      <c r="GPY5" s="372"/>
      <c r="GPZ5" s="372"/>
      <c r="GQA5" s="372"/>
      <c r="GQB5" s="372"/>
      <c r="GQC5" s="372"/>
      <c r="GQD5" s="372"/>
      <c r="GQE5" s="372"/>
      <c r="GQF5" s="372"/>
      <c r="GQG5" s="372"/>
      <c r="GQH5" s="372"/>
      <c r="GQI5" s="372"/>
      <c r="GQJ5" s="372"/>
      <c r="GQK5" s="372"/>
      <c r="GQL5" s="372"/>
      <c r="GQM5" s="372"/>
      <c r="GQN5" s="372"/>
      <c r="GQO5" s="372"/>
      <c r="GQP5" s="372"/>
      <c r="GQQ5" s="372"/>
      <c r="GQR5" s="372"/>
      <c r="GQS5" s="372"/>
      <c r="GQT5" s="372"/>
      <c r="GQU5" s="372"/>
      <c r="GQV5" s="372"/>
      <c r="GQW5" s="372"/>
      <c r="GQX5" s="372"/>
      <c r="GQY5" s="372"/>
      <c r="GQZ5" s="372"/>
      <c r="GRA5" s="372"/>
      <c r="GRB5" s="372"/>
      <c r="GRC5" s="372"/>
      <c r="GRD5" s="372"/>
      <c r="GRE5" s="372"/>
      <c r="GRF5" s="372"/>
      <c r="GRG5" s="372"/>
      <c r="GRH5" s="372"/>
      <c r="GRI5" s="372"/>
      <c r="GRJ5" s="372"/>
      <c r="GRK5" s="372"/>
      <c r="GRL5" s="372"/>
      <c r="GRM5" s="372"/>
      <c r="GRN5" s="372"/>
      <c r="GRO5" s="372"/>
      <c r="GRP5" s="372"/>
      <c r="GRQ5" s="372"/>
      <c r="GRR5" s="372"/>
      <c r="GRS5" s="372"/>
      <c r="GRT5" s="372"/>
      <c r="GRU5" s="372"/>
      <c r="GRV5" s="372"/>
      <c r="GRW5" s="372"/>
      <c r="GRX5" s="372"/>
      <c r="GRY5" s="372"/>
      <c r="GRZ5" s="372"/>
      <c r="GSA5" s="372"/>
      <c r="GSB5" s="372"/>
      <c r="GSC5" s="372"/>
      <c r="GSD5" s="372"/>
      <c r="GSE5" s="372"/>
      <c r="GSF5" s="372"/>
      <c r="GSG5" s="372"/>
      <c r="GSH5" s="372"/>
      <c r="GSI5" s="372"/>
      <c r="GSJ5" s="372"/>
      <c r="GSK5" s="372"/>
      <c r="GSL5" s="372"/>
      <c r="GSM5" s="372"/>
      <c r="GSN5" s="372"/>
      <c r="GSO5" s="372"/>
      <c r="GSP5" s="372"/>
      <c r="GSQ5" s="372"/>
      <c r="GSR5" s="372"/>
      <c r="GSS5" s="372"/>
      <c r="GST5" s="372"/>
      <c r="GSU5" s="372"/>
      <c r="GSV5" s="372"/>
      <c r="GSW5" s="372"/>
      <c r="GSX5" s="372"/>
      <c r="GSY5" s="372"/>
      <c r="GSZ5" s="372"/>
      <c r="GTA5" s="372"/>
      <c r="GTB5" s="372"/>
      <c r="GTC5" s="372"/>
      <c r="GTD5" s="372"/>
      <c r="GTE5" s="372"/>
      <c r="GTF5" s="372"/>
      <c r="GTG5" s="372"/>
      <c r="GTH5" s="372"/>
      <c r="GTI5" s="372"/>
      <c r="GTJ5" s="372"/>
      <c r="GTK5" s="372"/>
      <c r="GTL5" s="372"/>
      <c r="GTM5" s="372"/>
      <c r="GTN5" s="372"/>
      <c r="GTO5" s="372"/>
      <c r="GTP5" s="372"/>
      <c r="GTQ5" s="372"/>
      <c r="GTR5" s="372"/>
      <c r="GTS5" s="372"/>
      <c r="GTT5" s="372"/>
      <c r="GTU5" s="372"/>
      <c r="GTV5" s="372"/>
      <c r="GTW5" s="372"/>
      <c r="GTX5" s="372"/>
      <c r="GTY5" s="372"/>
      <c r="GTZ5" s="372"/>
      <c r="GUA5" s="372"/>
      <c r="GUB5" s="372"/>
      <c r="GUC5" s="372"/>
      <c r="GUD5" s="372"/>
      <c r="GUE5" s="372"/>
      <c r="GUF5" s="372"/>
      <c r="GUG5" s="372"/>
      <c r="GUH5" s="372"/>
      <c r="GUI5" s="372"/>
      <c r="GUJ5" s="372"/>
      <c r="GUK5" s="372"/>
      <c r="GUL5" s="372"/>
      <c r="GUM5" s="372"/>
      <c r="GUN5" s="372"/>
      <c r="GUO5" s="372"/>
      <c r="GUP5" s="372"/>
      <c r="GUQ5" s="372"/>
      <c r="GUR5" s="372"/>
      <c r="GUS5" s="372"/>
      <c r="GUT5" s="372"/>
      <c r="GUU5" s="372"/>
      <c r="GUV5" s="372"/>
      <c r="GUW5" s="372"/>
      <c r="GUX5" s="372"/>
      <c r="GUY5" s="372"/>
      <c r="GUZ5" s="372"/>
      <c r="GVA5" s="372"/>
      <c r="GVB5" s="372"/>
      <c r="GVC5" s="372"/>
      <c r="GVD5" s="372"/>
      <c r="GVE5" s="372"/>
      <c r="GVF5" s="372"/>
      <c r="GVG5" s="372"/>
      <c r="GVH5" s="372"/>
      <c r="GVI5" s="372"/>
      <c r="GVJ5" s="372"/>
      <c r="GVK5" s="372"/>
      <c r="GVL5" s="372"/>
      <c r="GVM5" s="372"/>
      <c r="GVN5" s="372"/>
      <c r="GVO5" s="372"/>
      <c r="GVP5" s="372"/>
      <c r="GVQ5" s="372"/>
      <c r="GVR5" s="372"/>
      <c r="GVS5" s="372"/>
      <c r="GVT5" s="372"/>
      <c r="GVU5" s="372"/>
      <c r="GVV5" s="372"/>
      <c r="GVW5" s="372"/>
      <c r="GVX5" s="372"/>
      <c r="GVY5" s="372"/>
      <c r="GVZ5" s="372"/>
      <c r="GWA5" s="372"/>
      <c r="GWB5" s="372"/>
      <c r="GWC5" s="372"/>
      <c r="GWD5" s="372"/>
      <c r="GWE5" s="372"/>
      <c r="GWF5" s="372"/>
      <c r="GWG5" s="372"/>
      <c r="GWH5" s="372"/>
      <c r="GWI5" s="372"/>
      <c r="GWJ5" s="372"/>
      <c r="GWK5" s="372"/>
      <c r="GWL5" s="372"/>
      <c r="GWM5" s="372"/>
      <c r="GWN5" s="372"/>
      <c r="GWO5" s="372"/>
      <c r="GWP5" s="372"/>
      <c r="GWQ5" s="372"/>
      <c r="GWR5" s="372"/>
      <c r="GWS5" s="372"/>
      <c r="GWT5" s="372"/>
      <c r="GWU5" s="372"/>
      <c r="GWV5" s="372"/>
      <c r="GWW5" s="372"/>
      <c r="GWX5" s="372"/>
      <c r="GWY5" s="372"/>
      <c r="GWZ5" s="372"/>
      <c r="GXA5" s="372"/>
      <c r="GXB5" s="372"/>
      <c r="GXC5" s="372"/>
      <c r="GXD5" s="372"/>
      <c r="GXE5" s="372"/>
      <c r="GXF5" s="372"/>
      <c r="GXG5" s="372"/>
      <c r="GXH5" s="372"/>
      <c r="GXI5" s="372"/>
      <c r="GXJ5" s="372"/>
      <c r="GXK5" s="372"/>
      <c r="GXL5" s="372"/>
      <c r="GXM5" s="372"/>
      <c r="GXN5" s="372"/>
      <c r="GXO5" s="372"/>
      <c r="GXP5" s="372"/>
      <c r="GXQ5" s="372"/>
      <c r="GXR5" s="372"/>
      <c r="GXS5" s="372"/>
      <c r="GXT5" s="372"/>
      <c r="GXU5" s="372"/>
      <c r="GXV5" s="372"/>
      <c r="GXW5" s="372"/>
      <c r="GXX5" s="372"/>
      <c r="GXY5" s="372"/>
      <c r="GXZ5" s="372"/>
      <c r="GYA5" s="372"/>
      <c r="GYB5" s="372"/>
      <c r="GYC5" s="372"/>
      <c r="GYD5" s="372"/>
      <c r="GYE5" s="372"/>
      <c r="GYF5" s="372"/>
      <c r="GYG5" s="372"/>
      <c r="GYH5" s="372"/>
      <c r="GYI5" s="372"/>
      <c r="GYJ5" s="372"/>
      <c r="GYK5" s="372"/>
      <c r="GYL5" s="372"/>
      <c r="GYM5" s="372"/>
      <c r="GYN5" s="372"/>
      <c r="GYO5" s="372"/>
      <c r="GYP5" s="372"/>
      <c r="GYQ5" s="372"/>
      <c r="GYR5" s="372"/>
      <c r="GYS5" s="372"/>
      <c r="GYT5" s="372"/>
      <c r="GYU5" s="372"/>
      <c r="GYV5" s="372"/>
      <c r="GYW5" s="372"/>
      <c r="GYX5" s="372"/>
      <c r="GYY5" s="372"/>
      <c r="GYZ5" s="372"/>
      <c r="GZA5" s="372"/>
      <c r="GZB5" s="372"/>
      <c r="GZC5" s="372"/>
      <c r="GZD5" s="372"/>
      <c r="GZE5" s="372"/>
      <c r="GZF5" s="372"/>
      <c r="GZG5" s="372"/>
      <c r="GZH5" s="372"/>
      <c r="GZI5" s="372"/>
      <c r="GZJ5" s="372"/>
      <c r="GZK5" s="372"/>
      <c r="GZL5" s="372"/>
      <c r="GZM5" s="372"/>
      <c r="GZN5" s="372"/>
      <c r="GZO5" s="372"/>
      <c r="GZP5" s="372"/>
      <c r="GZQ5" s="372"/>
      <c r="GZR5" s="372"/>
      <c r="GZS5" s="372"/>
      <c r="GZT5" s="372"/>
      <c r="GZU5" s="372"/>
      <c r="GZV5" s="372"/>
      <c r="GZW5" s="372"/>
      <c r="GZX5" s="372"/>
      <c r="GZY5" s="372"/>
      <c r="GZZ5" s="372"/>
      <c r="HAA5" s="372"/>
      <c r="HAB5" s="372"/>
      <c r="HAC5" s="372"/>
      <c r="HAD5" s="372"/>
      <c r="HAE5" s="372"/>
      <c r="HAF5" s="372"/>
      <c r="HAG5" s="372"/>
      <c r="HAH5" s="372"/>
      <c r="HAI5" s="372"/>
      <c r="HAJ5" s="372"/>
      <c r="HAK5" s="372"/>
      <c r="HAL5" s="372"/>
      <c r="HAM5" s="372"/>
      <c r="HAN5" s="372"/>
      <c r="HAO5" s="372"/>
      <c r="HAP5" s="372"/>
      <c r="HAQ5" s="372"/>
      <c r="HAR5" s="372"/>
      <c r="HAS5" s="372"/>
      <c r="HAT5" s="372"/>
      <c r="HAU5" s="372"/>
      <c r="HAV5" s="372"/>
      <c r="HAW5" s="372"/>
      <c r="HAX5" s="372"/>
      <c r="HAY5" s="372"/>
      <c r="HAZ5" s="372"/>
      <c r="HBA5" s="372"/>
      <c r="HBB5" s="372"/>
      <c r="HBC5" s="372"/>
      <c r="HBD5" s="372"/>
      <c r="HBE5" s="372"/>
      <c r="HBF5" s="372"/>
      <c r="HBG5" s="372"/>
      <c r="HBH5" s="372"/>
      <c r="HBI5" s="372"/>
      <c r="HBJ5" s="372"/>
      <c r="HBK5" s="372"/>
      <c r="HBL5" s="372"/>
      <c r="HBM5" s="372"/>
      <c r="HBN5" s="372"/>
      <c r="HBO5" s="372"/>
      <c r="HBP5" s="372"/>
      <c r="HBQ5" s="372"/>
      <c r="HBR5" s="372"/>
      <c r="HBS5" s="372"/>
      <c r="HBT5" s="372"/>
      <c r="HBU5" s="372"/>
      <c r="HBV5" s="372"/>
      <c r="HBW5" s="372"/>
      <c r="HBX5" s="372"/>
      <c r="HBY5" s="372"/>
      <c r="HBZ5" s="372"/>
      <c r="HCA5" s="372"/>
      <c r="HCB5" s="372"/>
      <c r="HCC5" s="372"/>
      <c r="HCD5" s="372"/>
      <c r="HCE5" s="372"/>
      <c r="HCF5" s="372"/>
      <c r="HCG5" s="372"/>
      <c r="HCH5" s="372"/>
      <c r="HCI5" s="372"/>
      <c r="HCJ5" s="372"/>
      <c r="HCK5" s="372"/>
      <c r="HCL5" s="372"/>
      <c r="HCM5" s="372"/>
      <c r="HCN5" s="372"/>
      <c r="HCO5" s="372"/>
      <c r="HCP5" s="372"/>
      <c r="HCQ5" s="372"/>
      <c r="HCR5" s="372"/>
      <c r="HCS5" s="372"/>
      <c r="HCT5" s="372"/>
      <c r="HCU5" s="372"/>
      <c r="HCV5" s="372"/>
      <c r="HCW5" s="372"/>
      <c r="HCX5" s="372"/>
      <c r="HCY5" s="372"/>
      <c r="HCZ5" s="372"/>
      <c r="HDA5" s="372"/>
      <c r="HDB5" s="372"/>
      <c r="HDC5" s="372"/>
      <c r="HDD5" s="372"/>
      <c r="HDE5" s="372"/>
      <c r="HDF5" s="372"/>
      <c r="HDG5" s="372"/>
      <c r="HDH5" s="372"/>
      <c r="HDI5" s="372"/>
      <c r="HDJ5" s="372"/>
      <c r="HDK5" s="372"/>
      <c r="HDL5" s="372"/>
      <c r="HDM5" s="372"/>
      <c r="HDN5" s="372"/>
      <c r="HDO5" s="372"/>
      <c r="HDP5" s="372"/>
      <c r="HDQ5" s="372"/>
      <c r="HDR5" s="372"/>
      <c r="HDS5" s="372"/>
      <c r="HDT5" s="372"/>
      <c r="HDU5" s="372"/>
      <c r="HDV5" s="372"/>
      <c r="HDW5" s="372"/>
      <c r="HDX5" s="372"/>
      <c r="HDY5" s="372"/>
      <c r="HDZ5" s="372"/>
      <c r="HEA5" s="372"/>
      <c r="HEB5" s="372"/>
      <c r="HEC5" s="372"/>
      <c r="HED5" s="372"/>
      <c r="HEE5" s="372"/>
      <c r="HEF5" s="372"/>
      <c r="HEG5" s="372"/>
      <c r="HEH5" s="372"/>
      <c r="HEI5" s="372"/>
      <c r="HEJ5" s="372"/>
      <c r="HEK5" s="372"/>
      <c r="HEL5" s="372"/>
      <c r="HEM5" s="372"/>
      <c r="HEN5" s="372"/>
      <c r="HEO5" s="372"/>
      <c r="HEP5" s="372"/>
      <c r="HEQ5" s="372"/>
      <c r="HER5" s="372"/>
      <c r="HES5" s="372"/>
      <c r="HET5" s="372"/>
      <c r="HEU5" s="372"/>
      <c r="HEV5" s="372"/>
      <c r="HEW5" s="372"/>
      <c r="HEX5" s="372"/>
      <c r="HEY5" s="372"/>
      <c r="HEZ5" s="372"/>
      <c r="HFA5" s="372"/>
      <c r="HFB5" s="372"/>
      <c r="HFC5" s="372"/>
      <c r="HFD5" s="372"/>
      <c r="HFE5" s="372"/>
      <c r="HFF5" s="372"/>
      <c r="HFG5" s="372"/>
      <c r="HFH5" s="372"/>
      <c r="HFI5" s="372"/>
      <c r="HFJ5" s="372"/>
      <c r="HFK5" s="372"/>
      <c r="HFL5" s="372"/>
      <c r="HFM5" s="372"/>
      <c r="HFN5" s="372"/>
      <c r="HFO5" s="372"/>
      <c r="HFP5" s="372"/>
      <c r="HFQ5" s="372"/>
      <c r="HFR5" s="372"/>
      <c r="HFS5" s="372"/>
      <c r="HFT5" s="372"/>
      <c r="HFU5" s="372"/>
      <c r="HFV5" s="372"/>
      <c r="HFW5" s="372"/>
      <c r="HFX5" s="372"/>
      <c r="HFY5" s="372"/>
      <c r="HFZ5" s="372"/>
      <c r="HGA5" s="372"/>
      <c r="HGB5" s="372"/>
      <c r="HGC5" s="372"/>
      <c r="HGD5" s="372"/>
      <c r="HGE5" s="372"/>
      <c r="HGF5" s="372"/>
      <c r="HGG5" s="372"/>
      <c r="HGH5" s="372"/>
      <c r="HGI5" s="372"/>
      <c r="HGJ5" s="372"/>
      <c r="HGK5" s="372"/>
      <c r="HGL5" s="372"/>
      <c r="HGM5" s="372"/>
      <c r="HGN5" s="372"/>
      <c r="HGO5" s="372"/>
      <c r="HGP5" s="372"/>
      <c r="HGQ5" s="372"/>
      <c r="HGR5" s="372"/>
      <c r="HGS5" s="372"/>
      <c r="HGT5" s="372"/>
      <c r="HGU5" s="372"/>
      <c r="HGV5" s="372"/>
      <c r="HGW5" s="372"/>
      <c r="HGX5" s="372"/>
      <c r="HGY5" s="372"/>
      <c r="HGZ5" s="372"/>
      <c r="HHA5" s="372"/>
      <c r="HHB5" s="372"/>
      <c r="HHC5" s="372"/>
      <c r="HHD5" s="372"/>
      <c r="HHE5" s="372"/>
      <c r="HHF5" s="372"/>
      <c r="HHG5" s="372"/>
      <c r="HHH5" s="372"/>
      <c r="HHI5" s="372"/>
      <c r="HHJ5" s="372"/>
      <c r="HHK5" s="372"/>
      <c r="HHL5" s="372"/>
      <c r="HHM5" s="372"/>
      <c r="HHN5" s="372"/>
      <c r="HHO5" s="372"/>
      <c r="HHP5" s="372"/>
      <c r="HHQ5" s="372"/>
      <c r="HHR5" s="372"/>
      <c r="HHS5" s="372"/>
      <c r="HHT5" s="372"/>
      <c r="HHU5" s="372"/>
      <c r="HHV5" s="372"/>
      <c r="HHW5" s="372"/>
      <c r="HHX5" s="372"/>
      <c r="HHY5" s="372"/>
      <c r="HHZ5" s="372"/>
      <c r="HIA5" s="372"/>
      <c r="HIB5" s="372"/>
      <c r="HIC5" s="372"/>
      <c r="HID5" s="372"/>
      <c r="HIE5" s="372"/>
      <c r="HIF5" s="372"/>
      <c r="HIG5" s="372"/>
      <c r="HIH5" s="372"/>
      <c r="HII5" s="372"/>
      <c r="HIJ5" s="372"/>
      <c r="HIK5" s="372"/>
      <c r="HIL5" s="372"/>
      <c r="HIM5" s="372"/>
      <c r="HIN5" s="372"/>
      <c r="HIO5" s="372"/>
      <c r="HIP5" s="372"/>
      <c r="HIQ5" s="372"/>
      <c r="HIR5" s="372"/>
      <c r="HIS5" s="372"/>
      <c r="HIT5" s="372"/>
      <c r="HIU5" s="372"/>
      <c r="HIV5" s="372"/>
      <c r="HIW5" s="372"/>
      <c r="HIX5" s="372"/>
      <c r="HIY5" s="372"/>
      <c r="HIZ5" s="372"/>
      <c r="HJA5" s="372"/>
      <c r="HJB5" s="372"/>
      <c r="HJC5" s="372"/>
      <c r="HJD5" s="372"/>
      <c r="HJE5" s="372"/>
      <c r="HJF5" s="372"/>
      <c r="HJG5" s="372"/>
      <c r="HJH5" s="372"/>
      <c r="HJI5" s="372"/>
      <c r="HJJ5" s="372"/>
      <c r="HJK5" s="372"/>
      <c r="HJL5" s="372"/>
      <c r="HJM5" s="372"/>
      <c r="HJN5" s="372"/>
      <c r="HJO5" s="372"/>
      <c r="HJP5" s="372"/>
      <c r="HJQ5" s="372"/>
      <c r="HJR5" s="372"/>
      <c r="HJS5" s="372"/>
      <c r="HJT5" s="372"/>
      <c r="HJU5" s="372"/>
      <c r="HJV5" s="372"/>
      <c r="HJW5" s="372"/>
      <c r="HJX5" s="372"/>
      <c r="HJY5" s="372"/>
      <c r="HJZ5" s="372"/>
      <c r="HKA5" s="372"/>
      <c r="HKB5" s="372"/>
      <c r="HKC5" s="372"/>
      <c r="HKD5" s="372"/>
      <c r="HKE5" s="372"/>
      <c r="HKF5" s="372"/>
      <c r="HKG5" s="372"/>
      <c r="HKH5" s="372"/>
      <c r="HKI5" s="372"/>
      <c r="HKJ5" s="372"/>
      <c r="HKK5" s="372"/>
      <c r="HKL5" s="372"/>
      <c r="HKM5" s="372"/>
      <c r="HKN5" s="372"/>
      <c r="HKO5" s="372"/>
      <c r="HKP5" s="372"/>
      <c r="HKQ5" s="372"/>
      <c r="HKR5" s="372"/>
      <c r="HKS5" s="372"/>
      <c r="HKT5" s="372"/>
      <c r="HKU5" s="372"/>
      <c r="HKV5" s="372"/>
      <c r="HKW5" s="372"/>
      <c r="HKX5" s="372"/>
      <c r="HKY5" s="372"/>
      <c r="HKZ5" s="372"/>
      <c r="HLA5" s="372"/>
      <c r="HLB5" s="372"/>
      <c r="HLC5" s="372"/>
      <c r="HLD5" s="372"/>
      <c r="HLE5" s="372"/>
      <c r="HLF5" s="372"/>
      <c r="HLG5" s="372"/>
      <c r="HLH5" s="372"/>
      <c r="HLI5" s="372"/>
      <c r="HLJ5" s="372"/>
      <c r="HLK5" s="372"/>
      <c r="HLL5" s="372"/>
      <c r="HLM5" s="372"/>
      <c r="HLN5" s="372"/>
      <c r="HLO5" s="372"/>
      <c r="HLP5" s="372"/>
      <c r="HLQ5" s="372"/>
      <c r="HLR5" s="372"/>
      <c r="HLS5" s="372"/>
      <c r="HLT5" s="372"/>
      <c r="HLU5" s="372"/>
      <c r="HLV5" s="372"/>
      <c r="HLW5" s="372"/>
      <c r="HLX5" s="372"/>
      <c r="HLY5" s="372"/>
      <c r="HLZ5" s="372"/>
      <c r="HMA5" s="372"/>
      <c r="HMB5" s="372"/>
      <c r="HMC5" s="372"/>
      <c r="HMD5" s="372"/>
      <c r="HME5" s="372"/>
      <c r="HMF5" s="372"/>
      <c r="HMG5" s="372"/>
      <c r="HMH5" s="372"/>
      <c r="HMI5" s="372"/>
      <c r="HMJ5" s="372"/>
      <c r="HMK5" s="372"/>
      <c r="HML5" s="372"/>
      <c r="HMM5" s="372"/>
      <c r="HMN5" s="372"/>
      <c r="HMO5" s="372"/>
      <c r="HMP5" s="372"/>
      <c r="HMQ5" s="372"/>
      <c r="HMR5" s="372"/>
      <c r="HMS5" s="372"/>
      <c r="HMT5" s="372"/>
      <c r="HMU5" s="372"/>
      <c r="HMV5" s="372"/>
      <c r="HMW5" s="372"/>
      <c r="HMX5" s="372"/>
      <c r="HMY5" s="372"/>
      <c r="HMZ5" s="372"/>
      <c r="HNA5" s="372"/>
      <c r="HNB5" s="372"/>
      <c r="HNC5" s="372"/>
      <c r="HND5" s="372"/>
      <c r="HNE5" s="372"/>
      <c r="HNF5" s="372"/>
      <c r="HNG5" s="372"/>
      <c r="HNH5" s="372"/>
      <c r="HNI5" s="372"/>
      <c r="HNJ5" s="372"/>
      <c r="HNK5" s="372"/>
      <c r="HNL5" s="372"/>
      <c r="HNM5" s="372"/>
      <c r="HNN5" s="372"/>
      <c r="HNO5" s="372"/>
      <c r="HNP5" s="372"/>
      <c r="HNQ5" s="372"/>
      <c r="HNR5" s="372"/>
      <c r="HNS5" s="372"/>
      <c r="HNT5" s="372"/>
      <c r="HNU5" s="372"/>
      <c r="HNV5" s="372"/>
      <c r="HNW5" s="372"/>
      <c r="HNX5" s="372"/>
      <c r="HNY5" s="372"/>
      <c r="HNZ5" s="372"/>
      <c r="HOA5" s="372"/>
      <c r="HOB5" s="372"/>
      <c r="HOC5" s="372"/>
      <c r="HOD5" s="372"/>
      <c r="HOE5" s="372"/>
      <c r="HOF5" s="372"/>
      <c r="HOG5" s="372"/>
      <c r="HOH5" s="372"/>
      <c r="HOI5" s="372"/>
      <c r="HOJ5" s="372"/>
      <c r="HOK5" s="372"/>
      <c r="HOL5" s="372"/>
      <c r="HOM5" s="372"/>
      <c r="HON5" s="372"/>
      <c r="HOO5" s="372"/>
      <c r="HOP5" s="372"/>
      <c r="HOQ5" s="372"/>
      <c r="HOR5" s="372"/>
      <c r="HOS5" s="372"/>
      <c r="HOT5" s="372"/>
      <c r="HOU5" s="372"/>
      <c r="HOV5" s="372"/>
      <c r="HOW5" s="372"/>
      <c r="HOX5" s="372"/>
      <c r="HOY5" s="372"/>
      <c r="HOZ5" s="372"/>
      <c r="HPA5" s="372"/>
      <c r="HPB5" s="372"/>
      <c r="HPC5" s="372"/>
      <c r="HPD5" s="372"/>
      <c r="HPE5" s="372"/>
      <c r="HPF5" s="372"/>
      <c r="HPG5" s="372"/>
      <c r="HPH5" s="372"/>
      <c r="HPI5" s="372"/>
      <c r="HPJ5" s="372"/>
      <c r="HPK5" s="372"/>
      <c r="HPL5" s="372"/>
      <c r="HPM5" s="372"/>
      <c r="HPN5" s="372"/>
      <c r="HPO5" s="372"/>
      <c r="HPP5" s="372"/>
      <c r="HPQ5" s="372"/>
      <c r="HPR5" s="372"/>
      <c r="HPS5" s="372"/>
      <c r="HPT5" s="372"/>
      <c r="HPU5" s="372"/>
      <c r="HPV5" s="372"/>
      <c r="HPW5" s="372"/>
      <c r="HPX5" s="372"/>
      <c r="HPY5" s="372"/>
      <c r="HPZ5" s="372"/>
      <c r="HQA5" s="372"/>
      <c r="HQB5" s="372"/>
      <c r="HQC5" s="372"/>
      <c r="HQD5" s="372"/>
      <c r="HQE5" s="372"/>
      <c r="HQF5" s="372"/>
      <c r="HQG5" s="372"/>
      <c r="HQH5" s="372"/>
      <c r="HQI5" s="372"/>
      <c r="HQJ5" s="372"/>
      <c r="HQK5" s="372"/>
      <c r="HQL5" s="372"/>
      <c r="HQM5" s="372"/>
      <c r="HQN5" s="372"/>
      <c r="HQO5" s="372"/>
      <c r="HQP5" s="372"/>
      <c r="HQQ5" s="372"/>
      <c r="HQR5" s="372"/>
      <c r="HQS5" s="372"/>
      <c r="HQT5" s="372"/>
      <c r="HQU5" s="372"/>
      <c r="HQV5" s="372"/>
      <c r="HQW5" s="372"/>
      <c r="HQX5" s="372"/>
      <c r="HQY5" s="372"/>
      <c r="HQZ5" s="372"/>
      <c r="HRA5" s="372"/>
      <c r="HRB5" s="372"/>
      <c r="HRC5" s="372"/>
      <c r="HRD5" s="372"/>
      <c r="HRE5" s="372"/>
      <c r="HRF5" s="372"/>
      <c r="HRG5" s="372"/>
      <c r="HRH5" s="372"/>
      <c r="HRI5" s="372"/>
      <c r="HRJ5" s="372"/>
      <c r="HRK5" s="372"/>
      <c r="HRL5" s="372"/>
      <c r="HRM5" s="372"/>
      <c r="HRN5" s="372"/>
      <c r="HRO5" s="372"/>
      <c r="HRP5" s="372"/>
      <c r="HRQ5" s="372"/>
      <c r="HRR5" s="372"/>
      <c r="HRS5" s="372"/>
      <c r="HRT5" s="372"/>
      <c r="HRU5" s="372"/>
      <c r="HRV5" s="372"/>
      <c r="HRW5" s="372"/>
      <c r="HRX5" s="372"/>
      <c r="HRY5" s="372"/>
      <c r="HRZ5" s="372"/>
      <c r="HSA5" s="372"/>
      <c r="HSB5" s="372"/>
      <c r="HSC5" s="372"/>
      <c r="HSD5" s="372"/>
      <c r="HSE5" s="372"/>
      <c r="HSF5" s="372"/>
      <c r="HSG5" s="372"/>
      <c r="HSH5" s="372"/>
      <c r="HSI5" s="372"/>
      <c r="HSJ5" s="372"/>
      <c r="HSK5" s="372"/>
      <c r="HSL5" s="372"/>
      <c r="HSM5" s="372"/>
      <c r="HSN5" s="372"/>
      <c r="HSO5" s="372"/>
      <c r="HSP5" s="372"/>
      <c r="HSQ5" s="372"/>
      <c r="HSR5" s="372"/>
      <c r="HSS5" s="372"/>
      <c r="HST5" s="372"/>
      <c r="HSU5" s="372"/>
      <c r="HSV5" s="372"/>
      <c r="HSW5" s="372"/>
      <c r="HSX5" s="372"/>
      <c r="HSY5" s="372"/>
      <c r="HSZ5" s="372"/>
      <c r="HTA5" s="372"/>
      <c r="HTB5" s="372"/>
      <c r="HTC5" s="372"/>
      <c r="HTD5" s="372"/>
      <c r="HTE5" s="372"/>
      <c r="HTF5" s="372"/>
      <c r="HTG5" s="372"/>
      <c r="HTH5" s="372"/>
      <c r="HTI5" s="372"/>
      <c r="HTJ5" s="372"/>
      <c r="HTK5" s="372"/>
      <c r="HTL5" s="372"/>
      <c r="HTM5" s="372"/>
      <c r="HTN5" s="372"/>
      <c r="HTO5" s="372"/>
      <c r="HTP5" s="372"/>
      <c r="HTQ5" s="372"/>
      <c r="HTR5" s="372"/>
      <c r="HTS5" s="372"/>
      <c r="HTT5" s="372"/>
      <c r="HTU5" s="372"/>
      <c r="HTV5" s="372"/>
      <c r="HTW5" s="372"/>
      <c r="HTX5" s="372"/>
      <c r="HTY5" s="372"/>
      <c r="HTZ5" s="372"/>
      <c r="HUA5" s="372"/>
      <c r="HUB5" s="372"/>
      <c r="HUC5" s="372"/>
      <c r="HUD5" s="372"/>
      <c r="HUE5" s="372"/>
      <c r="HUF5" s="372"/>
      <c r="HUG5" s="372"/>
      <c r="HUH5" s="372"/>
      <c r="HUI5" s="372"/>
      <c r="HUJ5" s="372"/>
      <c r="HUK5" s="372"/>
      <c r="HUL5" s="372"/>
      <c r="HUM5" s="372"/>
      <c r="HUN5" s="372"/>
      <c r="HUO5" s="372"/>
      <c r="HUP5" s="372"/>
      <c r="HUQ5" s="372"/>
      <c r="HUR5" s="372"/>
      <c r="HUS5" s="372"/>
      <c r="HUT5" s="372"/>
      <c r="HUU5" s="372"/>
      <c r="HUV5" s="372"/>
      <c r="HUW5" s="372"/>
      <c r="HUX5" s="372"/>
      <c r="HUY5" s="372"/>
      <c r="HUZ5" s="372"/>
      <c r="HVA5" s="372"/>
      <c r="HVB5" s="372"/>
      <c r="HVC5" s="372"/>
      <c r="HVD5" s="372"/>
      <c r="HVE5" s="372"/>
      <c r="HVF5" s="372"/>
      <c r="HVG5" s="372"/>
      <c r="HVH5" s="372"/>
      <c r="HVI5" s="372"/>
      <c r="HVJ5" s="372"/>
      <c r="HVK5" s="372"/>
      <c r="HVL5" s="372"/>
      <c r="HVM5" s="372"/>
      <c r="HVN5" s="372"/>
      <c r="HVO5" s="372"/>
      <c r="HVP5" s="372"/>
      <c r="HVQ5" s="372"/>
      <c r="HVR5" s="372"/>
      <c r="HVS5" s="372"/>
      <c r="HVT5" s="372"/>
      <c r="HVU5" s="372"/>
      <c r="HVV5" s="372"/>
      <c r="HVW5" s="372"/>
      <c r="HVX5" s="372"/>
      <c r="HVY5" s="372"/>
      <c r="HVZ5" s="372"/>
      <c r="HWA5" s="372"/>
      <c r="HWB5" s="372"/>
      <c r="HWC5" s="372"/>
      <c r="HWD5" s="372"/>
      <c r="HWE5" s="372"/>
      <c r="HWF5" s="372"/>
      <c r="HWG5" s="372"/>
      <c r="HWH5" s="372"/>
      <c r="HWI5" s="372"/>
      <c r="HWJ5" s="372"/>
      <c r="HWK5" s="372"/>
      <c r="HWL5" s="372"/>
      <c r="HWM5" s="372"/>
      <c r="HWN5" s="372"/>
      <c r="HWO5" s="372"/>
      <c r="HWP5" s="372"/>
      <c r="HWQ5" s="372"/>
      <c r="HWR5" s="372"/>
      <c r="HWS5" s="372"/>
      <c r="HWT5" s="372"/>
      <c r="HWU5" s="372"/>
      <c r="HWV5" s="372"/>
      <c r="HWW5" s="372"/>
      <c r="HWX5" s="372"/>
      <c r="HWY5" s="372"/>
      <c r="HWZ5" s="372"/>
      <c r="HXA5" s="372"/>
      <c r="HXB5" s="372"/>
      <c r="HXC5" s="372"/>
      <c r="HXD5" s="372"/>
      <c r="HXE5" s="372"/>
      <c r="HXF5" s="372"/>
      <c r="HXG5" s="372"/>
      <c r="HXH5" s="372"/>
      <c r="HXI5" s="372"/>
      <c r="HXJ5" s="372"/>
      <c r="HXK5" s="372"/>
      <c r="HXL5" s="372"/>
      <c r="HXM5" s="372"/>
      <c r="HXN5" s="372"/>
      <c r="HXO5" s="372"/>
      <c r="HXP5" s="372"/>
      <c r="HXQ5" s="372"/>
      <c r="HXR5" s="372"/>
      <c r="HXS5" s="372"/>
      <c r="HXT5" s="372"/>
      <c r="HXU5" s="372"/>
      <c r="HXV5" s="372"/>
      <c r="HXW5" s="372"/>
      <c r="HXX5" s="372"/>
      <c r="HXY5" s="372"/>
      <c r="HXZ5" s="372"/>
      <c r="HYA5" s="372"/>
      <c r="HYB5" s="372"/>
      <c r="HYC5" s="372"/>
      <c r="HYD5" s="372"/>
      <c r="HYE5" s="372"/>
      <c r="HYF5" s="372"/>
      <c r="HYG5" s="372"/>
      <c r="HYH5" s="372"/>
      <c r="HYI5" s="372"/>
      <c r="HYJ5" s="372"/>
      <c r="HYK5" s="372"/>
      <c r="HYL5" s="372"/>
      <c r="HYM5" s="372"/>
      <c r="HYN5" s="372"/>
      <c r="HYO5" s="372"/>
      <c r="HYP5" s="372"/>
      <c r="HYQ5" s="372"/>
      <c r="HYR5" s="372"/>
      <c r="HYS5" s="372"/>
      <c r="HYT5" s="372"/>
      <c r="HYU5" s="372"/>
      <c r="HYV5" s="372"/>
      <c r="HYW5" s="372"/>
      <c r="HYX5" s="372"/>
      <c r="HYY5" s="372"/>
      <c r="HYZ5" s="372"/>
      <c r="HZA5" s="372"/>
      <c r="HZB5" s="372"/>
      <c r="HZC5" s="372"/>
      <c r="HZD5" s="372"/>
      <c r="HZE5" s="372"/>
      <c r="HZF5" s="372"/>
      <c r="HZG5" s="372"/>
      <c r="HZH5" s="372"/>
      <c r="HZI5" s="372"/>
      <c r="HZJ5" s="372"/>
      <c r="HZK5" s="372"/>
      <c r="HZL5" s="372"/>
      <c r="HZM5" s="372"/>
      <c r="HZN5" s="372"/>
      <c r="HZO5" s="372"/>
      <c r="HZP5" s="372"/>
      <c r="HZQ5" s="372"/>
      <c r="HZR5" s="372"/>
      <c r="HZS5" s="372"/>
      <c r="HZT5" s="372"/>
      <c r="HZU5" s="372"/>
      <c r="HZV5" s="372"/>
      <c r="HZW5" s="372"/>
      <c r="HZX5" s="372"/>
      <c r="HZY5" s="372"/>
      <c r="HZZ5" s="372"/>
      <c r="IAA5" s="372"/>
      <c r="IAB5" s="372"/>
      <c r="IAC5" s="372"/>
      <c r="IAD5" s="372"/>
      <c r="IAE5" s="372"/>
      <c r="IAF5" s="372"/>
      <c r="IAG5" s="372"/>
      <c r="IAH5" s="372"/>
      <c r="IAI5" s="372"/>
      <c r="IAJ5" s="372"/>
      <c r="IAK5" s="372"/>
      <c r="IAL5" s="372"/>
      <c r="IAM5" s="372"/>
      <c r="IAN5" s="372"/>
      <c r="IAO5" s="372"/>
      <c r="IAP5" s="372"/>
      <c r="IAQ5" s="372"/>
      <c r="IAR5" s="372"/>
      <c r="IAS5" s="372"/>
      <c r="IAT5" s="372"/>
      <c r="IAU5" s="372"/>
      <c r="IAV5" s="372"/>
      <c r="IAW5" s="372"/>
      <c r="IAX5" s="372"/>
      <c r="IAY5" s="372"/>
      <c r="IAZ5" s="372"/>
      <c r="IBA5" s="372"/>
      <c r="IBB5" s="372"/>
      <c r="IBC5" s="372"/>
      <c r="IBD5" s="372"/>
      <c r="IBE5" s="372"/>
      <c r="IBF5" s="372"/>
      <c r="IBG5" s="372"/>
      <c r="IBH5" s="372"/>
      <c r="IBI5" s="372"/>
      <c r="IBJ5" s="372"/>
      <c r="IBK5" s="372"/>
      <c r="IBL5" s="372"/>
      <c r="IBM5" s="372"/>
      <c r="IBN5" s="372"/>
      <c r="IBO5" s="372"/>
      <c r="IBP5" s="372"/>
      <c r="IBQ5" s="372"/>
      <c r="IBR5" s="372"/>
      <c r="IBS5" s="372"/>
      <c r="IBT5" s="372"/>
      <c r="IBU5" s="372"/>
      <c r="IBV5" s="372"/>
      <c r="IBW5" s="372"/>
      <c r="IBX5" s="372"/>
      <c r="IBY5" s="372"/>
      <c r="IBZ5" s="372"/>
      <c r="ICA5" s="372"/>
      <c r="ICB5" s="372"/>
      <c r="ICC5" s="372"/>
      <c r="ICD5" s="372"/>
      <c r="ICE5" s="372"/>
      <c r="ICF5" s="372"/>
      <c r="ICG5" s="372"/>
      <c r="ICH5" s="372"/>
      <c r="ICI5" s="372"/>
      <c r="ICJ5" s="372"/>
      <c r="ICK5" s="372"/>
      <c r="ICL5" s="372"/>
      <c r="ICM5" s="372"/>
      <c r="ICN5" s="372"/>
      <c r="ICO5" s="372"/>
      <c r="ICP5" s="372"/>
      <c r="ICQ5" s="372"/>
      <c r="ICR5" s="372"/>
      <c r="ICS5" s="372"/>
      <c r="ICT5" s="372"/>
      <c r="ICU5" s="372"/>
      <c r="ICV5" s="372"/>
      <c r="ICW5" s="372"/>
      <c r="ICX5" s="372"/>
      <c r="ICY5" s="372"/>
      <c r="ICZ5" s="372"/>
      <c r="IDA5" s="372"/>
      <c r="IDB5" s="372"/>
      <c r="IDC5" s="372"/>
      <c r="IDD5" s="372"/>
      <c r="IDE5" s="372"/>
      <c r="IDF5" s="372"/>
      <c r="IDG5" s="372"/>
      <c r="IDH5" s="372"/>
      <c r="IDI5" s="372"/>
      <c r="IDJ5" s="372"/>
      <c r="IDK5" s="372"/>
      <c r="IDL5" s="372"/>
      <c r="IDM5" s="372"/>
      <c r="IDN5" s="372"/>
      <c r="IDO5" s="372"/>
      <c r="IDP5" s="372"/>
      <c r="IDQ5" s="372"/>
      <c r="IDR5" s="372"/>
      <c r="IDS5" s="372"/>
      <c r="IDT5" s="372"/>
      <c r="IDU5" s="372"/>
      <c r="IDV5" s="372"/>
      <c r="IDW5" s="372"/>
      <c r="IDX5" s="372"/>
      <c r="IDY5" s="372"/>
      <c r="IDZ5" s="372"/>
      <c r="IEA5" s="372"/>
      <c r="IEB5" s="372"/>
      <c r="IEC5" s="372"/>
      <c r="IED5" s="372"/>
      <c r="IEE5" s="372"/>
      <c r="IEF5" s="372"/>
      <c r="IEG5" s="372"/>
      <c r="IEH5" s="372"/>
      <c r="IEI5" s="372"/>
      <c r="IEJ5" s="372"/>
      <c r="IEK5" s="372"/>
      <c r="IEL5" s="372"/>
      <c r="IEM5" s="372"/>
      <c r="IEN5" s="372"/>
      <c r="IEO5" s="372"/>
      <c r="IEP5" s="372"/>
      <c r="IEQ5" s="372"/>
      <c r="IER5" s="372"/>
      <c r="IES5" s="372"/>
      <c r="IET5" s="372"/>
      <c r="IEU5" s="372"/>
      <c r="IEV5" s="372"/>
      <c r="IEW5" s="372"/>
      <c r="IEX5" s="372"/>
      <c r="IEY5" s="372"/>
      <c r="IEZ5" s="372"/>
      <c r="IFA5" s="372"/>
      <c r="IFB5" s="372"/>
      <c r="IFC5" s="372"/>
      <c r="IFD5" s="372"/>
      <c r="IFE5" s="372"/>
      <c r="IFF5" s="372"/>
      <c r="IFG5" s="372"/>
      <c r="IFH5" s="372"/>
      <c r="IFI5" s="372"/>
      <c r="IFJ5" s="372"/>
      <c r="IFK5" s="372"/>
      <c r="IFL5" s="372"/>
      <c r="IFM5" s="372"/>
      <c r="IFN5" s="372"/>
      <c r="IFO5" s="372"/>
      <c r="IFP5" s="372"/>
      <c r="IFQ5" s="372"/>
      <c r="IFR5" s="372"/>
      <c r="IFS5" s="372"/>
      <c r="IFT5" s="372"/>
      <c r="IFU5" s="372"/>
      <c r="IFV5" s="372"/>
      <c r="IFW5" s="372"/>
      <c r="IFX5" s="372"/>
      <c r="IFY5" s="372"/>
      <c r="IFZ5" s="372"/>
      <c r="IGA5" s="372"/>
      <c r="IGB5" s="372"/>
      <c r="IGC5" s="372"/>
      <c r="IGD5" s="372"/>
      <c r="IGE5" s="372"/>
      <c r="IGF5" s="372"/>
      <c r="IGG5" s="372"/>
      <c r="IGH5" s="372"/>
      <c r="IGI5" s="372"/>
      <c r="IGJ5" s="372"/>
      <c r="IGK5" s="372"/>
      <c r="IGL5" s="372"/>
      <c r="IGM5" s="372"/>
      <c r="IGN5" s="372"/>
      <c r="IGO5" s="372"/>
      <c r="IGP5" s="372"/>
      <c r="IGQ5" s="372"/>
      <c r="IGR5" s="372"/>
      <c r="IGS5" s="372"/>
      <c r="IGT5" s="372"/>
      <c r="IGU5" s="372"/>
      <c r="IGV5" s="372"/>
      <c r="IGW5" s="372"/>
      <c r="IGX5" s="372"/>
      <c r="IGY5" s="372"/>
      <c r="IGZ5" s="372"/>
      <c r="IHA5" s="372"/>
      <c r="IHB5" s="372"/>
      <c r="IHC5" s="372"/>
      <c r="IHD5" s="372"/>
      <c r="IHE5" s="372"/>
      <c r="IHF5" s="372"/>
      <c r="IHG5" s="372"/>
      <c r="IHH5" s="372"/>
      <c r="IHI5" s="372"/>
      <c r="IHJ5" s="372"/>
      <c r="IHK5" s="372"/>
      <c r="IHL5" s="372"/>
      <c r="IHM5" s="372"/>
      <c r="IHN5" s="372"/>
      <c r="IHO5" s="372"/>
      <c r="IHP5" s="372"/>
      <c r="IHQ5" s="372"/>
      <c r="IHR5" s="372"/>
      <c r="IHS5" s="372"/>
      <c r="IHT5" s="372"/>
      <c r="IHU5" s="372"/>
      <c r="IHV5" s="372"/>
      <c r="IHW5" s="372"/>
      <c r="IHX5" s="372"/>
      <c r="IHY5" s="372"/>
      <c r="IHZ5" s="372"/>
      <c r="IIA5" s="372"/>
      <c r="IIB5" s="372"/>
      <c r="IIC5" s="372"/>
      <c r="IID5" s="372"/>
      <c r="IIE5" s="372"/>
      <c r="IIF5" s="372"/>
      <c r="IIG5" s="372"/>
      <c r="IIH5" s="372"/>
      <c r="III5" s="372"/>
      <c r="IIJ5" s="372"/>
      <c r="IIK5" s="372"/>
      <c r="IIL5" s="372"/>
      <c r="IIM5" s="372"/>
      <c r="IIN5" s="372"/>
      <c r="IIO5" s="372"/>
      <c r="IIP5" s="372"/>
      <c r="IIQ5" s="372"/>
      <c r="IIR5" s="372"/>
      <c r="IIS5" s="372"/>
      <c r="IIT5" s="372"/>
      <c r="IIU5" s="372"/>
      <c r="IIV5" s="372"/>
      <c r="IIW5" s="372"/>
      <c r="IIX5" s="372"/>
      <c r="IIY5" s="372"/>
      <c r="IIZ5" s="372"/>
      <c r="IJA5" s="372"/>
      <c r="IJB5" s="372"/>
      <c r="IJC5" s="372"/>
      <c r="IJD5" s="372"/>
      <c r="IJE5" s="372"/>
      <c r="IJF5" s="372"/>
      <c r="IJG5" s="372"/>
      <c r="IJH5" s="372"/>
      <c r="IJI5" s="372"/>
      <c r="IJJ5" s="372"/>
      <c r="IJK5" s="372"/>
      <c r="IJL5" s="372"/>
      <c r="IJM5" s="372"/>
      <c r="IJN5" s="372"/>
      <c r="IJO5" s="372"/>
      <c r="IJP5" s="372"/>
      <c r="IJQ5" s="372"/>
      <c r="IJR5" s="372"/>
      <c r="IJS5" s="372"/>
      <c r="IJT5" s="372"/>
      <c r="IJU5" s="372"/>
      <c r="IJV5" s="372"/>
      <c r="IJW5" s="372"/>
      <c r="IJX5" s="372"/>
      <c r="IJY5" s="372"/>
      <c r="IJZ5" s="372"/>
      <c r="IKA5" s="372"/>
      <c r="IKB5" s="372"/>
      <c r="IKC5" s="372"/>
      <c r="IKD5" s="372"/>
      <c r="IKE5" s="372"/>
      <c r="IKF5" s="372"/>
      <c r="IKG5" s="372"/>
      <c r="IKH5" s="372"/>
      <c r="IKI5" s="372"/>
      <c r="IKJ5" s="372"/>
      <c r="IKK5" s="372"/>
      <c r="IKL5" s="372"/>
      <c r="IKM5" s="372"/>
      <c r="IKN5" s="372"/>
      <c r="IKO5" s="372"/>
      <c r="IKP5" s="372"/>
      <c r="IKQ5" s="372"/>
      <c r="IKR5" s="372"/>
      <c r="IKS5" s="372"/>
      <c r="IKT5" s="372"/>
      <c r="IKU5" s="372"/>
      <c r="IKV5" s="372"/>
      <c r="IKW5" s="372"/>
      <c r="IKX5" s="372"/>
      <c r="IKY5" s="372"/>
      <c r="IKZ5" s="372"/>
      <c r="ILA5" s="372"/>
      <c r="ILB5" s="372"/>
      <c r="ILC5" s="372"/>
      <c r="ILD5" s="372"/>
      <c r="ILE5" s="372"/>
      <c r="ILF5" s="372"/>
      <c r="ILG5" s="372"/>
      <c r="ILH5" s="372"/>
      <c r="ILI5" s="372"/>
      <c r="ILJ5" s="372"/>
      <c r="ILK5" s="372"/>
      <c r="ILL5" s="372"/>
      <c r="ILM5" s="372"/>
      <c r="ILN5" s="372"/>
      <c r="ILO5" s="372"/>
      <c r="ILP5" s="372"/>
      <c r="ILQ5" s="372"/>
      <c r="ILR5" s="372"/>
      <c r="ILS5" s="372"/>
      <c r="ILT5" s="372"/>
      <c r="ILU5" s="372"/>
      <c r="ILV5" s="372"/>
      <c r="ILW5" s="372"/>
      <c r="ILX5" s="372"/>
      <c r="ILY5" s="372"/>
      <c r="ILZ5" s="372"/>
      <c r="IMA5" s="372"/>
      <c r="IMB5" s="372"/>
      <c r="IMC5" s="372"/>
      <c r="IMD5" s="372"/>
      <c r="IME5" s="372"/>
      <c r="IMF5" s="372"/>
      <c r="IMG5" s="372"/>
      <c r="IMH5" s="372"/>
      <c r="IMI5" s="372"/>
      <c r="IMJ5" s="372"/>
      <c r="IMK5" s="372"/>
      <c r="IML5" s="372"/>
      <c r="IMM5" s="372"/>
      <c r="IMN5" s="372"/>
      <c r="IMO5" s="372"/>
      <c r="IMP5" s="372"/>
      <c r="IMQ5" s="372"/>
      <c r="IMR5" s="372"/>
      <c r="IMS5" s="372"/>
      <c r="IMT5" s="372"/>
      <c r="IMU5" s="372"/>
      <c r="IMV5" s="372"/>
      <c r="IMW5" s="372"/>
      <c r="IMX5" s="372"/>
      <c r="IMY5" s="372"/>
      <c r="IMZ5" s="372"/>
      <c r="INA5" s="372"/>
      <c r="INB5" s="372"/>
      <c r="INC5" s="372"/>
      <c r="IND5" s="372"/>
      <c r="INE5" s="372"/>
      <c r="INF5" s="372"/>
      <c r="ING5" s="372"/>
      <c r="INH5" s="372"/>
      <c r="INI5" s="372"/>
      <c r="INJ5" s="372"/>
      <c r="INK5" s="372"/>
      <c r="INL5" s="372"/>
      <c r="INM5" s="372"/>
      <c r="INN5" s="372"/>
      <c r="INO5" s="372"/>
      <c r="INP5" s="372"/>
      <c r="INQ5" s="372"/>
      <c r="INR5" s="372"/>
      <c r="INS5" s="372"/>
      <c r="INT5" s="372"/>
      <c r="INU5" s="372"/>
      <c r="INV5" s="372"/>
      <c r="INW5" s="372"/>
      <c r="INX5" s="372"/>
      <c r="INY5" s="372"/>
      <c r="INZ5" s="372"/>
      <c r="IOA5" s="372"/>
      <c r="IOB5" s="372"/>
      <c r="IOC5" s="372"/>
      <c r="IOD5" s="372"/>
      <c r="IOE5" s="372"/>
      <c r="IOF5" s="372"/>
      <c r="IOG5" s="372"/>
      <c r="IOH5" s="372"/>
      <c r="IOI5" s="372"/>
      <c r="IOJ5" s="372"/>
      <c r="IOK5" s="372"/>
      <c r="IOL5" s="372"/>
      <c r="IOM5" s="372"/>
      <c r="ION5" s="372"/>
      <c r="IOO5" s="372"/>
      <c r="IOP5" s="372"/>
      <c r="IOQ5" s="372"/>
      <c r="IOR5" s="372"/>
      <c r="IOS5" s="372"/>
      <c r="IOT5" s="372"/>
      <c r="IOU5" s="372"/>
      <c r="IOV5" s="372"/>
      <c r="IOW5" s="372"/>
      <c r="IOX5" s="372"/>
      <c r="IOY5" s="372"/>
      <c r="IOZ5" s="372"/>
      <c r="IPA5" s="372"/>
      <c r="IPB5" s="372"/>
      <c r="IPC5" s="372"/>
      <c r="IPD5" s="372"/>
      <c r="IPE5" s="372"/>
      <c r="IPF5" s="372"/>
      <c r="IPG5" s="372"/>
      <c r="IPH5" s="372"/>
      <c r="IPI5" s="372"/>
      <c r="IPJ5" s="372"/>
      <c r="IPK5" s="372"/>
      <c r="IPL5" s="372"/>
      <c r="IPM5" s="372"/>
      <c r="IPN5" s="372"/>
      <c r="IPO5" s="372"/>
      <c r="IPP5" s="372"/>
      <c r="IPQ5" s="372"/>
      <c r="IPR5" s="372"/>
      <c r="IPS5" s="372"/>
      <c r="IPT5" s="372"/>
      <c r="IPU5" s="372"/>
      <c r="IPV5" s="372"/>
      <c r="IPW5" s="372"/>
      <c r="IPX5" s="372"/>
      <c r="IPY5" s="372"/>
      <c r="IPZ5" s="372"/>
      <c r="IQA5" s="372"/>
      <c r="IQB5" s="372"/>
      <c r="IQC5" s="372"/>
      <c r="IQD5" s="372"/>
      <c r="IQE5" s="372"/>
      <c r="IQF5" s="372"/>
      <c r="IQG5" s="372"/>
      <c r="IQH5" s="372"/>
      <c r="IQI5" s="372"/>
      <c r="IQJ5" s="372"/>
      <c r="IQK5" s="372"/>
      <c r="IQL5" s="372"/>
      <c r="IQM5" s="372"/>
      <c r="IQN5" s="372"/>
      <c r="IQO5" s="372"/>
      <c r="IQP5" s="372"/>
      <c r="IQQ5" s="372"/>
      <c r="IQR5" s="372"/>
      <c r="IQS5" s="372"/>
      <c r="IQT5" s="372"/>
      <c r="IQU5" s="372"/>
      <c r="IQV5" s="372"/>
      <c r="IQW5" s="372"/>
      <c r="IQX5" s="372"/>
      <c r="IQY5" s="372"/>
      <c r="IQZ5" s="372"/>
      <c r="IRA5" s="372"/>
      <c r="IRB5" s="372"/>
      <c r="IRC5" s="372"/>
      <c r="IRD5" s="372"/>
      <c r="IRE5" s="372"/>
      <c r="IRF5" s="372"/>
      <c r="IRG5" s="372"/>
      <c r="IRH5" s="372"/>
      <c r="IRI5" s="372"/>
      <c r="IRJ5" s="372"/>
      <c r="IRK5" s="372"/>
      <c r="IRL5" s="372"/>
      <c r="IRM5" s="372"/>
      <c r="IRN5" s="372"/>
      <c r="IRO5" s="372"/>
      <c r="IRP5" s="372"/>
      <c r="IRQ5" s="372"/>
      <c r="IRR5" s="372"/>
      <c r="IRS5" s="372"/>
      <c r="IRT5" s="372"/>
      <c r="IRU5" s="372"/>
      <c r="IRV5" s="372"/>
      <c r="IRW5" s="372"/>
      <c r="IRX5" s="372"/>
      <c r="IRY5" s="372"/>
      <c r="IRZ5" s="372"/>
      <c r="ISA5" s="372"/>
      <c r="ISB5" s="372"/>
      <c r="ISC5" s="372"/>
      <c r="ISD5" s="372"/>
      <c r="ISE5" s="372"/>
      <c r="ISF5" s="372"/>
      <c r="ISG5" s="372"/>
      <c r="ISH5" s="372"/>
      <c r="ISI5" s="372"/>
      <c r="ISJ5" s="372"/>
      <c r="ISK5" s="372"/>
      <c r="ISL5" s="372"/>
      <c r="ISM5" s="372"/>
      <c r="ISN5" s="372"/>
      <c r="ISO5" s="372"/>
      <c r="ISP5" s="372"/>
      <c r="ISQ5" s="372"/>
      <c r="ISR5" s="372"/>
      <c r="ISS5" s="372"/>
      <c r="IST5" s="372"/>
      <c r="ISU5" s="372"/>
      <c r="ISV5" s="372"/>
      <c r="ISW5" s="372"/>
      <c r="ISX5" s="372"/>
      <c r="ISY5" s="372"/>
      <c r="ISZ5" s="372"/>
      <c r="ITA5" s="372"/>
      <c r="ITB5" s="372"/>
      <c r="ITC5" s="372"/>
      <c r="ITD5" s="372"/>
      <c r="ITE5" s="372"/>
      <c r="ITF5" s="372"/>
      <c r="ITG5" s="372"/>
      <c r="ITH5" s="372"/>
      <c r="ITI5" s="372"/>
      <c r="ITJ5" s="372"/>
      <c r="ITK5" s="372"/>
      <c r="ITL5" s="372"/>
      <c r="ITM5" s="372"/>
      <c r="ITN5" s="372"/>
      <c r="ITO5" s="372"/>
      <c r="ITP5" s="372"/>
      <c r="ITQ5" s="372"/>
      <c r="ITR5" s="372"/>
      <c r="ITS5" s="372"/>
      <c r="ITT5" s="372"/>
      <c r="ITU5" s="372"/>
      <c r="ITV5" s="372"/>
      <c r="ITW5" s="372"/>
      <c r="ITX5" s="372"/>
      <c r="ITY5" s="372"/>
      <c r="ITZ5" s="372"/>
      <c r="IUA5" s="372"/>
      <c r="IUB5" s="372"/>
      <c r="IUC5" s="372"/>
      <c r="IUD5" s="372"/>
      <c r="IUE5" s="372"/>
      <c r="IUF5" s="372"/>
      <c r="IUG5" s="372"/>
      <c r="IUH5" s="372"/>
      <c r="IUI5" s="372"/>
      <c r="IUJ5" s="372"/>
      <c r="IUK5" s="372"/>
      <c r="IUL5" s="372"/>
      <c r="IUM5" s="372"/>
      <c r="IUN5" s="372"/>
      <c r="IUO5" s="372"/>
      <c r="IUP5" s="372"/>
      <c r="IUQ5" s="372"/>
      <c r="IUR5" s="372"/>
      <c r="IUS5" s="372"/>
      <c r="IUT5" s="372"/>
      <c r="IUU5" s="372"/>
      <c r="IUV5" s="372"/>
      <c r="IUW5" s="372"/>
      <c r="IUX5" s="372"/>
      <c r="IUY5" s="372"/>
      <c r="IUZ5" s="372"/>
      <c r="IVA5" s="372"/>
      <c r="IVB5" s="372"/>
      <c r="IVC5" s="372"/>
      <c r="IVD5" s="372"/>
      <c r="IVE5" s="372"/>
      <c r="IVF5" s="372"/>
      <c r="IVG5" s="372"/>
      <c r="IVH5" s="372"/>
      <c r="IVI5" s="372"/>
      <c r="IVJ5" s="372"/>
      <c r="IVK5" s="372"/>
      <c r="IVL5" s="372"/>
      <c r="IVM5" s="372"/>
      <c r="IVN5" s="372"/>
      <c r="IVO5" s="372"/>
      <c r="IVP5" s="372"/>
      <c r="IVQ5" s="372"/>
      <c r="IVR5" s="372"/>
      <c r="IVS5" s="372"/>
      <c r="IVT5" s="372"/>
      <c r="IVU5" s="372"/>
      <c r="IVV5" s="372"/>
      <c r="IVW5" s="372"/>
      <c r="IVX5" s="372"/>
      <c r="IVY5" s="372"/>
      <c r="IVZ5" s="372"/>
      <c r="IWA5" s="372"/>
      <c r="IWB5" s="372"/>
      <c r="IWC5" s="372"/>
      <c r="IWD5" s="372"/>
      <c r="IWE5" s="372"/>
      <c r="IWF5" s="372"/>
      <c r="IWG5" s="372"/>
      <c r="IWH5" s="372"/>
      <c r="IWI5" s="372"/>
      <c r="IWJ5" s="372"/>
      <c r="IWK5" s="372"/>
      <c r="IWL5" s="372"/>
      <c r="IWM5" s="372"/>
      <c r="IWN5" s="372"/>
      <c r="IWO5" s="372"/>
      <c r="IWP5" s="372"/>
      <c r="IWQ5" s="372"/>
      <c r="IWR5" s="372"/>
      <c r="IWS5" s="372"/>
      <c r="IWT5" s="372"/>
      <c r="IWU5" s="372"/>
      <c r="IWV5" s="372"/>
      <c r="IWW5" s="372"/>
      <c r="IWX5" s="372"/>
      <c r="IWY5" s="372"/>
      <c r="IWZ5" s="372"/>
      <c r="IXA5" s="372"/>
      <c r="IXB5" s="372"/>
      <c r="IXC5" s="372"/>
      <c r="IXD5" s="372"/>
      <c r="IXE5" s="372"/>
      <c r="IXF5" s="372"/>
      <c r="IXG5" s="372"/>
      <c r="IXH5" s="372"/>
      <c r="IXI5" s="372"/>
      <c r="IXJ5" s="372"/>
      <c r="IXK5" s="372"/>
      <c r="IXL5" s="372"/>
      <c r="IXM5" s="372"/>
      <c r="IXN5" s="372"/>
      <c r="IXO5" s="372"/>
      <c r="IXP5" s="372"/>
      <c r="IXQ5" s="372"/>
      <c r="IXR5" s="372"/>
      <c r="IXS5" s="372"/>
      <c r="IXT5" s="372"/>
      <c r="IXU5" s="372"/>
      <c r="IXV5" s="372"/>
      <c r="IXW5" s="372"/>
      <c r="IXX5" s="372"/>
      <c r="IXY5" s="372"/>
      <c r="IXZ5" s="372"/>
      <c r="IYA5" s="372"/>
      <c r="IYB5" s="372"/>
      <c r="IYC5" s="372"/>
      <c r="IYD5" s="372"/>
      <c r="IYE5" s="372"/>
      <c r="IYF5" s="372"/>
      <c r="IYG5" s="372"/>
      <c r="IYH5" s="372"/>
      <c r="IYI5" s="372"/>
      <c r="IYJ5" s="372"/>
      <c r="IYK5" s="372"/>
      <c r="IYL5" s="372"/>
      <c r="IYM5" s="372"/>
      <c r="IYN5" s="372"/>
      <c r="IYO5" s="372"/>
      <c r="IYP5" s="372"/>
      <c r="IYQ5" s="372"/>
      <c r="IYR5" s="372"/>
      <c r="IYS5" s="372"/>
      <c r="IYT5" s="372"/>
      <c r="IYU5" s="372"/>
      <c r="IYV5" s="372"/>
      <c r="IYW5" s="372"/>
      <c r="IYX5" s="372"/>
      <c r="IYY5" s="372"/>
      <c r="IYZ5" s="372"/>
      <c r="IZA5" s="372"/>
      <c r="IZB5" s="372"/>
      <c r="IZC5" s="372"/>
      <c r="IZD5" s="372"/>
      <c r="IZE5" s="372"/>
      <c r="IZF5" s="372"/>
      <c r="IZG5" s="372"/>
      <c r="IZH5" s="372"/>
      <c r="IZI5" s="372"/>
      <c r="IZJ5" s="372"/>
      <c r="IZK5" s="372"/>
      <c r="IZL5" s="372"/>
      <c r="IZM5" s="372"/>
      <c r="IZN5" s="372"/>
      <c r="IZO5" s="372"/>
      <c r="IZP5" s="372"/>
      <c r="IZQ5" s="372"/>
      <c r="IZR5" s="372"/>
      <c r="IZS5" s="372"/>
      <c r="IZT5" s="372"/>
      <c r="IZU5" s="372"/>
      <c r="IZV5" s="372"/>
      <c r="IZW5" s="372"/>
      <c r="IZX5" s="372"/>
      <c r="IZY5" s="372"/>
      <c r="IZZ5" s="372"/>
      <c r="JAA5" s="372"/>
      <c r="JAB5" s="372"/>
      <c r="JAC5" s="372"/>
      <c r="JAD5" s="372"/>
      <c r="JAE5" s="372"/>
      <c r="JAF5" s="372"/>
      <c r="JAG5" s="372"/>
      <c r="JAH5" s="372"/>
      <c r="JAI5" s="372"/>
      <c r="JAJ5" s="372"/>
      <c r="JAK5" s="372"/>
      <c r="JAL5" s="372"/>
      <c r="JAM5" s="372"/>
      <c r="JAN5" s="372"/>
      <c r="JAO5" s="372"/>
      <c r="JAP5" s="372"/>
      <c r="JAQ5" s="372"/>
      <c r="JAR5" s="372"/>
      <c r="JAS5" s="372"/>
      <c r="JAT5" s="372"/>
      <c r="JAU5" s="372"/>
      <c r="JAV5" s="372"/>
      <c r="JAW5" s="372"/>
      <c r="JAX5" s="372"/>
      <c r="JAY5" s="372"/>
      <c r="JAZ5" s="372"/>
      <c r="JBA5" s="372"/>
      <c r="JBB5" s="372"/>
      <c r="JBC5" s="372"/>
      <c r="JBD5" s="372"/>
      <c r="JBE5" s="372"/>
      <c r="JBF5" s="372"/>
      <c r="JBG5" s="372"/>
      <c r="JBH5" s="372"/>
      <c r="JBI5" s="372"/>
      <c r="JBJ5" s="372"/>
      <c r="JBK5" s="372"/>
      <c r="JBL5" s="372"/>
      <c r="JBM5" s="372"/>
      <c r="JBN5" s="372"/>
      <c r="JBO5" s="372"/>
      <c r="JBP5" s="372"/>
      <c r="JBQ5" s="372"/>
      <c r="JBR5" s="372"/>
      <c r="JBS5" s="372"/>
      <c r="JBT5" s="372"/>
      <c r="JBU5" s="372"/>
      <c r="JBV5" s="372"/>
      <c r="JBW5" s="372"/>
      <c r="JBX5" s="372"/>
      <c r="JBY5" s="372"/>
      <c r="JBZ5" s="372"/>
      <c r="JCA5" s="372"/>
      <c r="JCB5" s="372"/>
      <c r="JCC5" s="372"/>
      <c r="JCD5" s="372"/>
      <c r="JCE5" s="372"/>
      <c r="JCF5" s="372"/>
      <c r="JCG5" s="372"/>
      <c r="JCH5" s="372"/>
      <c r="JCI5" s="372"/>
      <c r="JCJ5" s="372"/>
      <c r="JCK5" s="372"/>
      <c r="JCL5" s="372"/>
      <c r="JCM5" s="372"/>
      <c r="JCN5" s="372"/>
      <c r="JCO5" s="372"/>
      <c r="JCP5" s="372"/>
      <c r="JCQ5" s="372"/>
      <c r="JCR5" s="372"/>
      <c r="JCS5" s="372"/>
      <c r="JCT5" s="372"/>
      <c r="JCU5" s="372"/>
      <c r="JCV5" s="372"/>
      <c r="JCW5" s="372"/>
      <c r="JCX5" s="372"/>
      <c r="JCY5" s="372"/>
      <c r="JCZ5" s="372"/>
      <c r="JDA5" s="372"/>
      <c r="JDB5" s="372"/>
      <c r="JDC5" s="372"/>
      <c r="JDD5" s="372"/>
      <c r="JDE5" s="372"/>
      <c r="JDF5" s="372"/>
      <c r="JDG5" s="372"/>
      <c r="JDH5" s="372"/>
      <c r="JDI5" s="372"/>
      <c r="JDJ5" s="372"/>
      <c r="JDK5" s="372"/>
      <c r="JDL5" s="372"/>
      <c r="JDM5" s="372"/>
      <c r="JDN5" s="372"/>
      <c r="JDO5" s="372"/>
      <c r="JDP5" s="372"/>
      <c r="JDQ5" s="372"/>
      <c r="JDR5" s="372"/>
      <c r="JDS5" s="372"/>
      <c r="JDT5" s="372"/>
      <c r="JDU5" s="372"/>
      <c r="JDV5" s="372"/>
      <c r="JDW5" s="372"/>
      <c r="JDX5" s="372"/>
      <c r="JDY5" s="372"/>
      <c r="JDZ5" s="372"/>
      <c r="JEA5" s="372"/>
      <c r="JEB5" s="372"/>
      <c r="JEC5" s="372"/>
      <c r="JED5" s="372"/>
      <c r="JEE5" s="372"/>
      <c r="JEF5" s="372"/>
      <c r="JEG5" s="372"/>
      <c r="JEH5" s="372"/>
      <c r="JEI5" s="372"/>
      <c r="JEJ5" s="372"/>
      <c r="JEK5" s="372"/>
      <c r="JEL5" s="372"/>
      <c r="JEM5" s="372"/>
      <c r="JEN5" s="372"/>
      <c r="JEO5" s="372"/>
      <c r="JEP5" s="372"/>
      <c r="JEQ5" s="372"/>
      <c r="JER5" s="372"/>
      <c r="JES5" s="372"/>
      <c r="JET5" s="372"/>
      <c r="JEU5" s="372"/>
      <c r="JEV5" s="372"/>
      <c r="JEW5" s="372"/>
      <c r="JEX5" s="372"/>
      <c r="JEY5" s="372"/>
      <c r="JEZ5" s="372"/>
      <c r="JFA5" s="372"/>
      <c r="JFB5" s="372"/>
      <c r="JFC5" s="372"/>
      <c r="JFD5" s="372"/>
      <c r="JFE5" s="372"/>
      <c r="JFF5" s="372"/>
      <c r="JFG5" s="372"/>
      <c r="JFH5" s="372"/>
      <c r="JFI5" s="372"/>
      <c r="JFJ5" s="372"/>
      <c r="JFK5" s="372"/>
      <c r="JFL5" s="372"/>
      <c r="JFM5" s="372"/>
      <c r="JFN5" s="372"/>
      <c r="JFO5" s="372"/>
      <c r="JFP5" s="372"/>
      <c r="JFQ5" s="372"/>
      <c r="JFR5" s="372"/>
      <c r="JFS5" s="372"/>
      <c r="JFT5" s="372"/>
      <c r="JFU5" s="372"/>
      <c r="JFV5" s="372"/>
      <c r="JFW5" s="372"/>
      <c r="JFX5" s="372"/>
      <c r="JFY5" s="372"/>
      <c r="JFZ5" s="372"/>
      <c r="JGA5" s="372"/>
      <c r="JGB5" s="372"/>
      <c r="JGC5" s="372"/>
      <c r="JGD5" s="372"/>
      <c r="JGE5" s="372"/>
      <c r="JGF5" s="372"/>
      <c r="JGG5" s="372"/>
      <c r="JGH5" s="372"/>
      <c r="JGI5" s="372"/>
      <c r="JGJ5" s="372"/>
      <c r="JGK5" s="372"/>
      <c r="JGL5" s="372"/>
      <c r="JGM5" s="372"/>
      <c r="JGN5" s="372"/>
      <c r="JGO5" s="372"/>
      <c r="JGP5" s="372"/>
      <c r="JGQ5" s="372"/>
      <c r="JGR5" s="372"/>
      <c r="JGS5" s="372"/>
      <c r="JGT5" s="372"/>
      <c r="JGU5" s="372"/>
      <c r="JGV5" s="372"/>
      <c r="JGW5" s="372"/>
      <c r="JGX5" s="372"/>
      <c r="JGY5" s="372"/>
      <c r="JGZ5" s="372"/>
      <c r="JHA5" s="372"/>
      <c r="JHB5" s="372"/>
      <c r="JHC5" s="372"/>
      <c r="JHD5" s="372"/>
      <c r="JHE5" s="372"/>
      <c r="JHF5" s="372"/>
      <c r="JHG5" s="372"/>
      <c r="JHH5" s="372"/>
      <c r="JHI5" s="372"/>
      <c r="JHJ5" s="372"/>
      <c r="JHK5" s="372"/>
      <c r="JHL5" s="372"/>
      <c r="JHM5" s="372"/>
      <c r="JHN5" s="372"/>
      <c r="JHO5" s="372"/>
      <c r="JHP5" s="372"/>
      <c r="JHQ5" s="372"/>
      <c r="JHR5" s="372"/>
      <c r="JHS5" s="372"/>
      <c r="JHT5" s="372"/>
      <c r="JHU5" s="372"/>
      <c r="JHV5" s="372"/>
      <c r="JHW5" s="372"/>
      <c r="JHX5" s="372"/>
      <c r="JHY5" s="372"/>
      <c r="JHZ5" s="372"/>
      <c r="JIA5" s="372"/>
      <c r="JIB5" s="372"/>
      <c r="JIC5" s="372"/>
      <c r="JID5" s="372"/>
      <c r="JIE5" s="372"/>
      <c r="JIF5" s="372"/>
      <c r="JIG5" s="372"/>
      <c r="JIH5" s="372"/>
      <c r="JII5" s="372"/>
      <c r="JIJ5" s="372"/>
      <c r="JIK5" s="372"/>
      <c r="JIL5" s="372"/>
      <c r="JIM5" s="372"/>
      <c r="JIN5" s="372"/>
      <c r="JIO5" s="372"/>
      <c r="JIP5" s="372"/>
      <c r="JIQ5" s="372"/>
      <c r="JIR5" s="372"/>
      <c r="JIS5" s="372"/>
      <c r="JIT5" s="372"/>
      <c r="JIU5" s="372"/>
      <c r="JIV5" s="372"/>
      <c r="JIW5" s="372"/>
      <c r="JIX5" s="372"/>
      <c r="JIY5" s="372"/>
      <c r="JIZ5" s="372"/>
      <c r="JJA5" s="372"/>
      <c r="JJB5" s="372"/>
      <c r="JJC5" s="372"/>
      <c r="JJD5" s="372"/>
      <c r="JJE5" s="372"/>
      <c r="JJF5" s="372"/>
      <c r="JJG5" s="372"/>
      <c r="JJH5" s="372"/>
      <c r="JJI5" s="372"/>
      <c r="JJJ5" s="372"/>
      <c r="JJK5" s="372"/>
      <c r="JJL5" s="372"/>
      <c r="JJM5" s="372"/>
      <c r="JJN5" s="372"/>
      <c r="JJO5" s="372"/>
      <c r="JJP5" s="372"/>
      <c r="JJQ5" s="372"/>
      <c r="JJR5" s="372"/>
      <c r="JJS5" s="372"/>
      <c r="JJT5" s="372"/>
      <c r="JJU5" s="372"/>
      <c r="JJV5" s="372"/>
      <c r="JJW5" s="372"/>
      <c r="JJX5" s="372"/>
      <c r="JJY5" s="372"/>
      <c r="JJZ5" s="372"/>
      <c r="JKA5" s="372"/>
      <c r="JKB5" s="372"/>
      <c r="JKC5" s="372"/>
      <c r="JKD5" s="372"/>
      <c r="JKE5" s="372"/>
      <c r="JKF5" s="372"/>
      <c r="JKG5" s="372"/>
      <c r="JKH5" s="372"/>
      <c r="JKI5" s="372"/>
      <c r="JKJ5" s="372"/>
      <c r="JKK5" s="372"/>
      <c r="JKL5" s="372"/>
      <c r="JKM5" s="372"/>
      <c r="JKN5" s="372"/>
      <c r="JKO5" s="372"/>
      <c r="JKP5" s="372"/>
      <c r="JKQ5" s="372"/>
      <c r="JKR5" s="372"/>
      <c r="JKS5" s="372"/>
      <c r="JKT5" s="372"/>
      <c r="JKU5" s="372"/>
      <c r="JKV5" s="372"/>
      <c r="JKW5" s="372"/>
      <c r="JKX5" s="372"/>
      <c r="JKY5" s="372"/>
      <c r="JKZ5" s="372"/>
      <c r="JLA5" s="372"/>
      <c r="JLB5" s="372"/>
      <c r="JLC5" s="372"/>
      <c r="JLD5" s="372"/>
      <c r="JLE5" s="372"/>
      <c r="JLF5" s="372"/>
      <c r="JLG5" s="372"/>
      <c r="JLH5" s="372"/>
      <c r="JLI5" s="372"/>
      <c r="JLJ5" s="372"/>
      <c r="JLK5" s="372"/>
      <c r="JLL5" s="372"/>
      <c r="JLM5" s="372"/>
      <c r="JLN5" s="372"/>
      <c r="JLO5" s="372"/>
      <c r="JLP5" s="372"/>
      <c r="JLQ5" s="372"/>
      <c r="JLR5" s="372"/>
      <c r="JLS5" s="372"/>
      <c r="JLT5" s="372"/>
      <c r="JLU5" s="372"/>
      <c r="JLV5" s="372"/>
      <c r="JLW5" s="372"/>
      <c r="JLX5" s="372"/>
      <c r="JLY5" s="372"/>
      <c r="JLZ5" s="372"/>
      <c r="JMA5" s="372"/>
      <c r="JMB5" s="372"/>
      <c r="JMC5" s="372"/>
      <c r="JMD5" s="372"/>
      <c r="JME5" s="372"/>
      <c r="JMF5" s="372"/>
      <c r="JMG5" s="372"/>
      <c r="JMH5" s="372"/>
      <c r="JMI5" s="372"/>
      <c r="JMJ5" s="372"/>
      <c r="JMK5" s="372"/>
      <c r="JML5" s="372"/>
      <c r="JMM5" s="372"/>
      <c r="JMN5" s="372"/>
      <c r="JMO5" s="372"/>
      <c r="JMP5" s="372"/>
      <c r="JMQ5" s="372"/>
      <c r="JMR5" s="372"/>
      <c r="JMS5" s="372"/>
      <c r="JMT5" s="372"/>
      <c r="JMU5" s="372"/>
      <c r="JMV5" s="372"/>
      <c r="JMW5" s="372"/>
      <c r="JMX5" s="372"/>
      <c r="JMY5" s="372"/>
      <c r="JMZ5" s="372"/>
      <c r="JNA5" s="372"/>
      <c r="JNB5" s="372"/>
      <c r="JNC5" s="372"/>
      <c r="JND5" s="372"/>
      <c r="JNE5" s="372"/>
      <c r="JNF5" s="372"/>
      <c r="JNG5" s="372"/>
      <c r="JNH5" s="372"/>
      <c r="JNI5" s="372"/>
      <c r="JNJ5" s="372"/>
      <c r="JNK5" s="372"/>
      <c r="JNL5" s="372"/>
      <c r="JNM5" s="372"/>
      <c r="JNN5" s="372"/>
      <c r="JNO5" s="372"/>
      <c r="JNP5" s="372"/>
      <c r="JNQ5" s="372"/>
      <c r="JNR5" s="372"/>
      <c r="JNS5" s="372"/>
      <c r="JNT5" s="372"/>
      <c r="JNU5" s="372"/>
      <c r="JNV5" s="372"/>
      <c r="JNW5" s="372"/>
      <c r="JNX5" s="372"/>
      <c r="JNY5" s="372"/>
      <c r="JNZ5" s="372"/>
      <c r="JOA5" s="372"/>
      <c r="JOB5" s="372"/>
      <c r="JOC5" s="372"/>
      <c r="JOD5" s="372"/>
      <c r="JOE5" s="372"/>
      <c r="JOF5" s="372"/>
      <c r="JOG5" s="372"/>
      <c r="JOH5" s="372"/>
      <c r="JOI5" s="372"/>
      <c r="JOJ5" s="372"/>
      <c r="JOK5" s="372"/>
      <c r="JOL5" s="372"/>
      <c r="JOM5" s="372"/>
      <c r="JON5" s="372"/>
      <c r="JOO5" s="372"/>
      <c r="JOP5" s="372"/>
      <c r="JOQ5" s="372"/>
      <c r="JOR5" s="372"/>
      <c r="JOS5" s="372"/>
      <c r="JOT5" s="372"/>
      <c r="JOU5" s="372"/>
      <c r="JOV5" s="372"/>
      <c r="JOW5" s="372"/>
      <c r="JOX5" s="372"/>
      <c r="JOY5" s="372"/>
      <c r="JOZ5" s="372"/>
      <c r="JPA5" s="372"/>
      <c r="JPB5" s="372"/>
      <c r="JPC5" s="372"/>
      <c r="JPD5" s="372"/>
      <c r="JPE5" s="372"/>
      <c r="JPF5" s="372"/>
      <c r="JPG5" s="372"/>
      <c r="JPH5" s="372"/>
      <c r="JPI5" s="372"/>
      <c r="JPJ5" s="372"/>
      <c r="JPK5" s="372"/>
      <c r="JPL5" s="372"/>
      <c r="JPM5" s="372"/>
      <c r="JPN5" s="372"/>
      <c r="JPO5" s="372"/>
      <c r="JPP5" s="372"/>
      <c r="JPQ5" s="372"/>
      <c r="JPR5" s="372"/>
      <c r="JPS5" s="372"/>
      <c r="JPT5" s="372"/>
      <c r="JPU5" s="372"/>
      <c r="JPV5" s="372"/>
      <c r="JPW5" s="372"/>
      <c r="JPX5" s="372"/>
      <c r="JPY5" s="372"/>
      <c r="JPZ5" s="372"/>
      <c r="JQA5" s="372"/>
      <c r="JQB5" s="372"/>
      <c r="JQC5" s="372"/>
      <c r="JQD5" s="372"/>
      <c r="JQE5" s="372"/>
      <c r="JQF5" s="372"/>
      <c r="JQG5" s="372"/>
      <c r="JQH5" s="372"/>
      <c r="JQI5" s="372"/>
      <c r="JQJ5" s="372"/>
      <c r="JQK5" s="372"/>
      <c r="JQL5" s="372"/>
      <c r="JQM5" s="372"/>
      <c r="JQN5" s="372"/>
      <c r="JQO5" s="372"/>
      <c r="JQP5" s="372"/>
      <c r="JQQ5" s="372"/>
      <c r="JQR5" s="372"/>
      <c r="JQS5" s="372"/>
      <c r="JQT5" s="372"/>
      <c r="JQU5" s="372"/>
      <c r="JQV5" s="372"/>
      <c r="JQW5" s="372"/>
      <c r="JQX5" s="372"/>
      <c r="JQY5" s="372"/>
      <c r="JQZ5" s="372"/>
      <c r="JRA5" s="372"/>
      <c r="JRB5" s="372"/>
      <c r="JRC5" s="372"/>
      <c r="JRD5" s="372"/>
      <c r="JRE5" s="372"/>
      <c r="JRF5" s="372"/>
      <c r="JRG5" s="372"/>
      <c r="JRH5" s="372"/>
      <c r="JRI5" s="372"/>
      <c r="JRJ5" s="372"/>
      <c r="JRK5" s="372"/>
      <c r="JRL5" s="372"/>
      <c r="JRM5" s="372"/>
      <c r="JRN5" s="372"/>
      <c r="JRO5" s="372"/>
      <c r="JRP5" s="372"/>
      <c r="JRQ5" s="372"/>
      <c r="JRR5" s="372"/>
      <c r="JRS5" s="372"/>
      <c r="JRT5" s="372"/>
      <c r="JRU5" s="372"/>
      <c r="JRV5" s="372"/>
      <c r="JRW5" s="372"/>
      <c r="JRX5" s="372"/>
      <c r="JRY5" s="372"/>
      <c r="JRZ5" s="372"/>
      <c r="JSA5" s="372"/>
      <c r="JSB5" s="372"/>
      <c r="JSC5" s="372"/>
      <c r="JSD5" s="372"/>
      <c r="JSE5" s="372"/>
      <c r="JSF5" s="372"/>
      <c r="JSG5" s="372"/>
      <c r="JSH5" s="372"/>
      <c r="JSI5" s="372"/>
      <c r="JSJ5" s="372"/>
      <c r="JSK5" s="372"/>
      <c r="JSL5" s="372"/>
      <c r="JSM5" s="372"/>
      <c r="JSN5" s="372"/>
      <c r="JSO5" s="372"/>
      <c r="JSP5" s="372"/>
      <c r="JSQ5" s="372"/>
      <c r="JSR5" s="372"/>
      <c r="JSS5" s="372"/>
      <c r="JST5" s="372"/>
      <c r="JSU5" s="372"/>
      <c r="JSV5" s="372"/>
      <c r="JSW5" s="372"/>
      <c r="JSX5" s="372"/>
      <c r="JSY5" s="372"/>
      <c r="JSZ5" s="372"/>
      <c r="JTA5" s="372"/>
      <c r="JTB5" s="372"/>
      <c r="JTC5" s="372"/>
      <c r="JTD5" s="372"/>
      <c r="JTE5" s="372"/>
      <c r="JTF5" s="372"/>
      <c r="JTG5" s="372"/>
      <c r="JTH5" s="372"/>
      <c r="JTI5" s="372"/>
      <c r="JTJ5" s="372"/>
      <c r="JTK5" s="372"/>
      <c r="JTL5" s="372"/>
      <c r="JTM5" s="372"/>
      <c r="JTN5" s="372"/>
      <c r="JTO5" s="372"/>
      <c r="JTP5" s="372"/>
      <c r="JTQ5" s="372"/>
      <c r="JTR5" s="372"/>
      <c r="JTS5" s="372"/>
      <c r="JTT5" s="372"/>
      <c r="JTU5" s="372"/>
      <c r="JTV5" s="372"/>
      <c r="JTW5" s="372"/>
      <c r="JTX5" s="372"/>
      <c r="JTY5" s="372"/>
      <c r="JTZ5" s="372"/>
      <c r="JUA5" s="372"/>
      <c r="JUB5" s="372"/>
      <c r="JUC5" s="372"/>
      <c r="JUD5" s="372"/>
      <c r="JUE5" s="372"/>
      <c r="JUF5" s="372"/>
      <c r="JUG5" s="372"/>
      <c r="JUH5" s="372"/>
      <c r="JUI5" s="372"/>
      <c r="JUJ5" s="372"/>
      <c r="JUK5" s="372"/>
      <c r="JUL5" s="372"/>
      <c r="JUM5" s="372"/>
      <c r="JUN5" s="372"/>
      <c r="JUO5" s="372"/>
      <c r="JUP5" s="372"/>
      <c r="JUQ5" s="372"/>
      <c r="JUR5" s="372"/>
      <c r="JUS5" s="372"/>
      <c r="JUT5" s="372"/>
      <c r="JUU5" s="372"/>
      <c r="JUV5" s="372"/>
      <c r="JUW5" s="372"/>
      <c r="JUX5" s="372"/>
      <c r="JUY5" s="372"/>
      <c r="JUZ5" s="372"/>
      <c r="JVA5" s="372"/>
      <c r="JVB5" s="372"/>
      <c r="JVC5" s="372"/>
      <c r="JVD5" s="372"/>
      <c r="JVE5" s="372"/>
      <c r="JVF5" s="372"/>
      <c r="JVG5" s="372"/>
      <c r="JVH5" s="372"/>
      <c r="JVI5" s="372"/>
      <c r="JVJ5" s="372"/>
      <c r="JVK5" s="372"/>
      <c r="JVL5" s="372"/>
      <c r="JVM5" s="372"/>
      <c r="JVN5" s="372"/>
      <c r="JVO5" s="372"/>
      <c r="JVP5" s="372"/>
      <c r="JVQ5" s="372"/>
      <c r="JVR5" s="372"/>
      <c r="JVS5" s="372"/>
      <c r="JVT5" s="372"/>
      <c r="JVU5" s="372"/>
      <c r="JVV5" s="372"/>
      <c r="JVW5" s="372"/>
      <c r="JVX5" s="372"/>
      <c r="JVY5" s="372"/>
      <c r="JVZ5" s="372"/>
      <c r="JWA5" s="372"/>
      <c r="JWB5" s="372"/>
      <c r="JWC5" s="372"/>
      <c r="JWD5" s="372"/>
      <c r="JWE5" s="372"/>
      <c r="JWF5" s="372"/>
      <c r="JWG5" s="372"/>
      <c r="JWH5" s="372"/>
      <c r="JWI5" s="372"/>
      <c r="JWJ5" s="372"/>
      <c r="JWK5" s="372"/>
      <c r="JWL5" s="372"/>
      <c r="JWM5" s="372"/>
      <c r="JWN5" s="372"/>
      <c r="JWO5" s="372"/>
      <c r="JWP5" s="372"/>
      <c r="JWQ5" s="372"/>
      <c r="JWR5" s="372"/>
      <c r="JWS5" s="372"/>
      <c r="JWT5" s="372"/>
      <c r="JWU5" s="372"/>
      <c r="JWV5" s="372"/>
      <c r="JWW5" s="372"/>
      <c r="JWX5" s="372"/>
      <c r="JWY5" s="372"/>
      <c r="JWZ5" s="372"/>
      <c r="JXA5" s="372"/>
      <c r="JXB5" s="372"/>
      <c r="JXC5" s="372"/>
      <c r="JXD5" s="372"/>
      <c r="JXE5" s="372"/>
      <c r="JXF5" s="372"/>
      <c r="JXG5" s="372"/>
      <c r="JXH5" s="372"/>
      <c r="JXI5" s="372"/>
      <c r="JXJ5" s="372"/>
      <c r="JXK5" s="372"/>
      <c r="JXL5" s="372"/>
      <c r="JXM5" s="372"/>
      <c r="JXN5" s="372"/>
      <c r="JXO5" s="372"/>
      <c r="JXP5" s="372"/>
      <c r="JXQ5" s="372"/>
      <c r="JXR5" s="372"/>
      <c r="JXS5" s="372"/>
      <c r="JXT5" s="372"/>
      <c r="JXU5" s="372"/>
      <c r="JXV5" s="372"/>
      <c r="JXW5" s="372"/>
      <c r="JXX5" s="372"/>
      <c r="JXY5" s="372"/>
      <c r="JXZ5" s="372"/>
      <c r="JYA5" s="372"/>
      <c r="JYB5" s="372"/>
      <c r="JYC5" s="372"/>
      <c r="JYD5" s="372"/>
      <c r="JYE5" s="372"/>
      <c r="JYF5" s="372"/>
      <c r="JYG5" s="372"/>
      <c r="JYH5" s="372"/>
      <c r="JYI5" s="372"/>
      <c r="JYJ5" s="372"/>
      <c r="JYK5" s="372"/>
      <c r="JYL5" s="372"/>
      <c r="JYM5" s="372"/>
      <c r="JYN5" s="372"/>
      <c r="JYO5" s="372"/>
      <c r="JYP5" s="372"/>
      <c r="JYQ5" s="372"/>
      <c r="JYR5" s="372"/>
      <c r="JYS5" s="372"/>
      <c r="JYT5" s="372"/>
      <c r="JYU5" s="372"/>
      <c r="JYV5" s="372"/>
      <c r="JYW5" s="372"/>
      <c r="JYX5" s="372"/>
      <c r="JYY5" s="372"/>
      <c r="JYZ5" s="372"/>
      <c r="JZA5" s="372"/>
      <c r="JZB5" s="372"/>
      <c r="JZC5" s="372"/>
      <c r="JZD5" s="372"/>
      <c r="JZE5" s="372"/>
      <c r="JZF5" s="372"/>
      <c r="JZG5" s="372"/>
      <c r="JZH5" s="372"/>
      <c r="JZI5" s="372"/>
      <c r="JZJ5" s="372"/>
      <c r="JZK5" s="372"/>
      <c r="JZL5" s="372"/>
      <c r="JZM5" s="372"/>
      <c r="JZN5" s="372"/>
      <c r="JZO5" s="372"/>
      <c r="JZP5" s="372"/>
      <c r="JZQ5" s="372"/>
      <c r="JZR5" s="372"/>
      <c r="JZS5" s="372"/>
      <c r="JZT5" s="372"/>
      <c r="JZU5" s="372"/>
      <c r="JZV5" s="372"/>
      <c r="JZW5" s="372"/>
      <c r="JZX5" s="372"/>
      <c r="JZY5" s="372"/>
      <c r="JZZ5" s="372"/>
      <c r="KAA5" s="372"/>
      <c r="KAB5" s="372"/>
      <c r="KAC5" s="372"/>
      <c r="KAD5" s="372"/>
      <c r="KAE5" s="372"/>
      <c r="KAF5" s="372"/>
      <c r="KAG5" s="372"/>
      <c r="KAH5" s="372"/>
      <c r="KAI5" s="372"/>
      <c r="KAJ5" s="372"/>
      <c r="KAK5" s="372"/>
      <c r="KAL5" s="372"/>
      <c r="KAM5" s="372"/>
      <c r="KAN5" s="372"/>
      <c r="KAO5" s="372"/>
      <c r="KAP5" s="372"/>
      <c r="KAQ5" s="372"/>
      <c r="KAR5" s="372"/>
      <c r="KAS5" s="372"/>
      <c r="KAT5" s="372"/>
      <c r="KAU5" s="372"/>
      <c r="KAV5" s="372"/>
      <c r="KAW5" s="372"/>
      <c r="KAX5" s="372"/>
      <c r="KAY5" s="372"/>
      <c r="KAZ5" s="372"/>
      <c r="KBA5" s="372"/>
      <c r="KBB5" s="372"/>
      <c r="KBC5" s="372"/>
      <c r="KBD5" s="372"/>
      <c r="KBE5" s="372"/>
      <c r="KBF5" s="372"/>
      <c r="KBG5" s="372"/>
      <c r="KBH5" s="372"/>
      <c r="KBI5" s="372"/>
      <c r="KBJ5" s="372"/>
      <c r="KBK5" s="372"/>
      <c r="KBL5" s="372"/>
      <c r="KBM5" s="372"/>
      <c r="KBN5" s="372"/>
      <c r="KBO5" s="372"/>
      <c r="KBP5" s="372"/>
      <c r="KBQ5" s="372"/>
      <c r="KBR5" s="372"/>
      <c r="KBS5" s="372"/>
      <c r="KBT5" s="372"/>
      <c r="KBU5" s="372"/>
      <c r="KBV5" s="372"/>
      <c r="KBW5" s="372"/>
      <c r="KBX5" s="372"/>
      <c r="KBY5" s="372"/>
      <c r="KBZ5" s="372"/>
      <c r="KCA5" s="372"/>
      <c r="KCB5" s="372"/>
      <c r="KCC5" s="372"/>
      <c r="KCD5" s="372"/>
      <c r="KCE5" s="372"/>
      <c r="KCF5" s="372"/>
      <c r="KCG5" s="372"/>
      <c r="KCH5" s="372"/>
      <c r="KCI5" s="372"/>
      <c r="KCJ5" s="372"/>
      <c r="KCK5" s="372"/>
      <c r="KCL5" s="372"/>
      <c r="KCM5" s="372"/>
      <c r="KCN5" s="372"/>
      <c r="KCO5" s="372"/>
      <c r="KCP5" s="372"/>
      <c r="KCQ5" s="372"/>
      <c r="KCR5" s="372"/>
      <c r="KCS5" s="372"/>
      <c r="KCT5" s="372"/>
      <c r="KCU5" s="372"/>
      <c r="KCV5" s="372"/>
      <c r="KCW5" s="372"/>
      <c r="KCX5" s="372"/>
      <c r="KCY5" s="372"/>
      <c r="KCZ5" s="372"/>
      <c r="KDA5" s="372"/>
      <c r="KDB5" s="372"/>
      <c r="KDC5" s="372"/>
      <c r="KDD5" s="372"/>
      <c r="KDE5" s="372"/>
      <c r="KDF5" s="372"/>
      <c r="KDG5" s="372"/>
      <c r="KDH5" s="372"/>
      <c r="KDI5" s="372"/>
      <c r="KDJ5" s="372"/>
      <c r="KDK5" s="372"/>
      <c r="KDL5" s="372"/>
      <c r="KDM5" s="372"/>
      <c r="KDN5" s="372"/>
      <c r="KDO5" s="372"/>
      <c r="KDP5" s="372"/>
      <c r="KDQ5" s="372"/>
      <c r="KDR5" s="372"/>
      <c r="KDS5" s="372"/>
      <c r="KDT5" s="372"/>
      <c r="KDU5" s="372"/>
      <c r="KDV5" s="372"/>
      <c r="KDW5" s="372"/>
      <c r="KDX5" s="372"/>
      <c r="KDY5" s="372"/>
      <c r="KDZ5" s="372"/>
      <c r="KEA5" s="372"/>
      <c r="KEB5" s="372"/>
      <c r="KEC5" s="372"/>
      <c r="KED5" s="372"/>
      <c r="KEE5" s="372"/>
      <c r="KEF5" s="372"/>
      <c r="KEG5" s="372"/>
      <c r="KEH5" s="372"/>
      <c r="KEI5" s="372"/>
      <c r="KEJ5" s="372"/>
      <c r="KEK5" s="372"/>
      <c r="KEL5" s="372"/>
      <c r="KEM5" s="372"/>
      <c r="KEN5" s="372"/>
      <c r="KEO5" s="372"/>
      <c r="KEP5" s="372"/>
      <c r="KEQ5" s="372"/>
      <c r="KER5" s="372"/>
      <c r="KES5" s="372"/>
      <c r="KET5" s="372"/>
      <c r="KEU5" s="372"/>
      <c r="KEV5" s="372"/>
      <c r="KEW5" s="372"/>
      <c r="KEX5" s="372"/>
      <c r="KEY5" s="372"/>
      <c r="KEZ5" s="372"/>
      <c r="KFA5" s="372"/>
      <c r="KFB5" s="372"/>
      <c r="KFC5" s="372"/>
      <c r="KFD5" s="372"/>
      <c r="KFE5" s="372"/>
      <c r="KFF5" s="372"/>
      <c r="KFG5" s="372"/>
      <c r="KFH5" s="372"/>
      <c r="KFI5" s="372"/>
      <c r="KFJ5" s="372"/>
      <c r="KFK5" s="372"/>
      <c r="KFL5" s="372"/>
      <c r="KFM5" s="372"/>
      <c r="KFN5" s="372"/>
      <c r="KFO5" s="372"/>
      <c r="KFP5" s="372"/>
      <c r="KFQ5" s="372"/>
      <c r="KFR5" s="372"/>
      <c r="KFS5" s="372"/>
      <c r="KFT5" s="372"/>
      <c r="KFU5" s="372"/>
      <c r="KFV5" s="372"/>
      <c r="KFW5" s="372"/>
      <c r="KFX5" s="372"/>
      <c r="KFY5" s="372"/>
      <c r="KFZ5" s="372"/>
      <c r="KGA5" s="372"/>
      <c r="KGB5" s="372"/>
      <c r="KGC5" s="372"/>
      <c r="KGD5" s="372"/>
      <c r="KGE5" s="372"/>
      <c r="KGF5" s="372"/>
      <c r="KGG5" s="372"/>
      <c r="KGH5" s="372"/>
      <c r="KGI5" s="372"/>
      <c r="KGJ5" s="372"/>
      <c r="KGK5" s="372"/>
      <c r="KGL5" s="372"/>
      <c r="KGM5" s="372"/>
      <c r="KGN5" s="372"/>
      <c r="KGO5" s="372"/>
      <c r="KGP5" s="372"/>
      <c r="KGQ5" s="372"/>
      <c r="KGR5" s="372"/>
      <c r="KGS5" s="372"/>
      <c r="KGT5" s="372"/>
      <c r="KGU5" s="372"/>
      <c r="KGV5" s="372"/>
      <c r="KGW5" s="372"/>
      <c r="KGX5" s="372"/>
      <c r="KGY5" s="372"/>
      <c r="KGZ5" s="372"/>
      <c r="KHA5" s="372"/>
      <c r="KHB5" s="372"/>
      <c r="KHC5" s="372"/>
      <c r="KHD5" s="372"/>
      <c r="KHE5" s="372"/>
      <c r="KHF5" s="372"/>
      <c r="KHG5" s="372"/>
      <c r="KHH5" s="372"/>
      <c r="KHI5" s="372"/>
      <c r="KHJ5" s="372"/>
      <c r="KHK5" s="372"/>
      <c r="KHL5" s="372"/>
      <c r="KHM5" s="372"/>
      <c r="KHN5" s="372"/>
      <c r="KHO5" s="372"/>
      <c r="KHP5" s="372"/>
      <c r="KHQ5" s="372"/>
      <c r="KHR5" s="372"/>
      <c r="KHS5" s="372"/>
      <c r="KHT5" s="372"/>
      <c r="KHU5" s="372"/>
      <c r="KHV5" s="372"/>
      <c r="KHW5" s="372"/>
      <c r="KHX5" s="372"/>
      <c r="KHY5" s="372"/>
      <c r="KHZ5" s="372"/>
      <c r="KIA5" s="372"/>
      <c r="KIB5" s="372"/>
      <c r="KIC5" s="372"/>
      <c r="KID5" s="372"/>
      <c r="KIE5" s="372"/>
      <c r="KIF5" s="372"/>
      <c r="KIG5" s="372"/>
      <c r="KIH5" s="372"/>
      <c r="KII5" s="372"/>
      <c r="KIJ5" s="372"/>
      <c r="KIK5" s="372"/>
      <c r="KIL5" s="372"/>
      <c r="KIM5" s="372"/>
      <c r="KIN5" s="372"/>
      <c r="KIO5" s="372"/>
      <c r="KIP5" s="372"/>
      <c r="KIQ5" s="372"/>
      <c r="KIR5" s="372"/>
      <c r="KIS5" s="372"/>
      <c r="KIT5" s="372"/>
      <c r="KIU5" s="372"/>
      <c r="KIV5" s="372"/>
      <c r="KIW5" s="372"/>
      <c r="KIX5" s="372"/>
      <c r="KIY5" s="372"/>
      <c r="KIZ5" s="372"/>
      <c r="KJA5" s="372"/>
      <c r="KJB5" s="372"/>
      <c r="KJC5" s="372"/>
      <c r="KJD5" s="372"/>
      <c r="KJE5" s="372"/>
      <c r="KJF5" s="372"/>
      <c r="KJG5" s="372"/>
      <c r="KJH5" s="372"/>
      <c r="KJI5" s="372"/>
      <c r="KJJ5" s="372"/>
      <c r="KJK5" s="372"/>
      <c r="KJL5" s="372"/>
      <c r="KJM5" s="372"/>
      <c r="KJN5" s="372"/>
      <c r="KJO5" s="372"/>
      <c r="KJP5" s="372"/>
      <c r="KJQ5" s="372"/>
      <c r="KJR5" s="372"/>
      <c r="KJS5" s="372"/>
      <c r="KJT5" s="372"/>
      <c r="KJU5" s="372"/>
      <c r="KJV5" s="372"/>
      <c r="KJW5" s="372"/>
      <c r="KJX5" s="372"/>
      <c r="KJY5" s="372"/>
      <c r="KJZ5" s="372"/>
      <c r="KKA5" s="372"/>
      <c r="KKB5" s="372"/>
      <c r="KKC5" s="372"/>
      <c r="KKD5" s="372"/>
      <c r="KKE5" s="372"/>
      <c r="KKF5" s="372"/>
      <c r="KKG5" s="372"/>
      <c r="KKH5" s="372"/>
      <c r="KKI5" s="372"/>
      <c r="KKJ5" s="372"/>
      <c r="KKK5" s="372"/>
      <c r="KKL5" s="372"/>
      <c r="KKM5" s="372"/>
      <c r="KKN5" s="372"/>
      <c r="KKO5" s="372"/>
      <c r="KKP5" s="372"/>
      <c r="KKQ5" s="372"/>
      <c r="KKR5" s="372"/>
      <c r="KKS5" s="372"/>
      <c r="KKT5" s="372"/>
      <c r="KKU5" s="372"/>
      <c r="KKV5" s="372"/>
      <c r="KKW5" s="372"/>
      <c r="KKX5" s="372"/>
      <c r="KKY5" s="372"/>
      <c r="KKZ5" s="372"/>
      <c r="KLA5" s="372"/>
      <c r="KLB5" s="372"/>
      <c r="KLC5" s="372"/>
      <c r="KLD5" s="372"/>
      <c r="KLE5" s="372"/>
      <c r="KLF5" s="372"/>
      <c r="KLG5" s="372"/>
      <c r="KLH5" s="372"/>
      <c r="KLI5" s="372"/>
      <c r="KLJ5" s="372"/>
      <c r="KLK5" s="372"/>
      <c r="KLL5" s="372"/>
      <c r="KLM5" s="372"/>
      <c r="KLN5" s="372"/>
      <c r="KLO5" s="372"/>
      <c r="KLP5" s="372"/>
      <c r="KLQ5" s="372"/>
      <c r="KLR5" s="372"/>
      <c r="KLS5" s="372"/>
      <c r="KLT5" s="372"/>
      <c r="KLU5" s="372"/>
      <c r="KLV5" s="372"/>
      <c r="KLW5" s="372"/>
      <c r="KLX5" s="372"/>
      <c r="KLY5" s="372"/>
      <c r="KLZ5" s="372"/>
      <c r="KMA5" s="372"/>
      <c r="KMB5" s="372"/>
      <c r="KMC5" s="372"/>
      <c r="KMD5" s="372"/>
      <c r="KME5" s="372"/>
      <c r="KMF5" s="372"/>
      <c r="KMG5" s="372"/>
      <c r="KMH5" s="372"/>
      <c r="KMI5" s="372"/>
      <c r="KMJ5" s="372"/>
      <c r="KMK5" s="372"/>
      <c r="KML5" s="372"/>
      <c r="KMM5" s="372"/>
      <c r="KMN5" s="372"/>
      <c r="KMO5" s="372"/>
      <c r="KMP5" s="372"/>
      <c r="KMQ5" s="372"/>
      <c r="KMR5" s="372"/>
      <c r="KMS5" s="372"/>
      <c r="KMT5" s="372"/>
      <c r="KMU5" s="372"/>
      <c r="KMV5" s="372"/>
      <c r="KMW5" s="372"/>
      <c r="KMX5" s="372"/>
      <c r="KMY5" s="372"/>
      <c r="KMZ5" s="372"/>
      <c r="KNA5" s="372"/>
      <c r="KNB5" s="372"/>
      <c r="KNC5" s="372"/>
      <c r="KND5" s="372"/>
      <c r="KNE5" s="372"/>
      <c r="KNF5" s="372"/>
      <c r="KNG5" s="372"/>
      <c r="KNH5" s="372"/>
      <c r="KNI5" s="372"/>
      <c r="KNJ5" s="372"/>
      <c r="KNK5" s="372"/>
      <c r="KNL5" s="372"/>
      <c r="KNM5" s="372"/>
      <c r="KNN5" s="372"/>
      <c r="KNO5" s="372"/>
      <c r="KNP5" s="372"/>
      <c r="KNQ5" s="372"/>
      <c r="KNR5" s="372"/>
      <c r="KNS5" s="372"/>
      <c r="KNT5" s="372"/>
      <c r="KNU5" s="372"/>
      <c r="KNV5" s="372"/>
      <c r="KNW5" s="372"/>
      <c r="KNX5" s="372"/>
      <c r="KNY5" s="372"/>
      <c r="KNZ5" s="372"/>
      <c r="KOA5" s="372"/>
      <c r="KOB5" s="372"/>
      <c r="KOC5" s="372"/>
      <c r="KOD5" s="372"/>
      <c r="KOE5" s="372"/>
      <c r="KOF5" s="372"/>
      <c r="KOG5" s="372"/>
      <c r="KOH5" s="372"/>
      <c r="KOI5" s="372"/>
      <c r="KOJ5" s="372"/>
      <c r="KOK5" s="372"/>
      <c r="KOL5" s="372"/>
      <c r="KOM5" s="372"/>
      <c r="KON5" s="372"/>
      <c r="KOO5" s="372"/>
      <c r="KOP5" s="372"/>
      <c r="KOQ5" s="372"/>
      <c r="KOR5" s="372"/>
      <c r="KOS5" s="372"/>
      <c r="KOT5" s="372"/>
      <c r="KOU5" s="372"/>
      <c r="KOV5" s="372"/>
      <c r="KOW5" s="372"/>
      <c r="KOX5" s="372"/>
      <c r="KOY5" s="372"/>
      <c r="KOZ5" s="372"/>
      <c r="KPA5" s="372"/>
      <c r="KPB5" s="372"/>
      <c r="KPC5" s="372"/>
      <c r="KPD5" s="372"/>
      <c r="KPE5" s="372"/>
      <c r="KPF5" s="372"/>
      <c r="KPG5" s="372"/>
      <c r="KPH5" s="372"/>
      <c r="KPI5" s="372"/>
      <c r="KPJ5" s="372"/>
      <c r="KPK5" s="372"/>
      <c r="KPL5" s="372"/>
      <c r="KPM5" s="372"/>
      <c r="KPN5" s="372"/>
      <c r="KPO5" s="372"/>
      <c r="KPP5" s="372"/>
      <c r="KPQ5" s="372"/>
      <c r="KPR5" s="372"/>
      <c r="KPS5" s="372"/>
      <c r="KPT5" s="372"/>
      <c r="KPU5" s="372"/>
      <c r="KPV5" s="372"/>
      <c r="KPW5" s="372"/>
      <c r="KPX5" s="372"/>
      <c r="KPY5" s="372"/>
      <c r="KPZ5" s="372"/>
      <c r="KQA5" s="372"/>
      <c r="KQB5" s="372"/>
      <c r="KQC5" s="372"/>
      <c r="KQD5" s="372"/>
      <c r="KQE5" s="372"/>
      <c r="KQF5" s="372"/>
      <c r="KQG5" s="372"/>
      <c r="KQH5" s="372"/>
      <c r="KQI5" s="372"/>
      <c r="KQJ5" s="372"/>
      <c r="KQK5" s="372"/>
      <c r="KQL5" s="372"/>
      <c r="KQM5" s="372"/>
      <c r="KQN5" s="372"/>
      <c r="KQO5" s="372"/>
      <c r="KQP5" s="372"/>
      <c r="KQQ5" s="372"/>
      <c r="KQR5" s="372"/>
      <c r="KQS5" s="372"/>
      <c r="KQT5" s="372"/>
      <c r="KQU5" s="372"/>
      <c r="KQV5" s="372"/>
      <c r="KQW5" s="372"/>
      <c r="KQX5" s="372"/>
      <c r="KQY5" s="372"/>
      <c r="KQZ5" s="372"/>
      <c r="KRA5" s="372"/>
      <c r="KRB5" s="372"/>
      <c r="KRC5" s="372"/>
      <c r="KRD5" s="372"/>
      <c r="KRE5" s="372"/>
      <c r="KRF5" s="372"/>
      <c r="KRG5" s="372"/>
      <c r="KRH5" s="372"/>
      <c r="KRI5" s="372"/>
      <c r="KRJ5" s="372"/>
      <c r="KRK5" s="372"/>
      <c r="KRL5" s="372"/>
      <c r="KRM5" s="372"/>
      <c r="KRN5" s="372"/>
      <c r="KRO5" s="372"/>
      <c r="KRP5" s="372"/>
      <c r="KRQ5" s="372"/>
      <c r="KRR5" s="372"/>
      <c r="KRS5" s="372"/>
      <c r="KRT5" s="372"/>
      <c r="KRU5" s="372"/>
      <c r="KRV5" s="372"/>
      <c r="KRW5" s="372"/>
      <c r="KRX5" s="372"/>
      <c r="KRY5" s="372"/>
      <c r="KRZ5" s="372"/>
      <c r="KSA5" s="372"/>
      <c r="KSB5" s="372"/>
      <c r="KSC5" s="372"/>
      <c r="KSD5" s="372"/>
      <c r="KSE5" s="372"/>
      <c r="KSF5" s="372"/>
      <c r="KSG5" s="372"/>
      <c r="KSH5" s="372"/>
      <c r="KSI5" s="372"/>
      <c r="KSJ5" s="372"/>
      <c r="KSK5" s="372"/>
      <c r="KSL5" s="372"/>
      <c r="KSM5" s="372"/>
      <c r="KSN5" s="372"/>
      <c r="KSO5" s="372"/>
      <c r="KSP5" s="372"/>
      <c r="KSQ5" s="372"/>
      <c r="KSR5" s="372"/>
      <c r="KSS5" s="372"/>
      <c r="KST5" s="372"/>
      <c r="KSU5" s="372"/>
      <c r="KSV5" s="372"/>
      <c r="KSW5" s="372"/>
      <c r="KSX5" s="372"/>
      <c r="KSY5" s="372"/>
      <c r="KSZ5" s="372"/>
      <c r="KTA5" s="372"/>
      <c r="KTB5" s="372"/>
      <c r="KTC5" s="372"/>
      <c r="KTD5" s="372"/>
      <c r="KTE5" s="372"/>
      <c r="KTF5" s="372"/>
      <c r="KTG5" s="372"/>
      <c r="KTH5" s="372"/>
      <c r="KTI5" s="372"/>
      <c r="KTJ5" s="372"/>
      <c r="KTK5" s="372"/>
      <c r="KTL5" s="372"/>
      <c r="KTM5" s="372"/>
      <c r="KTN5" s="372"/>
      <c r="KTO5" s="372"/>
      <c r="KTP5" s="372"/>
      <c r="KTQ5" s="372"/>
      <c r="KTR5" s="372"/>
      <c r="KTS5" s="372"/>
      <c r="KTT5" s="372"/>
      <c r="KTU5" s="372"/>
      <c r="KTV5" s="372"/>
      <c r="KTW5" s="372"/>
      <c r="KTX5" s="372"/>
      <c r="KTY5" s="372"/>
      <c r="KTZ5" s="372"/>
      <c r="KUA5" s="372"/>
      <c r="KUB5" s="372"/>
      <c r="KUC5" s="372"/>
      <c r="KUD5" s="372"/>
      <c r="KUE5" s="372"/>
      <c r="KUF5" s="372"/>
      <c r="KUG5" s="372"/>
      <c r="KUH5" s="372"/>
      <c r="KUI5" s="372"/>
      <c r="KUJ5" s="372"/>
      <c r="KUK5" s="372"/>
      <c r="KUL5" s="372"/>
      <c r="KUM5" s="372"/>
      <c r="KUN5" s="372"/>
      <c r="KUO5" s="372"/>
      <c r="KUP5" s="372"/>
      <c r="KUQ5" s="372"/>
      <c r="KUR5" s="372"/>
      <c r="KUS5" s="372"/>
      <c r="KUT5" s="372"/>
      <c r="KUU5" s="372"/>
      <c r="KUV5" s="372"/>
      <c r="KUW5" s="372"/>
      <c r="KUX5" s="372"/>
      <c r="KUY5" s="372"/>
      <c r="KUZ5" s="372"/>
      <c r="KVA5" s="372"/>
      <c r="KVB5" s="372"/>
      <c r="KVC5" s="372"/>
      <c r="KVD5" s="372"/>
      <c r="KVE5" s="372"/>
      <c r="KVF5" s="372"/>
      <c r="KVG5" s="372"/>
      <c r="KVH5" s="372"/>
      <c r="KVI5" s="372"/>
      <c r="KVJ5" s="372"/>
      <c r="KVK5" s="372"/>
      <c r="KVL5" s="372"/>
      <c r="KVM5" s="372"/>
      <c r="KVN5" s="372"/>
      <c r="KVO5" s="372"/>
      <c r="KVP5" s="372"/>
      <c r="KVQ5" s="372"/>
      <c r="KVR5" s="372"/>
      <c r="KVS5" s="372"/>
      <c r="KVT5" s="372"/>
      <c r="KVU5" s="372"/>
      <c r="KVV5" s="372"/>
      <c r="KVW5" s="372"/>
      <c r="KVX5" s="372"/>
      <c r="KVY5" s="372"/>
      <c r="KVZ5" s="372"/>
      <c r="KWA5" s="372"/>
      <c r="KWB5" s="372"/>
      <c r="KWC5" s="372"/>
      <c r="KWD5" s="372"/>
      <c r="KWE5" s="372"/>
      <c r="KWF5" s="372"/>
      <c r="KWG5" s="372"/>
      <c r="KWH5" s="372"/>
      <c r="KWI5" s="372"/>
      <c r="KWJ5" s="372"/>
      <c r="KWK5" s="372"/>
      <c r="KWL5" s="372"/>
      <c r="KWM5" s="372"/>
      <c r="KWN5" s="372"/>
      <c r="KWO5" s="372"/>
      <c r="KWP5" s="372"/>
      <c r="KWQ5" s="372"/>
      <c r="KWR5" s="372"/>
      <c r="KWS5" s="372"/>
      <c r="KWT5" s="372"/>
      <c r="KWU5" s="372"/>
      <c r="KWV5" s="372"/>
      <c r="KWW5" s="372"/>
      <c r="KWX5" s="372"/>
      <c r="KWY5" s="372"/>
      <c r="KWZ5" s="372"/>
      <c r="KXA5" s="372"/>
      <c r="KXB5" s="372"/>
      <c r="KXC5" s="372"/>
      <c r="KXD5" s="372"/>
      <c r="KXE5" s="372"/>
      <c r="KXF5" s="372"/>
      <c r="KXG5" s="372"/>
      <c r="KXH5" s="372"/>
      <c r="KXI5" s="372"/>
      <c r="KXJ5" s="372"/>
      <c r="KXK5" s="372"/>
      <c r="KXL5" s="372"/>
      <c r="KXM5" s="372"/>
      <c r="KXN5" s="372"/>
      <c r="KXO5" s="372"/>
      <c r="KXP5" s="372"/>
      <c r="KXQ5" s="372"/>
      <c r="KXR5" s="372"/>
      <c r="KXS5" s="372"/>
      <c r="KXT5" s="372"/>
      <c r="KXU5" s="372"/>
      <c r="KXV5" s="372"/>
      <c r="KXW5" s="372"/>
      <c r="KXX5" s="372"/>
      <c r="KXY5" s="372"/>
      <c r="KXZ5" s="372"/>
      <c r="KYA5" s="372"/>
      <c r="KYB5" s="372"/>
      <c r="KYC5" s="372"/>
      <c r="KYD5" s="372"/>
      <c r="KYE5" s="372"/>
      <c r="KYF5" s="372"/>
      <c r="KYG5" s="372"/>
      <c r="KYH5" s="372"/>
      <c r="KYI5" s="372"/>
      <c r="KYJ5" s="372"/>
      <c r="KYK5" s="372"/>
      <c r="KYL5" s="372"/>
      <c r="KYM5" s="372"/>
      <c r="KYN5" s="372"/>
      <c r="KYO5" s="372"/>
      <c r="KYP5" s="372"/>
      <c r="KYQ5" s="372"/>
      <c r="KYR5" s="372"/>
      <c r="KYS5" s="372"/>
      <c r="KYT5" s="372"/>
      <c r="KYU5" s="372"/>
      <c r="KYV5" s="372"/>
      <c r="KYW5" s="372"/>
      <c r="KYX5" s="372"/>
      <c r="KYY5" s="372"/>
      <c r="KYZ5" s="372"/>
      <c r="KZA5" s="372"/>
      <c r="KZB5" s="372"/>
      <c r="KZC5" s="372"/>
      <c r="KZD5" s="372"/>
      <c r="KZE5" s="372"/>
      <c r="KZF5" s="372"/>
      <c r="KZG5" s="372"/>
      <c r="KZH5" s="372"/>
      <c r="KZI5" s="372"/>
      <c r="KZJ5" s="372"/>
      <c r="KZK5" s="372"/>
      <c r="KZL5" s="372"/>
      <c r="KZM5" s="372"/>
      <c r="KZN5" s="372"/>
      <c r="KZO5" s="372"/>
      <c r="KZP5" s="372"/>
      <c r="KZQ5" s="372"/>
      <c r="KZR5" s="372"/>
      <c r="KZS5" s="372"/>
      <c r="KZT5" s="372"/>
      <c r="KZU5" s="372"/>
      <c r="KZV5" s="372"/>
      <c r="KZW5" s="372"/>
      <c r="KZX5" s="372"/>
      <c r="KZY5" s="372"/>
      <c r="KZZ5" s="372"/>
      <c r="LAA5" s="372"/>
      <c r="LAB5" s="372"/>
      <c r="LAC5" s="372"/>
      <c r="LAD5" s="372"/>
      <c r="LAE5" s="372"/>
      <c r="LAF5" s="372"/>
      <c r="LAG5" s="372"/>
      <c r="LAH5" s="372"/>
      <c r="LAI5" s="372"/>
      <c r="LAJ5" s="372"/>
      <c r="LAK5" s="372"/>
      <c r="LAL5" s="372"/>
      <c r="LAM5" s="372"/>
      <c r="LAN5" s="372"/>
      <c r="LAO5" s="372"/>
      <c r="LAP5" s="372"/>
      <c r="LAQ5" s="372"/>
      <c r="LAR5" s="372"/>
      <c r="LAS5" s="372"/>
      <c r="LAT5" s="372"/>
      <c r="LAU5" s="372"/>
      <c r="LAV5" s="372"/>
      <c r="LAW5" s="372"/>
      <c r="LAX5" s="372"/>
      <c r="LAY5" s="372"/>
      <c r="LAZ5" s="372"/>
      <c r="LBA5" s="372"/>
      <c r="LBB5" s="372"/>
      <c r="LBC5" s="372"/>
      <c r="LBD5" s="372"/>
      <c r="LBE5" s="372"/>
      <c r="LBF5" s="372"/>
      <c r="LBG5" s="372"/>
      <c r="LBH5" s="372"/>
      <c r="LBI5" s="372"/>
      <c r="LBJ5" s="372"/>
      <c r="LBK5" s="372"/>
      <c r="LBL5" s="372"/>
      <c r="LBM5" s="372"/>
      <c r="LBN5" s="372"/>
      <c r="LBO5" s="372"/>
      <c r="LBP5" s="372"/>
      <c r="LBQ5" s="372"/>
      <c r="LBR5" s="372"/>
      <c r="LBS5" s="372"/>
      <c r="LBT5" s="372"/>
      <c r="LBU5" s="372"/>
      <c r="LBV5" s="372"/>
      <c r="LBW5" s="372"/>
      <c r="LBX5" s="372"/>
      <c r="LBY5" s="372"/>
      <c r="LBZ5" s="372"/>
      <c r="LCA5" s="372"/>
      <c r="LCB5" s="372"/>
      <c r="LCC5" s="372"/>
      <c r="LCD5" s="372"/>
      <c r="LCE5" s="372"/>
      <c r="LCF5" s="372"/>
      <c r="LCG5" s="372"/>
      <c r="LCH5" s="372"/>
      <c r="LCI5" s="372"/>
      <c r="LCJ5" s="372"/>
      <c r="LCK5" s="372"/>
      <c r="LCL5" s="372"/>
      <c r="LCM5" s="372"/>
      <c r="LCN5" s="372"/>
      <c r="LCO5" s="372"/>
      <c r="LCP5" s="372"/>
      <c r="LCQ5" s="372"/>
      <c r="LCR5" s="372"/>
      <c r="LCS5" s="372"/>
      <c r="LCT5" s="372"/>
      <c r="LCU5" s="372"/>
      <c r="LCV5" s="372"/>
      <c r="LCW5" s="372"/>
      <c r="LCX5" s="372"/>
      <c r="LCY5" s="372"/>
      <c r="LCZ5" s="372"/>
      <c r="LDA5" s="372"/>
      <c r="LDB5" s="372"/>
      <c r="LDC5" s="372"/>
      <c r="LDD5" s="372"/>
      <c r="LDE5" s="372"/>
      <c r="LDF5" s="372"/>
      <c r="LDG5" s="372"/>
      <c r="LDH5" s="372"/>
      <c r="LDI5" s="372"/>
      <c r="LDJ5" s="372"/>
      <c r="LDK5" s="372"/>
      <c r="LDL5" s="372"/>
      <c r="LDM5" s="372"/>
      <c r="LDN5" s="372"/>
      <c r="LDO5" s="372"/>
      <c r="LDP5" s="372"/>
      <c r="LDQ5" s="372"/>
      <c r="LDR5" s="372"/>
      <c r="LDS5" s="372"/>
      <c r="LDT5" s="372"/>
      <c r="LDU5" s="372"/>
      <c r="LDV5" s="372"/>
      <c r="LDW5" s="372"/>
      <c r="LDX5" s="372"/>
      <c r="LDY5" s="372"/>
      <c r="LDZ5" s="372"/>
      <c r="LEA5" s="372"/>
      <c r="LEB5" s="372"/>
      <c r="LEC5" s="372"/>
      <c r="LED5" s="372"/>
      <c r="LEE5" s="372"/>
      <c r="LEF5" s="372"/>
      <c r="LEG5" s="372"/>
      <c r="LEH5" s="372"/>
      <c r="LEI5" s="372"/>
      <c r="LEJ5" s="372"/>
      <c r="LEK5" s="372"/>
      <c r="LEL5" s="372"/>
      <c r="LEM5" s="372"/>
      <c r="LEN5" s="372"/>
      <c r="LEO5" s="372"/>
      <c r="LEP5" s="372"/>
      <c r="LEQ5" s="372"/>
      <c r="LER5" s="372"/>
      <c r="LES5" s="372"/>
      <c r="LET5" s="372"/>
      <c r="LEU5" s="372"/>
      <c r="LEV5" s="372"/>
      <c r="LEW5" s="372"/>
      <c r="LEX5" s="372"/>
      <c r="LEY5" s="372"/>
      <c r="LEZ5" s="372"/>
      <c r="LFA5" s="372"/>
      <c r="LFB5" s="372"/>
      <c r="LFC5" s="372"/>
      <c r="LFD5" s="372"/>
      <c r="LFE5" s="372"/>
      <c r="LFF5" s="372"/>
      <c r="LFG5" s="372"/>
      <c r="LFH5" s="372"/>
      <c r="LFI5" s="372"/>
      <c r="LFJ5" s="372"/>
      <c r="LFK5" s="372"/>
      <c r="LFL5" s="372"/>
      <c r="LFM5" s="372"/>
      <c r="LFN5" s="372"/>
      <c r="LFO5" s="372"/>
      <c r="LFP5" s="372"/>
      <c r="LFQ5" s="372"/>
      <c r="LFR5" s="372"/>
      <c r="LFS5" s="372"/>
      <c r="LFT5" s="372"/>
      <c r="LFU5" s="372"/>
      <c r="LFV5" s="372"/>
      <c r="LFW5" s="372"/>
      <c r="LFX5" s="372"/>
      <c r="LFY5" s="372"/>
      <c r="LFZ5" s="372"/>
      <c r="LGA5" s="372"/>
      <c r="LGB5" s="372"/>
      <c r="LGC5" s="372"/>
      <c r="LGD5" s="372"/>
      <c r="LGE5" s="372"/>
      <c r="LGF5" s="372"/>
      <c r="LGG5" s="372"/>
      <c r="LGH5" s="372"/>
      <c r="LGI5" s="372"/>
      <c r="LGJ5" s="372"/>
      <c r="LGK5" s="372"/>
      <c r="LGL5" s="372"/>
      <c r="LGM5" s="372"/>
      <c r="LGN5" s="372"/>
      <c r="LGO5" s="372"/>
      <c r="LGP5" s="372"/>
      <c r="LGQ5" s="372"/>
      <c r="LGR5" s="372"/>
      <c r="LGS5" s="372"/>
      <c r="LGT5" s="372"/>
      <c r="LGU5" s="372"/>
      <c r="LGV5" s="372"/>
      <c r="LGW5" s="372"/>
      <c r="LGX5" s="372"/>
      <c r="LGY5" s="372"/>
      <c r="LGZ5" s="372"/>
      <c r="LHA5" s="372"/>
      <c r="LHB5" s="372"/>
      <c r="LHC5" s="372"/>
      <c r="LHD5" s="372"/>
      <c r="LHE5" s="372"/>
      <c r="LHF5" s="372"/>
      <c r="LHG5" s="372"/>
      <c r="LHH5" s="372"/>
      <c r="LHI5" s="372"/>
      <c r="LHJ5" s="372"/>
      <c r="LHK5" s="372"/>
      <c r="LHL5" s="372"/>
      <c r="LHM5" s="372"/>
      <c r="LHN5" s="372"/>
      <c r="LHO5" s="372"/>
      <c r="LHP5" s="372"/>
      <c r="LHQ5" s="372"/>
      <c r="LHR5" s="372"/>
      <c r="LHS5" s="372"/>
      <c r="LHT5" s="372"/>
      <c r="LHU5" s="372"/>
      <c r="LHV5" s="372"/>
      <c r="LHW5" s="372"/>
      <c r="LHX5" s="372"/>
      <c r="LHY5" s="372"/>
      <c r="LHZ5" s="372"/>
      <c r="LIA5" s="372"/>
      <c r="LIB5" s="372"/>
      <c r="LIC5" s="372"/>
      <c r="LID5" s="372"/>
      <c r="LIE5" s="372"/>
      <c r="LIF5" s="372"/>
      <c r="LIG5" s="372"/>
      <c r="LIH5" s="372"/>
      <c r="LII5" s="372"/>
      <c r="LIJ5" s="372"/>
      <c r="LIK5" s="372"/>
      <c r="LIL5" s="372"/>
      <c r="LIM5" s="372"/>
      <c r="LIN5" s="372"/>
      <c r="LIO5" s="372"/>
      <c r="LIP5" s="372"/>
      <c r="LIQ5" s="372"/>
      <c r="LIR5" s="372"/>
      <c r="LIS5" s="372"/>
      <c r="LIT5" s="372"/>
      <c r="LIU5" s="372"/>
      <c r="LIV5" s="372"/>
      <c r="LIW5" s="372"/>
      <c r="LIX5" s="372"/>
      <c r="LIY5" s="372"/>
      <c r="LIZ5" s="372"/>
      <c r="LJA5" s="372"/>
      <c r="LJB5" s="372"/>
      <c r="LJC5" s="372"/>
      <c r="LJD5" s="372"/>
      <c r="LJE5" s="372"/>
      <c r="LJF5" s="372"/>
      <c r="LJG5" s="372"/>
      <c r="LJH5" s="372"/>
      <c r="LJI5" s="372"/>
      <c r="LJJ5" s="372"/>
      <c r="LJK5" s="372"/>
      <c r="LJL5" s="372"/>
      <c r="LJM5" s="372"/>
      <c r="LJN5" s="372"/>
      <c r="LJO5" s="372"/>
      <c r="LJP5" s="372"/>
      <c r="LJQ5" s="372"/>
      <c r="LJR5" s="372"/>
      <c r="LJS5" s="372"/>
      <c r="LJT5" s="372"/>
      <c r="LJU5" s="372"/>
      <c r="LJV5" s="372"/>
      <c r="LJW5" s="372"/>
      <c r="LJX5" s="372"/>
      <c r="LJY5" s="372"/>
      <c r="LJZ5" s="372"/>
      <c r="LKA5" s="372"/>
      <c r="LKB5" s="372"/>
      <c r="LKC5" s="372"/>
      <c r="LKD5" s="372"/>
      <c r="LKE5" s="372"/>
      <c r="LKF5" s="372"/>
      <c r="LKG5" s="372"/>
      <c r="LKH5" s="372"/>
      <c r="LKI5" s="372"/>
      <c r="LKJ5" s="372"/>
      <c r="LKK5" s="372"/>
      <c r="LKL5" s="372"/>
      <c r="LKM5" s="372"/>
      <c r="LKN5" s="372"/>
      <c r="LKO5" s="372"/>
      <c r="LKP5" s="372"/>
      <c r="LKQ5" s="372"/>
      <c r="LKR5" s="372"/>
      <c r="LKS5" s="372"/>
      <c r="LKT5" s="372"/>
      <c r="LKU5" s="372"/>
      <c r="LKV5" s="372"/>
      <c r="LKW5" s="372"/>
      <c r="LKX5" s="372"/>
      <c r="LKY5" s="372"/>
      <c r="LKZ5" s="372"/>
      <c r="LLA5" s="372"/>
      <c r="LLB5" s="372"/>
      <c r="LLC5" s="372"/>
      <c r="LLD5" s="372"/>
      <c r="LLE5" s="372"/>
      <c r="LLF5" s="372"/>
      <c r="LLG5" s="372"/>
      <c r="LLH5" s="372"/>
      <c r="LLI5" s="372"/>
      <c r="LLJ5" s="372"/>
      <c r="LLK5" s="372"/>
      <c r="LLL5" s="372"/>
      <c r="LLM5" s="372"/>
      <c r="LLN5" s="372"/>
      <c r="LLO5" s="372"/>
      <c r="LLP5" s="372"/>
      <c r="LLQ5" s="372"/>
      <c r="LLR5" s="372"/>
      <c r="LLS5" s="372"/>
      <c r="LLT5" s="372"/>
      <c r="LLU5" s="372"/>
      <c r="LLV5" s="372"/>
      <c r="LLW5" s="372"/>
      <c r="LLX5" s="372"/>
      <c r="LLY5" s="372"/>
      <c r="LLZ5" s="372"/>
      <c r="LMA5" s="372"/>
      <c r="LMB5" s="372"/>
      <c r="LMC5" s="372"/>
      <c r="LMD5" s="372"/>
      <c r="LME5" s="372"/>
      <c r="LMF5" s="372"/>
      <c r="LMG5" s="372"/>
      <c r="LMH5" s="372"/>
      <c r="LMI5" s="372"/>
      <c r="LMJ5" s="372"/>
      <c r="LMK5" s="372"/>
      <c r="LML5" s="372"/>
      <c r="LMM5" s="372"/>
      <c r="LMN5" s="372"/>
      <c r="LMO5" s="372"/>
      <c r="LMP5" s="372"/>
      <c r="LMQ5" s="372"/>
      <c r="LMR5" s="372"/>
      <c r="LMS5" s="372"/>
      <c r="LMT5" s="372"/>
      <c r="LMU5" s="372"/>
      <c r="LMV5" s="372"/>
      <c r="LMW5" s="372"/>
      <c r="LMX5" s="372"/>
      <c r="LMY5" s="372"/>
      <c r="LMZ5" s="372"/>
      <c r="LNA5" s="372"/>
      <c r="LNB5" s="372"/>
      <c r="LNC5" s="372"/>
      <c r="LND5" s="372"/>
      <c r="LNE5" s="372"/>
      <c r="LNF5" s="372"/>
      <c r="LNG5" s="372"/>
      <c r="LNH5" s="372"/>
      <c r="LNI5" s="372"/>
      <c r="LNJ5" s="372"/>
      <c r="LNK5" s="372"/>
      <c r="LNL5" s="372"/>
      <c r="LNM5" s="372"/>
      <c r="LNN5" s="372"/>
      <c r="LNO5" s="372"/>
      <c r="LNP5" s="372"/>
      <c r="LNQ5" s="372"/>
      <c r="LNR5" s="372"/>
      <c r="LNS5" s="372"/>
      <c r="LNT5" s="372"/>
      <c r="LNU5" s="372"/>
      <c r="LNV5" s="372"/>
      <c r="LNW5" s="372"/>
      <c r="LNX5" s="372"/>
      <c r="LNY5" s="372"/>
      <c r="LNZ5" s="372"/>
      <c r="LOA5" s="372"/>
      <c r="LOB5" s="372"/>
      <c r="LOC5" s="372"/>
      <c r="LOD5" s="372"/>
      <c r="LOE5" s="372"/>
      <c r="LOF5" s="372"/>
      <c r="LOG5" s="372"/>
      <c r="LOH5" s="372"/>
      <c r="LOI5" s="372"/>
      <c r="LOJ5" s="372"/>
      <c r="LOK5" s="372"/>
      <c r="LOL5" s="372"/>
      <c r="LOM5" s="372"/>
      <c r="LON5" s="372"/>
      <c r="LOO5" s="372"/>
      <c r="LOP5" s="372"/>
      <c r="LOQ5" s="372"/>
      <c r="LOR5" s="372"/>
      <c r="LOS5" s="372"/>
      <c r="LOT5" s="372"/>
      <c r="LOU5" s="372"/>
      <c r="LOV5" s="372"/>
      <c r="LOW5" s="372"/>
      <c r="LOX5" s="372"/>
      <c r="LOY5" s="372"/>
      <c r="LOZ5" s="372"/>
      <c r="LPA5" s="372"/>
      <c r="LPB5" s="372"/>
      <c r="LPC5" s="372"/>
      <c r="LPD5" s="372"/>
      <c r="LPE5" s="372"/>
      <c r="LPF5" s="372"/>
      <c r="LPG5" s="372"/>
      <c r="LPH5" s="372"/>
      <c r="LPI5" s="372"/>
      <c r="LPJ5" s="372"/>
      <c r="LPK5" s="372"/>
      <c r="LPL5" s="372"/>
      <c r="LPM5" s="372"/>
      <c r="LPN5" s="372"/>
      <c r="LPO5" s="372"/>
      <c r="LPP5" s="372"/>
      <c r="LPQ5" s="372"/>
      <c r="LPR5" s="372"/>
      <c r="LPS5" s="372"/>
      <c r="LPT5" s="372"/>
      <c r="LPU5" s="372"/>
      <c r="LPV5" s="372"/>
      <c r="LPW5" s="372"/>
      <c r="LPX5" s="372"/>
      <c r="LPY5" s="372"/>
      <c r="LPZ5" s="372"/>
      <c r="LQA5" s="372"/>
      <c r="LQB5" s="372"/>
      <c r="LQC5" s="372"/>
      <c r="LQD5" s="372"/>
      <c r="LQE5" s="372"/>
      <c r="LQF5" s="372"/>
      <c r="LQG5" s="372"/>
      <c r="LQH5" s="372"/>
      <c r="LQI5" s="372"/>
      <c r="LQJ5" s="372"/>
      <c r="LQK5" s="372"/>
      <c r="LQL5" s="372"/>
      <c r="LQM5" s="372"/>
      <c r="LQN5" s="372"/>
      <c r="LQO5" s="372"/>
      <c r="LQP5" s="372"/>
      <c r="LQQ5" s="372"/>
      <c r="LQR5" s="372"/>
      <c r="LQS5" s="372"/>
      <c r="LQT5" s="372"/>
      <c r="LQU5" s="372"/>
      <c r="LQV5" s="372"/>
      <c r="LQW5" s="372"/>
      <c r="LQX5" s="372"/>
      <c r="LQY5" s="372"/>
      <c r="LQZ5" s="372"/>
      <c r="LRA5" s="372"/>
      <c r="LRB5" s="372"/>
      <c r="LRC5" s="372"/>
      <c r="LRD5" s="372"/>
      <c r="LRE5" s="372"/>
      <c r="LRF5" s="372"/>
      <c r="LRG5" s="372"/>
      <c r="LRH5" s="372"/>
      <c r="LRI5" s="372"/>
      <c r="LRJ5" s="372"/>
      <c r="LRK5" s="372"/>
      <c r="LRL5" s="372"/>
      <c r="LRM5" s="372"/>
      <c r="LRN5" s="372"/>
      <c r="LRO5" s="372"/>
      <c r="LRP5" s="372"/>
      <c r="LRQ5" s="372"/>
      <c r="LRR5" s="372"/>
      <c r="LRS5" s="372"/>
      <c r="LRT5" s="372"/>
      <c r="LRU5" s="372"/>
      <c r="LRV5" s="372"/>
      <c r="LRW5" s="372"/>
      <c r="LRX5" s="372"/>
      <c r="LRY5" s="372"/>
      <c r="LRZ5" s="372"/>
      <c r="LSA5" s="372"/>
      <c r="LSB5" s="372"/>
      <c r="LSC5" s="372"/>
      <c r="LSD5" s="372"/>
      <c r="LSE5" s="372"/>
      <c r="LSF5" s="372"/>
      <c r="LSG5" s="372"/>
      <c r="LSH5" s="372"/>
      <c r="LSI5" s="372"/>
      <c r="LSJ5" s="372"/>
      <c r="LSK5" s="372"/>
      <c r="LSL5" s="372"/>
      <c r="LSM5" s="372"/>
      <c r="LSN5" s="372"/>
      <c r="LSO5" s="372"/>
      <c r="LSP5" s="372"/>
      <c r="LSQ5" s="372"/>
      <c r="LSR5" s="372"/>
      <c r="LSS5" s="372"/>
      <c r="LST5" s="372"/>
      <c r="LSU5" s="372"/>
      <c r="LSV5" s="372"/>
      <c r="LSW5" s="372"/>
      <c r="LSX5" s="372"/>
      <c r="LSY5" s="372"/>
      <c r="LSZ5" s="372"/>
      <c r="LTA5" s="372"/>
      <c r="LTB5" s="372"/>
      <c r="LTC5" s="372"/>
      <c r="LTD5" s="372"/>
      <c r="LTE5" s="372"/>
      <c r="LTF5" s="372"/>
      <c r="LTG5" s="372"/>
      <c r="LTH5" s="372"/>
      <c r="LTI5" s="372"/>
      <c r="LTJ5" s="372"/>
      <c r="LTK5" s="372"/>
      <c r="LTL5" s="372"/>
      <c r="LTM5" s="372"/>
      <c r="LTN5" s="372"/>
      <c r="LTO5" s="372"/>
      <c r="LTP5" s="372"/>
      <c r="LTQ5" s="372"/>
      <c r="LTR5" s="372"/>
      <c r="LTS5" s="372"/>
      <c r="LTT5" s="372"/>
      <c r="LTU5" s="372"/>
      <c r="LTV5" s="372"/>
      <c r="LTW5" s="372"/>
      <c r="LTX5" s="372"/>
      <c r="LTY5" s="372"/>
      <c r="LTZ5" s="372"/>
      <c r="LUA5" s="372"/>
      <c r="LUB5" s="372"/>
      <c r="LUC5" s="372"/>
      <c r="LUD5" s="372"/>
      <c r="LUE5" s="372"/>
      <c r="LUF5" s="372"/>
      <c r="LUG5" s="372"/>
      <c r="LUH5" s="372"/>
      <c r="LUI5" s="372"/>
      <c r="LUJ5" s="372"/>
      <c r="LUK5" s="372"/>
      <c r="LUL5" s="372"/>
      <c r="LUM5" s="372"/>
      <c r="LUN5" s="372"/>
      <c r="LUO5" s="372"/>
      <c r="LUP5" s="372"/>
      <c r="LUQ5" s="372"/>
      <c r="LUR5" s="372"/>
      <c r="LUS5" s="372"/>
      <c r="LUT5" s="372"/>
      <c r="LUU5" s="372"/>
      <c r="LUV5" s="372"/>
      <c r="LUW5" s="372"/>
      <c r="LUX5" s="372"/>
      <c r="LUY5" s="372"/>
      <c r="LUZ5" s="372"/>
      <c r="LVA5" s="372"/>
      <c r="LVB5" s="372"/>
      <c r="LVC5" s="372"/>
      <c r="LVD5" s="372"/>
      <c r="LVE5" s="372"/>
      <c r="LVF5" s="372"/>
      <c r="LVG5" s="372"/>
      <c r="LVH5" s="372"/>
      <c r="LVI5" s="372"/>
      <c r="LVJ5" s="372"/>
      <c r="LVK5" s="372"/>
      <c r="LVL5" s="372"/>
      <c r="LVM5" s="372"/>
      <c r="LVN5" s="372"/>
      <c r="LVO5" s="372"/>
      <c r="LVP5" s="372"/>
      <c r="LVQ5" s="372"/>
      <c r="LVR5" s="372"/>
      <c r="LVS5" s="372"/>
      <c r="LVT5" s="372"/>
      <c r="LVU5" s="372"/>
      <c r="LVV5" s="372"/>
      <c r="LVW5" s="372"/>
      <c r="LVX5" s="372"/>
      <c r="LVY5" s="372"/>
      <c r="LVZ5" s="372"/>
      <c r="LWA5" s="372"/>
      <c r="LWB5" s="372"/>
      <c r="LWC5" s="372"/>
      <c r="LWD5" s="372"/>
      <c r="LWE5" s="372"/>
      <c r="LWF5" s="372"/>
      <c r="LWG5" s="372"/>
      <c r="LWH5" s="372"/>
      <c r="LWI5" s="372"/>
      <c r="LWJ5" s="372"/>
      <c r="LWK5" s="372"/>
      <c r="LWL5" s="372"/>
      <c r="LWM5" s="372"/>
      <c r="LWN5" s="372"/>
      <c r="LWO5" s="372"/>
      <c r="LWP5" s="372"/>
      <c r="LWQ5" s="372"/>
      <c r="LWR5" s="372"/>
      <c r="LWS5" s="372"/>
      <c r="LWT5" s="372"/>
      <c r="LWU5" s="372"/>
      <c r="LWV5" s="372"/>
      <c r="LWW5" s="372"/>
      <c r="LWX5" s="372"/>
      <c r="LWY5" s="372"/>
      <c r="LWZ5" s="372"/>
      <c r="LXA5" s="372"/>
      <c r="LXB5" s="372"/>
      <c r="LXC5" s="372"/>
      <c r="LXD5" s="372"/>
      <c r="LXE5" s="372"/>
      <c r="LXF5" s="372"/>
      <c r="LXG5" s="372"/>
      <c r="LXH5" s="372"/>
      <c r="LXI5" s="372"/>
      <c r="LXJ5" s="372"/>
      <c r="LXK5" s="372"/>
      <c r="LXL5" s="372"/>
      <c r="LXM5" s="372"/>
      <c r="LXN5" s="372"/>
      <c r="LXO5" s="372"/>
      <c r="LXP5" s="372"/>
      <c r="LXQ5" s="372"/>
      <c r="LXR5" s="372"/>
      <c r="LXS5" s="372"/>
      <c r="LXT5" s="372"/>
      <c r="LXU5" s="372"/>
      <c r="LXV5" s="372"/>
      <c r="LXW5" s="372"/>
      <c r="LXX5" s="372"/>
      <c r="LXY5" s="372"/>
      <c r="LXZ5" s="372"/>
      <c r="LYA5" s="372"/>
      <c r="LYB5" s="372"/>
      <c r="LYC5" s="372"/>
      <c r="LYD5" s="372"/>
      <c r="LYE5" s="372"/>
      <c r="LYF5" s="372"/>
      <c r="LYG5" s="372"/>
      <c r="LYH5" s="372"/>
      <c r="LYI5" s="372"/>
      <c r="LYJ5" s="372"/>
      <c r="LYK5" s="372"/>
      <c r="LYL5" s="372"/>
      <c r="LYM5" s="372"/>
      <c r="LYN5" s="372"/>
      <c r="LYO5" s="372"/>
      <c r="LYP5" s="372"/>
      <c r="LYQ5" s="372"/>
      <c r="LYR5" s="372"/>
      <c r="LYS5" s="372"/>
      <c r="LYT5" s="372"/>
      <c r="LYU5" s="372"/>
      <c r="LYV5" s="372"/>
      <c r="LYW5" s="372"/>
      <c r="LYX5" s="372"/>
      <c r="LYY5" s="372"/>
      <c r="LYZ5" s="372"/>
      <c r="LZA5" s="372"/>
      <c r="LZB5" s="372"/>
      <c r="LZC5" s="372"/>
      <c r="LZD5" s="372"/>
      <c r="LZE5" s="372"/>
      <c r="LZF5" s="372"/>
      <c r="LZG5" s="372"/>
      <c r="LZH5" s="372"/>
      <c r="LZI5" s="372"/>
      <c r="LZJ5" s="372"/>
      <c r="LZK5" s="372"/>
      <c r="LZL5" s="372"/>
      <c r="LZM5" s="372"/>
      <c r="LZN5" s="372"/>
      <c r="LZO5" s="372"/>
      <c r="LZP5" s="372"/>
      <c r="LZQ5" s="372"/>
      <c r="LZR5" s="372"/>
      <c r="LZS5" s="372"/>
      <c r="LZT5" s="372"/>
      <c r="LZU5" s="372"/>
      <c r="LZV5" s="372"/>
      <c r="LZW5" s="372"/>
      <c r="LZX5" s="372"/>
      <c r="LZY5" s="372"/>
      <c r="LZZ5" s="372"/>
      <c r="MAA5" s="372"/>
      <c r="MAB5" s="372"/>
      <c r="MAC5" s="372"/>
      <c r="MAD5" s="372"/>
      <c r="MAE5" s="372"/>
      <c r="MAF5" s="372"/>
      <c r="MAG5" s="372"/>
      <c r="MAH5" s="372"/>
      <c r="MAI5" s="372"/>
      <c r="MAJ5" s="372"/>
      <c r="MAK5" s="372"/>
      <c r="MAL5" s="372"/>
      <c r="MAM5" s="372"/>
      <c r="MAN5" s="372"/>
      <c r="MAO5" s="372"/>
      <c r="MAP5" s="372"/>
      <c r="MAQ5" s="372"/>
      <c r="MAR5" s="372"/>
      <c r="MAS5" s="372"/>
      <c r="MAT5" s="372"/>
      <c r="MAU5" s="372"/>
      <c r="MAV5" s="372"/>
      <c r="MAW5" s="372"/>
      <c r="MAX5" s="372"/>
      <c r="MAY5" s="372"/>
      <c r="MAZ5" s="372"/>
      <c r="MBA5" s="372"/>
      <c r="MBB5" s="372"/>
      <c r="MBC5" s="372"/>
      <c r="MBD5" s="372"/>
      <c r="MBE5" s="372"/>
      <c r="MBF5" s="372"/>
      <c r="MBG5" s="372"/>
      <c r="MBH5" s="372"/>
      <c r="MBI5" s="372"/>
      <c r="MBJ5" s="372"/>
      <c r="MBK5" s="372"/>
      <c r="MBL5" s="372"/>
      <c r="MBM5" s="372"/>
      <c r="MBN5" s="372"/>
      <c r="MBO5" s="372"/>
      <c r="MBP5" s="372"/>
      <c r="MBQ5" s="372"/>
      <c r="MBR5" s="372"/>
      <c r="MBS5" s="372"/>
      <c r="MBT5" s="372"/>
      <c r="MBU5" s="372"/>
      <c r="MBV5" s="372"/>
      <c r="MBW5" s="372"/>
      <c r="MBX5" s="372"/>
      <c r="MBY5" s="372"/>
      <c r="MBZ5" s="372"/>
      <c r="MCA5" s="372"/>
      <c r="MCB5" s="372"/>
      <c r="MCC5" s="372"/>
      <c r="MCD5" s="372"/>
      <c r="MCE5" s="372"/>
      <c r="MCF5" s="372"/>
      <c r="MCG5" s="372"/>
      <c r="MCH5" s="372"/>
      <c r="MCI5" s="372"/>
      <c r="MCJ5" s="372"/>
      <c r="MCK5" s="372"/>
      <c r="MCL5" s="372"/>
      <c r="MCM5" s="372"/>
      <c r="MCN5" s="372"/>
      <c r="MCO5" s="372"/>
      <c r="MCP5" s="372"/>
      <c r="MCQ5" s="372"/>
      <c r="MCR5" s="372"/>
      <c r="MCS5" s="372"/>
      <c r="MCT5" s="372"/>
      <c r="MCU5" s="372"/>
      <c r="MCV5" s="372"/>
      <c r="MCW5" s="372"/>
      <c r="MCX5" s="372"/>
      <c r="MCY5" s="372"/>
      <c r="MCZ5" s="372"/>
      <c r="MDA5" s="372"/>
      <c r="MDB5" s="372"/>
      <c r="MDC5" s="372"/>
      <c r="MDD5" s="372"/>
      <c r="MDE5" s="372"/>
      <c r="MDF5" s="372"/>
      <c r="MDG5" s="372"/>
      <c r="MDH5" s="372"/>
      <c r="MDI5" s="372"/>
      <c r="MDJ5" s="372"/>
      <c r="MDK5" s="372"/>
      <c r="MDL5" s="372"/>
      <c r="MDM5" s="372"/>
      <c r="MDN5" s="372"/>
      <c r="MDO5" s="372"/>
      <c r="MDP5" s="372"/>
      <c r="MDQ5" s="372"/>
      <c r="MDR5" s="372"/>
      <c r="MDS5" s="372"/>
      <c r="MDT5" s="372"/>
      <c r="MDU5" s="372"/>
      <c r="MDV5" s="372"/>
      <c r="MDW5" s="372"/>
      <c r="MDX5" s="372"/>
      <c r="MDY5" s="372"/>
      <c r="MDZ5" s="372"/>
      <c r="MEA5" s="372"/>
      <c r="MEB5" s="372"/>
      <c r="MEC5" s="372"/>
      <c r="MED5" s="372"/>
      <c r="MEE5" s="372"/>
      <c r="MEF5" s="372"/>
      <c r="MEG5" s="372"/>
      <c r="MEH5" s="372"/>
      <c r="MEI5" s="372"/>
      <c r="MEJ5" s="372"/>
      <c r="MEK5" s="372"/>
      <c r="MEL5" s="372"/>
      <c r="MEM5" s="372"/>
      <c r="MEN5" s="372"/>
      <c r="MEO5" s="372"/>
      <c r="MEP5" s="372"/>
      <c r="MEQ5" s="372"/>
      <c r="MER5" s="372"/>
      <c r="MES5" s="372"/>
      <c r="MET5" s="372"/>
      <c r="MEU5" s="372"/>
      <c r="MEV5" s="372"/>
      <c r="MEW5" s="372"/>
      <c r="MEX5" s="372"/>
      <c r="MEY5" s="372"/>
      <c r="MEZ5" s="372"/>
      <c r="MFA5" s="372"/>
      <c r="MFB5" s="372"/>
      <c r="MFC5" s="372"/>
      <c r="MFD5" s="372"/>
      <c r="MFE5" s="372"/>
      <c r="MFF5" s="372"/>
      <c r="MFG5" s="372"/>
      <c r="MFH5" s="372"/>
      <c r="MFI5" s="372"/>
      <c r="MFJ5" s="372"/>
      <c r="MFK5" s="372"/>
      <c r="MFL5" s="372"/>
      <c r="MFM5" s="372"/>
      <c r="MFN5" s="372"/>
      <c r="MFO5" s="372"/>
      <c r="MFP5" s="372"/>
      <c r="MFQ5" s="372"/>
      <c r="MFR5" s="372"/>
      <c r="MFS5" s="372"/>
      <c r="MFT5" s="372"/>
      <c r="MFU5" s="372"/>
      <c r="MFV5" s="372"/>
      <c r="MFW5" s="372"/>
      <c r="MFX5" s="372"/>
      <c r="MFY5" s="372"/>
      <c r="MFZ5" s="372"/>
      <c r="MGA5" s="372"/>
      <c r="MGB5" s="372"/>
      <c r="MGC5" s="372"/>
      <c r="MGD5" s="372"/>
      <c r="MGE5" s="372"/>
      <c r="MGF5" s="372"/>
      <c r="MGG5" s="372"/>
      <c r="MGH5" s="372"/>
      <c r="MGI5" s="372"/>
      <c r="MGJ5" s="372"/>
      <c r="MGK5" s="372"/>
      <c r="MGL5" s="372"/>
      <c r="MGM5" s="372"/>
      <c r="MGN5" s="372"/>
      <c r="MGO5" s="372"/>
      <c r="MGP5" s="372"/>
      <c r="MGQ5" s="372"/>
      <c r="MGR5" s="372"/>
      <c r="MGS5" s="372"/>
      <c r="MGT5" s="372"/>
      <c r="MGU5" s="372"/>
      <c r="MGV5" s="372"/>
      <c r="MGW5" s="372"/>
      <c r="MGX5" s="372"/>
      <c r="MGY5" s="372"/>
      <c r="MGZ5" s="372"/>
      <c r="MHA5" s="372"/>
      <c r="MHB5" s="372"/>
      <c r="MHC5" s="372"/>
      <c r="MHD5" s="372"/>
      <c r="MHE5" s="372"/>
      <c r="MHF5" s="372"/>
      <c r="MHG5" s="372"/>
      <c r="MHH5" s="372"/>
      <c r="MHI5" s="372"/>
      <c r="MHJ5" s="372"/>
      <c r="MHK5" s="372"/>
      <c r="MHL5" s="372"/>
      <c r="MHM5" s="372"/>
      <c r="MHN5" s="372"/>
      <c r="MHO5" s="372"/>
      <c r="MHP5" s="372"/>
      <c r="MHQ5" s="372"/>
      <c r="MHR5" s="372"/>
      <c r="MHS5" s="372"/>
      <c r="MHT5" s="372"/>
      <c r="MHU5" s="372"/>
      <c r="MHV5" s="372"/>
      <c r="MHW5" s="372"/>
      <c r="MHX5" s="372"/>
      <c r="MHY5" s="372"/>
      <c r="MHZ5" s="372"/>
      <c r="MIA5" s="372"/>
      <c r="MIB5" s="372"/>
      <c r="MIC5" s="372"/>
      <c r="MID5" s="372"/>
      <c r="MIE5" s="372"/>
      <c r="MIF5" s="372"/>
      <c r="MIG5" s="372"/>
      <c r="MIH5" s="372"/>
      <c r="MII5" s="372"/>
      <c r="MIJ5" s="372"/>
      <c r="MIK5" s="372"/>
      <c r="MIL5" s="372"/>
      <c r="MIM5" s="372"/>
      <c r="MIN5" s="372"/>
      <c r="MIO5" s="372"/>
      <c r="MIP5" s="372"/>
      <c r="MIQ5" s="372"/>
      <c r="MIR5" s="372"/>
      <c r="MIS5" s="372"/>
      <c r="MIT5" s="372"/>
      <c r="MIU5" s="372"/>
      <c r="MIV5" s="372"/>
      <c r="MIW5" s="372"/>
      <c r="MIX5" s="372"/>
      <c r="MIY5" s="372"/>
      <c r="MIZ5" s="372"/>
      <c r="MJA5" s="372"/>
      <c r="MJB5" s="372"/>
      <c r="MJC5" s="372"/>
      <c r="MJD5" s="372"/>
      <c r="MJE5" s="372"/>
      <c r="MJF5" s="372"/>
      <c r="MJG5" s="372"/>
      <c r="MJH5" s="372"/>
      <c r="MJI5" s="372"/>
      <c r="MJJ5" s="372"/>
      <c r="MJK5" s="372"/>
      <c r="MJL5" s="372"/>
      <c r="MJM5" s="372"/>
      <c r="MJN5" s="372"/>
      <c r="MJO5" s="372"/>
      <c r="MJP5" s="372"/>
      <c r="MJQ5" s="372"/>
      <c r="MJR5" s="372"/>
      <c r="MJS5" s="372"/>
      <c r="MJT5" s="372"/>
      <c r="MJU5" s="372"/>
      <c r="MJV5" s="372"/>
      <c r="MJW5" s="372"/>
      <c r="MJX5" s="372"/>
      <c r="MJY5" s="372"/>
      <c r="MJZ5" s="372"/>
      <c r="MKA5" s="372"/>
      <c r="MKB5" s="372"/>
      <c r="MKC5" s="372"/>
      <c r="MKD5" s="372"/>
      <c r="MKE5" s="372"/>
      <c r="MKF5" s="372"/>
      <c r="MKG5" s="372"/>
      <c r="MKH5" s="372"/>
      <c r="MKI5" s="372"/>
      <c r="MKJ5" s="372"/>
      <c r="MKK5" s="372"/>
      <c r="MKL5" s="372"/>
      <c r="MKM5" s="372"/>
      <c r="MKN5" s="372"/>
      <c r="MKO5" s="372"/>
      <c r="MKP5" s="372"/>
      <c r="MKQ5" s="372"/>
      <c r="MKR5" s="372"/>
      <c r="MKS5" s="372"/>
      <c r="MKT5" s="372"/>
      <c r="MKU5" s="372"/>
      <c r="MKV5" s="372"/>
      <c r="MKW5" s="372"/>
      <c r="MKX5" s="372"/>
      <c r="MKY5" s="372"/>
      <c r="MKZ5" s="372"/>
      <c r="MLA5" s="372"/>
      <c r="MLB5" s="372"/>
      <c r="MLC5" s="372"/>
      <c r="MLD5" s="372"/>
      <c r="MLE5" s="372"/>
      <c r="MLF5" s="372"/>
      <c r="MLG5" s="372"/>
      <c r="MLH5" s="372"/>
      <c r="MLI5" s="372"/>
      <c r="MLJ5" s="372"/>
      <c r="MLK5" s="372"/>
      <c r="MLL5" s="372"/>
      <c r="MLM5" s="372"/>
      <c r="MLN5" s="372"/>
      <c r="MLO5" s="372"/>
      <c r="MLP5" s="372"/>
      <c r="MLQ5" s="372"/>
      <c r="MLR5" s="372"/>
      <c r="MLS5" s="372"/>
      <c r="MLT5" s="372"/>
      <c r="MLU5" s="372"/>
      <c r="MLV5" s="372"/>
      <c r="MLW5" s="372"/>
      <c r="MLX5" s="372"/>
      <c r="MLY5" s="372"/>
      <c r="MLZ5" s="372"/>
      <c r="MMA5" s="372"/>
      <c r="MMB5" s="372"/>
      <c r="MMC5" s="372"/>
      <c r="MMD5" s="372"/>
      <c r="MME5" s="372"/>
      <c r="MMF5" s="372"/>
      <c r="MMG5" s="372"/>
      <c r="MMH5" s="372"/>
      <c r="MMI5" s="372"/>
      <c r="MMJ5" s="372"/>
      <c r="MMK5" s="372"/>
      <c r="MML5" s="372"/>
      <c r="MMM5" s="372"/>
      <c r="MMN5" s="372"/>
      <c r="MMO5" s="372"/>
      <c r="MMP5" s="372"/>
      <c r="MMQ5" s="372"/>
      <c r="MMR5" s="372"/>
      <c r="MMS5" s="372"/>
      <c r="MMT5" s="372"/>
      <c r="MMU5" s="372"/>
      <c r="MMV5" s="372"/>
      <c r="MMW5" s="372"/>
      <c r="MMX5" s="372"/>
      <c r="MMY5" s="372"/>
      <c r="MMZ5" s="372"/>
      <c r="MNA5" s="372"/>
      <c r="MNB5" s="372"/>
      <c r="MNC5" s="372"/>
      <c r="MND5" s="372"/>
      <c r="MNE5" s="372"/>
      <c r="MNF5" s="372"/>
      <c r="MNG5" s="372"/>
      <c r="MNH5" s="372"/>
      <c r="MNI5" s="372"/>
      <c r="MNJ5" s="372"/>
      <c r="MNK5" s="372"/>
      <c r="MNL5" s="372"/>
      <c r="MNM5" s="372"/>
      <c r="MNN5" s="372"/>
      <c r="MNO5" s="372"/>
      <c r="MNP5" s="372"/>
      <c r="MNQ5" s="372"/>
      <c r="MNR5" s="372"/>
      <c r="MNS5" s="372"/>
      <c r="MNT5" s="372"/>
      <c r="MNU5" s="372"/>
      <c r="MNV5" s="372"/>
      <c r="MNW5" s="372"/>
      <c r="MNX5" s="372"/>
      <c r="MNY5" s="372"/>
      <c r="MNZ5" s="372"/>
      <c r="MOA5" s="372"/>
      <c r="MOB5" s="372"/>
      <c r="MOC5" s="372"/>
      <c r="MOD5" s="372"/>
      <c r="MOE5" s="372"/>
      <c r="MOF5" s="372"/>
      <c r="MOG5" s="372"/>
      <c r="MOH5" s="372"/>
      <c r="MOI5" s="372"/>
      <c r="MOJ5" s="372"/>
      <c r="MOK5" s="372"/>
      <c r="MOL5" s="372"/>
      <c r="MOM5" s="372"/>
      <c r="MON5" s="372"/>
      <c r="MOO5" s="372"/>
      <c r="MOP5" s="372"/>
      <c r="MOQ5" s="372"/>
      <c r="MOR5" s="372"/>
      <c r="MOS5" s="372"/>
      <c r="MOT5" s="372"/>
      <c r="MOU5" s="372"/>
      <c r="MOV5" s="372"/>
      <c r="MOW5" s="372"/>
      <c r="MOX5" s="372"/>
      <c r="MOY5" s="372"/>
      <c r="MOZ5" s="372"/>
      <c r="MPA5" s="372"/>
      <c r="MPB5" s="372"/>
      <c r="MPC5" s="372"/>
      <c r="MPD5" s="372"/>
      <c r="MPE5" s="372"/>
      <c r="MPF5" s="372"/>
      <c r="MPG5" s="372"/>
      <c r="MPH5" s="372"/>
      <c r="MPI5" s="372"/>
      <c r="MPJ5" s="372"/>
      <c r="MPK5" s="372"/>
      <c r="MPL5" s="372"/>
      <c r="MPM5" s="372"/>
      <c r="MPN5" s="372"/>
      <c r="MPO5" s="372"/>
      <c r="MPP5" s="372"/>
      <c r="MPQ5" s="372"/>
      <c r="MPR5" s="372"/>
      <c r="MPS5" s="372"/>
      <c r="MPT5" s="372"/>
      <c r="MPU5" s="372"/>
      <c r="MPV5" s="372"/>
      <c r="MPW5" s="372"/>
      <c r="MPX5" s="372"/>
      <c r="MPY5" s="372"/>
      <c r="MPZ5" s="372"/>
      <c r="MQA5" s="372"/>
      <c r="MQB5" s="372"/>
      <c r="MQC5" s="372"/>
      <c r="MQD5" s="372"/>
      <c r="MQE5" s="372"/>
      <c r="MQF5" s="372"/>
      <c r="MQG5" s="372"/>
      <c r="MQH5" s="372"/>
      <c r="MQI5" s="372"/>
      <c r="MQJ5" s="372"/>
      <c r="MQK5" s="372"/>
      <c r="MQL5" s="372"/>
      <c r="MQM5" s="372"/>
      <c r="MQN5" s="372"/>
      <c r="MQO5" s="372"/>
      <c r="MQP5" s="372"/>
      <c r="MQQ5" s="372"/>
      <c r="MQR5" s="372"/>
      <c r="MQS5" s="372"/>
      <c r="MQT5" s="372"/>
      <c r="MQU5" s="372"/>
      <c r="MQV5" s="372"/>
      <c r="MQW5" s="372"/>
      <c r="MQX5" s="372"/>
      <c r="MQY5" s="372"/>
      <c r="MQZ5" s="372"/>
      <c r="MRA5" s="372"/>
      <c r="MRB5" s="372"/>
      <c r="MRC5" s="372"/>
      <c r="MRD5" s="372"/>
      <c r="MRE5" s="372"/>
      <c r="MRF5" s="372"/>
      <c r="MRG5" s="372"/>
      <c r="MRH5" s="372"/>
      <c r="MRI5" s="372"/>
      <c r="MRJ5" s="372"/>
      <c r="MRK5" s="372"/>
      <c r="MRL5" s="372"/>
      <c r="MRM5" s="372"/>
      <c r="MRN5" s="372"/>
      <c r="MRO5" s="372"/>
      <c r="MRP5" s="372"/>
      <c r="MRQ5" s="372"/>
      <c r="MRR5" s="372"/>
      <c r="MRS5" s="372"/>
      <c r="MRT5" s="372"/>
      <c r="MRU5" s="372"/>
      <c r="MRV5" s="372"/>
      <c r="MRW5" s="372"/>
      <c r="MRX5" s="372"/>
      <c r="MRY5" s="372"/>
      <c r="MRZ5" s="372"/>
      <c r="MSA5" s="372"/>
      <c r="MSB5" s="372"/>
      <c r="MSC5" s="372"/>
      <c r="MSD5" s="372"/>
      <c r="MSE5" s="372"/>
      <c r="MSF5" s="372"/>
      <c r="MSG5" s="372"/>
      <c r="MSH5" s="372"/>
      <c r="MSI5" s="372"/>
      <c r="MSJ5" s="372"/>
      <c r="MSK5" s="372"/>
      <c r="MSL5" s="372"/>
      <c r="MSM5" s="372"/>
      <c r="MSN5" s="372"/>
      <c r="MSO5" s="372"/>
      <c r="MSP5" s="372"/>
      <c r="MSQ5" s="372"/>
      <c r="MSR5" s="372"/>
      <c r="MSS5" s="372"/>
      <c r="MST5" s="372"/>
      <c r="MSU5" s="372"/>
      <c r="MSV5" s="372"/>
      <c r="MSW5" s="372"/>
      <c r="MSX5" s="372"/>
      <c r="MSY5" s="372"/>
      <c r="MSZ5" s="372"/>
      <c r="MTA5" s="372"/>
      <c r="MTB5" s="372"/>
      <c r="MTC5" s="372"/>
      <c r="MTD5" s="372"/>
      <c r="MTE5" s="372"/>
      <c r="MTF5" s="372"/>
      <c r="MTG5" s="372"/>
      <c r="MTH5" s="372"/>
      <c r="MTI5" s="372"/>
      <c r="MTJ5" s="372"/>
      <c r="MTK5" s="372"/>
      <c r="MTL5" s="372"/>
      <c r="MTM5" s="372"/>
      <c r="MTN5" s="372"/>
      <c r="MTO5" s="372"/>
      <c r="MTP5" s="372"/>
      <c r="MTQ5" s="372"/>
      <c r="MTR5" s="372"/>
      <c r="MTS5" s="372"/>
      <c r="MTT5" s="372"/>
      <c r="MTU5" s="372"/>
      <c r="MTV5" s="372"/>
      <c r="MTW5" s="372"/>
      <c r="MTX5" s="372"/>
      <c r="MTY5" s="372"/>
      <c r="MTZ5" s="372"/>
      <c r="MUA5" s="372"/>
      <c r="MUB5" s="372"/>
      <c r="MUC5" s="372"/>
      <c r="MUD5" s="372"/>
      <c r="MUE5" s="372"/>
      <c r="MUF5" s="372"/>
      <c r="MUG5" s="372"/>
      <c r="MUH5" s="372"/>
      <c r="MUI5" s="372"/>
      <c r="MUJ5" s="372"/>
      <c r="MUK5" s="372"/>
      <c r="MUL5" s="372"/>
      <c r="MUM5" s="372"/>
      <c r="MUN5" s="372"/>
      <c r="MUO5" s="372"/>
      <c r="MUP5" s="372"/>
      <c r="MUQ5" s="372"/>
      <c r="MUR5" s="372"/>
      <c r="MUS5" s="372"/>
      <c r="MUT5" s="372"/>
      <c r="MUU5" s="372"/>
      <c r="MUV5" s="372"/>
      <c r="MUW5" s="372"/>
      <c r="MUX5" s="372"/>
      <c r="MUY5" s="372"/>
      <c r="MUZ5" s="372"/>
      <c r="MVA5" s="372"/>
      <c r="MVB5" s="372"/>
      <c r="MVC5" s="372"/>
      <c r="MVD5" s="372"/>
      <c r="MVE5" s="372"/>
      <c r="MVF5" s="372"/>
      <c r="MVG5" s="372"/>
      <c r="MVH5" s="372"/>
      <c r="MVI5" s="372"/>
      <c r="MVJ5" s="372"/>
      <c r="MVK5" s="372"/>
      <c r="MVL5" s="372"/>
      <c r="MVM5" s="372"/>
      <c r="MVN5" s="372"/>
      <c r="MVO5" s="372"/>
      <c r="MVP5" s="372"/>
      <c r="MVQ5" s="372"/>
      <c r="MVR5" s="372"/>
      <c r="MVS5" s="372"/>
      <c r="MVT5" s="372"/>
      <c r="MVU5" s="372"/>
      <c r="MVV5" s="372"/>
      <c r="MVW5" s="372"/>
      <c r="MVX5" s="372"/>
      <c r="MVY5" s="372"/>
      <c r="MVZ5" s="372"/>
      <c r="MWA5" s="372"/>
      <c r="MWB5" s="372"/>
      <c r="MWC5" s="372"/>
      <c r="MWD5" s="372"/>
      <c r="MWE5" s="372"/>
      <c r="MWF5" s="372"/>
      <c r="MWG5" s="372"/>
      <c r="MWH5" s="372"/>
      <c r="MWI5" s="372"/>
      <c r="MWJ5" s="372"/>
      <c r="MWK5" s="372"/>
      <c r="MWL5" s="372"/>
      <c r="MWM5" s="372"/>
      <c r="MWN5" s="372"/>
      <c r="MWO5" s="372"/>
      <c r="MWP5" s="372"/>
      <c r="MWQ5" s="372"/>
      <c r="MWR5" s="372"/>
      <c r="MWS5" s="372"/>
      <c r="MWT5" s="372"/>
      <c r="MWU5" s="372"/>
      <c r="MWV5" s="372"/>
      <c r="MWW5" s="372"/>
      <c r="MWX5" s="372"/>
      <c r="MWY5" s="372"/>
      <c r="MWZ5" s="372"/>
      <c r="MXA5" s="372"/>
      <c r="MXB5" s="372"/>
      <c r="MXC5" s="372"/>
      <c r="MXD5" s="372"/>
      <c r="MXE5" s="372"/>
      <c r="MXF5" s="372"/>
      <c r="MXG5" s="372"/>
      <c r="MXH5" s="372"/>
      <c r="MXI5" s="372"/>
      <c r="MXJ5" s="372"/>
      <c r="MXK5" s="372"/>
      <c r="MXL5" s="372"/>
      <c r="MXM5" s="372"/>
      <c r="MXN5" s="372"/>
      <c r="MXO5" s="372"/>
      <c r="MXP5" s="372"/>
      <c r="MXQ5" s="372"/>
      <c r="MXR5" s="372"/>
      <c r="MXS5" s="372"/>
      <c r="MXT5" s="372"/>
      <c r="MXU5" s="372"/>
      <c r="MXV5" s="372"/>
      <c r="MXW5" s="372"/>
      <c r="MXX5" s="372"/>
      <c r="MXY5" s="372"/>
      <c r="MXZ5" s="372"/>
      <c r="MYA5" s="372"/>
      <c r="MYB5" s="372"/>
      <c r="MYC5" s="372"/>
      <c r="MYD5" s="372"/>
      <c r="MYE5" s="372"/>
      <c r="MYF5" s="372"/>
      <c r="MYG5" s="372"/>
      <c r="MYH5" s="372"/>
      <c r="MYI5" s="372"/>
      <c r="MYJ5" s="372"/>
      <c r="MYK5" s="372"/>
      <c r="MYL5" s="372"/>
      <c r="MYM5" s="372"/>
      <c r="MYN5" s="372"/>
      <c r="MYO5" s="372"/>
      <c r="MYP5" s="372"/>
      <c r="MYQ5" s="372"/>
      <c r="MYR5" s="372"/>
      <c r="MYS5" s="372"/>
      <c r="MYT5" s="372"/>
      <c r="MYU5" s="372"/>
      <c r="MYV5" s="372"/>
      <c r="MYW5" s="372"/>
      <c r="MYX5" s="372"/>
      <c r="MYY5" s="372"/>
      <c r="MYZ5" s="372"/>
      <c r="MZA5" s="372"/>
      <c r="MZB5" s="372"/>
      <c r="MZC5" s="372"/>
      <c r="MZD5" s="372"/>
      <c r="MZE5" s="372"/>
      <c r="MZF5" s="372"/>
      <c r="MZG5" s="372"/>
      <c r="MZH5" s="372"/>
      <c r="MZI5" s="372"/>
      <c r="MZJ5" s="372"/>
      <c r="MZK5" s="372"/>
      <c r="MZL5" s="372"/>
      <c r="MZM5" s="372"/>
      <c r="MZN5" s="372"/>
      <c r="MZO5" s="372"/>
      <c r="MZP5" s="372"/>
      <c r="MZQ5" s="372"/>
      <c r="MZR5" s="372"/>
      <c r="MZS5" s="372"/>
      <c r="MZT5" s="372"/>
      <c r="MZU5" s="372"/>
      <c r="MZV5" s="372"/>
      <c r="MZW5" s="372"/>
      <c r="MZX5" s="372"/>
      <c r="MZY5" s="372"/>
      <c r="MZZ5" s="372"/>
      <c r="NAA5" s="372"/>
      <c r="NAB5" s="372"/>
      <c r="NAC5" s="372"/>
      <c r="NAD5" s="372"/>
      <c r="NAE5" s="372"/>
      <c r="NAF5" s="372"/>
      <c r="NAG5" s="372"/>
      <c r="NAH5" s="372"/>
      <c r="NAI5" s="372"/>
      <c r="NAJ5" s="372"/>
      <c r="NAK5" s="372"/>
      <c r="NAL5" s="372"/>
      <c r="NAM5" s="372"/>
      <c r="NAN5" s="372"/>
      <c r="NAO5" s="372"/>
      <c r="NAP5" s="372"/>
      <c r="NAQ5" s="372"/>
      <c r="NAR5" s="372"/>
      <c r="NAS5" s="372"/>
      <c r="NAT5" s="372"/>
      <c r="NAU5" s="372"/>
      <c r="NAV5" s="372"/>
      <c r="NAW5" s="372"/>
      <c r="NAX5" s="372"/>
      <c r="NAY5" s="372"/>
      <c r="NAZ5" s="372"/>
      <c r="NBA5" s="372"/>
      <c r="NBB5" s="372"/>
      <c r="NBC5" s="372"/>
      <c r="NBD5" s="372"/>
      <c r="NBE5" s="372"/>
      <c r="NBF5" s="372"/>
      <c r="NBG5" s="372"/>
      <c r="NBH5" s="372"/>
      <c r="NBI5" s="372"/>
      <c r="NBJ5" s="372"/>
      <c r="NBK5" s="372"/>
      <c r="NBL5" s="372"/>
      <c r="NBM5" s="372"/>
      <c r="NBN5" s="372"/>
      <c r="NBO5" s="372"/>
      <c r="NBP5" s="372"/>
      <c r="NBQ5" s="372"/>
      <c r="NBR5" s="372"/>
      <c r="NBS5" s="372"/>
      <c r="NBT5" s="372"/>
      <c r="NBU5" s="372"/>
      <c r="NBV5" s="372"/>
      <c r="NBW5" s="372"/>
      <c r="NBX5" s="372"/>
      <c r="NBY5" s="372"/>
      <c r="NBZ5" s="372"/>
      <c r="NCA5" s="372"/>
      <c r="NCB5" s="372"/>
      <c r="NCC5" s="372"/>
      <c r="NCD5" s="372"/>
      <c r="NCE5" s="372"/>
      <c r="NCF5" s="372"/>
      <c r="NCG5" s="372"/>
      <c r="NCH5" s="372"/>
      <c r="NCI5" s="372"/>
      <c r="NCJ5" s="372"/>
      <c r="NCK5" s="372"/>
      <c r="NCL5" s="372"/>
      <c r="NCM5" s="372"/>
      <c r="NCN5" s="372"/>
      <c r="NCO5" s="372"/>
      <c r="NCP5" s="372"/>
      <c r="NCQ5" s="372"/>
      <c r="NCR5" s="372"/>
      <c r="NCS5" s="372"/>
      <c r="NCT5" s="372"/>
      <c r="NCU5" s="372"/>
      <c r="NCV5" s="372"/>
      <c r="NCW5" s="372"/>
      <c r="NCX5" s="372"/>
      <c r="NCY5" s="372"/>
      <c r="NCZ5" s="372"/>
      <c r="NDA5" s="372"/>
      <c r="NDB5" s="372"/>
      <c r="NDC5" s="372"/>
      <c r="NDD5" s="372"/>
      <c r="NDE5" s="372"/>
      <c r="NDF5" s="372"/>
      <c r="NDG5" s="372"/>
      <c r="NDH5" s="372"/>
      <c r="NDI5" s="372"/>
      <c r="NDJ5" s="372"/>
      <c r="NDK5" s="372"/>
      <c r="NDL5" s="372"/>
      <c r="NDM5" s="372"/>
      <c r="NDN5" s="372"/>
      <c r="NDO5" s="372"/>
      <c r="NDP5" s="372"/>
      <c r="NDQ5" s="372"/>
      <c r="NDR5" s="372"/>
      <c r="NDS5" s="372"/>
      <c r="NDT5" s="372"/>
      <c r="NDU5" s="372"/>
      <c r="NDV5" s="372"/>
      <c r="NDW5" s="372"/>
      <c r="NDX5" s="372"/>
      <c r="NDY5" s="372"/>
      <c r="NDZ5" s="372"/>
      <c r="NEA5" s="372"/>
      <c r="NEB5" s="372"/>
      <c r="NEC5" s="372"/>
      <c r="NED5" s="372"/>
      <c r="NEE5" s="372"/>
      <c r="NEF5" s="372"/>
      <c r="NEG5" s="372"/>
      <c r="NEH5" s="372"/>
      <c r="NEI5" s="372"/>
      <c r="NEJ5" s="372"/>
      <c r="NEK5" s="372"/>
      <c r="NEL5" s="372"/>
      <c r="NEM5" s="372"/>
      <c r="NEN5" s="372"/>
      <c r="NEO5" s="372"/>
      <c r="NEP5" s="372"/>
      <c r="NEQ5" s="372"/>
      <c r="NER5" s="372"/>
      <c r="NES5" s="372"/>
      <c r="NET5" s="372"/>
      <c r="NEU5" s="372"/>
      <c r="NEV5" s="372"/>
      <c r="NEW5" s="372"/>
      <c r="NEX5" s="372"/>
      <c r="NEY5" s="372"/>
      <c r="NEZ5" s="372"/>
      <c r="NFA5" s="372"/>
      <c r="NFB5" s="372"/>
      <c r="NFC5" s="372"/>
      <c r="NFD5" s="372"/>
      <c r="NFE5" s="372"/>
      <c r="NFF5" s="372"/>
      <c r="NFG5" s="372"/>
      <c r="NFH5" s="372"/>
      <c r="NFI5" s="372"/>
      <c r="NFJ5" s="372"/>
      <c r="NFK5" s="372"/>
      <c r="NFL5" s="372"/>
      <c r="NFM5" s="372"/>
      <c r="NFN5" s="372"/>
      <c r="NFO5" s="372"/>
      <c r="NFP5" s="372"/>
      <c r="NFQ5" s="372"/>
      <c r="NFR5" s="372"/>
      <c r="NFS5" s="372"/>
      <c r="NFT5" s="372"/>
      <c r="NFU5" s="372"/>
      <c r="NFV5" s="372"/>
      <c r="NFW5" s="372"/>
      <c r="NFX5" s="372"/>
      <c r="NFY5" s="372"/>
      <c r="NFZ5" s="372"/>
      <c r="NGA5" s="372"/>
      <c r="NGB5" s="372"/>
      <c r="NGC5" s="372"/>
      <c r="NGD5" s="372"/>
      <c r="NGE5" s="372"/>
      <c r="NGF5" s="372"/>
      <c r="NGG5" s="372"/>
      <c r="NGH5" s="372"/>
      <c r="NGI5" s="372"/>
      <c r="NGJ5" s="372"/>
      <c r="NGK5" s="372"/>
      <c r="NGL5" s="372"/>
      <c r="NGM5" s="372"/>
      <c r="NGN5" s="372"/>
      <c r="NGO5" s="372"/>
      <c r="NGP5" s="372"/>
      <c r="NGQ5" s="372"/>
      <c r="NGR5" s="372"/>
      <c r="NGS5" s="372"/>
      <c r="NGT5" s="372"/>
      <c r="NGU5" s="372"/>
      <c r="NGV5" s="372"/>
      <c r="NGW5" s="372"/>
      <c r="NGX5" s="372"/>
      <c r="NGY5" s="372"/>
      <c r="NGZ5" s="372"/>
      <c r="NHA5" s="372"/>
      <c r="NHB5" s="372"/>
      <c r="NHC5" s="372"/>
      <c r="NHD5" s="372"/>
      <c r="NHE5" s="372"/>
      <c r="NHF5" s="372"/>
      <c r="NHG5" s="372"/>
      <c r="NHH5" s="372"/>
      <c r="NHI5" s="372"/>
      <c r="NHJ5" s="372"/>
      <c r="NHK5" s="372"/>
      <c r="NHL5" s="372"/>
      <c r="NHM5" s="372"/>
      <c r="NHN5" s="372"/>
      <c r="NHO5" s="372"/>
      <c r="NHP5" s="372"/>
      <c r="NHQ5" s="372"/>
      <c r="NHR5" s="372"/>
      <c r="NHS5" s="372"/>
      <c r="NHT5" s="372"/>
      <c r="NHU5" s="372"/>
      <c r="NHV5" s="372"/>
      <c r="NHW5" s="372"/>
      <c r="NHX5" s="372"/>
      <c r="NHY5" s="372"/>
      <c r="NHZ5" s="372"/>
      <c r="NIA5" s="372"/>
      <c r="NIB5" s="372"/>
      <c r="NIC5" s="372"/>
      <c r="NID5" s="372"/>
      <c r="NIE5" s="372"/>
      <c r="NIF5" s="372"/>
      <c r="NIG5" s="372"/>
      <c r="NIH5" s="372"/>
      <c r="NII5" s="372"/>
      <c r="NIJ5" s="372"/>
      <c r="NIK5" s="372"/>
      <c r="NIL5" s="372"/>
      <c r="NIM5" s="372"/>
      <c r="NIN5" s="372"/>
      <c r="NIO5" s="372"/>
      <c r="NIP5" s="372"/>
      <c r="NIQ5" s="372"/>
      <c r="NIR5" s="372"/>
      <c r="NIS5" s="372"/>
      <c r="NIT5" s="372"/>
      <c r="NIU5" s="372"/>
      <c r="NIV5" s="372"/>
      <c r="NIW5" s="372"/>
      <c r="NIX5" s="372"/>
      <c r="NIY5" s="372"/>
      <c r="NIZ5" s="372"/>
      <c r="NJA5" s="372"/>
      <c r="NJB5" s="372"/>
      <c r="NJC5" s="372"/>
      <c r="NJD5" s="372"/>
      <c r="NJE5" s="372"/>
      <c r="NJF5" s="372"/>
      <c r="NJG5" s="372"/>
      <c r="NJH5" s="372"/>
      <c r="NJI5" s="372"/>
      <c r="NJJ5" s="372"/>
      <c r="NJK5" s="372"/>
      <c r="NJL5" s="372"/>
      <c r="NJM5" s="372"/>
      <c r="NJN5" s="372"/>
      <c r="NJO5" s="372"/>
      <c r="NJP5" s="372"/>
      <c r="NJQ5" s="372"/>
      <c r="NJR5" s="372"/>
      <c r="NJS5" s="372"/>
      <c r="NJT5" s="372"/>
      <c r="NJU5" s="372"/>
      <c r="NJV5" s="372"/>
      <c r="NJW5" s="372"/>
      <c r="NJX5" s="372"/>
      <c r="NJY5" s="372"/>
      <c r="NJZ5" s="372"/>
      <c r="NKA5" s="372"/>
      <c r="NKB5" s="372"/>
      <c r="NKC5" s="372"/>
      <c r="NKD5" s="372"/>
      <c r="NKE5" s="372"/>
      <c r="NKF5" s="372"/>
      <c r="NKG5" s="372"/>
      <c r="NKH5" s="372"/>
      <c r="NKI5" s="372"/>
      <c r="NKJ5" s="372"/>
      <c r="NKK5" s="372"/>
      <c r="NKL5" s="372"/>
      <c r="NKM5" s="372"/>
      <c r="NKN5" s="372"/>
      <c r="NKO5" s="372"/>
      <c r="NKP5" s="372"/>
      <c r="NKQ5" s="372"/>
      <c r="NKR5" s="372"/>
      <c r="NKS5" s="372"/>
      <c r="NKT5" s="372"/>
      <c r="NKU5" s="372"/>
      <c r="NKV5" s="372"/>
      <c r="NKW5" s="372"/>
      <c r="NKX5" s="372"/>
      <c r="NKY5" s="372"/>
      <c r="NKZ5" s="372"/>
      <c r="NLA5" s="372"/>
      <c r="NLB5" s="372"/>
      <c r="NLC5" s="372"/>
      <c r="NLD5" s="372"/>
      <c r="NLE5" s="372"/>
      <c r="NLF5" s="372"/>
      <c r="NLG5" s="372"/>
      <c r="NLH5" s="372"/>
      <c r="NLI5" s="372"/>
      <c r="NLJ5" s="372"/>
      <c r="NLK5" s="372"/>
      <c r="NLL5" s="372"/>
      <c r="NLM5" s="372"/>
      <c r="NLN5" s="372"/>
      <c r="NLO5" s="372"/>
      <c r="NLP5" s="372"/>
      <c r="NLQ5" s="372"/>
      <c r="NLR5" s="372"/>
      <c r="NLS5" s="372"/>
      <c r="NLT5" s="372"/>
      <c r="NLU5" s="372"/>
      <c r="NLV5" s="372"/>
      <c r="NLW5" s="372"/>
      <c r="NLX5" s="372"/>
      <c r="NLY5" s="372"/>
      <c r="NLZ5" s="372"/>
      <c r="NMA5" s="372"/>
      <c r="NMB5" s="372"/>
      <c r="NMC5" s="372"/>
      <c r="NMD5" s="372"/>
      <c r="NME5" s="372"/>
      <c r="NMF5" s="372"/>
      <c r="NMG5" s="372"/>
      <c r="NMH5" s="372"/>
      <c r="NMI5" s="372"/>
      <c r="NMJ5" s="372"/>
      <c r="NMK5" s="372"/>
      <c r="NML5" s="372"/>
      <c r="NMM5" s="372"/>
      <c r="NMN5" s="372"/>
      <c r="NMO5" s="372"/>
      <c r="NMP5" s="372"/>
      <c r="NMQ5" s="372"/>
      <c r="NMR5" s="372"/>
      <c r="NMS5" s="372"/>
      <c r="NMT5" s="372"/>
      <c r="NMU5" s="372"/>
      <c r="NMV5" s="372"/>
      <c r="NMW5" s="372"/>
      <c r="NMX5" s="372"/>
      <c r="NMY5" s="372"/>
      <c r="NMZ5" s="372"/>
      <c r="NNA5" s="372"/>
      <c r="NNB5" s="372"/>
      <c r="NNC5" s="372"/>
      <c r="NND5" s="372"/>
      <c r="NNE5" s="372"/>
      <c r="NNF5" s="372"/>
      <c r="NNG5" s="372"/>
      <c r="NNH5" s="372"/>
      <c r="NNI5" s="372"/>
      <c r="NNJ5" s="372"/>
      <c r="NNK5" s="372"/>
      <c r="NNL5" s="372"/>
      <c r="NNM5" s="372"/>
      <c r="NNN5" s="372"/>
      <c r="NNO5" s="372"/>
      <c r="NNP5" s="372"/>
      <c r="NNQ5" s="372"/>
      <c r="NNR5" s="372"/>
      <c r="NNS5" s="372"/>
      <c r="NNT5" s="372"/>
      <c r="NNU5" s="372"/>
      <c r="NNV5" s="372"/>
      <c r="NNW5" s="372"/>
      <c r="NNX5" s="372"/>
      <c r="NNY5" s="372"/>
      <c r="NNZ5" s="372"/>
      <c r="NOA5" s="372"/>
      <c r="NOB5" s="372"/>
      <c r="NOC5" s="372"/>
      <c r="NOD5" s="372"/>
      <c r="NOE5" s="372"/>
      <c r="NOF5" s="372"/>
      <c r="NOG5" s="372"/>
      <c r="NOH5" s="372"/>
      <c r="NOI5" s="372"/>
      <c r="NOJ5" s="372"/>
      <c r="NOK5" s="372"/>
      <c r="NOL5" s="372"/>
      <c r="NOM5" s="372"/>
      <c r="NON5" s="372"/>
      <c r="NOO5" s="372"/>
      <c r="NOP5" s="372"/>
      <c r="NOQ5" s="372"/>
      <c r="NOR5" s="372"/>
      <c r="NOS5" s="372"/>
      <c r="NOT5" s="372"/>
      <c r="NOU5" s="372"/>
      <c r="NOV5" s="372"/>
      <c r="NOW5" s="372"/>
      <c r="NOX5" s="372"/>
      <c r="NOY5" s="372"/>
      <c r="NOZ5" s="372"/>
      <c r="NPA5" s="372"/>
      <c r="NPB5" s="372"/>
      <c r="NPC5" s="372"/>
      <c r="NPD5" s="372"/>
      <c r="NPE5" s="372"/>
      <c r="NPF5" s="372"/>
      <c r="NPG5" s="372"/>
      <c r="NPH5" s="372"/>
      <c r="NPI5" s="372"/>
      <c r="NPJ5" s="372"/>
      <c r="NPK5" s="372"/>
      <c r="NPL5" s="372"/>
      <c r="NPM5" s="372"/>
      <c r="NPN5" s="372"/>
      <c r="NPO5" s="372"/>
      <c r="NPP5" s="372"/>
      <c r="NPQ5" s="372"/>
      <c r="NPR5" s="372"/>
      <c r="NPS5" s="372"/>
      <c r="NPT5" s="372"/>
      <c r="NPU5" s="372"/>
      <c r="NPV5" s="372"/>
      <c r="NPW5" s="372"/>
      <c r="NPX5" s="372"/>
      <c r="NPY5" s="372"/>
      <c r="NPZ5" s="372"/>
      <c r="NQA5" s="372"/>
      <c r="NQB5" s="372"/>
      <c r="NQC5" s="372"/>
      <c r="NQD5" s="372"/>
      <c r="NQE5" s="372"/>
      <c r="NQF5" s="372"/>
      <c r="NQG5" s="372"/>
      <c r="NQH5" s="372"/>
      <c r="NQI5" s="372"/>
      <c r="NQJ5" s="372"/>
      <c r="NQK5" s="372"/>
      <c r="NQL5" s="372"/>
      <c r="NQM5" s="372"/>
      <c r="NQN5" s="372"/>
      <c r="NQO5" s="372"/>
      <c r="NQP5" s="372"/>
      <c r="NQQ5" s="372"/>
      <c r="NQR5" s="372"/>
      <c r="NQS5" s="372"/>
      <c r="NQT5" s="372"/>
      <c r="NQU5" s="372"/>
      <c r="NQV5" s="372"/>
      <c r="NQW5" s="372"/>
      <c r="NQX5" s="372"/>
      <c r="NQY5" s="372"/>
      <c r="NQZ5" s="372"/>
      <c r="NRA5" s="372"/>
      <c r="NRB5" s="372"/>
      <c r="NRC5" s="372"/>
      <c r="NRD5" s="372"/>
      <c r="NRE5" s="372"/>
      <c r="NRF5" s="372"/>
      <c r="NRG5" s="372"/>
      <c r="NRH5" s="372"/>
      <c r="NRI5" s="372"/>
      <c r="NRJ5" s="372"/>
      <c r="NRK5" s="372"/>
      <c r="NRL5" s="372"/>
      <c r="NRM5" s="372"/>
      <c r="NRN5" s="372"/>
      <c r="NRO5" s="372"/>
      <c r="NRP5" s="372"/>
      <c r="NRQ5" s="372"/>
      <c r="NRR5" s="372"/>
      <c r="NRS5" s="372"/>
      <c r="NRT5" s="372"/>
      <c r="NRU5" s="372"/>
      <c r="NRV5" s="372"/>
      <c r="NRW5" s="372"/>
      <c r="NRX5" s="372"/>
      <c r="NRY5" s="372"/>
      <c r="NRZ5" s="372"/>
      <c r="NSA5" s="372"/>
      <c r="NSB5" s="372"/>
      <c r="NSC5" s="372"/>
      <c r="NSD5" s="372"/>
      <c r="NSE5" s="372"/>
      <c r="NSF5" s="372"/>
      <c r="NSG5" s="372"/>
      <c r="NSH5" s="372"/>
      <c r="NSI5" s="372"/>
      <c r="NSJ5" s="372"/>
      <c r="NSK5" s="372"/>
      <c r="NSL5" s="372"/>
      <c r="NSM5" s="372"/>
      <c r="NSN5" s="372"/>
      <c r="NSO5" s="372"/>
      <c r="NSP5" s="372"/>
      <c r="NSQ5" s="372"/>
      <c r="NSR5" s="372"/>
      <c r="NSS5" s="372"/>
      <c r="NST5" s="372"/>
      <c r="NSU5" s="372"/>
      <c r="NSV5" s="372"/>
      <c r="NSW5" s="372"/>
      <c r="NSX5" s="372"/>
      <c r="NSY5" s="372"/>
      <c r="NSZ5" s="372"/>
      <c r="NTA5" s="372"/>
      <c r="NTB5" s="372"/>
      <c r="NTC5" s="372"/>
      <c r="NTD5" s="372"/>
      <c r="NTE5" s="372"/>
      <c r="NTF5" s="372"/>
      <c r="NTG5" s="372"/>
      <c r="NTH5" s="372"/>
      <c r="NTI5" s="372"/>
      <c r="NTJ5" s="372"/>
      <c r="NTK5" s="372"/>
      <c r="NTL5" s="372"/>
      <c r="NTM5" s="372"/>
      <c r="NTN5" s="372"/>
      <c r="NTO5" s="372"/>
      <c r="NTP5" s="372"/>
      <c r="NTQ5" s="372"/>
      <c r="NTR5" s="372"/>
      <c r="NTS5" s="372"/>
      <c r="NTT5" s="372"/>
      <c r="NTU5" s="372"/>
      <c r="NTV5" s="372"/>
      <c r="NTW5" s="372"/>
      <c r="NTX5" s="372"/>
      <c r="NTY5" s="372"/>
      <c r="NTZ5" s="372"/>
      <c r="NUA5" s="372"/>
      <c r="NUB5" s="372"/>
      <c r="NUC5" s="372"/>
      <c r="NUD5" s="372"/>
      <c r="NUE5" s="372"/>
      <c r="NUF5" s="372"/>
      <c r="NUG5" s="372"/>
      <c r="NUH5" s="372"/>
      <c r="NUI5" s="372"/>
      <c r="NUJ5" s="372"/>
      <c r="NUK5" s="372"/>
      <c r="NUL5" s="372"/>
      <c r="NUM5" s="372"/>
      <c r="NUN5" s="372"/>
      <c r="NUO5" s="372"/>
      <c r="NUP5" s="372"/>
      <c r="NUQ5" s="372"/>
      <c r="NUR5" s="372"/>
      <c r="NUS5" s="372"/>
      <c r="NUT5" s="372"/>
      <c r="NUU5" s="372"/>
      <c r="NUV5" s="372"/>
      <c r="NUW5" s="372"/>
      <c r="NUX5" s="372"/>
      <c r="NUY5" s="372"/>
      <c r="NUZ5" s="372"/>
      <c r="NVA5" s="372"/>
      <c r="NVB5" s="372"/>
      <c r="NVC5" s="372"/>
      <c r="NVD5" s="372"/>
      <c r="NVE5" s="372"/>
      <c r="NVF5" s="372"/>
      <c r="NVG5" s="372"/>
      <c r="NVH5" s="372"/>
      <c r="NVI5" s="372"/>
      <c r="NVJ5" s="372"/>
      <c r="NVK5" s="372"/>
      <c r="NVL5" s="372"/>
      <c r="NVM5" s="372"/>
      <c r="NVN5" s="372"/>
      <c r="NVO5" s="372"/>
      <c r="NVP5" s="372"/>
      <c r="NVQ5" s="372"/>
      <c r="NVR5" s="372"/>
      <c r="NVS5" s="372"/>
      <c r="NVT5" s="372"/>
      <c r="NVU5" s="372"/>
      <c r="NVV5" s="372"/>
      <c r="NVW5" s="372"/>
      <c r="NVX5" s="372"/>
      <c r="NVY5" s="372"/>
      <c r="NVZ5" s="372"/>
      <c r="NWA5" s="372"/>
      <c r="NWB5" s="372"/>
      <c r="NWC5" s="372"/>
      <c r="NWD5" s="372"/>
      <c r="NWE5" s="372"/>
      <c r="NWF5" s="372"/>
      <c r="NWG5" s="372"/>
      <c r="NWH5" s="372"/>
      <c r="NWI5" s="372"/>
      <c r="NWJ5" s="372"/>
      <c r="NWK5" s="372"/>
      <c r="NWL5" s="372"/>
      <c r="NWM5" s="372"/>
      <c r="NWN5" s="372"/>
      <c r="NWO5" s="372"/>
      <c r="NWP5" s="372"/>
      <c r="NWQ5" s="372"/>
      <c r="NWR5" s="372"/>
      <c r="NWS5" s="372"/>
      <c r="NWT5" s="372"/>
      <c r="NWU5" s="372"/>
      <c r="NWV5" s="372"/>
      <c r="NWW5" s="372"/>
      <c r="NWX5" s="372"/>
      <c r="NWY5" s="372"/>
      <c r="NWZ5" s="372"/>
      <c r="NXA5" s="372"/>
      <c r="NXB5" s="372"/>
      <c r="NXC5" s="372"/>
      <c r="NXD5" s="372"/>
      <c r="NXE5" s="372"/>
      <c r="NXF5" s="372"/>
      <c r="NXG5" s="372"/>
      <c r="NXH5" s="372"/>
      <c r="NXI5" s="372"/>
      <c r="NXJ5" s="372"/>
      <c r="NXK5" s="372"/>
      <c r="NXL5" s="372"/>
      <c r="NXM5" s="372"/>
      <c r="NXN5" s="372"/>
      <c r="NXO5" s="372"/>
      <c r="NXP5" s="372"/>
      <c r="NXQ5" s="372"/>
      <c r="NXR5" s="372"/>
      <c r="NXS5" s="372"/>
      <c r="NXT5" s="372"/>
      <c r="NXU5" s="372"/>
      <c r="NXV5" s="372"/>
      <c r="NXW5" s="372"/>
      <c r="NXX5" s="372"/>
      <c r="NXY5" s="372"/>
      <c r="NXZ5" s="372"/>
      <c r="NYA5" s="372"/>
      <c r="NYB5" s="372"/>
      <c r="NYC5" s="372"/>
      <c r="NYD5" s="372"/>
      <c r="NYE5" s="372"/>
      <c r="NYF5" s="372"/>
      <c r="NYG5" s="372"/>
      <c r="NYH5" s="372"/>
      <c r="NYI5" s="372"/>
      <c r="NYJ5" s="372"/>
      <c r="NYK5" s="372"/>
      <c r="NYL5" s="372"/>
      <c r="NYM5" s="372"/>
      <c r="NYN5" s="372"/>
      <c r="NYO5" s="372"/>
      <c r="NYP5" s="372"/>
      <c r="NYQ5" s="372"/>
      <c r="NYR5" s="372"/>
      <c r="NYS5" s="372"/>
      <c r="NYT5" s="372"/>
      <c r="NYU5" s="372"/>
      <c r="NYV5" s="372"/>
      <c r="NYW5" s="372"/>
      <c r="NYX5" s="372"/>
      <c r="NYY5" s="372"/>
      <c r="NYZ5" s="372"/>
      <c r="NZA5" s="372"/>
      <c r="NZB5" s="372"/>
      <c r="NZC5" s="372"/>
      <c r="NZD5" s="372"/>
      <c r="NZE5" s="372"/>
      <c r="NZF5" s="372"/>
      <c r="NZG5" s="372"/>
      <c r="NZH5" s="372"/>
      <c r="NZI5" s="372"/>
      <c r="NZJ5" s="372"/>
      <c r="NZK5" s="372"/>
      <c r="NZL5" s="372"/>
      <c r="NZM5" s="372"/>
      <c r="NZN5" s="372"/>
      <c r="NZO5" s="372"/>
      <c r="NZP5" s="372"/>
      <c r="NZQ5" s="372"/>
      <c r="NZR5" s="372"/>
      <c r="NZS5" s="372"/>
      <c r="NZT5" s="372"/>
      <c r="NZU5" s="372"/>
      <c r="NZV5" s="372"/>
      <c r="NZW5" s="372"/>
      <c r="NZX5" s="372"/>
      <c r="NZY5" s="372"/>
      <c r="NZZ5" s="372"/>
      <c r="OAA5" s="372"/>
      <c r="OAB5" s="372"/>
      <c r="OAC5" s="372"/>
      <c r="OAD5" s="372"/>
      <c r="OAE5" s="372"/>
      <c r="OAF5" s="372"/>
      <c r="OAG5" s="372"/>
      <c r="OAH5" s="372"/>
      <c r="OAI5" s="372"/>
      <c r="OAJ5" s="372"/>
      <c r="OAK5" s="372"/>
      <c r="OAL5" s="372"/>
      <c r="OAM5" s="372"/>
      <c r="OAN5" s="372"/>
      <c r="OAO5" s="372"/>
      <c r="OAP5" s="372"/>
      <c r="OAQ5" s="372"/>
      <c r="OAR5" s="372"/>
      <c r="OAS5" s="372"/>
      <c r="OAT5" s="372"/>
      <c r="OAU5" s="372"/>
      <c r="OAV5" s="372"/>
      <c r="OAW5" s="372"/>
      <c r="OAX5" s="372"/>
      <c r="OAY5" s="372"/>
      <c r="OAZ5" s="372"/>
      <c r="OBA5" s="372"/>
      <c r="OBB5" s="372"/>
      <c r="OBC5" s="372"/>
      <c r="OBD5" s="372"/>
      <c r="OBE5" s="372"/>
      <c r="OBF5" s="372"/>
      <c r="OBG5" s="372"/>
      <c r="OBH5" s="372"/>
      <c r="OBI5" s="372"/>
      <c r="OBJ5" s="372"/>
      <c r="OBK5" s="372"/>
      <c r="OBL5" s="372"/>
      <c r="OBM5" s="372"/>
      <c r="OBN5" s="372"/>
      <c r="OBO5" s="372"/>
      <c r="OBP5" s="372"/>
      <c r="OBQ5" s="372"/>
      <c r="OBR5" s="372"/>
      <c r="OBS5" s="372"/>
      <c r="OBT5" s="372"/>
      <c r="OBU5" s="372"/>
      <c r="OBV5" s="372"/>
      <c r="OBW5" s="372"/>
      <c r="OBX5" s="372"/>
      <c r="OBY5" s="372"/>
      <c r="OBZ5" s="372"/>
      <c r="OCA5" s="372"/>
      <c r="OCB5" s="372"/>
      <c r="OCC5" s="372"/>
      <c r="OCD5" s="372"/>
      <c r="OCE5" s="372"/>
      <c r="OCF5" s="372"/>
      <c r="OCG5" s="372"/>
      <c r="OCH5" s="372"/>
      <c r="OCI5" s="372"/>
      <c r="OCJ5" s="372"/>
      <c r="OCK5" s="372"/>
      <c r="OCL5" s="372"/>
      <c r="OCM5" s="372"/>
      <c r="OCN5" s="372"/>
      <c r="OCO5" s="372"/>
      <c r="OCP5" s="372"/>
      <c r="OCQ5" s="372"/>
      <c r="OCR5" s="372"/>
      <c r="OCS5" s="372"/>
      <c r="OCT5" s="372"/>
      <c r="OCU5" s="372"/>
      <c r="OCV5" s="372"/>
      <c r="OCW5" s="372"/>
      <c r="OCX5" s="372"/>
      <c r="OCY5" s="372"/>
      <c r="OCZ5" s="372"/>
      <c r="ODA5" s="372"/>
      <c r="ODB5" s="372"/>
      <c r="ODC5" s="372"/>
      <c r="ODD5" s="372"/>
      <c r="ODE5" s="372"/>
      <c r="ODF5" s="372"/>
      <c r="ODG5" s="372"/>
      <c r="ODH5" s="372"/>
      <c r="ODI5" s="372"/>
      <c r="ODJ5" s="372"/>
      <c r="ODK5" s="372"/>
      <c r="ODL5" s="372"/>
      <c r="ODM5" s="372"/>
      <c r="ODN5" s="372"/>
      <c r="ODO5" s="372"/>
      <c r="ODP5" s="372"/>
      <c r="ODQ5" s="372"/>
      <c r="ODR5" s="372"/>
      <c r="ODS5" s="372"/>
      <c r="ODT5" s="372"/>
      <c r="ODU5" s="372"/>
      <c r="ODV5" s="372"/>
      <c r="ODW5" s="372"/>
      <c r="ODX5" s="372"/>
      <c r="ODY5" s="372"/>
      <c r="ODZ5" s="372"/>
      <c r="OEA5" s="372"/>
      <c r="OEB5" s="372"/>
      <c r="OEC5" s="372"/>
      <c r="OED5" s="372"/>
      <c r="OEE5" s="372"/>
      <c r="OEF5" s="372"/>
      <c r="OEG5" s="372"/>
      <c r="OEH5" s="372"/>
      <c r="OEI5" s="372"/>
      <c r="OEJ5" s="372"/>
      <c r="OEK5" s="372"/>
      <c r="OEL5" s="372"/>
      <c r="OEM5" s="372"/>
      <c r="OEN5" s="372"/>
      <c r="OEO5" s="372"/>
      <c r="OEP5" s="372"/>
      <c r="OEQ5" s="372"/>
      <c r="OER5" s="372"/>
      <c r="OES5" s="372"/>
      <c r="OET5" s="372"/>
      <c r="OEU5" s="372"/>
      <c r="OEV5" s="372"/>
      <c r="OEW5" s="372"/>
      <c r="OEX5" s="372"/>
      <c r="OEY5" s="372"/>
      <c r="OEZ5" s="372"/>
      <c r="OFA5" s="372"/>
      <c r="OFB5" s="372"/>
      <c r="OFC5" s="372"/>
      <c r="OFD5" s="372"/>
      <c r="OFE5" s="372"/>
      <c r="OFF5" s="372"/>
      <c r="OFG5" s="372"/>
      <c r="OFH5" s="372"/>
      <c r="OFI5" s="372"/>
      <c r="OFJ5" s="372"/>
      <c r="OFK5" s="372"/>
      <c r="OFL5" s="372"/>
      <c r="OFM5" s="372"/>
      <c r="OFN5" s="372"/>
      <c r="OFO5" s="372"/>
      <c r="OFP5" s="372"/>
      <c r="OFQ5" s="372"/>
      <c r="OFR5" s="372"/>
      <c r="OFS5" s="372"/>
      <c r="OFT5" s="372"/>
      <c r="OFU5" s="372"/>
      <c r="OFV5" s="372"/>
      <c r="OFW5" s="372"/>
      <c r="OFX5" s="372"/>
      <c r="OFY5" s="372"/>
      <c r="OFZ5" s="372"/>
      <c r="OGA5" s="372"/>
      <c r="OGB5" s="372"/>
      <c r="OGC5" s="372"/>
      <c r="OGD5" s="372"/>
      <c r="OGE5" s="372"/>
      <c r="OGF5" s="372"/>
      <c r="OGG5" s="372"/>
      <c r="OGH5" s="372"/>
      <c r="OGI5" s="372"/>
      <c r="OGJ5" s="372"/>
      <c r="OGK5" s="372"/>
      <c r="OGL5" s="372"/>
      <c r="OGM5" s="372"/>
      <c r="OGN5" s="372"/>
      <c r="OGO5" s="372"/>
      <c r="OGP5" s="372"/>
      <c r="OGQ5" s="372"/>
      <c r="OGR5" s="372"/>
      <c r="OGS5" s="372"/>
      <c r="OGT5" s="372"/>
      <c r="OGU5" s="372"/>
      <c r="OGV5" s="372"/>
      <c r="OGW5" s="372"/>
      <c r="OGX5" s="372"/>
      <c r="OGY5" s="372"/>
      <c r="OGZ5" s="372"/>
      <c r="OHA5" s="372"/>
      <c r="OHB5" s="372"/>
      <c r="OHC5" s="372"/>
      <c r="OHD5" s="372"/>
      <c r="OHE5" s="372"/>
      <c r="OHF5" s="372"/>
      <c r="OHG5" s="372"/>
      <c r="OHH5" s="372"/>
      <c r="OHI5" s="372"/>
      <c r="OHJ5" s="372"/>
      <c r="OHK5" s="372"/>
      <c r="OHL5" s="372"/>
      <c r="OHM5" s="372"/>
      <c r="OHN5" s="372"/>
      <c r="OHO5" s="372"/>
      <c r="OHP5" s="372"/>
      <c r="OHQ5" s="372"/>
      <c r="OHR5" s="372"/>
      <c r="OHS5" s="372"/>
      <c r="OHT5" s="372"/>
      <c r="OHU5" s="372"/>
      <c r="OHV5" s="372"/>
      <c r="OHW5" s="372"/>
      <c r="OHX5" s="372"/>
      <c r="OHY5" s="372"/>
      <c r="OHZ5" s="372"/>
      <c r="OIA5" s="372"/>
      <c r="OIB5" s="372"/>
      <c r="OIC5" s="372"/>
      <c r="OID5" s="372"/>
      <c r="OIE5" s="372"/>
      <c r="OIF5" s="372"/>
      <c r="OIG5" s="372"/>
      <c r="OIH5" s="372"/>
      <c r="OII5" s="372"/>
      <c r="OIJ5" s="372"/>
      <c r="OIK5" s="372"/>
      <c r="OIL5" s="372"/>
      <c r="OIM5" s="372"/>
      <c r="OIN5" s="372"/>
      <c r="OIO5" s="372"/>
      <c r="OIP5" s="372"/>
      <c r="OIQ5" s="372"/>
      <c r="OIR5" s="372"/>
      <c r="OIS5" s="372"/>
      <c r="OIT5" s="372"/>
      <c r="OIU5" s="372"/>
      <c r="OIV5" s="372"/>
      <c r="OIW5" s="372"/>
      <c r="OIX5" s="372"/>
      <c r="OIY5" s="372"/>
      <c r="OIZ5" s="372"/>
      <c r="OJA5" s="372"/>
      <c r="OJB5" s="372"/>
      <c r="OJC5" s="372"/>
      <c r="OJD5" s="372"/>
      <c r="OJE5" s="372"/>
      <c r="OJF5" s="372"/>
      <c r="OJG5" s="372"/>
      <c r="OJH5" s="372"/>
      <c r="OJI5" s="372"/>
      <c r="OJJ5" s="372"/>
      <c r="OJK5" s="372"/>
      <c r="OJL5" s="372"/>
      <c r="OJM5" s="372"/>
      <c r="OJN5" s="372"/>
      <c r="OJO5" s="372"/>
      <c r="OJP5" s="372"/>
      <c r="OJQ5" s="372"/>
      <c r="OJR5" s="372"/>
      <c r="OJS5" s="372"/>
      <c r="OJT5" s="372"/>
      <c r="OJU5" s="372"/>
      <c r="OJV5" s="372"/>
      <c r="OJW5" s="372"/>
      <c r="OJX5" s="372"/>
      <c r="OJY5" s="372"/>
      <c r="OJZ5" s="372"/>
      <c r="OKA5" s="372"/>
      <c r="OKB5" s="372"/>
      <c r="OKC5" s="372"/>
      <c r="OKD5" s="372"/>
      <c r="OKE5" s="372"/>
      <c r="OKF5" s="372"/>
      <c r="OKG5" s="372"/>
      <c r="OKH5" s="372"/>
      <c r="OKI5" s="372"/>
      <c r="OKJ5" s="372"/>
      <c r="OKK5" s="372"/>
      <c r="OKL5" s="372"/>
      <c r="OKM5" s="372"/>
      <c r="OKN5" s="372"/>
      <c r="OKO5" s="372"/>
      <c r="OKP5" s="372"/>
      <c r="OKQ5" s="372"/>
      <c r="OKR5" s="372"/>
      <c r="OKS5" s="372"/>
      <c r="OKT5" s="372"/>
      <c r="OKU5" s="372"/>
      <c r="OKV5" s="372"/>
      <c r="OKW5" s="372"/>
      <c r="OKX5" s="372"/>
      <c r="OKY5" s="372"/>
      <c r="OKZ5" s="372"/>
      <c r="OLA5" s="372"/>
      <c r="OLB5" s="372"/>
      <c r="OLC5" s="372"/>
      <c r="OLD5" s="372"/>
      <c r="OLE5" s="372"/>
      <c r="OLF5" s="372"/>
      <c r="OLG5" s="372"/>
      <c r="OLH5" s="372"/>
      <c r="OLI5" s="372"/>
      <c r="OLJ5" s="372"/>
      <c r="OLK5" s="372"/>
      <c r="OLL5" s="372"/>
      <c r="OLM5" s="372"/>
      <c r="OLN5" s="372"/>
      <c r="OLO5" s="372"/>
      <c r="OLP5" s="372"/>
      <c r="OLQ5" s="372"/>
      <c r="OLR5" s="372"/>
      <c r="OLS5" s="372"/>
      <c r="OLT5" s="372"/>
      <c r="OLU5" s="372"/>
      <c r="OLV5" s="372"/>
      <c r="OLW5" s="372"/>
      <c r="OLX5" s="372"/>
      <c r="OLY5" s="372"/>
      <c r="OLZ5" s="372"/>
      <c r="OMA5" s="372"/>
      <c r="OMB5" s="372"/>
      <c r="OMC5" s="372"/>
      <c r="OMD5" s="372"/>
      <c r="OME5" s="372"/>
      <c r="OMF5" s="372"/>
      <c r="OMG5" s="372"/>
      <c r="OMH5" s="372"/>
      <c r="OMI5" s="372"/>
      <c r="OMJ5" s="372"/>
      <c r="OMK5" s="372"/>
      <c r="OML5" s="372"/>
      <c r="OMM5" s="372"/>
      <c r="OMN5" s="372"/>
      <c r="OMO5" s="372"/>
      <c r="OMP5" s="372"/>
      <c r="OMQ5" s="372"/>
      <c r="OMR5" s="372"/>
      <c r="OMS5" s="372"/>
      <c r="OMT5" s="372"/>
      <c r="OMU5" s="372"/>
      <c r="OMV5" s="372"/>
      <c r="OMW5" s="372"/>
      <c r="OMX5" s="372"/>
      <c r="OMY5" s="372"/>
      <c r="OMZ5" s="372"/>
      <c r="ONA5" s="372"/>
      <c r="ONB5" s="372"/>
      <c r="ONC5" s="372"/>
      <c r="OND5" s="372"/>
      <c r="ONE5" s="372"/>
      <c r="ONF5" s="372"/>
      <c r="ONG5" s="372"/>
      <c r="ONH5" s="372"/>
      <c r="ONI5" s="372"/>
      <c r="ONJ5" s="372"/>
      <c r="ONK5" s="372"/>
      <c r="ONL5" s="372"/>
      <c r="ONM5" s="372"/>
      <c r="ONN5" s="372"/>
      <c r="ONO5" s="372"/>
      <c r="ONP5" s="372"/>
      <c r="ONQ5" s="372"/>
      <c r="ONR5" s="372"/>
      <c r="ONS5" s="372"/>
      <c r="ONT5" s="372"/>
      <c r="ONU5" s="372"/>
      <c r="ONV5" s="372"/>
      <c r="ONW5" s="372"/>
      <c r="ONX5" s="372"/>
      <c r="ONY5" s="372"/>
      <c r="ONZ5" s="372"/>
      <c r="OOA5" s="372"/>
      <c r="OOB5" s="372"/>
      <c r="OOC5" s="372"/>
      <c r="OOD5" s="372"/>
      <c r="OOE5" s="372"/>
      <c r="OOF5" s="372"/>
      <c r="OOG5" s="372"/>
      <c r="OOH5" s="372"/>
      <c r="OOI5" s="372"/>
      <c r="OOJ5" s="372"/>
      <c r="OOK5" s="372"/>
      <c r="OOL5" s="372"/>
      <c r="OOM5" s="372"/>
      <c r="OON5" s="372"/>
      <c r="OOO5" s="372"/>
      <c r="OOP5" s="372"/>
      <c r="OOQ5" s="372"/>
      <c r="OOR5" s="372"/>
      <c r="OOS5" s="372"/>
      <c r="OOT5" s="372"/>
      <c r="OOU5" s="372"/>
      <c r="OOV5" s="372"/>
      <c r="OOW5" s="372"/>
      <c r="OOX5" s="372"/>
      <c r="OOY5" s="372"/>
      <c r="OOZ5" s="372"/>
      <c r="OPA5" s="372"/>
      <c r="OPB5" s="372"/>
      <c r="OPC5" s="372"/>
      <c r="OPD5" s="372"/>
      <c r="OPE5" s="372"/>
      <c r="OPF5" s="372"/>
      <c r="OPG5" s="372"/>
      <c r="OPH5" s="372"/>
      <c r="OPI5" s="372"/>
      <c r="OPJ5" s="372"/>
      <c r="OPK5" s="372"/>
      <c r="OPL5" s="372"/>
      <c r="OPM5" s="372"/>
      <c r="OPN5" s="372"/>
      <c r="OPO5" s="372"/>
      <c r="OPP5" s="372"/>
      <c r="OPQ5" s="372"/>
      <c r="OPR5" s="372"/>
      <c r="OPS5" s="372"/>
      <c r="OPT5" s="372"/>
      <c r="OPU5" s="372"/>
      <c r="OPV5" s="372"/>
      <c r="OPW5" s="372"/>
      <c r="OPX5" s="372"/>
      <c r="OPY5" s="372"/>
      <c r="OPZ5" s="372"/>
      <c r="OQA5" s="372"/>
      <c r="OQB5" s="372"/>
      <c r="OQC5" s="372"/>
      <c r="OQD5" s="372"/>
      <c r="OQE5" s="372"/>
      <c r="OQF5" s="372"/>
      <c r="OQG5" s="372"/>
      <c r="OQH5" s="372"/>
      <c r="OQI5" s="372"/>
      <c r="OQJ5" s="372"/>
      <c r="OQK5" s="372"/>
      <c r="OQL5" s="372"/>
      <c r="OQM5" s="372"/>
      <c r="OQN5" s="372"/>
      <c r="OQO5" s="372"/>
      <c r="OQP5" s="372"/>
      <c r="OQQ5" s="372"/>
      <c r="OQR5" s="372"/>
      <c r="OQS5" s="372"/>
      <c r="OQT5" s="372"/>
      <c r="OQU5" s="372"/>
      <c r="OQV5" s="372"/>
      <c r="OQW5" s="372"/>
      <c r="OQX5" s="372"/>
      <c r="OQY5" s="372"/>
      <c r="OQZ5" s="372"/>
      <c r="ORA5" s="372"/>
      <c r="ORB5" s="372"/>
      <c r="ORC5" s="372"/>
      <c r="ORD5" s="372"/>
      <c r="ORE5" s="372"/>
      <c r="ORF5" s="372"/>
      <c r="ORG5" s="372"/>
      <c r="ORH5" s="372"/>
      <c r="ORI5" s="372"/>
      <c r="ORJ5" s="372"/>
      <c r="ORK5" s="372"/>
      <c r="ORL5" s="372"/>
      <c r="ORM5" s="372"/>
      <c r="ORN5" s="372"/>
      <c r="ORO5" s="372"/>
      <c r="ORP5" s="372"/>
      <c r="ORQ5" s="372"/>
      <c r="ORR5" s="372"/>
      <c r="ORS5" s="372"/>
      <c r="ORT5" s="372"/>
      <c r="ORU5" s="372"/>
      <c r="ORV5" s="372"/>
      <c r="ORW5" s="372"/>
      <c r="ORX5" s="372"/>
      <c r="ORY5" s="372"/>
      <c r="ORZ5" s="372"/>
      <c r="OSA5" s="372"/>
      <c r="OSB5" s="372"/>
      <c r="OSC5" s="372"/>
      <c r="OSD5" s="372"/>
      <c r="OSE5" s="372"/>
      <c r="OSF5" s="372"/>
      <c r="OSG5" s="372"/>
      <c r="OSH5" s="372"/>
      <c r="OSI5" s="372"/>
      <c r="OSJ5" s="372"/>
      <c r="OSK5" s="372"/>
      <c r="OSL5" s="372"/>
      <c r="OSM5" s="372"/>
      <c r="OSN5" s="372"/>
      <c r="OSO5" s="372"/>
      <c r="OSP5" s="372"/>
      <c r="OSQ5" s="372"/>
      <c r="OSR5" s="372"/>
      <c r="OSS5" s="372"/>
      <c r="OST5" s="372"/>
      <c r="OSU5" s="372"/>
      <c r="OSV5" s="372"/>
      <c r="OSW5" s="372"/>
      <c r="OSX5" s="372"/>
      <c r="OSY5" s="372"/>
      <c r="OSZ5" s="372"/>
      <c r="OTA5" s="372"/>
      <c r="OTB5" s="372"/>
      <c r="OTC5" s="372"/>
      <c r="OTD5" s="372"/>
      <c r="OTE5" s="372"/>
      <c r="OTF5" s="372"/>
      <c r="OTG5" s="372"/>
      <c r="OTH5" s="372"/>
      <c r="OTI5" s="372"/>
      <c r="OTJ5" s="372"/>
      <c r="OTK5" s="372"/>
      <c r="OTL5" s="372"/>
      <c r="OTM5" s="372"/>
      <c r="OTN5" s="372"/>
      <c r="OTO5" s="372"/>
      <c r="OTP5" s="372"/>
      <c r="OTQ5" s="372"/>
      <c r="OTR5" s="372"/>
      <c r="OTS5" s="372"/>
      <c r="OTT5" s="372"/>
      <c r="OTU5" s="372"/>
      <c r="OTV5" s="372"/>
      <c r="OTW5" s="372"/>
      <c r="OTX5" s="372"/>
      <c r="OTY5" s="372"/>
      <c r="OTZ5" s="372"/>
      <c r="OUA5" s="372"/>
      <c r="OUB5" s="372"/>
      <c r="OUC5" s="372"/>
      <c r="OUD5" s="372"/>
      <c r="OUE5" s="372"/>
      <c r="OUF5" s="372"/>
      <c r="OUG5" s="372"/>
      <c r="OUH5" s="372"/>
      <c r="OUI5" s="372"/>
      <c r="OUJ5" s="372"/>
      <c r="OUK5" s="372"/>
      <c r="OUL5" s="372"/>
      <c r="OUM5" s="372"/>
      <c r="OUN5" s="372"/>
      <c r="OUO5" s="372"/>
      <c r="OUP5" s="372"/>
      <c r="OUQ5" s="372"/>
      <c r="OUR5" s="372"/>
      <c r="OUS5" s="372"/>
      <c r="OUT5" s="372"/>
      <c r="OUU5" s="372"/>
      <c r="OUV5" s="372"/>
      <c r="OUW5" s="372"/>
      <c r="OUX5" s="372"/>
      <c r="OUY5" s="372"/>
      <c r="OUZ5" s="372"/>
      <c r="OVA5" s="372"/>
      <c r="OVB5" s="372"/>
      <c r="OVC5" s="372"/>
      <c r="OVD5" s="372"/>
      <c r="OVE5" s="372"/>
      <c r="OVF5" s="372"/>
      <c r="OVG5" s="372"/>
      <c r="OVH5" s="372"/>
      <c r="OVI5" s="372"/>
      <c r="OVJ5" s="372"/>
      <c r="OVK5" s="372"/>
      <c r="OVL5" s="372"/>
      <c r="OVM5" s="372"/>
      <c r="OVN5" s="372"/>
      <c r="OVO5" s="372"/>
      <c r="OVP5" s="372"/>
      <c r="OVQ5" s="372"/>
      <c r="OVR5" s="372"/>
      <c r="OVS5" s="372"/>
      <c r="OVT5" s="372"/>
      <c r="OVU5" s="372"/>
      <c r="OVV5" s="372"/>
      <c r="OVW5" s="372"/>
      <c r="OVX5" s="372"/>
      <c r="OVY5" s="372"/>
      <c r="OVZ5" s="372"/>
      <c r="OWA5" s="372"/>
      <c r="OWB5" s="372"/>
      <c r="OWC5" s="372"/>
      <c r="OWD5" s="372"/>
      <c r="OWE5" s="372"/>
      <c r="OWF5" s="372"/>
      <c r="OWG5" s="372"/>
      <c r="OWH5" s="372"/>
      <c r="OWI5" s="372"/>
      <c r="OWJ5" s="372"/>
      <c r="OWK5" s="372"/>
      <c r="OWL5" s="372"/>
      <c r="OWM5" s="372"/>
      <c r="OWN5" s="372"/>
      <c r="OWO5" s="372"/>
      <c r="OWP5" s="372"/>
      <c r="OWQ5" s="372"/>
      <c r="OWR5" s="372"/>
      <c r="OWS5" s="372"/>
      <c r="OWT5" s="372"/>
      <c r="OWU5" s="372"/>
      <c r="OWV5" s="372"/>
      <c r="OWW5" s="372"/>
      <c r="OWX5" s="372"/>
      <c r="OWY5" s="372"/>
      <c r="OWZ5" s="372"/>
      <c r="OXA5" s="372"/>
      <c r="OXB5" s="372"/>
      <c r="OXC5" s="372"/>
      <c r="OXD5" s="372"/>
      <c r="OXE5" s="372"/>
      <c r="OXF5" s="372"/>
      <c r="OXG5" s="372"/>
      <c r="OXH5" s="372"/>
      <c r="OXI5" s="372"/>
      <c r="OXJ5" s="372"/>
      <c r="OXK5" s="372"/>
      <c r="OXL5" s="372"/>
      <c r="OXM5" s="372"/>
      <c r="OXN5" s="372"/>
      <c r="OXO5" s="372"/>
      <c r="OXP5" s="372"/>
      <c r="OXQ5" s="372"/>
      <c r="OXR5" s="372"/>
      <c r="OXS5" s="372"/>
      <c r="OXT5" s="372"/>
      <c r="OXU5" s="372"/>
      <c r="OXV5" s="372"/>
      <c r="OXW5" s="372"/>
      <c r="OXX5" s="372"/>
      <c r="OXY5" s="372"/>
      <c r="OXZ5" s="372"/>
      <c r="OYA5" s="372"/>
      <c r="OYB5" s="372"/>
      <c r="OYC5" s="372"/>
      <c r="OYD5" s="372"/>
      <c r="OYE5" s="372"/>
      <c r="OYF5" s="372"/>
      <c r="OYG5" s="372"/>
      <c r="OYH5" s="372"/>
      <c r="OYI5" s="372"/>
      <c r="OYJ5" s="372"/>
      <c r="OYK5" s="372"/>
      <c r="OYL5" s="372"/>
      <c r="OYM5" s="372"/>
      <c r="OYN5" s="372"/>
      <c r="OYO5" s="372"/>
      <c r="OYP5" s="372"/>
      <c r="OYQ5" s="372"/>
      <c r="OYR5" s="372"/>
      <c r="OYS5" s="372"/>
      <c r="OYT5" s="372"/>
      <c r="OYU5" s="372"/>
      <c r="OYV5" s="372"/>
      <c r="OYW5" s="372"/>
      <c r="OYX5" s="372"/>
      <c r="OYY5" s="372"/>
      <c r="OYZ5" s="372"/>
      <c r="OZA5" s="372"/>
      <c r="OZB5" s="372"/>
      <c r="OZC5" s="372"/>
      <c r="OZD5" s="372"/>
      <c r="OZE5" s="372"/>
      <c r="OZF5" s="372"/>
      <c r="OZG5" s="372"/>
      <c r="OZH5" s="372"/>
      <c r="OZI5" s="372"/>
      <c r="OZJ5" s="372"/>
      <c r="OZK5" s="372"/>
      <c r="OZL5" s="372"/>
      <c r="OZM5" s="372"/>
      <c r="OZN5" s="372"/>
      <c r="OZO5" s="372"/>
      <c r="OZP5" s="372"/>
      <c r="OZQ5" s="372"/>
      <c r="OZR5" s="372"/>
      <c r="OZS5" s="372"/>
      <c r="OZT5" s="372"/>
      <c r="OZU5" s="372"/>
      <c r="OZV5" s="372"/>
      <c r="OZW5" s="372"/>
      <c r="OZX5" s="372"/>
      <c r="OZY5" s="372"/>
      <c r="OZZ5" s="372"/>
      <c r="PAA5" s="372"/>
      <c r="PAB5" s="372"/>
      <c r="PAC5" s="372"/>
      <c r="PAD5" s="372"/>
      <c r="PAE5" s="372"/>
      <c r="PAF5" s="372"/>
      <c r="PAG5" s="372"/>
      <c r="PAH5" s="372"/>
      <c r="PAI5" s="372"/>
      <c r="PAJ5" s="372"/>
      <c r="PAK5" s="372"/>
      <c r="PAL5" s="372"/>
      <c r="PAM5" s="372"/>
      <c r="PAN5" s="372"/>
      <c r="PAO5" s="372"/>
      <c r="PAP5" s="372"/>
      <c r="PAQ5" s="372"/>
      <c r="PAR5" s="372"/>
      <c r="PAS5" s="372"/>
      <c r="PAT5" s="372"/>
      <c r="PAU5" s="372"/>
      <c r="PAV5" s="372"/>
      <c r="PAW5" s="372"/>
      <c r="PAX5" s="372"/>
      <c r="PAY5" s="372"/>
      <c r="PAZ5" s="372"/>
      <c r="PBA5" s="372"/>
      <c r="PBB5" s="372"/>
      <c r="PBC5" s="372"/>
      <c r="PBD5" s="372"/>
      <c r="PBE5" s="372"/>
      <c r="PBF5" s="372"/>
      <c r="PBG5" s="372"/>
      <c r="PBH5" s="372"/>
      <c r="PBI5" s="372"/>
      <c r="PBJ5" s="372"/>
      <c r="PBK5" s="372"/>
      <c r="PBL5" s="372"/>
      <c r="PBM5" s="372"/>
      <c r="PBN5" s="372"/>
      <c r="PBO5" s="372"/>
      <c r="PBP5" s="372"/>
      <c r="PBQ5" s="372"/>
      <c r="PBR5" s="372"/>
      <c r="PBS5" s="372"/>
      <c r="PBT5" s="372"/>
      <c r="PBU5" s="372"/>
      <c r="PBV5" s="372"/>
      <c r="PBW5" s="372"/>
      <c r="PBX5" s="372"/>
      <c r="PBY5" s="372"/>
      <c r="PBZ5" s="372"/>
      <c r="PCA5" s="372"/>
      <c r="PCB5" s="372"/>
      <c r="PCC5" s="372"/>
      <c r="PCD5" s="372"/>
      <c r="PCE5" s="372"/>
      <c r="PCF5" s="372"/>
      <c r="PCG5" s="372"/>
      <c r="PCH5" s="372"/>
      <c r="PCI5" s="372"/>
      <c r="PCJ5" s="372"/>
      <c r="PCK5" s="372"/>
      <c r="PCL5" s="372"/>
      <c r="PCM5" s="372"/>
      <c r="PCN5" s="372"/>
      <c r="PCO5" s="372"/>
      <c r="PCP5" s="372"/>
      <c r="PCQ5" s="372"/>
      <c r="PCR5" s="372"/>
      <c r="PCS5" s="372"/>
      <c r="PCT5" s="372"/>
      <c r="PCU5" s="372"/>
      <c r="PCV5" s="372"/>
      <c r="PCW5" s="372"/>
      <c r="PCX5" s="372"/>
      <c r="PCY5" s="372"/>
      <c r="PCZ5" s="372"/>
      <c r="PDA5" s="372"/>
      <c r="PDB5" s="372"/>
      <c r="PDC5" s="372"/>
      <c r="PDD5" s="372"/>
      <c r="PDE5" s="372"/>
      <c r="PDF5" s="372"/>
      <c r="PDG5" s="372"/>
      <c r="PDH5" s="372"/>
      <c r="PDI5" s="372"/>
      <c r="PDJ5" s="372"/>
      <c r="PDK5" s="372"/>
      <c r="PDL5" s="372"/>
      <c r="PDM5" s="372"/>
      <c r="PDN5" s="372"/>
      <c r="PDO5" s="372"/>
      <c r="PDP5" s="372"/>
      <c r="PDQ5" s="372"/>
      <c r="PDR5" s="372"/>
      <c r="PDS5" s="372"/>
      <c r="PDT5" s="372"/>
      <c r="PDU5" s="372"/>
      <c r="PDV5" s="372"/>
      <c r="PDW5" s="372"/>
      <c r="PDX5" s="372"/>
      <c r="PDY5" s="372"/>
      <c r="PDZ5" s="372"/>
      <c r="PEA5" s="372"/>
      <c r="PEB5" s="372"/>
      <c r="PEC5" s="372"/>
      <c r="PED5" s="372"/>
      <c r="PEE5" s="372"/>
      <c r="PEF5" s="372"/>
      <c r="PEG5" s="372"/>
      <c r="PEH5" s="372"/>
      <c r="PEI5" s="372"/>
      <c r="PEJ5" s="372"/>
      <c r="PEK5" s="372"/>
      <c r="PEL5" s="372"/>
      <c r="PEM5" s="372"/>
      <c r="PEN5" s="372"/>
      <c r="PEO5" s="372"/>
      <c r="PEP5" s="372"/>
      <c r="PEQ5" s="372"/>
      <c r="PER5" s="372"/>
      <c r="PES5" s="372"/>
      <c r="PET5" s="372"/>
      <c r="PEU5" s="372"/>
      <c r="PEV5" s="372"/>
      <c r="PEW5" s="372"/>
      <c r="PEX5" s="372"/>
      <c r="PEY5" s="372"/>
      <c r="PEZ5" s="372"/>
      <c r="PFA5" s="372"/>
      <c r="PFB5" s="372"/>
      <c r="PFC5" s="372"/>
      <c r="PFD5" s="372"/>
      <c r="PFE5" s="372"/>
      <c r="PFF5" s="372"/>
      <c r="PFG5" s="372"/>
      <c r="PFH5" s="372"/>
      <c r="PFI5" s="372"/>
      <c r="PFJ5" s="372"/>
      <c r="PFK5" s="372"/>
      <c r="PFL5" s="372"/>
      <c r="PFM5" s="372"/>
      <c r="PFN5" s="372"/>
      <c r="PFO5" s="372"/>
      <c r="PFP5" s="372"/>
      <c r="PFQ5" s="372"/>
      <c r="PFR5" s="372"/>
      <c r="PFS5" s="372"/>
      <c r="PFT5" s="372"/>
      <c r="PFU5" s="372"/>
      <c r="PFV5" s="372"/>
      <c r="PFW5" s="372"/>
      <c r="PFX5" s="372"/>
      <c r="PFY5" s="372"/>
      <c r="PFZ5" s="372"/>
      <c r="PGA5" s="372"/>
      <c r="PGB5" s="372"/>
      <c r="PGC5" s="372"/>
      <c r="PGD5" s="372"/>
      <c r="PGE5" s="372"/>
      <c r="PGF5" s="372"/>
      <c r="PGG5" s="372"/>
      <c r="PGH5" s="372"/>
      <c r="PGI5" s="372"/>
      <c r="PGJ5" s="372"/>
      <c r="PGK5" s="372"/>
      <c r="PGL5" s="372"/>
      <c r="PGM5" s="372"/>
      <c r="PGN5" s="372"/>
      <c r="PGO5" s="372"/>
      <c r="PGP5" s="372"/>
      <c r="PGQ5" s="372"/>
      <c r="PGR5" s="372"/>
      <c r="PGS5" s="372"/>
      <c r="PGT5" s="372"/>
      <c r="PGU5" s="372"/>
      <c r="PGV5" s="372"/>
      <c r="PGW5" s="372"/>
      <c r="PGX5" s="372"/>
      <c r="PGY5" s="372"/>
      <c r="PGZ5" s="372"/>
      <c r="PHA5" s="372"/>
      <c r="PHB5" s="372"/>
      <c r="PHC5" s="372"/>
      <c r="PHD5" s="372"/>
      <c r="PHE5" s="372"/>
      <c r="PHF5" s="372"/>
      <c r="PHG5" s="372"/>
      <c r="PHH5" s="372"/>
      <c r="PHI5" s="372"/>
      <c r="PHJ5" s="372"/>
      <c r="PHK5" s="372"/>
      <c r="PHL5" s="372"/>
      <c r="PHM5" s="372"/>
      <c r="PHN5" s="372"/>
      <c r="PHO5" s="372"/>
      <c r="PHP5" s="372"/>
      <c r="PHQ5" s="372"/>
      <c r="PHR5" s="372"/>
      <c r="PHS5" s="372"/>
      <c r="PHT5" s="372"/>
      <c r="PHU5" s="372"/>
      <c r="PHV5" s="372"/>
      <c r="PHW5" s="372"/>
      <c r="PHX5" s="372"/>
      <c r="PHY5" s="372"/>
      <c r="PHZ5" s="372"/>
      <c r="PIA5" s="372"/>
      <c r="PIB5" s="372"/>
      <c r="PIC5" s="372"/>
      <c r="PID5" s="372"/>
      <c r="PIE5" s="372"/>
      <c r="PIF5" s="372"/>
      <c r="PIG5" s="372"/>
      <c r="PIH5" s="372"/>
      <c r="PII5" s="372"/>
      <c r="PIJ5" s="372"/>
      <c r="PIK5" s="372"/>
      <c r="PIL5" s="372"/>
      <c r="PIM5" s="372"/>
      <c r="PIN5" s="372"/>
      <c r="PIO5" s="372"/>
      <c r="PIP5" s="372"/>
      <c r="PIQ5" s="372"/>
      <c r="PIR5" s="372"/>
      <c r="PIS5" s="372"/>
      <c r="PIT5" s="372"/>
      <c r="PIU5" s="372"/>
      <c r="PIV5" s="372"/>
      <c r="PIW5" s="372"/>
      <c r="PIX5" s="372"/>
      <c r="PIY5" s="372"/>
      <c r="PIZ5" s="372"/>
      <c r="PJA5" s="372"/>
      <c r="PJB5" s="372"/>
      <c r="PJC5" s="372"/>
      <c r="PJD5" s="372"/>
      <c r="PJE5" s="372"/>
      <c r="PJF5" s="372"/>
      <c r="PJG5" s="372"/>
      <c r="PJH5" s="372"/>
      <c r="PJI5" s="372"/>
      <c r="PJJ5" s="372"/>
      <c r="PJK5" s="372"/>
      <c r="PJL5" s="372"/>
      <c r="PJM5" s="372"/>
      <c r="PJN5" s="372"/>
      <c r="PJO5" s="372"/>
      <c r="PJP5" s="372"/>
      <c r="PJQ5" s="372"/>
      <c r="PJR5" s="372"/>
      <c r="PJS5" s="372"/>
      <c r="PJT5" s="372"/>
      <c r="PJU5" s="372"/>
      <c r="PJV5" s="372"/>
      <c r="PJW5" s="372"/>
      <c r="PJX5" s="372"/>
      <c r="PJY5" s="372"/>
      <c r="PJZ5" s="372"/>
      <c r="PKA5" s="372"/>
      <c r="PKB5" s="372"/>
      <c r="PKC5" s="372"/>
      <c r="PKD5" s="372"/>
      <c r="PKE5" s="372"/>
      <c r="PKF5" s="372"/>
      <c r="PKG5" s="372"/>
      <c r="PKH5" s="372"/>
      <c r="PKI5" s="372"/>
      <c r="PKJ5" s="372"/>
      <c r="PKK5" s="372"/>
      <c r="PKL5" s="372"/>
      <c r="PKM5" s="372"/>
      <c r="PKN5" s="372"/>
      <c r="PKO5" s="372"/>
      <c r="PKP5" s="372"/>
      <c r="PKQ5" s="372"/>
      <c r="PKR5" s="372"/>
      <c r="PKS5" s="372"/>
      <c r="PKT5" s="372"/>
      <c r="PKU5" s="372"/>
      <c r="PKV5" s="372"/>
      <c r="PKW5" s="372"/>
      <c r="PKX5" s="372"/>
      <c r="PKY5" s="372"/>
      <c r="PKZ5" s="372"/>
      <c r="PLA5" s="372"/>
      <c r="PLB5" s="372"/>
      <c r="PLC5" s="372"/>
      <c r="PLD5" s="372"/>
      <c r="PLE5" s="372"/>
      <c r="PLF5" s="372"/>
      <c r="PLG5" s="372"/>
      <c r="PLH5" s="372"/>
      <c r="PLI5" s="372"/>
      <c r="PLJ5" s="372"/>
      <c r="PLK5" s="372"/>
      <c r="PLL5" s="372"/>
      <c r="PLM5" s="372"/>
      <c r="PLN5" s="372"/>
      <c r="PLO5" s="372"/>
      <c r="PLP5" s="372"/>
      <c r="PLQ5" s="372"/>
      <c r="PLR5" s="372"/>
      <c r="PLS5" s="372"/>
      <c r="PLT5" s="372"/>
      <c r="PLU5" s="372"/>
      <c r="PLV5" s="372"/>
      <c r="PLW5" s="372"/>
      <c r="PLX5" s="372"/>
      <c r="PLY5" s="372"/>
      <c r="PLZ5" s="372"/>
      <c r="PMA5" s="372"/>
      <c r="PMB5" s="372"/>
      <c r="PMC5" s="372"/>
      <c r="PMD5" s="372"/>
      <c r="PME5" s="372"/>
      <c r="PMF5" s="372"/>
      <c r="PMG5" s="372"/>
      <c r="PMH5" s="372"/>
      <c r="PMI5" s="372"/>
      <c r="PMJ5" s="372"/>
      <c r="PMK5" s="372"/>
      <c r="PML5" s="372"/>
      <c r="PMM5" s="372"/>
      <c r="PMN5" s="372"/>
      <c r="PMO5" s="372"/>
      <c r="PMP5" s="372"/>
      <c r="PMQ5" s="372"/>
      <c r="PMR5" s="372"/>
      <c r="PMS5" s="372"/>
      <c r="PMT5" s="372"/>
      <c r="PMU5" s="372"/>
      <c r="PMV5" s="372"/>
      <c r="PMW5" s="372"/>
      <c r="PMX5" s="372"/>
      <c r="PMY5" s="372"/>
      <c r="PMZ5" s="372"/>
      <c r="PNA5" s="372"/>
      <c r="PNB5" s="372"/>
      <c r="PNC5" s="372"/>
      <c r="PND5" s="372"/>
      <c r="PNE5" s="372"/>
      <c r="PNF5" s="372"/>
      <c r="PNG5" s="372"/>
      <c r="PNH5" s="372"/>
      <c r="PNI5" s="372"/>
      <c r="PNJ5" s="372"/>
      <c r="PNK5" s="372"/>
      <c r="PNL5" s="372"/>
      <c r="PNM5" s="372"/>
      <c r="PNN5" s="372"/>
      <c r="PNO5" s="372"/>
      <c r="PNP5" s="372"/>
      <c r="PNQ5" s="372"/>
      <c r="PNR5" s="372"/>
      <c r="PNS5" s="372"/>
      <c r="PNT5" s="372"/>
      <c r="PNU5" s="372"/>
      <c r="PNV5" s="372"/>
      <c r="PNW5" s="372"/>
      <c r="PNX5" s="372"/>
      <c r="PNY5" s="372"/>
      <c r="PNZ5" s="372"/>
      <c r="POA5" s="372"/>
      <c r="POB5" s="372"/>
      <c r="POC5" s="372"/>
      <c r="POD5" s="372"/>
      <c r="POE5" s="372"/>
      <c r="POF5" s="372"/>
      <c r="POG5" s="372"/>
      <c r="POH5" s="372"/>
      <c r="POI5" s="372"/>
      <c r="POJ5" s="372"/>
      <c r="POK5" s="372"/>
      <c r="POL5" s="372"/>
      <c r="POM5" s="372"/>
      <c r="PON5" s="372"/>
      <c r="POO5" s="372"/>
      <c r="POP5" s="372"/>
      <c r="POQ5" s="372"/>
      <c r="POR5" s="372"/>
      <c r="POS5" s="372"/>
      <c r="POT5" s="372"/>
      <c r="POU5" s="372"/>
      <c r="POV5" s="372"/>
      <c r="POW5" s="372"/>
      <c r="POX5" s="372"/>
      <c r="POY5" s="372"/>
      <c r="POZ5" s="372"/>
      <c r="PPA5" s="372"/>
      <c r="PPB5" s="372"/>
      <c r="PPC5" s="372"/>
      <c r="PPD5" s="372"/>
      <c r="PPE5" s="372"/>
      <c r="PPF5" s="372"/>
      <c r="PPG5" s="372"/>
      <c r="PPH5" s="372"/>
      <c r="PPI5" s="372"/>
      <c r="PPJ5" s="372"/>
      <c r="PPK5" s="372"/>
      <c r="PPL5" s="372"/>
      <c r="PPM5" s="372"/>
      <c r="PPN5" s="372"/>
      <c r="PPO5" s="372"/>
      <c r="PPP5" s="372"/>
      <c r="PPQ5" s="372"/>
      <c r="PPR5" s="372"/>
      <c r="PPS5" s="372"/>
      <c r="PPT5" s="372"/>
      <c r="PPU5" s="372"/>
      <c r="PPV5" s="372"/>
      <c r="PPW5" s="372"/>
      <c r="PPX5" s="372"/>
      <c r="PPY5" s="372"/>
      <c r="PPZ5" s="372"/>
      <c r="PQA5" s="372"/>
      <c r="PQB5" s="372"/>
      <c r="PQC5" s="372"/>
      <c r="PQD5" s="372"/>
      <c r="PQE5" s="372"/>
      <c r="PQF5" s="372"/>
      <c r="PQG5" s="372"/>
      <c r="PQH5" s="372"/>
      <c r="PQI5" s="372"/>
      <c r="PQJ5" s="372"/>
      <c r="PQK5" s="372"/>
      <c r="PQL5" s="372"/>
      <c r="PQM5" s="372"/>
      <c r="PQN5" s="372"/>
      <c r="PQO5" s="372"/>
      <c r="PQP5" s="372"/>
      <c r="PQQ5" s="372"/>
      <c r="PQR5" s="372"/>
      <c r="PQS5" s="372"/>
      <c r="PQT5" s="372"/>
      <c r="PQU5" s="372"/>
      <c r="PQV5" s="372"/>
      <c r="PQW5" s="372"/>
      <c r="PQX5" s="372"/>
      <c r="PQY5" s="372"/>
      <c r="PQZ5" s="372"/>
      <c r="PRA5" s="372"/>
      <c r="PRB5" s="372"/>
      <c r="PRC5" s="372"/>
      <c r="PRD5" s="372"/>
      <c r="PRE5" s="372"/>
      <c r="PRF5" s="372"/>
      <c r="PRG5" s="372"/>
      <c r="PRH5" s="372"/>
      <c r="PRI5" s="372"/>
      <c r="PRJ5" s="372"/>
      <c r="PRK5" s="372"/>
      <c r="PRL5" s="372"/>
      <c r="PRM5" s="372"/>
      <c r="PRN5" s="372"/>
      <c r="PRO5" s="372"/>
      <c r="PRP5" s="372"/>
      <c r="PRQ5" s="372"/>
      <c r="PRR5" s="372"/>
      <c r="PRS5" s="372"/>
      <c r="PRT5" s="372"/>
      <c r="PRU5" s="372"/>
      <c r="PRV5" s="372"/>
      <c r="PRW5" s="372"/>
      <c r="PRX5" s="372"/>
      <c r="PRY5" s="372"/>
      <c r="PRZ5" s="372"/>
      <c r="PSA5" s="372"/>
      <c r="PSB5" s="372"/>
      <c r="PSC5" s="372"/>
      <c r="PSD5" s="372"/>
      <c r="PSE5" s="372"/>
      <c r="PSF5" s="372"/>
      <c r="PSG5" s="372"/>
      <c r="PSH5" s="372"/>
      <c r="PSI5" s="372"/>
      <c r="PSJ5" s="372"/>
      <c r="PSK5" s="372"/>
      <c r="PSL5" s="372"/>
      <c r="PSM5" s="372"/>
      <c r="PSN5" s="372"/>
      <c r="PSO5" s="372"/>
      <c r="PSP5" s="372"/>
      <c r="PSQ5" s="372"/>
      <c r="PSR5" s="372"/>
      <c r="PSS5" s="372"/>
      <c r="PST5" s="372"/>
      <c r="PSU5" s="372"/>
      <c r="PSV5" s="372"/>
      <c r="PSW5" s="372"/>
      <c r="PSX5" s="372"/>
      <c r="PSY5" s="372"/>
      <c r="PSZ5" s="372"/>
      <c r="PTA5" s="372"/>
      <c r="PTB5" s="372"/>
      <c r="PTC5" s="372"/>
      <c r="PTD5" s="372"/>
      <c r="PTE5" s="372"/>
      <c r="PTF5" s="372"/>
      <c r="PTG5" s="372"/>
      <c r="PTH5" s="372"/>
      <c r="PTI5" s="372"/>
      <c r="PTJ5" s="372"/>
      <c r="PTK5" s="372"/>
      <c r="PTL5" s="372"/>
      <c r="PTM5" s="372"/>
      <c r="PTN5" s="372"/>
      <c r="PTO5" s="372"/>
      <c r="PTP5" s="372"/>
      <c r="PTQ5" s="372"/>
      <c r="PTR5" s="372"/>
      <c r="PTS5" s="372"/>
      <c r="PTT5" s="372"/>
      <c r="PTU5" s="372"/>
      <c r="PTV5" s="372"/>
      <c r="PTW5" s="372"/>
      <c r="PTX5" s="372"/>
      <c r="PTY5" s="372"/>
      <c r="PTZ5" s="372"/>
      <c r="PUA5" s="372"/>
      <c r="PUB5" s="372"/>
      <c r="PUC5" s="372"/>
      <c r="PUD5" s="372"/>
      <c r="PUE5" s="372"/>
      <c r="PUF5" s="372"/>
      <c r="PUG5" s="372"/>
      <c r="PUH5" s="372"/>
      <c r="PUI5" s="372"/>
      <c r="PUJ5" s="372"/>
      <c r="PUK5" s="372"/>
      <c r="PUL5" s="372"/>
      <c r="PUM5" s="372"/>
      <c r="PUN5" s="372"/>
      <c r="PUO5" s="372"/>
      <c r="PUP5" s="372"/>
      <c r="PUQ5" s="372"/>
      <c r="PUR5" s="372"/>
      <c r="PUS5" s="372"/>
      <c r="PUT5" s="372"/>
      <c r="PUU5" s="372"/>
      <c r="PUV5" s="372"/>
      <c r="PUW5" s="372"/>
      <c r="PUX5" s="372"/>
      <c r="PUY5" s="372"/>
      <c r="PUZ5" s="372"/>
      <c r="PVA5" s="372"/>
      <c r="PVB5" s="372"/>
      <c r="PVC5" s="372"/>
      <c r="PVD5" s="372"/>
      <c r="PVE5" s="372"/>
      <c r="PVF5" s="372"/>
      <c r="PVG5" s="372"/>
      <c r="PVH5" s="372"/>
      <c r="PVI5" s="372"/>
      <c r="PVJ5" s="372"/>
      <c r="PVK5" s="372"/>
      <c r="PVL5" s="372"/>
      <c r="PVM5" s="372"/>
      <c r="PVN5" s="372"/>
      <c r="PVO5" s="372"/>
      <c r="PVP5" s="372"/>
      <c r="PVQ5" s="372"/>
      <c r="PVR5" s="372"/>
      <c r="PVS5" s="372"/>
      <c r="PVT5" s="372"/>
      <c r="PVU5" s="372"/>
      <c r="PVV5" s="372"/>
      <c r="PVW5" s="372"/>
      <c r="PVX5" s="372"/>
      <c r="PVY5" s="372"/>
      <c r="PVZ5" s="372"/>
      <c r="PWA5" s="372"/>
      <c r="PWB5" s="372"/>
      <c r="PWC5" s="372"/>
      <c r="PWD5" s="372"/>
      <c r="PWE5" s="372"/>
      <c r="PWF5" s="372"/>
      <c r="PWG5" s="372"/>
      <c r="PWH5" s="372"/>
      <c r="PWI5" s="372"/>
      <c r="PWJ5" s="372"/>
      <c r="PWK5" s="372"/>
      <c r="PWL5" s="372"/>
      <c r="PWM5" s="372"/>
      <c r="PWN5" s="372"/>
      <c r="PWO5" s="372"/>
      <c r="PWP5" s="372"/>
      <c r="PWQ5" s="372"/>
      <c r="PWR5" s="372"/>
      <c r="PWS5" s="372"/>
      <c r="PWT5" s="372"/>
      <c r="PWU5" s="372"/>
      <c r="PWV5" s="372"/>
      <c r="PWW5" s="372"/>
      <c r="PWX5" s="372"/>
      <c r="PWY5" s="372"/>
      <c r="PWZ5" s="372"/>
      <c r="PXA5" s="372"/>
      <c r="PXB5" s="372"/>
      <c r="PXC5" s="372"/>
      <c r="PXD5" s="372"/>
      <c r="PXE5" s="372"/>
      <c r="PXF5" s="372"/>
      <c r="PXG5" s="372"/>
      <c r="PXH5" s="372"/>
      <c r="PXI5" s="372"/>
      <c r="PXJ5" s="372"/>
      <c r="PXK5" s="372"/>
      <c r="PXL5" s="372"/>
      <c r="PXM5" s="372"/>
      <c r="PXN5" s="372"/>
      <c r="PXO5" s="372"/>
      <c r="PXP5" s="372"/>
      <c r="PXQ5" s="372"/>
      <c r="PXR5" s="372"/>
      <c r="PXS5" s="372"/>
      <c r="PXT5" s="372"/>
      <c r="PXU5" s="372"/>
      <c r="PXV5" s="372"/>
      <c r="PXW5" s="372"/>
      <c r="PXX5" s="372"/>
      <c r="PXY5" s="372"/>
      <c r="PXZ5" s="372"/>
      <c r="PYA5" s="372"/>
      <c r="PYB5" s="372"/>
      <c r="PYC5" s="372"/>
      <c r="PYD5" s="372"/>
      <c r="PYE5" s="372"/>
      <c r="PYF5" s="372"/>
      <c r="PYG5" s="372"/>
      <c r="PYH5" s="372"/>
      <c r="PYI5" s="372"/>
      <c r="PYJ5" s="372"/>
      <c r="PYK5" s="372"/>
      <c r="PYL5" s="372"/>
      <c r="PYM5" s="372"/>
      <c r="PYN5" s="372"/>
      <c r="PYO5" s="372"/>
      <c r="PYP5" s="372"/>
      <c r="PYQ5" s="372"/>
      <c r="PYR5" s="372"/>
      <c r="PYS5" s="372"/>
      <c r="PYT5" s="372"/>
      <c r="PYU5" s="372"/>
      <c r="PYV5" s="372"/>
      <c r="PYW5" s="372"/>
      <c r="PYX5" s="372"/>
      <c r="PYY5" s="372"/>
      <c r="PYZ5" s="372"/>
      <c r="PZA5" s="372"/>
      <c r="PZB5" s="372"/>
      <c r="PZC5" s="372"/>
      <c r="PZD5" s="372"/>
      <c r="PZE5" s="372"/>
      <c r="PZF5" s="372"/>
      <c r="PZG5" s="372"/>
      <c r="PZH5" s="372"/>
      <c r="PZI5" s="372"/>
      <c r="PZJ5" s="372"/>
      <c r="PZK5" s="372"/>
      <c r="PZL5" s="372"/>
      <c r="PZM5" s="372"/>
      <c r="PZN5" s="372"/>
      <c r="PZO5" s="372"/>
      <c r="PZP5" s="372"/>
      <c r="PZQ5" s="372"/>
      <c r="PZR5" s="372"/>
      <c r="PZS5" s="372"/>
      <c r="PZT5" s="372"/>
      <c r="PZU5" s="372"/>
      <c r="PZV5" s="372"/>
      <c r="PZW5" s="372"/>
      <c r="PZX5" s="372"/>
      <c r="PZY5" s="372"/>
      <c r="PZZ5" s="372"/>
      <c r="QAA5" s="372"/>
      <c r="QAB5" s="372"/>
      <c r="QAC5" s="372"/>
      <c r="QAD5" s="372"/>
      <c r="QAE5" s="372"/>
      <c r="QAF5" s="372"/>
      <c r="QAG5" s="372"/>
      <c r="QAH5" s="372"/>
      <c r="QAI5" s="372"/>
      <c r="QAJ5" s="372"/>
      <c r="QAK5" s="372"/>
      <c r="QAL5" s="372"/>
      <c r="QAM5" s="372"/>
      <c r="QAN5" s="372"/>
      <c r="QAO5" s="372"/>
      <c r="QAP5" s="372"/>
      <c r="QAQ5" s="372"/>
      <c r="QAR5" s="372"/>
      <c r="QAS5" s="372"/>
      <c r="QAT5" s="372"/>
      <c r="QAU5" s="372"/>
      <c r="QAV5" s="372"/>
      <c r="QAW5" s="372"/>
      <c r="QAX5" s="372"/>
      <c r="QAY5" s="372"/>
      <c r="QAZ5" s="372"/>
      <c r="QBA5" s="372"/>
      <c r="QBB5" s="372"/>
      <c r="QBC5" s="372"/>
      <c r="QBD5" s="372"/>
      <c r="QBE5" s="372"/>
      <c r="QBF5" s="372"/>
      <c r="QBG5" s="372"/>
      <c r="QBH5" s="372"/>
      <c r="QBI5" s="372"/>
      <c r="QBJ5" s="372"/>
      <c r="QBK5" s="372"/>
      <c r="QBL5" s="372"/>
      <c r="QBM5" s="372"/>
      <c r="QBN5" s="372"/>
      <c r="QBO5" s="372"/>
      <c r="QBP5" s="372"/>
      <c r="QBQ5" s="372"/>
      <c r="QBR5" s="372"/>
      <c r="QBS5" s="372"/>
      <c r="QBT5" s="372"/>
      <c r="QBU5" s="372"/>
      <c r="QBV5" s="372"/>
      <c r="QBW5" s="372"/>
      <c r="QBX5" s="372"/>
      <c r="QBY5" s="372"/>
      <c r="QBZ5" s="372"/>
      <c r="QCA5" s="372"/>
      <c r="QCB5" s="372"/>
      <c r="QCC5" s="372"/>
      <c r="QCD5" s="372"/>
      <c r="QCE5" s="372"/>
      <c r="QCF5" s="372"/>
      <c r="QCG5" s="372"/>
      <c r="QCH5" s="372"/>
      <c r="QCI5" s="372"/>
      <c r="QCJ5" s="372"/>
      <c r="QCK5" s="372"/>
      <c r="QCL5" s="372"/>
      <c r="QCM5" s="372"/>
      <c r="QCN5" s="372"/>
      <c r="QCO5" s="372"/>
      <c r="QCP5" s="372"/>
      <c r="QCQ5" s="372"/>
      <c r="QCR5" s="372"/>
      <c r="QCS5" s="372"/>
      <c r="QCT5" s="372"/>
      <c r="QCU5" s="372"/>
      <c r="QCV5" s="372"/>
      <c r="QCW5" s="372"/>
      <c r="QCX5" s="372"/>
      <c r="QCY5" s="372"/>
      <c r="QCZ5" s="372"/>
      <c r="QDA5" s="372"/>
      <c r="QDB5" s="372"/>
      <c r="QDC5" s="372"/>
      <c r="QDD5" s="372"/>
      <c r="QDE5" s="372"/>
      <c r="QDF5" s="372"/>
      <c r="QDG5" s="372"/>
      <c r="QDH5" s="372"/>
      <c r="QDI5" s="372"/>
      <c r="QDJ5" s="372"/>
      <c r="QDK5" s="372"/>
      <c r="QDL5" s="372"/>
      <c r="QDM5" s="372"/>
      <c r="QDN5" s="372"/>
      <c r="QDO5" s="372"/>
      <c r="QDP5" s="372"/>
      <c r="QDQ5" s="372"/>
      <c r="QDR5" s="372"/>
      <c r="QDS5" s="372"/>
      <c r="QDT5" s="372"/>
      <c r="QDU5" s="372"/>
      <c r="QDV5" s="372"/>
      <c r="QDW5" s="372"/>
      <c r="QDX5" s="372"/>
      <c r="QDY5" s="372"/>
      <c r="QDZ5" s="372"/>
      <c r="QEA5" s="372"/>
      <c r="QEB5" s="372"/>
      <c r="QEC5" s="372"/>
      <c r="QED5" s="372"/>
      <c r="QEE5" s="372"/>
      <c r="QEF5" s="372"/>
      <c r="QEG5" s="372"/>
      <c r="QEH5" s="372"/>
      <c r="QEI5" s="372"/>
      <c r="QEJ5" s="372"/>
      <c r="QEK5" s="372"/>
      <c r="QEL5" s="372"/>
      <c r="QEM5" s="372"/>
      <c r="QEN5" s="372"/>
      <c r="QEO5" s="372"/>
      <c r="QEP5" s="372"/>
      <c r="QEQ5" s="372"/>
      <c r="QER5" s="372"/>
      <c r="QES5" s="372"/>
      <c r="QET5" s="372"/>
      <c r="QEU5" s="372"/>
      <c r="QEV5" s="372"/>
      <c r="QEW5" s="372"/>
      <c r="QEX5" s="372"/>
      <c r="QEY5" s="372"/>
      <c r="QEZ5" s="372"/>
      <c r="QFA5" s="372"/>
      <c r="QFB5" s="372"/>
      <c r="QFC5" s="372"/>
      <c r="QFD5" s="372"/>
      <c r="QFE5" s="372"/>
      <c r="QFF5" s="372"/>
      <c r="QFG5" s="372"/>
      <c r="QFH5" s="372"/>
      <c r="QFI5" s="372"/>
      <c r="QFJ5" s="372"/>
      <c r="QFK5" s="372"/>
      <c r="QFL5" s="372"/>
      <c r="QFM5" s="372"/>
      <c r="QFN5" s="372"/>
      <c r="QFO5" s="372"/>
      <c r="QFP5" s="372"/>
      <c r="QFQ5" s="372"/>
      <c r="QFR5" s="372"/>
      <c r="QFS5" s="372"/>
      <c r="QFT5" s="372"/>
      <c r="QFU5" s="372"/>
      <c r="QFV5" s="372"/>
      <c r="QFW5" s="372"/>
      <c r="QFX5" s="372"/>
      <c r="QFY5" s="372"/>
      <c r="QFZ5" s="372"/>
      <c r="QGA5" s="372"/>
      <c r="QGB5" s="372"/>
      <c r="QGC5" s="372"/>
      <c r="QGD5" s="372"/>
      <c r="QGE5" s="372"/>
      <c r="QGF5" s="372"/>
      <c r="QGG5" s="372"/>
      <c r="QGH5" s="372"/>
      <c r="QGI5" s="372"/>
      <c r="QGJ5" s="372"/>
      <c r="QGK5" s="372"/>
      <c r="QGL5" s="372"/>
      <c r="QGM5" s="372"/>
      <c r="QGN5" s="372"/>
      <c r="QGO5" s="372"/>
      <c r="QGP5" s="372"/>
      <c r="QGQ5" s="372"/>
      <c r="QGR5" s="372"/>
      <c r="QGS5" s="372"/>
      <c r="QGT5" s="372"/>
      <c r="QGU5" s="372"/>
      <c r="QGV5" s="372"/>
      <c r="QGW5" s="372"/>
      <c r="QGX5" s="372"/>
      <c r="QGY5" s="372"/>
      <c r="QGZ5" s="372"/>
      <c r="QHA5" s="372"/>
      <c r="QHB5" s="372"/>
      <c r="QHC5" s="372"/>
      <c r="QHD5" s="372"/>
      <c r="QHE5" s="372"/>
      <c r="QHF5" s="372"/>
      <c r="QHG5" s="372"/>
      <c r="QHH5" s="372"/>
      <c r="QHI5" s="372"/>
      <c r="QHJ5" s="372"/>
      <c r="QHK5" s="372"/>
      <c r="QHL5" s="372"/>
      <c r="QHM5" s="372"/>
      <c r="QHN5" s="372"/>
      <c r="QHO5" s="372"/>
      <c r="QHP5" s="372"/>
      <c r="QHQ5" s="372"/>
      <c r="QHR5" s="372"/>
      <c r="QHS5" s="372"/>
      <c r="QHT5" s="372"/>
      <c r="QHU5" s="372"/>
      <c r="QHV5" s="372"/>
      <c r="QHW5" s="372"/>
      <c r="QHX5" s="372"/>
      <c r="QHY5" s="372"/>
      <c r="QHZ5" s="372"/>
      <c r="QIA5" s="372"/>
      <c r="QIB5" s="372"/>
      <c r="QIC5" s="372"/>
      <c r="QID5" s="372"/>
      <c r="QIE5" s="372"/>
      <c r="QIF5" s="372"/>
      <c r="QIG5" s="372"/>
      <c r="QIH5" s="372"/>
      <c r="QII5" s="372"/>
      <c r="QIJ5" s="372"/>
      <c r="QIK5" s="372"/>
      <c r="QIL5" s="372"/>
      <c r="QIM5" s="372"/>
      <c r="QIN5" s="372"/>
      <c r="QIO5" s="372"/>
      <c r="QIP5" s="372"/>
      <c r="QIQ5" s="372"/>
      <c r="QIR5" s="372"/>
      <c r="QIS5" s="372"/>
      <c r="QIT5" s="372"/>
      <c r="QIU5" s="372"/>
      <c r="QIV5" s="372"/>
      <c r="QIW5" s="372"/>
      <c r="QIX5" s="372"/>
      <c r="QIY5" s="372"/>
      <c r="QIZ5" s="372"/>
      <c r="QJA5" s="372"/>
      <c r="QJB5" s="372"/>
      <c r="QJC5" s="372"/>
      <c r="QJD5" s="372"/>
      <c r="QJE5" s="372"/>
      <c r="QJF5" s="372"/>
      <c r="QJG5" s="372"/>
      <c r="QJH5" s="372"/>
      <c r="QJI5" s="372"/>
      <c r="QJJ5" s="372"/>
      <c r="QJK5" s="372"/>
      <c r="QJL5" s="372"/>
      <c r="QJM5" s="372"/>
      <c r="QJN5" s="372"/>
      <c r="QJO5" s="372"/>
      <c r="QJP5" s="372"/>
      <c r="QJQ5" s="372"/>
      <c r="QJR5" s="372"/>
      <c r="QJS5" s="372"/>
      <c r="QJT5" s="372"/>
      <c r="QJU5" s="372"/>
      <c r="QJV5" s="372"/>
      <c r="QJW5" s="372"/>
      <c r="QJX5" s="372"/>
      <c r="QJY5" s="372"/>
      <c r="QJZ5" s="372"/>
      <c r="QKA5" s="372"/>
      <c r="QKB5" s="372"/>
      <c r="QKC5" s="372"/>
      <c r="QKD5" s="372"/>
      <c r="QKE5" s="372"/>
      <c r="QKF5" s="372"/>
      <c r="QKG5" s="372"/>
      <c r="QKH5" s="372"/>
      <c r="QKI5" s="372"/>
      <c r="QKJ5" s="372"/>
      <c r="QKK5" s="372"/>
      <c r="QKL5" s="372"/>
      <c r="QKM5" s="372"/>
      <c r="QKN5" s="372"/>
      <c r="QKO5" s="372"/>
      <c r="QKP5" s="372"/>
      <c r="QKQ5" s="372"/>
      <c r="QKR5" s="372"/>
      <c r="QKS5" s="372"/>
      <c r="QKT5" s="372"/>
      <c r="QKU5" s="372"/>
      <c r="QKV5" s="372"/>
      <c r="QKW5" s="372"/>
      <c r="QKX5" s="372"/>
      <c r="QKY5" s="372"/>
      <c r="QKZ5" s="372"/>
      <c r="QLA5" s="372"/>
      <c r="QLB5" s="372"/>
      <c r="QLC5" s="372"/>
      <c r="QLD5" s="372"/>
      <c r="QLE5" s="372"/>
      <c r="QLF5" s="372"/>
      <c r="QLG5" s="372"/>
      <c r="QLH5" s="372"/>
      <c r="QLI5" s="372"/>
      <c r="QLJ5" s="372"/>
      <c r="QLK5" s="372"/>
      <c r="QLL5" s="372"/>
      <c r="QLM5" s="372"/>
      <c r="QLN5" s="372"/>
      <c r="QLO5" s="372"/>
      <c r="QLP5" s="372"/>
      <c r="QLQ5" s="372"/>
      <c r="QLR5" s="372"/>
      <c r="QLS5" s="372"/>
      <c r="QLT5" s="372"/>
      <c r="QLU5" s="372"/>
      <c r="QLV5" s="372"/>
      <c r="QLW5" s="372"/>
      <c r="QLX5" s="372"/>
      <c r="QLY5" s="372"/>
      <c r="QLZ5" s="372"/>
      <c r="QMA5" s="372"/>
      <c r="QMB5" s="372"/>
      <c r="QMC5" s="372"/>
      <c r="QMD5" s="372"/>
      <c r="QME5" s="372"/>
      <c r="QMF5" s="372"/>
      <c r="QMG5" s="372"/>
      <c r="QMH5" s="372"/>
      <c r="QMI5" s="372"/>
      <c r="QMJ5" s="372"/>
      <c r="QMK5" s="372"/>
      <c r="QML5" s="372"/>
      <c r="QMM5" s="372"/>
      <c r="QMN5" s="372"/>
      <c r="QMO5" s="372"/>
      <c r="QMP5" s="372"/>
      <c r="QMQ5" s="372"/>
      <c r="QMR5" s="372"/>
      <c r="QMS5" s="372"/>
      <c r="QMT5" s="372"/>
      <c r="QMU5" s="372"/>
      <c r="QMV5" s="372"/>
      <c r="QMW5" s="372"/>
      <c r="QMX5" s="372"/>
      <c r="QMY5" s="372"/>
      <c r="QMZ5" s="372"/>
      <c r="QNA5" s="372"/>
      <c r="QNB5" s="372"/>
      <c r="QNC5" s="372"/>
      <c r="QND5" s="372"/>
      <c r="QNE5" s="372"/>
      <c r="QNF5" s="372"/>
      <c r="QNG5" s="372"/>
      <c r="QNH5" s="372"/>
      <c r="QNI5" s="372"/>
      <c r="QNJ5" s="372"/>
      <c r="QNK5" s="372"/>
      <c r="QNL5" s="372"/>
      <c r="QNM5" s="372"/>
      <c r="QNN5" s="372"/>
      <c r="QNO5" s="372"/>
      <c r="QNP5" s="372"/>
      <c r="QNQ5" s="372"/>
      <c r="QNR5" s="372"/>
      <c r="QNS5" s="372"/>
      <c r="QNT5" s="372"/>
      <c r="QNU5" s="372"/>
      <c r="QNV5" s="372"/>
      <c r="QNW5" s="372"/>
      <c r="QNX5" s="372"/>
      <c r="QNY5" s="372"/>
      <c r="QNZ5" s="372"/>
      <c r="QOA5" s="372"/>
      <c r="QOB5" s="372"/>
      <c r="QOC5" s="372"/>
      <c r="QOD5" s="372"/>
      <c r="QOE5" s="372"/>
      <c r="QOF5" s="372"/>
      <c r="QOG5" s="372"/>
      <c r="QOH5" s="372"/>
      <c r="QOI5" s="372"/>
      <c r="QOJ5" s="372"/>
      <c r="QOK5" s="372"/>
      <c r="QOL5" s="372"/>
      <c r="QOM5" s="372"/>
      <c r="QON5" s="372"/>
      <c r="QOO5" s="372"/>
      <c r="QOP5" s="372"/>
      <c r="QOQ5" s="372"/>
      <c r="QOR5" s="372"/>
      <c r="QOS5" s="372"/>
      <c r="QOT5" s="372"/>
      <c r="QOU5" s="372"/>
      <c r="QOV5" s="372"/>
      <c r="QOW5" s="372"/>
      <c r="QOX5" s="372"/>
      <c r="QOY5" s="372"/>
      <c r="QOZ5" s="372"/>
      <c r="QPA5" s="372"/>
      <c r="QPB5" s="372"/>
      <c r="QPC5" s="372"/>
      <c r="QPD5" s="372"/>
      <c r="QPE5" s="372"/>
      <c r="QPF5" s="372"/>
      <c r="QPG5" s="372"/>
      <c r="QPH5" s="372"/>
      <c r="QPI5" s="372"/>
      <c r="QPJ5" s="372"/>
      <c r="QPK5" s="372"/>
      <c r="QPL5" s="372"/>
      <c r="QPM5" s="372"/>
      <c r="QPN5" s="372"/>
      <c r="QPO5" s="372"/>
      <c r="QPP5" s="372"/>
      <c r="QPQ5" s="372"/>
      <c r="QPR5" s="372"/>
      <c r="QPS5" s="372"/>
      <c r="QPT5" s="372"/>
      <c r="QPU5" s="372"/>
      <c r="QPV5" s="372"/>
      <c r="QPW5" s="372"/>
      <c r="QPX5" s="372"/>
      <c r="QPY5" s="372"/>
      <c r="QPZ5" s="372"/>
      <c r="QQA5" s="372"/>
      <c r="QQB5" s="372"/>
      <c r="QQC5" s="372"/>
      <c r="QQD5" s="372"/>
      <c r="QQE5" s="372"/>
      <c r="QQF5" s="372"/>
      <c r="QQG5" s="372"/>
      <c r="QQH5" s="372"/>
      <c r="QQI5" s="372"/>
      <c r="QQJ5" s="372"/>
      <c r="QQK5" s="372"/>
      <c r="QQL5" s="372"/>
      <c r="QQM5" s="372"/>
      <c r="QQN5" s="372"/>
      <c r="QQO5" s="372"/>
      <c r="QQP5" s="372"/>
      <c r="QQQ5" s="372"/>
      <c r="QQR5" s="372"/>
      <c r="QQS5" s="372"/>
      <c r="QQT5" s="372"/>
      <c r="QQU5" s="372"/>
      <c r="QQV5" s="372"/>
      <c r="QQW5" s="372"/>
      <c r="QQX5" s="372"/>
      <c r="QQY5" s="372"/>
      <c r="QQZ5" s="372"/>
      <c r="QRA5" s="372"/>
      <c r="QRB5" s="372"/>
      <c r="QRC5" s="372"/>
      <c r="QRD5" s="372"/>
      <c r="QRE5" s="372"/>
      <c r="QRF5" s="372"/>
      <c r="QRG5" s="372"/>
      <c r="QRH5" s="372"/>
      <c r="QRI5" s="372"/>
      <c r="QRJ5" s="372"/>
      <c r="QRK5" s="372"/>
      <c r="QRL5" s="372"/>
      <c r="QRM5" s="372"/>
      <c r="QRN5" s="372"/>
      <c r="QRO5" s="372"/>
      <c r="QRP5" s="372"/>
      <c r="QRQ5" s="372"/>
      <c r="QRR5" s="372"/>
      <c r="QRS5" s="372"/>
      <c r="QRT5" s="372"/>
      <c r="QRU5" s="372"/>
      <c r="QRV5" s="372"/>
      <c r="QRW5" s="372"/>
      <c r="QRX5" s="372"/>
      <c r="QRY5" s="372"/>
      <c r="QRZ5" s="372"/>
      <c r="QSA5" s="372"/>
      <c r="QSB5" s="372"/>
      <c r="QSC5" s="372"/>
      <c r="QSD5" s="372"/>
      <c r="QSE5" s="372"/>
      <c r="QSF5" s="372"/>
      <c r="QSG5" s="372"/>
      <c r="QSH5" s="372"/>
      <c r="QSI5" s="372"/>
      <c r="QSJ5" s="372"/>
      <c r="QSK5" s="372"/>
      <c r="QSL5" s="372"/>
      <c r="QSM5" s="372"/>
      <c r="QSN5" s="372"/>
      <c r="QSO5" s="372"/>
      <c r="QSP5" s="372"/>
      <c r="QSQ5" s="372"/>
      <c r="QSR5" s="372"/>
      <c r="QSS5" s="372"/>
      <c r="QST5" s="372"/>
      <c r="QSU5" s="372"/>
      <c r="QSV5" s="372"/>
      <c r="QSW5" s="372"/>
      <c r="QSX5" s="372"/>
      <c r="QSY5" s="372"/>
      <c r="QSZ5" s="372"/>
      <c r="QTA5" s="372"/>
      <c r="QTB5" s="372"/>
      <c r="QTC5" s="372"/>
      <c r="QTD5" s="372"/>
      <c r="QTE5" s="372"/>
      <c r="QTF5" s="372"/>
      <c r="QTG5" s="372"/>
      <c r="QTH5" s="372"/>
      <c r="QTI5" s="372"/>
      <c r="QTJ5" s="372"/>
      <c r="QTK5" s="372"/>
      <c r="QTL5" s="372"/>
      <c r="QTM5" s="372"/>
      <c r="QTN5" s="372"/>
      <c r="QTO5" s="372"/>
      <c r="QTP5" s="372"/>
      <c r="QTQ5" s="372"/>
      <c r="QTR5" s="372"/>
      <c r="QTS5" s="372"/>
      <c r="QTT5" s="372"/>
      <c r="QTU5" s="372"/>
      <c r="QTV5" s="372"/>
      <c r="QTW5" s="372"/>
      <c r="QTX5" s="372"/>
      <c r="QTY5" s="372"/>
      <c r="QTZ5" s="372"/>
      <c r="QUA5" s="372"/>
      <c r="QUB5" s="372"/>
      <c r="QUC5" s="372"/>
      <c r="QUD5" s="372"/>
      <c r="QUE5" s="372"/>
      <c r="QUF5" s="372"/>
      <c r="QUG5" s="372"/>
      <c r="QUH5" s="372"/>
      <c r="QUI5" s="372"/>
      <c r="QUJ5" s="372"/>
      <c r="QUK5" s="372"/>
      <c r="QUL5" s="372"/>
      <c r="QUM5" s="372"/>
      <c r="QUN5" s="372"/>
      <c r="QUO5" s="372"/>
      <c r="QUP5" s="372"/>
      <c r="QUQ5" s="372"/>
      <c r="QUR5" s="372"/>
      <c r="QUS5" s="372"/>
      <c r="QUT5" s="372"/>
      <c r="QUU5" s="372"/>
      <c r="QUV5" s="372"/>
      <c r="QUW5" s="372"/>
      <c r="QUX5" s="372"/>
      <c r="QUY5" s="372"/>
      <c r="QUZ5" s="372"/>
      <c r="QVA5" s="372"/>
      <c r="QVB5" s="372"/>
      <c r="QVC5" s="372"/>
      <c r="QVD5" s="372"/>
      <c r="QVE5" s="372"/>
      <c r="QVF5" s="372"/>
      <c r="QVG5" s="372"/>
      <c r="QVH5" s="372"/>
      <c r="QVI5" s="372"/>
      <c r="QVJ5" s="372"/>
      <c r="QVK5" s="372"/>
      <c r="QVL5" s="372"/>
      <c r="QVM5" s="372"/>
      <c r="QVN5" s="372"/>
      <c r="QVO5" s="372"/>
      <c r="QVP5" s="372"/>
      <c r="QVQ5" s="372"/>
      <c r="QVR5" s="372"/>
      <c r="QVS5" s="372"/>
      <c r="QVT5" s="372"/>
      <c r="QVU5" s="372"/>
      <c r="QVV5" s="372"/>
      <c r="QVW5" s="372"/>
      <c r="QVX5" s="372"/>
      <c r="QVY5" s="372"/>
      <c r="QVZ5" s="372"/>
      <c r="QWA5" s="372"/>
      <c r="QWB5" s="372"/>
      <c r="QWC5" s="372"/>
      <c r="QWD5" s="372"/>
      <c r="QWE5" s="372"/>
      <c r="QWF5" s="372"/>
      <c r="QWG5" s="372"/>
      <c r="QWH5" s="372"/>
      <c r="QWI5" s="372"/>
      <c r="QWJ5" s="372"/>
      <c r="QWK5" s="372"/>
      <c r="QWL5" s="372"/>
      <c r="QWM5" s="372"/>
      <c r="QWN5" s="372"/>
      <c r="QWO5" s="372"/>
      <c r="QWP5" s="372"/>
      <c r="QWQ5" s="372"/>
      <c r="QWR5" s="372"/>
      <c r="QWS5" s="372"/>
      <c r="QWT5" s="372"/>
      <c r="QWU5" s="372"/>
      <c r="QWV5" s="372"/>
      <c r="QWW5" s="372"/>
      <c r="QWX5" s="372"/>
      <c r="QWY5" s="372"/>
      <c r="QWZ5" s="372"/>
      <c r="QXA5" s="372"/>
      <c r="QXB5" s="372"/>
      <c r="QXC5" s="372"/>
      <c r="QXD5" s="372"/>
      <c r="QXE5" s="372"/>
      <c r="QXF5" s="372"/>
      <c r="QXG5" s="372"/>
      <c r="QXH5" s="372"/>
      <c r="QXI5" s="372"/>
      <c r="QXJ5" s="372"/>
      <c r="QXK5" s="372"/>
      <c r="QXL5" s="372"/>
      <c r="QXM5" s="372"/>
      <c r="QXN5" s="372"/>
      <c r="QXO5" s="372"/>
      <c r="QXP5" s="372"/>
      <c r="QXQ5" s="372"/>
      <c r="QXR5" s="372"/>
      <c r="QXS5" s="372"/>
      <c r="QXT5" s="372"/>
      <c r="QXU5" s="372"/>
      <c r="QXV5" s="372"/>
      <c r="QXW5" s="372"/>
      <c r="QXX5" s="372"/>
      <c r="QXY5" s="372"/>
      <c r="QXZ5" s="372"/>
      <c r="QYA5" s="372"/>
      <c r="QYB5" s="372"/>
      <c r="QYC5" s="372"/>
      <c r="QYD5" s="372"/>
      <c r="QYE5" s="372"/>
      <c r="QYF5" s="372"/>
      <c r="QYG5" s="372"/>
      <c r="QYH5" s="372"/>
      <c r="QYI5" s="372"/>
      <c r="QYJ5" s="372"/>
      <c r="QYK5" s="372"/>
      <c r="QYL5" s="372"/>
      <c r="QYM5" s="372"/>
      <c r="QYN5" s="372"/>
      <c r="QYO5" s="372"/>
      <c r="QYP5" s="372"/>
      <c r="QYQ5" s="372"/>
      <c r="QYR5" s="372"/>
      <c r="QYS5" s="372"/>
      <c r="QYT5" s="372"/>
      <c r="QYU5" s="372"/>
      <c r="QYV5" s="372"/>
      <c r="QYW5" s="372"/>
      <c r="QYX5" s="372"/>
      <c r="QYY5" s="372"/>
      <c r="QYZ5" s="372"/>
      <c r="QZA5" s="372"/>
      <c r="QZB5" s="372"/>
      <c r="QZC5" s="372"/>
      <c r="QZD5" s="372"/>
      <c r="QZE5" s="372"/>
      <c r="QZF5" s="372"/>
      <c r="QZG5" s="372"/>
      <c r="QZH5" s="372"/>
      <c r="QZI5" s="372"/>
      <c r="QZJ5" s="372"/>
      <c r="QZK5" s="372"/>
      <c r="QZL5" s="372"/>
      <c r="QZM5" s="372"/>
      <c r="QZN5" s="372"/>
      <c r="QZO5" s="372"/>
      <c r="QZP5" s="372"/>
      <c r="QZQ5" s="372"/>
      <c r="QZR5" s="372"/>
      <c r="QZS5" s="372"/>
      <c r="QZT5" s="372"/>
      <c r="QZU5" s="372"/>
      <c r="QZV5" s="372"/>
      <c r="QZW5" s="372"/>
      <c r="QZX5" s="372"/>
      <c r="QZY5" s="372"/>
      <c r="QZZ5" s="372"/>
      <c r="RAA5" s="372"/>
      <c r="RAB5" s="372"/>
      <c r="RAC5" s="372"/>
      <c r="RAD5" s="372"/>
      <c r="RAE5" s="372"/>
      <c r="RAF5" s="372"/>
      <c r="RAG5" s="372"/>
      <c r="RAH5" s="372"/>
      <c r="RAI5" s="372"/>
      <c r="RAJ5" s="372"/>
      <c r="RAK5" s="372"/>
      <c r="RAL5" s="372"/>
      <c r="RAM5" s="372"/>
      <c r="RAN5" s="372"/>
      <c r="RAO5" s="372"/>
      <c r="RAP5" s="372"/>
      <c r="RAQ5" s="372"/>
      <c r="RAR5" s="372"/>
      <c r="RAS5" s="372"/>
      <c r="RAT5" s="372"/>
      <c r="RAU5" s="372"/>
      <c r="RAV5" s="372"/>
      <c r="RAW5" s="372"/>
      <c r="RAX5" s="372"/>
      <c r="RAY5" s="372"/>
      <c r="RAZ5" s="372"/>
      <c r="RBA5" s="372"/>
      <c r="RBB5" s="372"/>
      <c r="RBC5" s="372"/>
      <c r="RBD5" s="372"/>
      <c r="RBE5" s="372"/>
      <c r="RBF5" s="372"/>
      <c r="RBG5" s="372"/>
      <c r="RBH5" s="372"/>
      <c r="RBI5" s="372"/>
      <c r="RBJ5" s="372"/>
      <c r="RBK5" s="372"/>
      <c r="RBL5" s="372"/>
      <c r="RBM5" s="372"/>
      <c r="RBN5" s="372"/>
      <c r="RBO5" s="372"/>
      <c r="RBP5" s="372"/>
      <c r="RBQ5" s="372"/>
      <c r="RBR5" s="372"/>
      <c r="RBS5" s="372"/>
      <c r="RBT5" s="372"/>
      <c r="RBU5" s="372"/>
      <c r="RBV5" s="372"/>
      <c r="RBW5" s="372"/>
      <c r="RBX5" s="372"/>
      <c r="RBY5" s="372"/>
      <c r="RBZ5" s="372"/>
      <c r="RCA5" s="372"/>
      <c r="RCB5" s="372"/>
      <c r="RCC5" s="372"/>
      <c r="RCD5" s="372"/>
      <c r="RCE5" s="372"/>
      <c r="RCF5" s="372"/>
      <c r="RCG5" s="372"/>
      <c r="RCH5" s="372"/>
      <c r="RCI5" s="372"/>
      <c r="RCJ5" s="372"/>
      <c r="RCK5" s="372"/>
      <c r="RCL5" s="372"/>
      <c r="RCM5" s="372"/>
      <c r="RCN5" s="372"/>
      <c r="RCO5" s="372"/>
      <c r="RCP5" s="372"/>
      <c r="RCQ5" s="372"/>
      <c r="RCR5" s="372"/>
      <c r="RCS5" s="372"/>
      <c r="RCT5" s="372"/>
      <c r="RCU5" s="372"/>
      <c r="RCV5" s="372"/>
      <c r="RCW5" s="372"/>
      <c r="RCX5" s="372"/>
      <c r="RCY5" s="372"/>
      <c r="RCZ5" s="372"/>
      <c r="RDA5" s="372"/>
      <c r="RDB5" s="372"/>
      <c r="RDC5" s="372"/>
      <c r="RDD5" s="372"/>
      <c r="RDE5" s="372"/>
      <c r="RDF5" s="372"/>
      <c r="RDG5" s="372"/>
      <c r="RDH5" s="372"/>
      <c r="RDI5" s="372"/>
      <c r="RDJ5" s="372"/>
      <c r="RDK5" s="372"/>
      <c r="RDL5" s="372"/>
      <c r="RDM5" s="372"/>
      <c r="RDN5" s="372"/>
      <c r="RDO5" s="372"/>
      <c r="RDP5" s="372"/>
      <c r="RDQ5" s="372"/>
      <c r="RDR5" s="372"/>
      <c r="RDS5" s="372"/>
      <c r="RDT5" s="372"/>
      <c r="RDU5" s="372"/>
      <c r="RDV5" s="372"/>
      <c r="RDW5" s="372"/>
      <c r="RDX5" s="372"/>
      <c r="RDY5" s="372"/>
      <c r="RDZ5" s="372"/>
      <c r="REA5" s="372"/>
      <c r="REB5" s="372"/>
      <c r="REC5" s="372"/>
      <c r="RED5" s="372"/>
      <c r="REE5" s="372"/>
      <c r="REF5" s="372"/>
      <c r="REG5" s="372"/>
      <c r="REH5" s="372"/>
      <c r="REI5" s="372"/>
      <c r="REJ5" s="372"/>
      <c r="REK5" s="372"/>
      <c r="REL5" s="372"/>
      <c r="REM5" s="372"/>
      <c r="REN5" s="372"/>
      <c r="REO5" s="372"/>
      <c r="REP5" s="372"/>
      <c r="REQ5" s="372"/>
      <c r="RER5" s="372"/>
      <c r="RES5" s="372"/>
      <c r="RET5" s="372"/>
      <c r="REU5" s="372"/>
      <c r="REV5" s="372"/>
      <c r="REW5" s="372"/>
      <c r="REX5" s="372"/>
      <c r="REY5" s="372"/>
      <c r="REZ5" s="372"/>
      <c r="RFA5" s="372"/>
      <c r="RFB5" s="372"/>
      <c r="RFC5" s="372"/>
      <c r="RFD5" s="372"/>
      <c r="RFE5" s="372"/>
      <c r="RFF5" s="372"/>
      <c r="RFG5" s="372"/>
      <c r="RFH5" s="372"/>
      <c r="RFI5" s="372"/>
      <c r="RFJ5" s="372"/>
      <c r="RFK5" s="372"/>
      <c r="RFL5" s="372"/>
      <c r="RFM5" s="372"/>
      <c r="RFN5" s="372"/>
      <c r="RFO5" s="372"/>
      <c r="RFP5" s="372"/>
      <c r="RFQ5" s="372"/>
      <c r="RFR5" s="372"/>
      <c r="RFS5" s="372"/>
      <c r="RFT5" s="372"/>
      <c r="RFU5" s="372"/>
      <c r="RFV5" s="372"/>
      <c r="RFW5" s="372"/>
      <c r="RFX5" s="372"/>
      <c r="RFY5" s="372"/>
      <c r="RFZ5" s="372"/>
      <c r="RGA5" s="372"/>
      <c r="RGB5" s="372"/>
      <c r="RGC5" s="372"/>
      <c r="RGD5" s="372"/>
      <c r="RGE5" s="372"/>
      <c r="RGF5" s="372"/>
      <c r="RGG5" s="372"/>
      <c r="RGH5" s="372"/>
      <c r="RGI5" s="372"/>
      <c r="RGJ5" s="372"/>
      <c r="RGK5" s="372"/>
      <c r="RGL5" s="372"/>
      <c r="RGM5" s="372"/>
      <c r="RGN5" s="372"/>
      <c r="RGO5" s="372"/>
      <c r="RGP5" s="372"/>
      <c r="RGQ5" s="372"/>
      <c r="RGR5" s="372"/>
      <c r="RGS5" s="372"/>
      <c r="RGT5" s="372"/>
      <c r="RGU5" s="372"/>
      <c r="RGV5" s="372"/>
      <c r="RGW5" s="372"/>
      <c r="RGX5" s="372"/>
      <c r="RGY5" s="372"/>
      <c r="RGZ5" s="372"/>
      <c r="RHA5" s="372"/>
      <c r="RHB5" s="372"/>
      <c r="RHC5" s="372"/>
      <c r="RHD5" s="372"/>
      <c r="RHE5" s="372"/>
      <c r="RHF5" s="372"/>
      <c r="RHG5" s="372"/>
      <c r="RHH5" s="372"/>
      <c r="RHI5" s="372"/>
      <c r="RHJ5" s="372"/>
      <c r="RHK5" s="372"/>
      <c r="RHL5" s="372"/>
      <c r="RHM5" s="372"/>
      <c r="RHN5" s="372"/>
      <c r="RHO5" s="372"/>
      <c r="RHP5" s="372"/>
      <c r="RHQ5" s="372"/>
      <c r="RHR5" s="372"/>
      <c r="RHS5" s="372"/>
      <c r="RHT5" s="372"/>
      <c r="RHU5" s="372"/>
      <c r="RHV5" s="372"/>
      <c r="RHW5" s="372"/>
      <c r="RHX5" s="372"/>
      <c r="RHY5" s="372"/>
      <c r="RHZ5" s="372"/>
      <c r="RIA5" s="372"/>
      <c r="RIB5" s="372"/>
      <c r="RIC5" s="372"/>
      <c r="RID5" s="372"/>
      <c r="RIE5" s="372"/>
      <c r="RIF5" s="372"/>
      <c r="RIG5" s="372"/>
      <c r="RIH5" s="372"/>
      <c r="RII5" s="372"/>
      <c r="RIJ5" s="372"/>
      <c r="RIK5" s="372"/>
      <c r="RIL5" s="372"/>
      <c r="RIM5" s="372"/>
      <c r="RIN5" s="372"/>
      <c r="RIO5" s="372"/>
      <c r="RIP5" s="372"/>
      <c r="RIQ5" s="372"/>
      <c r="RIR5" s="372"/>
      <c r="RIS5" s="372"/>
      <c r="RIT5" s="372"/>
      <c r="RIU5" s="372"/>
      <c r="RIV5" s="372"/>
      <c r="RIW5" s="372"/>
      <c r="RIX5" s="372"/>
      <c r="RIY5" s="372"/>
      <c r="RIZ5" s="372"/>
      <c r="RJA5" s="372"/>
      <c r="RJB5" s="372"/>
      <c r="RJC5" s="372"/>
      <c r="RJD5" s="372"/>
      <c r="RJE5" s="372"/>
      <c r="RJF5" s="372"/>
      <c r="RJG5" s="372"/>
      <c r="RJH5" s="372"/>
      <c r="RJI5" s="372"/>
      <c r="RJJ5" s="372"/>
      <c r="RJK5" s="372"/>
      <c r="RJL5" s="372"/>
      <c r="RJM5" s="372"/>
      <c r="RJN5" s="372"/>
      <c r="RJO5" s="372"/>
      <c r="RJP5" s="372"/>
      <c r="RJQ5" s="372"/>
      <c r="RJR5" s="372"/>
      <c r="RJS5" s="372"/>
      <c r="RJT5" s="372"/>
      <c r="RJU5" s="372"/>
      <c r="RJV5" s="372"/>
      <c r="RJW5" s="372"/>
      <c r="RJX5" s="372"/>
      <c r="RJY5" s="372"/>
      <c r="RJZ5" s="372"/>
      <c r="RKA5" s="372"/>
      <c r="RKB5" s="372"/>
      <c r="RKC5" s="372"/>
      <c r="RKD5" s="372"/>
      <c r="RKE5" s="372"/>
      <c r="RKF5" s="372"/>
      <c r="RKG5" s="372"/>
      <c r="RKH5" s="372"/>
      <c r="RKI5" s="372"/>
      <c r="RKJ5" s="372"/>
      <c r="RKK5" s="372"/>
      <c r="RKL5" s="372"/>
      <c r="RKM5" s="372"/>
      <c r="RKN5" s="372"/>
      <c r="RKO5" s="372"/>
      <c r="RKP5" s="372"/>
      <c r="RKQ5" s="372"/>
      <c r="RKR5" s="372"/>
      <c r="RKS5" s="372"/>
      <c r="RKT5" s="372"/>
      <c r="RKU5" s="372"/>
      <c r="RKV5" s="372"/>
      <c r="RKW5" s="372"/>
      <c r="RKX5" s="372"/>
      <c r="RKY5" s="372"/>
      <c r="RKZ5" s="372"/>
      <c r="RLA5" s="372"/>
      <c r="RLB5" s="372"/>
      <c r="RLC5" s="372"/>
      <c r="RLD5" s="372"/>
      <c r="RLE5" s="372"/>
      <c r="RLF5" s="372"/>
      <c r="RLG5" s="372"/>
      <c r="RLH5" s="372"/>
      <c r="RLI5" s="372"/>
      <c r="RLJ5" s="372"/>
      <c r="RLK5" s="372"/>
      <c r="RLL5" s="372"/>
      <c r="RLM5" s="372"/>
      <c r="RLN5" s="372"/>
      <c r="RLO5" s="372"/>
      <c r="RLP5" s="372"/>
      <c r="RLQ5" s="372"/>
      <c r="RLR5" s="372"/>
      <c r="RLS5" s="372"/>
      <c r="RLT5" s="372"/>
      <c r="RLU5" s="372"/>
      <c r="RLV5" s="372"/>
      <c r="RLW5" s="372"/>
      <c r="RLX5" s="372"/>
      <c r="RLY5" s="372"/>
      <c r="RLZ5" s="372"/>
      <c r="RMA5" s="372"/>
      <c r="RMB5" s="372"/>
      <c r="RMC5" s="372"/>
      <c r="RMD5" s="372"/>
      <c r="RME5" s="372"/>
      <c r="RMF5" s="372"/>
      <c r="RMG5" s="372"/>
      <c r="RMH5" s="372"/>
      <c r="RMI5" s="372"/>
      <c r="RMJ5" s="372"/>
      <c r="RMK5" s="372"/>
      <c r="RML5" s="372"/>
      <c r="RMM5" s="372"/>
      <c r="RMN5" s="372"/>
      <c r="RMO5" s="372"/>
      <c r="RMP5" s="372"/>
      <c r="RMQ5" s="372"/>
      <c r="RMR5" s="372"/>
      <c r="RMS5" s="372"/>
      <c r="RMT5" s="372"/>
      <c r="RMU5" s="372"/>
      <c r="RMV5" s="372"/>
      <c r="RMW5" s="372"/>
      <c r="RMX5" s="372"/>
      <c r="RMY5" s="372"/>
      <c r="RMZ5" s="372"/>
      <c r="RNA5" s="372"/>
      <c r="RNB5" s="372"/>
      <c r="RNC5" s="372"/>
      <c r="RND5" s="372"/>
      <c r="RNE5" s="372"/>
      <c r="RNF5" s="372"/>
      <c r="RNG5" s="372"/>
      <c r="RNH5" s="372"/>
      <c r="RNI5" s="372"/>
      <c r="RNJ5" s="372"/>
      <c r="RNK5" s="372"/>
      <c r="RNL5" s="372"/>
      <c r="RNM5" s="372"/>
      <c r="RNN5" s="372"/>
      <c r="RNO5" s="372"/>
      <c r="RNP5" s="372"/>
      <c r="RNQ5" s="372"/>
      <c r="RNR5" s="372"/>
      <c r="RNS5" s="372"/>
      <c r="RNT5" s="372"/>
      <c r="RNU5" s="372"/>
      <c r="RNV5" s="372"/>
      <c r="RNW5" s="372"/>
      <c r="RNX5" s="372"/>
      <c r="RNY5" s="372"/>
      <c r="RNZ5" s="372"/>
      <c r="ROA5" s="372"/>
      <c r="ROB5" s="372"/>
      <c r="ROC5" s="372"/>
      <c r="ROD5" s="372"/>
      <c r="ROE5" s="372"/>
      <c r="ROF5" s="372"/>
      <c r="ROG5" s="372"/>
      <c r="ROH5" s="372"/>
      <c r="ROI5" s="372"/>
      <c r="ROJ5" s="372"/>
      <c r="ROK5" s="372"/>
      <c r="ROL5" s="372"/>
      <c r="ROM5" s="372"/>
      <c r="RON5" s="372"/>
      <c r="ROO5" s="372"/>
      <c r="ROP5" s="372"/>
      <c r="ROQ5" s="372"/>
      <c r="ROR5" s="372"/>
      <c r="ROS5" s="372"/>
      <c r="ROT5" s="372"/>
      <c r="ROU5" s="372"/>
      <c r="ROV5" s="372"/>
      <c r="ROW5" s="372"/>
      <c r="ROX5" s="372"/>
      <c r="ROY5" s="372"/>
      <c r="ROZ5" s="372"/>
      <c r="RPA5" s="372"/>
      <c r="RPB5" s="372"/>
      <c r="RPC5" s="372"/>
      <c r="RPD5" s="372"/>
      <c r="RPE5" s="372"/>
      <c r="RPF5" s="372"/>
      <c r="RPG5" s="372"/>
      <c r="RPH5" s="372"/>
      <c r="RPI5" s="372"/>
      <c r="RPJ5" s="372"/>
      <c r="RPK5" s="372"/>
      <c r="RPL5" s="372"/>
      <c r="RPM5" s="372"/>
      <c r="RPN5" s="372"/>
      <c r="RPO5" s="372"/>
      <c r="RPP5" s="372"/>
      <c r="RPQ5" s="372"/>
      <c r="RPR5" s="372"/>
      <c r="RPS5" s="372"/>
      <c r="RPT5" s="372"/>
      <c r="RPU5" s="372"/>
      <c r="RPV5" s="372"/>
      <c r="RPW5" s="372"/>
      <c r="RPX5" s="372"/>
      <c r="RPY5" s="372"/>
      <c r="RPZ5" s="372"/>
      <c r="RQA5" s="372"/>
      <c r="RQB5" s="372"/>
      <c r="RQC5" s="372"/>
      <c r="RQD5" s="372"/>
      <c r="RQE5" s="372"/>
      <c r="RQF5" s="372"/>
      <c r="RQG5" s="372"/>
      <c r="RQH5" s="372"/>
      <c r="RQI5" s="372"/>
      <c r="RQJ5" s="372"/>
      <c r="RQK5" s="372"/>
      <c r="RQL5" s="372"/>
      <c r="RQM5" s="372"/>
      <c r="RQN5" s="372"/>
      <c r="RQO5" s="372"/>
      <c r="RQP5" s="372"/>
      <c r="RQQ5" s="372"/>
      <c r="RQR5" s="372"/>
      <c r="RQS5" s="372"/>
      <c r="RQT5" s="372"/>
      <c r="RQU5" s="372"/>
      <c r="RQV5" s="372"/>
      <c r="RQW5" s="372"/>
      <c r="RQX5" s="372"/>
      <c r="RQY5" s="372"/>
      <c r="RQZ5" s="372"/>
      <c r="RRA5" s="372"/>
      <c r="RRB5" s="372"/>
      <c r="RRC5" s="372"/>
      <c r="RRD5" s="372"/>
      <c r="RRE5" s="372"/>
      <c r="RRF5" s="372"/>
      <c r="RRG5" s="372"/>
      <c r="RRH5" s="372"/>
      <c r="RRI5" s="372"/>
      <c r="RRJ5" s="372"/>
      <c r="RRK5" s="372"/>
      <c r="RRL5" s="372"/>
      <c r="RRM5" s="372"/>
      <c r="RRN5" s="372"/>
      <c r="RRO5" s="372"/>
      <c r="RRP5" s="372"/>
      <c r="RRQ5" s="372"/>
      <c r="RRR5" s="372"/>
      <c r="RRS5" s="372"/>
      <c r="RRT5" s="372"/>
      <c r="RRU5" s="372"/>
      <c r="RRV5" s="372"/>
      <c r="RRW5" s="372"/>
      <c r="RRX5" s="372"/>
      <c r="RRY5" s="372"/>
      <c r="RRZ5" s="372"/>
      <c r="RSA5" s="372"/>
      <c r="RSB5" s="372"/>
      <c r="RSC5" s="372"/>
      <c r="RSD5" s="372"/>
      <c r="RSE5" s="372"/>
      <c r="RSF5" s="372"/>
      <c r="RSG5" s="372"/>
      <c r="RSH5" s="372"/>
      <c r="RSI5" s="372"/>
      <c r="RSJ5" s="372"/>
      <c r="RSK5" s="372"/>
      <c r="RSL5" s="372"/>
      <c r="RSM5" s="372"/>
      <c r="RSN5" s="372"/>
      <c r="RSO5" s="372"/>
      <c r="RSP5" s="372"/>
      <c r="RSQ5" s="372"/>
      <c r="RSR5" s="372"/>
      <c r="RSS5" s="372"/>
      <c r="RST5" s="372"/>
      <c r="RSU5" s="372"/>
      <c r="RSV5" s="372"/>
      <c r="RSW5" s="372"/>
      <c r="RSX5" s="372"/>
      <c r="RSY5" s="372"/>
      <c r="RSZ5" s="372"/>
      <c r="RTA5" s="372"/>
      <c r="RTB5" s="372"/>
      <c r="RTC5" s="372"/>
      <c r="RTD5" s="372"/>
      <c r="RTE5" s="372"/>
      <c r="RTF5" s="372"/>
      <c r="RTG5" s="372"/>
      <c r="RTH5" s="372"/>
      <c r="RTI5" s="372"/>
      <c r="RTJ5" s="372"/>
      <c r="RTK5" s="372"/>
      <c r="RTL5" s="372"/>
      <c r="RTM5" s="372"/>
      <c r="RTN5" s="372"/>
      <c r="RTO5" s="372"/>
      <c r="RTP5" s="372"/>
      <c r="RTQ5" s="372"/>
      <c r="RTR5" s="372"/>
      <c r="RTS5" s="372"/>
      <c r="RTT5" s="372"/>
      <c r="RTU5" s="372"/>
      <c r="RTV5" s="372"/>
      <c r="RTW5" s="372"/>
      <c r="RTX5" s="372"/>
      <c r="RTY5" s="372"/>
      <c r="RTZ5" s="372"/>
      <c r="RUA5" s="372"/>
      <c r="RUB5" s="372"/>
      <c r="RUC5" s="372"/>
      <c r="RUD5" s="372"/>
      <c r="RUE5" s="372"/>
      <c r="RUF5" s="372"/>
      <c r="RUG5" s="372"/>
      <c r="RUH5" s="372"/>
      <c r="RUI5" s="372"/>
      <c r="RUJ5" s="372"/>
      <c r="RUK5" s="372"/>
      <c r="RUL5" s="372"/>
      <c r="RUM5" s="372"/>
      <c r="RUN5" s="372"/>
      <c r="RUO5" s="372"/>
      <c r="RUP5" s="372"/>
      <c r="RUQ5" s="372"/>
      <c r="RUR5" s="372"/>
      <c r="RUS5" s="372"/>
      <c r="RUT5" s="372"/>
      <c r="RUU5" s="372"/>
      <c r="RUV5" s="372"/>
      <c r="RUW5" s="372"/>
      <c r="RUX5" s="372"/>
      <c r="RUY5" s="372"/>
      <c r="RUZ5" s="372"/>
      <c r="RVA5" s="372"/>
      <c r="RVB5" s="372"/>
      <c r="RVC5" s="372"/>
      <c r="RVD5" s="372"/>
      <c r="RVE5" s="372"/>
      <c r="RVF5" s="372"/>
      <c r="RVG5" s="372"/>
      <c r="RVH5" s="372"/>
      <c r="RVI5" s="372"/>
      <c r="RVJ5" s="372"/>
      <c r="RVK5" s="372"/>
      <c r="RVL5" s="372"/>
      <c r="RVM5" s="372"/>
      <c r="RVN5" s="372"/>
      <c r="RVO5" s="372"/>
      <c r="RVP5" s="372"/>
      <c r="RVQ5" s="372"/>
      <c r="RVR5" s="372"/>
      <c r="RVS5" s="372"/>
      <c r="RVT5" s="372"/>
      <c r="RVU5" s="372"/>
      <c r="RVV5" s="372"/>
      <c r="RVW5" s="372"/>
      <c r="RVX5" s="372"/>
      <c r="RVY5" s="372"/>
      <c r="RVZ5" s="372"/>
      <c r="RWA5" s="372"/>
      <c r="RWB5" s="372"/>
      <c r="RWC5" s="372"/>
      <c r="RWD5" s="372"/>
      <c r="RWE5" s="372"/>
      <c r="RWF5" s="372"/>
      <c r="RWG5" s="372"/>
      <c r="RWH5" s="372"/>
      <c r="RWI5" s="372"/>
      <c r="RWJ5" s="372"/>
      <c r="RWK5" s="372"/>
      <c r="RWL5" s="372"/>
      <c r="RWM5" s="372"/>
      <c r="RWN5" s="372"/>
      <c r="RWO5" s="372"/>
      <c r="RWP5" s="372"/>
      <c r="RWQ5" s="372"/>
      <c r="RWR5" s="372"/>
      <c r="RWS5" s="372"/>
      <c r="RWT5" s="372"/>
      <c r="RWU5" s="372"/>
      <c r="RWV5" s="372"/>
      <c r="RWW5" s="372"/>
      <c r="RWX5" s="372"/>
      <c r="RWY5" s="372"/>
      <c r="RWZ5" s="372"/>
      <c r="RXA5" s="372"/>
      <c r="RXB5" s="372"/>
      <c r="RXC5" s="372"/>
      <c r="RXD5" s="372"/>
      <c r="RXE5" s="372"/>
      <c r="RXF5" s="372"/>
      <c r="RXG5" s="372"/>
      <c r="RXH5" s="372"/>
      <c r="RXI5" s="372"/>
      <c r="RXJ5" s="372"/>
      <c r="RXK5" s="372"/>
      <c r="RXL5" s="372"/>
      <c r="RXM5" s="372"/>
      <c r="RXN5" s="372"/>
      <c r="RXO5" s="372"/>
      <c r="RXP5" s="372"/>
      <c r="RXQ5" s="372"/>
      <c r="RXR5" s="372"/>
      <c r="RXS5" s="372"/>
      <c r="RXT5" s="372"/>
      <c r="RXU5" s="372"/>
      <c r="RXV5" s="372"/>
      <c r="RXW5" s="372"/>
      <c r="RXX5" s="372"/>
      <c r="RXY5" s="372"/>
      <c r="RXZ5" s="372"/>
      <c r="RYA5" s="372"/>
      <c r="RYB5" s="372"/>
      <c r="RYC5" s="372"/>
      <c r="RYD5" s="372"/>
      <c r="RYE5" s="372"/>
      <c r="RYF5" s="372"/>
      <c r="RYG5" s="372"/>
      <c r="RYH5" s="372"/>
      <c r="RYI5" s="372"/>
      <c r="RYJ5" s="372"/>
      <c r="RYK5" s="372"/>
      <c r="RYL5" s="372"/>
      <c r="RYM5" s="372"/>
      <c r="RYN5" s="372"/>
      <c r="RYO5" s="372"/>
      <c r="RYP5" s="372"/>
      <c r="RYQ5" s="372"/>
      <c r="RYR5" s="372"/>
      <c r="RYS5" s="372"/>
      <c r="RYT5" s="372"/>
      <c r="RYU5" s="372"/>
      <c r="RYV5" s="372"/>
      <c r="RYW5" s="372"/>
      <c r="RYX5" s="372"/>
      <c r="RYY5" s="372"/>
      <c r="RYZ5" s="372"/>
      <c r="RZA5" s="372"/>
      <c r="RZB5" s="372"/>
      <c r="RZC5" s="372"/>
      <c r="RZD5" s="372"/>
      <c r="RZE5" s="372"/>
      <c r="RZF5" s="372"/>
      <c r="RZG5" s="372"/>
      <c r="RZH5" s="372"/>
      <c r="RZI5" s="372"/>
      <c r="RZJ5" s="372"/>
      <c r="RZK5" s="372"/>
      <c r="RZL5" s="372"/>
      <c r="RZM5" s="372"/>
      <c r="RZN5" s="372"/>
      <c r="RZO5" s="372"/>
      <c r="RZP5" s="372"/>
      <c r="RZQ5" s="372"/>
      <c r="RZR5" s="372"/>
      <c r="RZS5" s="372"/>
      <c r="RZT5" s="372"/>
      <c r="RZU5" s="372"/>
      <c r="RZV5" s="372"/>
      <c r="RZW5" s="372"/>
      <c r="RZX5" s="372"/>
      <c r="RZY5" s="372"/>
      <c r="RZZ5" s="372"/>
      <c r="SAA5" s="372"/>
      <c r="SAB5" s="372"/>
      <c r="SAC5" s="372"/>
      <c r="SAD5" s="372"/>
      <c r="SAE5" s="372"/>
      <c r="SAF5" s="372"/>
      <c r="SAG5" s="372"/>
      <c r="SAH5" s="372"/>
      <c r="SAI5" s="372"/>
      <c r="SAJ5" s="372"/>
      <c r="SAK5" s="372"/>
      <c r="SAL5" s="372"/>
      <c r="SAM5" s="372"/>
      <c r="SAN5" s="372"/>
      <c r="SAO5" s="372"/>
      <c r="SAP5" s="372"/>
      <c r="SAQ5" s="372"/>
      <c r="SAR5" s="372"/>
      <c r="SAS5" s="372"/>
      <c r="SAT5" s="372"/>
      <c r="SAU5" s="372"/>
      <c r="SAV5" s="372"/>
      <c r="SAW5" s="372"/>
      <c r="SAX5" s="372"/>
      <c r="SAY5" s="372"/>
      <c r="SAZ5" s="372"/>
      <c r="SBA5" s="372"/>
      <c r="SBB5" s="372"/>
      <c r="SBC5" s="372"/>
      <c r="SBD5" s="372"/>
      <c r="SBE5" s="372"/>
      <c r="SBF5" s="372"/>
      <c r="SBG5" s="372"/>
      <c r="SBH5" s="372"/>
      <c r="SBI5" s="372"/>
      <c r="SBJ5" s="372"/>
      <c r="SBK5" s="372"/>
      <c r="SBL5" s="372"/>
      <c r="SBM5" s="372"/>
      <c r="SBN5" s="372"/>
      <c r="SBO5" s="372"/>
      <c r="SBP5" s="372"/>
      <c r="SBQ5" s="372"/>
      <c r="SBR5" s="372"/>
      <c r="SBS5" s="372"/>
      <c r="SBT5" s="372"/>
      <c r="SBU5" s="372"/>
      <c r="SBV5" s="372"/>
      <c r="SBW5" s="372"/>
      <c r="SBX5" s="372"/>
      <c r="SBY5" s="372"/>
      <c r="SBZ5" s="372"/>
      <c r="SCA5" s="372"/>
      <c r="SCB5" s="372"/>
      <c r="SCC5" s="372"/>
      <c r="SCD5" s="372"/>
      <c r="SCE5" s="372"/>
      <c r="SCF5" s="372"/>
      <c r="SCG5" s="372"/>
      <c r="SCH5" s="372"/>
      <c r="SCI5" s="372"/>
      <c r="SCJ5" s="372"/>
      <c r="SCK5" s="372"/>
      <c r="SCL5" s="372"/>
      <c r="SCM5" s="372"/>
      <c r="SCN5" s="372"/>
      <c r="SCO5" s="372"/>
      <c r="SCP5" s="372"/>
      <c r="SCQ5" s="372"/>
      <c r="SCR5" s="372"/>
      <c r="SCS5" s="372"/>
      <c r="SCT5" s="372"/>
      <c r="SCU5" s="372"/>
      <c r="SCV5" s="372"/>
      <c r="SCW5" s="372"/>
      <c r="SCX5" s="372"/>
      <c r="SCY5" s="372"/>
      <c r="SCZ5" s="372"/>
      <c r="SDA5" s="372"/>
      <c r="SDB5" s="372"/>
      <c r="SDC5" s="372"/>
      <c r="SDD5" s="372"/>
      <c r="SDE5" s="372"/>
      <c r="SDF5" s="372"/>
      <c r="SDG5" s="372"/>
      <c r="SDH5" s="372"/>
      <c r="SDI5" s="372"/>
      <c r="SDJ5" s="372"/>
      <c r="SDK5" s="372"/>
      <c r="SDL5" s="372"/>
      <c r="SDM5" s="372"/>
      <c r="SDN5" s="372"/>
      <c r="SDO5" s="372"/>
      <c r="SDP5" s="372"/>
      <c r="SDQ5" s="372"/>
      <c r="SDR5" s="372"/>
      <c r="SDS5" s="372"/>
      <c r="SDT5" s="372"/>
      <c r="SDU5" s="372"/>
      <c r="SDV5" s="372"/>
      <c r="SDW5" s="372"/>
      <c r="SDX5" s="372"/>
      <c r="SDY5" s="372"/>
      <c r="SDZ5" s="372"/>
      <c r="SEA5" s="372"/>
      <c r="SEB5" s="372"/>
      <c r="SEC5" s="372"/>
      <c r="SED5" s="372"/>
      <c r="SEE5" s="372"/>
      <c r="SEF5" s="372"/>
      <c r="SEG5" s="372"/>
      <c r="SEH5" s="372"/>
      <c r="SEI5" s="372"/>
      <c r="SEJ5" s="372"/>
      <c r="SEK5" s="372"/>
      <c r="SEL5" s="372"/>
      <c r="SEM5" s="372"/>
      <c r="SEN5" s="372"/>
      <c r="SEO5" s="372"/>
      <c r="SEP5" s="372"/>
      <c r="SEQ5" s="372"/>
      <c r="SER5" s="372"/>
      <c r="SES5" s="372"/>
      <c r="SET5" s="372"/>
      <c r="SEU5" s="372"/>
      <c r="SEV5" s="372"/>
      <c r="SEW5" s="372"/>
      <c r="SEX5" s="372"/>
      <c r="SEY5" s="372"/>
      <c r="SEZ5" s="372"/>
      <c r="SFA5" s="372"/>
      <c r="SFB5" s="372"/>
      <c r="SFC5" s="372"/>
      <c r="SFD5" s="372"/>
      <c r="SFE5" s="372"/>
      <c r="SFF5" s="372"/>
      <c r="SFG5" s="372"/>
      <c r="SFH5" s="372"/>
      <c r="SFI5" s="372"/>
      <c r="SFJ5" s="372"/>
      <c r="SFK5" s="372"/>
      <c r="SFL5" s="372"/>
      <c r="SFM5" s="372"/>
      <c r="SFN5" s="372"/>
      <c r="SFO5" s="372"/>
      <c r="SFP5" s="372"/>
      <c r="SFQ5" s="372"/>
      <c r="SFR5" s="372"/>
      <c r="SFS5" s="372"/>
      <c r="SFT5" s="372"/>
      <c r="SFU5" s="372"/>
      <c r="SFV5" s="372"/>
      <c r="SFW5" s="372"/>
      <c r="SFX5" s="372"/>
      <c r="SFY5" s="372"/>
      <c r="SFZ5" s="372"/>
      <c r="SGA5" s="372"/>
      <c r="SGB5" s="372"/>
      <c r="SGC5" s="372"/>
      <c r="SGD5" s="372"/>
      <c r="SGE5" s="372"/>
      <c r="SGF5" s="372"/>
      <c r="SGG5" s="372"/>
      <c r="SGH5" s="372"/>
      <c r="SGI5" s="372"/>
      <c r="SGJ5" s="372"/>
      <c r="SGK5" s="372"/>
      <c r="SGL5" s="372"/>
      <c r="SGM5" s="372"/>
      <c r="SGN5" s="372"/>
      <c r="SGO5" s="372"/>
      <c r="SGP5" s="372"/>
      <c r="SGQ5" s="372"/>
      <c r="SGR5" s="372"/>
      <c r="SGS5" s="372"/>
      <c r="SGT5" s="372"/>
      <c r="SGU5" s="372"/>
      <c r="SGV5" s="372"/>
      <c r="SGW5" s="372"/>
      <c r="SGX5" s="372"/>
      <c r="SGY5" s="372"/>
      <c r="SGZ5" s="372"/>
      <c r="SHA5" s="372"/>
      <c r="SHB5" s="372"/>
      <c r="SHC5" s="372"/>
      <c r="SHD5" s="372"/>
      <c r="SHE5" s="372"/>
      <c r="SHF5" s="372"/>
      <c r="SHG5" s="372"/>
      <c r="SHH5" s="372"/>
      <c r="SHI5" s="372"/>
      <c r="SHJ5" s="372"/>
      <c r="SHK5" s="372"/>
      <c r="SHL5" s="372"/>
      <c r="SHM5" s="372"/>
      <c r="SHN5" s="372"/>
      <c r="SHO5" s="372"/>
      <c r="SHP5" s="372"/>
      <c r="SHQ5" s="372"/>
      <c r="SHR5" s="372"/>
      <c r="SHS5" s="372"/>
      <c r="SHT5" s="372"/>
      <c r="SHU5" s="372"/>
      <c r="SHV5" s="372"/>
      <c r="SHW5" s="372"/>
      <c r="SHX5" s="372"/>
      <c r="SHY5" s="372"/>
      <c r="SHZ5" s="372"/>
      <c r="SIA5" s="372"/>
      <c r="SIB5" s="372"/>
      <c r="SIC5" s="372"/>
      <c r="SID5" s="372"/>
      <c r="SIE5" s="372"/>
      <c r="SIF5" s="372"/>
      <c r="SIG5" s="372"/>
      <c r="SIH5" s="372"/>
      <c r="SII5" s="372"/>
      <c r="SIJ5" s="372"/>
      <c r="SIK5" s="372"/>
      <c r="SIL5" s="372"/>
      <c r="SIM5" s="372"/>
      <c r="SIN5" s="372"/>
      <c r="SIO5" s="372"/>
      <c r="SIP5" s="372"/>
      <c r="SIQ5" s="372"/>
      <c r="SIR5" s="372"/>
      <c r="SIS5" s="372"/>
      <c r="SIT5" s="372"/>
      <c r="SIU5" s="372"/>
      <c r="SIV5" s="372"/>
      <c r="SIW5" s="372"/>
      <c r="SIX5" s="372"/>
      <c r="SIY5" s="372"/>
      <c r="SIZ5" s="372"/>
      <c r="SJA5" s="372"/>
      <c r="SJB5" s="372"/>
      <c r="SJC5" s="372"/>
      <c r="SJD5" s="372"/>
      <c r="SJE5" s="372"/>
      <c r="SJF5" s="372"/>
      <c r="SJG5" s="372"/>
      <c r="SJH5" s="372"/>
      <c r="SJI5" s="372"/>
      <c r="SJJ5" s="372"/>
      <c r="SJK5" s="372"/>
      <c r="SJL5" s="372"/>
      <c r="SJM5" s="372"/>
      <c r="SJN5" s="372"/>
      <c r="SJO5" s="372"/>
      <c r="SJP5" s="372"/>
      <c r="SJQ5" s="372"/>
      <c r="SJR5" s="372"/>
      <c r="SJS5" s="372"/>
      <c r="SJT5" s="372"/>
      <c r="SJU5" s="372"/>
      <c r="SJV5" s="372"/>
      <c r="SJW5" s="372"/>
      <c r="SJX5" s="372"/>
      <c r="SJY5" s="372"/>
      <c r="SJZ5" s="372"/>
      <c r="SKA5" s="372"/>
      <c r="SKB5" s="372"/>
      <c r="SKC5" s="372"/>
      <c r="SKD5" s="372"/>
      <c r="SKE5" s="372"/>
      <c r="SKF5" s="372"/>
      <c r="SKG5" s="372"/>
      <c r="SKH5" s="372"/>
      <c r="SKI5" s="372"/>
      <c r="SKJ5" s="372"/>
      <c r="SKK5" s="372"/>
      <c r="SKL5" s="372"/>
      <c r="SKM5" s="372"/>
      <c r="SKN5" s="372"/>
      <c r="SKO5" s="372"/>
      <c r="SKP5" s="372"/>
      <c r="SKQ5" s="372"/>
      <c r="SKR5" s="372"/>
      <c r="SKS5" s="372"/>
      <c r="SKT5" s="372"/>
      <c r="SKU5" s="372"/>
      <c r="SKV5" s="372"/>
      <c r="SKW5" s="372"/>
      <c r="SKX5" s="372"/>
      <c r="SKY5" s="372"/>
      <c r="SKZ5" s="372"/>
      <c r="SLA5" s="372"/>
      <c r="SLB5" s="372"/>
      <c r="SLC5" s="372"/>
      <c r="SLD5" s="372"/>
      <c r="SLE5" s="372"/>
      <c r="SLF5" s="372"/>
      <c r="SLG5" s="372"/>
      <c r="SLH5" s="372"/>
      <c r="SLI5" s="372"/>
      <c r="SLJ5" s="372"/>
      <c r="SLK5" s="372"/>
      <c r="SLL5" s="372"/>
      <c r="SLM5" s="372"/>
      <c r="SLN5" s="372"/>
      <c r="SLO5" s="372"/>
      <c r="SLP5" s="372"/>
      <c r="SLQ5" s="372"/>
      <c r="SLR5" s="372"/>
      <c r="SLS5" s="372"/>
      <c r="SLT5" s="372"/>
      <c r="SLU5" s="372"/>
      <c r="SLV5" s="372"/>
      <c r="SLW5" s="372"/>
      <c r="SLX5" s="372"/>
      <c r="SLY5" s="372"/>
      <c r="SLZ5" s="372"/>
      <c r="SMA5" s="372"/>
      <c r="SMB5" s="372"/>
      <c r="SMC5" s="372"/>
      <c r="SMD5" s="372"/>
      <c r="SME5" s="372"/>
      <c r="SMF5" s="372"/>
      <c r="SMG5" s="372"/>
      <c r="SMH5" s="372"/>
      <c r="SMI5" s="372"/>
      <c r="SMJ5" s="372"/>
      <c r="SMK5" s="372"/>
      <c r="SML5" s="372"/>
      <c r="SMM5" s="372"/>
      <c r="SMN5" s="372"/>
      <c r="SMO5" s="372"/>
      <c r="SMP5" s="372"/>
      <c r="SMQ5" s="372"/>
      <c r="SMR5" s="372"/>
      <c r="SMS5" s="372"/>
      <c r="SMT5" s="372"/>
      <c r="SMU5" s="372"/>
      <c r="SMV5" s="372"/>
      <c r="SMW5" s="372"/>
      <c r="SMX5" s="372"/>
      <c r="SMY5" s="372"/>
      <c r="SMZ5" s="372"/>
      <c r="SNA5" s="372"/>
      <c r="SNB5" s="372"/>
      <c r="SNC5" s="372"/>
      <c r="SND5" s="372"/>
      <c r="SNE5" s="372"/>
      <c r="SNF5" s="372"/>
      <c r="SNG5" s="372"/>
      <c r="SNH5" s="372"/>
      <c r="SNI5" s="372"/>
      <c r="SNJ5" s="372"/>
      <c r="SNK5" s="372"/>
      <c r="SNL5" s="372"/>
      <c r="SNM5" s="372"/>
      <c r="SNN5" s="372"/>
      <c r="SNO5" s="372"/>
      <c r="SNP5" s="372"/>
      <c r="SNQ5" s="372"/>
      <c r="SNR5" s="372"/>
      <c r="SNS5" s="372"/>
      <c r="SNT5" s="372"/>
      <c r="SNU5" s="372"/>
      <c r="SNV5" s="372"/>
      <c r="SNW5" s="372"/>
      <c r="SNX5" s="372"/>
      <c r="SNY5" s="372"/>
      <c r="SNZ5" s="372"/>
      <c r="SOA5" s="372"/>
      <c r="SOB5" s="372"/>
      <c r="SOC5" s="372"/>
      <c r="SOD5" s="372"/>
      <c r="SOE5" s="372"/>
      <c r="SOF5" s="372"/>
      <c r="SOG5" s="372"/>
      <c r="SOH5" s="372"/>
      <c r="SOI5" s="372"/>
      <c r="SOJ5" s="372"/>
      <c r="SOK5" s="372"/>
      <c r="SOL5" s="372"/>
      <c r="SOM5" s="372"/>
      <c r="SON5" s="372"/>
      <c r="SOO5" s="372"/>
      <c r="SOP5" s="372"/>
      <c r="SOQ5" s="372"/>
      <c r="SOR5" s="372"/>
      <c r="SOS5" s="372"/>
      <c r="SOT5" s="372"/>
      <c r="SOU5" s="372"/>
      <c r="SOV5" s="372"/>
      <c r="SOW5" s="372"/>
      <c r="SOX5" s="372"/>
      <c r="SOY5" s="372"/>
      <c r="SOZ5" s="372"/>
      <c r="SPA5" s="372"/>
      <c r="SPB5" s="372"/>
      <c r="SPC5" s="372"/>
      <c r="SPD5" s="372"/>
      <c r="SPE5" s="372"/>
      <c r="SPF5" s="372"/>
      <c r="SPG5" s="372"/>
      <c r="SPH5" s="372"/>
      <c r="SPI5" s="372"/>
      <c r="SPJ5" s="372"/>
      <c r="SPK5" s="372"/>
      <c r="SPL5" s="372"/>
      <c r="SPM5" s="372"/>
      <c r="SPN5" s="372"/>
      <c r="SPO5" s="372"/>
      <c r="SPP5" s="372"/>
      <c r="SPQ5" s="372"/>
      <c r="SPR5" s="372"/>
      <c r="SPS5" s="372"/>
      <c r="SPT5" s="372"/>
      <c r="SPU5" s="372"/>
      <c r="SPV5" s="372"/>
      <c r="SPW5" s="372"/>
      <c r="SPX5" s="372"/>
      <c r="SPY5" s="372"/>
      <c r="SPZ5" s="372"/>
      <c r="SQA5" s="372"/>
      <c r="SQB5" s="372"/>
      <c r="SQC5" s="372"/>
      <c r="SQD5" s="372"/>
      <c r="SQE5" s="372"/>
      <c r="SQF5" s="372"/>
      <c r="SQG5" s="372"/>
      <c r="SQH5" s="372"/>
      <c r="SQI5" s="372"/>
      <c r="SQJ5" s="372"/>
      <c r="SQK5" s="372"/>
      <c r="SQL5" s="372"/>
      <c r="SQM5" s="372"/>
      <c r="SQN5" s="372"/>
      <c r="SQO5" s="372"/>
      <c r="SQP5" s="372"/>
      <c r="SQQ5" s="372"/>
      <c r="SQR5" s="372"/>
      <c r="SQS5" s="372"/>
      <c r="SQT5" s="372"/>
      <c r="SQU5" s="372"/>
      <c r="SQV5" s="372"/>
      <c r="SQW5" s="372"/>
      <c r="SQX5" s="372"/>
      <c r="SQY5" s="372"/>
      <c r="SQZ5" s="372"/>
      <c r="SRA5" s="372"/>
      <c r="SRB5" s="372"/>
      <c r="SRC5" s="372"/>
      <c r="SRD5" s="372"/>
      <c r="SRE5" s="372"/>
      <c r="SRF5" s="372"/>
      <c r="SRG5" s="372"/>
      <c r="SRH5" s="372"/>
      <c r="SRI5" s="372"/>
      <c r="SRJ5" s="372"/>
      <c r="SRK5" s="372"/>
      <c r="SRL5" s="372"/>
      <c r="SRM5" s="372"/>
      <c r="SRN5" s="372"/>
      <c r="SRO5" s="372"/>
      <c r="SRP5" s="372"/>
      <c r="SRQ5" s="372"/>
      <c r="SRR5" s="372"/>
      <c r="SRS5" s="372"/>
      <c r="SRT5" s="372"/>
      <c r="SRU5" s="372"/>
      <c r="SRV5" s="372"/>
      <c r="SRW5" s="372"/>
      <c r="SRX5" s="372"/>
      <c r="SRY5" s="372"/>
      <c r="SRZ5" s="372"/>
      <c r="SSA5" s="372"/>
      <c r="SSB5" s="372"/>
      <c r="SSC5" s="372"/>
      <c r="SSD5" s="372"/>
      <c r="SSE5" s="372"/>
      <c r="SSF5" s="372"/>
      <c r="SSG5" s="372"/>
      <c r="SSH5" s="372"/>
      <c r="SSI5" s="372"/>
      <c r="SSJ5" s="372"/>
      <c r="SSK5" s="372"/>
      <c r="SSL5" s="372"/>
      <c r="SSM5" s="372"/>
      <c r="SSN5" s="372"/>
      <c r="SSO5" s="372"/>
      <c r="SSP5" s="372"/>
      <c r="SSQ5" s="372"/>
      <c r="SSR5" s="372"/>
      <c r="SSS5" s="372"/>
      <c r="SST5" s="372"/>
      <c r="SSU5" s="372"/>
      <c r="SSV5" s="372"/>
      <c r="SSW5" s="372"/>
      <c r="SSX5" s="372"/>
      <c r="SSY5" s="372"/>
      <c r="SSZ5" s="372"/>
      <c r="STA5" s="372"/>
      <c r="STB5" s="372"/>
      <c r="STC5" s="372"/>
      <c r="STD5" s="372"/>
      <c r="STE5" s="372"/>
      <c r="STF5" s="372"/>
      <c r="STG5" s="372"/>
      <c r="STH5" s="372"/>
      <c r="STI5" s="372"/>
      <c r="STJ5" s="372"/>
      <c r="STK5" s="372"/>
      <c r="STL5" s="372"/>
      <c r="STM5" s="372"/>
      <c r="STN5" s="372"/>
      <c r="STO5" s="372"/>
      <c r="STP5" s="372"/>
      <c r="STQ5" s="372"/>
      <c r="STR5" s="372"/>
      <c r="STS5" s="372"/>
      <c r="STT5" s="372"/>
      <c r="STU5" s="372"/>
      <c r="STV5" s="372"/>
      <c r="STW5" s="372"/>
      <c r="STX5" s="372"/>
      <c r="STY5" s="372"/>
      <c r="STZ5" s="372"/>
      <c r="SUA5" s="372"/>
      <c r="SUB5" s="372"/>
      <c r="SUC5" s="372"/>
      <c r="SUD5" s="372"/>
      <c r="SUE5" s="372"/>
      <c r="SUF5" s="372"/>
      <c r="SUG5" s="372"/>
      <c r="SUH5" s="372"/>
      <c r="SUI5" s="372"/>
      <c r="SUJ5" s="372"/>
      <c r="SUK5" s="372"/>
      <c r="SUL5" s="372"/>
      <c r="SUM5" s="372"/>
      <c r="SUN5" s="372"/>
      <c r="SUO5" s="372"/>
      <c r="SUP5" s="372"/>
      <c r="SUQ5" s="372"/>
      <c r="SUR5" s="372"/>
      <c r="SUS5" s="372"/>
      <c r="SUT5" s="372"/>
      <c r="SUU5" s="372"/>
      <c r="SUV5" s="372"/>
      <c r="SUW5" s="372"/>
      <c r="SUX5" s="372"/>
      <c r="SUY5" s="372"/>
      <c r="SUZ5" s="372"/>
      <c r="SVA5" s="372"/>
      <c r="SVB5" s="372"/>
      <c r="SVC5" s="372"/>
      <c r="SVD5" s="372"/>
      <c r="SVE5" s="372"/>
      <c r="SVF5" s="372"/>
      <c r="SVG5" s="372"/>
      <c r="SVH5" s="372"/>
      <c r="SVI5" s="372"/>
      <c r="SVJ5" s="372"/>
      <c r="SVK5" s="372"/>
      <c r="SVL5" s="372"/>
      <c r="SVM5" s="372"/>
      <c r="SVN5" s="372"/>
      <c r="SVO5" s="372"/>
      <c r="SVP5" s="372"/>
      <c r="SVQ5" s="372"/>
      <c r="SVR5" s="372"/>
      <c r="SVS5" s="372"/>
      <c r="SVT5" s="372"/>
      <c r="SVU5" s="372"/>
      <c r="SVV5" s="372"/>
      <c r="SVW5" s="372"/>
      <c r="SVX5" s="372"/>
      <c r="SVY5" s="372"/>
      <c r="SVZ5" s="372"/>
      <c r="SWA5" s="372"/>
      <c r="SWB5" s="372"/>
      <c r="SWC5" s="372"/>
      <c r="SWD5" s="372"/>
      <c r="SWE5" s="372"/>
      <c r="SWF5" s="372"/>
      <c r="SWG5" s="372"/>
      <c r="SWH5" s="372"/>
      <c r="SWI5" s="372"/>
      <c r="SWJ5" s="372"/>
      <c r="SWK5" s="372"/>
      <c r="SWL5" s="372"/>
      <c r="SWM5" s="372"/>
      <c r="SWN5" s="372"/>
      <c r="SWO5" s="372"/>
      <c r="SWP5" s="372"/>
      <c r="SWQ5" s="372"/>
      <c r="SWR5" s="372"/>
      <c r="SWS5" s="372"/>
      <c r="SWT5" s="372"/>
      <c r="SWU5" s="372"/>
      <c r="SWV5" s="372"/>
      <c r="SWW5" s="372"/>
      <c r="SWX5" s="372"/>
      <c r="SWY5" s="372"/>
      <c r="SWZ5" s="372"/>
      <c r="SXA5" s="372"/>
      <c r="SXB5" s="372"/>
      <c r="SXC5" s="372"/>
      <c r="SXD5" s="372"/>
      <c r="SXE5" s="372"/>
      <c r="SXF5" s="372"/>
      <c r="SXG5" s="372"/>
      <c r="SXH5" s="372"/>
      <c r="SXI5" s="372"/>
      <c r="SXJ5" s="372"/>
      <c r="SXK5" s="372"/>
      <c r="SXL5" s="372"/>
      <c r="SXM5" s="372"/>
      <c r="SXN5" s="372"/>
      <c r="SXO5" s="372"/>
      <c r="SXP5" s="372"/>
      <c r="SXQ5" s="372"/>
      <c r="SXR5" s="372"/>
      <c r="SXS5" s="372"/>
      <c r="SXT5" s="372"/>
      <c r="SXU5" s="372"/>
      <c r="SXV5" s="372"/>
      <c r="SXW5" s="372"/>
      <c r="SXX5" s="372"/>
      <c r="SXY5" s="372"/>
      <c r="SXZ5" s="372"/>
      <c r="SYA5" s="372"/>
      <c r="SYB5" s="372"/>
      <c r="SYC5" s="372"/>
      <c r="SYD5" s="372"/>
      <c r="SYE5" s="372"/>
      <c r="SYF5" s="372"/>
      <c r="SYG5" s="372"/>
      <c r="SYH5" s="372"/>
      <c r="SYI5" s="372"/>
      <c r="SYJ5" s="372"/>
      <c r="SYK5" s="372"/>
      <c r="SYL5" s="372"/>
      <c r="SYM5" s="372"/>
      <c r="SYN5" s="372"/>
      <c r="SYO5" s="372"/>
      <c r="SYP5" s="372"/>
      <c r="SYQ5" s="372"/>
      <c r="SYR5" s="372"/>
      <c r="SYS5" s="372"/>
      <c r="SYT5" s="372"/>
      <c r="SYU5" s="372"/>
      <c r="SYV5" s="372"/>
      <c r="SYW5" s="372"/>
      <c r="SYX5" s="372"/>
      <c r="SYY5" s="372"/>
      <c r="SYZ5" s="372"/>
      <c r="SZA5" s="372"/>
      <c r="SZB5" s="372"/>
      <c r="SZC5" s="372"/>
      <c r="SZD5" s="372"/>
      <c r="SZE5" s="372"/>
      <c r="SZF5" s="372"/>
      <c r="SZG5" s="372"/>
      <c r="SZH5" s="372"/>
      <c r="SZI5" s="372"/>
      <c r="SZJ5" s="372"/>
      <c r="SZK5" s="372"/>
      <c r="SZL5" s="372"/>
      <c r="SZM5" s="372"/>
      <c r="SZN5" s="372"/>
      <c r="SZO5" s="372"/>
      <c r="SZP5" s="372"/>
      <c r="SZQ5" s="372"/>
      <c r="SZR5" s="372"/>
      <c r="SZS5" s="372"/>
      <c r="SZT5" s="372"/>
      <c r="SZU5" s="372"/>
      <c r="SZV5" s="372"/>
      <c r="SZW5" s="372"/>
      <c r="SZX5" s="372"/>
      <c r="SZY5" s="372"/>
      <c r="SZZ5" s="372"/>
      <c r="TAA5" s="372"/>
      <c r="TAB5" s="372"/>
      <c r="TAC5" s="372"/>
      <c r="TAD5" s="372"/>
      <c r="TAE5" s="372"/>
      <c r="TAF5" s="372"/>
      <c r="TAG5" s="372"/>
      <c r="TAH5" s="372"/>
      <c r="TAI5" s="372"/>
      <c r="TAJ5" s="372"/>
      <c r="TAK5" s="372"/>
      <c r="TAL5" s="372"/>
      <c r="TAM5" s="372"/>
      <c r="TAN5" s="372"/>
      <c r="TAO5" s="372"/>
      <c r="TAP5" s="372"/>
      <c r="TAQ5" s="372"/>
      <c r="TAR5" s="372"/>
      <c r="TAS5" s="372"/>
      <c r="TAT5" s="372"/>
      <c r="TAU5" s="372"/>
      <c r="TAV5" s="372"/>
      <c r="TAW5" s="372"/>
      <c r="TAX5" s="372"/>
      <c r="TAY5" s="372"/>
      <c r="TAZ5" s="372"/>
      <c r="TBA5" s="372"/>
      <c r="TBB5" s="372"/>
      <c r="TBC5" s="372"/>
      <c r="TBD5" s="372"/>
      <c r="TBE5" s="372"/>
      <c r="TBF5" s="372"/>
      <c r="TBG5" s="372"/>
      <c r="TBH5" s="372"/>
      <c r="TBI5" s="372"/>
      <c r="TBJ5" s="372"/>
      <c r="TBK5" s="372"/>
      <c r="TBL5" s="372"/>
      <c r="TBM5" s="372"/>
      <c r="TBN5" s="372"/>
      <c r="TBO5" s="372"/>
      <c r="TBP5" s="372"/>
      <c r="TBQ5" s="372"/>
      <c r="TBR5" s="372"/>
      <c r="TBS5" s="372"/>
      <c r="TBT5" s="372"/>
      <c r="TBU5" s="372"/>
      <c r="TBV5" s="372"/>
      <c r="TBW5" s="372"/>
      <c r="TBX5" s="372"/>
      <c r="TBY5" s="372"/>
      <c r="TBZ5" s="372"/>
      <c r="TCA5" s="372"/>
      <c r="TCB5" s="372"/>
      <c r="TCC5" s="372"/>
      <c r="TCD5" s="372"/>
      <c r="TCE5" s="372"/>
      <c r="TCF5" s="372"/>
      <c r="TCG5" s="372"/>
      <c r="TCH5" s="372"/>
      <c r="TCI5" s="372"/>
      <c r="TCJ5" s="372"/>
      <c r="TCK5" s="372"/>
      <c r="TCL5" s="372"/>
      <c r="TCM5" s="372"/>
      <c r="TCN5" s="372"/>
      <c r="TCO5" s="372"/>
      <c r="TCP5" s="372"/>
      <c r="TCQ5" s="372"/>
      <c r="TCR5" s="372"/>
      <c r="TCS5" s="372"/>
      <c r="TCT5" s="372"/>
      <c r="TCU5" s="372"/>
      <c r="TCV5" s="372"/>
      <c r="TCW5" s="372"/>
      <c r="TCX5" s="372"/>
      <c r="TCY5" s="372"/>
      <c r="TCZ5" s="372"/>
      <c r="TDA5" s="372"/>
      <c r="TDB5" s="372"/>
      <c r="TDC5" s="372"/>
      <c r="TDD5" s="372"/>
      <c r="TDE5" s="372"/>
      <c r="TDF5" s="372"/>
      <c r="TDG5" s="372"/>
      <c r="TDH5" s="372"/>
      <c r="TDI5" s="372"/>
      <c r="TDJ5" s="372"/>
      <c r="TDK5" s="372"/>
      <c r="TDL5" s="372"/>
      <c r="TDM5" s="372"/>
      <c r="TDN5" s="372"/>
      <c r="TDO5" s="372"/>
      <c r="TDP5" s="372"/>
      <c r="TDQ5" s="372"/>
      <c r="TDR5" s="372"/>
      <c r="TDS5" s="372"/>
      <c r="TDT5" s="372"/>
      <c r="TDU5" s="372"/>
      <c r="TDV5" s="372"/>
      <c r="TDW5" s="372"/>
      <c r="TDX5" s="372"/>
      <c r="TDY5" s="372"/>
      <c r="TDZ5" s="372"/>
      <c r="TEA5" s="372"/>
      <c r="TEB5" s="372"/>
      <c r="TEC5" s="372"/>
      <c r="TED5" s="372"/>
      <c r="TEE5" s="372"/>
      <c r="TEF5" s="372"/>
      <c r="TEG5" s="372"/>
      <c r="TEH5" s="372"/>
      <c r="TEI5" s="372"/>
      <c r="TEJ5" s="372"/>
      <c r="TEK5" s="372"/>
      <c r="TEL5" s="372"/>
      <c r="TEM5" s="372"/>
      <c r="TEN5" s="372"/>
      <c r="TEO5" s="372"/>
      <c r="TEP5" s="372"/>
      <c r="TEQ5" s="372"/>
      <c r="TER5" s="372"/>
      <c r="TES5" s="372"/>
      <c r="TET5" s="372"/>
      <c r="TEU5" s="372"/>
      <c r="TEV5" s="372"/>
      <c r="TEW5" s="372"/>
      <c r="TEX5" s="372"/>
      <c r="TEY5" s="372"/>
      <c r="TEZ5" s="372"/>
      <c r="TFA5" s="372"/>
      <c r="TFB5" s="372"/>
      <c r="TFC5" s="372"/>
      <c r="TFD5" s="372"/>
      <c r="TFE5" s="372"/>
      <c r="TFF5" s="372"/>
      <c r="TFG5" s="372"/>
      <c r="TFH5" s="372"/>
      <c r="TFI5" s="372"/>
      <c r="TFJ5" s="372"/>
      <c r="TFK5" s="372"/>
      <c r="TFL5" s="372"/>
      <c r="TFM5" s="372"/>
      <c r="TFN5" s="372"/>
      <c r="TFO5" s="372"/>
      <c r="TFP5" s="372"/>
      <c r="TFQ5" s="372"/>
      <c r="TFR5" s="372"/>
      <c r="TFS5" s="372"/>
      <c r="TFT5" s="372"/>
      <c r="TFU5" s="372"/>
      <c r="TFV5" s="372"/>
      <c r="TFW5" s="372"/>
      <c r="TFX5" s="372"/>
      <c r="TFY5" s="372"/>
      <c r="TFZ5" s="372"/>
      <c r="TGA5" s="372"/>
      <c r="TGB5" s="372"/>
      <c r="TGC5" s="372"/>
      <c r="TGD5" s="372"/>
      <c r="TGE5" s="372"/>
      <c r="TGF5" s="372"/>
      <c r="TGG5" s="372"/>
      <c r="TGH5" s="372"/>
      <c r="TGI5" s="372"/>
      <c r="TGJ5" s="372"/>
      <c r="TGK5" s="372"/>
      <c r="TGL5" s="372"/>
      <c r="TGM5" s="372"/>
      <c r="TGN5" s="372"/>
      <c r="TGO5" s="372"/>
      <c r="TGP5" s="372"/>
      <c r="TGQ5" s="372"/>
      <c r="TGR5" s="372"/>
      <c r="TGS5" s="372"/>
      <c r="TGT5" s="372"/>
      <c r="TGU5" s="372"/>
      <c r="TGV5" s="372"/>
      <c r="TGW5" s="372"/>
      <c r="TGX5" s="372"/>
      <c r="TGY5" s="372"/>
      <c r="TGZ5" s="372"/>
      <c r="THA5" s="372"/>
      <c r="THB5" s="372"/>
      <c r="THC5" s="372"/>
      <c r="THD5" s="372"/>
      <c r="THE5" s="372"/>
      <c r="THF5" s="372"/>
      <c r="THG5" s="372"/>
      <c r="THH5" s="372"/>
      <c r="THI5" s="372"/>
      <c r="THJ5" s="372"/>
      <c r="THK5" s="372"/>
      <c r="THL5" s="372"/>
      <c r="THM5" s="372"/>
      <c r="THN5" s="372"/>
      <c r="THO5" s="372"/>
      <c r="THP5" s="372"/>
      <c r="THQ5" s="372"/>
      <c r="THR5" s="372"/>
      <c r="THS5" s="372"/>
      <c r="THT5" s="372"/>
      <c r="THU5" s="372"/>
      <c r="THV5" s="372"/>
      <c r="THW5" s="372"/>
      <c r="THX5" s="372"/>
      <c r="THY5" s="372"/>
      <c r="THZ5" s="372"/>
      <c r="TIA5" s="372"/>
      <c r="TIB5" s="372"/>
      <c r="TIC5" s="372"/>
      <c r="TID5" s="372"/>
      <c r="TIE5" s="372"/>
      <c r="TIF5" s="372"/>
      <c r="TIG5" s="372"/>
      <c r="TIH5" s="372"/>
      <c r="TII5" s="372"/>
      <c r="TIJ5" s="372"/>
      <c r="TIK5" s="372"/>
      <c r="TIL5" s="372"/>
      <c r="TIM5" s="372"/>
      <c r="TIN5" s="372"/>
      <c r="TIO5" s="372"/>
      <c r="TIP5" s="372"/>
      <c r="TIQ5" s="372"/>
      <c r="TIR5" s="372"/>
      <c r="TIS5" s="372"/>
      <c r="TIT5" s="372"/>
      <c r="TIU5" s="372"/>
      <c r="TIV5" s="372"/>
      <c r="TIW5" s="372"/>
      <c r="TIX5" s="372"/>
      <c r="TIY5" s="372"/>
      <c r="TIZ5" s="372"/>
      <c r="TJA5" s="372"/>
      <c r="TJB5" s="372"/>
      <c r="TJC5" s="372"/>
      <c r="TJD5" s="372"/>
      <c r="TJE5" s="372"/>
      <c r="TJF5" s="372"/>
      <c r="TJG5" s="372"/>
      <c r="TJH5" s="372"/>
      <c r="TJI5" s="372"/>
      <c r="TJJ5" s="372"/>
      <c r="TJK5" s="372"/>
      <c r="TJL5" s="372"/>
      <c r="TJM5" s="372"/>
      <c r="TJN5" s="372"/>
      <c r="TJO5" s="372"/>
      <c r="TJP5" s="372"/>
      <c r="TJQ5" s="372"/>
      <c r="TJR5" s="372"/>
      <c r="TJS5" s="372"/>
      <c r="TJT5" s="372"/>
      <c r="TJU5" s="372"/>
      <c r="TJV5" s="372"/>
      <c r="TJW5" s="372"/>
      <c r="TJX5" s="372"/>
      <c r="TJY5" s="372"/>
      <c r="TJZ5" s="372"/>
      <c r="TKA5" s="372"/>
      <c r="TKB5" s="372"/>
      <c r="TKC5" s="372"/>
      <c r="TKD5" s="372"/>
      <c r="TKE5" s="372"/>
      <c r="TKF5" s="372"/>
      <c r="TKG5" s="372"/>
      <c r="TKH5" s="372"/>
      <c r="TKI5" s="372"/>
      <c r="TKJ5" s="372"/>
      <c r="TKK5" s="372"/>
      <c r="TKL5" s="372"/>
      <c r="TKM5" s="372"/>
      <c r="TKN5" s="372"/>
      <c r="TKO5" s="372"/>
      <c r="TKP5" s="372"/>
      <c r="TKQ5" s="372"/>
      <c r="TKR5" s="372"/>
      <c r="TKS5" s="372"/>
      <c r="TKT5" s="372"/>
      <c r="TKU5" s="372"/>
      <c r="TKV5" s="372"/>
      <c r="TKW5" s="372"/>
      <c r="TKX5" s="372"/>
      <c r="TKY5" s="372"/>
      <c r="TKZ5" s="372"/>
      <c r="TLA5" s="372"/>
      <c r="TLB5" s="372"/>
      <c r="TLC5" s="372"/>
      <c r="TLD5" s="372"/>
      <c r="TLE5" s="372"/>
      <c r="TLF5" s="372"/>
      <c r="TLG5" s="372"/>
      <c r="TLH5" s="372"/>
      <c r="TLI5" s="372"/>
      <c r="TLJ5" s="372"/>
      <c r="TLK5" s="372"/>
      <c r="TLL5" s="372"/>
      <c r="TLM5" s="372"/>
      <c r="TLN5" s="372"/>
      <c r="TLO5" s="372"/>
      <c r="TLP5" s="372"/>
      <c r="TLQ5" s="372"/>
      <c r="TLR5" s="372"/>
      <c r="TLS5" s="372"/>
      <c r="TLT5" s="372"/>
      <c r="TLU5" s="372"/>
      <c r="TLV5" s="372"/>
      <c r="TLW5" s="372"/>
      <c r="TLX5" s="372"/>
      <c r="TLY5" s="372"/>
      <c r="TLZ5" s="372"/>
      <c r="TMA5" s="372"/>
      <c r="TMB5" s="372"/>
      <c r="TMC5" s="372"/>
      <c r="TMD5" s="372"/>
      <c r="TME5" s="372"/>
      <c r="TMF5" s="372"/>
      <c r="TMG5" s="372"/>
      <c r="TMH5" s="372"/>
      <c r="TMI5" s="372"/>
      <c r="TMJ5" s="372"/>
      <c r="TMK5" s="372"/>
      <c r="TML5" s="372"/>
      <c r="TMM5" s="372"/>
      <c r="TMN5" s="372"/>
      <c r="TMO5" s="372"/>
      <c r="TMP5" s="372"/>
      <c r="TMQ5" s="372"/>
      <c r="TMR5" s="372"/>
      <c r="TMS5" s="372"/>
      <c r="TMT5" s="372"/>
      <c r="TMU5" s="372"/>
      <c r="TMV5" s="372"/>
      <c r="TMW5" s="372"/>
      <c r="TMX5" s="372"/>
      <c r="TMY5" s="372"/>
      <c r="TMZ5" s="372"/>
      <c r="TNA5" s="372"/>
      <c r="TNB5" s="372"/>
      <c r="TNC5" s="372"/>
      <c r="TND5" s="372"/>
      <c r="TNE5" s="372"/>
      <c r="TNF5" s="372"/>
      <c r="TNG5" s="372"/>
      <c r="TNH5" s="372"/>
      <c r="TNI5" s="372"/>
      <c r="TNJ5" s="372"/>
      <c r="TNK5" s="372"/>
      <c r="TNL5" s="372"/>
      <c r="TNM5" s="372"/>
      <c r="TNN5" s="372"/>
      <c r="TNO5" s="372"/>
      <c r="TNP5" s="372"/>
      <c r="TNQ5" s="372"/>
      <c r="TNR5" s="372"/>
      <c r="TNS5" s="372"/>
      <c r="TNT5" s="372"/>
      <c r="TNU5" s="372"/>
      <c r="TNV5" s="372"/>
      <c r="TNW5" s="372"/>
      <c r="TNX5" s="372"/>
      <c r="TNY5" s="372"/>
      <c r="TNZ5" s="372"/>
      <c r="TOA5" s="372"/>
      <c r="TOB5" s="372"/>
      <c r="TOC5" s="372"/>
      <c r="TOD5" s="372"/>
      <c r="TOE5" s="372"/>
      <c r="TOF5" s="372"/>
      <c r="TOG5" s="372"/>
      <c r="TOH5" s="372"/>
      <c r="TOI5" s="372"/>
      <c r="TOJ5" s="372"/>
      <c r="TOK5" s="372"/>
      <c r="TOL5" s="372"/>
      <c r="TOM5" s="372"/>
      <c r="TON5" s="372"/>
      <c r="TOO5" s="372"/>
      <c r="TOP5" s="372"/>
      <c r="TOQ5" s="372"/>
      <c r="TOR5" s="372"/>
      <c r="TOS5" s="372"/>
      <c r="TOT5" s="372"/>
      <c r="TOU5" s="372"/>
      <c r="TOV5" s="372"/>
      <c r="TOW5" s="372"/>
      <c r="TOX5" s="372"/>
      <c r="TOY5" s="372"/>
      <c r="TOZ5" s="372"/>
      <c r="TPA5" s="372"/>
      <c r="TPB5" s="372"/>
      <c r="TPC5" s="372"/>
      <c r="TPD5" s="372"/>
      <c r="TPE5" s="372"/>
      <c r="TPF5" s="372"/>
      <c r="TPG5" s="372"/>
      <c r="TPH5" s="372"/>
      <c r="TPI5" s="372"/>
      <c r="TPJ5" s="372"/>
      <c r="TPK5" s="372"/>
      <c r="TPL5" s="372"/>
      <c r="TPM5" s="372"/>
      <c r="TPN5" s="372"/>
      <c r="TPO5" s="372"/>
      <c r="TPP5" s="372"/>
      <c r="TPQ5" s="372"/>
      <c r="TPR5" s="372"/>
      <c r="TPS5" s="372"/>
      <c r="TPT5" s="372"/>
      <c r="TPU5" s="372"/>
      <c r="TPV5" s="372"/>
      <c r="TPW5" s="372"/>
      <c r="TPX5" s="372"/>
      <c r="TPY5" s="372"/>
      <c r="TPZ5" s="372"/>
      <c r="TQA5" s="372"/>
      <c r="TQB5" s="372"/>
      <c r="TQC5" s="372"/>
      <c r="TQD5" s="372"/>
      <c r="TQE5" s="372"/>
      <c r="TQF5" s="372"/>
      <c r="TQG5" s="372"/>
      <c r="TQH5" s="372"/>
      <c r="TQI5" s="372"/>
      <c r="TQJ5" s="372"/>
      <c r="TQK5" s="372"/>
      <c r="TQL5" s="372"/>
      <c r="TQM5" s="372"/>
      <c r="TQN5" s="372"/>
      <c r="TQO5" s="372"/>
      <c r="TQP5" s="372"/>
      <c r="TQQ5" s="372"/>
      <c r="TQR5" s="372"/>
      <c r="TQS5" s="372"/>
      <c r="TQT5" s="372"/>
      <c r="TQU5" s="372"/>
      <c r="TQV5" s="372"/>
      <c r="TQW5" s="372"/>
      <c r="TQX5" s="372"/>
      <c r="TQY5" s="372"/>
      <c r="TQZ5" s="372"/>
      <c r="TRA5" s="372"/>
      <c r="TRB5" s="372"/>
      <c r="TRC5" s="372"/>
      <c r="TRD5" s="372"/>
      <c r="TRE5" s="372"/>
      <c r="TRF5" s="372"/>
      <c r="TRG5" s="372"/>
      <c r="TRH5" s="372"/>
      <c r="TRI5" s="372"/>
      <c r="TRJ5" s="372"/>
      <c r="TRK5" s="372"/>
      <c r="TRL5" s="372"/>
      <c r="TRM5" s="372"/>
      <c r="TRN5" s="372"/>
      <c r="TRO5" s="372"/>
      <c r="TRP5" s="372"/>
      <c r="TRQ5" s="372"/>
      <c r="TRR5" s="372"/>
      <c r="TRS5" s="372"/>
      <c r="TRT5" s="372"/>
      <c r="TRU5" s="372"/>
      <c r="TRV5" s="372"/>
      <c r="TRW5" s="372"/>
      <c r="TRX5" s="372"/>
      <c r="TRY5" s="372"/>
      <c r="TRZ5" s="372"/>
      <c r="TSA5" s="372"/>
      <c r="TSB5" s="372"/>
      <c r="TSC5" s="372"/>
      <c r="TSD5" s="372"/>
      <c r="TSE5" s="372"/>
      <c r="TSF5" s="372"/>
      <c r="TSG5" s="372"/>
      <c r="TSH5" s="372"/>
      <c r="TSI5" s="372"/>
      <c r="TSJ5" s="372"/>
      <c r="TSK5" s="372"/>
      <c r="TSL5" s="372"/>
      <c r="TSM5" s="372"/>
      <c r="TSN5" s="372"/>
      <c r="TSO5" s="372"/>
      <c r="TSP5" s="372"/>
      <c r="TSQ5" s="372"/>
      <c r="TSR5" s="372"/>
      <c r="TSS5" s="372"/>
      <c r="TST5" s="372"/>
      <c r="TSU5" s="372"/>
      <c r="TSV5" s="372"/>
      <c r="TSW5" s="372"/>
      <c r="TSX5" s="372"/>
      <c r="TSY5" s="372"/>
      <c r="TSZ5" s="372"/>
      <c r="TTA5" s="372"/>
      <c r="TTB5" s="372"/>
      <c r="TTC5" s="372"/>
      <c r="TTD5" s="372"/>
      <c r="TTE5" s="372"/>
      <c r="TTF5" s="372"/>
      <c r="TTG5" s="372"/>
      <c r="TTH5" s="372"/>
      <c r="TTI5" s="372"/>
      <c r="TTJ5" s="372"/>
      <c r="TTK5" s="372"/>
      <c r="TTL5" s="372"/>
      <c r="TTM5" s="372"/>
      <c r="TTN5" s="372"/>
      <c r="TTO5" s="372"/>
      <c r="TTP5" s="372"/>
      <c r="TTQ5" s="372"/>
      <c r="TTR5" s="372"/>
      <c r="TTS5" s="372"/>
      <c r="TTT5" s="372"/>
      <c r="TTU5" s="372"/>
      <c r="TTV5" s="372"/>
      <c r="TTW5" s="372"/>
      <c r="TTX5" s="372"/>
      <c r="TTY5" s="372"/>
      <c r="TTZ5" s="372"/>
      <c r="TUA5" s="372"/>
      <c r="TUB5" s="372"/>
      <c r="TUC5" s="372"/>
      <c r="TUD5" s="372"/>
      <c r="TUE5" s="372"/>
      <c r="TUF5" s="372"/>
      <c r="TUG5" s="372"/>
      <c r="TUH5" s="372"/>
      <c r="TUI5" s="372"/>
      <c r="TUJ5" s="372"/>
      <c r="TUK5" s="372"/>
      <c r="TUL5" s="372"/>
      <c r="TUM5" s="372"/>
      <c r="TUN5" s="372"/>
      <c r="TUO5" s="372"/>
      <c r="TUP5" s="372"/>
      <c r="TUQ5" s="372"/>
      <c r="TUR5" s="372"/>
      <c r="TUS5" s="372"/>
      <c r="TUT5" s="372"/>
      <c r="TUU5" s="372"/>
      <c r="TUV5" s="372"/>
      <c r="TUW5" s="372"/>
      <c r="TUX5" s="372"/>
      <c r="TUY5" s="372"/>
      <c r="TUZ5" s="372"/>
      <c r="TVA5" s="372"/>
      <c r="TVB5" s="372"/>
      <c r="TVC5" s="372"/>
      <c r="TVD5" s="372"/>
      <c r="TVE5" s="372"/>
      <c r="TVF5" s="372"/>
      <c r="TVG5" s="372"/>
      <c r="TVH5" s="372"/>
      <c r="TVI5" s="372"/>
      <c r="TVJ5" s="372"/>
      <c r="TVK5" s="372"/>
      <c r="TVL5" s="372"/>
      <c r="TVM5" s="372"/>
      <c r="TVN5" s="372"/>
      <c r="TVO5" s="372"/>
      <c r="TVP5" s="372"/>
      <c r="TVQ5" s="372"/>
      <c r="TVR5" s="372"/>
      <c r="TVS5" s="372"/>
      <c r="TVT5" s="372"/>
      <c r="TVU5" s="372"/>
      <c r="TVV5" s="372"/>
      <c r="TVW5" s="372"/>
      <c r="TVX5" s="372"/>
      <c r="TVY5" s="372"/>
      <c r="TVZ5" s="372"/>
      <c r="TWA5" s="372"/>
      <c r="TWB5" s="372"/>
      <c r="TWC5" s="372"/>
      <c r="TWD5" s="372"/>
      <c r="TWE5" s="372"/>
      <c r="TWF5" s="372"/>
      <c r="TWG5" s="372"/>
      <c r="TWH5" s="372"/>
      <c r="TWI5" s="372"/>
      <c r="TWJ5" s="372"/>
      <c r="TWK5" s="372"/>
      <c r="TWL5" s="372"/>
      <c r="TWM5" s="372"/>
      <c r="TWN5" s="372"/>
      <c r="TWO5" s="372"/>
      <c r="TWP5" s="372"/>
      <c r="TWQ5" s="372"/>
      <c r="TWR5" s="372"/>
      <c r="TWS5" s="372"/>
      <c r="TWT5" s="372"/>
      <c r="TWU5" s="372"/>
      <c r="TWV5" s="372"/>
      <c r="TWW5" s="372"/>
      <c r="TWX5" s="372"/>
      <c r="TWY5" s="372"/>
      <c r="TWZ5" s="372"/>
      <c r="TXA5" s="372"/>
      <c r="TXB5" s="372"/>
      <c r="TXC5" s="372"/>
      <c r="TXD5" s="372"/>
      <c r="TXE5" s="372"/>
      <c r="TXF5" s="372"/>
      <c r="TXG5" s="372"/>
      <c r="TXH5" s="372"/>
      <c r="TXI5" s="372"/>
      <c r="TXJ5" s="372"/>
      <c r="TXK5" s="372"/>
      <c r="TXL5" s="372"/>
      <c r="TXM5" s="372"/>
      <c r="TXN5" s="372"/>
      <c r="TXO5" s="372"/>
      <c r="TXP5" s="372"/>
      <c r="TXQ5" s="372"/>
      <c r="TXR5" s="372"/>
      <c r="TXS5" s="372"/>
      <c r="TXT5" s="372"/>
      <c r="TXU5" s="372"/>
      <c r="TXV5" s="372"/>
      <c r="TXW5" s="372"/>
      <c r="TXX5" s="372"/>
      <c r="TXY5" s="372"/>
      <c r="TXZ5" s="372"/>
      <c r="TYA5" s="372"/>
      <c r="TYB5" s="372"/>
      <c r="TYC5" s="372"/>
      <c r="TYD5" s="372"/>
      <c r="TYE5" s="372"/>
      <c r="TYF5" s="372"/>
      <c r="TYG5" s="372"/>
      <c r="TYH5" s="372"/>
      <c r="TYI5" s="372"/>
      <c r="TYJ5" s="372"/>
      <c r="TYK5" s="372"/>
      <c r="TYL5" s="372"/>
      <c r="TYM5" s="372"/>
      <c r="TYN5" s="372"/>
      <c r="TYO5" s="372"/>
      <c r="TYP5" s="372"/>
      <c r="TYQ5" s="372"/>
      <c r="TYR5" s="372"/>
      <c r="TYS5" s="372"/>
      <c r="TYT5" s="372"/>
      <c r="TYU5" s="372"/>
      <c r="TYV5" s="372"/>
      <c r="TYW5" s="372"/>
      <c r="TYX5" s="372"/>
      <c r="TYY5" s="372"/>
      <c r="TYZ5" s="372"/>
      <c r="TZA5" s="372"/>
      <c r="TZB5" s="372"/>
      <c r="TZC5" s="372"/>
      <c r="TZD5" s="372"/>
      <c r="TZE5" s="372"/>
      <c r="TZF5" s="372"/>
      <c r="TZG5" s="372"/>
      <c r="TZH5" s="372"/>
      <c r="TZI5" s="372"/>
      <c r="TZJ5" s="372"/>
      <c r="TZK5" s="372"/>
      <c r="TZL5" s="372"/>
      <c r="TZM5" s="372"/>
      <c r="TZN5" s="372"/>
      <c r="TZO5" s="372"/>
      <c r="TZP5" s="372"/>
      <c r="TZQ5" s="372"/>
      <c r="TZR5" s="372"/>
      <c r="TZS5" s="372"/>
      <c r="TZT5" s="372"/>
      <c r="TZU5" s="372"/>
      <c r="TZV5" s="372"/>
      <c r="TZW5" s="372"/>
      <c r="TZX5" s="372"/>
      <c r="TZY5" s="372"/>
      <c r="TZZ5" s="372"/>
      <c r="UAA5" s="372"/>
      <c r="UAB5" s="372"/>
      <c r="UAC5" s="372"/>
      <c r="UAD5" s="372"/>
      <c r="UAE5" s="372"/>
      <c r="UAF5" s="372"/>
      <c r="UAG5" s="372"/>
      <c r="UAH5" s="372"/>
      <c r="UAI5" s="372"/>
      <c r="UAJ5" s="372"/>
      <c r="UAK5" s="372"/>
      <c r="UAL5" s="372"/>
      <c r="UAM5" s="372"/>
      <c r="UAN5" s="372"/>
      <c r="UAO5" s="372"/>
      <c r="UAP5" s="372"/>
      <c r="UAQ5" s="372"/>
      <c r="UAR5" s="372"/>
      <c r="UAS5" s="372"/>
      <c r="UAT5" s="372"/>
      <c r="UAU5" s="372"/>
      <c r="UAV5" s="372"/>
      <c r="UAW5" s="372"/>
      <c r="UAX5" s="372"/>
      <c r="UAY5" s="372"/>
      <c r="UAZ5" s="372"/>
      <c r="UBA5" s="372"/>
      <c r="UBB5" s="372"/>
      <c r="UBC5" s="372"/>
      <c r="UBD5" s="372"/>
      <c r="UBE5" s="372"/>
      <c r="UBF5" s="372"/>
      <c r="UBG5" s="372"/>
      <c r="UBH5" s="372"/>
      <c r="UBI5" s="372"/>
      <c r="UBJ5" s="372"/>
      <c r="UBK5" s="372"/>
      <c r="UBL5" s="372"/>
      <c r="UBM5" s="372"/>
      <c r="UBN5" s="372"/>
      <c r="UBO5" s="372"/>
      <c r="UBP5" s="372"/>
      <c r="UBQ5" s="372"/>
      <c r="UBR5" s="372"/>
      <c r="UBS5" s="372"/>
      <c r="UBT5" s="372"/>
      <c r="UBU5" s="372"/>
      <c r="UBV5" s="372"/>
      <c r="UBW5" s="372"/>
      <c r="UBX5" s="372"/>
      <c r="UBY5" s="372"/>
      <c r="UBZ5" s="372"/>
      <c r="UCA5" s="372"/>
      <c r="UCB5" s="372"/>
      <c r="UCC5" s="372"/>
      <c r="UCD5" s="372"/>
      <c r="UCE5" s="372"/>
      <c r="UCF5" s="372"/>
      <c r="UCG5" s="372"/>
      <c r="UCH5" s="372"/>
      <c r="UCI5" s="372"/>
      <c r="UCJ5" s="372"/>
      <c r="UCK5" s="372"/>
      <c r="UCL5" s="372"/>
      <c r="UCM5" s="372"/>
      <c r="UCN5" s="372"/>
      <c r="UCO5" s="372"/>
      <c r="UCP5" s="372"/>
      <c r="UCQ5" s="372"/>
      <c r="UCR5" s="372"/>
      <c r="UCS5" s="372"/>
      <c r="UCT5" s="372"/>
      <c r="UCU5" s="372"/>
      <c r="UCV5" s="372"/>
      <c r="UCW5" s="372"/>
      <c r="UCX5" s="372"/>
      <c r="UCY5" s="372"/>
      <c r="UCZ5" s="372"/>
      <c r="UDA5" s="372"/>
      <c r="UDB5" s="372"/>
      <c r="UDC5" s="372"/>
      <c r="UDD5" s="372"/>
      <c r="UDE5" s="372"/>
      <c r="UDF5" s="372"/>
      <c r="UDG5" s="372"/>
      <c r="UDH5" s="372"/>
      <c r="UDI5" s="372"/>
      <c r="UDJ5" s="372"/>
      <c r="UDK5" s="372"/>
      <c r="UDL5" s="372"/>
      <c r="UDM5" s="372"/>
      <c r="UDN5" s="372"/>
      <c r="UDO5" s="372"/>
      <c r="UDP5" s="372"/>
      <c r="UDQ5" s="372"/>
      <c r="UDR5" s="372"/>
      <c r="UDS5" s="372"/>
      <c r="UDT5" s="372"/>
      <c r="UDU5" s="372"/>
      <c r="UDV5" s="372"/>
      <c r="UDW5" s="372"/>
      <c r="UDX5" s="372"/>
      <c r="UDY5" s="372"/>
      <c r="UDZ5" s="372"/>
      <c r="UEA5" s="372"/>
      <c r="UEB5" s="372"/>
      <c r="UEC5" s="372"/>
      <c r="UED5" s="372"/>
      <c r="UEE5" s="372"/>
      <c r="UEF5" s="372"/>
      <c r="UEG5" s="372"/>
      <c r="UEH5" s="372"/>
      <c r="UEI5" s="372"/>
      <c r="UEJ5" s="372"/>
      <c r="UEK5" s="372"/>
      <c r="UEL5" s="372"/>
      <c r="UEM5" s="372"/>
      <c r="UEN5" s="372"/>
      <c r="UEO5" s="372"/>
      <c r="UEP5" s="372"/>
      <c r="UEQ5" s="372"/>
      <c r="UER5" s="372"/>
      <c r="UES5" s="372"/>
      <c r="UET5" s="372"/>
      <c r="UEU5" s="372"/>
      <c r="UEV5" s="372"/>
      <c r="UEW5" s="372"/>
      <c r="UEX5" s="372"/>
      <c r="UEY5" s="372"/>
      <c r="UEZ5" s="372"/>
      <c r="UFA5" s="372"/>
      <c r="UFB5" s="372"/>
      <c r="UFC5" s="372"/>
      <c r="UFD5" s="372"/>
      <c r="UFE5" s="372"/>
      <c r="UFF5" s="372"/>
      <c r="UFG5" s="372"/>
      <c r="UFH5" s="372"/>
      <c r="UFI5" s="372"/>
      <c r="UFJ5" s="372"/>
      <c r="UFK5" s="372"/>
      <c r="UFL5" s="372"/>
      <c r="UFM5" s="372"/>
      <c r="UFN5" s="372"/>
      <c r="UFO5" s="372"/>
      <c r="UFP5" s="372"/>
      <c r="UFQ5" s="372"/>
      <c r="UFR5" s="372"/>
      <c r="UFS5" s="372"/>
      <c r="UFT5" s="372"/>
      <c r="UFU5" s="372"/>
      <c r="UFV5" s="372"/>
      <c r="UFW5" s="372"/>
      <c r="UFX5" s="372"/>
      <c r="UFY5" s="372"/>
      <c r="UFZ5" s="372"/>
      <c r="UGA5" s="372"/>
      <c r="UGB5" s="372"/>
      <c r="UGC5" s="372"/>
      <c r="UGD5" s="372"/>
      <c r="UGE5" s="372"/>
      <c r="UGF5" s="372"/>
      <c r="UGG5" s="372"/>
      <c r="UGH5" s="372"/>
      <c r="UGI5" s="372"/>
      <c r="UGJ5" s="372"/>
      <c r="UGK5" s="372"/>
      <c r="UGL5" s="372"/>
      <c r="UGM5" s="372"/>
      <c r="UGN5" s="372"/>
      <c r="UGO5" s="372"/>
      <c r="UGP5" s="372"/>
      <c r="UGQ5" s="372"/>
      <c r="UGR5" s="372"/>
      <c r="UGS5" s="372"/>
      <c r="UGT5" s="372"/>
      <c r="UGU5" s="372"/>
      <c r="UGV5" s="372"/>
      <c r="UGW5" s="372"/>
      <c r="UGX5" s="372"/>
      <c r="UGY5" s="372"/>
      <c r="UGZ5" s="372"/>
      <c r="UHA5" s="372"/>
      <c r="UHB5" s="372"/>
      <c r="UHC5" s="372"/>
      <c r="UHD5" s="372"/>
      <c r="UHE5" s="372"/>
      <c r="UHF5" s="372"/>
      <c r="UHG5" s="372"/>
      <c r="UHH5" s="372"/>
      <c r="UHI5" s="372"/>
      <c r="UHJ5" s="372"/>
      <c r="UHK5" s="372"/>
      <c r="UHL5" s="372"/>
      <c r="UHM5" s="372"/>
      <c r="UHN5" s="372"/>
      <c r="UHO5" s="372"/>
      <c r="UHP5" s="372"/>
      <c r="UHQ5" s="372"/>
      <c r="UHR5" s="372"/>
      <c r="UHS5" s="372"/>
      <c r="UHT5" s="372"/>
      <c r="UHU5" s="372"/>
      <c r="UHV5" s="372"/>
      <c r="UHW5" s="372"/>
      <c r="UHX5" s="372"/>
      <c r="UHY5" s="372"/>
      <c r="UHZ5" s="372"/>
      <c r="UIA5" s="372"/>
      <c r="UIB5" s="372"/>
      <c r="UIC5" s="372"/>
      <c r="UID5" s="372"/>
      <c r="UIE5" s="372"/>
      <c r="UIF5" s="372"/>
      <c r="UIG5" s="372"/>
      <c r="UIH5" s="372"/>
      <c r="UII5" s="372"/>
      <c r="UIJ5" s="372"/>
      <c r="UIK5" s="372"/>
      <c r="UIL5" s="372"/>
      <c r="UIM5" s="372"/>
      <c r="UIN5" s="372"/>
      <c r="UIO5" s="372"/>
      <c r="UIP5" s="372"/>
      <c r="UIQ5" s="372"/>
      <c r="UIR5" s="372"/>
      <c r="UIS5" s="372"/>
      <c r="UIT5" s="372"/>
      <c r="UIU5" s="372"/>
      <c r="UIV5" s="372"/>
      <c r="UIW5" s="372"/>
      <c r="UIX5" s="372"/>
      <c r="UIY5" s="372"/>
      <c r="UIZ5" s="372"/>
      <c r="UJA5" s="372"/>
      <c r="UJB5" s="372"/>
      <c r="UJC5" s="372"/>
      <c r="UJD5" s="372"/>
      <c r="UJE5" s="372"/>
      <c r="UJF5" s="372"/>
      <c r="UJG5" s="372"/>
      <c r="UJH5" s="372"/>
      <c r="UJI5" s="372"/>
      <c r="UJJ5" s="372"/>
      <c r="UJK5" s="372"/>
      <c r="UJL5" s="372"/>
      <c r="UJM5" s="372"/>
      <c r="UJN5" s="372"/>
      <c r="UJO5" s="372"/>
      <c r="UJP5" s="372"/>
      <c r="UJQ5" s="372"/>
      <c r="UJR5" s="372"/>
      <c r="UJS5" s="372"/>
      <c r="UJT5" s="372"/>
      <c r="UJU5" s="372"/>
      <c r="UJV5" s="372"/>
      <c r="UJW5" s="372"/>
      <c r="UJX5" s="372"/>
      <c r="UJY5" s="372"/>
      <c r="UJZ5" s="372"/>
      <c r="UKA5" s="372"/>
      <c r="UKB5" s="372"/>
      <c r="UKC5" s="372"/>
      <c r="UKD5" s="372"/>
      <c r="UKE5" s="372"/>
      <c r="UKF5" s="372"/>
      <c r="UKG5" s="372"/>
      <c r="UKH5" s="372"/>
      <c r="UKI5" s="372"/>
      <c r="UKJ5" s="372"/>
      <c r="UKK5" s="372"/>
      <c r="UKL5" s="372"/>
      <c r="UKM5" s="372"/>
      <c r="UKN5" s="372"/>
      <c r="UKO5" s="372"/>
      <c r="UKP5" s="372"/>
      <c r="UKQ5" s="372"/>
      <c r="UKR5" s="372"/>
      <c r="UKS5" s="372"/>
      <c r="UKT5" s="372"/>
      <c r="UKU5" s="372"/>
      <c r="UKV5" s="372"/>
      <c r="UKW5" s="372"/>
      <c r="UKX5" s="372"/>
      <c r="UKY5" s="372"/>
      <c r="UKZ5" s="372"/>
      <c r="ULA5" s="372"/>
      <c r="ULB5" s="372"/>
      <c r="ULC5" s="372"/>
      <c r="ULD5" s="372"/>
      <c r="ULE5" s="372"/>
      <c r="ULF5" s="372"/>
      <c r="ULG5" s="372"/>
      <c r="ULH5" s="372"/>
      <c r="ULI5" s="372"/>
      <c r="ULJ5" s="372"/>
      <c r="ULK5" s="372"/>
      <c r="ULL5" s="372"/>
      <c r="ULM5" s="372"/>
      <c r="ULN5" s="372"/>
      <c r="ULO5" s="372"/>
      <c r="ULP5" s="372"/>
      <c r="ULQ5" s="372"/>
      <c r="ULR5" s="372"/>
      <c r="ULS5" s="372"/>
      <c r="ULT5" s="372"/>
      <c r="ULU5" s="372"/>
      <c r="ULV5" s="372"/>
      <c r="ULW5" s="372"/>
      <c r="ULX5" s="372"/>
      <c r="ULY5" s="372"/>
      <c r="ULZ5" s="372"/>
      <c r="UMA5" s="372"/>
      <c r="UMB5" s="372"/>
      <c r="UMC5" s="372"/>
      <c r="UMD5" s="372"/>
      <c r="UME5" s="372"/>
      <c r="UMF5" s="372"/>
      <c r="UMG5" s="372"/>
      <c r="UMH5" s="372"/>
      <c r="UMI5" s="372"/>
      <c r="UMJ5" s="372"/>
      <c r="UMK5" s="372"/>
      <c r="UML5" s="372"/>
      <c r="UMM5" s="372"/>
      <c r="UMN5" s="372"/>
      <c r="UMO5" s="372"/>
      <c r="UMP5" s="372"/>
      <c r="UMQ5" s="372"/>
      <c r="UMR5" s="372"/>
      <c r="UMS5" s="372"/>
      <c r="UMT5" s="372"/>
      <c r="UMU5" s="372"/>
      <c r="UMV5" s="372"/>
      <c r="UMW5" s="372"/>
      <c r="UMX5" s="372"/>
      <c r="UMY5" s="372"/>
      <c r="UMZ5" s="372"/>
      <c r="UNA5" s="372"/>
      <c r="UNB5" s="372"/>
      <c r="UNC5" s="372"/>
      <c r="UND5" s="372"/>
      <c r="UNE5" s="372"/>
      <c r="UNF5" s="372"/>
      <c r="UNG5" s="372"/>
      <c r="UNH5" s="372"/>
      <c r="UNI5" s="372"/>
      <c r="UNJ5" s="372"/>
      <c r="UNK5" s="372"/>
      <c r="UNL5" s="372"/>
      <c r="UNM5" s="372"/>
      <c r="UNN5" s="372"/>
      <c r="UNO5" s="372"/>
      <c r="UNP5" s="372"/>
      <c r="UNQ5" s="372"/>
      <c r="UNR5" s="372"/>
      <c r="UNS5" s="372"/>
      <c r="UNT5" s="372"/>
      <c r="UNU5" s="372"/>
      <c r="UNV5" s="372"/>
      <c r="UNW5" s="372"/>
      <c r="UNX5" s="372"/>
      <c r="UNY5" s="372"/>
      <c r="UNZ5" s="372"/>
      <c r="UOA5" s="372"/>
      <c r="UOB5" s="372"/>
      <c r="UOC5" s="372"/>
      <c r="UOD5" s="372"/>
      <c r="UOE5" s="372"/>
      <c r="UOF5" s="372"/>
      <c r="UOG5" s="372"/>
      <c r="UOH5" s="372"/>
      <c r="UOI5" s="372"/>
      <c r="UOJ5" s="372"/>
      <c r="UOK5" s="372"/>
      <c r="UOL5" s="372"/>
      <c r="UOM5" s="372"/>
      <c r="UON5" s="372"/>
      <c r="UOO5" s="372"/>
      <c r="UOP5" s="372"/>
      <c r="UOQ5" s="372"/>
      <c r="UOR5" s="372"/>
      <c r="UOS5" s="372"/>
      <c r="UOT5" s="372"/>
      <c r="UOU5" s="372"/>
      <c r="UOV5" s="372"/>
      <c r="UOW5" s="372"/>
      <c r="UOX5" s="372"/>
      <c r="UOY5" s="372"/>
      <c r="UOZ5" s="372"/>
      <c r="UPA5" s="372"/>
      <c r="UPB5" s="372"/>
      <c r="UPC5" s="372"/>
      <c r="UPD5" s="372"/>
      <c r="UPE5" s="372"/>
      <c r="UPF5" s="372"/>
      <c r="UPG5" s="372"/>
      <c r="UPH5" s="372"/>
      <c r="UPI5" s="372"/>
      <c r="UPJ5" s="372"/>
      <c r="UPK5" s="372"/>
      <c r="UPL5" s="372"/>
      <c r="UPM5" s="372"/>
      <c r="UPN5" s="372"/>
      <c r="UPO5" s="372"/>
      <c r="UPP5" s="372"/>
      <c r="UPQ5" s="372"/>
      <c r="UPR5" s="372"/>
      <c r="UPS5" s="372"/>
      <c r="UPT5" s="372"/>
      <c r="UPU5" s="372"/>
      <c r="UPV5" s="372"/>
      <c r="UPW5" s="372"/>
      <c r="UPX5" s="372"/>
      <c r="UPY5" s="372"/>
      <c r="UPZ5" s="372"/>
      <c r="UQA5" s="372"/>
      <c r="UQB5" s="372"/>
      <c r="UQC5" s="372"/>
      <c r="UQD5" s="372"/>
      <c r="UQE5" s="372"/>
      <c r="UQF5" s="372"/>
      <c r="UQG5" s="372"/>
      <c r="UQH5" s="372"/>
      <c r="UQI5" s="372"/>
      <c r="UQJ5" s="372"/>
      <c r="UQK5" s="372"/>
      <c r="UQL5" s="372"/>
      <c r="UQM5" s="372"/>
      <c r="UQN5" s="372"/>
      <c r="UQO5" s="372"/>
      <c r="UQP5" s="372"/>
      <c r="UQQ5" s="372"/>
      <c r="UQR5" s="372"/>
      <c r="UQS5" s="372"/>
      <c r="UQT5" s="372"/>
      <c r="UQU5" s="372"/>
      <c r="UQV5" s="372"/>
      <c r="UQW5" s="372"/>
      <c r="UQX5" s="372"/>
      <c r="UQY5" s="372"/>
      <c r="UQZ5" s="372"/>
      <c r="URA5" s="372"/>
      <c r="URB5" s="372"/>
      <c r="URC5" s="372"/>
      <c r="URD5" s="372"/>
      <c r="URE5" s="372"/>
      <c r="URF5" s="372"/>
      <c r="URG5" s="372"/>
      <c r="URH5" s="372"/>
      <c r="URI5" s="372"/>
      <c r="URJ5" s="372"/>
      <c r="URK5" s="372"/>
      <c r="URL5" s="372"/>
      <c r="URM5" s="372"/>
      <c r="URN5" s="372"/>
      <c r="URO5" s="372"/>
      <c r="URP5" s="372"/>
      <c r="URQ5" s="372"/>
      <c r="URR5" s="372"/>
      <c r="URS5" s="372"/>
      <c r="URT5" s="372"/>
      <c r="URU5" s="372"/>
      <c r="URV5" s="372"/>
      <c r="URW5" s="372"/>
      <c r="URX5" s="372"/>
      <c r="URY5" s="372"/>
      <c r="URZ5" s="372"/>
      <c r="USA5" s="372"/>
      <c r="USB5" s="372"/>
      <c r="USC5" s="372"/>
      <c r="USD5" s="372"/>
      <c r="USE5" s="372"/>
      <c r="USF5" s="372"/>
      <c r="USG5" s="372"/>
      <c r="USH5" s="372"/>
      <c r="USI5" s="372"/>
      <c r="USJ5" s="372"/>
      <c r="USK5" s="372"/>
      <c r="USL5" s="372"/>
      <c r="USM5" s="372"/>
      <c r="USN5" s="372"/>
      <c r="USO5" s="372"/>
      <c r="USP5" s="372"/>
      <c r="USQ5" s="372"/>
      <c r="USR5" s="372"/>
      <c r="USS5" s="372"/>
      <c r="UST5" s="372"/>
      <c r="USU5" s="372"/>
      <c r="USV5" s="372"/>
      <c r="USW5" s="372"/>
      <c r="USX5" s="372"/>
      <c r="USY5" s="372"/>
      <c r="USZ5" s="372"/>
      <c r="UTA5" s="372"/>
      <c r="UTB5" s="372"/>
      <c r="UTC5" s="372"/>
      <c r="UTD5" s="372"/>
      <c r="UTE5" s="372"/>
      <c r="UTF5" s="372"/>
      <c r="UTG5" s="372"/>
      <c r="UTH5" s="372"/>
      <c r="UTI5" s="372"/>
      <c r="UTJ5" s="372"/>
      <c r="UTK5" s="372"/>
      <c r="UTL5" s="372"/>
      <c r="UTM5" s="372"/>
      <c r="UTN5" s="372"/>
      <c r="UTO5" s="372"/>
      <c r="UTP5" s="372"/>
      <c r="UTQ5" s="372"/>
      <c r="UTR5" s="372"/>
      <c r="UTS5" s="372"/>
      <c r="UTT5" s="372"/>
      <c r="UTU5" s="372"/>
      <c r="UTV5" s="372"/>
      <c r="UTW5" s="372"/>
      <c r="UTX5" s="372"/>
      <c r="UTY5" s="372"/>
      <c r="UTZ5" s="372"/>
      <c r="UUA5" s="372"/>
      <c r="UUB5" s="372"/>
      <c r="UUC5" s="372"/>
      <c r="UUD5" s="372"/>
      <c r="UUE5" s="372"/>
      <c r="UUF5" s="372"/>
      <c r="UUG5" s="372"/>
      <c r="UUH5" s="372"/>
      <c r="UUI5" s="372"/>
      <c r="UUJ5" s="372"/>
      <c r="UUK5" s="372"/>
      <c r="UUL5" s="372"/>
      <c r="UUM5" s="372"/>
      <c r="UUN5" s="372"/>
      <c r="UUO5" s="372"/>
      <c r="UUP5" s="372"/>
      <c r="UUQ5" s="372"/>
      <c r="UUR5" s="372"/>
      <c r="UUS5" s="372"/>
      <c r="UUT5" s="372"/>
      <c r="UUU5" s="372"/>
      <c r="UUV5" s="372"/>
      <c r="UUW5" s="372"/>
      <c r="UUX5" s="372"/>
      <c r="UUY5" s="372"/>
      <c r="UUZ5" s="372"/>
      <c r="UVA5" s="372"/>
      <c r="UVB5" s="372"/>
      <c r="UVC5" s="372"/>
      <c r="UVD5" s="372"/>
      <c r="UVE5" s="372"/>
      <c r="UVF5" s="372"/>
      <c r="UVG5" s="372"/>
      <c r="UVH5" s="372"/>
      <c r="UVI5" s="372"/>
      <c r="UVJ5" s="372"/>
      <c r="UVK5" s="372"/>
      <c r="UVL5" s="372"/>
      <c r="UVM5" s="372"/>
      <c r="UVN5" s="372"/>
      <c r="UVO5" s="372"/>
      <c r="UVP5" s="372"/>
      <c r="UVQ5" s="372"/>
      <c r="UVR5" s="372"/>
      <c r="UVS5" s="372"/>
      <c r="UVT5" s="372"/>
      <c r="UVU5" s="372"/>
      <c r="UVV5" s="372"/>
      <c r="UVW5" s="372"/>
      <c r="UVX5" s="372"/>
      <c r="UVY5" s="372"/>
      <c r="UVZ5" s="372"/>
      <c r="UWA5" s="372"/>
      <c r="UWB5" s="372"/>
      <c r="UWC5" s="372"/>
      <c r="UWD5" s="372"/>
      <c r="UWE5" s="372"/>
      <c r="UWF5" s="372"/>
      <c r="UWG5" s="372"/>
      <c r="UWH5" s="372"/>
      <c r="UWI5" s="372"/>
      <c r="UWJ5" s="372"/>
      <c r="UWK5" s="372"/>
      <c r="UWL5" s="372"/>
      <c r="UWM5" s="372"/>
      <c r="UWN5" s="372"/>
      <c r="UWO5" s="372"/>
      <c r="UWP5" s="372"/>
      <c r="UWQ5" s="372"/>
      <c r="UWR5" s="372"/>
      <c r="UWS5" s="372"/>
      <c r="UWT5" s="372"/>
      <c r="UWU5" s="372"/>
      <c r="UWV5" s="372"/>
      <c r="UWW5" s="372"/>
      <c r="UWX5" s="372"/>
      <c r="UWY5" s="372"/>
      <c r="UWZ5" s="372"/>
      <c r="UXA5" s="372"/>
      <c r="UXB5" s="372"/>
      <c r="UXC5" s="372"/>
      <c r="UXD5" s="372"/>
      <c r="UXE5" s="372"/>
      <c r="UXF5" s="372"/>
      <c r="UXG5" s="372"/>
      <c r="UXH5" s="372"/>
      <c r="UXI5" s="372"/>
      <c r="UXJ5" s="372"/>
      <c r="UXK5" s="372"/>
      <c r="UXL5" s="372"/>
      <c r="UXM5" s="372"/>
      <c r="UXN5" s="372"/>
      <c r="UXO5" s="372"/>
      <c r="UXP5" s="372"/>
      <c r="UXQ5" s="372"/>
      <c r="UXR5" s="372"/>
      <c r="UXS5" s="372"/>
      <c r="UXT5" s="372"/>
      <c r="UXU5" s="372"/>
      <c r="UXV5" s="372"/>
      <c r="UXW5" s="372"/>
      <c r="UXX5" s="372"/>
      <c r="UXY5" s="372"/>
      <c r="UXZ5" s="372"/>
      <c r="UYA5" s="372"/>
      <c r="UYB5" s="372"/>
      <c r="UYC5" s="372"/>
      <c r="UYD5" s="372"/>
      <c r="UYE5" s="372"/>
      <c r="UYF5" s="372"/>
      <c r="UYG5" s="372"/>
      <c r="UYH5" s="372"/>
      <c r="UYI5" s="372"/>
      <c r="UYJ5" s="372"/>
      <c r="UYK5" s="372"/>
      <c r="UYL5" s="372"/>
      <c r="UYM5" s="372"/>
      <c r="UYN5" s="372"/>
      <c r="UYO5" s="372"/>
      <c r="UYP5" s="372"/>
      <c r="UYQ5" s="372"/>
      <c r="UYR5" s="372"/>
      <c r="UYS5" s="372"/>
      <c r="UYT5" s="372"/>
      <c r="UYU5" s="372"/>
      <c r="UYV5" s="372"/>
      <c r="UYW5" s="372"/>
      <c r="UYX5" s="372"/>
      <c r="UYY5" s="372"/>
      <c r="UYZ5" s="372"/>
      <c r="UZA5" s="372"/>
      <c r="UZB5" s="372"/>
      <c r="UZC5" s="372"/>
      <c r="UZD5" s="372"/>
      <c r="UZE5" s="372"/>
      <c r="UZF5" s="372"/>
      <c r="UZG5" s="372"/>
      <c r="UZH5" s="372"/>
      <c r="UZI5" s="372"/>
      <c r="UZJ5" s="372"/>
      <c r="UZK5" s="372"/>
      <c r="UZL5" s="372"/>
      <c r="UZM5" s="372"/>
      <c r="UZN5" s="372"/>
      <c r="UZO5" s="372"/>
      <c r="UZP5" s="372"/>
      <c r="UZQ5" s="372"/>
      <c r="UZR5" s="372"/>
      <c r="UZS5" s="372"/>
      <c r="UZT5" s="372"/>
      <c r="UZU5" s="372"/>
      <c r="UZV5" s="372"/>
      <c r="UZW5" s="372"/>
      <c r="UZX5" s="372"/>
      <c r="UZY5" s="372"/>
      <c r="UZZ5" s="372"/>
      <c r="VAA5" s="372"/>
      <c r="VAB5" s="372"/>
      <c r="VAC5" s="372"/>
      <c r="VAD5" s="372"/>
      <c r="VAE5" s="372"/>
      <c r="VAF5" s="372"/>
      <c r="VAG5" s="372"/>
      <c r="VAH5" s="372"/>
      <c r="VAI5" s="372"/>
      <c r="VAJ5" s="372"/>
      <c r="VAK5" s="372"/>
      <c r="VAL5" s="372"/>
      <c r="VAM5" s="372"/>
      <c r="VAN5" s="372"/>
      <c r="VAO5" s="372"/>
      <c r="VAP5" s="372"/>
      <c r="VAQ5" s="372"/>
      <c r="VAR5" s="372"/>
      <c r="VAS5" s="372"/>
      <c r="VAT5" s="372"/>
      <c r="VAU5" s="372"/>
      <c r="VAV5" s="372"/>
      <c r="VAW5" s="372"/>
      <c r="VAX5" s="372"/>
      <c r="VAY5" s="372"/>
      <c r="VAZ5" s="372"/>
      <c r="VBA5" s="372"/>
      <c r="VBB5" s="372"/>
      <c r="VBC5" s="372"/>
      <c r="VBD5" s="372"/>
      <c r="VBE5" s="372"/>
      <c r="VBF5" s="372"/>
      <c r="VBG5" s="372"/>
      <c r="VBH5" s="372"/>
      <c r="VBI5" s="372"/>
      <c r="VBJ5" s="372"/>
      <c r="VBK5" s="372"/>
      <c r="VBL5" s="372"/>
      <c r="VBM5" s="372"/>
      <c r="VBN5" s="372"/>
      <c r="VBO5" s="372"/>
      <c r="VBP5" s="372"/>
      <c r="VBQ5" s="372"/>
      <c r="VBR5" s="372"/>
      <c r="VBS5" s="372"/>
      <c r="VBT5" s="372"/>
      <c r="VBU5" s="372"/>
      <c r="VBV5" s="372"/>
      <c r="VBW5" s="372"/>
      <c r="VBX5" s="372"/>
      <c r="VBY5" s="372"/>
      <c r="VBZ5" s="372"/>
      <c r="VCA5" s="372"/>
      <c r="VCB5" s="372"/>
      <c r="VCC5" s="372"/>
      <c r="VCD5" s="372"/>
      <c r="VCE5" s="372"/>
      <c r="VCF5" s="372"/>
      <c r="VCG5" s="372"/>
      <c r="VCH5" s="372"/>
      <c r="VCI5" s="372"/>
      <c r="VCJ5" s="372"/>
      <c r="VCK5" s="372"/>
      <c r="VCL5" s="372"/>
      <c r="VCM5" s="372"/>
      <c r="VCN5" s="372"/>
      <c r="VCO5" s="372"/>
      <c r="VCP5" s="372"/>
      <c r="VCQ5" s="372"/>
      <c r="VCR5" s="372"/>
      <c r="VCS5" s="372"/>
      <c r="VCT5" s="372"/>
      <c r="VCU5" s="372"/>
      <c r="VCV5" s="372"/>
      <c r="VCW5" s="372"/>
      <c r="VCX5" s="372"/>
      <c r="VCY5" s="372"/>
      <c r="VCZ5" s="372"/>
      <c r="VDA5" s="372"/>
      <c r="VDB5" s="372"/>
      <c r="VDC5" s="372"/>
      <c r="VDD5" s="372"/>
      <c r="VDE5" s="372"/>
      <c r="VDF5" s="372"/>
      <c r="VDG5" s="372"/>
      <c r="VDH5" s="372"/>
      <c r="VDI5" s="372"/>
      <c r="VDJ5" s="372"/>
      <c r="VDK5" s="372"/>
      <c r="VDL5" s="372"/>
      <c r="VDM5" s="372"/>
      <c r="VDN5" s="372"/>
      <c r="VDO5" s="372"/>
      <c r="VDP5" s="372"/>
      <c r="VDQ5" s="372"/>
      <c r="VDR5" s="372"/>
      <c r="VDS5" s="372"/>
      <c r="VDT5" s="372"/>
      <c r="VDU5" s="372"/>
      <c r="VDV5" s="372"/>
      <c r="VDW5" s="372"/>
      <c r="VDX5" s="372"/>
      <c r="VDY5" s="372"/>
      <c r="VDZ5" s="372"/>
      <c r="VEA5" s="372"/>
      <c r="VEB5" s="372"/>
      <c r="VEC5" s="372"/>
      <c r="VED5" s="372"/>
      <c r="VEE5" s="372"/>
      <c r="VEF5" s="372"/>
      <c r="VEG5" s="372"/>
      <c r="VEH5" s="372"/>
      <c r="VEI5" s="372"/>
      <c r="VEJ5" s="372"/>
      <c r="VEK5" s="372"/>
      <c r="VEL5" s="372"/>
      <c r="VEM5" s="372"/>
      <c r="VEN5" s="372"/>
      <c r="VEO5" s="372"/>
      <c r="VEP5" s="372"/>
      <c r="VEQ5" s="372"/>
      <c r="VER5" s="372"/>
      <c r="VES5" s="372"/>
      <c r="VET5" s="372"/>
      <c r="VEU5" s="372"/>
      <c r="VEV5" s="372"/>
      <c r="VEW5" s="372"/>
      <c r="VEX5" s="372"/>
      <c r="VEY5" s="372"/>
      <c r="VEZ5" s="372"/>
      <c r="VFA5" s="372"/>
      <c r="VFB5" s="372"/>
      <c r="VFC5" s="372"/>
      <c r="VFD5" s="372"/>
      <c r="VFE5" s="372"/>
      <c r="VFF5" s="372"/>
      <c r="VFG5" s="372"/>
      <c r="VFH5" s="372"/>
      <c r="VFI5" s="372"/>
      <c r="VFJ5" s="372"/>
      <c r="VFK5" s="372"/>
      <c r="VFL5" s="372"/>
      <c r="VFM5" s="372"/>
      <c r="VFN5" s="372"/>
      <c r="VFO5" s="372"/>
      <c r="VFP5" s="372"/>
      <c r="VFQ5" s="372"/>
      <c r="VFR5" s="372"/>
      <c r="VFS5" s="372"/>
      <c r="VFT5" s="372"/>
      <c r="VFU5" s="372"/>
      <c r="VFV5" s="372"/>
      <c r="VFW5" s="372"/>
      <c r="VFX5" s="372"/>
      <c r="VFY5" s="372"/>
      <c r="VFZ5" s="372"/>
      <c r="VGA5" s="372"/>
      <c r="VGB5" s="372"/>
      <c r="VGC5" s="372"/>
      <c r="VGD5" s="372"/>
      <c r="VGE5" s="372"/>
      <c r="VGF5" s="372"/>
      <c r="VGG5" s="372"/>
      <c r="VGH5" s="372"/>
      <c r="VGI5" s="372"/>
      <c r="VGJ5" s="372"/>
      <c r="VGK5" s="372"/>
      <c r="VGL5" s="372"/>
      <c r="VGM5" s="372"/>
      <c r="VGN5" s="372"/>
      <c r="VGO5" s="372"/>
      <c r="VGP5" s="372"/>
      <c r="VGQ5" s="372"/>
      <c r="VGR5" s="372"/>
      <c r="VGS5" s="372"/>
      <c r="VGT5" s="372"/>
      <c r="VGU5" s="372"/>
      <c r="VGV5" s="372"/>
      <c r="VGW5" s="372"/>
      <c r="VGX5" s="372"/>
      <c r="VGY5" s="372"/>
      <c r="VGZ5" s="372"/>
      <c r="VHA5" s="372"/>
      <c r="VHB5" s="372"/>
      <c r="VHC5" s="372"/>
      <c r="VHD5" s="372"/>
      <c r="VHE5" s="372"/>
      <c r="VHF5" s="372"/>
      <c r="VHG5" s="372"/>
      <c r="VHH5" s="372"/>
      <c r="VHI5" s="372"/>
      <c r="VHJ5" s="372"/>
      <c r="VHK5" s="372"/>
      <c r="VHL5" s="372"/>
      <c r="VHM5" s="372"/>
      <c r="VHN5" s="372"/>
      <c r="VHO5" s="372"/>
      <c r="VHP5" s="372"/>
      <c r="VHQ5" s="372"/>
      <c r="VHR5" s="372"/>
      <c r="VHS5" s="372"/>
      <c r="VHT5" s="372"/>
      <c r="VHU5" s="372"/>
      <c r="VHV5" s="372"/>
      <c r="VHW5" s="372"/>
      <c r="VHX5" s="372"/>
      <c r="VHY5" s="372"/>
      <c r="VHZ5" s="372"/>
      <c r="VIA5" s="372"/>
      <c r="VIB5" s="372"/>
      <c r="VIC5" s="372"/>
      <c r="VID5" s="372"/>
      <c r="VIE5" s="372"/>
      <c r="VIF5" s="372"/>
      <c r="VIG5" s="372"/>
      <c r="VIH5" s="372"/>
      <c r="VII5" s="372"/>
      <c r="VIJ5" s="372"/>
      <c r="VIK5" s="372"/>
      <c r="VIL5" s="372"/>
      <c r="VIM5" s="372"/>
      <c r="VIN5" s="372"/>
      <c r="VIO5" s="372"/>
      <c r="VIP5" s="372"/>
      <c r="VIQ5" s="372"/>
      <c r="VIR5" s="372"/>
      <c r="VIS5" s="372"/>
      <c r="VIT5" s="372"/>
      <c r="VIU5" s="372"/>
      <c r="VIV5" s="372"/>
      <c r="VIW5" s="372"/>
      <c r="VIX5" s="372"/>
      <c r="VIY5" s="372"/>
      <c r="VIZ5" s="372"/>
      <c r="VJA5" s="372"/>
      <c r="VJB5" s="372"/>
      <c r="VJC5" s="372"/>
      <c r="VJD5" s="372"/>
      <c r="VJE5" s="372"/>
      <c r="VJF5" s="372"/>
      <c r="VJG5" s="372"/>
      <c r="VJH5" s="372"/>
      <c r="VJI5" s="372"/>
      <c r="VJJ5" s="372"/>
      <c r="VJK5" s="372"/>
      <c r="VJL5" s="372"/>
      <c r="VJM5" s="372"/>
      <c r="VJN5" s="372"/>
      <c r="VJO5" s="372"/>
      <c r="VJP5" s="372"/>
      <c r="VJQ5" s="372"/>
      <c r="VJR5" s="372"/>
      <c r="VJS5" s="372"/>
      <c r="VJT5" s="372"/>
      <c r="VJU5" s="372"/>
      <c r="VJV5" s="372"/>
      <c r="VJW5" s="372"/>
      <c r="VJX5" s="372"/>
      <c r="VJY5" s="372"/>
      <c r="VJZ5" s="372"/>
      <c r="VKA5" s="372"/>
      <c r="VKB5" s="372"/>
      <c r="VKC5" s="372"/>
      <c r="VKD5" s="372"/>
      <c r="VKE5" s="372"/>
      <c r="VKF5" s="372"/>
      <c r="VKG5" s="372"/>
      <c r="VKH5" s="372"/>
      <c r="VKI5" s="372"/>
      <c r="VKJ5" s="372"/>
      <c r="VKK5" s="372"/>
      <c r="VKL5" s="372"/>
      <c r="VKM5" s="372"/>
      <c r="VKN5" s="372"/>
      <c r="VKO5" s="372"/>
      <c r="VKP5" s="372"/>
      <c r="VKQ5" s="372"/>
      <c r="VKR5" s="372"/>
      <c r="VKS5" s="372"/>
      <c r="VKT5" s="372"/>
      <c r="VKU5" s="372"/>
      <c r="VKV5" s="372"/>
      <c r="VKW5" s="372"/>
      <c r="VKX5" s="372"/>
      <c r="VKY5" s="372"/>
      <c r="VKZ5" s="372"/>
      <c r="VLA5" s="372"/>
      <c r="VLB5" s="372"/>
      <c r="VLC5" s="372"/>
      <c r="VLD5" s="372"/>
      <c r="VLE5" s="372"/>
      <c r="VLF5" s="372"/>
      <c r="VLG5" s="372"/>
      <c r="VLH5" s="372"/>
      <c r="VLI5" s="372"/>
      <c r="VLJ5" s="372"/>
      <c r="VLK5" s="372"/>
      <c r="VLL5" s="372"/>
      <c r="VLM5" s="372"/>
      <c r="VLN5" s="372"/>
      <c r="VLO5" s="372"/>
      <c r="VLP5" s="372"/>
      <c r="VLQ5" s="372"/>
      <c r="VLR5" s="372"/>
      <c r="VLS5" s="372"/>
      <c r="VLT5" s="372"/>
      <c r="VLU5" s="372"/>
      <c r="VLV5" s="372"/>
      <c r="VLW5" s="372"/>
      <c r="VLX5" s="372"/>
      <c r="VLY5" s="372"/>
      <c r="VLZ5" s="372"/>
      <c r="VMA5" s="372"/>
      <c r="VMB5" s="372"/>
      <c r="VMC5" s="372"/>
      <c r="VMD5" s="372"/>
      <c r="VME5" s="372"/>
      <c r="VMF5" s="372"/>
      <c r="VMG5" s="372"/>
      <c r="VMH5" s="372"/>
      <c r="VMI5" s="372"/>
      <c r="VMJ5" s="372"/>
      <c r="VMK5" s="372"/>
      <c r="VML5" s="372"/>
      <c r="VMM5" s="372"/>
      <c r="VMN5" s="372"/>
      <c r="VMO5" s="372"/>
      <c r="VMP5" s="372"/>
      <c r="VMQ5" s="372"/>
      <c r="VMR5" s="372"/>
      <c r="VMS5" s="372"/>
      <c r="VMT5" s="372"/>
      <c r="VMU5" s="372"/>
      <c r="VMV5" s="372"/>
      <c r="VMW5" s="372"/>
      <c r="VMX5" s="372"/>
      <c r="VMY5" s="372"/>
      <c r="VMZ5" s="372"/>
      <c r="VNA5" s="372"/>
      <c r="VNB5" s="372"/>
      <c r="VNC5" s="372"/>
      <c r="VND5" s="372"/>
      <c r="VNE5" s="372"/>
      <c r="VNF5" s="372"/>
      <c r="VNG5" s="372"/>
      <c r="VNH5" s="372"/>
      <c r="VNI5" s="372"/>
      <c r="VNJ5" s="372"/>
      <c r="VNK5" s="372"/>
      <c r="VNL5" s="372"/>
      <c r="VNM5" s="372"/>
      <c r="VNN5" s="372"/>
      <c r="VNO5" s="372"/>
      <c r="VNP5" s="372"/>
      <c r="VNQ5" s="372"/>
      <c r="VNR5" s="372"/>
      <c r="VNS5" s="372"/>
      <c r="VNT5" s="372"/>
      <c r="VNU5" s="372"/>
      <c r="VNV5" s="372"/>
      <c r="VNW5" s="372"/>
      <c r="VNX5" s="372"/>
      <c r="VNY5" s="372"/>
      <c r="VNZ5" s="372"/>
      <c r="VOA5" s="372"/>
      <c r="VOB5" s="372"/>
      <c r="VOC5" s="372"/>
      <c r="VOD5" s="372"/>
      <c r="VOE5" s="372"/>
      <c r="VOF5" s="372"/>
      <c r="VOG5" s="372"/>
      <c r="VOH5" s="372"/>
      <c r="VOI5" s="372"/>
      <c r="VOJ5" s="372"/>
      <c r="VOK5" s="372"/>
      <c r="VOL5" s="372"/>
      <c r="VOM5" s="372"/>
      <c r="VON5" s="372"/>
      <c r="VOO5" s="372"/>
      <c r="VOP5" s="372"/>
      <c r="VOQ5" s="372"/>
      <c r="VOR5" s="372"/>
      <c r="VOS5" s="372"/>
      <c r="VOT5" s="372"/>
      <c r="VOU5" s="372"/>
      <c r="VOV5" s="372"/>
      <c r="VOW5" s="372"/>
      <c r="VOX5" s="372"/>
      <c r="VOY5" s="372"/>
      <c r="VOZ5" s="372"/>
      <c r="VPA5" s="372"/>
      <c r="VPB5" s="372"/>
      <c r="VPC5" s="372"/>
      <c r="VPD5" s="372"/>
      <c r="VPE5" s="372"/>
      <c r="VPF5" s="372"/>
      <c r="VPG5" s="372"/>
      <c r="VPH5" s="372"/>
      <c r="VPI5" s="372"/>
      <c r="VPJ5" s="372"/>
      <c r="VPK5" s="372"/>
      <c r="VPL5" s="372"/>
      <c r="VPM5" s="372"/>
      <c r="VPN5" s="372"/>
      <c r="VPO5" s="372"/>
      <c r="VPP5" s="372"/>
      <c r="VPQ5" s="372"/>
      <c r="VPR5" s="372"/>
      <c r="VPS5" s="372"/>
      <c r="VPT5" s="372"/>
      <c r="VPU5" s="372"/>
      <c r="VPV5" s="372"/>
      <c r="VPW5" s="372"/>
      <c r="VPX5" s="372"/>
      <c r="VPY5" s="372"/>
      <c r="VPZ5" s="372"/>
      <c r="VQA5" s="372"/>
      <c r="VQB5" s="372"/>
      <c r="VQC5" s="372"/>
      <c r="VQD5" s="372"/>
      <c r="VQE5" s="372"/>
      <c r="VQF5" s="372"/>
      <c r="VQG5" s="372"/>
      <c r="VQH5" s="372"/>
      <c r="VQI5" s="372"/>
      <c r="VQJ5" s="372"/>
      <c r="VQK5" s="372"/>
      <c r="VQL5" s="372"/>
      <c r="VQM5" s="372"/>
      <c r="VQN5" s="372"/>
      <c r="VQO5" s="372"/>
      <c r="VQP5" s="372"/>
      <c r="VQQ5" s="372"/>
      <c r="VQR5" s="372"/>
      <c r="VQS5" s="372"/>
      <c r="VQT5" s="372"/>
      <c r="VQU5" s="372"/>
      <c r="VQV5" s="372"/>
      <c r="VQW5" s="372"/>
      <c r="VQX5" s="372"/>
      <c r="VQY5" s="372"/>
      <c r="VQZ5" s="372"/>
      <c r="VRA5" s="372"/>
      <c r="VRB5" s="372"/>
      <c r="VRC5" s="372"/>
      <c r="VRD5" s="372"/>
      <c r="VRE5" s="372"/>
      <c r="VRF5" s="372"/>
      <c r="VRG5" s="372"/>
      <c r="VRH5" s="372"/>
      <c r="VRI5" s="372"/>
      <c r="VRJ5" s="372"/>
      <c r="VRK5" s="372"/>
      <c r="VRL5" s="372"/>
      <c r="VRM5" s="372"/>
      <c r="VRN5" s="372"/>
      <c r="VRO5" s="372"/>
      <c r="VRP5" s="372"/>
      <c r="VRQ5" s="372"/>
      <c r="VRR5" s="372"/>
      <c r="VRS5" s="372"/>
      <c r="VRT5" s="372"/>
      <c r="VRU5" s="372"/>
      <c r="VRV5" s="372"/>
      <c r="VRW5" s="372"/>
      <c r="VRX5" s="372"/>
      <c r="VRY5" s="372"/>
      <c r="VRZ5" s="372"/>
      <c r="VSA5" s="372"/>
      <c r="VSB5" s="372"/>
      <c r="VSC5" s="372"/>
      <c r="VSD5" s="372"/>
      <c r="VSE5" s="372"/>
      <c r="VSF5" s="372"/>
      <c r="VSG5" s="372"/>
      <c r="VSH5" s="372"/>
      <c r="VSI5" s="372"/>
      <c r="VSJ5" s="372"/>
      <c r="VSK5" s="372"/>
      <c r="VSL5" s="372"/>
      <c r="VSM5" s="372"/>
      <c r="VSN5" s="372"/>
      <c r="VSO5" s="372"/>
      <c r="VSP5" s="372"/>
      <c r="VSQ5" s="372"/>
      <c r="VSR5" s="372"/>
      <c r="VSS5" s="372"/>
      <c r="VST5" s="372"/>
      <c r="VSU5" s="372"/>
      <c r="VSV5" s="372"/>
      <c r="VSW5" s="372"/>
      <c r="VSX5" s="372"/>
      <c r="VSY5" s="372"/>
      <c r="VSZ5" s="372"/>
      <c r="VTA5" s="372"/>
      <c r="VTB5" s="372"/>
      <c r="VTC5" s="372"/>
      <c r="VTD5" s="372"/>
      <c r="VTE5" s="372"/>
      <c r="VTF5" s="372"/>
      <c r="VTG5" s="372"/>
      <c r="VTH5" s="372"/>
      <c r="VTI5" s="372"/>
      <c r="VTJ5" s="372"/>
      <c r="VTK5" s="372"/>
      <c r="VTL5" s="372"/>
      <c r="VTM5" s="372"/>
      <c r="VTN5" s="372"/>
      <c r="VTO5" s="372"/>
      <c r="VTP5" s="372"/>
      <c r="VTQ5" s="372"/>
      <c r="VTR5" s="372"/>
      <c r="VTS5" s="372"/>
      <c r="VTT5" s="372"/>
      <c r="VTU5" s="372"/>
      <c r="VTV5" s="372"/>
      <c r="VTW5" s="372"/>
      <c r="VTX5" s="372"/>
      <c r="VTY5" s="372"/>
      <c r="VTZ5" s="372"/>
      <c r="VUA5" s="372"/>
      <c r="VUB5" s="372"/>
      <c r="VUC5" s="372"/>
      <c r="VUD5" s="372"/>
      <c r="VUE5" s="372"/>
      <c r="VUF5" s="372"/>
      <c r="VUG5" s="372"/>
      <c r="VUH5" s="372"/>
      <c r="VUI5" s="372"/>
      <c r="VUJ5" s="372"/>
      <c r="VUK5" s="372"/>
      <c r="VUL5" s="372"/>
      <c r="VUM5" s="372"/>
      <c r="VUN5" s="372"/>
      <c r="VUO5" s="372"/>
      <c r="VUP5" s="372"/>
      <c r="VUQ5" s="372"/>
      <c r="VUR5" s="372"/>
      <c r="VUS5" s="372"/>
      <c r="VUT5" s="372"/>
      <c r="VUU5" s="372"/>
      <c r="VUV5" s="372"/>
      <c r="VUW5" s="372"/>
      <c r="VUX5" s="372"/>
      <c r="VUY5" s="372"/>
      <c r="VUZ5" s="372"/>
      <c r="VVA5" s="372"/>
      <c r="VVB5" s="372"/>
      <c r="VVC5" s="372"/>
      <c r="VVD5" s="372"/>
      <c r="VVE5" s="372"/>
      <c r="VVF5" s="372"/>
      <c r="VVG5" s="372"/>
      <c r="VVH5" s="372"/>
      <c r="VVI5" s="372"/>
      <c r="VVJ5" s="372"/>
      <c r="VVK5" s="372"/>
      <c r="VVL5" s="372"/>
      <c r="VVM5" s="372"/>
      <c r="VVN5" s="372"/>
      <c r="VVO5" s="372"/>
      <c r="VVP5" s="372"/>
      <c r="VVQ5" s="372"/>
      <c r="VVR5" s="372"/>
      <c r="VVS5" s="372"/>
      <c r="VVT5" s="372"/>
      <c r="VVU5" s="372"/>
      <c r="VVV5" s="372"/>
      <c r="VVW5" s="372"/>
      <c r="VVX5" s="372"/>
      <c r="VVY5" s="372"/>
      <c r="VVZ5" s="372"/>
      <c r="VWA5" s="372"/>
      <c r="VWB5" s="372"/>
      <c r="VWC5" s="372"/>
      <c r="VWD5" s="372"/>
      <c r="VWE5" s="372"/>
      <c r="VWF5" s="372"/>
      <c r="VWG5" s="372"/>
      <c r="VWH5" s="372"/>
      <c r="VWI5" s="372"/>
      <c r="VWJ5" s="372"/>
      <c r="VWK5" s="372"/>
      <c r="VWL5" s="372"/>
      <c r="VWM5" s="372"/>
      <c r="VWN5" s="372"/>
      <c r="VWO5" s="372"/>
      <c r="VWP5" s="372"/>
      <c r="VWQ5" s="372"/>
      <c r="VWR5" s="372"/>
      <c r="VWS5" s="372"/>
      <c r="VWT5" s="372"/>
      <c r="VWU5" s="372"/>
      <c r="VWV5" s="372"/>
      <c r="VWW5" s="372"/>
      <c r="VWX5" s="372"/>
      <c r="VWY5" s="372"/>
      <c r="VWZ5" s="372"/>
      <c r="VXA5" s="372"/>
      <c r="VXB5" s="372"/>
      <c r="VXC5" s="372"/>
      <c r="VXD5" s="372"/>
      <c r="VXE5" s="372"/>
      <c r="VXF5" s="372"/>
      <c r="VXG5" s="372"/>
      <c r="VXH5" s="372"/>
      <c r="VXI5" s="372"/>
      <c r="VXJ5" s="372"/>
      <c r="VXK5" s="372"/>
      <c r="VXL5" s="372"/>
      <c r="VXM5" s="372"/>
      <c r="VXN5" s="372"/>
      <c r="VXO5" s="372"/>
      <c r="VXP5" s="372"/>
      <c r="VXQ5" s="372"/>
      <c r="VXR5" s="372"/>
      <c r="VXS5" s="372"/>
      <c r="VXT5" s="372"/>
      <c r="VXU5" s="372"/>
      <c r="VXV5" s="372"/>
      <c r="VXW5" s="372"/>
      <c r="VXX5" s="372"/>
      <c r="VXY5" s="372"/>
      <c r="VXZ5" s="372"/>
      <c r="VYA5" s="372"/>
      <c r="VYB5" s="372"/>
      <c r="VYC5" s="372"/>
      <c r="VYD5" s="372"/>
      <c r="VYE5" s="372"/>
      <c r="VYF5" s="372"/>
      <c r="VYG5" s="372"/>
      <c r="VYH5" s="372"/>
      <c r="VYI5" s="372"/>
      <c r="VYJ5" s="372"/>
      <c r="VYK5" s="372"/>
      <c r="VYL5" s="372"/>
      <c r="VYM5" s="372"/>
      <c r="VYN5" s="372"/>
      <c r="VYO5" s="372"/>
      <c r="VYP5" s="372"/>
      <c r="VYQ5" s="372"/>
      <c r="VYR5" s="372"/>
      <c r="VYS5" s="372"/>
      <c r="VYT5" s="372"/>
      <c r="VYU5" s="372"/>
      <c r="VYV5" s="372"/>
      <c r="VYW5" s="372"/>
      <c r="VYX5" s="372"/>
      <c r="VYY5" s="372"/>
      <c r="VYZ5" s="372"/>
      <c r="VZA5" s="372"/>
      <c r="VZB5" s="372"/>
      <c r="VZC5" s="372"/>
      <c r="VZD5" s="372"/>
      <c r="VZE5" s="372"/>
      <c r="VZF5" s="372"/>
      <c r="VZG5" s="372"/>
      <c r="VZH5" s="372"/>
      <c r="VZI5" s="372"/>
      <c r="VZJ5" s="372"/>
      <c r="VZK5" s="372"/>
      <c r="VZL5" s="372"/>
      <c r="VZM5" s="372"/>
      <c r="VZN5" s="372"/>
      <c r="VZO5" s="372"/>
      <c r="VZP5" s="372"/>
      <c r="VZQ5" s="372"/>
      <c r="VZR5" s="372"/>
      <c r="VZS5" s="372"/>
      <c r="VZT5" s="372"/>
      <c r="VZU5" s="372"/>
      <c r="VZV5" s="372"/>
      <c r="VZW5" s="372"/>
      <c r="VZX5" s="372"/>
      <c r="VZY5" s="372"/>
      <c r="VZZ5" s="372"/>
      <c r="WAA5" s="372"/>
      <c r="WAB5" s="372"/>
      <c r="WAC5" s="372"/>
      <c r="WAD5" s="372"/>
      <c r="WAE5" s="372"/>
      <c r="WAF5" s="372"/>
      <c r="WAG5" s="372"/>
      <c r="WAH5" s="372"/>
      <c r="WAI5" s="372"/>
      <c r="WAJ5" s="372"/>
      <c r="WAK5" s="372"/>
      <c r="WAL5" s="372"/>
      <c r="WAM5" s="372"/>
      <c r="WAN5" s="372"/>
      <c r="WAO5" s="372"/>
      <c r="WAP5" s="372"/>
      <c r="WAQ5" s="372"/>
      <c r="WAR5" s="372"/>
      <c r="WAS5" s="372"/>
      <c r="WAT5" s="372"/>
      <c r="WAU5" s="372"/>
      <c r="WAV5" s="372"/>
      <c r="WAW5" s="372"/>
      <c r="WAX5" s="372"/>
      <c r="WAY5" s="372"/>
      <c r="WAZ5" s="372"/>
      <c r="WBA5" s="372"/>
      <c r="WBB5" s="372"/>
      <c r="WBC5" s="372"/>
      <c r="WBD5" s="372"/>
      <c r="WBE5" s="372"/>
      <c r="WBF5" s="372"/>
      <c r="WBG5" s="372"/>
      <c r="WBH5" s="372"/>
      <c r="WBI5" s="372"/>
      <c r="WBJ5" s="372"/>
      <c r="WBK5" s="372"/>
      <c r="WBL5" s="372"/>
      <c r="WBM5" s="372"/>
      <c r="WBN5" s="372"/>
      <c r="WBO5" s="372"/>
      <c r="WBP5" s="372"/>
      <c r="WBQ5" s="372"/>
      <c r="WBR5" s="372"/>
      <c r="WBS5" s="372"/>
      <c r="WBT5" s="372"/>
      <c r="WBU5" s="372"/>
      <c r="WBV5" s="372"/>
      <c r="WBW5" s="372"/>
      <c r="WBX5" s="372"/>
      <c r="WBY5" s="372"/>
      <c r="WBZ5" s="372"/>
      <c r="WCA5" s="372"/>
      <c r="WCB5" s="372"/>
      <c r="WCC5" s="372"/>
      <c r="WCD5" s="372"/>
      <c r="WCE5" s="372"/>
      <c r="WCF5" s="372"/>
      <c r="WCG5" s="372"/>
      <c r="WCH5" s="372"/>
      <c r="WCI5" s="372"/>
      <c r="WCJ5" s="372"/>
      <c r="WCK5" s="372"/>
      <c r="WCL5" s="372"/>
      <c r="WCM5" s="372"/>
      <c r="WCN5" s="372"/>
      <c r="WCO5" s="372"/>
      <c r="WCP5" s="372"/>
      <c r="WCQ5" s="372"/>
      <c r="WCR5" s="372"/>
      <c r="WCS5" s="372"/>
      <c r="WCT5" s="372"/>
      <c r="WCU5" s="372"/>
      <c r="WCV5" s="372"/>
      <c r="WCW5" s="372"/>
      <c r="WCX5" s="372"/>
      <c r="WCY5" s="372"/>
      <c r="WCZ5" s="372"/>
      <c r="WDA5" s="372"/>
      <c r="WDB5" s="372"/>
      <c r="WDC5" s="372"/>
      <c r="WDD5" s="372"/>
      <c r="WDE5" s="372"/>
      <c r="WDF5" s="372"/>
      <c r="WDG5" s="372"/>
      <c r="WDH5" s="372"/>
      <c r="WDI5" s="372"/>
      <c r="WDJ5" s="372"/>
      <c r="WDK5" s="372"/>
      <c r="WDL5" s="372"/>
      <c r="WDM5" s="372"/>
      <c r="WDN5" s="372"/>
      <c r="WDO5" s="372"/>
      <c r="WDP5" s="372"/>
      <c r="WDQ5" s="372"/>
      <c r="WDR5" s="372"/>
      <c r="WDS5" s="372"/>
      <c r="WDT5" s="372"/>
      <c r="WDU5" s="372"/>
      <c r="WDV5" s="372"/>
      <c r="WDW5" s="372"/>
      <c r="WDX5" s="372"/>
      <c r="WDY5" s="372"/>
      <c r="WDZ5" s="372"/>
      <c r="WEA5" s="372"/>
      <c r="WEB5" s="372"/>
      <c r="WEC5" s="372"/>
      <c r="WED5" s="372"/>
      <c r="WEE5" s="372"/>
      <c r="WEF5" s="372"/>
      <c r="WEG5" s="372"/>
      <c r="WEH5" s="372"/>
      <c r="WEI5" s="372"/>
      <c r="WEJ5" s="372"/>
      <c r="WEK5" s="372"/>
      <c r="WEL5" s="372"/>
      <c r="WEM5" s="372"/>
      <c r="WEN5" s="372"/>
      <c r="WEO5" s="372"/>
      <c r="WEP5" s="372"/>
      <c r="WEQ5" s="372"/>
      <c r="WER5" s="372"/>
      <c r="WES5" s="372"/>
      <c r="WET5" s="372"/>
      <c r="WEU5" s="372"/>
      <c r="WEV5" s="372"/>
      <c r="WEW5" s="372"/>
      <c r="WEX5" s="372"/>
      <c r="WEY5" s="372"/>
      <c r="WEZ5" s="372"/>
      <c r="WFA5" s="372"/>
      <c r="WFB5" s="372"/>
      <c r="WFC5" s="372"/>
      <c r="WFD5" s="372"/>
      <c r="WFE5" s="372"/>
      <c r="WFF5" s="372"/>
      <c r="WFG5" s="372"/>
      <c r="WFH5" s="372"/>
      <c r="WFI5" s="372"/>
      <c r="WFJ5" s="372"/>
      <c r="WFK5" s="372"/>
      <c r="WFL5" s="372"/>
      <c r="WFM5" s="372"/>
      <c r="WFN5" s="372"/>
      <c r="WFO5" s="372"/>
      <c r="WFP5" s="372"/>
      <c r="WFQ5" s="372"/>
      <c r="WFR5" s="372"/>
      <c r="WFS5" s="372"/>
      <c r="WFT5" s="372"/>
      <c r="WFU5" s="372"/>
      <c r="WFV5" s="372"/>
      <c r="WFW5" s="372"/>
      <c r="WFX5" s="372"/>
      <c r="WFY5" s="372"/>
      <c r="WFZ5" s="372"/>
      <c r="WGA5" s="372"/>
      <c r="WGB5" s="372"/>
      <c r="WGC5" s="372"/>
      <c r="WGD5" s="372"/>
      <c r="WGE5" s="372"/>
      <c r="WGF5" s="372"/>
      <c r="WGG5" s="372"/>
      <c r="WGH5" s="372"/>
      <c r="WGI5" s="372"/>
      <c r="WGJ5" s="372"/>
      <c r="WGK5" s="372"/>
      <c r="WGL5" s="372"/>
      <c r="WGM5" s="372"/>
      <c r="WGN5" s="372"/>
      <c r="WGO5" s="372"/>
      <c r="WGP5" s="372"/>
      <c r="WGQ5" s="372"/>
      <c r="WGR5" s="372"/>
      <c r="WGS5" s="372"/>
      <c r="WGT5" s="372"/>
      <c r="WGU5" s="372"/>
      <c r="WGV5" s="372"/>
      <c r="WGW5" s="372"/>
      <c r="WGX5" s="372"/>
      <c r="WGY5" s="372"/>
      <c r="WGZ5" s="372"/>
      <c r="WHA5" s="372"/>
      <c r="WHB5" s="372"/>
      <c r="WHC5" s="372"/>
      <c r="WHD5" s="372"/>
      <c r="WHE5" s="372"/>
      <c r="WHF5" s="372"/>
      <c r="WHG5" s="372"/>
      <c r="WHH5" s="372"/>
      <c r="WHI5" s="372"/>
      <c r="WHJ5" s="372"/>
      <c r="WHK5" s="372"/>
      <c r="WHL5" s="372"/>
      <c r="WHM5" s="372"/>
      <c r="WHN5" s="372"/>
      <c r="WHO5" s="372"/>
      <c r="WHP5" s="372"/>
      <c r="WHQ5" s="372"/>
      <c r="WHR5" s="372"/>
      <c r="WHS5" s="372"/>
      <c r="WHT5" s="372"/>
      <c r="WHU5" s="372"/>
      <c r="WHV5" s="372"/>
      <c r="WHW5" s="372"/>
      <c r="WHX5" s="372"/>
      <c r="WHY5" s="372"/>
      <c r="WHZ5" s="372"/>
      <c r="WIA5" s="372"/>
      <c r="WIB5" s="372"/>
      <c r="WIC5" s="372"/>
      <c r="WID5" s="372"/>
      <c r="WIE5" s="372"/>
      <c r="WIF5" s="372"/>
      <c r="WIG5" s="372"/>
      <c r="WIH5" s="372"/>
      <c r="WII5" s="372"/>
      <c r="WIJ5" s="372"/>
      <c r="WIK5" s="372"/>
      <c r="WIL5" s="372"/>
      <c r="WIM5" s="372"/>
      <c r="WIN5" s="372"/>
      <c r="WIO5" s="372"/>
      <c r="WIP5" s="372"/>
      <c r="WIQ5" s="372"/>
      <c r="WIR5" s="372"/>
      <c r="WIS5" s="372"/>
      <c r="WIT5" s="372"/>
      <c r="WIU5" s="372"/>
      <c r="WIV5" s="372"/>
      <c r="WIW5" s="372"/>
      <c r="WIX5" s="372"/>
      <c r="WIY5" s="372"/>
      <c r="WIZ5" s="372"/>
      <c r="WJA5" s="372"/>
      <c r="WJB5" s="372"/>
      <c r="WJC5" s="372"/>
      <c r="WJD5" s="372"/>
      <c r="WJE5" s="372"/>
      <c r="WJF5" s="372"/>
      <c r="WJG5" s="372"/>
      <c r="WJH5" s="372"/>
      <c r="WJI5" s="372"/>
      <c r="WJJ5" s="372"/>
      <c r="WJK5" s="372"/>
      <c r="WJL5" s="372"/>
      <c r="WJM5" s="372"/>
      <c r="WJN5" s="372"/>
      <c r="WJO5" s="372"/>
      <c r="WJP5" s="372"/>
      <c r="WJQ5" s="372"/>
      <c r="WJR5" s="372"/>
      <c r="WJS5" s="372"/>
      <c r="WJT5" s="372"/>
      <c r="WJU5" s="372"/>
      <c r="WJV5" s="372"/>
      <c r="WJW5" s="372"/>
      <c r="WJX5" s="372"/>
      <c r="WJY5" s="372"/>
      <c r="WJZ5" s="372"/>
      <c r="WKA5" s="372"/>
      <c r="WKB5" s="372"/>
      <c r="WKC5" s="372"/>
      <c r="WKD5" s="372"/>
      <c r="WKE5" s="372"/>
      <c r="WKF5" s="372"/>
      <c r="WKG5" s="372"/>
      <c r="WKH5" s="372"/>
      <c r="WKI5" s="372"/>
      <c r="WKJ5" s="372"/>
      <c r="WKK5" s="372"/>
      <c r="WKL5" s="372"/>
      <c r="WKM5" s="372"/>
      <c r="WKN5" s="372"/>
      <c r="WKO5" s="372"/>
      <c r="WKP5" s="372"/>
      <c r="WKQ5" s="372"/>
      <c r="WKR5" s="372"/>
      <c r="WKS5" s="372"/>
      <c r="WKT5" s="372"/>
      <c r="WKU5" s="372"/>
      <c r="WKV5" s="372"/>
      <c r="WKW5" s="372"/>
      <c r="WKX5" s="372"/>
      <c r="WKY5" s="372"/>
      <c r="WKZ5" s="372"/>
      <c r="WLA5" s="372"/>
      <c r="WLB5" s="372"/>
      <c r="WLC5" s="372"/>
      <c r="WLD5" s="372"/>
      <c r="WLE5" s="372"/>
      <c r="WLF5" s="372"/>
      <c r="WLG5" s="372"/>
      <c r="WLH5" s="372"/>
      <c r="WLI5" s="372"/>
      <c r="WLJ5" s="372"/>
      <c r="WLK5" s="372"/>
      <c r="WLL5" s="372"/>
      <c r="WLM5" s="372"/>
      <c r="WLN5" s="372"/>
      <c r="WLO5" s="372"/>
      <c r="WLP5" s="372"/>
      <c r="WLQ5" s="372"/>
      <c r="WLR5" s="372"/>
      <c r="WLS5" s="372"/>
      <c r="WLT5" s="372"/>
      <c r="WLU5" s="372"/>
      <c r="WLV5" s="372"/>
      <c r="WLW5" s="372"/>
      <c r="WLX5" s="372"/>
      <c r="WLY5" s="372"/>
      <c r="WLZ5" s="372"/>
      <c r="WMA5" s="372"/>
      <c r="WMB5" s="372"/>
      <c r="WMC5" s="372"/>
      <c r="WMD5" s="372"/>
      <c r="WME5" s="372"/>
      <c r="WMF5" s="372"/>
      <c r="WMG5" s="372"/>
      <c r="WMH5" s="372"/>
      <c r="WMI5" s="372"/>
      <c r="WMJ5" s="372"/>
      <c r="WMK5" s="372"/>
      <c r="WML5" s="372"/>
      <c r="WMM5" s="372"/>
      <c r="WMN5" s="372"/>
      <c r="WMO5" s="372"/>
      <c r="WMP5" s="372"/>
      <c r="WMQ5" s="372"/>
      <c r="WMR5" s="372"/>
      <c r="WMS5" s="372"/>
      <c r="WMT5" s="372"/>
      <c r="WMU5" s="372"/>
      <c r="WMV5" s="372"/>
      <c r="WMW5" s="372"/>
      <c r="WMX5" s="372"/>
      <c r="WMY5" s="372"/>
      <c r="WMZ5" s="372"/>
      <c r="WNA5" s="372"/>
      <c r="WNB5" s="372"/>
      <c r="WNC5" s="372"/>
      <c r="WND5" s="372"/>
      <c r="WNE5" s="372"/>
      <c r="WNF5" s="372"/>
      <c r="WNG5" s="372"/>
      <c r="WNH5" s="372"/>
      <c r="WNI5" s="372"/>
      <c r="WNJ5" s="372"/>
      <c r="WNK5" s="372"/>
      <c r="WNL5" s="372"/>
      <c r="WNM5" s="372"/>
      <c r="WNN5" s="372"/>
      <c r="WNO5" s="372"/>
      <c r="WNP5" s="372"/>
      <c r="WNQ5" s="372"/>
      <c r="WNR5" s="372"/>
      <c r="WNS5" s="372"/>
      <c r="WNT5" s="372"/>
      <c r="WNU5" s="372"/>
      <c r="WNV5" s="372"/>
      <c r="WNW5" s="372"/>
      <c r="WNX5" s="372"/>
      <c r="WNY5" s="372"/>
      <c r="WNZ5" s="372"/>
      <c r="WOA5" s="372"/>
      <c r="WOB5" s="372"/>
      <c r="WOC5" s="372"/>
      <c r="WOD5" s="372"/>
      <c r="WOE5" s="372"/>
      <c r="WOF5" s="372"/>
      <c r="WOG5" s="372"/>
      <c r="WOH5" s="372"/>
      <c r="WOI5" s="372"/>
      <c r="WOJ5" s="372"/>
      <c r="WOK5" s="372"/>
      <c r="WOL5" s="372"/>
      <c r="WOM5" s="372"/>
      <c r="WON5" s="372"/>
      <c r="WOO5" s="372"/>
      <c r="WOP5" s="372"/>
      <c r="WOQ5" s="372"/>
      <c r="WOR5" s="372"/>
      <c r="WOS5" s="372"/>
      <c r="WOT5" s="372"/>
      <c r="WOU5" s="372"/>
      <c r="WOV5" s="372"/>
      <c r="WOW5" s="372"/>
      <c r="WOX5" s="372"/>
      <c r="WOY5" s="372"/>
      <c r="WOZ5" s="372"/>
      <c r="WPA5" s="372"/>
      <c r="WPB5" s="372"/>
      <c r="WPC5" s="372"/>
      <c r="WPD5" s="372"/>
      <c r="WPE5" s="372"/>
      <c r="WPF5" s="372"/>
      <c r="WPG5" s="372"/>
      <c r="WPH5" s="372"/>
      <c r="WPI5" s="372"/>
      <c r="WPJ5" s="372"/>
      <c r="WPK5" s="372"/>
      <c r="WPL5" s="372"/>
      <c r="WPM5" s="372"/>
      <c r="WPN5" s="372"/>
      <c r="WPO5" s="372"/>
      <c r="WPP5" s="372"/>
      <c r="WPQ5" s="372"/>
      <c r="WPR5" s="372"/>
      <c r="WPS5" s="372"/>
      <c r="WPT5" s="372"/>
      <c r="WPU5" s="372"/>
      <c r="WPV5" s="372"/>
      <c r="WPW5" s="372"/>
      <c r="WPX5" s="372"/>
      <c r="WPY5" s="372"/>
      <c r="WPZ5" s="372"/>
      <c r="WQA5" s="372"/>
      <c r="WQB5" s="372"/>
      <c r="WQC5" s="372"/>
      <c r="WQD5" s="372"/>
      <c r="WQE5" s="372"/>
      <c r="WQF5" s="372"/>
      <c r="WQG5" s="372"/>
      <c r="WQH5" s="372"/>
      <c r="WQI5" s="372"/>
      <c r="WQJ5" s="372"/>
      <c r="WQK5" s="372"/>
      <c r="WQL5" s="372"/>
      <c r="WQM5" s="372"/>
      <c r="WQN5" s="372"/>
      <c r="WQO5" s="372"/>
      <c r="WQP5" s="372"/>
      <c r="WQQ5" s="372"/>
      <c r="WQR5" s="372"/>
      <c r="WQS5" s="372"/>
      <c r="WQT5" s="372"/>
      <c r="WQU5" s="372"/>
      <c r="WQV5" s="372"/>
      <c r="WQW5" s="372"/>
      <c r="WQX5" s="372"/>
      <c r="WQY5" s="372"/>
      <c r="WQZ5" s="372"/>
      <c r="WRA5" s="372"/>
      <c r="WRB5" s="372"/>
      <c r="WRC5" s="372"/>
      <c r="WRD5" s="372"/>
      <c r="WRE5" s="372"/>
      <c r="WRF5" s="372"/>
      <c r="WRG5" s="372"/>
      <c r="WRH5" s="372"/>
      <c r="WRI5" s="372"/>
      <c r="WRJ5" s="372"/>
      <c r="WRK5" s="372"/>
      <c r="WRL5" s="372"/>
      <c r="WRM5" s="372"/>
      <c r="WRN5" s="372"/>
      <c r="WRO5" s="372"/>
      <c r="WRP5" s="372"/>
      <c r="WRQ5" s="372"/>
      <c r="WRR5" s="372"/>
      <c r="WRS5" s="372"/>
      <c r="WRT5" s="372"/>
      <c r="WRU5" s="372"/>
      <c r="WRV5" s="372"/>
      <c r="WRW5" s="372"/>
      <c r="WRX5" s="372"/>
      <c r="WRY5" s="372"/>
      <c r="WRZ5" s="372"/>
      <c r="WSA5" s="372"/>
      <c r="WSB5" s="372"/>
      <c r="WSC5" s="372"/>
      <c r="WSD5" s="372"/>
      <c r="WSE5" s="372"/>
      <c r="WSF5" s="372"/>
      <c r="WSG5" s="372"/>
      <c r="WSH5" s="372"/>
      <c r="WSI5" s="372"/>
      <c r="WSJ5" s="372"/>
      <c r="WSK5" s="372"/>
      <c r="WSL5" s="372"/>
      <c r="WSM5" s="372"/>
      <c r="WSN5" s="372"/>
      <c r="WSO5" s="372"/>
      <c r="WSP5" s="372"/>
      <c r="WSQ5" s="372"/>
      <c r="WSR5" s="372"/>
      <c r="WSS5" s="372"/>
      <c r="WST5" s="372"/>
      <c r="WSU5" s="372"/>
      <c r="WSV5" s="372"/>
      <c r="WSW5" s="372"/>
      <c r="WSX5" s="372"/>
      <c r="WSY5" s="372"/>
      <c r="WSZ5" s="372"/>
      <c r="WTA5" s="372"/>
      <c r="WTB5" s="372"/>
      <c r="WTC5" s="372"/>
      <c r="WTD5" s="372"/>
      <c r="WTE5" s="372"/>
      <c r="WTF5" s="372"/>
      <c r="WTG5" s="372"/>
      <c r="WTH5" s="372"/>
      <c r="WTI5" s="372"/>
      <c r="WTJ5" s="372"/>
      <c r="WTK5" s="372"/>
      <c r="WTL5" s="372"/>
      <c r="WTM5" s="372"/>
      <c r="WTN5" s="372"/>
      <c r="WTO5" s="372"/>
      <c r="WTP5" s="372"/>
      <c r="WTQ5" s="372"/>
      <c r="WTR5" s="372"/>
      <c r="WTS5" s="372"/>
      <c r="WTT5" s="372"/>
      <c r="WTU5" s="372"/>
      <c r="WTV5" s="372"/>
      <c r="WTW5" s="372"/>
      <c r="WTX5" s="372"/>
      <c r="WTY5" s="372"/>
      <c r="WTZ5" s="372"/>
      <c r="WUA5" s="372"/>
      <c r="WUB5" s="372"/>
      <c r="WUC5" s="372"/>
      <c r="WUD5" s="372"/>
      <c r="WUE5" s="372"/>
      <c r="WUF5" s="372"/>
      <c r="WUG5" s="372"/>
      <c r="WUH5" s="372"/>
      <c r="WUI5" s="372"/>
      <c r="WUJ5" s="372"/>
      <c r="WUK5" s="372"/>
      <c r="WUL5" s="372"/>
      <c r="WUM5" s="372"/>
      <c r="WUN5" s="372"/>
      <c r="WUO5" s="372"/>
      <c r="WUP5" s="372"/>
      <c r="WUQ5" s="372"/>
      <c r="WUR5" s="372"/>
      <c r="WUS5" s="372"/>
      <c r="WUT5" s="372"/>
      <c r="WUU5" s="372"/>
      <c r="WUV5" s="372"/>
      <c r="WUW5" s="372"/>
      <c r="WUX5" s="372"/>
      <c r="WUY5" s="372"/>
      <c r="WUZ5" s="372"/>
      <c r="WVA5" s="372"/>
      <c r="WVB5" s="372"/>
      <c r="WVC5" s="372"/>
      <c r="WVD5" s="372"/>
      <c r="WVE5" s="372"/>
      <c r="WVF5" s="372"/>
      <c r="WVG5" s="372"/>
      <c r="WVH5" s="372"/>
      <c r="WVI5" s="372"/>
      <c r="WVJ5" s="372"/>
      <c r="WVK5" s="372"/>
      <c r="WVL5" s="372"/>
      <c r="WVM5" s="372"/>
      <c r="WVN5" s="372"/>
      <c r="WVO5" s="372"/>
      <c r="WVP5" s="372"/>
      <c r="WVQ5" s="372"/>
      <c r="WVR5" s="372"/>
      <c r="WVS5" s="372"/>
      <c r="WVT5" s="372"/>
      <c r="WVU5" s="372"/>
      <c r="WVV5" s="372"/>
      <c r="WVW5" s="372"/>
      <c r="WVX5" s="372"/>
      <c r="WVY5" s="372"/>
      <c r="WVZ5" s="372"/>
      <c r="WWA5" s="372"/>
      <c r="WWB5" s="372"/>
      <c r="WWC5" s="372"/>
      <c r="WWD5" s="372"/>
      <c r="WWE5" s="372"/>
      <c r="WWF5" s="372"/>
      <c r="WWG5" s="372"/>
      <c r="WWH5" s="372"/>
      <c r="WWI5" s="372"/>
      <c r="WWJ5" s="372"/>
      <c r="WWK5" s="372"/>
      <c r="WWL5" s="372"/>
      <c r="WWM5" s="372"/>
      <c r="WWN5" s="372"/>
      <c r="WWO5" s="372"/>
      <c r="WWP5" s="372"/>
      <c r="WWQ5" s="372"/>
      <c r="WWR5" s="372"/>
      <c r="WWS5" s="372"/>
      <c r="WWT5" s="372"/>
      <c r="WWU5" s="372"/>
      <c r="WWV5" s="372"/>
      <c r="WWW5" s="372"/>
      <c r="WWX5" s="372"/>
      <c r="WWY5" s="372"/>
      <c r="WWZ5" s="372"/>
      <c r="WXA5" s="372"/>
      <c r="WXB5" s="372"/>
      <c r="WXC5" s="372"/>
      <c r="WXD5" s="372"/>
      <c r="WXE5" s="372"/>
      <c r="WXF5" s="372"/>
      <c r="WXG5" s="372"/>
      <c r="WXH5" s="372"/>
      <c r="WXI5" s="372"/>
      <c r="WXJ5" s="372"/>
      <c r="WXK5" s="372"/>
      <c r="WXL5" s="372"/>
      <c r="WXM5" s="372"/>
      <c r="WXN5" s="372"/>
      <c r="WXO5" s="372"/>
      <c r="WXP5" s="372"/>
      <c r="WXQ5" s="372"/>
      <c r="WXR5" s="372"/>
      <c r="WXS5" s="372"/>
      <c r="WXT5" s="372"/>
      <c r="WXU5" s="372"/>
      <c r="WXV5" s="372"/>
      <c r="WXW5" s="372"/>
      <c r="WXX5" s="372"/>
      <c r="WXY5" s="372"/>
      <c r="WXZ5" s="372"/>
      <c r="WYA5" s="372"/>
      <c r="WYB5" s="372"/>
      <c r="WYC5" s="372"/>
      <c r="WYD5" s="372"/>
      <c r="WYE5" s="372"/>
      <c r="WYF5" s="372"/>
      <c r="WYG5" s="372"/>
      <c r="WYH5" s="372"/>
      <c r="WYI5" s="372"/>
      <c r="WYJ5" s="372"/>
      <c r="WYK5" s="372"/>
      <c r="WYL5" s="372"/>
      <c r="WYM5" s="372"/>
      <c r="WYN5" s="372"/>
      <c r="WYO5" s="372"/>
      <c r="WYP5" s="372"/>
      <c r="WYQ5" s="372"/>
      <c r="WYR5" s="372"/>
      <c r="WYS5" s="372"/>
      <c r="WYT5" s="372"/>
      <c r="WYU5" s="372"/>
      <c r="WYV5" s="372"/>
      <c r="WYW5" s="372"/>
      <c r="WYX5" s="372"/>
      <c r="WYY5" s="372"/>
      <c r="WYZ5" s="372"/>
      <c r="WZA5" s="372"/>
      <c r="WZB5" s="372"/>
      <c r="WZC5" s="372"/>
      <c r="WZD5" s="372"/>
      <c r="WZE5" s="372"/>
      <c r="WZF5" s="372"/>
      <c r="WZG5" s="372"/>
      <c r="WZH5" s="372"/>
      <c r="WZI5" s="372"/>
      <c r="WZJ5" s="372"/>
      <c r="WZK5" s="372"/>
      <c r="WZL5" s="372"/>
      <c r="WZM5" s="372"/>
      <c r="WZN5" s="372"/>
      <c r="WZO5" s="372"/>
      <c r="WZP5" s="372"/>
      <c r="WZQ5" s="372"/>
      <c r="WZR5" s="372"/>
      <c r="WZS5" s="372"/>
      <c r="WZT5" s="372"/>
      <c r="WZU5" s="372"/>
      <c r="WZV5" s="372"/>
      <c r="WZW5" s="372"/>
      <c r="WZX5" s="372"/>
      <c r="WZY5" s="372"/>
      <c r="WZZ5" s="372"/>
      <c r="XAA5" s="372"/>
      <c r="XAB5" s="372"/>
      <c r="XAC5" s="372"/>
      <c r="XAD5" s="372"/>
      <c r="XAE5" s="372"/>
      <c r="XAF5" s="372"/>
      <c r="XAG5" s="372"/>
      <c r="XAH5" s="372"/>
      <c r="XAI5" s="372"/>
      <c r="XAJ5" s="372"/>
      <c r="XAK5" s="372"/>
      <c r="XAL5" s="372"/>
      <c r="XAM5" s="372"/>
      <c r="XAN5" s="372"/>
      <c r="XAO5" s="372"/>
      <c r="XAP5" s="372"/>
      <c r="XAQ5" s="372"/>
      <c r="XAR5" s="372"/>
      <c r="XAS5" s="372"/>
      <c r="XAT5" s="372"/>
      <c r="XAU5" s="372"/>
      <c r="XAV5" s="372"/>
      <c r="XAW5" s="372"/>
      <c r="XAX5" s="372"/>
      <c r="XAY5" s="372"/>
      <c r="XAZ5" s="372"/>
      <c r="XBA5" s="372"/>
      <c r="XBB5" s="372"/>
      <c r="XBC5" s="372"/>
      <c r="XBD5" s="372"/>
      <c r="XBE5" s="372"/>
      <c r="XBF5" s="372"/>
      <c r="XBG5" s="372"/>
      <c r="XBH5" s="372"/>
      <c r="XBI5" s="372"/>
      <c r="XBJ5" s="372"/>
      <c r="XBK5" s="372"/>
      <c r="XBL5" s="372"/>
      <c r="XBM5" s="372"/>
      <c r="XBN5" s="372"/>
      <c r="XBO5" s="372"/>
      <c r="XBP5" s="372"/>
      <c r="XBQ5" s="372"/>
      <c r="XBR5" s="372"/>
      <c r="XBS5" s="372"/>
      <c r="XBT5" s="372"/>
      <c r="XBU5" s="372"/>
      <c r="XBV5" s="372"/>
      <c r="XBW5" s="372"/>
      <c r="XBX5" s="372"/>
      <c r="XBY5" s="372"/>
      <c r="XBZ5" s="372"/>
      <c r="XCA5" s="372"/>
      <c r="XCB5" s="372"/>
      <c r="XCC5" s="372"/>
    </row>
    <row r="6" spans="2:16305" ht="13.5" customHeight="1">
      <c r="B6" s="442" t="s">
        <v>497</v>
      </c>
      <c r="C6" s="406">
        <v>-0.24796116987333031</v>
      </c>
      <c r="D6" s="406">
        <v>1</v>
      </c>
      <c r="E6" s="406"/>
      <c r="F6" s="406"/>
      <c r="G6" s="406"/>
      <c r="H6" s="406"/>
      <c r="I6" s="443"/>
      <c r="J6" s="443"/>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372"/>
      <c r="DI6" s="372"/>
      <c r="DJ6" s="372"/>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372"/>
      <c r="EJ6" s="372"/>
      <c r="EK6" s="372"/>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372"/>
      <c r="FK6" s="372"/>
      <c r="FL6" s="372"/>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372"/>
      <c r="GL6" s="372"/>
      <c r="GM6" s="372"/>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2"/>
      <c r="HM6" s="372"/>
      <c r="HN6" s="372"/>
      <c r="HO6" s="372"/>
      <c r="HP6" s="372"/>
      <c r="HQ6" s="372"/>
      <c r="HR6" s="372"/>
      <c r="HS6" s="372"/>
      <c r="HT6" s="372"/>
      <c r="HU6" s="372"/>
      <c r="HV6" s="372"/>
      <c r="HW6" s="372"/>
      <c r="HX6" s="372"/>
      <c r="HY6" s="372"/>
      <c r="HZ6" s="372"/>
      <c r="IA6" s="372"/>
      <c r="IB6" s="372"/>
      <c r="IC6" s="372"/>
      <c r="ID6" s="372"/>
      <c r="IE6" s="372"/>
      <c r="IF6" s="372"/>
      <c r="IG6" s="372"/>
      <c r="IH6" s="372"/>
      <c r="II6" s="372"/>
      <c r="IJ6" s="372"/>
      <c r="IK6" s="372"/>
      <c r="IL6" s="372"/>
      <c r="IM6" s="372"/>
      <c r="IN6" s="372"/>
      <c r="IO6" s="372"/>
      <c r="IP6" s="372"/>
      <c r="IQ6" s="372"/>
      <c r="IR6" s="372"/>
      <c r="IS6" s="372"/>
      <c r="IT6" s="372"/>
      <c r="IU6" s="372"/>
      <c r="IV6" s="372"/>
      <c r="IW6" s="372"/>
      <c r="IX6" s="372"/>
      <c r="IY6" s="372"/>
      <c r="IZ6" s="372"/>
      <c r="JA6" s="372"/>
      <c r="JB6" s="372"/>
      <c r="JC6" s="372"/>
      <c r="JD6" s="372"/>
      <c r="JE6" s="372"/>
      <c r="JF6" s="372"/>
      <c r="JG6" s="372"/>
      <c r="JH6" s="372"/>
      <c r="JI6" s="372"/>
      <c r="JJ6" s="372"/>
      <c r="JK6" s="372"/>
      <c r="JL6" s="372"/>
      <c r="JM6" s="372"/>
      <c r="JN6" s="372"/>
      <c r="JO6" s="372"/>
      <c r="JP6" s="372"/>
      <c r="JQ6" s="372"/>
      <c r="JR6" s="372"/>
      <c r="JS6" s="372"/>
      <c r="JT6" s="372"/>
      <c r="JU6" s="372"/>
      <c r="JV6" s="372"/>
      <c r="JW6" s="372"/>
      <c r="JX6" s="372"/>
      <c r="JY6" s="372"/>
      <c r="JZ6" s="372"/>
      <c r="KA6" s="372"/>
      <c r="KB6" s="372"/>
      <c r="KC6" s="372"/>
      <c r="KD6" s="372"/>
      <c r="KE6" s="372"/>
      <c r="KF6" s="372"/>
      <c r="KG6" s="372"/>
      <c r="KH6" s="372"/>
      <c r="KI6" s="372"/>
      <c r="KJ6" s="372"/>
      <c r="KK6" s="372"/>
      <c r="KL6" s="372"/>
      <c r="KM6" s="372"/>
      <c r="KN6" s="372"/>
      <c r="KO6" s="372"/>
      <c r="KP6" s="372"/>
      <c r="KQ6" s="372"/>
      <c r="KR6" s="372"/>
      <c r="KS6" s="372"/>
      <c r="KT6" s="372"/>
      <c r="KU6" s="372"/>
      <c r="KV6" s="372"/>
      <c r="KW6" s="372"/>
      <c r="KX6" s="372"/>
      <c r="KY6" s="372"/>
      <c r="KZ6" s="372"/>
      <c r="LA6" s="372"/>
      <c r="LB6" s="372"/>
      <c r="LC6" s="372"/>
      <c r="LD6" s="372"/>
      <c r="LE6" s="372"/>
      <c r="LF6" s="372"/>
      <c r="LG6" s="372"/>
      <c r="LH6" s="372"/>
      <c r="LI6" s="372"/>
      <c r="LJ6" s="372"/>
      <c r="LK6" s="372"/>
      <c r="LL6" s="372"/>
      <c r="LM6" s="372"/>
      <c r="LN6" s="372"/>
      <c r="LO6" s="372"/>
      <c r="LP6" s="372"/>
      <c r="LQ6" s="372"/>
      <c r="LR6" s="372"/>
      <c r="LS6" s="372"/>
      <c r="LT6" s="372"/>
      <c r="LU6" s="372"/>
      <c r="LV6" s="372"/>
      <c r="LW6" s="372"/>
      <c r="LX6" s="372"/>
      <c r="LY6" s="372"/>
      <c r="LZ6" s="372"/>
      <c r="MA6" s="372"/>
      <c r="MB6" s="372"/>
      <c r="MC6" s="372"/>
      <c r="MD6" s="372"/>
      <c r="ME6" s="372"/>
      <c r="MF6" s="372"/>
      <c r="MG6" s="372"/>
      <c r="MH6" s="372"/>
      <c r="MI6" s="372"/>
      <c r="MJ6" s="372"/>
      <c r="MK6" s="372"/>
      <c r="ML6" s="372"/>
      <c r="MM6" s="372"/>
      <c r="MN6" s="372"/>
      <c r="MO6" s="372"/>
      <c r="MP6" s="372"/>
      <c r="MQ6" s="372"/>
      <c r="MR6" s="372"/>
      <c r="MS6" s="372"/>
      <c r="MT6" s="372"/>
      <c r="MU6" s="372"/>
      <c r="MV6" s="372"/>
      <c r="MW6" s="372"/>
      <c r="MX6" s="372"/>
      <c r="MY6" s="372"/>
      <c r="MZ6" s="372"/>
      <c r="NA6" s="372"/>
      <c r="NB6" s="372"/>
      <c r="NC6" s="372"/>
      <c r="ND6" s="372"/>
      <c r="NE6" s="372"/>
      <c r="NF6" s="372"/>
      <c r="NG6" s="372"/>
      <c r="NH6" s="372"/>
      <c r="NI6" s="372"/>
      <c r="NJ6" s="372"/>
      <c r="NK6" s="372"/>
      <c r="NL6" s="372"/>
      <c r="NM6" s="372"/>
      <c r="NN6" s="372"/>
      <c r="NO6" s="372"/>
      <c r="NP6" s="372"/>
      <c r="NQ6" s="372"/>
      <c r="NR6" s="372"/>
      <c r="NS6" s="372"/>
      <c r="NT6" s="372"/>
      <c r="NU6" s="372"/>
      <c r="NV6" s="372"/>
      <c r="NW6" s="372"/>
      <c r="NX6" s="372"/>
      <c r="NY6" s="372"/>
      <c r="NZ6" s="372"/>
      <c r="OA6" s="372"/>
      <c r="OB6" s="372"/>
      <c r="OC6" s="372"/>
      <c r="OD6" s="372"/>
      <c r="OE6" s="372"/>
      <c r="OF6" s="372"/>
      <c r="OG6" s="372"/>
      <c r="OH6" s="372"/>
      <c r="OI6" s="372"/>
      <c r="OJ6" s="372"/>
      <c r="OK6" s="372"/>
      <c r="OL6" s="372"/>
      <c r="OM6" s="372"/>
      <c r="ON6" s="372"/>
      <c r="OO6" s="372"/>
      <c r="OP6" s="372"/>
      <c r="OQ6" s="372"/>
      <c r="OR6" s="372"/>
      <c r="OS6" s="372"/>
      <c r="OT6" s="372"/>
      <c r="OU6" s="372"/>
      <c r="OV6" s="372"/>
      <c r="OW6" s="372"/>
      <c r="OX6" s="372"/>
      <c r="OY6" s="372"/>
      <c r="OZ6" s="372"/>
      <c r="PA6" s="372"/>
      <c r="PB6" s="372"/>
      <c r="PC6" s="372"/>
      <c r="PD6" s="372"/>
      <c r="PE6" s="372"/>
      <c r="PF6" s="372"/>
      <c r="PG6" s="372"/>
      <c r="PH6" s="372"/>
      <c r="PI6" s="372"/>
      <c r="PJ6" s="372"/>
      <c r="PK6" s="372"/>
      <c r="PL6" s="372"/>
      <c r="PM6" s="372"/>
      <c r="PN6" s="372"/>
      <c r="PO6" s="372"/>
      <c r="PP6" s="372"/>
      <c r="PQ6" s="372"/>
      <c r="PR6" s="372"/>
      <c r="PS6" s="372"/>
      <c r="PT6" s="372"/>
      <c r="PU6" s="372"/>
      <c r="PV6" s="372"/>
      <c r="PW6" s="372"/>
      <c r="PX6" s="372"/>
      <c r="PY6" s="372"/>
      <c r="PZ6" s="372"/>
      <c r="QA6" s="372"/>
      <c r="QB6" s="372"/>
      <c r="QC6" s="372"/>
      <c r="QD6" s="372"/>
      <c r="QE6" s="372"/>
      <c r="QF6" s="372"/>
      <c r="QG6" s="372"/>
      <c r="QH6" s="372"/>
      <c r="QI6" s="372"/>
      <c r="QJ6" s="372"/>
      <c r="QK6" s="372"/>
      <c r="QL6" s="372"/>
      <c r="QM6" s="372"/>
      <c r="QN6" s="372"/>
      <c r="QO6" s="372"/>
      <c r="QP6" s="372"/>
      <c r="QQ6" s="372"/>
      <c r="QR6" s="372"/>
      <c r="QS6" s="372"/>
      <c r="QT6" s="372"/>
      <c r="QU6" s="372"/>
      <c r="QV6" s="372"/>
      <c r="QW6" s="372"/>
      <c r="QX6" s="372"/>
      <c r="QY6" s="372"/>
      <c r="QZ6" s="372"/>
      <c r="RA6" s="372"/>
      <c r="RB6" s="372"/>
      <c r="RC6" s="372"/>
      <c r="RD6" s="372"/>
      <c r="RE6" s="372"/>
      <c r="RF6" s="372"/>
      <c r="RG6" s="372"/>
      <c r="RH6" s="372"/>
      <c r="RI6" s="372"/>
      <c r="RJ6" s="372"/>
      <c r="RK6" s="372"/>
      <c r="RL6" s="372"/>
      <c r="RM6" s="372"/>
      <c r="RN6" s="372"/>
      <c r="RO6" s="372"/>
      <c r="RP6" s="372"/>
      <c r="RQ6" s="372"/>
      <c r="RR6" s="372"/>
      <c r="RS6" s="372"/>
      <c r="RT6" s="372"/>
      <c r="RU6" s="372"/>
      <c r="RV6" s="372"/>
      <c r="RW6" s="372"/>
      <c r="RX6" s="372"/>
      <c r="RY6" s="372"/>
      <c r="RZ6" s="372"/>
      <c r="SA6" s="372"/>
      <c r="SB6" s="372"/>
      <c r="SC6" s="372"/>
      <c r="SD6" s="372"/>
      <c r="SE6" s="372"/>
      <c r="SF6" s="372"/>
      <c r="SG6" s="372"/>
      <c r="SH6" s="372"/>
      <c r="SI6" s="372"/>
      <c r="SJ6" s="372"/>
      <c r="SK6" s="372"/>
      <c r="SL6" s="372"/>
      <c r="SM6" s="372"/>
      <c r="SN6" s="372"/>
      <c r="SO6" s="372"/>
      <c r="SP6" s="372"/>
      <c r="SQ6" s="372"/>
      <c r="SR6" s="372"/>
      <c r="SS6" s="372"/>
      <c r="ST6" s="372"/>
      <c r="SU6" s="372"/>
      <c r="SV6" s="372"/>
      <c r="SW6" s="372"/>
      <c r="SX6" s="372"/>
      <c r="SY6" s="372"/>
      <c r="SZ6" s="372"/>
      <c r="TA6" s="372"/>
      <c r="TB6" s="372"/>
      <c r="TC6" s="372"/>
      <c r="TD6" s="372"/>
      <c r="TE6" s="372"/>
      <c r="TF6" s="372"/>
      <c r="TG6" s="372"/>
      <c r="TH6" s="372"/>
      <c r="TI6" s="372"/>
      <c r="TJ6" s="372"/>
      <c r="TK6" s="372"/>
      <c r="TL6" s="372"/>
      <c r="TM6" s="372"/>
      <c r="TN6" s="372"/>
      <c r="TO6" s="372"/>
      <c r="TP6" s="372"/>
      <c r="TQ6" s="372"/>
      <c r="TR6" s="372"/>
      <c r="TS6" s="372"/>
      <c r="TT6" s="372"/>
      <c r="TU6" s="372"/>
      <c r="TV6" s="372"/>
      <c r="TW6" s="372"/>
      <c r="TX6" s="372"/>
      <c r="TY6" s="372"/>
      <c r="TZ6" s="372"/>
      <c r="UA6" s="372"/>
      <c r="UB6" s="372"/>
      <c r="UC6" s="372"/>
      <c r="UD6" s="372"/>
      <c r="UE6" s="372"/>
      <c r="UF6" s="372"/>
      <c r="UG6" s="372"/>
      <c r="UH6" s="372"/>
      <c r="UI6" s="372"/>
      <c r="UJ6" s="372"/>
      <c r="UK6" s="372"/>
      <c r="UL6" s="372"/>
      <c r="UM6" s="372"/>
      <c r="UN6" s="372"/>
      <c r="UO6" s="372"/>
      <c r="UP6" s="372"/>
      <c r="UQ6" s="372"/>
      <c r="UR6" s="372"/>
      <c r="US6" s="372"/>
      <c r="UT6" s="372"/>
      <c r="UU6" s="372"/>
      <c r="UV6" s="372"/>
      <c r="UW6" s="372"/>
      <c r="UX6" s="372"/>
      <c r="UY6" s="372"/>
      <c r="UZ6" s="372"/>
      <c r="VA6" s="372"/>
      <c r="VB6" s="372"/>
      <c r="VC6" s="372"/>
      <c r="VD6" s="372"/>
      <c r="VE6" s="372"/>
      <c r="VF6" s="372"/>
      <c r="VG6" s="372"/>
      <c r="VH6" s="372"/>
      <c r="VI6" s="372"/>
      <c r="VJ6" s="372"/>
      <c r="VK6" s="372"/>
      <c r="VL6" s="372"/>
      <c r="VM6" s="372"/>
      <c r="VN6" s="372"/>
      <c r="VO6" s="372"/>
      <c r="VP6" s="372"/>
      <c r="VQ6" s="372"/>
      <c r="VR6" s="372"/>
      <c r="VS6" s="372"/>
      <c r="VT6" s="372"/>
      <c r="VU6" s="372"/>
      <c r="VV6" s="372"/>
      <c r="VW6" s="372"/>
      <c r="VX6" s="372"/>
      <c r="VY6" s="372"/>
      <c r="VZ6" s="372"/>
      <c r="WA6" s="372"/>
      <c r="WB6" s="372"/>
      <c r="WC6" s="372"/>
      <c r="WD6" s="372"/>
      <c r="WE6" s="372"/>
      <c r="WF6" s="372"/>
      <c r="WG6" s="372"/>
      <c r="WH6" s="372"/>
      <c r="WI6" s="372"/>
      <c r="WJ6" s="372"/>
      <c r="WK6" s="372"/>
      <c r="WL6" s="372"/>
      <c r="WM6" s="372"/>
      <c r="WN6" s="372"/>
      <c r="WO6" s="372"/>
      <c r="WP6" s="372"/>
      <c r="WQ6" s="372"/>
      <c r="WR6" s="372"/>
      <c r="WS6" s="372"/>
      <c r="WT6" s="372"/>
      <c r="WU6" s="372"/>
      <c r="WV6" s="372"/>
      <c r="WW6" s="372"/>
      <c r="WX6" s="372"/>
      <c r="WY6" s="372"/>
      <c r="WZ6" s="372"/>
      <c r="XA6" s="372"/>
      <c r="XB6" s="372"/>
      <c r="XC6" s="372"/>
      <c r="XD6" s="372"/>
      <c r="XE6" s="372"/>
      <c r="XF6" s="372"/>
      <c r="XG6" s="372"/>
      <c r="XH6" s="372"/>
      <c r="XI6" s="372"/>
      <c r="XJ6" s="372"/>
      <c r="XK6" s="372"/>
      <c r="XL6" s="372"/>
      <c r="XM6" s="372"/>
      <c r="XN6" s="372"/>
      <c r="XO6" s="372"/>
      <c r="XP6" s="372"/>
      <c r="XQ6" s="372"/>
      <c r="XR6" s="372"/>
      <c r="XS6" s="372"/>
      <c r="XT6" s="372"/>
      <c r="XU6" s="372"/>
      <c r="XV6" s="372"/>
      <c r="XW6" s="372"/>
      <c r="XX6" s="372"/>
      <c r="XY6" s="372"/>
      <c r="XZ6" s="372"/>
      <c r="YA6" s="372"/>
      <c r="YB6" s="372"/>
      <c r="YC6" s="372"/>
      <c r="YD6" s="372"/>
      <c r="YE6" s="372"/>
      <c r="YF6" s="372"/>
      <c r="YG6" s="372"/>
      <c r="YH6" s="372"/>
      <c r="YI6" s="372"/>
      <c r="YJ6" s="372"/>
      <c r="YK6" s="372"/>
      <c r="YL6" s="372"/>
      <c r="YM6" s="372"/>
      <c r="YN6" s="372"/>
      <c r="YO6" s="372"/>
      <c r="YP6" s="372"/>
      <c r="YQ6" s="372"/>
      <c r="YR6" s="372"/>
      <c r="YS6" s="372"/>
      <c r="YT6" s="372"/>
      <c r="YU6" s="372"/>
      <c r="YV6" s="372"/>
      <c r="YW6" s="372"/>
      <c r="YX6" s="372"/>
      <c r="YY6" s="372"/>
      <c r="YZ6" s="372"/>
      <c r="ZA6" s="372"/>
      <c r="ZB6" s="372"/>
      <c r="ZC6" s="372"/>
      <c r="ZD6" s="372"/>
      <c r="ZE6" s="372"/>
      <c r="ZF6" s="372"/>
      <c r="ZG6" s="372"/>
      <c r="ZH6" s="372"/>
      <c r="ZI6" s="372"/>
      <c r="ZJ6" s="372"/>
      <c r="ZK6" s="372"/>
      <c r="ZL6" s="372"/>
      <c r="ZM6" s="372"/>
      <c r="ZN6" s="372"/>
      <c r="ZO6" s="372"/>
      <c r="ZP6" s="372"/>
      <c r="ZQ6" s="372"/>
      <c r="ZR6" s="372"/>
      <c r="ZS6" s="372"/>
      <c r="ZT6" s="372"/>
      <c r="ZU6" s="372"/>
      <c r="ZV6" s="372"/>
      <c r="ZW6" s="372"/>
      <c r="ZX6" s="372"/>
      <c r="ZY6" s="372"/>
      <c r="ZZ6" s="372"/>
      <c r="AAA6" s="372"/>
      <c r="AAB6" s="372"/>
      <c r="AAC6" s="372"/>
      <c r="AAD6" s="372"/>
      <c r="AAE6" s="372"/>
      <c r="AAF6" s="372"/>
      <c r="AAG6" s="372"/>
      <c r="AAH6" s="372"/>
      <c r="AAI6" s="372"/>
      <c r="AAJ6" s="372"/>
      <c r="AAK6" s="372"/>
      <c r="AAL6" s="372"/>
      <c r="AAM6" s="372"/>
      <c r="AAN6" s="372"/>
      <c r="AAO6" s="372"/>
      <c r="AAP6" s="372"/>
      <c r="AAQ6" s="372"/>
      <c r="AAR6" s="372"/>
      <c r="AAS6" s="372"/>
      <c r="AAT6" s="372"/>
      <c r="AAU6" s="372"/>
      <c r="AAV6" s="372"/>
      <c r="AAW6" s="372"/>
      <c r="AAX6" s="372"/>
      <c r="AAY6" s="372"/>
      <c r="AAZ6" s="372"/>
      <c r="ABA6" s="372"/>
      <c r="ABB6" s="372"/>
      <c r="ABC6" s="372"/>
      <c r="ABD6" s="372"/>
      <c r="ABE6" s="372"/>
      <c r="ABF6" s="372"/>
      <c r="ABG6" s="372"/>
      <c r="ABH6" s="372"/>
      <c r="ABI6" s="372"/>
      <c r="ABJ6" s="372"/>
      <c r="ABK6" s="372"/>
      <c r="ABL6" s="372"/>
      <c r="ABM6" s="372"/>
      <c r="ABN6" s="372"/>
      <c r="ABO6" s="372"/>
      <c r="ABP6" s="372"/>
      <c r="ABQ6" s="372"/>
      <c r="ABR6" s="372"/>
      <c r="ABS6" s="372"/>
      <c r="ABT6" s="372"/>
      <c r="ABU6" s="372"/>
      <c r="ABV6" s="372"/>
      <c r="ABW6" s="372"/>
      <c r="ABX6" s="372"/>
      <c r="ABY6" s="372"/>
      <c r="ABZ6" s="372"/>
      <c r="ACA6" s="372"/>
      <c r="ACB6" s="372"/>
      <c r="ACC6" s="372"/>
      <c r="ACD6" s="372"/>
      <c r="ACE6" s="372"/>
      <c r="ACF6" s="372"/>
      <c r="ACG6" s="372"/>
      <c r="ACH6" s="372"/>
      <c r="ACI6" s="372"/>
      <c r="ACJ6" s="372"/>
      <c r="ACK6" s="372"/>
      <c r="ACL6" s="372"/>
      <c r="ACM6" s="372"/>
      <c r="ACN6" s="372"/>
      <c r="ACO6" s="372"/>
      <c r="ACP6" s="372"/>
      <c r="ACQ6" s="372"/>
      <c r="ACR6" s="372"/>
      <c r="ACS6" s="372"/>
      <c r="ACT6" s="372"/>
      <c r="ACU6" s="372"/>
      <c r="ACV6" s="372"/>
      <c r="ACW6" s="372"/>
      <c r="ACX6" s="372"/>
      <c r="ACY6" s="372"/>
      <c r="ACZ6" s="372"/>
      <c r="ADA6" s="372"/>
      <c r="ADB6" s="372"/>
      <c r="ADC6" s="372"/>
      <c r="ADD6" s="372"/>
      <c r="ADE6" s="372"/>
      <c r="ADF6" s="372"/>
      <c r="ADG6" s="372"/>
      <c r="ADH6" s="372"/>
      <c r="ADI6" s="372"/>
      <c r="ADJ6" s="372"/>
      <c r="ADK6" s="372"/>
      <c r="ADL6" s="372"/>
      <c r="ADM6" s="372"/>
      <c r="ADN6" s="372"/>
      <c r="ADO6" s="372"/>
      <c r="ADP6" s="372"/>
      <c r="ADQ6" s="372"/>
      <c r="ADR6" s="372"/>
      <c r="ADS6" s="372"/>
      <c r="ADT6" s="372"/>
      <c r="ADU6" s="372"/>
      <c r="ADV6" s="372"/>
      <c r="ADW6" s="372"/>
      <c r="ADX6" s="372"/>
      <c r="ADY6" s="372"/>
      <c r="ADZ6" s="372"/>
      <c r="AEA6" s="372"/>
      <c r="AEB6" s="372"/>
      <c r="AEC6" s="372"/>
      <c r="AED6" s="372"/>
      <c r="AEE6" s="372"/>
      <c r="AEF6" s="372"/>
      <c r="AEG6" s="372"/>
      <c r="AEH6" s="372"/>
      <c r="AEI6" s="372"/>
      <c r="AEJ6" s="372"/>
      <c r="AEK6" s="372"/>
      <c r="AEL6" s="372"/>
      <c r="AEM6" s="372"/>
      <c r="AEN6" s="372"/>
      <c r="AEO6" s="372"/>
      <c r="AEP6" s="372"/>
      <c r="AEQ6" s="372"/>
      <c r="AER6" s="372"/>
      <c r="AES6" s="372"/>
      <c r="AET6" s="372"/>
      <c r="AEU6" s="372"/>
      <c r="AEV6" s="372"/>
      <c r="AEW6" s="372"/>
      <c r="AEX6" s="372"/>
      <c r="AEY6" s="372"/>
      <c r="AEZ6" s="372"/>
      <c r="AFA6" s="372"/>
      <c r="AFB6" s="372"/>
      <c r="AFC6" s="372"/>
      <c r="AFD6" s="372"/>
      <c r="AFE6" s="372"/>
      <c r="AFF6" s="372"/>
      <c r="AFG6" s="372"/>
      <c r="AFH6" s="372"/>
      <c r="AFI6" s="372"/>
      <c r="AFJ6" s="372"/>
      <c r="AFK6" s="372"/>
      <c r="AFL6" s="372"/>
      <c r="AFM6" s="372"/>
      <c r="AFN6" s="372"/>
      <c r="AFO6" s="372"/>
      <c r="AFP6" s="372"/>
      <c r="AFQ6" s="372"/>
      <c r="AFR6" s="372"/>
      <c r="AFS6" s="372"/>
      <c r="AFT6" s="372"/>
      <c r="AFU6" s="372"/>
      <c r="AFV6" s="372"/>
      <c r="AFW6" s="372"/>
      <c r="AFX6" s="372"/>
      <c r="AFY6" s="372"/>
      <c r="AFZ6" s="372"/>
      <c r="AGA6" s="372"/>
      <c r="AGB6" s="372"/>
      <c r="AGC6" s="372"/>
      <c r="AGD6" s="372"/>
      <c r="AGE6" s="372"/>
      <c r="AGF6" s="372"/>
      <c r="AGG6" s="372"/>
      <c r="AGH6" s="372"/>
      <c r="AGI6" s="372"/>
      <c r="AGJ6" s="372"/>
      <c r="AGK6" s="372"/>
      <c r="AGL6" s="372"/>
      <c r="AGM6" s="372"/>
      <c r="AGN6" s="372"/>
      <c r="AGO6" s="372"/>
      <c r="AGP6" s="372"/>
      <c r="AGQ6" s="372"/>
      <c r="AGR6" s="372"/>
      <c r="AGS6" s="372"/>
      <c r="AGT6" s="372"/>
      <c r="AGU6" s="372"/>
      <c r="AGV6" s="372"/>
      <c r="AGW6" s="372"/>
      <c r="AGX6" s="372"/>
      <c r="AGY6" s="372"/>
      <c r="AGZ6" s="372"/>
      <c r="AHA6" s="372"/>
      <c r="AHB6" s="372"/>
      <c r="AHC6" s="372"/>
      <c r="AHD6" s="372"/>
      <c r="AHE6" s="372"/>
      <c r="AHF6" s="372"/>
      <c r="AHG6" s="372"/>
      <c r="AHH6" s="372"/>
      <c r="AHI6" s="372"/>
      <c r="AHJ6" s="372"/>
      <c r="AHK6" s="372"/>
      <c r="AHL6" s="372"/>
      <c r="AHM6" s="372"/>
      <c r="AHN6" s="372"/>
      <c r="AHO6" s="372"/>
      <c r="AHP6" s="372"/>
      <c r="AHQ6" s="372"/>
      <c r="AHR6" s="372"/>
      <c r="AHS6" s="372"/>
      <c r="AHT6" s="372"/>
      <c r="AHU6" s="372"/>
      <c r="AHV6" s="372"/>
      <c r="AHW6" s="372"/>
      <c r="AHX6" s="372"/>
      <c r="AHY6" s="372"/>
      <c r="AHZ6" s="372"/>
      <c r="AIA6" s="372"/>
      <c r="AIB6" s="372"/>
      <c r="AIC6" s="372"/>
      <c r="AID6" s="372"/>
      <c r="AIE6" s="372"/>
      <c r="AIF6" s="372"/>
      <c r="AIG6" s="372"/>
      <c r="AIH6" s="372"/>
      <c r="AII6" s="372"/>
      <c r="AIJ6" s="372"/>
      <c r="AIK6" s="372"/>
      <c r="AIL6" s="372"/>
      <c r="AIM6" s="372"/>
      <c r="AIN6" s="372"/>
      <c r="AIO6" s="372"/>
      <c r="AIP6" s="372"/>
      <c r="AIQ6" s="372"/>
      <c r="AIR6" s="372"/>
      <c r="AIS6" s="372"/>
      <c r="AIT6" s="372"/>
      <c r="AIU6" s="372"/>
      <c r="AIV6" s="372"/>
      <c r="AIW6" s="372"/>
      <c r="AIX6" s="372"/>
      <c r="AIY6" s="372"/>
      <c r="AIZ6" s="372"/>
      <c r="AJA6" s="372"/>
      <c r="AJB6" s="372"/>
      <c r="AJC6" s="372"/>
      <c r="AJD6" s="372"/>
      <c r="AJE6" s="372"/>
      <c r="AJF6" s="372"/>
      <c r="AJG6" s="372"/>
      <c r="AJH6" s="372"/>
      <c r="AJI6" s="372"/>
      <c r="AJJ6" s="372"/>
      <c r="AJK6" s="372"/>
      <c r="AJL6" s="372"/>
      <c r="AJM6" s="372"/>
      <c r="AJN6" s="372"/>
      <c r="AJO6" s="372"/>
      <c r="AJP6" s="372"/>
      <c r="AJQ6" s="372"/>
      <c r="AJR6" s="372"/>
      <c r="AJS6" s="372"/>
      <c r="AJT6" s="372"/>
      <c r="AJU6" s="372"/>
      <c r="AJV6" s="372"/>
      <c r="AJW6" s="372"/>
      <c r="AJX6" s="372"/>
      <c r="AJY6" s="372"/>
      <c r="AJZ6" s="372"/>
      <c r="AKA6" s="372"/>
      <c r="AKB6" s="372"/>
      <c r="AKC6" s="372"/>
      <c r="AKD6" s="372"/>
      <c r="AKE6" s="372"/>
      <c r="AKF6" s="372"/>
      <c r="AKG6" s="372"/>
      <c r="AKH6" s="372"/>
      <c r="AKI6" s="372"/>
      <c r="AKJ6" s="372"/>
      <c r="AKK6" s="372"/>
      <c r="AKL6" s="372"/>
      <c r="AKM6" s="372"/>
      <c r="AKN6" s="372"/>
      <c r="AKO6" s="372"/>
      <c r="AKP6" s="372"/>
      <c r="AKQ6" s="372"/>
      <c r="AKR6" s="372"/>
      <c r="AKS6" s="372"/>
      <c r="AKT6" s="372"/>
      <c r="AKU6" s="372"/>
      <c r="AKV6" s="372"/>
      <c r="AKW6" s="372"/>
      <c r="AKX6" s="372"/>
      <c r="AKY6" s="372"/>
      <c r="AKZ6" s="372"/>
      <c r="ALA6" s="372"/>
      <c r="ALB6" s="372"/>
      <c r="ALC6" s="372"/>
      <c r="ALD6" s="372"/>
      <c r="ALE6" s="372"/>
      <c r="ALF6" s="372"/>
      <c r="ALG6" s="372"/>
      <c r="ALH6" s="372"/>
      <c r="ALI6" s="372"/>
      <c r="ALJ6" s="372"/>
      <c r="ALK6" s="372"/>
      <c r="ALL6" s="372"/>
      <c r="ALM6" s="372"/>
      <c r="ALN6" s="372"/>
      <c r="ALO6" s="372"/>
      <c r="ALP6" s="372"/>
      <c r="ALQ6" s="372"/>
      <c r="ALR6" s="372"/>
      <c r="ALS6" s="372"/>
      <c r="ALT6" s="372"/>
      <c r="ALU6" s="372"/>
      <c r="ALV6" s="372"/>
      <c r="ALW6" s="372"/>
      <c r="ALX6" s="372"/>
      <c r="ALY6" s="372"/>
      <c r="ALZ6" s="372"/>
      <c r="AMA6" s="372"/>
      <c r="AMB6" s="372"/>
      <c r="AMC6" s="372"/>
      <c r="AMD6" s="372"/>
      <c r="AME6" s="372"/>
      <c r="AMF6" s="372"/>
      <c r="AMG6" s="372"/>
      <c r="AMH6" s="372"/>
      <c r="AMI6" s="372"/>
      <c r="AMJ6" s="372"/>
      <c r="AMK6" s="372"/>
      <c r="AML6" s="372"/>
      <c r="AMM6" s="372"/>
      <c r="AMN6" s="372"/>
      <c r="AMO6" s="372"/>
      <c r="AMP6" s="372"/>
      <c r="AMQ6" s="372"/>
      <c r="AMR6" s="372"/>
      <c r="AMS6" s="372"/>
      <c r="AMT6" s="372"/>
      <c r="AMU6" s="372"/>
      <c r="AMV6" s="372"/>
      <c r="AMW6" s="372"/>
      <c r="AMX6" s="372"/>
      <c r="AMY6" s="372"/>
      <c r="AMZ6" s="372"/>
      <c r="ANA6" s="372"/>
      <c r="ANB6" s="372"/>
      <c r="ANC6" s="372"/>
      <c r="AND6" s="372"/>
      <c r="ANE6" s="372"/>
      <c r="ANF6" s="372"/>
      <c r="ANG6" s="372"/>
      <c r="ANH6" s="372"/>
      <c r="ANI6" s="372"/>
      <c r="ANJ6" s="372"/>
      <c r="ANK6" s="372"/>
      <c r="ANL6" s="372"/>
      <c r="ANM6" s="372"/>
      <c r="ANN6" s="372"/>
      <c r="ANO6" s="372"/>
      <c r="ANP6" s="372"/>
      <c r="ANQ6" s="372"/>
      <c r="ANR6" s="372"/>
      <c r="ANS6" s="372"/>
      <c r="ANT6" s="372"/>
      <c r="ANU6" s="372"/>
      <c r="ANV6" s="372"/>
      <c r="ANW6" s="372"/>
      <c r="ANX6" s="372"/>
      <c r="ANY6" s="372"/>
      <c r="ANZ6" s="372"/>
      <c r="AOA6" s="372"/>
      <c r="AOB6" s="372"/>
      <c r="AOC6" s="372"/>
      <c r="AOD6" s="372"/>
      <c r="AOE6" s="372"/>
      <c r="AOF6" s="372"/>
      <c r="AOG6" s="372"/>
      <c r="AOH6" s="372"/>
      <c r="AOI6" s="372"/>
      <c r="AOJ6" s="372"/>
      <c r="AOK6" s="372"/>
      <c r="AOL6" s="372"/>
      <c r="AOM6" s="372"/>
      <c r="AON6" s="372"/>
      <c r="AOO6" s="372"/>
      <c r="AOP6" s="372"/>
      <c r="AOQ6" s="372"/>
      <c r="AOR6" s="372"/>
      <c r="AOS6" s="372"/>
      <c r="AOT6" s="372"/>
      <c r="AOU6" s="372"/>
      <c r="AOV6" s="372"/>
      <c r="AOW6" s="372"/>
      <c r="AOX6" s="372"/>
      <c r="AOY6" s="372"/>
      <c r="AOZ6" s="372"/>
      <c r="APA6" s="372"/>
      <c r="APB6" s="372"/>
      <c r="APC6" s="372"/>
      <c r="APD6" s="372"/>
      <c r="APE6" s="372"/>
      <c r="APF6" s="372"/>
      <c r="APG6" s="372"/>
      <c r="APH6" s="372"/>
      <c r="API6" s="372"/>
      <c r="APJ6" s="372"/>
      <c r="APK6" s="372"/>
      <c r="APL6" s="372"/>
      <c r="APM6" s="372"/>
      <c r="APN6" s="372"/>
      <c r="APO6" s="372"/>
      <c r="APP6" s="372"/>
      <c r="APQ6" s="372"/>
      <c r="APR6" s="372"/>
      <c r="APS6" s="372"/>
      <c r="APT6" s="372"/>
      <c r="APU6" s="372"/>
      <c r="APV6" s="372"/>
      <c r="APW6" s="372"/>
      <c r="APX6" s="372"/>
      <c r="APY6" s="372"/>
      <c r="APZ6" s="372"/>
      <c r="AQA6" s="372"/>
      <c r="AQB6" s="372"/>
      <c r="AQC6" s="372"/>
      <c r="AQD6" s="372"/>
      <c r="AQE6" s="372"/>
      <c r="AQF6" s="372"/>
      <c r="AQG6" s="372"/>
      <c r="AQH6" s="372"/>
      <c r="AQI6" s="372"/>
      <c r="AQJ6" s="372"/>
      <c r="AQK6" s="372"/>
      <c r="AQL6" s="372"/>
      <c r="AQM6" s="372"/>
      <c r="AQN6" s="372"/>
      <c r="AQO6" s="372"/>
      <c r="AQP6" s="372"/>
      <c r="AQQ6" s="372"/>
      <c r="AQR6" s="372"/>
      <c r="AQS6" s="372"/>
      <c r="AQT6" s="372"/>
      <c r="AQU6" s="372"/>
      <c r="AQV6" s="372"/>
      <c r="AQW6" s="372"/>
      <c r="AQX6" s="372"/>
      <c r="AQY6" s="372"/>
      <c r="AQZ6" s="372"/>
      <c r="ARA6" s="372"/>
      <c r="ARB6" s="372"/>
      <c r="ARC6" s="372"/>
      <c r="ARD6" s="372"/>
      <c r="ARE6" s="372"/>
      <c r="ARF6" s="372"/>
      <c r="ARG6" s="372"/>
      <c r="ARH6" s="372"/>
      <c r="ARI6" s="372"/>
      <c r="ARJ6" s="372"/>
      <c r="ARK6" s="372"/>
      <c r="ARL6" s="372"/>
      <c r="ARM6" s="372"/>
      <c r="ARN6" s="372"/>
      <c r="ARO6" s="372"/>
      <c r="ARP6" s="372"/>
      <c r="ARQ6" s="372"/>
      <c r="ARR6" s="372"/>
      <c r="ARS6" s="372"/>
      <c r="ART6" s="372"/>
      <c r="ARU6" s="372"/>
      <c r="ARV6" s="372"/>
      <c r="ARW6" s="372"/>
      <c r="ARX6" s="372"/>
      <c r="ARY6" s="372"/>
      <c r="ARZ6" s="372"/>
      <c r="ASA6" s="372"/>
      <c r="ASB6" s="372"/>
      <c r="ASC6" s="372"/>
      <c r="ASD6" s="372"/>
      <c r="ASE6" s="372"/>
      <c r="ASF6" s="372"/>
      <c r="ASG6" s="372"/>
      <c r="ASH6" s="372"/>
      <c r="ASI6" s="372"/>
      <c r="ASJ6" s="372"/>
      <c r="ASK6" s="372"/>
      <c r="ASL6" s="372"/>
      <c r="ASM6" s="372"/>
      <c r="ASN6" s="372"/>
      <c r="ASO6" s="372"/>
      <c r="ASP6" s="372"/>
      <c r="ASQ6" s="372"/>
      <c r="ASR6" s="372"/>
      <c r="ASS6" s="372"/>
      <c r="AST6" s="372"/>
      <c r="ASU6" s="372"/>
      <c r="ASV6" s="372"/>
      <c r="ASW6" s="372"/>
      <c r="ASX6" s="372"/>
      <c r="ASY6" s="372"/>
      <c r="ASZ6" s="372"/>
      <c r="ATA6" s="372"/>
      <c r="ATB6" s="372"/>
      <c r="ATC6" s="372"/>
      <c r="ATD6" s="372"/>
      <c r="ATE6" s="372"/>
      <c r="ATF6" s="372"/>
      <c r="ATG6" s="372"/>
      <c r="ATH6" s="372"/>
      <c r="ATI6" s="372"/>
      <c r="ATJ6" s="372"/>
      <c r="ATK6" s="372"/>
      <c r="ATL6" s="372"/>
      <c r="ATM6" s="372"/>
      <c r="ATN6" s="372"/>
      <c r="ATO6" s="372"/>
      <c r="ATP6" s="372"/>
      <c r="ATQ6" s="372"/>
      <c r="ATR6" s="372"/>
      <c r="ATS6" s="372"/>
      <c r="ATT6" s="372"/>
      <c r="ATU6" s="372"/>
      <c r="ATV6" s="372"/>
      <c r="ATW6" s="372"/>
      <c r="ATX6" s="372"/>
      <c r="ATY6" s="372"/>
      <c r="ATZ6" s="372"/>
      <c r="AUA6" s="372"/>
      <c r="AUB6" s="372"/>
      <c r="AUC6" s="372"/>
      <c r="AUD6" s="372"/>
      <c r="AUE6" s="372"/>
      <c r="AUF6" s="372"/>
      <c r="AUG6" s="372"/>
      <c r="AUH6" s="372"/>
      <c r="AUI6" s="372"/>
      <c r="AUJ6" s="372"/>
      <c r="AUK6" s="372"/>
      <c r="AUL6" s="372"/>
      <c r="AUM6" s="372"/>
      <c r="AUN6" s="372"/>
      <c r="AUO6" s="372"/>
      <c r="AUP6" s="372"/>
      <c r="AUQ6" s="372"/>
      <c r="AUR6" s="372"/>
      <c r="AUS6" s="372"/>
      <c r="AUT6" s="372"/>
      <c r="AUU6" s="372"/>
      <c r="AUV6" s="372"/>
      <c r="AUW6" s="372"/>
      <c r="AUX6" s="372"/>
      <c r="AUY6" s="372"/>
      <c r="AUZ6" s="372"/>
      <c r="AVA6" s="372"/>
      <c r="AVB6" s="372"/>
      <c r="AVC6" s="372"/>
      <c r="AVD6" s="372"/>
      <c r="AVE6" s="372"/>
      <c r="AVF6" s="372"/>
      <c r="AVG6" s="372"/>
      <c r="AVH6" s="372"/>
      <c r="AVI6" s="372"/>
      <c r="AVJ6" s="372"/>
      <c r="AVK6" s="372"/>
      <c r="AVL6" s="372"/>
      <c r="AVM6" s="372"/>
      <c r="AVN6" s="372"/>
      <c r="AVO6" s="372"/>
      <c r="AVP6" s="372"/>
      <c r="AVQ6" s="372"/>
      <c r="AVR6" s="372"/>
      <c r="AVS6" s="372"/>
      <c r="AVT6" s="372"/>
      <c r="AVU6" s="372"/>
      <c r="AVV6" s="372"/>
      <c r="AVW6" s="372"/>
      <c r="AVX6" s="372"/>
      <c r="AVY6" s="372"/>
      <c r="AVZ6" s="372"/>
      <c r="AWA6" s="372"/>
      <c r="AWB6" s="372"/>
      <c r="AWC6" s="372"/>
      <c r="AWD6" s="372"/>
      <c r="AWE6" s="372"/>
      <c r="AWF6" s="372"/>
      <c r="AWG6" s="372"/>
      <c r="AWH6" s="372"/>
      <c r="AWI6" s="372"/>
      <c r="AWJ6" s="372"/>
      <c r="AWK6" s="372"/>
      <c r="AWL6" s="372"/>
      <c r="AWM6" s="372"/>
      <c r="AWN6" s="372"/>
      <c r="AWO6" s="372"/>
      <c r="AWP6" s="372"/>
      <c r="AWQ6" s="372"/>
      <c r="AWR6" s="372"/>
      <c r="AWS6" s="372"/>
      <c r="AWT6" s="372"/>
      <c r="AWU6" s="372"/>
      <c r="AWV6" s="372"/>
      <c r="AWW6" s="372"/>
      <c r="AWX6" s="372"/>
      <c r="AWY6" s="372"/>
      <c r="AWZ6" s="372"/>
      <c r="AXA6" s="372"/>
      <c r="AXB6" s="372"/>
      <c r="AXC6" s="372"/>
      <c r="AXD6" s="372"/>
      <c r="AXE6" s="372"/>
      <c r="AXF6" s="372"/>
      <c r="AXG6" s="372"/>
      <c r="AXH6" s="372"/>
      <c r="AXI6" s="372"/>
      <c r="AXJ6" s="372"/>
      <c r="AXK6" s="372"/>
      <c r="AXL6" s="372"/>
      <c r="AXM6" s="372"/>
      <c r="AXN6" s="372"/>
      <c r="AXO6" s="372"/>
      <c r="AXP6" s="372"/>
      <c r="AXQ6" s="372"/>
      <c r="AXR6" s="372"/>
      <c r="AXS6" s="372"/>
      <c r="AXT6" s="372"/>
      <c r="AXU6" s="372"/>
      <c r="AXV6" s="372"/>
      <c r="AXW6" s="372"/>
      <c r="AXX6" s="372"/>
      <c r="AXY6" s="372"/>
      <c r="AXZ6" s="372"/>
      <c r="AYA6" s="372"/>
      <c r="AYB6" s="372"/>
      <c r="AYC6" s="372"/>
      <c r="AYD6" s="372"/>
      <c r="AYE6" s="372"/>
      <c r="AYF6" s="372"/>
      <c r="AYG6" s="372"/>
      <c r="AYH6" s="372"/>
      <c r="AYI6" s="372"/>
      <c r="AYJ6" s="372"/>
      <c r="AYK6" s="372"/>
      <c r="AYL6" s="372"/>
      <c r="AYM6" s="372"/>
      <c r="AYN6" s="372"/>
      <c r="AYO6" s="372"/>
      <c r="AYP6" s="372"/>
      <c r="AYQ6" s="372"/>
      <c r="AYR6" s="372"/>
      <c r="AYS6" s="372"/>
      <c r="AYT6" s="372"/>
      <c r="AYU6" s="372"/>
      <c r="AYV6" s="372"/>
      <c r="AYW6" s="372"/>
      <c r="AYX6" s="372"/>
      <c r="AYY6" s="372"/>
      <c r="AYZ6" s="372"/>
      <c r="AZA6" s="372"/>
      <c r="AZB6" s="372"/>
      <c r="AZC6" s="372"/>
      <c r="AZD6" s="372"/>
      <c r="AZE6" s="372"/>
      <c r="AZF6" s="372"/>
      <c r="AZG6" s="372"/>
      <c r="AZH6" s="372"/>
      <c r="AZI6" s="372"/>
      <c r="AZJ6" s="372"/>
      <c r="AZK6" s="372"/>
      <c r="AZL6" s="372"/>
      <c r="AZM6" s="372"/>
      <c r="AZN6" s="372"/>
      <c r="AZO6" s="372"/>
      <c r="AZP6" s="372"/>
      <c r="AZQ6" s="372"/>
      <c r="AZR6" s="372"/>
      <c r="AZS6" s="372"/>
      <c r="AZT6" s="372"/>
      <c r="AZU6" s="372"/>
      <c r="AZV6" s="372"/>
      <c r="AZW6" s="372"/>
      <c r="AZX6" s="372"/>
      <c r="AZY6" s="372"/>
      <c r="AZZ6" s="372"/>
      <c r="BAA6" s="372"/>
      <c r="BAB6" s="372"/>
      <c r="BAC6" s="372"/>
      <c r="BAD6" s="372"/>
      <c r="BAE6" s="372"/>
      <c r="BAF6" s="372"/>
      <c r="BAG6" s="372"/>
      <c r="BAH6" s="372"/>
      <c r="BAI6" s="372"/>
      <c r="BAJ6" s="372"/>
      <c r="BAK6" s="372"/>
      <c r="BAL6" s="372"/>
      <c r="BAM6" s="372"/>
      <c r="BAN6" s="372"/>
      <c r="BAO6" s="372"/>
      <c r="BAP6" s="372"/>
      <c r="BAQ6" s="372"/>
      <c r="BAR6" s="372"/>
      <c r="BAS6" s="372"/>
      <c r="BAT6" s="372"/>
      <c r="BAU6" s="372"/>
      <c r="BAV6" s="372"/>
      <c r="BAW6" s="372"/>
      <c r="BAX6" s="372"/>
      <c r="BAY6" s="372"/>
      <c r="BAZ6" s="372"/>
      <c r="BBA6" s="372"/>
      <c r="BBB6" s="372"/>
      <c r="BBC6" s="372"/>
      <c r="BBD6" s="372"/>
      <c r="BBE6" s="372"/>
      <c r="BBF6" s="372"/>
      <c r="BBG6" s="372"/>
      <c r="BBH6" s="372"/>
      <c r="BBI6" s="372"/>
      <c r="BBJ6" s="372"/>
      <c r="BBK6" s="372"/>
      <c r="BBL6" s="372"/>
      <c r="BBM6" s="372"/>
      <c r="BBN6" s="372"/>
      <c r="BBO6" s="372"/>
      <c r="BBP6" s="372"/>
      <c r="BBQ6" s="372"/>
      <c r="BBR6" s="372"/>
      <c r="BBS6" s="372"/>
      <c r="BBT6" s="372"/>
      <c r="BBU6" s="372"/>
      <c r="BBV6" s="372"/>
      <c r="BBW6" s="372"/>
      <c r="BBX6" s="372"/>
      <c r="BBY6" s="372"/>
      <c r="BBZ6" s="372"/>
      <c r="BCA6" s="372"/>
      <c r="BCB6" s="372"/>
      <c r="BCC6" s="372"/>
      <c r="BCD6" s="372"/>
      <c r="BCE6" s="372"/>
      <c r="BCF6" s="372"/>
      <c r="BCG6" s="372"/>
      <c r="BCH6" s="372"/>
      <c r="BCI6" s="372"/>
      <c r="BCJ6" s="372"/>
      <c r="BCK6" s="372"/>
      <c r="BCL6" s="372"/>
      <c r="BCM6" s="372"/>
      <c r="BCN6" s="372"/>
      <c r="BCO6" s="372"/>
      <c r="BCP6" s="372"/>
      <c r="BCQ6" s="372"/>
      <c r="BCR6" s="372"/>
      <c r="BCS6" s="372"/>
      <c r="BCT6" s="372"/>
      <c r="BCU6" s="372"/>
      <c r="BCV6" s="372"/>
      <c r="BCW6" s="372"/>
      <c r="BCX6" s="372"/>
      <c r="BCY6" s="372"/>
      <c r="BCZ6" s="372"/>
      <c r="BDA6" s="372"/>
      <c r="BDB6" s="372"/>
      <c r="BDC6" s="372"/>
      <c r="BDD6" s="372"/>
      <c r="BDE6" s="372"/>
      <c r="BDF6" s="372"/>
      <c r="BDG6" s="372"/>
      <c r="BDH6" s="372"/>
      <c r="BDI6" s="372"/>
      <c r="BDJ6" s="372"/>
      <c r="BDK6" s="372"/>
      <c r="BDL6" s="372"/>
      <c r="BDM6" s="372"/>
      <c r="BDN6" s="372"/>
      <c r="BDO6" s="372"/>
      <c r="BDP6" s="372"/>
      <c r="BDQ6" s="372"/>
      <c r="BDR6" s="372"/>
      <c r="BDS6" s="372"/>
      <c r="BDT6" s="372"/>
      <c r="BDU6" s="372"/>
      <c r="BDV6" s="372"/>
      <c r="BDW6" s="372"/>
      <c r="BDX6" s="372"/>
      <c r="BDY6" s="372"/>
      <c r="BDZ6" s="372"/>
      <c r="BEA6" s="372"/>
      <c r="BEB6" s="372"/>
      <c r="BEC6" s="372"/>
      <c r="BED6" s="372"/>
      <c r="BEE6" s="372"/>
      <c r="BEF6" s="372"/>
      <c r="BEG6" s="372"/>
      <c r="BEH6" s="372"/>
      <c r="BEI6" s="372"/>
      <c r="BEJ6" s="372"/>
      <c r="BEK6" s="372"/>
      <c r="BEL6" s="372"/>
      <c r="BEM6" s="372"/>
      <c r="BEN6" s="372"/>
      <c r="BEO6" s="372"/>
      <c r="BEP6" s="372"/>
      <c r="BEQ6" s="372"/>
      <c r="BER6" s="372"/>
      <c r="BES6" s="372"/>
      <c r="BET6" s="372"/>
      <c r="BEU6" s="372"/>
      <c r="BEV6" s="372"/>
      <c r="BEW6" s="372"/>
      <c r="BEX6" s="372"/>
      <c r="BEY6" s="372"/>
      <c r="BEZ6" s="372"/>
      <c r="BFA6" s="372"/>
      <c r="BFB6" s="372"/>
      <c r="BFC6" s="372"/>
      <c r="BFD6" s="372"/>
      <c r="BFE6" s="372"/>
      <c r="BFF6" s="372"/>
      <c r="BFG6" s="372"/>
      <c r="BFH6" s="372"/>
      <c r="BFI6" s="372"/>
      <c r="BFJ6" s="372"/>
      <c r="BFK6" s="372"/>
      <c r="BFL6" s="372"/>
      <c r="BFM6" s="372"/>
      <c r="BFN6" s="372"/>
      <c r="BFO6" s="372"/>
      <c r="BFP6" s="372"/>
      <c r="BFQ6" s="372"/>
      <c r="BFR6" s="372"/>
      <c r="BFS6" s="372"/>
      <c r="BFT6" s="372"/>
      <c r="BFU6" s="372"/>
      <c r="BFV6" s="372"/>
      <c r="BFW6" s="372"/>
      <c r="BFX6" s="372"/>
      <c r="BFY6" s="372"/>
      <c r="BFZ6" s="372"/>
      <c r="BGA6" s="372"/>
      <c r="BGB6" s="372"/>
      <c r="BGC6" s="372"/>
      <c r="BGD6" s="372"/>
      <c r="BGE6" s="372"/>
      <c r="BGF6" s="372"/>
      <c r="BGG6" s="372"/>
      <c r="BGH6" s="372"/>
      <c r="BGI6" s="372"/>
      <c r="BGJ6" s="372"/>
      <c r="BGK6" s="372"/>
      <c r="BGL6" s="372"/>
      <c r="BGM6" s="372"/>
      <c r="BGN6" s="372"/>
      <c r="BGO6" s="372"/>
      <c r="BGP6" s="372"/>
      <c r="BGQ6" s="372"/>
      <c r="BGR6" s="372"/>
      <c r="BGS6" s="372"/>
      <c r="BGT6" s="372"/>
      <c r="BGU6" s="372"/>
      <c r="BGV6" s="372"/>
      <c r="BGW6" s="372"/>
      <c r="BGX6" s="372"/>
      <c r="BGY6" s="372"/>
      <c r="BGZ6" s="372"/>
      <c r="BHA6" s="372"/>
      <c r="BHB6" s="372"/>
      <c r="BHC6" s="372"/>
      <c r="BHD6" s="372"/>
      <c r="BHE6" s="372"/>
      <c r="BHF6" s="372"/>
      <c r="BHG6" s="372"/>
      <c r="BHH6" s="372"/>
      <c r="BHI6" s="372"/>
      <c r="BHJ6" s="372"/>
      <c r="BHK6" s="372"/>
      <c r="BHL6" s="372"/>
      <c r="BHM6" s="372"/>
      <c r="BHN6" s="372"/>
      <c r="BHO6" s="372"/>
      <c r="BHP6" s="372"/>
      <c r="BHQ6" s="372"/>
      <c r="BHR6" s="372"/>
      <c r="BHS6" s="372"/>
      <c r="BHT6" s="372"/>
      <c r="BHU6" s="372"/>
      <c r="BHV6" s="372"/>
      <c r="BHW6" s="372"/>
      <c r="BHX6" s="372"/>
      <c r="BHY6" s="372"/>
      <c r="BHZ6" s="372"/>
      <c r="BIA6" s="372"/>
      <c r="BIB6" s="372"/>
      <c r="BIC6" s="372"/>
      <c r="BID6" s="372"/>
      <c r="BIE6" s="372"/>
      <c r="BIF6" s="372"/>
      <c r="BIG6" s="372"/>
      <c r="BIH6" s="372"/>
      <c r="BII6" s="372"/>
      <c r="BIJ6" s="372"/>
      <c r="BIK6" s="372"/>
      <c r="BIL6" s="372"/>
      <c r="BIM6" s="372"/>
      <c r="BIN6" s="372"/>
      <c r="BIO6" s="372"/>
      <c r="BIP6" s="372"/>
      <c r="BIQ6" s="372"/>
      <c r="BIR6" s="372"/>
      <c r="BIS6" s="372"/>
      <c r="BIT6" s="372"/>
      <c r="BIU6" s="372"/>
      <c r="BIV6" s="372"/>
      <c r="BIW6" s="372"/>
      <c r="BIX6" s="372"/>
      <c r="BIY6" s="372"/>
      <c r="BIZ6" s="372"/>
      <c r="BJA6" s="372"/>
      <c r="BJB6" s="372"/>
      <c r="BJC6" s="372"/>
      <c r="BJD6" s="372"/>
      <c r="BJE6" s="372"/>
      <c r="BJF6" s="372"/>
      <c r="BJG6" s="372"/>
      <c r="BJH6" s="372"/>
      <c r="BJI6" s="372"/>
      <c r="BJJ6" s="372"/>
      <c r="BJK6" s="372"/>
      <c r="BJL6" s="372"/>
      <c r="BJM6" s="372"/>
      <c r="BJN6" s="372"/>
      <c r="BJO6" s="372"/>
      <c r="BJP6" s="372"/>
      <c r="BJQ6" s="372"/>
      <c r="BJR6" s="372"/>
      <c r="BJS6" s="372"/>
      <c r="BJT6" s="372"/>
      <c r="BJU6" s="372"/>
      <c r="BJV6" s="372"/>
      <c r="BJW6" s="372"/>
      <c r="BJX6" s="372"/>
      <c r="BJY6" s="372"/>
      <c r="BJZ6" s="372"/>
      <c r="BKA6" s="372"/>
      <c r="BKB6" s="372"/>
      <c r="BKC6" s="372"/>
      <c r="BKD6" s="372"/>
      <c r="BKE6" s="372"/>
      <c r="BKF6" s="372"/>
      <c r="BKG6" s="372"/>
      <c r="BKH6" s="372"/>
      <c r="BKI6" s="372"/>
      <c r="BKJ6" s="372"/>
      <c r="BKK6" s="372"/>
      <c r="BKL6" s="372"/>
      <c r="BKM6" s="372"/>
      <c r="BKN6" s="372"/>
      <c r="BKO6" s="372"/>
      <c r="BKP6" s="372"/>
      <c r="BKQ6" s="372"/>
      <c r="BKR6" s="372"/>
      <c r="BKS6" s="372"/>
      <c r="BKT6" s="372"/>
      <c r="BKU6" s="372"/>
      <c r="BKV6" s="372"/>
      <c r="BKW6" s="372"/>
      <c r="BKX6" s="372"/>
      <c r="BKY6" s="372"/>
      <c r="BKZ6" s="372"/>
      <c r="BLA6" s="372"/>
      <c r="BLB6" s="372"/>
      <c r="BLC6" s="372"/>
      <c r="BLD6" s="372"/>
      <c r="BLE6" s="372"/>
      <c r="BLF6" s="372"/>
      <c r="BLG6" s="372"/>
      <c r="BLH6" s="372"/>
      <c r="BLI6" s="372"/>
      <c r="BLJ6" s="372"/>
      <c r="BLK6" s="372"/>
      <c r="BLL6" s="372"/>
      <c r="BLM6" s="372"/>
      <c r="BLN6" s="372"/>
      <c r="BLO6" s="372"/>
      <c r="BLP6" s="372"/>
      <c r="BLQ6" s="372"/>
      <c r="BLR6" s="372"/>
      <c r="BLS6" s="372"/>
      <c r="BLT6" s="372"/>
      <c r="BLU6" s="372"/>
      <c r="BLV6" s="372"/>
      <c r="BLW6" s="372"/>
      <c r="BLX6" s="372"/>
      <c r="BLY6" s="372"/>
      <c r="BLZ6" s="372"/>
      <c r="BMA6" s="372"/>
      <c r="BMB6" s="372"/>
      <c r="BMC6" s="372"/>
      <c r="BMD6" s="372"/>
      <c r="BME6" s="372"/>
      <c r="BMF6" s="372"/>
      <c r="BMG6" s="372"/>
      <c r="BMH6" s="372"/>
      <c r="BMI6" s="372"/>
      <c r="BMJ6" s="372"/>
      <c r="BMK6" s="372"/>
      <c r="BML6" s="372"/>
      <c r="BMM6" s="372"/>
      <c r="BMN6" s="372"/>
      <c r="BMO6" s="372"/>
      <c r="BMP6" s="372"/>
      <c r="BMQ6" s="372"/>
      <c r="BMR6" s="372"/>
      <c r="BMS6" s="372"/>
      <c r="BMT6" s="372"/>
      <c r="BMU6" s="372"/>
      <c r="BMV6" s="372"/>
      <c r="BMW6" s="372"/>
      <c r="BMX6" s="372"/>
      <c r="BMY6" s="372"/>
      <c r="BMZ6" s="372"/>
      <c r="BNA6" s="372"/>
      <c r="BNB6" s="372"/>
      <c r="BNC6" s="372"/>
      <c r="BND6" s="372"/>
      <c r="BNE6" s="372"/>
      <c r="BNF6" s="372"/>
      <c r="BNG6" s="372"/>
      <c r="BNH6" s="372"/>
      <c r="BNI6" s="372"/>
      <c r="BNJ6" s="372"/>
      <c r="BNK6" s="372"/>
      <c r="BNL6" s="372"/>
      <c r="BNM6" s="372"/>
      <c r="BNN6" s="372"/>
      <c r="BNO6" s="372"/>
      <c r="BNP6" s="372"/>
      <c r="BNQ6" s="372"/>
      <c r="BNR6" s="372"/>
      <c r="BNS6" s="372"/>
      <c r="BNT6" s="372"/>
      <c r="BNU6" s="372"/>
      <c r="BNV6" s="372"/>
      <c r="BNW6" s="372"/>
      <c r="BNX6" s="372"/>
      <c r="BNY6" s="372"/>
      <c r="BNZ6" s="372"/>
      <c r="BOA6" s="372"/>
      <c r="BOB6" s="372"/>
      <c r="BOC6" s="372"/>
      <c r="BOD6" s="372"/>
      <c r="BOE6" s="372"/>
      <c r="BOF6" s="372"/>
      <c r="BOG6" s="372"/>
      <c r="BOH6" s="372"/>
      <c r="BOI6" s="372"/>
      <c r="BOJ6" s="372"/>
      <c r="BOK6" s="372"/>
      <c r="BOL6" s="372"/>
      <c r="BOM6" s="372"/>
      <c r="BON6" s="372"/>
      <c r="BOO6" s="372"/>
      <c r="BOP6" s="372"/>
      <c r="BOQ6" s="372"/>
      <c r="BOR6" s="372"/>
      <c r="BOS6" s="372"/>
      <c r="BOT6" s="372"/>
      <c r="BOU6" s="372"/>
      <c r="BOV6" s="372"/>
      <c r="BOW6" s="372"/>
      <c r="BOX6" s="372"/>
      <c r="BOY6" s="372"/>
      <c r="BOZ6" s="372"/>
      <c r="BPA6" s="372"/>
      <c r="BPB6" s="372"/>
      <c r="BPC6" s="372"/>
      <c r="BPD6" s="372"/>
      <c r="BPE6" s="372"/>
      <c r="BPF6" s="372"/>
      <c r="BPG6" s="372"/>
      <c r="BPH6" s="372"/>
      <c r="BPI6" s="372"/>
      <c r="BPJ6" s="372"/>
      <c r="BPK6" s="372"/>
      <c r="BPL6" s="372"/>
      <c r="BPM6" s="372"/>
      <c r="BPN6" s="372"/>
      <c r="BPO6" s="372"/>
      <c r="BPP6" s="372"/>
      <c r="BPQ6" s="372"/>
      <c r="BPR6" s="372"/>
      <c r="BPS6" s="372"/>
      <c r="BPT6" s="372"/>
      <c r="BPU6" s="372"/>
      <c r="BPV6" s="372"/>
      <c r="BPW6" s="372"/>
      <c r="BPX6" s="372"/>
      <c r="BPY6" s="372"/>
      <c r="BPZ6" s="372"/>
      <c r="BQA6" s="372"/>
      <c r="BQB6" s="372"/>
      <c r="BQC6" s="372"/>
      <c r="BQD6" s="372"/>
      <c r="BQE6" s="372"/>
      <c r="BQF6" s="372"/>
      <c r="BQG6" s="372"/>
      <c r="BQH6" s="372"/>
      <c r="BQI6" s="372"/>
      <c r="BQJ6" s="372"/>
      <c r="BQK6" s="372"/>
      <c r="BQL6" s="372"/>
      <c r="BQM6" s="372"/>
      <c r="BQN6" s="372"/>
      <c r="BQO6" s="372"/>
      <c r="BQP6" s="372"/>
      <c r="BQQ6" s="372"/>
      <c r="BQR6" s="372"/>
      <c r="BQS6" s="372"/>
      <c r="BQT6" s="372"/>
      <c r="BQU6" s="372"/>
      <c r="BQV6" s="372"/>
      <c r="BQW6" s="372"/>
      <c r="BQX6" s="372"/>
      <c r="BQY6" s="372"/>
      <c r="BQZ6" s="372"/>
      <c r="BRA6" s="372"/>
      <c r="BRB6" s="372"/>
      <c r="BRC6" s="372"/>
      <c r="BRD6" s="372"/>
      <c r="BRE6" s="372"/>
      <c r="BRF6" s="372"/>
      <c r="BRG6" s="372"/>
      <c r="BRH6" s="372"/>
      <c r="BRI6" s="372"/>
      <c r="BRJ6" s="372"/>
      <c r="BRK6" s="372"/>
      <c r="BRL6" s="372"/>
      <c r="BRM6" s="372"/>
      <c r="BRN6" s="372"/>
      <c r="BRO6" s="372"/>
      <c r="BRP6" s="372"/>
      <c r="BRQ6" s="372"/>
      <c r="BRR6" s="372"/>
      <c r="BRS6" s="372"/>
      <c r="BRT6" s="372"/>
      <c r="BRU6" s="372"/>
      <c r="BRV6" s="372"/>
      <c r="BRW6" s="372"/>
      <c r="BRX6" s="372"/>
      <c r="BRY6" s="372"/>
      <c r="BRZ6" s="372"/>
      <c r="BSA6" s="372"/>
      <c r="BSB6" s="372"/>
      <c r="BSC6" s="372"/>
      <c r="BSD6" s="372"/>
      <c r="BSE6" s="372"/>
      <c r="BSF6" s="372"/>
      <c r="BSG6" s="372"/>
      <c r="BSH6" s="372"/>
      <c r="BSI6" s="372"/>
      <c r="BSJ6" s="372"/>
      <c r="BSK6" s="372"/>
      <c r="BSL6" s="372"/>
      <c r="BSM6" s="372"/>
      <c r="BSN6" s="372"/>
      <c r="BSO6" s="372"/>
      <c r="BSP6" s="372"/>
      <c r="BSQ6" s="372"/>
      <c r="BSR6" s="372"/>
      <c r="BSS6" s="372"/>
      <c r="BST6" s="372"/>
      <c r="BSU6" s="372"/>
      <c r="BSV6" s="372"/>
      <c r="BSW6" s="372"/>
      <c r="BSX6" s="372"/>
      <c r="BSY6" s="372"/>
      <c r="BSZ6" s="372"/>
      <c r="BTA6" s="372"/>
      <c r="BTB6" s="372"/>
      <c r="BTC6" s="372"/>
      <c r="BTD6" s="372"/>
      <c r="BTE6" s="372"/>
      <c r="BTF6" s="372"/>
      <c r="BTG6" s="372"/>
      <c r="BTH6" s="372"/>
      <c r="BTI6" s="372"/>
      <c r="BTJ6" s="372"/>
      <c r="BTK6" s="372"/>
      <c r="BTL6" s="372"/>
      <c r="BTM6" s="372"/>
      <c r="BTN6" s="372"/>
      <c r="BTO6" s="372"/>
      <c r="BTP6" s="372"/>
      <c r="BTQ6" s="372"/>
      <c r="BTR6" s="372"/>
      <c r="BTS6" s="372"/>
      <c r="BTT6" s="372"/>
      <c r="BTU6" s="372"/>
      <c r="BTV6" s="372"/>
      <c r="BTW6" s="372"/>
      <c r="BTX6" s="372"/>
      <c r="BTY6" s="372"/>
      <c r="BTZ6" s="372"/>
      <c r="BUA6" s="372"/>
      <c r="BUB6" s="372"/>
      <c r="BUC6" s="372"/>
      <c r="BUD6" s="372"/>
      <c r="BUE6" s="372"/>
      <c r="BUF6" s="372"/>
      <c r="BUG6" s="372"/>
      <c r="BUH6" s="372"/>
      <c r="BUI6" s="372"/>
      <c r="BUJ6" s="372"/>
      <c r="BUK6" s="372"/>
      <c r="BUL6" s="372"/>
      <c r="BUM6" s="372"/>
      <c r="BUN6" s="372"/>
      <c r="BUO6" s="372"/>
      <c r="BUP6" s="372"/>
      <c r="BUQ6" s="372"/>
      <c r="BUR6" s="372"/>
      <c r="BUS6" s="372"/>
      <c r="BUT6" s="372"/>
      <c r="BUU6" s="372"/>
      <c r="BUV6" s="372"/>
      <c r="BUW6" s="372"/>
      <c r="BUX6" s="372"/>
      <c r="BUY6" s="372"/>
      <c r="BUZ6" s="372"/>
      <c r="BVA6" s="372"/>
      <c r="BVB6" s="372"/>
      <c r="BVC6" s="372"/>
      <c r="BVD6" s="372"/>
      <c r="BVE6" s="372"/>
      <c r="BVF6" s="372"/>
      <c r="BVG6" s="372"/>
      <c r="BVH6" s="372"/>
      <c r="BVI6" s="372"/>
      <c r="BVJ6" s="372"/>
      <c r="BVK6" s="372"/>
      <c r="BVL6" s="372"/>
      <c r="BVM6" s="372"/>
      <c r="BVN6" s="372"/>
      <c r="BVO6" s="372"/>
      <c r="BVP6" s="372"/>
      <c r="BVQ6" s="372"/>
      <c r="BVR6" s="372"/>
      <c r="BVS6" s="372"/>
      <c r="BVT6" s="372"/>
      <c r="BVU6" s="372"/>
      <c r="BVV6" s="372"/>
      <c r="BVW6" s="372"/>
      <c r="BVX6" s="372"/>
      <c r="BVY6" s="372"/>
      <c r="BVZ6" s="372"/>
      <c r="BWA6" s="372"/>
      <c r="BWB6" s="372"/>
      <c r="BWC6" s="372"/>
      <c r="BWD6" s="372"/>
      <c r="BWE6" s="372"/>
      <c r="BWF6" s="372"/>
      <c r="BWG6" s="372"/>
      <c r="BWH6" s="372"/>
      <c r="BWI6" s="372"/>
      <c r="BWJ6" s="372"/>
      <c r="BWK6" s="372"/>
      <c r="BWL6" s="372"/>
      <c r="BWM6" s="372"/>
      <c r="BWN6" s="372"/>
      <c r="BWO6" s="372"/>
      <c r="BWP6" s="372"/>
      <c r="BWQ6" s="372"/>
      <c r="BWR6" s="372"/>
      <c r="BWS6" s="372"/>
      <c r="BWT6" s="372"/>
      <c r="BWU6" s="372"/>
      <c r="BWV6" s="372"/>
      <c r="BWW6" s="372"/>
      <c r="BWX6" s="372"/>
      <c r="BWY6" s="372"/>
      <c r="BWZ6" s="372"/>
      <c r="BXA6" s="372"/>
      <c r="BXB6" s="372"/>
      <c r="BXC6" s="372"/>
      <c r="BXD6" s="372"/>
      <c r="BXE6" s="372"/>
      <c r="BXF6" s="372"/>
      <c r="BXG6" s="372"/>
      <c r="BXH6" s="372"/>
      <c r="BXI6" s="372"/>
      <c r="BXJ6" s="372"/>
      <c r="BXK6" s="372"/>
      <c r="BXL6" s="372"/>
      <c r="BXM6" s="372"/>
      <c r="BXN6" s="372"/>
      <c r="BXO6" s="372"/>
      <c r="BXP6" s="372"/>
      <c r="BXQ6" s="372"/>
      <c r="BXR6" s="372"/>
      <c r="BXS6" s="372"/>
      <c r="BXT6" s="372"/>
      <c r="BXU6" s="372"/>
      <c r="BXV6" s="372"/>
      <c r="BXW6" s="372"/>
      <c r="BXX6" s="372"/>
      <c r="BXY6" s="372"/>
      <c r="BXZ6" s="372"/>
      <c r="BYA6" s="372"/>
      <c r="BYB6" s="372"/>
      <c r="BYC6" s="372"/>
      <c r="BYD6" s="372"/>
      <c r="BYE6" s="372"/>
      <c r="BYF6" s="372"/>
      <c r="BYG6" s="372"/>
      <c r="BYH6" s="372"/>
      <c r="BYI6" s="372"/>
      <c r="BYJ6" s="372"/>
      <c r="BYK6" s="372"/>
      <c r="BYL6" s="372"/>
      <c r="BYM6" s="372"/>
      <c r="BYN6" s="372"/>
      <c r="BYO6" s="372"/>
      <c r="BYP6" s="372"/>
      <c r="BYQ6" s="372"/>
      <c r="BYR6" s="372"/>
      <c r="BYS6" s="372"/>
      <c r="BYT6" s="372"/>
      <c r="BYU6" s="372"/>
      <c r="BYV6" s="372"/>
      <c r="BYW6" s="372"/>
      <c r="BYX6" s="372"/>
      <c r="BYY6" s="372"/>
      <c r="BYZ6" s="372"/>
      <c r="BZA6" s="372"/>
      <c r="BZB6" s="372"/>
      <c r="BZC6" s="372"/>
      <c r="BZD6" s="372"/>
      <c r="BZE6" s="372"/>
      <c r="BZF6" s="372"/>
      <c r="BZG6" s="372"/>
      <c r="BZH6" s="372"/>
      <c r="BZI6" s="372"/>
      <c r="BZJ6" s="372"/>
      <c r="BZK6" s="372"/>
      <c r="BZL6" s="372"/>
      <c r="BZM6" s="372"/>
      <c r="BZN6" s="372"/>
      <c r="BZO6" s="372"/>
      <c r="BZP6" s="372"/>
      <c r="BZQ6" s="372"/>
      <c r="BZR6" s="372"/>
      <c r="BZS6" s="372"/>
      <c r="BZT6" s="372"/>
      <c r="BZU6" s="372"/>
      <c r="BZV6" s="372"/>
      <c r="BZW6" s="372"/>
      <c r="BZX6" s="372"/>
      <c r="BZY6" s="372"/>
      <c r="BZZ6" s="372"/>
      <c r="CAA6" s="372"/>
      <c r="CAB6" s="372"/>
      <c r="CAC6" s="372"/>
      <c r="CAD6" s="372"/>
      <c r="CAE6" s="372"/>
      <c r="CAF6" s="372"/>
      <c r="CAG6" s="372"/>
      <c r="CAH6" s="372"/>
      <c r="CAI6" s="372"/>
      <c r="CAJ6" s="372"/>
      <c r="CAK6" s="372"/>
      <c r="CAL6" s="372"/>
      <c r="CAM6" s="372"/>
      <c r="CAN6" s="372"/>
      <c r="CAO6" s="372"/>
      <c r="CAP6" s="372"/>
      <c r="CAQ6" s="372"/>
      <c r="CAR6" s="372"/>
      <c r="CAS6" s="372"/>
      <c r="CAT6" s="372"/>
      <c r="CAU6" s="372"/>
      <c r="CAV6" s="372"/>
      <c r="CAW6" s="372"/>
      <c r="CAX6" s="372"/>
      <c r="CAY6" s="372"/>
      <c r="CAZ6" s="372"/>
      <c r="CBA6" s="372"/>
      <c r="CBB6" s="372"/>
      <c r="CBC6" s="372"/>
      <c r="CBD6" s="372"/>
      <c r="CBE6" s="372"/>
      <c r="CBF6" s="372"/>
      <c r="CBG6" s="372"/>
      <c r="CBH6" s="372"/>
      <c r="CBI6" s="372"/>
      <c r="CBJ6" s="372"/>
      <c r="CBK6" s="372"/>
      <c r="CBL6" s="372"/>
      <c r="CBM6" s="372"/>
      <c r="CBN6" s="372"/>
      <c r="CBO6" s="372"/>
      <c r="CBP6" s="372"/>
      <c r="CBQ6" s="372"/>
      <c r="CBR6" s="372"/>
      <c r="CBS6" s="372"/>
      <c r="CBT6" s="372"/>
      <c r="CBU6" s="372"/>
      <c r="CBV6" s="372"/>
      <c r="CBW6" s="372"/>
      <c r="CBX6" s="372"/>
      <c r="CBY6" s="372"/>
      <c r="CBZ6" s="372"/>
      <c r="CCA6" s="372"/>
      <c r="CCB6" s="372"/>
      <c r="CCC6" s="372"/>
      <c r="CCD6" s="372"/>
      <c r="CCE6" s="372"/>
      <c r="CCF6" s="372"/>
      <c r="CCG6" s="372"/>
      <c r="CCH6" s="372"/>
      <c r="CCI6" s="372"/>
      <c r="CCJ6" s="372"/>
      <c r="CCK6" s="372"/>
      <c r="CCL6" s="372"/>
      <c r="CCM6" s="372"/>
      <c r="CCN6" s="372"/>
      <c r="CCO6" s="372"/>
      <c r="CCP6" s="372"/>
      <c r="CCQ6" s="372"/>
      <c r="CCR6" s="372"/>
      <c r="CCS6" s="372"/>
      <c r="CCT6" s="372"/>
      <c r="CCU6" s="372"/>
      <c r="CCV6" s="372"/>
      <c r="CCW6" s="372"/>
      <c r="CCX6" s="372"/>
      <c r="CCY6" s="372"/>
      <c r="CCZ6" s="372"/>
      <c r="CDA6" s="372"/>
      <c r="CDB6" s="372"/>
      <c r="CDC6" s="372"/>
      <c r="CDD6" s="372"/>
      <c r="CDE6" s="372"/>
      <c r="CDF6" s="372"/>
      <c r="CDG6" s="372"/>
      <c r="CDH6" s="372"/>
      <c r="CDI6" s="372"/>
      <c r="CDJ6" s="372"/>
      <c r="CDK6" s="372"/>
      <c r="CDL6" s="372"/>
      <c r="CDM6" s="372"/>
      <c r="CDN6" s="372"/>
      <c r="CDO6" s="372"/>
      <c r="CDP6" s="372"/>
      <c r="CDQ6" s="372"/>
      <c r="CDR6" s="372"/>
      <c r="CDS6" s="372"/>
      <c r="CDT6" s="372"/>
      <c r="CDU6" s="372"/>
      <c r="CDV6" s="372"/>
      <c r="CDW6" s="372"/>
      <c r="CDX6" s="372"/>
      <c r="CDY6" s="372"/>
      <c r="CDZ6" s="372"/>
      <c r="CEA6" s="372"/>
      <c r="CEB6" s="372"/>
      <c r="CEC6" s="372"/>
      <c r="CED6" s="372"/>
      <c r="CEE6" s="372"/>
      <c r="CEF6" s="372"/>
      <c r="CEG6" s="372"/>
      <c r="CEH6" s="372"/>
      <c r="CEI6" s="372"/>
      <c r="CEJ6" s="372"/>
      <c r="CEK6" s="372"/>
      <c r="CEL6" s="372"/>
      <c r="CEM6" s="372"/>
      <c r="CEN6" s="372"/>
      <c r="CEO6" s="372"/>
      <c r="CEP6" s="372"/>
      <c r="CEQ6" s="372"/>
      <c r="CER6" s="372"/>
      <c r="CES6" s="372"/>
      <c r="CET6" s="372"/>
      <c r="CEU6" s="372"/>
      <c r="CEV6" s="372"/>
      <c r="CEW6" s="372"/>
      <c r="CEX6" s="372"/>
      <c r="CEY6" s="372"/>
      <c r="CEZ6" s="372"/>
      <c r="CFA6" s="372"/>
      <c r="CFB6" s="372"/>
      <c r="CFC6" s="372"/>
      <c r="CFD6" s="372"/>
      <c r="CFE6" s="372"/>
      <c r="CFF6" s="372"/>
      <c r="CFG6" s="372"/>
      <c r="CFH6" s="372"/>
      <c r="CFI6" s="372"/>
      <c r="CFJ6" s="372"/>
      <c r="CFK6" s="372"/>
      <c r="CFL6" s="372"/>
      <c r="CFM6" s="372"/>
      <c r="CFN6" s="372"/>
      <c r="CFO6" s="372"/>
      <c r="CFP6" s="372"/>
      <c r="CFQ6" s="372"/>
      <c r="CFR6" s="372"/>
      <c r="CFS6" s="372"/>
      <c r="CFT6" s="372"/>
      <c r="CFU6" s="372"/>
      <c r="CFV6" s="372"/>
      <c r="CFW6" s="372"/>
      <c r="CFX6" s="372"/>
      <c r="CFY6" s="372"/>
      <c r="CFZ6" s="372"/>
      <c r="CGA6" s="372"/>
      <c r="CGB6" s="372"/>
      <c r="CGC6" s="372"/>
      <c r="CGD6" s="372"/>
      <c r="CGE6" s="372"/>
      <c r="CGF6" s="372"/>
      <c r="CGG6" s="372"/>
      <c r="CGH6" s="372"/>
      <c r="CGI6" s="372"/>
      <c r="CGJ6" s="372"/>
      <c r="CGK6" s="372"/>
      <c r="CGL6" s="372"/>
      <c r="CGM6" s="372"/>
      <c r="CGN6" s="372"/>
      <c r="CGO6" s="372"/>
      <c r="CGP6" s="372"/>
      <c r="CGQ6" s="372"/>
      <c r="CGR6" s="372"/>
      <c r="CGS6" s="372"/>
      <c r="CGT6" s="372"/>
      <c r="CGU6" s="372"/>
      <c r="CGV6" s="372"/>
      <c r="CGW6" s="372"/>
      <c r="CGX6" s="372"/>
      <c r="CGY6" s="372"/>
      <c r="CGZ6" s="372"/>
      <c r="CHA6" s="372"/>
      <c r="CHB6" s="372"/>
      <c r="CHC6" s="372"/>
      <c r="CHD6" s="372"/>
      <c r="CHE6" s="372"/>
      <c r="CHF6" s="372"/>
      <c r="CHG6" s="372"/>
      <c r="CHH6" s="372"/>
      <c r="CHI6" s="372"/>
      <c r="CHJ6" s="372"/>
      <c r="CHK6" s="372"/>
      <c r="CHL6" s="372"/>
      <c r="CHM6" s="372"/>
      <c r="CHN6" s="372"/>
      <c r="CHO6" s="372"/>
      <c r="CHP6" s="372"/>
      <c r="CHQ6" s="372"/>
      <c r="CHR6" s="372"/>
      <c r="CHS6" s="372"/>
      <c r="CHT6" s="372"/>
      <c r="CHU6" s="372"/>
      <c r="CHV6" s="372"/>
      <c r="CHW6" s="372"/>
      <c r="CHX6" s="372"/>
      <c r="CHY6" s="372"/>
      <c r="CHZ6" s="372"/>
      <c r="CIA6" s="372"/>
      <c r="CIB6" s="372"/>
      <c r="CIC6" s="372"/>
      <c r="CID6" s="372"/>
      <c r="CIE6" s="372"/>
      <c r="CIF6" s="372"/>
      <c r="CIG6" s="372"/>
      <c r="CIH6" s="372"/>
      <c r="CII6" s="372"/>
      <c r="CIJ6" s="372"/>
      <c r="CIK6" s="372"/>
      <c r="CIL6" s="372"/>
      <c r="CIM6" s="372"/>
      <c r="CIN6" s="372"/>
      <c r="CIO6" s="372"/>
      <c r="CIP6" s="372"/>
      <c r="CIQ6" s="372"/>
      <c r="CIR6" s="372"/>
      <c r="CIS6" s="372"/>
      <c r="CIT6" s="372"/>
      <c r="CIU6" s="372"/>
      <c r="CIV6" s="372"/>
      <c r="CIW6" s="372"/>
      <c r="CIX6" s="372"/>
      <c r="CIY6" s="372"/>
      <c r="CIZ6" s="372"/>
      <c r="CJA6" s="372"/>
      <c r="CJB6" s="372"/>
      <c r="CJC6" s="372"/>
      <c r="CJD6" s="372"/>
      <c r="CJE6" s="372"/>
      <c r="CJF6" s="372"/>
      <c r="CJG6" s="372"/>
      <c r="CJH6" s="372"/>
      <c r="CJI6" s="372"/>
      <c r="CJJ6" s="372"/>
      <c r="CJK6" s="372"/>
      <c r="CJL6" s="372"/>
      <c r="CJM6" s="372"/>
      <c r="CJN6" s="372"/>
      <c r="CJO6" s="372"/>
      <c r="CJP6" s="372"/>
      <c r="CJQ6" s="372"/>
      <c r="CJR6" s="372"/>
      <c r="CJS6" s="372"/>
      <c r="CJT6" s="372"/>
      <c r="CJU6" s="372"/>
      <c r="CJV6" s="372"/>
      <c r="CJW6" s="372"/>
      <c r="CJX6" s="372"/>
      <c r="CJY6" s="372"/>
      <c r="CJZ6" s="372"/>
      <c r="CKA6" s="372"/>
      <c r="CKB6" s="372"/>
      <c r="CKC6" s="372"/>
      <c r="CKD6" s="372"/>
      <c r="CKE6" s="372"/>
      <c r="CKF6" s="372"/>
      <c r="CKG6" s="372"/>
      <c r="CKH6" s="372"/>
      <c r="CKI6" s="372"/>
      <c r="CKJ6" s="372"/>
      <c r="CKK6" s="372"/>
      <c r="CKL6" s="372"/>
      <c r="CKM6" s="372"/>
      <c r="CKN6" s="372"/>
      <c r="CKO6" s="372"/>
      <c r="CKP6" s="372"/>
      <c r="CKQ6" s="372"/>
      <c r="CKR6" s="372"/>
      <c r="CKS6" s="372"/>
      <c r="CKT6" s="372"/>
      <c r="CKU6" s="372"/>
      <c r="CKV6" s="372"/>
      <c r="CKW6" s="372"/>
      <c r="CKX6" s="372"/>
      <c r="CKY6" s="372"/>
      <c r="CKZ6" s="372"/>
      <c r="CLA6" s="372"/>
      <c r="CLB6" s="372"/>
      <c r="CLC6" s="372"/>
      <c r="CLD6" s="372"/>
      <c r="CLE6" s="372"/>
      <c r="CLF6" s="372"/>
      <c r="CLG6" s="372"/>
      <c r="CLH6" s="372"/>
      <c r="CLI6" s="372"/>
      <c r="CLJ6" s="372"/>
      <c r="CLK6" s="372"/>
      <c r="CLL6" s="372"/>
      <c r="CLM6" s="372"/>
      <c r="CLN6" s="372"/>
      <c r="CLO6" s="372"/>
      <c r="CLP6" s="372"/>
      <c r="CLQ6" s="372"/>
      <c r="CLR6" s="372"/>
      <c r="CLS6" s="372"/>
      <c r="CLT6" s="372"/>
      <c r="CLU6" s="372"/>
      <c r="CLV6" s="372"/>
      <c r="CLW6" s="372"/>
      <c r="CLX6" s="372"/>
      <c r="CLY6" s="372"/>
      <c r="CLZ6" s="372"/>
      <c r="CMA6" s="372"/>
      <c r="CMB6" s="372"/>
      <c r="CMC6" s="372"/>
      <c r="CMD6" s="372"/>
      <c r="CME6" s="372"/>
      <c r="CMF6" s="372"/>
      <c r="CMG6" s="372"/>
      <c r="CMH6" s="372"/>
      <c r="CMI6" s="372"/>
      <c r="CMJ6" s="372"/>
      <c r="CMK6" s="372"/>
      <c r="CML6" s="372"/>
      <c r="CMM6" s="372"/>
      <c r="CMN6" s="372"/>
      <c r="CMO6" s="372"/>
      <c r="CMP6" s="372"/>
      <c r="CMQ6" s="372"/>
      <c r="CMR6" s="372"/>
      <c r="CMS6" s="372"/>
      <c r="CMT6" s="372"/>
      <c r="CMU6" s="372"/>
      <c r="CMV6" s="372"/>
      <c r="CMW6" s="372"/>
      <c r="CMX6" s="372"/>
      <c r="CMY6" s="372"/>
      <c r="CMZ6" s="372"/>
      <c r="CNA6" s="372"/>
      <c r="CNB6" s="372"/>
      <c r="CNC6" s="372"/>
      <c r="CND6" s="372"/>
      <c r="CNE6" s="372"/>
      <c r="CNF6" s="372"/>
      <c r="CNG6" s="372"/>
      <c r="CNH6" s="372"/>
      <c r="CNI6" s="372"/>
      <c r="CNJ6" s="372"/>
      <c r="CNK6" s="372"/>
      <c r="CNL6" s="372"/>
      <c r="CNM6" s="372"/>
      <c r="CNN6" s="372"/>
      <c r="CNO6" s="372"/>
      <c r="CNP6" s="372"/>
      <c r="CNQ6" s="372"/>
      <c r="CNR6" s="372"/>
      <c r="CNS6" s="372"/>
      <c r="CNT6" s="372"/>
      <c r="CNU6" s="372"/>
      <c r="CNV6" s="372"/>
      <c r="CNW6" s="372"/>
      <c r="CNX6" s="372"/>
      <c r="CNY6" s="372"/>
      <c r="CNZ6" s="372"/>
      <c r="COA6" s="372"/>
      <c r="COB6" s="372"/>
      <c r="COC6" s="372"/>
      <c r="COD6" s="372"/>
      <c r="COE6" s="372"/>
      <c r="COF6" s="372"/>
      <c r="COG6" s="372"/>
      <c r="COH6" s="372"/>
      <c r="COI6" s="372"/>
      <c r="COJ6" s="372"/>
      <c r="COK6" s="372"/>
      <c r="COL6" s="372"/>
      <c r="COM6" s="372"/>
      <c r="CON6" s="372"/>
      <c r="COO6" s="372"/>
      <c r="COP6" s="372"/>
      <c r="COQ6" s="372"/>
      <c r="COR6" s="372"/>
      <c r="COS6" s="372"/>
      <c r="COT6" s="372"/>
      <c r="COU6" s="372"/>
      <c r="COV6" s="372"/>
      <c r="COW6" s="372"/>
      <c r="COX6" s="372"/>
      <c r="COY6" s="372"/>
      <c r="COZ6" s="372"/>
      <c r="CPA6" s="372"/>
      <c r="CPB6" s="372"/>
      <c r="CPC6" s="372"/>
      <c r="CPD6" s="372"/>
      <c r="CPE6" s="372"/>
      <c r="CPF6" s="372"/>
      <c r="CPG6" s="372"/>
      <c r="CPH6" s="372"/>
      <c r="CPI6" s="372"/>
      <c r="CPJ6" s="372"/>
      <c r="CPK6" s="372"/>
      <c r="CPL6" s="372"/>
      <c r="CPM6" s="372"/>
      <c r="CPN6" s="372"/>
      <c r="CPO6" s="372"/>
      <c r="CPP6" s="372"/>
      <c r="CPQ6" s="372"/>
      <c r="CPR6" s="372"/>
      <c r="CPS6" s="372"/>
      <c r="CPT6" s="372"/>
      <c r="CPU6" s="372"/>
      <c r="CPV6" s="372"/>
      <c r="CPW6" s="372"/>
      <c r="CPX6" s="372"/>
      <c r="CPY6" s="372"/>
      <c r="CPZ6" s="372"/>
      <c r="CQA6" s="372"/>
      <c r="CQB6" s="372"/>
      <c r="CQC6" s="372"/>
      <c r="CQD6" s="372"/>
      <c r="CQE6" s="372"/>
      <c r="CQF6" s="372"/>
      <c r="CQG6" s="372"/>
      <c r="CQH6" s="372"/>
      <c r="CQI6" s="372"/>
      <c r="CQJ6" s="372"/>
      <c r="CQK6" s="372"/>
      <c r="CQL6" s="372"/>
      <c r="CQM6" s="372"/>
      <c r="CQN6" s="372"/>
      <c r="CQO6" s="372"/>
      <c r="CQP6" s="372"/>
      <c r="CQQ6" s="372"/>
      <c r="CQR6" s="372"/>
      <c r="CQS6" s="372"/>
      <c r="CQT6" s="372"/>
      <c r="CQU6" s="372"/>
      <c r="CQV6" s="372"/>
      <c r="CQW6" s="372"/>
      <c r="CQX6" s="372"/>
      <c r="CQY6" s="372"/>
      <c r="CQZ6" s="372"/>
      <c r="CRA6" s="372"/>
      <c r="CRB6" s="372"/>
      <c r="CRC6" s="372"/>
      <c r="CRD6" s="372"/>
      <c r="CRE6" s="372"/>
      <c r="CRF6" s="372"/>
      <c r="CRG6" s="372"/>
      <c r="CRH6" s="372"/>
      <c r="CRI6" s="372"/>
      <c r="CRJ6" s="372"/>
      <c r="CRK6" s="372"/>
      <c r="CRL6" s="372"/>
      <c r="CRM6" s="372"/>
      <c r="CRN6" s="372"/>
      <c r="CRO6" s="372"/>
      <c r="CRP6" s="372"/>
      <c r="CRQ6" s="372"/>
      <c r="CRR6" s="372"/>
      <c r="CRS6" s="372"/>
      <c r="CRT6" s="372"/>
      <c r="CRU6" s="372"/>
      <c r="CRV6" s="372"/>
      <c r="CRW6" s="372"/>
      <c r="CRX6" s="372"/>
      <c r="CRY6" s="372"/>
      <c r="CRZ6" s="372"/>
      <c r="CSA6" s="372"/>
      <c r="CSB6" s="372"/>
      <c r="CSC6" s="372"/>
      <c r="CSD6" s="372"/>
      <c r="CSE6" s="372"/>
      <c r="CSF6" s="372"/>
      <c r="CSG6" s="372"/>
      <c r="CSH6" s="372"/>
      <c r="CSI6" s="372"/>
      <c r="CSJ6" s="372"/>
      <c r="CSK6" s="372"/>
      <c r="CSL6" s="372"/>
      <c r="CSM6" s="372"/>
      <c r="CSN6" s="372"/>
      <c r="CSO6" s="372"/>
      <c r="CSP6" s="372"/>
      <c r="CSQ6" s="372"/>
      <c r="CSR6" s="372"/>
      <c r="CSS6" s="372"/>
      <c r="CST6" s="372"/>
      <c r="CSU6" s="372"/>
      <c r="CSV6" s="372"/>
      <c r="CSW6" s="372"/>
      <c r="CSX6" s="372"/>
      <c r="CSY6" s="372"/>
      <c r="CSZ6" s="372"/>
      <c r="CTA6" s="372"/>
      <c r="CTB6" s="372"/>
      <c r="CTC6" s="372"/>
      <c r="CTD6" s="372"/>
      <c r="CTE6" s="372"/>
      <c r="CTF6" s="372"/>
      <c r="CTG6" s="372"/>
      <c r="CTH6" s="372"/>
      <c r="CTI6" s="372"/>
      <c r="CTJ6" s="372"/>
      <c r="CTK6" s="372"/>
      <c r="CTL6" s="372"/>
      <c r="CTM6" s="372"/>
      <c r="CTN6" s="372"/>
      <c r="CTO6" s="372"/>
      <c r="CTP6" s="372"/>
      <c r="CTQ6" s="372"/>
      <c r="CTR6" s="372"/>
      <c r="CTS6" s="372"/>
      <c r="CTT6" s="372"/>
      <c r="CTU6" s="372"/>
      <c r="CTV6" s="372"/>
      <c r="CTW6" s="372"/>
      <c r="CTX6" s="372"/>
      <c r="CTY6" s="372"/>
      <c r="CTZ6" s="372"/>
      <c r="CUA6" s="372"/>
      <c r="CUB6" s="372"/>
      <c r="CUC6" s="372"/>
      <c r="CUD6" s="372"/>
      <c r="CUE6" s="372"/>
      <c r="CUF6" s="372"/>
      <c r="CUG6" s="372"/>
      <c r="CUH6" s="372"/>
      <c r="CUI6" s="372"/>
      <c r="CUJ6" s="372"/>
      <c r="CUK6" s="372"/>
      <c r="CUL6" s="372"/>
      <c r="CUM6" s="372"/>
      <c r="CUN6" s="372"/>
      <c r="CUO6" s="372"/>
      <c r="CUP6" s="372"/>
      <c r="CUQ6" s="372"/>
      <c r="CUR6" s="372"/>
      <c r="CUS6" s="372"/>
      <c r="CUT6" s="372"/>
      <c r="CUU6" s="372"/>
      <c r="CUV6" s="372"/>
      <c r="CUW6" s="372"/>
      <c r="CUX6" s="372"/>
      <c r="CUY6" s="372"/>
      <c r="CUZ6" s="372"/>
      <c r="CVA6" s="372"/>
      <c r="CVB6" s="372"/>
      <c r="CVC6" s="372"/>
      <c r="CVD6" s="372"/>
      <c r="CVE6" s="372"/>
      <c r="CVF6" s="372"/>
      <c r="CVG6" s="372"/>
      <c r="CVH6" s="372"/>
      <c r="CVI6" s="372"/>
      <c r="CVJ6" s="372"/>
      <c r="CVK6" s="372"/>
      <c r="CVL6" s="372"/>
      <c r="CVM6" s="372"/>
      <c r="CVN6" s="372"/>
      <c r="CVO6" s="372"/>
      <c r="CVP6" s="372"/>
      <c r="CVQ6" s="372"/>
      <c r="CVR6" s="372"/>
      <c r="CVS6" s="372"/>
      <c r="CVT6" s="372"/>
      <c r="CVU6" s="372"/>
      <c r="CVV6" s="372"/>
      <c r="CVW6" s="372"/>
      <c r="CVX6" s="372"/>
      <c r="CVY6" s="372"/>
      <c r="CVZ6" s="372"/>
      <c r="CWA6" s="372"/>
      <c r="CWB6" s="372"/>
      <c r="CWC6" s="372"/>
      <c r="CWD6" s="372"/>
      <c r="CWE6" s="372"/>
      <c r="CWF6" s="372"/>
      <c r="CWG6" s="372"/>
      <c r="CWH6" s="372"/>
      <c r="CWI6" s="372"/>
      <c r="CWJ6" s="372"/>
      <c r="CWK6" s="372"/>
      <c r="CWL6" s="372"/>
      <c r="CWM6" s="372"/>
      <c r="CWN6" s="372"/>
      <c r="CWO6" s="372"/>
      <c r="CWP6" s="372"/>
      <c r="CWQ6" s="372"/>
      <c r="CWR6" s="372"/>
      <c r="CWS6" s="372"/>
      <c r="CWT6" s="372"/>
      <c r="CWU6" s="372"/>
      <c r="CWV6" s="372"/>
      <c r="CWW6" s="372"/>
      <c r="CWX6" s="372"/>
      <c r="CWY6" s="372"/>
      <c r="CWZ6" s="372"/>
      <c r="CXA6" s="372"/>
      <c r="CXB6" s="372"/>
      <c r="CXC6" s="372"/>
      <c r="CXD6" s="372"/>
      <c r="CXE6" s="372"/>
      <c r="CXF6" s="372"/>
      <c r="CXG6" s="372"/>
      <c r="CXH6" s="372"/>
      <c r="CXI6" s="372"/>
      <c r="CXJ6" s="372"/>
      <c r="CXK6" s="372"/>
      <c r="CXL6" s="372"/>
      <c r="CXM6" s="372"/>
      <c r="CXN6" s="372"/>
      <c r="CXO6" s="372"/>
      <c r="CXP6" s="372"/>
      <c r="CXQ6" s="372"/>
      <c r="CXR6" s="372"/>
      <c r="CXS6" s="372"/>
      <c r="CXT6" s="372"/>
      <c r="CXU6" s="372"/>
      <c r="CXV6" s="372"/>
      <c r="CXW6" s="372"/>
      <c r="CXX6" s="372"/>
      <c r="CXY6" s="372"/>
      <c r="CXZ6" s="372"/>
      <c r="CYA6" s="372"/>
      <c r="CYB6" s="372"/>
      <c r="CYC6" s="372"/>
      <c r="CYD6" s="372"/>
      <c r="CYE6" s="372"/>
      <c r="CYF6" s="372"/>
      <c r="CYG6" s="372"/>
      <c r="CYH6" s="372"/>
      <c r="CYI6" s="372"/>
      <c r="CYJ6" s="372"/>
      <c r="CYK6" s="372"/>
      <c r="CYL6" s="372"/>
      <c r="CYM6" s="372"/>
      <c r="CYN6" s="372"/>
      <c r="CYO6" s="372"/>
      <c r="CYP6" s="372"/>
      <c r="CYQ6" s="372"/>
      <c r="CYR6" s="372"/>
      <c r="CYS6" s="372"/>
      <c r="CYT6" s="372"/>
      <c r="CYU6" s="372"/>
      <c r="CYV6" s="372"/>
      <c r="CYW6" s="372"/>
      <c r="CYX6" s="372"/>
      <c r="CYY6" s="372"/>
      <c r="CYZ6" s="372"/>
      <c r="CZA6" s="372"/>
      <c r="CZB6" s="372"/>
      <c r="CZC6" s="372"/>
      <c r="CZD6" s="372"/>
      <c r="CZE6" s="372"/>
      <c r="CZF6" s="372"/>
      <c r="CZG6" s="372"/>
      <c r="CZH6" s="372"/>
      <c r="CZI6" s="372"/>
      <c r="CZJ6" s="372"/>
      <c r="CZK6" s="372"/>
      <c r="CZL6" s="372"/>
      <c r="CZM6" s="372"/>
      <c r="CZN6" s="372"/>
      <c r="CZO6" s="372"/>
      <c r="CZP6" s="372"/>
      <c r="CZQ6" s="372"/>
      <c r="CZR6" s="372"/>
      <c r="CZS6" s="372"/>
      <c r="CZT6" s="372"/>
      <c r="CZU6" s="372"/>
      <c r="CZV6" s="372"/>
      <c r="CZW6" s="372"/>
      <c r="CZX6" s="372"/>
      <c r="CZY6" s="372"/>
      <c r="CZZ6" s="372"/>
      <c r="DAA6" s="372"/>
      <c r="DAB6" s="372"/>
      <c r="DAC6" s="372"/>
      <c r="DAD6" s="372"/>
      <c r="DAE6" s="372"/>
      <c r="DAF6" s="372"/>
      <c r="DAG6" s="372"/>
      <c r="DAH6" s="372"/>
      <c r="DAI6" s="372"/>
      <c r="DAJ6" s="372"/>
      <c r="DAK6" s="372"/>
      <c r="DAL6" s="372"/>
      <c r="DAM6" s="372"/>
      <c r="DAN6" s="372"/>
      <c r="DAO6" s="372"/>
      <c r="DAP6" s="372"/>
      <c r="DAQ6" s="372"/>
      <c r="DAR6" s="372"/>
      <c r="DAS6" s="372"/>
      <c r="DAT6" s="372"/>
      <c r="DAU6" s="372"/>
      <c r="DAV6" s="372"/>
      <c r="DAW6" s="372"/>
      <c r="DAX6" s="372"/>
      <c r="DAY6" s="372"/>
      <c r="DAZ6" s="372"/>
      <c r="DBA6" s="372"/>
      <c r="DBB6" s="372"/>
      <c r="DBC6" s="372"/>
      <c r="DBD6" s="372"/>
      <c r="DBE6" s="372"/>
      <c r="DBF6" s="372"/>
      <c r="DBG6" s="372"/>
      <c r="DBH6" s="372"/>
      <c r="DBI6" s="372"/>
      <c r="DBJ6" s="372"/>
      <c r="DBK6" s="372"/>
      <c r="DBL6" s="372"/>
      <c r="DBM6" s="372"/>
      <c r="DBN6" s="372"/>
      <c r="DBO6" s="372"/>
      <c r="DBP6" s="372"/>
      <c r="DBQ6" s="372"/>
      <c r="DBR6" s="372"/>
      <c r="DBS6" s="372"/>
      <c r="DBT6" s="372"/>
      <c r="DBU6" s="372"/>
      <c r="DBV6" s="372"/>
      <c r="DBW6" s="372"/>
      <c r="DBX6" s="372"/>
      <c r="DBY6" s="372"/>
      <c r="DBZ6" s="372"/>
      <c r="DCA6" s="372"/>
      <c r="DCB6" s="372"/>
      <c r="DCC6" s="372"/>
      <c r="DCD6" s="372"/>
      <c r="DCE6" s="372"/>
      <c r="DCF6" s="372"/>
      <c r="DCG6" s="372"/>
      <c r="DCH6" s="372"/>
      <c r="DCI6" s="372"/>
      <c r="DCJ6" s="372"/>
      <c r="DCK6" s="372"/>
      <c r="DCL6" s="372"/>
      <c r="DCM6" s="372"/>
      <c r="DCN6" s="372"/>
      <c r="DCO6" s="372"/>
      <c r="DCP6" s="372"/>
      <c r="DCQ6" s="372"/>
      <c r="DCR6" s="372"/>
      <c r="DCS6" s="372"/>
      <c r="DCT6" s="372"/>
      <c r="DCU6" s="372"/>
      <c r="DCV6" s="372"/>
      <c r="DCW6" s="372"/>
      <c r="DCX6" s="372"/>
      <c r="DCY6" s="372"/>
      <c r="DCZ6" s="372"/>
      <c r="DDA6" s="372"/>
      <c r="DDB6" s="372"/>
      <c r="DDC6" s="372"/>
      <c r="DDD6" s="372"/>
      <c r="DDE6" s="372"/>
      <c r="DDF6" s="372"/>
      <c r="DDG6" s="372"/>
      <c r="DDH6" s="372"/>
      <c r="DDI6" s="372"/>
      <c r="DDJ6" s="372"/>
      <c r="DDK6" s="372"/>
      <c r="DDL6" s="372"/>
      <c r="DDM6" s="372"/>
      <c r="DDN6" s="372"/>
      <c r="DDO6" s="372"/>
      <c r="DDP6" s="372"/>
      <c r="DDQ6" s="372"/>
      <c r="DDR6" s="372"/>
      <c r="DDS6" s="372"/>
      <c r="DDT6" s="372"/>
      <c r="DDU6" s="372"/>
      <c r="DDV6" s="372"/>
      <c r="DDW6" s="372"/>
      <c r="DDX6" s="372"/>
      <c r="DDY6" s="372"/>
      <c r="DDZ6" s="372"/>
      <c r="DEA6" s="372"/>
      <c r="DEB6" s="372"/>
      <c r="DEC6" s="372"/>
      <c r="DED6" s="372"/>
      <c r="DEE6" s="372"/>
      <c r="DEF6" s="372"/>
      <c r="DEG6" s="372"/>
      <c r="DEH6" s="372"/>
      <c r="DEI6" s="372"/>
      <c r="DEJ6" s="372"/>
      <c r="DEK6" s="372"/>
      <c r="DEL6" s="372"/>
      <c r="DEM6" s="372"/>
      <c r="DEN6" s="372"/>
      <c r="DEO6" s="372"/>
      <c r="DEP6" s="372"/>
      <c r="DEQ6" s="372"/>
      <c r="DER6" s="372"/>
      <c r="DES6" s="372"/>
      <c r="DET6" s="372"/>
      <c r="DEU6" s="372"/>
      <c r="DEV6" s="372"/>
      <c r="DEW6" s="372"/>
      <c r="DEX6" s="372"/>
      <c r="DEY6" s="372"/>
      <c r="DEZ6" s="372"/>
      <c r="DFA6" s="372"/>
      <c r="DFB6" s="372"/>
      <c r="DFC6" s="372"/>
      <c r="DFD6" s="372"/>
      <c r="DFE6" s="372"/>
      <c r="DFF6" s="372"/>
      <c r="DFG6" s="372"/>
      <c r="DFH6" s="372"/>
      <c r="DFI6" s="372"/>
      <c r="DFJ6" s="372"/>
      <c r="DFK6" s="372"/>
      <c r="DFL6" s="372"/>
      <c r="DFM6" s="372"/>
      <c r="DFN6" s="372"/>
      <c r="DFO6" s="372"/>
      <c r="DFP6" s="372"/>
      <c r="DFQ6" s="372"/>
      <c r="DFR6" s="372"/>
      <c r="DFS6" s="372"/>
      <c r="DFT6" s="372"/>
      <c r="DFU6" s="372"/>
      <c r="DFV6" s="372"/>
      <c r="DFW6" s="372"/>
      <c r="DFX6" s="372"/>
      <c r="DFY6" s="372"/>
      <c r="DFZ6" s="372"/>
      <c r="DGA6" s="372"/>
      <c r="DGB6" s="372"/>
      <c r="DGC6" s="372"/>
      <c r="DGD6" s="372"/>
      <c r="DGE6" s="372"/>
      <c r="DGF6" s="372"/>
      <c r="DGG6" s="372"/>
      <c r="DGH6" s="372"/>
      <c r="DGI6" s="372"/>
      <c r="DGJ6" s="372"/>
      <c r="DGK6" s="372"/>
      <c r="DGL6" s="372"/>
      <c r="DGM6" s="372"/>
      <c r="DGN6" s="372"/>
      <c r="DGO6" s="372"/>
      <c r="DGP6" s="372"/>
      <c r="DGQ6" s="372"/>
      <c r="DGR6" s="372"/>
      <c r="DGS6" s="372"/>
      <c r="DGT6" s="372"/>
      <c r="DGU6" s="372"/>
      <c r="DGV6" s="372"/>
      <c r="DGW6" s="372"/>
      <c r="DGX6" s="372"/>
      <c r="DGY6" s="372"/>
      <c r="DGZ6" s="372"/>
      <c r="DHA6" s="372"/>
      <c r="DHB6" s="372"/>
      <c r="DHC6" s="372"/>
      <c r="DHD6" s="372"/>
      <c r="DHE6" s="372"/>
      <c r="DHF6" s="372"/>
      <c r="DHG6" s="372"/>
      <c r="DHH6" s="372"/>
      <c r="DHI6" s="372"/>
      <c r="DHJ6" s="372"/>
      <c r="DHK6" s="372"/>
      <c r="DHL6" s="372"/>
      <c r="DHM6" s="372"/>
      <c r="DHN6" s="372"/>
      <c r="DHO6" s="372"/>
      <c r="DHP6" s="372"/>
      <c r="DHQ6" s="372"/>
      <c r="DHR6" s="372"/>
      <c r="DHS6" s="372"/>
      <c r="DHT6" s="372"/>
      <c r="DHU6" s="372"/>
      <c r="DHV6" s="372"/>
      <c r="DHW6" s="372"/>
      <c r="DHX6" s="372"/>
      <c r="DHY6" s="372"/>
      <c r="DHZ6" s="372"/>
      <c r="DIA6" s="372"/>
      <c r="DIB6" s="372"/>
      <c r="DIC6" s="372"/>
      <c r="DID6" s="372"/>
      <c r="DIE6" s="372"/>
      <c r="DIF6" s="372"/>
      <c r="DIG6" s="372"/>
      <c r="DIH6" s="372"/>
      <c r="DII6" s="372"/>
      <c r="DIJ6" s="372"/>
      <c r="DIK6" s="372"/>
      <c r="DIL6" s="372"/>
      <c r="DIM6" s="372"/>
      <c r="DIN6" s="372"/>
      <c r="DIO6" s="372"/>
      <c r="DIP6" s="372"/>
      <c r="DIQ6" s="372"/>
      <c r="DIR6" s="372"/>
      <c r="DIS6" s="372"/>
      <c r="DIT6" s="372"/>
      <c r="DIU6" s="372"/>
      <c r="DIV6" s="372"/>
      <c r="DIW6" s="372"/>
      <c r="DIX6" s="372"/>
      <c r="DIY6" s="372"/>
      <c r="DIZ6" s="372"/>
      <c r="DJA6" s="372"/>
      <c r="DJB6" s="372"/>
      <c r="DJC6" s="372"/>
      <c r="DJD6" s="372"/>
      <c r="DJE6" s="372"/>
      <c r="DJF6" s="372"/>
      <c r="DJG6" s="372"/>
      <c r="DJH6" s="372"/>
      <c r="DJI6" s="372"/>
      <c r="DJJ6" s="372"/>
      <c r="DJK6" s="372"/>
      <c r="DJL6" s="372"/>
      <c r="DJM6" s="372"/>
      <c r="DJN6" s="372"/>
      <c r="DJO6" s="372"/>
      <c r="DJP6" s="372"/>
      <c r="DJQ6" s="372"/>
      <c r="DJR6" s="372"/>
      <c r="DJS6" s="372"/>
      <c r="DJT6" s="372"/>
      <c r="DJU6" s="372"/>
      <c r="DJV6" s="372"/>
      <c r="DJW6" s="372"/>
      <c r="DJX6" s="372"/>
      <c r="DJY6" s="372"/>
      <c r="DJZ6" s="372"/>
      <c r="DKA6" s="372"/>
      <c r="DKB6" s="372"/>
      <c r="DKC6" s="372"/>
      <c r="DKD6" s="372"/>
      <c r="DKE6" s="372"/>
      <c r="DKF6" s="372"/>
      <c r="DKG6" s="372"/>
      <c r="DKH6" s="372"/>
      <c r="DKI6" s="372"/>
      <c r="DKJ6" s="372"/>
      <c r="DKK6" s="372"/>
      <c r="DKL6" s="372"/>
      <c r="DKM6" s="372"/>
      <c r="DKN6" s="372"/>
      <c r="DKO6" s="372"/>
      <c r="DKP6" s="372"/>
      <c r="DKQ6" s="372"/>
      <c r="DKR6" s="372"/>
      <c r="DKS6" s="372"/>
      <c r="DKT6" s="372"/>
      <c r="DKU6" s="372"/>
      <c r="DKV6" s="372"/>
      <c r="DKW6" s="372"/>
      <c r="DKX6" s="372"/>
      <c r="DKY6" s="372"/>
      <c r="DKZ6" s="372"/>
      <c r="DLA6" s="372"/>
      <c r="DLB6" s="372"/>
      <c r="DLC6" s="372"/>
      <c r="DLD6" s="372"/>
      <c r="DLE6" s="372"/>
      <c r="DLF6" s="372"/>
      <c r="DLG6" s="372"/>
      <c r="DLH6" s="372"/>
      <c r="DLI6" s="372"/>
      <c r="DLJ6" s="372"/>
      <c r="DLK6" s="372"/>
      <c r="DLL6" s="372"/>
      <c r="DLM6" s="372"/>
      <c r="DLN6" s="372"/>
      <c r="DLO6" s="372"/>
      <c r="DLP6" s="372"/>
      <c r="DLQ6" s="372"/>
      <c r="DLR6" s="372"/>
      <c r="DLS6" s="372"/>
      <c r="DLT6" s="372"/>
      <c r="DLU6" s="372"/>
      <c r="DLV6" s="372"/>
      <c r="DLW6" s="372"/>
      <c r="DLX6" s="372"/>
      <c r="DLY6" s="372"/>
      <c r="DLZ6" s="372"/>
      <c r="DMA6" s="372"/>
      <c r="DMB6" s="372"/>
      <c r="DMC6" s="372"/>
      <c r="DMD6" s="372"/>
      <c r="DME6" s="372"/>
      <c r="DMF6" s="372"/>
      <c r="DMG6" s="372"/>
      <c r="DMH6" s="372"/>
      <c r="DMI6" s="372"/>
      <c r="DMJ6" s="372"/>
      <c r="DMK6" s="372"/>
      <c r="DML6" s="372"/>
      <c r="DMM6" s="372"/>
      <c r="DMN6" s="372"/>
      <c r="DMO6" s="372"/>
      <c r="DMP6" s="372"/>
      <c r="DMQ6" s="372"/>
      <c r="DMR6" s="372"/>
      <c r="DMS6" s="372"/>
      <c r="DMT6" s="372"/>
      <c r="DMU6" s="372"/>
      <c r="DMV6" s="372"/>
      <c r="DMW6" s="372"/>
      <c r="DMX6" s="372"/>
      <c r="DMY6" s="372"/>
      <c r="DMZ6" s="372"/>
      <c r="DNA6" s="372"/>
      <c r="DNB6" s="372"/>
      <c r="DNC6" s="372"/>
      <c r="DND6" s="372"/>
      <c r="DNE6" s="372"/>
      <c r="DNF6" s="372"/>
      <c r="DNG6" s="372"/>
      <c r="DNH6" s="372"/>
      <c r="DNI6" s="372"/>
      <c r="DNJ6" s="372"/>
      <c r="DNK6" s="372"/>
      <c r="DNL6" s="372"/>
      <c r="DNM6" s="372"/>
      <c r="DNN6" s="372"/>
      <c r="DNO6" s="372"/>
      <c r="DNP6" s="372"/>
      <c r="DNQ6" s="372"/>
      <c r="DNR6" s="372"/>
      <c r="DNS6" s="372"/>
      <c r="DNT6" s="372"/>
      <c r="DNU6" s="372"/>
      <c r="DNV6" s="372"/>
      <c r="DNW6" s="372"/>
      <c r="DNX6" s="372"/>
      <c r="DNY6" s="372"/>
      <c r="DNZ6" s="372"/>
      <c r="DOA6" s="372"/>
      <c r="DOB6" s="372"/>
      <c r="DOC6" s="372"/>
      <c r="DOD6" s="372"/>
      <c r="DOE6" s="372"/>
      <c r="DOF6" s="372"/>
      <c r="DOG6" s="372"/>
      <c r="DOH6" s="372"/>
      <c r="DOI6" s="372"/>
      <c r="DOJ6" s="372"/>
      <c r="DOK6" s="372"/>
      <c r="DOL6" s="372"/>
      <c r="DOM6" s="372"/>
      <c r="DON6" s="372"/>
      <c r="DOO6" s="372"/>
      <c r="DOP6" s="372"/>
      <c r="DOQ6" s="372"/>
      <c r="DOR6" s="372"/>
      <c r="DOS6" s="372"/>
      <c r="DOT6" s="372"/>
      <c r="DOU6" s="372"/>
      <c r="DOV6" s="372"/>
      <c r="DOW6" s="372"/>
      <c r="DOX6" s="372"/>
      <c r="DOY6" s="372"/>
      <c r="DOZ6" s="372"/>
      <c r="DPA6" s="372"/>
      <c r="DPB6" s="372"/>
      <c r="DPC6" s="372"/>
      <c r="DPD6" s="372"/>
      <c r="DPE6" s="372"/>
      <c r="DPF6" s="372"/>
      <c r="DPG6" s="372"/>
      <c r="DPH6" s="372"/>
      <c r="DPI6" s="372"/>
      <c r="DPJ6" s="372"/>
      <c r="DPK6" s="372"/>
      <c r="DPL6" s="372"/>
      <c r="DPM6" s="372"/>
      <c r="DPN6" s="372"/>
      <c r="DPO6" s="372"/>
      <c r="DPP6" s="372"/>
      <c r="DPQ6" s="372"/>
      <c r="DPR6" s="372"/>
      <c r="DPS6" s="372"/>
      <c r="DPT6" s="372"/>
      <c r="DPU6" s="372"/>
      <c r="DPV6" s="372"/>
      <c r="DPW6" s="372"/>
      <c r="DPX6" s="372"/>
      <c r="DPY6" s="372"/>
      <c r="DPZ6" s="372"/>
      <c r="DQA6" s="372"/>
      <c r="DQB6" s="372"/>
      <c r="DQC6" s="372"/>
      <c r="DQD6" s="372"/>
      <c r="DQE6" s="372"/>
      <c r="DQF6" s="372"/>
      <c r="DQG6" s="372"/>
      <c r="DQH6" s="372"/>
      <c r="DQI6" s="372"/>
      <c r="DQJ6" s="372"/>
      <c r="DQK6" s="372"/>
      <c r="DQL6" s="372"/>
      <c r="DQM6" s="372"/>
      <c r="DQN6" s="372"/>
      <c r="DQO6" s="372"/>
      <c r="DQP6" s="372"/>
      <c r="DQQ6" s="372"/>
      <c r="DQR6" s="372"/>
      <c r="DQS6" s="372"/>
      <c r="DQT6" s="372"/>
      <c r="DQU6" s="372"/>
      <c r="DQV6" s="372"/>
      <c r="DQW6" s="372"/>
      <c r="DQX6" s="372"/>
      <c r="DQY6" s="372"/>
      <c r="DQZ6" s="372"/>
      <c r="DRA6" s="372"/>
      <c r="DRB6" s="372"/>
      <c r="DRC6" s="372"/>
      <c r="DRD6" s="372"/>
      <c r="DRE6" s="372"/>
      <c r="DRF6" s="372"/>
      <c r="DRG6" s="372"/>
      <c r="DRH6" s="372"/>
      <c r="DRI6" s="372"/>
      <c r="DRJ6" s="372"/>
      <c r="DRK6" s="372"/>
      <c r="DRL6" s="372"/>
      <c r="DRM6" s="372"/>
      <c r="DRN6" s="372"/>
      <c r="DRO6" s="372"/>
      <c r="DRP6" s="372"/>
      <c r="DRQ6" s="372"/>
      <c r="DRR6" s="372"/>
      <c r="DRS6" s="372"/>
      <c r="DRT6" s="372"/>
      <c r="DRU6" s="372"/>
      <c r="DRV6" s="372"/>
      <c r="DRW6" s="372"/>
      <c r="DRX6" s="372"/>
      <c r="DRY6" s="372"/>
      <c r="DRZ6" s="372"/>
      <c r="DSA6" s="372"/>
      <c r="DSB6" s="372"/>
      <c r="DSC6" s="372"/>
      <c r="DSD6" s="372"/>
      <c r="DSE6" s="372"/>
      <c r="DSF6" s="372"/>
      <c r="DSG6" s="372"/>
      <c r="DSH6" s="372"/>
      <c r="DSI6" s="372"/>
      <c r="DSJ6" s="372"/>
      <c r="DSK6" s="372"/>
      <c r="DSL6" s="372"/>
      <c r="DSM6" s="372"/>
      <c r="DSN6" s="372"/>
      <c r="DSO6" s="372"/>
      <c r="DSP6" s="372"/>
      <c r="DSQ6" s="372"/>
      <c r="DSR6" s="372"/>
      <c r="DSS6" s="372"/>
      <c r="DST6" s="372"/>
      <c r="DSU6" s="372"/>
      <c r="DSV6" s="372"/>
      <c r="DSW6" s="372"/>
      <c r="DSX6" s="372"/>
      <c r="DSY6" s="372"/>
      <c r="DSZ6" s="372"/>
      <c r="DTA6" s="372"/>
      <c r="DTB6" s="372"/>
      <c r="DTC6" s="372"/>
      <c r="DTD6" s="372"/>
      <c r="DTE6" s="372"/>
      <c r="DTF6" s="372"/>
      <c r="DTG6" s="372"/>
      <c r="DTH6" s="372"/>
      <c r="DTI6" s="372"/>
      <c r="DTJ6" s="372"/>
      <c r="DTK6" s="372"/>
      <c r="DTL6" s="372"/>
      <c r="DTM6" s="372"/>
      <c r="DTN6" s="372"/>
      <c r="DTO6" s="372"/>
      <c r="DTP6" s="372"/>
      <c r="DTQ6" s="372"/>
      <c r="DTR6" s="372"/>
      <c r="DTS6" s="372"/>
      <c r="DTT6" s="372"/>
      <c r="DTU6" s="372"/>
      <c r="DTV6" s="372"/>
      <c r="DTW6" s="372"/>
      <c r="DTX6" s="372"/>
      <c r="DTY6" s="372"/>
      <c r="DTZ6" s="372"/>
      <c r="DUA6" s="372"/>
      <c r="DUB6" s="372"/>
      <c r="DUC6" s="372"/>
      <c r="DUD6" s="372"/>
      <c r="DUE6" s="372"/>
      <c r="DUF6" s="372"/>
      <c r="DUG6" s="372"/>
      <c r="DUH6" s="372"/>
      <c r="DUI6" s="372"/>
      <c r="DUJ6" s="372"/>
      <c r="DUK6" s="372"/>
      <c r="DUL6" s="372"/>
      <c r="DUM6" s="372"/>
      <c r="DUN6" s="372"/>
      <c r="DUO6" s="372"/>
      <c r="DUP6" s="372"/>
      <c r="DUQ6" s="372"/>
      <c r="DUR6" s="372"/>
      <c r="DUS6" s="372"/>
      <c r="DUT6" s="372"/>
      <c r="DUU6" s="372"/>
      <c r="DUV6" s="372"/>
      <c r="DUW6" s="372"/>
      <c r="DUX6" s="372"/>
      <c r="DUY6" s="372"/>
      <c r="DUZ6" s="372"/>
      <c r="DVA6" s="372"/>
      <c r="DVB6" s="372"/>
      <c r="DVC6" s="372"/>
      <c r="DVD6" s="372"/>
      <c r="DVE6" s="372"/>
      <c r="DVF6" s="372"/>
      <c r="DVG6" s="372"/>
      <c r="DVH6" s="372"/>
      <c r="DVI6" s="372"/>
      <c r="DVJ6" s="372"/>
      <c r="DVK6" s="372"/>
      <c r="DVL6" s="372"/>
      <c r="DVM6" s="372"/>
      <c r="DVN6" s="372"/>
      <c r="DVO6" s="372"/>
      <c r="DVP6" s="372"/>
      <c r="DVQ6" s="372"/>
      <c r="DVR6" s="372"/>
      <c r="DVS6" s="372"/>
      <c r="DVT6" s="372"/>
      <c r="DVU6" s="372"/>
      <c r="DVV6" s="372"/>
      <c r="DVW6" s="372"/>
      <c r="DVX6" s="372"/>
      <c r="DVY6" s="372"/>
      <c r="DVZ6" s="372"/>
      <c r="DWA6" s="372"/>
      <c r="DWB6" s="372"/>
      <c r="DWC6" s="372"/>
      <c r="DWD6" s="372"/>
      <c r="DWE6" s="372"/>
      <c r="DWF6" s="372"/>
      <c r="DWG6" s="372"/>
      <c r="DWH6" s="372"/>
      <c r="DWI6" s="372"/>
      <c r="DWJ6" s="372"/>
      <c r="DWK6" s="372"/>
      <c r="DWL6" s="372"/>
      <c r="DWM6" s="372"/>
      <c r="DWN6" s="372"/>
      <c r="DWO6" s="372"/>
      <c r="DWP6" s="372"/>
      <c r="DWQ6" s="372"/>
      <c r="DWR6" s="372"/>
      <c r="DWS6" s="372"/>
      <c r="DWT6" s="372"/>
      <c r="DWU6" s="372"/>
      <c r="DWV6" s="372"/>
      <c r="DWW6" s="372"/>
      <c r="DWX6" s="372"/>
      <c r="DWY6" s="372"/>
      <c r="DWZ6" s="372"/>
      <c r="DXA6" s="372"/>
      <c r="DXB6" s="372"/>
      <c r="DXC6" s="372"/>
      <c r="DXD6" s="372"/>
      <c r="DXE6" s="372"/>
      <c r="DXF6" s="372"/>
      <c r="DXG6" s="372"/>
      <c r="DXH6" s="372"/>
      <c r="DXI6" s="372"/>
      <c r="DXJ6" s="372"/>
      <c r="DXK6" s="372"/>
      <c r="DXL6" s="372"/>
      <c r="DXM6" s="372"/>
      <c r="DXN6" s="372"/>
      <c r="DXO6" s="372"/>
      <c r="DXP6" s="372"/>
      <c r="DXQ6" s="372"/>
      <c r="DXR6" s="372"/>
      <c r="DXS6" s="372"/>
      <c r="DXT6" s="372"/>
      <c r="DXU6" s="372"/>
      <c r="DXV6" s="372"/>
      <c r="DXW6" s="372"/>
      <c r="DXX6" s="372"/>
      <c r="DXY6" s="372"/>
      <c r="DXZ6" s="372"/>
      <c r="DYA6" s="372"/>
      <c r="DYB6" s="372"/>
      <c r="DYC6" s="372"/>
      <c r="DYD6" s="372"/>
      <c r="DYE6" s="372"/>
      <c r="DYF6" s="372"/>
      <c r="DYG6" s="372"/>
      <c r="DYH6" s="372"/>
      <c r="DYI6" s="372"/>
      <c r="DYJ6" s="372"/>
      <c r="DYK6" s="372"/>
      <c r="DYL6" s="372"/>
      <c r="DYM6" s="372"/>
      <c r="DYN6" s="372"/>
      <c r="DYO6" s="372"/>
      <c r="DYP6" s="372"/>
      <c r="DYQ6" s="372"/>
      <c r="DYR6" s="372"/>
      <c r="DYS6" s="372"/>
      <c r="DYT6" s="372"/>
      <c r="DYU6" s="372"/>
      <c r="DYV6" s="372"/>
      <c r="DYW6" s="372"/>
      <c r="DYX6" s="372"/>
      <c r="DYY6" s="372"/>
      <c r="DYZ6" s="372"/>
      <c r="DZA6" s="372"/>
      <c r="DZB6" s="372"/>
      <c r="DZC6" s="372"/>
      <c r="DZD6" s="372"/>
      <c r="DZE6" s="372"/>
      <c r="DZF6" s="372"/>
      <c r="DZG6" s="372"/>
      <c r="DZH6" s="372"/>
      <c r="DZI6" s="372"/>
      <c r="DZJ6" s="372"/>
      <c r="DZK6" s="372"/>
      <c r="DZL6" s="372"/>
      <c r="DZM6" s="372"/>
      <c r="DZN6" s="372"/>
      <c r="DZO6" s="372"/>
      <c r="DZP6" s="372"/>
      <c r="DZQ6" s="372"/>
      <c r="DZR6" s="372"/>
      <c r="DZS6" s="372"/>
      <c r="DZT6" s="372"/>
      <c r="DZU6" s="372"/>
      <c r="DZV6" s="372"/>
      <c r="DZW6" s="372"/>
      <c r="DZX6" s="372"/>
      <c r="DZY6" s="372"/>
      <c r="DZZ6" s="372"/>
      <c r="EAA6" s="372"/>
      <c r="EAB6" s="372"/>
      <c r="EAC6" s="372"/>
      <c r="EAD6" s="372"/>
      <c r="EAE6" s="372"/>
      <c r="EAF6" s="372"/>
      <c r="EAG6" s="372"/>
      <c r="EAH6" s="372"/>
      <c r="EAI6" s="372"/>
      <c r="EAJ6" s="372"/>
      <c r="EAK6" s="372"/>
      <c r="EAL6" s="372"/>
      <c r="EAM6" s="372"/>
      <c r="EAN6" s="372"/>
      <c r="EAO6" s="372"/>
      <c r="EAP6" s="372"/>
      <c r="EAQ6" s="372"/>
      <c r="EAR6" s="372"/>
      <c r="EAS6" s="372"/>
      <c r="EAT6" s="372"/>
      <c r="EAU6" s="372"/>
      <c r="EAV6" s="372"/>
      <c r="EAW6" s="372"/>
      <c r="EAX6" s="372"/>
      <c r="EAY6" s="372"/>
      <c r="EAZ6" s="372"/>
      <c r="EBA6" s="372"/>
      <c r="EBB6" s="372"/>
      <c r="EBC6" s="372"/>
      <c r="EBD6" s="372"/>
      <c r="EBE6" s="372"/>
      <c r="EBF6" s="372"/>
      <c r="EBG6" s="372"/>
      <c r="EBH6" s="372"/>
      <c r="EBI6" s="372"/>
      <c r="EBJ6" s="372"/>
      <c r="EBK6" s="372"/>
      <c r="EBL6" s="372"/>
      <c r="EBM6" s="372"/>
      <c r="EBN6" s="372"/>
      <c r="EBO6" s="372"/>
      <c r="EBP6" s="372"/>
      <c r="EBQ6" s="372"/>
      <c r="EBR6" s="372"/>
      <c r="EBS6" s="372"/>
      <c r="EBT6" s="372"/>
      <c r="EBU6" s="372"/>
      <c r="EBV6" s="372"/>
      <c r="EBW6" s="372"/>
      <c r="EBX6" s="372"/>
      <c r="EBY6" s="372"/>
      <c r="EBZ6" s="372"/>
      <c r="ECA6" s="372"/>
      <c r="ECB6" s="372"/>
      <c r="ECC6" s="372"/>
      <c r="ECD6" s="372"/>
      <c r="ECE6" s="372"/>
      <c r="ECF6" s="372"/>
      <c r="ECG6" s="372"/>
      <c r="ECH6" s="372"/>
      <c r="ECI6" s="372"/>
      <c r="ECJ6" s="372"/>
      <c r="ECK6" s="372"/>
      <c r="ECL6" s="372"/>
      <c r="ECM6" s="372"/>
      <c r="ECN6" s="372"/>
      <c r="ECO6" s="372"/>
      <c r="ECP6" s="372"/>
      <c r="ECQ6" s="372"/>
      <c r="ECR6" s="372"/>
      <c r="ECS6" s="372"/>
      <c r="ECT6" s="372"/>
      <c r="ECU6" s="372"/>
      <c r="ECV6" s="372"/>
      <c r="ECW6" s="372"/>
      <c r="ECX6" s="372"/>
      <c r="ECY6" s="372"/>
      <c r="ECZ6" s="372"/>
      <c r="EDA6" s="372"/>
      <c r="EDB6" s="372"/>
      <c r="EDC6" s="372"/>
      <c r="EDD6" s="372"/>
      <c r="EDE6" s="372"/>
      <c r="EDF6" s="372"/>
      <c r="EDG6" s="372"/>
      <c r="EDH6" s="372"/>
      <c r="EDI6" s="372"/>
      <c r="EDJ6" s="372"/>
      <c r="EDK6" s="372"/>
      <c r="EDL6" s="372"/>
      <c r="EDM6" s="372"/>
      <c r="EDN6" s="372"/>
      <c r="EDO6" s="372"/>
      <c r="EDP6" s="372"/>
      <c r="EDQ6" s="372"/>
      <c r="EDR6" s="372"/>
      <c r="EDS6" s="372"/>
      <c r="EDT6" s="372"/>
      <c r="EDU6" s="372"/>
      <c r="EDV6" s="372"/>
      <c r="EDW6" s="372"/>
      <c r="EDX6" s="372"/>
      <c r="EDY6" s="372"/>
      <c r="EDZ6" s="372"/>
      <c r="EEA6" s="372"/>
      <c r="EEB6" s="372"/>
      <c r="EEC6" s="372"/>
      <c r="EED6" s="372"/>
      <c r="EEE6" s="372"/>
      <c r="EEF6" s="372"/>
      <c r="EEG6" s="372"/>
      <c r="EEH6" s="372"/>
      <c r="EEI6" s="372"/>
      <c r="EEJ6" s="372"/>
      <c r="EEK6" s="372"/>
      <c r="EEL6" s="372"/>
      <c r="EEM6" s="372"/>
      <c r="EEN6" s="372"/>
      <c r="EEO6" s="372"/>
      <c r="EEP6" s="372"/>
      <c r="EEQ6" s="372"/>
      <c r="EER6" s="372"/>
      <c r="EES6" s="372"/>
      <c r="EET6" s="372"/>
      <c r="EEU6" s="372"/>
      <c r="EEV6" s="372"/>
      <c r="EEW6" s="372"/>
      <c r="EEX6" s="372"/>
      <c r="EEY6" s="372"/>
      <c r="EEZ6" s="372"/>
      <c r="EFA6" s="372"/>
      <c r="EFB6" s="372"/>
      <c r="EFC6" s="372"/>
      <c r="EFD6" s="372"/>
      <c r="EFE6" s="372"/>
      <c r="EFF6" s="372"/>
      <c r="EFG6" s="372"/>
      <c r="EFH6" s="372"/>
      <c r="EFI6" s="372"/>
      <c r="EFJ6" s="372"/>
      <c r="EFK6" s="372"/>
      <c r="EFL6" s="372"/>
      <c r="EFM6" s="372"/>
      <c r="EFN6" s="372"/>
      <c r="EFO6" s="372"/>
      <c r="EFP6" s="372"/>
      <c r="EFQ6" s="372"/>
      <c r="EFR6" s="372"/>
      <c r="EFS6" s="372"/>
      <c r="EFT6" s="372"/>
      <c r="EFU6" s="372"/>
      <c r="EFV6" s="372"/>
      <c r="EFW6" s="372"/>
      <c r="EFX6" s="372"/>
      <c r="EFY6" s="372"/>
      <c r="EFZ6" s="372"/>
      <c r="EGA6" s="372"/>
      <c r="EGB6" s="372"/>
      <c r="EGC6" s="372"/>
      <c r="EGD6" s="372"/>
      <c r="EGE6" s="372"/>
      <c r="EGF6" s="372"/>
      <c r="EGG6" s="372"/>
      <c r="EGH6" s="372"/>
      <c r="EGI6" s="372"/>
      <c r="EGJ6" s="372"/>
      <c r="EGK6" s="372"/>
      <c r="EGL6" s="372"/>
      <c r="EGM6" s="372"/>
      <c r="EGN6" s="372"/>
      <c r="EGO6" s="372"/>
      <c r="EGP6" s="372"/>
      <c r="EGQ6" s="372"/>
      <c r="EGR6" s="372"/>
      <c r="EGS6" s="372"/>
      <c r="EGT6" s="372"/>
      <c r="EGU6" s="372"/>
      <c r="EGV6" s="372"/>
      <c r="EGW6" s="372"/>
      <c r="EGX6" s="372"/>
      <c r="EGY6" s="372"/>
      <c r="EGZ6" s="372"/>
      <c r="EHA6" s="372"/>
      <c r="EHB6" s="372"/>
      <c r="EHC6" s="372"/>
      <c r="EHD6" s="372"/>
      <c r="EHE6" s="372"/>
      <c r="EHF6" s="372"/>
      <c r="EHG6" s="372"/>
      <c r="EHH6" s="372"/>
      <c r="EHI6" s="372"/>
      <c r="EHJ6" s="372"/>
      <c r="EHK6" s="372"/>
      <c r="EHL6" s="372"/>
      <c r="EHM6" s="372"/>
      <c r="EHN6" s="372"/>
      <c r="EHO6" s="372"/>
      <c r="EHP6" s="372"/>
      <c r="EHQ6" s="372"/>
      <c r="EHR6" s="372"/>
      <c r="EHS6" s="372"/>
      <c r="EHT6" s="372"/>
      <c r="EHU6" s="372"/>
      <c r="EHV6" s="372"/>
      <c r="EHW6" s="372"/>
      <c r="EHX6" s="372"/>
      <c r="EHY6" s="372"/>
      <c r="EHZ6" s="372"/>
      <c r="EIA6" s="372"/>
      <c r="EIB6" s="372"/>
      <c r="EIC6" s="372"/>
      <c r="EID6" s="372"/>
      <c r="EIE6" s="372"/>
      <c r="EIF6" s="372"/>
      <c r="EIG6" s="372"/>
      <c r="EIH6" s="372"/>
      <c r="EII6" s="372"/>
      <c r="EIJ6" s="372"/>
      <c r="EIK6" s="372"/>
      <c r="EIL6" s="372"/>
      <c r="EIM6" s="372"/>
      <c r="EIN6" s="372"/>
      <c r="EIO6" s="372"/>
      <c r="EIP6" s="372"/>
      <c r="EIQ6" s="372"/>
      <c r="EIR6" s="372"/>
      <c r="EIS6" s="372"/>
      <c r="EIT6" s="372"/>
      <c r="EIU6" s="372"/>
      <c r="EIV6" s="372"/>
      <c r="EIW6" s="372"/>
      <c r="EIX6" s="372"/>
      <c r="EIY6" s="372"/>
      <c r="EIZ6" s="372"/>
      <c r="EJA6" s="372"/>
      <c r="EJB6" s="372"/>
      <c r="EJC6" s="372"/>
      <c r="EJD6" s="372"/>
      <c r="EJE6" s="372"/>
      <c r="EJF6" s="372"/>
      <c r="EJG6" s="372"/>
      <c r="EJH6" s="372"/>
      <c r="EJI6" s="372"/>
      <c r="EJJ6" s="372"/>
      <c r="EJK6" s="372"/>
      <c r="EJL6" s="372"/>
      <c r="EJM6" s="372"/>
      <c r="EJN6" s="372"/>
      <c r="EJO6" s="372"/>
      <c r="EJP6" s="372"/>
      <c r="EJQ6" s="372"/>
      <c r="EJR6" s="372"/>
      <c r="EJS6" s="372"/>
      <c r="EJT6" s="372"/>
      <c r="EJU6" s="372"/>
      <c r="EJV6" s="372"/>
      <c r="EJW6" s="372"/>
      <c r="EJX6" s="372"/>
      <c r="EJY6" s="372"/>
      <c r="EJZ6" s="372"/>
      <c r="EKA6" s="372"/>
      <c r="EKB6" s="372"/>
      <c r="EKC6" s="372"/>
      <c r="EKD6" s="372"/>
      <c r="EKE6" s="372"/>
      <c r="EKF6" s="372"/>
      <c r="EKG6" s="372"/>
      <c r="EKH6" s="372"/>
      <c r="EKI6" s="372"/>
      <c r="EKJ6" s="372"/>
      <c r="EKK6" s="372"/>
      <c r="EKL6" s="372"/>
      <c r="EKM6" s="372"/>
      <c r="EKN6" s="372"/>
      <c r="EKO6" s="372"/>
      <c r="EKP6" s="372"/>
      <c r="EKQ6" s="372"/>
      <c r="EKR6" s="372"/>
      <c r="EKS6" s="372"/>
      <c r="EKT6" s="372"/>
      <c r="EKU6" s="372"/>
      <c r="EKV6" s="372"/>
      <c r="EKW6" s="372"/>
      <c r="EKX6" s="372"/>
      <c r="EKY6" s="372"/>
      <c r="EKZ6" s="372"/>
      <c r="ELA6" s="372"/>
      <c r="ELB6" s="372"/>
      <c r="ELC6" s="372"/>
      <c r="ELD6" s="372"/>
      <c r="ELE6" s="372"/>
      <c r="ELF6" s="372"/>
      <c r="ELG6" s="372"/>
      <c r="ELH6" s="372"/>
      <c r="ELI6" s="372"/>
      <c r="ELJ6" s="372"/>
      <c r="ELK6" s="372"/>
      <c r="ELL6" s="372"/>
      <c r="ELM6" s="372"/>
      <c r="ELN6" s="372"/>
      <c r="ELO6" s="372"/>
      <c r="ELP6" s="372"/>
      <c r="ELQ6" s="372"/>
      <c r="ELR6" s="372"/>
      <c r="ELS6" s="372"/>
      <c r="ELT6" s="372"/>
      <c r="ELU6" s="372"/>
      <c r="ELV6" s="372"/>
      <c r="ELW6" s="372"/>
      <c r="ELX6" s="372"/>
      <c r="ELY6" s="372"/>
      <c r="ELZ6" s="372"/>
      <c r="EMA6" s="372"/>
      <c r="EMB6" s="372"/>
      <c r="EMC6" s="372"/>
      <c r="EMD6" s="372"/>
      <c r="EME6" s="372"/>
      <c r="EMF6" s="372"/>
      <c r="EMG6" s="372"/>
      <c r="EMH6" s="372"/>
      <c r="EMI6" s="372"/>
      <c r="EMJ6" s="372"/>
      <c r="EMK6" s="372"/>
      <c r="EML6" s="372"/>
      <c r="EMM6" s="372"/>
      <c r="EMN6" s="372"/>
      <c r="EMO6" s="372"/>
      <c r="EMP6" s="372"/>
      <c r="EMQ6" s="372"/>
      <c r="EMR6" s="372"/>
      <c r="EMS6" s="372"/>
      <c r="EMT6" s="372"/>
      <c r="EMU6" s="372"/>
      <c r="EMV6" s="372"/>
      <c r="EMW6" s="372"/>
      <c r="EMX6" s="372"/>
      <c r="EMY6" s="372"/>
      <c r="EMZ6" s="372"/>
      <c r="ENA6" s="372"/>
      <c r="ENB6" s="372"/>
      <c r="ENC6" s="372"/>
      <c r="END6" s="372"/>
      <c r="ENE6" s="372"/>
      <c r="ENF6" s="372"/>
      <c r="ENG6" s="372"/>
      <c r="ENH6" s="372"/>
      <c r="ENI6" s="372"/>
      <c r="ENJ6" s="372"/>
      <c r="ENK6" s="372"/>
      <c r="ENL6" s="372"/>
      <c r="ENM6" s="372"/>
      <c r="ENN6" s="372"/>
      <c r="ENO6" s="372"/>
      <c r="ENP6" s="372"/>
      <c r="ENQ6" s="372"/>
      <c r="ENR6" s="372"/>
      <c r="ENS6" s="372"/>
      <c r="ENT6" s="372"/>
      <c r="ENU6" s="372"/>
      <c r="ENV6" s="372"/>
      <c r="ENW6" s="372"/>
      <c r="ENX6" s="372"/>
      <c r="ENY6" s="372"/>
      <c r="ENZ6" s="372"/>
      <c r="EOA6" s="372"/>
      <c r="EOB6" s="372"/>
      <c r="EOC6" s="372"/>
      <c r="EOD6" s="372"/>
      <c r="EOE6" s="372"/>
      <c r="EOF6" s="372"/>
      <c r="EOG6" s="372"/>
      <c r="EOH6" s="372"/>
      <c r="EOI6" s="372"/>
      <c r="EOJ6" s="372"/>
      <c r="EOK6" s="372"/>
      <c r="EOL6" s="372"/>
      <c r="EOM6" s="372"/>
      <c r="EON6" s="372"/>
      <c r="EOO6" s="372"/>
      <c r="EOP6" s="372"/>
      <c r="EOQ6" s="372"/>
      <c r="EOR6" s="372"/>
      <c r="EOS6" s="372"/>
      <c r="EOT6" s="372"/>
      <c r="EOU6" s="372"/>
      <c r="EOV6" s="372"/>
      <c r="EOW6" s="372"/>
      <c r="EOX6" s="372"/>
      <c r="EOY6" s="372"/>
      <c r="EOZ6" s="372"/>
      <c r="EPA6" s="372"/>
      <c r="EPB6" s="372"/>
      <c r="EPC6" s="372"/>
      <c r="EPD6" s="372"/>
      <c r="EPE6" s="372"/>
      <c r="EPF6" s="372"/>
      <c r="EPG6" s="372"/>
      <c r="EPH6" s="372"/>
      <c r="EPI6" s="372"/>
      <c r="EPJ6" s="372"/>
      <c r="EPK6" s="372"/>
      <c r="EPL6" s="372"/>
      <c r="EPM6" s="372"/>
      <c r="EPN6" s="372"/>
      <c r="EPO6" s="372"/>
      <c r="EPP6" s="372"/>
      <c r="EPQ6" s="372"/>
      <c r="EPR6" s="372"/>
      <c r="EPS6" s="372"/>
      <c r="EPT6" s="372"/>
      <c r="EPU6" s="372"/>
      <c r="EPV6" s="372"/>
      <c r="EPW6" s="372"/>
      <c r="EPX6" s="372"/>
      <c r="EPY6" s="372"/>
      <c r="EPZ6" s="372"/>
      <c r="EQA6" s="372"/>
      <c r="EQB6" s="372"/>
      <c r="EQC6" s="372"/>
      <c r="EQD6" s="372"/>
      <c r="EQE6" s="372"/>
      <c r="EQF6" s="372"/>
      <c r="EQG6" s="372"/>
      <c r="EQH6" s="372"/>
      <c r="EQI6" s="372"/>
      <c r="EQJ6" s="372"/>
      <c r="EQK6" s="372"/>
      <c r="EQL6" s="372"/>
      <c r="EQM6" s="372"/>
      <c r="EQN6" s="372"/>
      <c r="EQO6" s="372"/>
      <c r="EQP6" s="372"/>
      <c r="EQQ6" s="372"/>
      <c r="EQR6" s="372"/>
      <c r="EQS6" s="372"/>
      <c r="EQT6" s="372"/>
      <c r="EQU6" s="372"/>
      <c r="EQV6" s="372"/>
      <c r="EQW6" s="372"/>
      <c r="EQX6" s="372"/>
      <c r="EQY6" s="372"/>
      <c r="EQZ6" s="372"/>
      <c r="ERA6" s="372"/>
      <c r="ERB6" s="372"/>
      <c r="ERC6" s="372"/>
      <c r="ERD6" s="372"/>
      <c r="ERE6" s="372"/>
      <c r="ERF6" s="372"/>
      <c r="ERG6" s="372"/>
      <c r="ERH6" s="372"/>
      <c r="ERI6" s="372"/>
      <c r="ERJ6" s="372"/>
      <c r="ERK6" s="372"/>
      <c r="ERL6" s="372"/>
      <c r="ERM6" s="372"/>
      <c r="ERN6" s="372"/>
      <c r="ERO6" s="372"/>
      <c r="ERP6" s="372"/>
      <c r="ERQ6" s="372"/>
      <c r="ERR6" s="372"/>
      <c r="ERS6" s="372"/>
      <c r="ERT6" s="372"/>
      <c r="ERU6" s="372"/>
      <c r="ERV6" s="372"/>
      <c r="ERW6" s="372"/>
      <c r="ERX6" s="372"/>
      <c r="ERY6" s="372"/>
      <c r="ERZ6" s="372"/>
      <c r="ESA6" s="372"/>
      <c r="ESB6" s="372"/>
      <c r="ESC6" s="372"/>
      <c r="ESD6" s="372"/>
      <c r="ESE6" s="372"/>
      <c r="ESF6" s="372"/>
      <c r="ESG6" s="372"/>
      <c r="ESH6" s="372"/>
      <c r="ESI6" s="372"/>
      <c r="ESJ6" s="372"/>
      <c r="ESK6" s="372"/>
      <c r="ESL6" s="372"/>
      <c r="ESM6" s="372"/>
      <c r="ESN6" s="372"/>
      <c r="ESO6" s="372"/>
      <c r="ESP6" s="372"/>
      <c r="ESQ6" s="372"/>
      <c r="ESR6" s="372"/>
      <c r="ESS6" s="372"/>
      <c r="EST6" s="372"/>
      <c r="ESU6" s="372"/>
      <c r="ESV6" s="372"/>
      <c r="ESW6" s="372"/>
      <c r="ESX6" s="372"/>
      <c r="ESY6" s="372"/>
      <c r="ESZ6" s="372"/>
      <c r="ETA6" s="372"/>
      <c r="ETB6" s="372"/>
      <c r="ETC6" s="372"/>
      <c r="ETD6" s="372"/>
      <c r="ETE6" s="372"/>
      <c r="ETF6" s="372"/>
      <c r="ETG6" s="372"/>
      <c r="ETH6" s="372"/>
      <c r="ETI6" s="372"/>
      <c r="ETJ6" s="372"/>
      <c r="ETK6" s="372"/>
      <c r="ETL6" s="372"/>
      <c r="ETM6" s="372"/>
      <c r="ETN6" s="372"/>
      <c r="ETO6" s="372"/>
      <c r="ETP6" s="372"/>
      <c r="ETQ6" s="372"/>
      <c r="ETR6" s="372"/>
      <c r="ETS6" s="372"/>
      <c r="ETT6" s="372"/>
      <c r="ETU6" s="372"/>
      <c r="ETV6" s="372"/>
      <c r="ETW6" s="372"/>
      <c r="ETX6" s="372"/>
      <c r="ETY6" s="372"/>
      <c r="ETZ6" s="372"/>
      <c r="EUA6" s="372"/>
      <c r="EUB6" s="372"/>
      <c r="EUC6" s="372"/>
      <c r="EUD6" s="372"/>
      <c r="EUE6" s="372"/>
      <c r="EUF6" s="372"/>
      <c r="EUG6" s="372"/>
      <c r="EUH6" s="372"/>
      <c r="EUI6" s="372"/>
      <c r="EUJ6" s="372"/>
      <c r="EUK6" s="372"/>
      <c r="EUL6" s="372"/>
      <c r="EUM6" s="372"/>
      <c r="EUN6" s="372"/>
      <c r="EUO6" s="372"/>
      <c r="EUP6" s="372"/>
      <c r="EUQ6" s="372"/>
      <c r="EUR6" s="372"/>
      <c r="EUS6" s="372"/>
      <c r="EUT6" s="372"/>
      <c r="EUU6" s="372"/>
      <c r="EUV6" s="372"/>
      <c r="EUW6" s="372"/>
      <c r="EUX6" s="372"/>
      <c r="EUY6" s="372"/>
      <c r="EUZ6" s="372"/>
      <c r="EVA6" s="372"/>
      <c r="EVB6" s="372"/>
      <c r="EVC6" s="372"/>
      <c r="EVD6" s="372"/>
      <c r="EVE6" s="372"/>
      <c r="EVF6" s="372"/>
      <c r="EVG6" s="372"/>
      <c r="EVH6" s="372"/>
      <c r="EVI6" s="372"/>
      <c r="EVJ6" s="372"/>
      <c r="EVK6" s="372"/>
      <c r="EVL6" s="372"/>
      <c r="EVM6" s="372"/>
      <c r="EVN6" s="372"/>
      <c r="EVO6" s="372"/>
      <c r="EVP6" s="372"/>
      <c r="EVQ6" s="372"/>
      <c r="EVR6" s="372"/>
      <c r="EVS6" s="372"/>
      <c r="EVT6" s="372"/>
      <c r="EVU6" s="372"/>
      <c r="EVV6" s="372"/>
      <c r="EVW6" s="372"/>
      <c r="EVX6" s="372"/>
      <c r="EVY6" s="372"/>
      <c r="EVZ6" s="372"/>
      <c r="EWA6" s="372"/>
      <c r="EWB6" s="372"/>
      <c r="EWC6" s="372"/>
      <c r="EWD6" s="372"/>
      <c r="EWE6" s="372"/>
      <c r="EWF6" s="372"/>
      <c r="EWG6" s="372"/>
      <c r="EWH6" s="372"/>
      <c r="EWI6" s="372"/>
      <c r="EWJ6" s="372"/>
      <c r="EWK6" s="372"/>
      <c r="EWL6" s="372"/>
      <c r="EWM6" s="372"/>
      <c r="EWN6" s="372"/>
      <c r="EWO6" s="372"/>
      <c r="EWP6" s="372"/>
      <c r="EWQ6" s="372"/>
      <c r="EWR6" s="372"/>
      <c r="EWS6" s="372"/>
      <c r="EWT6" s="372"/>
      <c r="EWU6" s="372"/>
      <c r="EWV6" s="372"/>
      <c r="EWW6" s="372"/>
      <c r="EWX6" s="372"/>
      <c r="EWY6" s="372"/>
      <c r="EWZ6" s="372"/>
      <c r="EXA6" s="372"/>
      <c r="EXB6" s="372"/>
      <c r="EXC6" s="372"/>
      <c r="EXD6" s="372"/>
      <c r="EXE6" s="372"/>
      <c r="EXF6" s="372"/>
      <c r="EXG6" s="372"/>
      <c r="EXH6" s="372"/>
      <c r="EXI6" s="372"/>
      <c r="EXJ6" s="372"/>
      <c r="EXK6" s="372"/>
      <c r="EXL6" s="372"/>
      <c r="EXM6" s="372"/>
      <c r="EXN6" s="372"/>
      <c r="EXO6" s="372"/>
      <c r="EXP6" s="372"/>
      <c r="EXQ6" s="372"/>
      <c r="EXR6" s="372"/>
      <c r="EXS6" s="372"/>
      <c r="EXT6" s="372"/>
      <c r="EXU6" s="372"/>
      <c r="EXV6" s="372"/>
      <c r="EXW6" s="372"/>
      <c r="EXX6" s="372"/>
      <c r="EXY6" s="372"/>
      <c r="EXZ6" s="372"/>
      <c r="EYA6" s="372"/>
      <c r="EYB6" s="372"/>
      <c r="EYC6" s="372"/>
      <c r="EYD6" s="372"/>
      <c r="EYE6" s="372"/>
      <c r="EYF6" s="372"/>
      <c r="EYG6" s="372"/>
      <c r="EYH6" s="372"/>
      <c r="EYI6" s="372"/>
      <c r="EYJ6" s="372"/>
      <c r="EYK6" s="372"/>
      <c r="EYL6" s="372"/>
      <c r="EYM6" s="372"/>
      <c r="EYN6" s="372"/>
      <c r="EYO6" s="372"/>
      <c r="EYP6" s="372"/>
      <c r="EYQ6" s="372"/>
      <c r="EYR6" s="372"/>
      <c r="EYS6" s="372"/>
      <c r="EYT6" s="372"/>
      <c r="EYU6" s="372"/>
      <c r="EYV6" s="372"/>
      <c r="EYW6" s="372"/>
      <c r="EYX6" s="372"/>
      <c r="EYY6" s="372"/>
      <c r="EYZ6" s="372"/>
      <c r="EZA6" s="372"/>
      <c r="EZB6" s="372"/>
      <c r="EZC6" s="372"/>
      <c r="EZD6" s="372"/>
      <c r="EZE6" s="372"/>
      <c r="EZF6" s="372"/>
      <c r="EZG6" s="372"/>
      <c r="EZH6" s="372"/>
      <c r="EZI6" s="372"/>
      <c r="EZJ6" s="372"/>
      <c r="EZK6" s="372"/>
      <c r="EZL6" s="372"/>
      <c r="EZM6" s="372"/>
      <c r="EZN6" s="372"/>
      <c r="EZO6" s="372"/>
      <c r="EZP6" s="372"/>
      <c r="EZQ6" s="372"/>
      <c r="EZR6" s="372"/>
      <c r="EZS6" s="372"/>
      <c r="EZT6" s="372"/>
      <c r="EZU6" s="372"/>
      <c r="EZV6" s="372"/>
      <c r="EZW6" s="372"/>
      <c r="EZX6" s="372"/>
      <c r="EZY6" s="372"/>
      <c r="EZZ6" s="372"/>
      <c r="FAA6" s="372"/>
      <c r="FAB6" s="372"/>
      <c r="FAC6" s="372"/>
      <c r="FAD6" s="372"/>
      <c r="FAE6" s="372"/>
      <c r="FAF6" s="372"/>
      <c r="FAG6" s="372"/>
      <c r="FAH6" s="372"/>
      <c r="FAI6" s="372"/>
      <c r="FAJ6" s="372"/>
      <c r="FAK6" s="372"/>
      <c r="FAL6" s="372"/>
      <c r="FAM6" s="372"/>
      <c r="FAN6" s="372"/>
      <c r="FAO6" s="372"/>
      <c r="FAP6" s="372"/>
      <c r="FAQ6" s="372"/>
      <c r="FAR6" s="372"/>
      <c r="FAS6" s="372"/>
      <c r="FAT6" s="372"/>
      <c r="FAU6" s="372"/>
      <c r="FAV6" s="372"/>
      <c r="FAW6" s="372"/>
      <c r="FAX6" s="372"/>
      <c r="FAY6" s="372"/>
      <c r="FAZ6" s="372"/>
      <c r="FBA6" s="372"/>
      <c r="FBB6" s="372"/>
      <c r="FBC6" s="372"/>
      <c r="FBD6" s="372"/>
      <c r="FBE6" s="372"/>
      <c r="FBF6" s="372"/>
      <c r="FBG6" s="372"/>
      <c r="FBH6" s="372"/>
      <c r="FBI6" s="372"/>
      <c r="FBJ6" s="372"/>
      <c r="FBK6" s="372"/>
      <c r="FBL6" s="372"/>
      <c r="FBM6" s="372"/>
      <c r="FBN6" s="372"/>
      <c r="FBO6" s="372"/>
      <c r="FBP6" s="372"/>
      <c r="FBQ6" s="372"/>
      <c r="FBR6" s="372"/>
      <c r="FBS6" s="372"/>
      <c r="FBT6" s="372"/>
      <c r="FBU6" s="372"/>
      <c r="FBV6" s="372"/>
      <c r="FBW6" s="372"/>
      <c r="FBX6" s="372"/>
      <c r="FBY6" s="372"/>
      <c r="FBZ6" s="372"/>
      <c r="FCA6" s="372"/>
      <c r="FCB6" s="372"/>
      <c r="FCC6" s="372"/>
      <c r="FCD6" s="372"/>
      <c r="FCE6" s="372"/>
      <c r="FCF6" s="372"/>
      <c r="FCG6" s="372"/>
      <c r="FCH6" s="372"/>
      <c r="FCI6" s="372"/>
      <c r="FCJ6" s="372"/>
      <c r="FCK6" s="372"/>
      <c r="FCL6" s="372"/>
      <c r="FCM6" s="372"/>
      <c r="FCN6" s="372"/>
      <c r="FCO6" s="372"/>
      <c r="FCP6" s="372"/>
      <c r="FCQ6" s="372"/>
      <c r="FCR6" s="372"/>
      <c r="FCS6" s="372"/>
      <c r="FCT6" s="372"/>
      <c r="FCU6" s="372"/>
      <c r="FCV6" s="372"/>
      <c r="FCW6" s="372"/>
      <c r="FCX6" s="372"/>
      <c r="FCY6" s="372"/>
      <c r="FCZ6" s="372"/>
      <c r="FDA6" s="372"/>
      <c r="FDB6" s="372"/>
      <c r="FDC6" s="372"/>
      <c r="FDD6" s="372"/>
      <c r="FDE6" s="372"/>
      <c r="FDF6" s="372"/>
      <c r="FDG6" s="372"/>
      <c r="FDH6" s="372"/>
      <c r="FDI6" s="372"/>
      <c r="FDJ6" s="372"/>
      <c r="FDK6" s="372"/>
      <c r="FDL6" s="372"/>
      <c r="FDM6" s="372"/>
      <c r="FDN6" s="372"/>
      <c r="FDO6" s="372"/>
      <c r="FDP6" s="372"/>
      <c r="FDQ6" s="372"/>
      <c r="FDR6" s="372"/>
      <c r="FDS6" s="372"/>
      <c r="FDT6" s="372"/>
      <c r="FDU6" s="372"/>
      <c r="FDV6" s="372"/>
      <c r="FDW6" s="372"/>
      <c r="FDX6" s="372"/>
      <c r="FDY6" s="372"/>
      <c r="FDZ6" s="372"/>
      <c r="FEA6" s="372"/>
      <c r="FEB6" s="372"/>
      <c r="FEC6" s="372"/>
      <c r="FED6" s="372"/>
      <c r="FEE6" s="372"/>
      <c r="FEF6" s="372"/>
      <c r="FEG6" s="372"/>
      <c r="FEH6" s="372"/>
      <c r="FEI6" s="372"/>
      <c r="FEJ6" s="372"/>
      <c r="FEK6" s="372"/>
      <c r="FEL6" s="372"/>
      <c r="FEM6" s="372"/>
      <c r="FEN6" s="372"/>
      <c r="FEO6" s="372"/>
      <c r="FEP6" s="372"/>
      <c r="FEQ6" s="372"/>
      <c r="FER6" s="372"/>
      <c r="FES6" s="372"/>
      <c r="FET6" s="372"/>
      <c r="FEU6" s="372"/>
      <c r="FEV6" s="372"/>
      <c r="FEW6" s="372"/>
      <c r="FEX6" s="372"/>
      <c r="FEY6" s="372"/>
      <c r="FEZ6" s="372"/>
      <c r="FFA6" s="372"/>
      <c r="FFB6" s="372"/>
      <c r="FFC6" s="372"/>
      <c r="FFD6" s="372"/>
      <c r="FFE6" s="372"/>
      <c r="FFF6" s="372"/>
      <c r="FFG6" s="372"/>
      <c r="FFH6" s="372"/>
      <c r="FFI6" s="372"/>
      <c r="FFJ6" s="372"/>
      <c r="FFK6" s="372"/>
      <c r="FFL6" s="372"/>
      <c r="FFM6" s="372"/>
      <c r="FFN6" s="372"/>
      <c r="FFO6" s="372"/>
      <c r="FFP6" s="372"/>
      <c r="FFQ6" s="372"/>
      <c r="FFR6" s="372"/>
      <c r="FFS6" s="372"/>
      <c r="FFT6" s="372"/>
      <c r="FFU6" s="372"/>
      <c r="FFV6" s="372"/>
      <c r="FFW6" s="372"/>
      <c r="FFX6" s="372"/>
      <c r="FFY6" s="372"/>
      <c r="FFZ6" s="372"/>
      <c r="FGA6" s="372"/>
      <c r="FGB6" s="372"/>
      <c r="FGC6" s="372"/>
      <c r="FGD6" s="372"/>
      <c r="FGE6" s="372"/>
      <c r="FGF6" s="372"/>
      <c r="FGG6" s="372"/>
      <c r="FGH6" s="372"/>
      <c r="FGI6" s="372"/>
      <c r="FGJ6" s="372"/>
      <c r="FGK6" s="372"/>
      <c r="FGL6" s="372"/>
      <c r="FGM6" s="372"/>
      <c r="FGN6" s="372"/>
      <c r="FGO6" s="372"/>
      <c r="FGP6" s="372"/>
      <c r="FGQ6" s="372"/>
      <c r="FGR6" s="372"/>
      <c r="FGS6" s="372"/>
      <c r="FGT6" s="372"/>
      <c r="FGU6" s="372"/>
      <c r="FGV6" s="372"/>
      <c r="FGW6" s="372"/>
      <c r="FGX6" s="372"/>
      <c r="FGY6" s="372"/>
      <c r="FGZ6" s="372"/>
      <c r="FHA6" s="372"/>
      <c r="FHB6" s="372"/>
      <c r="FHC6" s="372"/>
      <c r="FHD6" s="372"/>
      <c r="FHE6" s="372"/>
      <c r="FHF6" s="372"/>
      <c r="FHG6" s="372"/>
      <c r="FHH6" s="372"/>
      <c r="FHI6" s="372"/>
      <c r="FHJ6" s="372"/>
      <c r="FHK6" s="372"/>
      <c r="FHL6" s="372"/>
      <c r="FHM6" s="372"/>
      <c r="FHN6" s="372"/>
      <c r="FHO6" s="372"/>
      <c r="FHP6" s="372"/>
      <c r="FHQ6" s="372"/>
      <c r="FHR6" s="372"/>
      <c r="FHS6" s="372"/>
      <c r="FHT6" s="372"/>
      <c r="FHU6" s="372"/>
      <c r="FHV6" s="372"/>
      <c r="FHW6" s="372"/>
      <c r="FHX6" s="372"/>
      <c r="FHY6" s="372"/>
      <c r="FHZ6" s="372"/>
      <c r="FIA6" s="372"/>
      <c r="FIB6" s="372"/>
      <c r="FIC6" s="372"/>
      <c r="FID6" s="372"/>
      <c r="FIE6" s="372"/>
      <c r="FIF6" s="372"/>
      <c r="FIG6" s="372"/>
      <c r="FIH6" s="372"/>
      <c r="FII6" s="372"/>
      <c r="FIJ6" s="372"/>
      <c r="FIK6" s="372"/>
      <c r="FIL6" s="372"/>
      <c r="FIM6" s="372"/>
      <c r="FIN6" s="372"/>
      <c r="FIO6" s="372"/>
      <c r="FIP6" s="372"/>
      <c r="FIQ6" s="372"/>
      <c r="FIR6" s="372"/>
      <c r="FIS6" s="372"/>
      <c r="FIT6" s="372"/>
      <c r="FIU6" s="372"/>
      <c r="FIV6" s="372"/>
      <c r="FIW6" s="372"/>
      <c r="FIX6" s="372"/>
      <c r="FIY6" s="372"/>
      <c r="FIZ6" s="372"/>
      <c r="FJA6" s="372"/>
      <c r="FJB6" s="372"/>
      <c r="FJC6" s="372"/>
      <c r="FJD6" s="372"/>
      <c r="FJE6" s="372"/>
      <c r="FJF6" s="372"/>
      <c r="FJG6" s="372"/>
      <c r="FJH6" s="372"/>
      <c r="FJI6" s="372"/>
      <c r="FJJ6" s="372"/>
      <c r="FJK6" s="372"/>
      <c r="FJL6" s="372"/>
      <c r="FJM6" s="372"/>
      <c r="FJN6" s="372"/>
      <c r="FJO6" s="372"/>
      <c r="FJP6" s="372"/>
      <c r="FJQ6" s="372"/>
      <c r="FJR6" s="372"/>
      <c r="FJS6" s="372"/>
      <c r="FJT6" s="372"/>
      <c r="FJU6" s="372"/>
      <c r="FJV6" s="372"/>
      <c r="FJW6" s="372"/>
      <c r="FJX6" s="372"/>
      <c r="FJY6" s="372"/>
      <c r="FJZ6" s="372"/>
      <c r="FKA6" s="372"/>
      <c r="FKB6" s="372"/>
      <c r="FKC6" s="372"/>
      <c r="FKD6" s="372"/>
      <c r="FKE6" s="372"/>
      <c r="FKF6" s="372"/>
      <c r="FKG6" s="372"/>
      <c r="FKH6" s="372"/>
      <c r="FKI6" s="372"/>
      <c r="FKJ6" s="372"/>
      <c r="FKK6" s="372"/>
      <c r="FKL6" s="372"/>
      <c r="FKM6" s="372"/>
      <c r="FKN6" s="372"/>
      <c r="FKO6" s="372"/>
      <c r="FKP6" s="372"/>
      <c r="FKQ6" s="372"/>
      <c r="FKR6" s="372"/>
      <c r="FKS6" s="372"/>
      <c r="FKT6" s="372"/>
      <c r="FKU6" s="372"/>
      <c r="FKV6" s="372"/>
      <c r="FKW6" s="372"/>
      <c r="FKX6" s="372"/>
      <c r="FKY6" s="372"/>
      <c r="FKZ6" s="372"/>
      <c r="FLA6" s="372"/>
      <c r="FLB6" s="372"/>
      <c r="FLC6" s="372"/>
      <c r="FLD6" s="372"/>
      <c r="FLE6" s="372"/>
      <c r="FLF6" s="372"/>
      <c r="FLG6" s="372"/>
      <c r="FLH6" s="372"/>
      <c r="FLI6" s="372"/>
      <c r="FLJ6" s="372"/>
      <c r="FLK6" s="372"/>
      <c r="FLL6" s="372"/>
      <c r="FLM6" s="372"/>
      <c r="FLN6" s="372"/>
      <c r="FLO6" s="372"/>
      <c r="FLP6" s="372"/>
      <c r="FLQ6" s="372"/>
      <c r="FLR6" s="372"/>
      <c r="FLS6" s="372"/>
      <c r="FLT6" s="372"/>
      <c r="FLU6" s="372"/>
      <c r="FLV6" s="372"/>
      <c r="FLW6" s="372"/>
      <c r="FLX6" s="372"/>
      <c r="FLY6" s="372"/>
      <c r="FLZ6" s="372"/>
      <c r="FMA6" s="372"/>
      <c r="FMB6" s="372"/>
      <c r="FMC6" s="372"/>
      <c r="FMD6" s="372"/>
      <c r="FME6" s="372"/>
      <c r="FMF6" s="372"/>
      <c r="FMG6" s="372"/>
      <c r="FMH6" s="372"/>
      <c r="FMI6" s="372"/>
      <c r="FMJ6" s="372"/>
      <c r="FMK6" s="372"/>
      <c r="FML6" s="372"/>
      <c r="FMM6" s="372"/>
      <c r="FMN6" s="372"/>
      <c r="FMO6" s="372"/>
      <c r="FMP6" s="372"/>
      <c r="FMQ6" s="372"/>
      <c r="FMR6" s="372"/>
      <c r="FMS6" s="372"/>
      <c r="FMT6" s="372"/>
      <c r="FMU6" s="372"/>
      <c r="FMV6" s="372"/>
      <c r="FMW6" s="372"/>
      <c r="FMX6" s="372"/>
      <c r="FMY6" s="372"/>
      <c r="FMZ6" s="372"/>
      <c r="FNA6" s="372"/>
      <c r="FNB6" s="372"/>
      <c r="FNC6" s="372"/>
      <c r="FND6" s="372"/>
      <c r="FNE6" s="372"/>
      <c r="FNF6" s="372"/>
      <c r="FNG6" s="372"/>
      <c r="FNH6" s="372"/>
      <c r="FNI6" s="372"/>
      <c r="FNJ6" s="372"/>
      <c r="FNK6" s="372"/>
      <c r="FNL6" s="372"/>
      <c r="FNM6" s="372"/>
      <c r="FNN6" s="372"/>
      <c r="FNO6" s="372"/>
      <c r="FNP6" s="372"/>
      <c r="FNQ6" s="372"/>
      <c r="FNR6" s="372"/>
      <c r="FNS6" s="372"/>
      <c r="FNT6" s="372"/>
      <c r="FNU6" s="372"/>
      <c r="FNV6" s="372"/>
      <c r="FNW6" s="372"/>
      <c r="FNX6" s="372"/>
      <c r="FNY6" s="372"/>
      <c r="FNZ6" s="372"/>
      <c r="FOA6" s="372"/>
      <c r="FOB6" s="372"/>
      <c r="FOC6" s="372"/>
      <c r="FOD6" s="372"/>
      <c r="FOE6" s="372"/>
      <c r="FOF6" s="372"/>
      <c r="FOG6" s="372"/>
      <c r="FOH6" s="372"/>
      <c r="FOI6" s="372"/>
      <c r="FOJ6" s="372"/>
      <c r="FOK6" s="372"/>
      <c r="FOL6" s="372"/>
      <c r="FOM6" s="372"/>
      <c r="FON6" s="372"/>
      <c r="FOO6" s="372"/>
      <c r="FOP6" s="372"/>
      <c r="FOQ6" s="372"/>
      <c r="FOR6" s="372"/>
      <c r="FOS6" s="372"/>
      <c r="FOT6" s="372"/>
      <c r="FOU6" s="372"/>
      <c r="FOV6" s="372"/>
      <c r="FOW6" s="372"/>
      <c r="FOX6" s="372"/>
      <c r="FOY6" s="372"/>
      <c r="FOZ6" s="372"/>
      <c r="FPA6" s="372"/>
      <c r="FPB6" s="372"/>
      <c r="FPC6" s="372"/>
      <c r="FPD6" s="372"/>
      <c r="FPE6" s="372"/>
      <c r="FPF6" s="372"/>
      <c r="FPG6" s="372"/>
      <c r="FPH6" s="372"/>
      <c r="FPI6" s="372"/>
      <c r="FPJ6" s="372"/>
      <c r="FPK6" s="372"/>
      <c r="FPL6" s="372"/>
      <c r="FPM6" s="372"/>
      <c r="FPN6" s="372"/>
      <c r="FPO6" s="372"/>
      <c r="FPP6" s="372"/>
      <c r="FPQ6" s="372"/>
      <c r="FPR6" s="372"/>
      <c r="FPS6" s="372"/>
      <c r="FPT6" s="372"/>
      <c r="FPU6" s="372"/>
      <c r="FPV6" s="372"/>
      <c r="FPW6" s="372"/>
      <c r="FPX6" s="372"/>
      <c r="FPY6" s="372"/>
      <c r="FPZ6" s="372"/>
      <c r="FQA6" s="372"/>
      <c r="FQB6" s="372"/>
      <c r="FQC6" s="372"/>
      <c r="FQD6" s="372"/>
      <c r="FQE6" s="372"/>
      <c r="FQF6" s="372"/>
      <c r="FQG6" s="372"/>
      <c r="FQH6" s="372"/>
      <c r="FQI6" s="372"/>
      <c r="FQJ6" s="372"/>
      <c r="FQK6" s="372"/>
      <c r="FQL6" s="372"/>
      <c r="FQM6" s="372"/>
      <c r="FQN6" s="372"/>
      <c r="FQO6" s="372"/>
      <c r="FQP6" s="372"/>
      <c r="FQQ6" s="372"/>
      <c r="FQR6" s="372"/>
      <c r="FQS6" s="372"/>
      <c r="FQT6" s="372"/>
      <c r="FQU6" s="372"/>
      <c r="FQV6" s="372"/>
      <c r="FQW6" s="372"/>
      <c r="FQX6" s="372"/>
      <c r="FQY6" s="372"/>
      <c r="FQZ6" s="372"/>
      <c r="FRA6" s="372"/>
      <c r="FRB6" s="372"/>
      <c r="FRC6" s="372"/>
      <c r="FRD6" s="372"/>
      <c r="FRE6" s="372"/>
      <c r="FRF6" s="372"/>
      <c r="FRG6" s="372"/>
      <c r="FRH6" s="372"/>
      <c r="FRI6" s="372"/>
      <c r="FRJ6" s="372"/>
      <c r="FRK6" s="372"/>
      <c r="FRL6" s="372"/>
      <c r="FRM6" s="372"/>
      <c r="FRN6" s="372"/>
      <c r="FRO6" s="372"/>
      <c r="FRP6" s="372"/>
      <c r="FRQ6" s="372"/>
      <c r="FRR6" s="372"/>
      <c r="FRS6" s="372"/>
      <c r="FRT6" s="372"/>
      <c r="FRU6" s="372"/>
      <c r="FRV6" s="372"/>
      <c r="FRW6" s="372"/>
      <c r="FRX6" s="372"/>
      <c r="FRY6" s="372"/>
      <c r="FRZ6" s="372"/>
      <c r="FSA6" s="372"/>
      <c r="FSB6" s="372"/>
      <c r="FSC6" s="372"/>
      <c r="FSD6" s="372"/>
      <c r="FSE6" s="372"/>
      <c r="FSF6" s="372"/>
      <c r="FSG6" s="372"/>
      <c r="FSH6" s="372"/>
      <c r="FSI6" s="372"/>
      <c r="FSJ6" s="372"/>
      <c r="FSK6" s="372"/>
      <c r="FSL6" s="372"/>
      <c r="FSM6" s="372"/>
      <c r="FSN6" s="372"/>
      <c r="FSO6" s="372"/>
      <c r="FSP6" s="372"/>
      <c r="FSQ6" s="372"/>
      <c r="FSR6" s="372"/>
      <c r="FSS6" s="372"/>
      <c r="FST6" s="372"/>
      <c r="FSU6" s="372"/>
      <c r="FSV6" s="372"/>
      <c r="FSW6" s="372"/>
      <c r="FSX6" s="372"/>
      <c r="FSY6" s="372"/>
      <c r="FSZ6" s="372"/>
      <c r="FTA6" s="372"/>
      <c r="FTB6" s="372"/>
      <c r="FTC6" s="372"/>
      <c r="FTD6" s="372"/>
      <c r="FTE6" s="372"/>
      <c r="FTF6" s="372"/>
      <c r="FTG6" s="372"/>
      <c r="FTH6" s="372"/>
      <c r="FTI6" s="372"/>
      <c r="FTJ6" s="372"/>
      <c r="FTK6" s="372"/>
      <c r="FTL6" s="372"/>
      <c r="FTM6" s="372"/>
      <c r="FTN6" s="372"/>
      <c r="FTO6" s="372"/>
      <c r="FTP6" s="372"/>
      <c r="FTQ6" s="372"/>
      <c r="FTR6" s="372"/>
      <c r="FTS6" s="372"/>
      <c r="FTT6" s="372"/>
      <c r="FTU6" s="372"/>
      <c r="FTV6" s="372"/>
      <c r="FTW6" s="372"/>
      <c r="FTX6" s="372"/>
      <c r="FTY6" s="372"/>
      <c r="FTZ6" s="372"/>
      <c r="FUA6" s="372"/>
      <c r="FUB6" s="372"/>
      <c r="FUC6" s="372"/>
      <c r="FUD6" s="372"/>
      <c r="FUE6" s="372"/>
      <c r="FUF6" s="372"/>
      <c r="FUG6" s="372"/>
      <c r="FUH6" s="372"/>
      <c r="FUI6" s="372"/>
      <c r="FUJ6" s="372"/>
      <c r="FUK6" s="372"/>
      <c r="FUL6" s="372"/>
      <c r="FUM6" s="372"/>
      <c r="FUN6" s="372"/>
      <c r="FUO6" s="372"/>
      <c r="FUP6" s="372"/>
      <c r="FUQ6" s="372"/>
      <c r="FUR6" s="372"/>
      <c r="FUS6" s="372"/>
      <c r="FUT6" s="372"/>
      <c r="FUU6" s="372"/>
      <c r="FUV6" s="372"/>
      <c r="FUW6" s="372"/>
      <c r="FUX6" s="372"/>
      <c r="FUY6" s="372"/>
      <c r="FUZ6" s="372"/>
      <c r="FVA6" s="372"/>
      <c r="FVB6" s="372"/>
      <c r="FVC6" s="372"/>
      <c r="FVD6" s="372"/>
      <c r="FVE6" s="372"/>
      <c r="FVF6" s="372"/>
      <c r="FVG6" s="372"/>
      <c r="FVH6" s="372"/>
      <c r="FVI6" s="372"/>
      <c r="FVJ6" s="372"/>
      <c r="FVK6" s="372"/>
      <c r="FVL6" s="372"/>
      <c r="FVM6" s="372"/>
      <c r="FVN6" s="372"/>
      <c r="FVO6" s="372"/>
      <c r="FVP6" s="372"/>
      <c r="FVQ6" s="372"/>
      <c r="FVR6" s="372"/>
      <c r="FVS6" s="372"/>
      <c r="FVT6" s="372"/>
      <c r="FVU6" s="372"/>
      <c r="FVV6" s="372"/>
      <c r="FVW6" s="372"/>
      <c r="FVX6" s="372"/>
      <c r="FVY6" s="372"/>
      <c r="FVZ6" s="372"/>
      <c r="FWA6" s="372"/>
      <c r="FWB6" s="372"/>
      <c r="FWC6" s="372"/>
      <c r="FWD6" s="372"/>
      <c r="FWE6" s="372"/>
      <c r="FWF6" s="372"/>
      <c r="FWG6" s="372"/>
      <c r="FWH6" s="372"/>
      <c r="FWI6" s="372"/>
      <c r="FWJ6" s="372"/>
      <c r="FWK6" s="372"/>
      <c r="FWL6" s="372"/>
      <c r="FWM6" s="372"/>
      <c r="FWN6" s="372"/>
      <c r="FWO6" s="372"/>
      <c r="FWP6" s="372"/>
      <c r="FWQ6" s="372"/>
      <c r="FWR6" s="372"/>
      <c r="FWS6" s="372"/>
      <c r="FWT6" s="372"/>
      <c r="FWU6" s="372"/>
      <c r="FWV6" s="372"/>
      <c r="FWW6" s="372"/>
      <c r="FWX6" s="372"/>
      <c r="FWY6" s="372"/>
      <c r="FWZ6" s="372"/>
      <c r="FXA6" s="372"/>
      <c r="FXB6" s="372"/>
      <c r="FXC6" s="372"/>
      <c r="FXD6" s="372"/>
      <c r="FXE6" s="372"/>
      <c r="FXF6" s="372"/>
      <c r="FXG6" s="372"/>
      <c r="FXH6" s="372"/>
      <c r="FXI6" s="372"/>
      <c r="FXJ6" s="372"/>
      <c r="FXK6" s="372"/>
      <c r="FXL6" s="372"/>
      <c r="FXM6" s="372"/>
      <c r="FXN6" s="372"/>
      <c r="FXO6" s="372"/>
      <c r="FXP6" s="372"/>
      <c r="FXQ6" s="372"/>
      <c r="FXR6" s="372"/>
      <c r="FXS6" s="372"/>
      <c r="FXT6" s="372"/>
      <c r="FXU6" s="372"/>
      <c r="FXV6" s="372"/>
      <c r="FXW6" s="372"/>
      <c r="FXX6" s="372"/>
      <c r="FXY6" s="372"/>
      <c r="FXZ6" s="372"/>
      <c r="FYA6" s="372"/>
      <c r="FYB6" s="372"/>
      <c r="FYC6" s="372"/>
      <c r="FYD6" s="372"/>
      <c r="FYE6" s="372"/>
      <c r="FYF6" s="372"/>
      <c r="FYG6" s="372"/>
      <c r="FYH6" s="372"/>
      <c r="FYI6" s="372"/>
      <c r="FYJ6" s="372"/>
      <c r="FYK6" s="372"/>
      <c r="FYL6" s="372"/>
      <c r="FYM6" s="372"/>
      <c r="FYN6" s="372"/>
      <c r="FYO6" s="372"/>
      <c r="FYP6" s="372"/>
      <c r="FYQ6" s="372"/>
      <c r="FYR6" s="372"/>
      <c r="FYS6" s="372"/>
      <c r="FYT6" s="372"/>
      <c r="FYU6" s="372"/>
      <c r="FYV6" s="372"/>
      <c r="FYW6" s="372"/>
      <c r="FYX6" s="372"/>
      <c r="FYY6" s="372"/>
      <c r="FYZ6" s="372"/>
      <c r="FZA6" s="372"/>
      <c r="FZB6" s="372"/>
      <c r="FZC6" s="372"/>
      <c r="FZD6" s="372"/>
      <c r="FZE6" s="372"/>
      <c r="FZF6" s="372"/>
      <c r="FZG6" s="372"/>
      <c r="FZH6" s="372"/>
      <c r="FZI6" s="372"/>
      <c r="FZJ6" s="372"/>
      <c r="FZK6" s="372"/>
      <c r="FZL6" s="372"/>
      <c r="FZM6" s="372"/>
      <c r="FZN6" s="372"/>
      <c r="FZO6" s="372"/>
      <c r="FZP6" s="372"/>
      <c r="FZQ6" s="372"/>
      <c r="FZR6" s="372"/>
      <c r="FZS6" s="372"/>
      <c r="FZT6" s="372"/>
      <c r="FZU6" s="372"/>
      <c r="FZV6" s="372"/>
      <c r="FZW6" s="372"/>
      <c r="FZX6" s="372"/>
      <c r="FZY6" s="372"/>
      <c r="FZZ6" s="372"/>
      <c r="GAA6" s="372"/>
      <c r="GAB6" s="372"/>
      <c r="GAC6" s="372"/>
      <c r="GAD6" s="372"/>
      <c r="GAE6" s="372"/>
      <c r="GAF6" s="372"/>
      <c r="GAG6" s="372"/>
      <c r="GAH6" s="372"/>
      <c r="GAI6" s="372"/>
      <c r="GAJ6" s="372"/>
      <c r="GAK6" s="372"/>
      <c r="GAL6" s="372"/>
      <c r="GAM6" s="372"/>
      <c r="GAN6" s="372"/>
      <c r="GAO6" s="372"/>
      <c r="GAP6" s="372"/>
      <c r="GAQ6" s="372"/>
      <c r="GAR6" s="372"/>
      <c r="GAS6" s="372"/>
      <c r="GAT6" s="372"/>
      <c r="GAU6" s="372"/>
      <c r="GAV6" s="372"/>
      <c r="GAW6" s="372"/>
      <c r="GAX6" s="372"/>
      <c r="GAY6" s="372"/>
      <c r="GAZ6" s="372"/>
      <c r="GBA6" s="372"/>
      <c r="GBB6" s="372"/>
      <c r="GBC6" s="372"/>
      <c r="GBD6" s="372"/>
      <c r="GBE6" s="372"/>
      <c r="GBF6" s="372"/>
      <c r="GBG6" s="372"/>
      <c r="GBH6" s="372"/>
      <c r="GBI6" s="372"/>
      <c r="GBJ6" s="372"/>
      <c r="GBK6" s="372"/>
      <c r="GBL6" s="372"/>
      <c r="GBM6" s="372"/>
      <c r="GBN6" s="372"/>
      <c r="GBO6" s="372"/>
      <c r="GBP6" s="372"/>
      <c r="GBQ6" s="372"/>
      <c r="GBR6" s="372"/>
      <c r="GBS6" s="372"/>
      <c r="GBT6" s="372"/>
      <c r="GBU6" s="372"/>
      <c r="GBV6" s="372"/>
      <c r="GBW6" s="372"/>
      <c r="GBX6" s="372"/>
      <c r="GBY6" s="372"/>
      <c r="GBZ6" s="372"/>
      <c r="GCA6" s="372"/>
      <c r="GCB6" s="372"/>
      <c r="GCC6" s="372"/>
      <c r="GCD6" s="372"/>
      <c r="GCE6" s="372"/>
      <c r="GCF6" s="372"/>
      <c r="GCG6" s="372"/>
      <c r="GCH6" s="372"/>
      <c r="GCI6" s="372"/>
      <c r="GCJ6" s="372"/>
      <c r="GCK6" s="372"/>
      <c r="GCL6" s="372"/>
      <c r="GCM6" s="372"/>
      <c r="GCN6" s="372"/>
      <c r="GCO6" s="372"/>
      <c r="GCP6" s="372"/>
      <c r="GCQ6" s="372"/>
      <c r="GCR6" s="372"/>
      <c r="GCS6" s="372"/>
      <c r="GCT6" s="372"/>
      <c r="GCU6" s="372"/>
      <c r="GCV6" s="372"/>
      <c r="GCW6" s="372"/>
      <c r="GCX6" s="372"/>
      <c r="GCY6" s="372"/>
      <c r="GCZ6" s="372"/>
      <c r="GDA6" s="372"/>
      <c r="GDB6" s="372"/>
      <c r="GDC6" s="372"/>
      <c r="GDD6" s="372"/>
      <c r="GDE6" s="372"/>
      <c r="GDF6" s="372"/>
      <c r="GDG6" s="372"/>
      <c r="GDH6" s="372"/>
      <c r="GDI6" s="372"/>
      <c r="GDJ6" s="372"/>
      <c r="GDK6" s="372"/>
      <c r="GDL6" s="372"/>
      <c r="GDM6" s="372"/>
      <c r="GDN6" s="372"/>
      <c r="GDO6" s="372"/>
      <c r="GDP6" s="372"/>
      <c r="GDQ6" s="372"/>
      <c r="GDR6" s="372"/>
      <c r="GDS6" s="372"/>
      <c r="GDT6" s="372"/>
      <c r="GDU6" s="372"/>
      <c r="GDV6" s="372"/>
      <c r="GDW6" s="372"/>
      <c r="GDX6" s="372"/>
      <c r="GDY6" s="372"/>
      <c r="GDZ6" s="372"/>
      <c r="GEA6" s="372"/>
      <c r="GEB6" s="372"/>
      <c r="GEC6" s="372"/>
      <c r="GED6" s="372"/>
      <c r="GEE6" s="372"/>
      <c r="GEF6" s="372"/>
      <c r="GEG6" s="372"/>
      <c r="GEH6" s="372"/>
      <c r="GEI6" s="372"/>
      <c r="GEJ6" s="372"/>
      <c r="GEK6" s="372"/>
      <c r="GEL6" s="372"/>
      <c r="GEM6" s="372"/>
      <c r="GEN6" s="372"/>
      <c r="GEO6" s="372"/>
      <c r="GEP6" s="372"/>
      <c r="GEQ6" s="372"/>
      <c r="GER6" s="372"/>
      <c r="GES6" s="372"/>
      <c r="GET6" s="372"/>
      <c r="GEU6" s="372"/>
      <c r="GEV6" s="372"/>
      <c r="GEW6" s="372"/>
      <c r="GEX6" s="372"/>
      <c r="GEY6" s="372"/>
      <c r="GEZ6" s="372"/>
      <c r="GFA6" s="372"/>
      <c r="GFB6" s="372"/>
      <c r="GFC6" s="372"/>
      <c r="GFD6" s="372"/>
      <c r="GFE6" s="372"/>
      <c r="GFF6" s="372"/>
      <c r="GFG6" s="372"/>
      <c r="GFH6" s="372"/>
      <c r="GFI6" s="372"/>
      <c r="GFJ6" s="372"/>
      <c r="GFK6" s="372"/>
      <c r="GFL6" s="372"/>
      <c r="GFM6" s="372"/>
      <c r="GFN6" s="372"/>
      <c r="GFO6" s="372"/>
      <c r="GFP6" s="372"/>
      <c r="GFQ6" s="372"/>
      <c r="GFR6" s="372"/>
      <c r="GFS6" s="372"/>
      <c r="GFT6" s="372"/>
      <c r="GFU6" s="372"/>
      <c r="GFV6" s="372"/>
      <c r="GFW6" s="372"/>
      <c r="GFX6" s="372"/>
      <c r="GFY6" s="372"/>
      <c r="GFZ6" s="372"/>
      <c r="GGA6" s="372"/>
      <c r="GGB6" s="372"/>
      <c r="GGC6" s="372"/>
      <c r="GGD6" s="372"/>
      <c r="GGE6" s="372"/>
      <c r="GGF6" s="372"/>
      <c r="GGG6" s="372"/>
      <c r="GGH6" s="372"/>
      <c r="GGI6" s="372"/>
      <c r="GGJ6" s="372"/>
      <c r="GGK6" s="372"/>
      <c r="GGL6" s="372"/>
      <c r="GGM6" s="372"/>
      <c r="GGN6" s="372"/>
      <c r="GGO6" s="372"/>
      <c r="GGP6" s="372"/>
      <c r="GGQ6" s="372"/>
      <c r="GGR6" s="372"/>
      <c r="GGS6" s="372"/>
      <c r="GGT6" s="372"/>
      <c r="GGU6" s="372"/>
      <c r="GGV6" s="372"/>
      <c r="GGW6" s="372"/>
      <c r="GGX6" s="372"/>
      <c r="GGY6" s="372"/>
      <c r="GGZ6" s="372"/>
      <c r="GHA6" s="372"/>
      <c r="GHB6" s="372"/>
      <c r="GHC6" s="372"/>
      <c r="GHD6" s="372"/>
      <c r="GHE6" s="372"/>
      <c r="GHF6" s="372"/>
      <c r="GHG6" s="372"/>
      <c r="GHH6" s="372"/>
      <c r="GHI6" s="372"/>
      <c r="GHJ6" s="372"/>
      <c r="GHK6" s="372"/>
      <c r="GHL6" s="372"/>
      <c r="GHM6" s="372"/>
      <c r="GHN6" s="372"/>
      <c r="GHO6" s="372"/>
      <c r="GHP6" s="372"/>
      <c r="GHQ6" s="372"/>
      <c r="GHR6" s="372"/>
      <c r="GHS6" s="372"/>
      <c r="GHT6" s="372"/>
      <c r="GHU6" s="372"/>
      <c r="GHV6" s="372"/>
      <c r="GHW6" s="372"/>
      <c r="GHX6" s="372"/>
      <c r="GHY6" s="372"/>
      <c r="GHZ6" s="372"/>
      <c r="GIA6" s="372"/>
      <c r="GIB6" s="372"/>
      <c r="GIC6" s="372"/>
      <c r="GID6" s="372"/>
      <c r="GIE6" s="372"/>
      <c r="GIF6" s="372"/>
      <c r="GIG6" s="372"/>
      <c r="GIH6" s="372"/>
      <c r="GII6" s="372"/>
      <c r="GIJ6" s="372"/>
      <c r="GIK6" s="372"/>
      <c r="GIL6" s="372"/>
      <c r="GIM6" s="372"/>
      <c r="GIN6" s="372"/>
      <c r="GIO6" s="372"/>
      <c r="GIP6" s="372"/>
      <c r="GIQ6" s="372"/>
      <c r="GIR6" s="372"/>
      <c r="GIS6" s="372"/>
      <c r="GIT6" s="372"/>
      <c r="GIU6" s="372"/>
      <c r="GIV6" s="372"/>
      <c r="GIW6" s="372"/>
      <c r="GIX6" s="372"/>
      <c r="GIY6" s="372"/>
      <c r="GIZ6" s="372"/>
      <c r="GJA6" s="372"/>
      <c r="GJB6" s="372"/>
      <c r="GJC6" s="372"/>
      <c r="GJD6" s="372"/>
      <c r="GJE6" s="372"/>
      <c r="GJF6" s="372"/>
      <c r="GJG6" s="372"/>
      <c r="GJH6" s="372"/>
      <c r="GJI6" s="372"/>
      <c r="GJJ6" s="372"/>
      <c r="GJK6" s="372"/>
      <c r="GJL6" s="372"/>
      <c r="GJM6" s="372"/>
      <c r="GJN6" s="372"/>
      <c r="GJO6" s="372"/>
      <c r="GJP6" s="372"/>
      <c r="GJQ6" s="372"/>
      <c r="GJR6" s="372"/>
      <c r="GJS6" s="372"/>
      <c r="GJT6" s="372"/>
      <c r="GJU6" s="372"/>
      <c r="GJV6" s="372"/>
      <c r="GJW6" s="372"/>
      <c r="GJX6" s="372"/>
      <c r="GJY6" s="372"/>
      <c r="GJZ6" s="372"/>
      <c r="GKA6" s="372"/>
      <c r="GKB6" s="372"/>
      <c r="GKC6" s="372"/>
      <c r="GKD6" s="372"/>
      <c r="GKE6" s="372"/>
      <c r="GKF6" s="372"/>
      <c r="GKG6" s="372"/>
      <c r="GKH6" s="372"/>
      <c r="GKI6" s="372"/>
      <c r="GKJ6" s="372"/>
      <c r="GKK6" s="372"/>
      <c r="GKL6" s="372"/>
      <c r="GKM6" s="372"/>
      <c r="GKN6" s="372"/>
      <c r="GKO6" s="372"/>
      <c r="GKP6" s="372"/>
      <c r="GKQ6" s="372"/>
      <c r="GKR6" s="372"/>
      <c r="GKS6" s="372"/>
      <c r="GKT6" s="372"/>
      <c r="GKU6" s="372"/>
      <c r="GKV6" s="372"/>
      <c r="GKW6" s="372"/>
      <c r="GKX6" s="372"/>
      <c r="GKY6" s="372"/>
      <c r="GKZ6" s="372"/>
      <c r="GLA6" s="372"/>
      <c r="GLB6" s="372"/>
      <c r="GLC6" s="372"/>
      <c r="GLD6" s="372"/>
      <c r="GLE6" s="372"/>
      <c r="GLF6" s="372"/>
      <c r="GLG6" s="372"/>
      <c r="GLH6" s="372"/>
      <c r="GLI6" s="372"/>
      <c r="GLJ6" s="372"/>
      <c r="GLK6" s="372"/>
      <c r="GLL6" s="372"/>
      <c r="GLM6" s="372"/>
      <c r="GLN6" s="372"/>
      <c r="GLO6" s="372"/>
      <c r="GLP6" s="372"/>
      <c r="GLQ6" s="372"/>
      <c r="GLR6" s="372"/>
      <c r="GLS6" s="372"/>
      <c r="GLT6" s="372"/>
      <c r="GLU6" s="372"/>
      <c r="GLV6" s="372"/>
      <c r="GLW6" s="372"/>
      <c r="GLX6" s="372"/>
      <c r="GLY6" s="372"/>
      <c r="GLZ6" s="372"/>
      <c r="GMA6" s="372"/>
      <c r="GMB6" s="372"/>
      <c r="GMC6" s="372"/>
      <c r="GMD6" s="372"/>
      <c r="GME6" s="372"/>
      <c r="GMF6" s="372"/>
      <c r="GMG6" s="372"/>
      <c r="GMH6" s="372"/>
      <c r="GMI6" s="372"/>
      <c r="GMJ6" s="372"/>
      <c r="GMK6" s="372"/>
      <c r="GML6" s="372"/>
      <c r="GMM6" s="372"/>
      <c r="GMN6" s="372"/>
      <c r="GMO6" s="372"/>
      <c r="GMP6" s="372"/>
      <c r="GMQ6" s="372"/>
      <c r="GMR6" s="372"/>
      <c r="GMS6" s="372"/>
      <c r="GMT6" s="372"/>
      <c r="GMU6" s="372"/>
      <c r="GMV6" s="372"/>
      <c r="GMW6" s="372"/>
      <c r="GMX6" s="372"/>
      <c r="GMY6" s="372"/>
      <c r="GMZ6" s="372"/>
      <c r="GNA6" s="372"/>
      <c r="GNB6" s="372"/>
      <c r="GNC6" s="372"/>
      <c r="GND6" s="372"/>
      <c r="GNE6" s="372"/>
      <c r="GNF6" s="372"/>
      <c r="GNG6" s="372"/>
      <c r="GNH6" s="372"/>
      <c r="GNI6" s="372"/>
      <c r="GNJ6" s="372"/>
      <c r="GNK6" s="372"/>
      <c r="GNL6" s="372"/>
      <c r="GNM6" s="372"/>
      <c r="GNN6" s="372"/>
      <c r="GNO6" s="372"/>
      <c r="GNP6" s="372"/>
      <c r="GNQ6" s="372"/>
      <c r="GNR6" s="372"/>
      <c r="GNS6" s="372"/>
      <c r="GNT6" s="372"/>
      <c r="GNU6" s="372"/>
      <c r="GNV6" s="372"/>
      <c r="GNW6" s="372"/>
      <c r="GNX6" s="372"/>
      <c r="GNY6" s="372"/>
      <c r="GNZ6" s="372"/>
      <c r="GOA6" s="372"/>
      <c r="GOB6" s="372"/>
      <c r="GOC6" s="372"/>
      <c r="GOD6" s="372"/>
      <c r="GOE6" s="372"/>
      <c r="GOF6" s="372"/>
      <c r="GOG6" s="372"/>
      <c r="GOH6" s="372"/>
      <c r="GOI6" s="372"/>
      <c r="GOJ6" s="372"/>
      <c r="GOK6" s="372"/>
      <c r="GOL6" s="372"/>
      <c r="GOM6" s="372"/>
      <c r="GON6" s="372"/>
      <c r="GOO6" s="372"/>
      <c r="GOP6" s="372"/>
      <c r="GOQ6" s="372"/>
      <c r="GOR6" s="372"/>
      <c r="GOS6" s="372"/>
      <c r="GOT6" s="372"/>
      <c r="GOU6" s="372"/>
      <c r="GOV6" s="372"/>
      <c r="GOW6" s="372"/>
      <c r="GOX6" s="372"/>
      <c r="GOY6" s="372"/>
      <c r="GOZ6" s="372"/>
      <c r="GPA6" s="372"/>
      <c r="GPB6" s="372"/>
      <c r="GPC6" s="372"/>
      <c r="GPD6" s="372"/>
      <c r="GPE6" s="372"/>
      <c r="GPF6" s="372"/>
      <c r="GPG6" s="372"/>
      <c r="GPH6" s="372"/>
      <c r="GPI6" s="372"/>
      <c r="GPJ6" s="372"/>
      <c r="GPK6" s="372"/>
      <c r="GPL6" s="372"/>
      <c r="GPM6" s="372"/>
      <c r="GPN6" s="372"/>
      <c r="GPO6" s="372"/>
      <c r="GPP6" s="372"/>
      <c r="GPQ6" s="372"/>
      <c r="GPR6" s="372"/>
      <c r="GPS6" s="372"/>
      <c r="GPT6" s="372"/>
      <c r="GPU6" s="372"/>
      <c r="GPV6" s="372"/>
      <c r="GPW6" s="372"/>
      <c r="GPX6" s="372"/>
      <c r="GPY6" s="372"/>
      <c r="GPZ6" s="372"/>
      <c r="GQA6" s="372"/>
      <c r="GQB6" s="372"/>
      <c r="GQC6" s="372"/>
      <c r="GQD6" s="372"/>
      <c r="GQE6" s="372"/>
      <c r="GQF6" s="372"/>
      <c r="GQG6" s="372"/>
      <c r="GQH6" s="372"/>
      <c r="GQI6" s="372"/>
      <c r="GQJ6" s="372"/>
      <c r="GQK6" s="372"/>
      <c r="GQL6" s="372"/>
      <c r="GQM6" s="372"/>
      <c r="GQN6" s="372"/>
      <c r="GQO6" s="372"/>
      <c r="GQP6" s="372"/>
      <c r="GQQ6" s="372"/>
      <c r="GQR6" s="372"/>
      <c r="GQS6" s="372"/>
      <c r="GQT6" s="372"/>
      <c r="GQU6" s="372"/>
      <c r="GQV6" s="372"/>
      <c r="GQW6" s="372"/>
      <c r="GQX6" s="372"/>
      <c r="GQY6" s="372"/>
      <c r="GQZ6" s="372"/>
      <c r="GRA6" s="372"/>
      <c r="GRB6" s="372"/>
      <c r="GRC6" s="372"/>
      <c r="GRD6" s="372"/>
      <c r="GRE6" s="372"/>
      <c r="GRF6" s="372"/>
      <c r="GRG6" s="372"/>
      <c r="GRH6" s="372"/>
      <c r="GRI6" s="372"/>
      <c r="GRJ6" s="372"/>
      <c r="GRK6" s="372"/>
      <c r="GRL6" s="372"/>
      <c r="GRM6" s="372"/>
      <c r="GRN6" s="372"/>
      <c r="GRO6" s="372"/>
      <c r="GRP6" s="372"/>
      <c r="GRQ6" s="372"/>
      <c r="GRR6" s="372"/>
      <c r="GRS6" s="372"/>
      <c r="GRT6" s="372"/>
      <c r="GRU6" s="372"/>
      <c r="GRV6" s="372"/>
      <c r="GRW6" s="372"/>
      <c r="GRX6" s="372"/>
      <c r="GRY6" s="372"/>
      <c r="GRZ6" s="372"/>
      <c r="GSA6" s="372"/>
      <c r="GSB6" s="372"/>
      <c r="GSC6" s="372"/>
      <c r="GSD6" s="372"/>
      <c r="GSE6" s="372"/>
      <c r="GSF6" s="372"/>
      <c r="GSG6" s="372"/>
      <c r="GSH6" s="372"/>
      <c r="GSI6" s="372"/>
      <c r="GSJ6" s="372"/>
      <c r="GSK6" s="372"/>
      <c r="GSL6" s="372"/>
      <c r="GSM6" s="372"/>
      <c r="GSN6" s="372"/>
      <c r="GSO6" s="372"/>
      <c r="GSP6" s="372"/>
      <c r="GSQ6" s="372"/>
      <c r="GSR6" s="372"/>
      <c r="GSS6" s="372"/>
      <c r="GST6" s="372"/>
      <c r="GSU6" s="372"/>
      <c r="GSV6" s="372"/>
      <c r="GSW6" s="372"/>
      <c r="GSX6" s="372"/>
      <c r="GSY6" s="372"/>
      <c r="GSZ6" s="372"/>
      <c r="GTA6" s="372"/>
      <c r="GTB6" s="372"/>
      <c r="GTC6" s="372"/>
      <c r="GTD6" s="372"/>
      <c r="GTE6" s="372"/>
      <c r="GTF6" s="372"/>
      <c r="GTG6" s="372"/>
      <c r="GTH6" s="372"/>
      <c r="GTI6" s="372"/>
      <c r="GTJ6" s="372"/>
      <c r="GTK6" s="372"/>
      <c r="GTL6" s="372"/>
      <c r="GTM6" s="372"/>
      <c r="GTN6" s="372"/>
      <c r="GTO6" s="372"/>
      <c r="GTP6" s="372"/>
      <c r="GTQ6" s="372"/>
      <c r="GTR6" s="372"/>
      <c r="GTS6" s="372"/>
      <c r="GTT6" s="372"/>
      <c r="GTU6" s="372"/>
      <c r="GTV6" s="372"/>
      <c r="GTW6" s="372"/>
      <c r="GTX6" s="372"/>
      <c r="GTY6" s="372"/>
      <c r="GTZ6" s="372"/>
      <c r="GUA6" s="372"/>
      <c r="GUB6" s="372"/>
      <c r="GUC6" s="372"/>
      <c r="GUD6" s="372"/>
      <c r="GUE6" s="372"/>
      <c r="GUF6" s="372"/>
      <c r="GUG6" s="372"/>
      <c r="GUH6" s="372"/>
      <c r="GUI6" s="372"/>
      <c r="GUJ6" s="372"/>
      <c r="GUK6" s="372"/>
      <c r="GUL6" s="372"/>
      <c r="GUM6" s="372"/>
      <c r="GUN6" s="372"/>
      <c r="GUO6" s="372"/>
      <c r="GUP6" s="372"/>
      <c r="GUQ6" s="372"/>
      <c r="GUR6" s="372"/>
      <c r="GUS6" s="372"/>
      <c r="GUT6" s="372"/>
      <c r="GUU6" s="372"/>
      <c r="GUV6" s="372"/>
      <c r="GUW6" s="372"/>
      <c r="GUX6" s="372"/>
      <c r="GUY6" s="372"/>
      <c r="GUZ6" s="372"/>
      <c r="GVA6" s="372"/>
      <c r="GVB6" s="372"/>
      <c r="GVC6" s="372"/>
      <c r="GVD6" s="372"/>
      <c r="GVE6" s="372"/>
      <c r="GVF6" s="372"/>
      <c r="GVG6" s="372"/>
      <c r="GVH6" s="372"/>
      <c r="GVI6" s="372"/>
      <c r="GVJ6" s="372"/>
      <c r="GVK6" s="372"/>
      <c r="GVL6" s="372"/>
      <c r="GVM6" s="372"/>
      <c r="GVN6" s="372"/>
      <c r="GVO6" s="372"/>
      <c r="GVP6" s="372"/>
      <c r="GVQ6" s="372"/>
      <c r="GVR6" s="372"/>
      <c r="GVS6" s="372"/>
      <c r="GVT6" s="372"/>
      <c r="GVU6" s="372"/>
      <c r="GVV6" s="372"/>
      <c r="GVW6" s="372"/>
      <c r="GVX6" s="372"/>
      <c r="GVY6" s="372"/>
      <c r="GVZ6" s="372"/>
      <c r="GWA6" s="372"/>
      <c r="GWB6" s="372"/>
      <c r="GWC6" s="372"/>
      <c r="GWD6" s="372"/>
      <c r="GWE6" s="372"/>
      <c r="GWF6" s="372"/>
      <c r="GWG6" s="372"/>
      <c r="GWH6" s="372"/>
      <c r="GWI6" s="372"/>
      <c r="GWJ6" s="372"/>
      <c r="GWK6" s="372"/>
      <c r="GWL6" s="372"/>
      <c r="GWM6" s="372"/>
      <c r="GWN6" s="372"/>
      <c r="GWO6" s="372"/>
      <c r="GWP6" s="372"/>
      <c r="GWQ6" s="372"/>
      <c r="GWR6" s="372"/>
      <c r="GWS6" s="372"/>
      <c r="GWT6" s="372"/>
      <c r="GWU6" s="372"/>
      <c r="GWV6" s="372"/>
      <c r="GWW6" s="372"/>
      <c r="GWX6" s="372"/>
      <c r="GWY6" s="372"/>
      <c r="GWZ6" s="372"/>
      <c r="GXA6" s="372"/>
      <c r="GXB6" s="372"/>
      <c r="GXC6" s="372"/>
      <c r="GXD6" s="372"/>
      <c r="GXE6" s="372"/>
      <c r="GXF6" s="372"/>
      <c r="GXG6" s="372"/>
      <c r="GXH6" s="372"/>
      <c r="GXI6" s="372"/>
      <c r="GXJ6" s="372"/>
      <c r="GXK6" s="372"/>
      <c r="GXL6" s="372"/>
      <c r="GXM6" s="372"/>
      <c r="GXN6" s="372"/>
      <c r="GXO6" s="372"/>
      <c r="GXP6" s="372"/>
      <c r="GXQ6" s="372"/>
      <c r="GXR6" s="372"/>
      <c r="GXS6" s="372"/>
      <c r="GXT6" s="372"/>
      <c r="GXU6" s="372"/>
      <c r="GXV6" s="372"/>
      <c r="GXW6" s="372"/>
      <c r="GXX6" s="372"/>
      <c r="GXY6" s="372"/>
      <c r="GXZ6" s="372"/>
      <c r="GYA6" s="372"/>
      <c r="GYB6" s="372"/>
      <c r="GYC6" s="372"/>
      <c r="GYD6" s="372"/>
      <c r="GYE6" s="372"/>
      <c r="GYF6" s="372"/>
      <c r="GYG6" s="372"/>
      <c r="GYH6" s="372"/>
      <c r="GYI6" s="372"/>
      <c r="GYJ6" s="372"/>
      <c r="GYK6" s="372"/>
      <c r="GYL6" s="372"/>
      <c r="GYM6" s="372"/>
      <c r="GYN6" s="372"/>
      <c r="GYO6" s="372"/>
      <c r="GYP6" s="372"/>
      <c r="GYQ6" s="372"/>
      <c r="GYR6" s="372"/>
      <c r="GYS6" s="372"/>
      <c r="GYT6" s="372"/>
      <c r="GYU6" s="372"/>
      <c r="GYV6" s="372"/>
      <c r="GYW6" s="372"/>
      <c r="GYX6" s="372"/>
      <c r="GYY6" s="372"/>
      <c r="GYZ6" s="372"/>
      <c r="GZA6" s="372"/>
      <c r="GZB6" s="372"/>
      <c r="GZC6" s="372"/>
      <c r="GZD6" s="372"/>
      <c r="GZE6" s="372"/>
      <c r="GZF6" s="372"/>
      <c r="GZG6" s="372"/>
      <c r="GZH6" s="372"/>
      <c r="GZI6" s="372"/>
      <c r="GZJ6" s="372"/>
      <c r="GZK6" s="372"/>
      <c r="GZL6" s="372"/>
      <c r="GZM6" s="372"/>
      <c r="GZN6" s="372"/>
      <c r="GZO6" s="372"/>
      <c r="GZP6" s="372"/>
      <c r="GZQ6" s="372"/>
      <c r="GZR6" s="372"/>
      <c r="GZS6" s="372"/>
      <c r="GZT6" s="372"/>
      <c r="GZU6" s="372"/>
      <c r="GZV6" s="372"/>
      <c r="GZW6" s="372"/>
      <c r="GZX6" s="372"/>
      <c r="GZY6" s="372"/>
      <c r="GZZ6" s="372"/>
      <c r="HAA6" s="372"/>
      <c r="HAB6" s="372"/>
      <c r="HAC6" s="372"/>
      <c r="HAD6" s="372"/>
      <c r="HAE6" s="372"/>
      <c r="HAF6" s="372"/>
      <c r="HAG6" s="372"/>
      <c r="HAH6" s="372"/>
      <c r="HAI6" s="372"/>
      <c r="HAJ6" s="372"/>
      <c r="HAK6" s="372"/>
      <c r="HAL6" s="372"/>
      <c r="HAM6" s="372"/>
      <c r="HAN6" s="372"/>
      <c r="HAO6" s="372"/>
      <c r="HAP6" s="372"/>
      <c r="HAQ6" s="372"/>
      <c r="HAR6" s="372"/>
      <c r="HAS6" s="372"/>
      <c r="HAT6" s="372"/>
      <c r="HAU6" s="372"/>
      <c r="HAV6" s="372"/>
      <c r="HAW6" s="372"/>
      <c r="HAX6" s="372"/>
      <c r="HAY6" s="372"/>
      <c r="HAZ6" s="372"/>
      <c r="HBA6" s="372"/>
      <c r="HBB6" s="372"/>
      <c r="HBC6" s="372"/>
      <c r="HBD6" s="372"/>
      <c r="HBE6" s="372"/>
      <c r="HBF6" s="372"/>
      <c r="HBG6" s="372"/>
      <c r="HBH6" s="372"/>
      <c r="HBI6" s="372"/>
      <c r="HBJ6" s="372"/>
      <c r="HBK6" s="372"/>
      <c r="HBL6" s="372"/>
      <c r="HBM6" s="372"/>
      <c r="HBN6" s="372"/>
      <c r="HBO6" s="372"/>
      <c r="HBP6" s="372"/>
      <c r="HBQ6" s="372"/>
      <c r="HBR6" s="372"/>
      <c r="HBS6" s="372"/>
      <c r="HBT6" s="372"/>
      <c r="HBU6" s="372"/>
      <c r="HBV6" s="372"/>
      <c r="HBW6" s="372"/>
      <c r="HBX6" s="372"/>
      <c r="HBY6" s="372"/>
      <c r="HBZ6" s="372"/>
      <c r="HCA6" s="372"/>
      <c r="HCB6" s="372"/>
      <c r="HCC6" s="372"/>
      <c r="HCD6" s="372"/>
      <c r="HCE6" s="372"/>
      <c r="HCF6" s="372"/>
      <c r="HCG6" s="372"/>
      <c r="HCH6" s="372"/>
      <c r="HCI6" s="372"/>
      <c r="HCJ6" s="372"/>
      <c r="HCK6" s="372"/>
      <c r="HCL6" s="372"/>
      <c r="HCM6" s="372"/>
      <c r="HCN6" s="372"/>
      <c r="HCO6" s="372"/>
      <c r="HCP6" s="372"/>
      <c r="HCQ6" s="372"/>
      <c r="HCR6" s="372"/>
      <c r="HCS6" s="372"/>
      <c r="HCT6" s="372"/>
      <c r="HCU6" s="372"/>
      <c r="HCV6" s="372"/>
      <c r="HCW6" s="372"/>
      <c r="HCX6" s="372"/>
      <c r="HCY6" s="372"/>
      <c r="HCZ6" s="372"/>
      <c r="HDA6" s="372"/>
      <c r="HDB6" s="372"/>
      <c r="HDC6" s="372"/>
      <c r="HDD6" s="372"/>
      <c r="HDE6" s="372"/>
      <c r="HDF6" s="372"/>
      <c r="HDG6" s="372"/>
      <c r="HDH6" s="372"/>
      <c r="HDI6" s="372"/>
      <c r="HDJ6" s="372"/>
      <c r="HDK6" s="372"/>
      <c r="HDL6" s="372"/>
      <c r="HDM6" s="372"/>
      <c r="HDN6" s="372"/>
      <c r="HDO6" s="372"/>
      <c r="HDP6" s="372"/>
      <c r="HDQ6" s="372"/>
      <c r="HDR6" s="372"/>
      <c r="HDS6" s="372"/>
      <c r="HDT6" s="372"/>
      <c r="HDU6" s="372"/>
      <c r="HDV6" s="372"/>
      <c r="HDW6" s="372"/>
      <c r="HDX6" s="372"/>
      <c r="HDY6" s="372"/>
      <c r="HDZ6" s="372"/>
      <c r="HEA6" s="372"/>
      <c r="HEB6" s="372"/>
      <c r="HEC6" s="372"/>
      <c r="HED6" s="372"/>
      <c r="HEE6" s="372"/>
      <c r="HEF6" s="372"/>
      <c r="HEG6" s="372"/>
      <c r="HEH6" s="372"/>
      <c r="HEI6" s="372"/>
      <c r="HEJ6" s="372"/>
      <c r="HEK6" s="372"/>
      <c r="HEL6" s="372"/>
      <c r="HEM6" s="372"/>
      <c r="HEN6" s="372"/>
      <c r="HEO6" s="372"/>
      <c r="HEP6" s="372"/>
      <c r="HEQ6" s="372"/>
      <c r="HER6" s="372"/>
      <c r="HES6" s="372"/>
      <c r="HET6" s="372"/>
      <c r="HEU6" s="372"/>
      <c r="HEV6" s="372"/>
      <c r="HEW6" s="372"/>
      <c r="HEX6" s="372"/>
      <c r="HEY6" s="372"/>
      <c r="HEZ6" s="372"/>
      <c r="HFA6" s="372"/>
      <c r="HFB6" s="372"/>
      <c r="HFC6" s="372"/>
      <c r="HFD6" s="372"/>
      <c r="HFE6" s="372"/>
      <c r="HFF6" s="372"/>
      <c r="HFG6" s="372"/>
      <c r="HFH6" s="372"/>
      <c r="HFI6" s="372"/>
      <c r="HFJ6" s="372"/>
      <c r="HFK6" s="372"/>
      <c r="HFL6" s="372"/>
      <c r="HFM6" s="372"/>
      <c r="HFN6" s="372"/>
      <c r="HFO6" s="372"/>
      <c r="HFP6" s="372"/>
      <c r="HFQ6" s="372"/>
      <c r="HFR6" s="372"/>
      <c r="HFS6" s="372"/>
      <c r="HFT6" s="372"/>
      <c r="HFU6" s="372"/>
      <c r="HFV6" s="372"/>
      <c r="HFW6" s="372"/>
      <c r="HFX6" s="372"/>
      <c r="HFY6" s="372"/>
      <c r="HFZ6" s="372"/>
      <c r="HGA6" s="372"/>
      <c r="HGB6" s="372"/>
      <c r="HGC6" s="372"/>
      <c r="HGD6" s="372"/>
      <c r="HGE6" s="372"/>
      <c r="HGF6" s="372"/>
      <c r="HGG6" s="372"/>
      <c r="HGH6" s="372"/>
      <c r="HGI6" s="372"/>
      <c r="HGJ6" s="372"/>
      <c r="HGK6" s="372"/>
      <c r="HGL6" s="372"/>
      <c r="HGM6" s="372"/>
      <c r="HGN6" s="372"/>
      <c r="HGO6" s="372"/>
      <c r="HGP6" s="372"/>
      <c r="HGQ6" s="372"/>
      <c r="HGR6" s="372"/>
      <c r="HGS6" s="372"/>
      <c r="HGT6" s="372"/>
      <c r="HGU6" s="372"/>
      <c r="HGV6" s="372"/>
      <c r="HGW6" s="372"/>
      <c r="HGX6" s="372"/>
      <c r="HGY6" s="372"/>
      <c r="HGZ6" s="372"/>
      <c r="HHA6" s="372"/>
      <c r="HHB6" s="372"/>
      <c r="HHC6" s="372"/>
      <c r="HHD6" s="372"/>
      <c r="HHE6" s="372"/>
      <c r="HHF6" s="372"/>
      <c r="HHG6" s="372"/>
      <c r="HHH6" s="372"/>
      <c r="HHI6" s="372"/>
      <c r="HHJ6" s="372"/>
      <c r="HHK6" s="372"/>
      <c r="HHL6" s="372"/>
      <c r="HHM6" s="372"/>
      <c r="HHN6" s="372"/>
      <c r="HHO6" s="372"/>
      <c r="HHP6" s="372"/>
      <c r="HHQ6" s="372"/>
      <c r="HHR6" s="372"/>
      <c r="HHS6" s="372"/>
      <c r="HHT6" s="372"/>
      <c r="HHU6" s="372"/>
      <c r="HHV6" s="372"/>
      <c r="HHW6" s="372"/>
      <c r="HHX6" s="372"/>
      <c r="HHY6" s="372"/>
      <c r="HHZ6" s="372"/>
      <c r="HIA6" s="372"/>
      <c r="HIB6" s="372"/>
      <c r="HIC6" s="372"/>
      <c r="HID6" s="372"/>
      <c r="HIE6" s="372"/>
      <c r="HIF6" s="372"/>
      <c r="HIG6" s="372"/>
      <c r="HIH6" s="372"/>
      <c r="HII6" s="372"/>
      <c r="HIJ6" s="372"/>
      <c r="HIK6" s="372"/>
      <c r="HIL6" s="372"/>
      <c r="HIM6" s="372"/>
      <c r="HIN6" s="372"/>
      <c r="HIO6" s="372"/>
      <c r="HIP6" s="372"/>
      <c r="HIQ6" s="372"/>
      <c r="HIR6" s="372"/>
      <c r="HIS6" s="372"/>
      <c r="HIT6" s="372"/>
      <c r="HIU6" s="372"/>
      <c r="HIV6" s="372"/>
      <c r="HIW6" s="372"/>
      <c r="HIX6" s="372"/>
      <c r="HIY6" s="372"/>
      <c r="HIZ6" s="372"/>
      <c r="HJA6" s="372"/>
      <c r="HJB6" s="372"/>
      <c r="HJC6" s="372"/>
      <c r="HJD6" s="372"/>
      <c r="HJE6" s="372"/>
      <c r="HJF6" s="372"/>
      <c r="HJG6" s="372"/>
      <c r="HJH6" s="372"/>
      <c r="HJI6" s="372"/>
      <c r="HJJ6" s="372"/>
      <c r="HJK6" s="372"/>
      <c r="HJL6" s="372"/>
      <c r="HJM6" s="372"/>
      <c r="HJN6" s="372"/>
      <c r="HJO6" s="372"/>
      <c r="HJP6" s="372"/>
      <c r="HJQ6" s="372"/>
      <c r="HJR6" s="372"/>
      <c r="HJS6" s="372"/>
      <c r="HJT6" s="372"/>
      <c r="HJU6" s="372"/>
      <c r="HJV6" s="372"/>
      <c r="HJW6" s="372"/>
      <c r="HJX6" s="372"/>
      <c r="HJY6" s="372"/>
      <c r="HJZ6" s="372"/>
      <c r="HKA6" s="372"/>
      <c r="HKB6" s="372"/>
      <c r="HKC6" s="372"/>
      <c r="HKD6" s="372"/>
      <c r="HKE6" s="372"/>
      <c r="HKF6" s="372"/>
      <c r="HKG6" s="372"/>
      <c r="HKH6" s="372"/>
      <c r="HKI6" s="372"/>
      <c r="HKJ6" s="372"/>
      <c r="HKK6" s="372"/>
      <c r="HKL6" s="372"/>
      <c r="HKM6" s="372"/>
      <c r="HKN6" s="372"/>
      <c r="HKO6" s="372"/>
      <c r="HKP6" s="372"/>
      <c r="HKQ6" s="372"/>
      <c r="HKR6" s="372"/>
      <c r="HKS6" s="372"/>
      <c r="HKT6" s="372"/>
      <c r="HKU6" s="372"/>
      <c r="HKV6" s="372"/>
      <c r="HKW6" s="372"/>
      <c r="HKX6" s="372"/>
      <c r="HKY6" s="372"/>
      <c r="HKZ6" s="372"/>
      <c r="HLA6" s="372"/>
      <c r="HLB6" s="372"/>
      <c r="HLC6" s="372"/>
      <c r="HLD6" s="372"/>
      <c r="HLE6" s="372"/>
      <c r="HLF6" s="372"/>
      <c r="HLG6" s="372"/>
      <c r="HLH6" s="372"/>
      <c r="HLI6" s="372"/>
      <c r="HLJ6" s="372"/>
      <c r="HLK6" s="372"/>
      <c r="HLL6" s="372"/>
      <c r="HLM6" s="372"/>
      <c r="HLN6" s="372"/>
      <c r="HLO6" s="372"/>
      <c r="HLP6" s="372"/>
      <c r="HLQ6" s="372"/>
      <c r="HLR6" s="372"/>
      <c r="HLS6" s="372"/>
      <c r="HLT6" s="372"/>
      <c r="HLU6" s="372"/>
      <c r="HLV6" s="372"/>
      <c r="HLW6" s="372"/>
      <c r="HLX6" s="372"/>
      <c r="HLY6" s="372"/>
      <c r="HLZ6" s="372"/>
      <c r="HMA6" s="372"/>
      <c r="HMB6" s="372"/>
      <c r="HMC6" s="372"/>
      <c r="HMD6" s="372"/>
      <c r="HME6" s="372"/>
      <c r="HMF6" s="372"/>
      <c r="HMG6" s="372"/>
      <c r="HMH6" s="372"/>
      <c r="HMI6" s="372"/>
      <c r="HMJ6" s="372"/>
      <c r="HMK6" s="372"/>
      <c r="HML6" s="372"/>
      <c r="HMM6" s="372"/>
      <c r="HMN6" s="372"/>
      <c r="HMO6" s="372"/>
      <c r="HMP6" s="372"/>
      <c r="HMQ6" s="372"/>
      <c r="HMR6" s="372"/>
      <c r="HMS6" s="372"/>
      <c r="HMT6" s="372"/>
      <c r="HMU6" s="372"/>
      <c r="HMV6" s="372"/>
      <c r="HMW6" s="372"/>
      <c r="HMX6" s="372"/>
      <c r="HMY6" s="372"/>
      <c r="HMZ6" s="372"/>
      <c r="HNA6" s="372"/>
      <c r="HNB6" s="372"/>
      <c r="HNC6" s="372"/>
      <c r="HND6" s="372"/>
      <c r="HNE6" s="372"/>
      <c r="HNF6" s="372"/>
      <c r="HNG6" s="372"/>
      <c r="HNH6" s="372"/>
      <c r="HNI6" s="372"/>
      <c r="HNJ6" s="372"/>
      <c r="HNK6" s="372"/>
      <c r="HNL6" s="372"/>
      <c r="HNM6" s="372"/>
      <c r="HNN6" s="372"/>
      <c r="HNO6" s="372"/>
      <c r="HNP6" s="372"/>
      <c r="HNQ6" s="372"/>
      <c r="HNR6" s="372"/>
      <c r="HNS6" s="372"/>
      <c r="HNT6" s="372"/>
      <c r="HNU6" s="372"/>
      <c r="HNV6" s="372"/>
      <c r="HNW6" s="372"/>
      <c r="HNX6" s="372"/>
      <c r="HNY6" s="372"/>
      <c r="HNZ6" s="372"/>
      <c r="HOA6" s="372"/>
      <c r="HOB6" s="372"/>
      <c r="HOC6" s="372"/>
      <c r="HOD6" s="372"/>
      <c r="HOE6" s="372"/>
      <c r="HOF6" s="372"/>
      <c r="HOG6" s="372"/>
      <c r="HOH6" s="372"/>
      <c r="HOI6" s="372"/>
      <c r="HOJ6" s="372"/>
      <c r="HOK6" s="372"/>
      <c r="HOL6" s="372"/>
      <c r="HOM6" s="372"/>
      <c r="HON6" s="372"/>
      <c r="HOO6" s="372"/>
      <c r="HOP6" s="372"/>
      <c r="HOQ6" s="372"/>
      <c r="HOR6" s="372"/>
      <c r="HOS6" s="372"/>
      <c r="HOT6" s="372"/>
      <c r="HOU6" s="372"/>
      <c r="HOV6" s="372"/>
      <c r="HOW6" s="372"/>
      <c r="HOX6" s="372"/>
      <c r="HOY6" s="372"/>
      <c r="HOZ6" s="372"/>
      <c r="HPA6" s="372"/>
      <c r="HPB6" s="372"/>
      <c r="HPC6" s="372"/>
      <c r="HPD6" s="372"/>
      <c r="HPE6" s="372"/>
      <c r="HPF6" s="372"/>
      <c r="HPG6" s="372"/>
      <c r="HPH6" s="372"/>
      <c r="HPI6" s="372"/>
      <c r="HPJ6" s="372"/>
      <c r="HPK6" s="372"/>
      <c r="HPL6" s="372"/>
      <c r="HPM6" s="372"/>
      <c r="HPN6" s="372"/>
      <c r="HPO6" s="372"/>
      <c r="HPP6" s="372"/>
      <c r="HPQ6" s="372"/>
      <c r="HPR6" s="372"/>
      <c r="HPS6" s="372"/>
      <c r="HPT6" s="372"/>
      <c r="HPU6" s="372"/>
      <c r="HPV6" s="372"/>
      <c r="HPW6" s="372"/>
      <c r="HPX6" s="372"/>
      <c r="HPY6" s="372"/>
      <c r="HPZ6" s="372"/>
      <c r="HQA6" s="372"/>
      <c r="HQB6" s="372"/>
      <c r="HQC6" s="372"/>
      <c r="HQD6" s="372"/>
      <c r="HQE6" s="372"/>
      <c r="HQF6" s="372"/>
      <c r="HQG6" s="372"/>
      <c r="HQH6" s="372"/>
      <c r="HQI6" s="372"/>
      <c r="HQJ6" s="372"/>
      <c r="HQK6" s="372"/>
      <c r="HQL6" s="372"/>
      <c r="HQM6" s="372"/>
      <c r="HQN6" s="372"/>
      <c r="HQO6" s="372"/>
      <c r="HQP6" s="372"/>
      <c r="HQQ6" s="372"/>
      <c r="HQR6" s="372"/>
      <c r="HQS6" s="372"/>
      <c r="HQT6" s="372"/>
      <c r="HQU6" s="372"/>
      <c r="HQV6" s="372"/>
      <c r="HQW6" s="372"/>
      <c r="HQX6" s="372"/>
      <c r="HQY6" s="372"/>
      <c r="HQZ6" s="372"/>
      <c r="HRA6" s="372"/>
      <c r="HRB6" s="372"/>
      <c r="HRC6" s="372"/>
      <c r="HRD6" s="372"/>
      <c r="HRE6" s="372"/>
      <c r="HRF6" s="372"/>
      <c r="HRG6" s="372"/>
      <c r="HRH6" s="372"/>
      <c r="HRI6" s="372"/>
      <c r="HRJ6" s="372"/>
      <c r="HRK6" s="372"/>
      <c r="HRL6" s="372"/>
      <c r="HRM6" s="372"/>
      <c r="HRN6" s="372"/>
      <c r="HRO6" s="372"/>
      <c r="HRP6" s="372"/>
      <c r="HRQ6" s="372"/>
      <c r="HRR6" s="372"/>
      <c r="HRS6" s="372"/>
      <c r="HRT6" s="372"/>
      <c r="HRU6" s="372"/>
      <c r="HRV6" s="372"/>
      <c r="HRW6" s="372"/>
      <c r="HRX6" s="372"/>
      <c r="HRY6" s="372"/>
      <c r="HRZ6" s="372"/>
      <c r="HSA6" s="372"/>
      <c r="HSB6" s="372"/>
      <c r="HSC6" s="372"/>
      <c r="HSD6" s="372"/>
      <c r="HSE6" s="372"/>
      <c r="HSF6" s="372"/>
      <c r="HSG6" s="372"/>
      <c r="HSH6" s="372"/>
      <c r="HSI6" s="372"/>
      <c r="HSJ6" s="372"/>
      <c r="HSK6" s="372"/>
      <c r="HSL6" s="372"/>
      <c r="HSM6" s="372"/>
      <c r="HSN6" s="372"/>
      <c r="HSO6" s="372"/>
      <c r="HSP6" s="372"/>
      <c r="HSQ6" s="372"/>
      <c r="HSR6" s="372"/>
      <c r="HSS6" s="372"/>
      <c r="HST6" s="372"/>
      <c r="HSU6" s="372"/>
      <c r="HSV6" s="372"/>
      <c r="HSW6" s="372"/>
      <c r="HSX6" s="372"/>
      <c r="HSY6" s="372"/>
      <c r="HSZ6" s="372"/>
      <c r="HTA6" s="372"/>
      <c r="HTB6" s="372"/>
      <c r="HTC6" s="372"/>
      <c r="HTD6" s="372"/>
      <c r="HTE6" s="372"/>
      <c r="HTF6" s="372"/>
      <c r="HTG6" s="372"/>
      <c r="HTH6" s="372"/>
      <c r="HTI6" s="372"/>
      <c r="HTJ6" s="372"/>
      <c r="HTK6" s="372"/>
      <c r="HTL6" s="372"/>
      <c r="HTM6" s="372"/>
      <c r="HTN6" s="372"/>
      <c r="HTO6" s="372"/>
      <c r="HTP6" s="372"/>
      <c r="HTQ6" s="372"/>
      <c r="HTR6" s="372"/>
      <c r="HTS6" s="372"/>
      <c r="HTT6" s="372"/>
      <c r="HTU6" s="372"/>
      <c r="HTV6" s="372"/>
      <c r="HTW6" s="372"/>
      <c r="HTX6" s="372"/>
      <c r="HTY6" s="372"/>
      <c r="HTZ6" s="372"/>
      <c r="HUA6" s="372"/>
      <c r="HUB6" s="372"/>
      <c r="HUC6" s="372"/>
      <c r="HUD6" s="372"/>
      <c r="HUE6" s="372"/>
      <c r="HUF6" s="372"/>
      <c r="HUG6" s="372"/>
      <c r="HUH6" s="372"/>
      <c r="HUI6" s="372"/>
      <c r="HUJ6" s="372"/>
      <c r="HUK6" s="372"/>
      <c r="HUL6" s="372"/>
      <c r="HUM6" s="372"/>
      <c r="HUN6" s="372"/>
      <c r="HUO6" s="372"/>
      <c r="HUP6" s="372"/>
      <c r="HUQ6" s="372"/>
      <c r="HUR6" s="372"/>
      <c r="HUS6" s="372"/>
      <c r="HUT6" s="372"/>
      <c r="HUU6" s="372"/>
      <c r="HUV6" s="372"/>
      <c r="HUW6" s="372"/>
      <c r="HUX6" s="372"/>
      <c r="HUY6" s="372"/>
      <c r="HUZ6" s="372"/>
      <c r="HVA6" s="372"/>
      <c r="HVB6" s="372"/>
      <c r="HVC6" s="372"/>
      <c r="HVD6" s="372"/>
      <c r="HVE6" s="372"/>
      <c r="HVF6" s="372"/>
      <c r="HVG6" s="372"/>
      <c r="HVH6" s="372"/>
      <c r="HVI6" s="372"/>
      <c r="HVJ6" s="372"/>
      <c r="HVK6" s="372"/>
      <c r="HVL6" s="372"/>
      <c r="HVM6" s="372"/>
      <c r="HVN6" s="372"/>
      <c r="HVO6" s="372"/>
      <c r="HVP6" s="372"/>
      <c r="HVQ6" s="372"/>
      <c r="HVR6" s="372"/>
      <c r="HVS6" s="372"/>
      <c r="HVT6" s="372"/>
      <c r="HVU6" s="372"/>
      <c r="HVV6" s="372"/>
      <c r="HVW6" s="372"/>
      <c r="HVX6" s="372"/>
      <c r="HVY6" s="372"/>
      <c r="HVZ6" s="372"/>
      <c r="HWA6" s="372"/>
      <c r="HWB6" s="372"/>
      <c r="HWC6" s="372"/>
      <c r="HWD6" s="372"/>
      <c r="HWE6" s="372"/>
      <c r="HWF6" s="372"/>
      <c r="HWG6" s="372"/>
      <c r="HWH6" s="372"/>
      <c r="HWI6" s="372"/>
      <c r="HWJ6" s="372"/>
      <c r="HWK6" s="372"/>
      <c r="HWL6" s="372"/>
      <c r="HWM6" s="372"/>
      <c r="HWN6" s="372"/>
      <c r="HWO6" s="372"/>
      <c r="HWP6" s="372"/>
      <c r="HWQ6" s="372"/>
      <c r="HWR6" s="372"/>
      <c r="HWS6" s="372"/>
      <c r="HWT6" s="372"/>
      <c r="HWU6" s="372"/>
      <c r="HWV6" s="372"/>
      <c r="HWW6" s="372"/>
      <c r="HWX6" s="372"/>
      <c r="HWY6" s="372"/>
      <c r="HWZ6" s="372"/>
      <c r="HXA6" s="372"/>
      <c r="HXB6" s="372"/>
      <c r="HXC6" s="372"/>
      <c r="HXD6" s="372"/>
      <c r="HXE6" s="372"/>
      <c r="HXF6" s="372"/>
      <c r="HXG6" s="372"/>
      <c r="HXH6" s="372"/>
      <c r="HXI6" s="372"/>
      <c r="HXJ6" s="372"/>
      <c r="HXK6" s="372"/>
      <c r="HXL6" s="372"/>
      <c r="HXM6" s="372"/>
      <c r="HXN6" s="372"/>
      <c r="HXO6" s="372"/>
      <c r="HXP6" s="372"/>
      <c r="HXQ6" s="372"/>
      <c r="HXR6" s="372"/>
      <c r="HXS6" s="372"/>
      <c r="HXT6" s="372"/>
      <c r="HXU6" s="372"/>
      <c r="HXV6" s="372"/>
      <c r="HXW6" s="372"/>
      <c r="HXX6" s="372"/>
      <c r="HXY6" s="372"/>
      <c r="HXZ6" s="372"/>
      <c r="HYA6" s="372"/>
      <c r="HYB6" s="372"/>
      <c r="HYC6" s="372"/>
      <c r="HYD6" s="372"/>
      <c r="HYE6" s="372"/>
      <c r="HYF6" s="372"/>
      <c r="HYG6" s="372"/>
      <c r="HYH6" s="372"/>
      <c r="HYI6" s="372"/>
      <c r="HYJ6" s="372"/>
      <c r="HYK6" s="372"/>
      <c r="HYL6" s="372"/>
      <c r="HYM6" s="372"/>
      <c r="HYN6" s="372"/>
      <c r="HYO6" s="372"/>
      <c r="HYP6" s="372"/>
      <c r="HYQ6" s="372"/>
      <c r="HYR6" s="372"/>
      <c r="HYS6" s="372"/>
      <c r="HYT6" s="372"/>
      <c r="HYU6" s="372"/>
      <c r="HYV6" s="372"/>
      <c r="HYW6" s="372"/>
      <c r="HYX6" s="372"/>
      <c r="HYY6" s="372"/>
      <c r="HYZ6" s="372"/>
      <c r="HZA6" s="372"/>
      <c r="HZB6" s="372"/>
      <c r="HZC6" s="372"/>
      <c r="HZD6" s="372"/>
      <c r="HZE6" s="372"/>
      <c r="HZF6" s="372"/>
      <c r="HZG6" s="372"/>
      <c r="HZH6" s="372"/>
      <c r="HZI6" s="372"/>
      <c r="HZJ6" s="372"/>
      <c r="HZK6" s="372"/>
      <c r="HZL6" s="372"/>
      <c r="HZM6" s="372"/>
      <c r="HZN6" s="372"/>
      <c r="HZO6" s="372"/>
      <c r="HZP6" s="372"/>
      <c r="HZQ6" s="372"/>
      <c r="HZR6" s="372"/>
      <c r="HZS6" s="372"/>
      <c r="HZT6" s="372"/>
      <c r="HZU6" s="372"/>
      <c r="HZV6" s="372"/>
      <c r="HZW6" s="372"/>
      <c r="HZX6" s="372"/>
      <c r="HZY6" s="372"/>
      <c r="HZZ6" s="372"/>
      <c r="IAA6" s="372"/>
      <c r="IAB6" s="372"/>
      <c r="IAC6" s="372"/>
      <c r="IAD6" s="372"/>
      <c r="IAE6" s="372"/>
      <c r="IAF6" s="372"/>
      <c r="IAG6" s="372"/>
      <c r="IAH6" s="372"/>
      <c r="IAI6" s="372"/>
      <c r="IAJ6" s="372"/>
      <c r="IAK6" s="372"/>
      <c r="IAL6" s="372"/>
      <c r="IAM6" s="372"/>
      <c r="IAN6" s="372"/>
      <c r="IAO6" s="372"/>
      <c r="IAP6" s="372"/>
      <c r="IAQ6" s="372"/>
      <c r="IAR6" s="372"/>
      <c r="IAS6" s="372"/>
      <c r="IAT6" s="372"/>
      <c r="IAU6" s="372"/>
      <c r="IAV6" s="372"/>
      <c r="IAW6" s="372"/>
      <c r="IAX6" s="372"/>
      <c r="IAY6" s="372"/>
      <c r="IAZ6" s="372"/>
      <c r="IBA6" s="372"/>
      <c r="IBB6" s="372"/>
      <c r="IBC6" s="372"/>
      <c r="IBD6" s="372"/>
      <c r="IBE6" s="372"/>
      <c r="IBF6" s="372"/>
      <c r="IBG6" s="372"/>
      <c r="IBH6" s="372"/>
      <c r="IBI6" s="372"/>
      <c r="IBJ6" s="372"/>
      <c r="IBK6" s="372"/>
      <c r="IBL6" s="372"/>
      <c r="IBM6" s="372"/>
      <c r="IBN6" s="372"/>
      <c r="IBO6" s="372"/>
      <c r="IBP6" s="372"/>
      <c r="IBQ6" s="372"/>
      <c r="IBR6" s="372"/>
      <c r="IBS6" s="372"/>
      <c r="IBT6" s="372"/>
      <c r="IBU6" s="372"/>
      <c r="IBV6" s="372"/>
      <c r="IBW6" s="372"/>
      <c r="IBX6" s="372"/>
      <c r="IBY6" s="372"/>
      <c r="IBZ6" s="372"/>
      <c r="ICA6" s="372"/>
      <c r="ICB6" s="372"/>
      <c r="ICC6" s="372"/>
      <c r="ICD6" s="372"/>
      <c r="ICE6" s="372"/>
      <c r="ICF6" s="372"/>
      <c r="ICG6" s="372"/>
      <c r="ICH6" s="372"/>
      <c r="ICI6" s="372"/>
      <c r="ICJ6" s="372"/>
      <c r="ICK6" s="372"/>
      <c r="ICL6" s="372"/>
      <c r="ICM6" s="372"/>
      <c r="ICN6" s="372"/>
      <c r="ICO6" s="372"/>
      <c r="ICP6" s="372"/>
      <c r="ICQ6" s="372"/>
      <c r="ICR6" s="372"/>
      <c r="ICS6" s="372"/>
      <c r="ICT6" s="372"/>
      <c r="ICU6" s="372"/>
      <c r="ICV6" s="372"/>
      <c r="ICW6" s="372"/>
      <c r="ICX6" s="372"/>
      <c r="ICY6" s="372"/>
      <c r="ICZ6" s="372"/>
      <c r="IDA6" s="372"/>
      <c r="IDB6" s="372"/>
      <c r="IDC6" s="372"/>
      <c r="IDD6" s="372"/>
      <c r="IDE6" s="372"/>
      <c r="IDF6" s="372"/>
      <c r="IDG6" s="372"/>
      <c r="IDH6" s="372"/>
      <c r="IDI6" s="372"/>
      <c r="IDJ6" s="372"/>
      <c r="IDK6" s="372"/>
      <c r="IDL6" s="372"/>
      <c r="IDM6" s="372"/>
      <c r="IDN6" s="372"/>
      <c r="IDO6" s="372"/>
      <c r="IDP6" s="372"/>
      <c r="IDQ6" s="372"/>
      <c r="IDR6" s="372"/>
      <c r="IDS6" s="372"/>
      <c r="IDT6" s="372"/>
      <c r="IDU6" s="372"/>
      <c r="IDV6" s="372"/>
      <c r="IDW6" s="372"/>
      <c r="IDX6" s="372"/>
      <c r="IDY6" s="372"/>
      <c r="IDZ6" s="372"/>
      <c r="IEA6" s="372"/>
      <c r="IEB6" s="372"/>
      <c r="IEC6" s="372"/>
      <c r="IED6" s="372"/>
      <c r="IEE6" s="372"/>
      <c r="IEF6" s="372"/>
      <c r="IEG6" s="372"/>
      <c r="IEH6" s="372"/>
      <c r="IEI6" s="372"/>
      <c r="IEJ6" s="372"/>
      <c r="IEK6" s="372"/>
      <c r="IEL6" s="372"/>
      <c r="IEM6" s="372"/>
      <c r="IEN6" s="372"/>
      <c r="IEO6" s="372"/>
      <c r="IEP6" s="372"/>
      <c r="IEQ6" s="372"/>
      <c r="IER6" s="372"/>
      <c r="IES6" s="372"/>
      <c r="IET6" s="372"/>
      <c r="IEU6" s="372"/>
      <c r="IEV6" s="372"/>
      <c r="IEW6" s="372"/>
      <c r="IEX6" s="372"/>
      <c r="IEY6" s="372"/>
      <c r="IEZ6" s="372"/>
      <c r="IFA6" s="372"/>
      <c r="IFB6" s="372"/>
      <c r="IFC6" s="372"/>
      <c r="IFD6" s="372"/>
      <c r="IFE6" s="372"/>
      <c r="IFF6" s="372"/>
      <c r="IFG6" s="372"/>
      <c r="IFH6" s="372"/>
      <c r="IFI6" s="372"/>
      <c r="IFJ6" s="372"/>
      <c r="IFK6" s="372"/>
      <c r="IFL6" s="372"/>
      <c r="IFM6" s="372"/>
      <c r="IFN6" s="372"/>
      <c r="IFO6" s="372"/>
      <c r="IFP6" s="372"/>
      <c r="IFQ6" s="372"/>
      <c r="IFR6" s="372"/>
      <c r="IFS6" s="372"/>
      <c r="IFT6" s="372"/>
      <c r="IFU6" s="372"/>
      <c r="IFV6" s="372"/>
      <c r="IFW6" s="372"/>
      <c r="IFX6" s="372"/>
      <c r="IFY6" s="372"/>
      <c r="IFZ6" s="372"/>
      <c r="IGA6" s="372"/>
      <c r="IGB6" s="372"/>
      <c r="IGC6" s="372"/>
      <c r="IGD6" s="372"/>
      <c r="IGE6" s="372"/>
      <c r="IGF6" s="372"/>
      <c r="IGG6" s="372"/>
      <c r="IGH6" s="372"/>
      <c r="IGI6" s="372"/>
      <c r="IGJ6" s="372"/>
      <c r="IGK6" s="372"/>
      <c r="IGL6" s="372"/>
      <c r="IGM6" s="372"/>
      <c r="IGN6" s="372"/>
      <c r="IGO6" s="372"/>
      <c r="IGP6" s="372"/>
      <c r="IGQ6" s="372"/>
      <c r="IGR6" s="372"/>
      <c r="IGS6" s="372"/>
      <c r="IGT6" s="372"/>
      <c r="IGU6" s="372"/>
      <c r="IGV6" s="372"/>
      <c r="IGW6" s="372"/>
      <c r="IGX6" s="372"/>
      <c r="IGY6" s="372"/>
      <c r="IGZ6" s="372"/>
      <c r="IHA6" s="372"/>
      <c r="IHB6" s="372"/>
      <c r="IHC6" s="372"/>
      <c r="IHD6" s="372"/>
      <c r="IHE6" s="372"/>
      <c r="IHF6" s="372"/>
      <c r="IHG6" s="372"/>
      <c r="IHH6" s="372"/>
      <c r="IHI6" s="372"/>
      <c r="IHJ6" s="372"/>
      <c r="IHK6" s="372"/>
      <c r="IHL6" s="372"/>
      <c r="IHM6" s="372"/>
      <c r="IHN6" s="372"/>
      <c r="IHO6" s="372"/>
      <c r="IHP6" s="372"/>
      <c r="IHQ6" s="372"/>
      <c r="IHR6" s="372"/>
      <c r="IHS6" s="372"/>
      <c r="IHT6" s="372"/>
      <c r="IHU6" s="372"/>
      <c r="IHV6" s="372"/>
      <c r="IHW6" s="372"/>
      <c r="IHX6" s="372"/>
      <c r="IHY6" s="372"/>
      <c r="IHZ6" s="372"/>
      <c r="IIA6" s="372"/>
      <c r="IIB6" s="372"/>
      <c r="IIC6" s="372"/>
      <c r="IID6" s="372"/>
      <c r="IIE6" s="372"/>
      <c r="IIF6" s="372"/>
      <c r="IIG6" s="372"/>
      <c r="IIH6" s="372"/>
      <c r="III6" s="372"/>
      <c r="IIJ6" s="372"/>
      <c r="IIK6" s="372"/>
      <c r="IIL6" s="372"/>
      <c r="IIM6" s="372"/>
      <c r="IIN6" s="372"/>
      <c r="IIO6" s="372"/>
      <c r="IIP6" s="372"/>
      <c r="IIQ6" s="372"/>
      <c r="IIR6" s="372"/>
      <c r="IIS6" s="372"/>
      <c r="IIT6" s="372"/>
      <c r="IIU6" s="372"/>
      <c r="IIV6" s="372"/>
      <c r="IIW6" s="372"/>
      <c r="IIX6" s="372"/>
      <c r="IIY6" s="372"/>
      <c r="IIZ6" s="372"/>
      <c r="IJA6" s="372"/>
      <c r="IJB6" s="372"/>
      <c r="IJC6" s="372"/>
      <c r="IJD6" s="372"/>
      <c r="IJE6" s="372"/>
      <c r="IJF6" s="372"/>
      <c r="IJG6" s="372"/>
      <c r="IJH6" s="372"/>
      <c r="IJI6" s="372"/>
      <c r="IJJ6" s="372"/>
      <c r="IJK6" s="372"/>
      <c r="IJL6" s="372"/>
      <c r="IJM6" s="372"/>
      <c r="IJN6" s="372"/>
      <c r="IJO6" s="372"/>
      <c r="IJP6" s="372"/>
      <c r="IJQ6" s="372"/>
      <c r="IJR6" s="372"/>
      <c r="IJS6" s="372"/>
      <c r="IJT6" s="372"/>
      <c r="IJU6" s="372"/>
      <c r="IJV6" s="372"/>
      <c r="IJW6" s="372"/>
      <c r="IJX6" s="372"/>
      <c r="IJY6" s="372"/>
      <c r="IJZ6" s="372"/>
      <c r="IKA6" s="372"/>
      <c r="IKB6" s="372"/>
      <c r="IKC6" s="372"/>
      <c r="IKD6" s="372"/>
      <c r="IKE6" s="372"/>
      <c r="IKF6" s="372"/>
      <c r="IKG6" s="372"/>
      <c r="IKH6" s="372"/>
      <c r="IKI6" s="372"/>
      <c r="IKJ6" s="372"/>
      <c r="IKK6" s="372"/>
      <c r="IKL6" s="372"/>
      <c r="IKM6" s="372"/>
      <c r="IKN6" s="372"/>
      <c r="IKO6" s="372"/>
      <c r="IKP6" s="372"/>
      <c r="IKQ6" s="372"/>
      <c r="IKR6" s="372"/>
      <c r="IKS6" s="372"/>
      <c r="IKT6" s="372"/>
      <c r="IKU6" s="372"/>
      <c r="IKV6" s="372"/>
      <c r="IKW6" s="372"/>
      <c r="IKX6" s="372"/>
      <c r="IKY6" s="372"/>
      <c r="IKZ6" s="372"/>
      <c r="ILA6" s="372"/>
      <c r="ILB6" s="372"/>
      <c r="ILC6" s="372"/>
      <c r="ILD6" s="372"/>
      <c r="ILE6" s="372"/>
      <c r="ILF6" s="372"/>
      <c r="ILG6" s="372"/>
      <c r="ILH6" s="372"/>
      <c r="ILI6" s="372"/>
      <c r="ILJ6" s="372"/>
      <c r="ILK6" s="372"/>
      <c r="ILL6" s="372"/>
      <c r="ILM6" s="372"/>
      <c r="ILN6" s="372"/>
      <c r="ILO6" s="372"/>
      <c r="ILP6" s="372"/>
      <c r="ILQ6" s="372"/>
      <c r="ILR6" s="372"/>
      <c r="ILS6" s="372"/>
      <c r="ILT6" s="372"/>
      <c r="ILU6" s="372"/>
      <c r="ILV6" s="372"/>
      <c r="ILW6" s="372"/>
      <c r="ILX6" s="372"/>
      <c r="ILY6" s="372"/>
      <c r="ILZ6" s="372"/>
      <c r="IMA6" s="372"/>
      <c r="IMB6" s="372"/>
      <c r="IMC6" s="372"/>
      <c r="IMD6" s="372"/>
      <c r="IME6" s="372"/>
      <c r="IMF6" s="372"/>
      <c r="IMG6" s="372"/>
      <c r="IMH6" s="372"/>
      <c r="IMI6" s="372"/>
      <c r="IMJ6" s="372"/>
      <c r="IMK6" s="372"/>
      <c r="IML6" s="372"/>
      <c r="IMM6" s="372"/>
      <c r="IMN6" s="372"/>
      <c r="IMO6" s="372"/>
      <c r="IMP6" s="372"/>
      <c r="IMQ6" s="372"/>
      <c r="IMR6" s="372"/>
      <c r="IMS6" s="372"/>
      <c r="IMT6" s="372"/>
      <c r="IMU6" s="372"/>
      <c r="IMV6" s="372"/>
      <c r="IMW6" s="372"/>
      <c r="IMX6" s="372"/>
      <c r="IMY6" s="372"/>
      <c r="IMZ6" s="372"/>
      <c r="INA6" s="372"/>
      <c r="INB6" s="372"/>
      <c r="INC6" s="372"/>
      <c r="IND6" s="372"/>
      <c r="INE6" s="372"/>
      <c r="INF6" s="372"/>
      <c r="ING6" s="372"/>
      <c r="INH6" s="372"/>
      <c r="INI6" s="372"/>
      <c r="INJ6" s="372"/>
      <c r="INK6" s="372"/>
      <c r="INL6" s="372"/>
      <c r="INM6" s="372"/>
      <c r="INN6" s="372"/>
      <c r="INO6" s="372"/>
      <c r="INP6" s="372"/>
      <c r="INQ6" s="372"/>
      <c r="INR6" s="372"/>
      <c r="INS6" s="372"/>
      <c r="INT6" s="372"/>
      <c r="INU6" s="372"/>
      <c r="INV6" s="372"/>
      <c r="INW6" s="372"/>
      <c r="INX6" s="372"/>
      <c r="INY6" s="372"/>
      <c r="INZ6" s="372"/>
      <c r="IOA6" s="372"/>
      <c r="IOB6" s="372"/>
      <c r="IOC6" s="372"/>
      <c r="IOD6" s="372"/>
      <c r="IOE6" s="372"/>
      <c r="IOF6" s="372"/>
      <c r="IOG6" s="372"/>
      <c r="IOH6" s="372"/>
      <c r="IOI6" s="372"/>
      <c r="IOJ6" s="372"/>
      <c r="IOK6" s="372"/>
      <c r="IOL6" s="372"/>
      <c r="IOM6" s="372"/>
      <c r="ION6" s="372"/>
      <c r="IOO6" s="372"/>
      <c r="IOP6" s="372"/>
      <c r="IOQ6" s="372"/>
      <c r="IOR6" s="372"/>
      <c r="IOS6" s="372"/>
      <c r="IOT6" s="372"/>
      <c r="IOU6" s="372"/>
      <c r="IOV6" s="372"/>
      <c r="IOW6" s="372"/>
      <c r="IOX6" s="372"/>
      <c r="IOY6" s="372"/>
      <c r="IOZ6" s="372"/>
      <c r="IPA6" s="372"/>
      <c r="IPB6" s="372"/>
      <c r="IPC6" s="372"/>
      <c r="IPD6" s="372"/>
      <c r="IPE6" s="372"/>
      <c r="IPF6" s="372"/>
      <c r="IPG6" s="372"/>
      <c r="IPH6" s="372"/>
      <c r="IPI6" s="372"/>
      <c r="IPJ6" s="372"/>
      <c r="IPK6" s="372"/>
      <c r="IPL6" s="372"/>
      <c r="IPM6" s="372"/>
      <c r="IPN6" s="372"/>
      <c r="IPO6" s="372"/>
      <c r="IPP6" s="372"/>
      <c r="IPQ6" s="372"/>
      <c r="IPR6" s="372"/>
      <c r="IPS6" s="372"/>
      <c r="IPT6" s="372"/>
      <c r="IPU6" s="372"/>
      <c r="IPV6" s="372"/>
      <c r="IPW6" s="372"/>
      <c r="IPX6" s="372"/>
      <c r="IPY6" s="372"/>
      <c r="IPZ6" s="372"/>
      <c r="IQA6" s="372"/>
      <c r="IQB6" s="372"/>
      <c r="IQC6" s="372"/>
      <c r="IQD6" s="372"/>
      <c r="IQE6" s="372"/>
      <c r="IQF6" s="372"/>
      <c r="IQG6" s="372"/>
      <c r="IQH6" s="372"/>
      <c r="IQI6" s="372"/>
      <c r="IQJ6" s="372"/>
      <c r="IQK6" s="372"/>
      <c r="IQL6" s="372"/>
      <c r="IQM6" s="372"/>
      <c r="IQN6" s="372"/>
      <c r="IQO6" s="372"/>
      <c r="IQP6" s="372"/>
      <c r="IQQ6" s="372"/>
      <c r="IQR6" s="372"/>
      <c r="IQS6" s="372"/>
      <c r="IQT6" s="372"/>
      <c r="IQU6" s="372"/>
      <c r="IQV6" s="372"/>
      <c r="IQW6" s="372"/>
      <c r="IQX6" s="372"/>
      <c r="IQY6" s="372"/>
      <c r="IQZ6" s="372"/>
      <c r="IRA6" s="372"/>
      <c r="IRB6" s="372"/>
      <c r="IRC6" s="372"/>
      <c r="IRD6" s="372"/>
      <c r="IRE6" s="372"/>
      <c r="IRF6" s="372"/>
      <c r="IRG6" s="372"/>
      <c r="IRH6" s="372"/>
      <c r="IRI6" s="372"/>
      <c r="IRJ6" s="372"/>
      <c r="IRK6" s="372"/>
      <c r="IRL6" s="372"/>
      <c r="IRM6" s="372"/>
      <c r="IRN6" s="372"/>
      <c r="IRO6" s="372"/>
      <c r="IRP6" s="372"/>
      <c r="IRQ6" s="372"/>
      <c r="IRR6" s="372"/>
      <c r="IRS6" s="372"/>
      <c r="IRT6" s="372"/>
      <c r="IRU6" s="372"/>
      <c r="IRV6" s="372"/>
      <c r="IRW6" s="372"/>
      <c r="IRX6" s="372"/>
      <c r="IRY6" s="372"/>
      <c r="IRZ6" s="372"/>
      <c r="ISA6" s="372"/>
      <c r="ISB6" s="372"/>
      <c r="ISC6" s="372"/>
      <c r="ISD6" s="372"/>
      <c r="ISE6" s="372"/>
      <c r="ISF6" s="372"/>
      <c r="ISG6" s="372"/>
      <c r="ISH6" s="372"/>
      <c r="ISI6" s="372"/>
      <c r="ISJ6" s="372"/>
      <c r="ISK6" s="372"/>
      <c r="ISL6" s="372"/>
      <c r="ISM6" s="372"/>
      <c r="ISN6" s="372"/>
      <c r="ISO6" s="372"/>
      <c r="ISP6" s="372"/>
      <c r="ISQ6" s="372"/>
      <c r="ISR6" s="372"/>
      <c r="ISS6" s="372"/>
      <c r="IST6" s="372"/>
      <c r="ISU6" s="372"/>
      <c r="ISV6" s="372"/>
      <c r="ISW6" s="372"/>
      <c r="ISX6" s="372"/>
      <c r="ISY6" s="372"/>
      <c r="ISZ6" s="372"/>
      <c r="ITA6" s="372"/>
      <c r="ITB6" s="372"/>
      <c r="ITC6" s="372"/>
      <c r="ITD6" s="372"/>
      <c r="ITE6" s="372"/>
      <c r="ITF6" s="372"/>
      <c r="ITG6" s="372"/>
      <c r="ITH6" s="372"/>
      <c r="ITI6" s="372"/>
      <c r="ITJ6" s="372"/>
      <c r="ITK6" s="372"/>
      <c r="ITL6" s="372"/>
      <c r="ITM6" s="372"/>
      <c r="ITN6" s="372"/>
      <c r="ITO6" s="372"/>
      <c r="ITP6" s="372"/>
      <c r="ITQ6" s="372"/>
      <c r="ITR6" s="372"/>
      <c r="ITS6" s="372"/>
      <c r="ITT6" s="372"/>
      <c r="ITU6" s="372"/>
      <c r="ITV6" s="372"/>
      <c r="ITW6" s="372"/>
      <c r="ITX6" s="372"/>
      <c r="ITY6" s="372"/>
      <c r="ITZ6" s="372"/>
      <c r="IUA6" s="372"/>
      <c r="IUB6" s="372"/>
      <c r="IUC6" s="372"/>
      <c r="IUD6" s="372"/>
      <c r="IUE6" s="372"/>
      <c r="IUF6" s="372"/>
      <c r="IUG6" s="372"/>
      <c r="IUH6" s="372"/>
      <c r="IUI6" s="372"/>
      <c r="IUJ6" s="372"/>
      <c r="IUK6" s="372"/>
      <c r="IUL6" s="372"/>
      <c r="IUM6" s="372"/>
      <c r="IUN6" s="372"/>
      <c r="IUO6" s="372"/>
      <c r="IUP6" s="372"/>
      <c r="IUQ6" s="372"/>
      <c r="IUR6" s="372"/>
      <c r="IUS6" s="372"/>
      <c r="IUT6" s="372"/>
      <c r="IUU6" s="372"/>
      <c r="IUV6" s="372"/>
      <c r="IUW6" s="372"/>
      <c r="IUX6" s="372"/>
      <c r="IUY6" s="372"/>
      <c r="IUZ6" s="372"/>
      <c r="IVA6" s="372"/>
      <c r="IVB6" s="372"/>
      <c r="IVC6" s="372"/>
      <c r="IVD6" s="372"/>
      <c r="IVE6" s="372"/>
      <c r="IVF6" s="372"/>
      <c r="IVG6" s="372"/>
      <c r="IVH6" s="372"/>
      <c r="IVI6" s="372"/>
      <c r="IVJ6" s="372"/>
      <c r="IVK6" s="372"/>
      <c r="IVL6" s="372"/>
      <c r="IVM6" s="372"/>
      <c r="IVN6" s="372"/>
      <c r="IVO6" s="372"/>
      <c r="IVP6" s="372"/>
      <c r="IVQ6" s="372"/>
      <c r="IVR6" s="372"/>
      <c r="IVS6" s="372"/>
      <c r="IVT6" s="372"/>
      <c r="IVU6" s="372"/>
      <c r="IVV6" s="372"/>
      <c r="IVW6" s="372"/>
      <c r="IVX6" s="372"/>
      <c r="IVY6" s="372"/>
      <c r="IVZ6" s="372"/>
      <c r="IWA6" s="372"/>
      <c r="IWB6" s="372"/>
      <c r="IWC6" s="372"/>
      <c r="IWD6" s="372"/>
      <c r="IWE6" s="372"/>
      <c r="IWF6" s="372"/>
      <c r="IWG6" s="372"/>
      <c r="IWH6" s="372"/>
      <c r="IWI6" s="372"/>
      <c r="IWJ6" s="372"/>
      <c r="IWK6" s="372"/>
      <c r="IWL6" s="372"/>
      <c r="IWM6" s="372"/>
      <c r="IWN6" s="372"/>
      <c r="IWO6" s="372"/>
      <c r="IWP6" s="372"/>
      <c r="IWQ6" s="372"/>
      <c r="IWR6" s="372"/>
      <c r="IWS6" s="372"/>
      <c r="IWT6" s="372"/>
      <c r="IWU6" s="372"/>
      <c r="IWV6" s="372"/>
      <c r="IWW6" s="372"/>
      <c r="IWX6" s="372"/>
      <c r="IWY6" s="372"/>
      <c r="IWZ6" s="372"/>
      <c r="IXA6" s="372"/>
      <c r="IXB6" s="372"/>
      <c r="IXC6" s="372"/>
      <c r="IXD6" s="372"/>
      <c r="IXE6" s="372"/>
      <c r="IXF6" s="372"/>
      <c r="IXG6" s="372"/>
      <c r="IXH6" s="372"/>
      <c r="IXI6" s="372"/>
      <c r="IXJ6" s="372"/>
      <c r="IXK6" s="372"/>
      <c r="IXL6" s="372"/>
      <c r="IXM6" s="372"/>
      <c r="IXN6" s="372"/>
      <c r="IXO6" s="372"/>
      <c r="IXP6" s="372"/>
      <c r="IXQ6" s="372"/>
      <c r="IXR6" s="372"/>
      <c r="IXS6" s="372"/>
      <c r="IXT6" s="372"/>
      <c r="IXU6" s="372"/>
      <c r="IXV6" s="372"/>
      <c r="IXW6" s="372"/>
      <c r="IXX6" s="372"/>
      <c r="IXY6" s="372"/>
      <c r="IXZ6" s="372"/>
      <c r="IYA6" s="372"/>
      <c r="IYB6" s="372"/>
      <c r="IYC6" s="372"/>
      <c r="IYD6" s="372"/>
      <c r="IYE6" s="372"/>
      <c r="IYF6" s="372"/>
      <c r="IYG6" s="372"/>
      <c r="IYH6" s="372"/>
      <c r="IYI6" s="372"/>
      <c r="IYJ6" s="372"/>
      <c r="IYK6" s="372"/>
      <c r="IYL6" s="372"/>
      <c r="IYM6" s="372"/>
      <c r="IYN6" s="372"/>
      <c r="IYO6" s="372"/>
      <c r="IYP6" s="372"/>
      <c r="IYQ6" s="372"/>
      <c r="IYR6" s="372"/>
      <c r="IYS6" s="372"/>
      <c r="IYT6" s="372"/>
      <c r="IYU6" s="372"/>
      <c r="IYV6" s="372"/>
      <c r="IYW6" s="372"/>
      <c r="IYX6" s="372"/>
      <c r="IYY6" s="372"/>
      <c r="IYZ6" s="372"/>
      <c r="IZA6" s="372"/>
      <c r="IZB6" s="372"/>
      <c r="IZC6" s="372"/>
      <c r="IZD6" s="372"/>
      <c r="IZE6" s="372"/>
      <c r="IZF6" s="372"/>
      <c r="IZG6" s="372"/>
      <c r="IZH6" s="372"/>
      <c r="IZI6" s="372"/>
      <c r="IZJ6" s="372"/>
      <c r="IZK6" s="372"/>
      <c r="IZL6" s="372"/>
      <c r="IZM6" s="372"/>
      <c r="IZN6" s="372"/>
      <c r="IZO6" s="372"/>
      <c r="IZP6" s="372"/>
      <c r="IZQ6" s="372"/>
      <c r="IZR6" s="372"/>
      <c r="IZS6" s="372"/>
      <c r="IZT6" s="372"/>
      <c r="IZU6" s="372"/>
      <c r="IZV6" s="372"/>
      <c r="IZW6" s="372"/>
      <c r="IZX6" s="372"/>
      <c r="IZY6" s="372"/>
      <c r="IZZ6" s="372"/>
      <c r="JAA6" s="372"/>
      <c r="JAB6" s="372"/>
      <c r="JAC6" s="372"/>
      <c r="JAD6" s="372"/>
      <c r="JAE6" s="372"/>
      <c r="JAF6" s="372"/>
      <c r="JAG6" s="372"/>
      <c r="JAH6" s="372"/>
      <c r="JAI6" s="372"/>
      <c r="JAJ6" s="372"/>
      <c r="JAK6" s="372"/>
      <c r="JAL6" s="372"/>
      <c r="JAM6" s="372"/>
      <c r="JAN6" s="372"/>
      <c r="JAO6" s="372"/>
      <c r="JAP6" s="372"/>
      <c r="JAQ6" s="372"/>
      <c r="JAR6" s="372"/>
      <c r="JAS6" s="372"/>
      <c r="JAT6" s="372"/>
      <c r="JAU6" s="372"/>
      <c r="JAV6" s="372"/>
      <c r="JAW6" s="372"/>
      <c r="JAX6" s="372"/>
      <c r="JAY6" s="372"/>
      <c r="JAZ6" s="372"/>
      <c r="JBA6" s="372"/>
      <c r="JBB6" s="372"/>
      <c r="JBC6" s="372"/>
      <c r="JBD6" s="372"/>
      <c r="JBE6" s="372"/>
      <c r="JBF6" s="372"/>
      <c r="JBG6" s="372"/>
      <c r="JBH6" s="372"/>
      <c r="JBI6" s="372"/>
      <c r="JBJ6" s="372"/>
      <c r="JBK6" s="372"/>
      <c r="JBL6" s="372"/>
      <c r="JBM6" s="372"/>
      <c r="JBN6" s="372"/>
      <c r="JBO6" s="372"/>
      <c r="JBP6" s="372"/>
      <c r="JBQ6" s="372"/>
      <c r="JBR6" s="372"/>
      <c r="JBS6" s="372"/>
      <c r="JBT6" s="372"/>
      <c r="JBU6" s="372"/>
      <c r="JBV6" s="372"/>
      <c r="JBW6" s="372"/>
      <c r="JBX6" s="372"/>
      <c r="JBY6" s="372"/>
      <c r="JBZ6" s="372"/>
      <c r="JCA6" s="372"/>
      <c r="JCB6" s="372"/>
      <c r="JCC6" s="372"/>
      <c r="JCD6" s="372"/>
      <c r="JCE6" s="372"/>
      <c r="JCF6" s="372"/>
      <c r="JCG6" s="372"/>
      <c r="JCH6" s="372"/>
      <c r="JCI6" s="372"/>
      <c r="JCJ6" s="372"/>
      <c r="JCK6" s="372"/>
      <c r="JCL6" s="372"/>
      <c r="JCM6" s="372"/>
      <c r="JCN6" s="372"/>
      <c r="JCO6" s="372"/>
      <c r="JCP6" s="372"/>
      <c r="JCQ6" s="372"/>
      <c r="JCR6" s="372"/>
      <c r="JCS6" s="372"/>
      <c r="JCT6" s="372"/>
      <c r="JCU6" s="372"/>
      <c r="JCV6" s="372"/>
      <c r="JCW6" s="372"/>
      <c r="JCX6" s="372"/>
      <c r="JCY6" s="372"/>
      <c r="JCZ6" s="372"/>
      <c r="JDA6" s="372"/>
      <c r="JDB6" s="372"/>
      <c r="JDC6" s="372"/>
      <c r="JDD6" s="372"/>
      <c r="JDE6" s="372"/>
      <c r="JDF6" s="372"/>
      <c r="JDG6" s="372"/>
      <c r="JDH6" s="372"/>
      <c r="JDI6" s="372"/>
      <c r="JDJ6" s="372"/>
      <c r="JDK6" s="372"/>
      <c r="JDL6" s="372"/>
      <c r="JDM6" s="372"/>
      <c r="JDN6" s="372"/>
      <c r="JDO6" s="372"/>
      <c r="JDP6" s="372"/>
      <c r="JDQ6" s="372"/>
      <c r="JDR6" s="372"/>
      <c r="JDS6" s="372"/>
      <c r="JDT6" s="372"/>
      <c r="JDU6" s="372"/>
      <c r="JDV6" s="372"/>
      <c r="JDW6" s="372"/>
      <c r="JDX6" s="372"/>
      <c r="JDY6" s="372"/>
      <c r="JDZ6" s="372"/>
      <c r="JEA6" s="372"/>
      <c r="JEB6" s="372"/>
      <c r="JEC6" s="372"/>
      <c r="JED6" s="372"/>
      <c r="JEE6" s="372"/>
      <c r="JEF6" s="372"/>
      <c r="JEG6" s="372"/>
      <c r="JEH6" s="372"/>
      <c r="JEI6" s="372"/>
      <c r="JEJ6" s="372"/>
      <c r="JEK6" s="372"/>
      <c r="JEL6" s="372"/>
      <c r="JEM6" s="372"/>
      <c r="JEN6" s="372"/>
      <c r="JEO6" s="372"/>
      <c r="JEP6" s="372"/>
      <c r="JEQ6" s="372"/>
      <c r="JER6" s="372"/>
      <c r="JES6" s="372"/>
      <c r="JET6" s="372"/>
      <c r="JEU6" s="372"/>
      <c r="JEV6" s="372"/>
      <c r="JEW6" s="372"/>
      <c r="JEX6" s="372"/>
      <c r="JEY6" s="372"/>
      <c r="JEZ6" s="372"/>
      <c r="JFA6" s="372"/>
      <c r="JFB6" s="372"/>
      <c r="JFC6" s="372"/>
      <c r="JFD6" s="372"/>
      <c r="JFE6" s="372"/>
      <c r="JFF6" s="372"/>
      <c r="JFG6" s="372"/>
      <c r="JFH6" s="372"/>
      <c r="JFI6" s="372"/>
      <c r="JFJ6" s="372"/>
      <c r="JFK6" s="372"/>
      <c r="JFL6" s="372"/>
      <c r="JFM6" s="372"/>
      <c r="JFN6" s="372"/>
      <c r="JFO6" s="372"/>
      <c r="JFP6" s="372"/>
      <c r="JFQ6" s="372"/>
      <c r="JFR6" s="372"/>
      <c r="JFS6" s="372"/>
      <c r="JFT6" s="372"/>
      <c r="JFU6" s="372"/>
      <c r="JFV6" s="372"/>
      <c r="JFW6" s="372"/>
      <c r="JFX6" s="372"/>
      <c r="JFY6" s="372"/>
      <c r="JFZ6" s="372"/>
      <c r="JGA6" s="372"/>
      <c r="JGB6" s="372"/>
      <c r="JGC6" s="372"/>
      <c r="JGD6" s="372"/>
      <c r="JGE6" s="372"/>
      <c r="JGF6" s="372"/>
      <c r="JGG6" s="372"/>
      <c r="JGH6" s="372"/>
      <c r="JGI6" s="372"/>
      <c r="JGJ6" s="372"/>
      <c r="JGK6" s="372"/>
      <c r="JGL6" s="372"/>
      <c r="JGM6" s="372"/>
      <c r="JGN6" s="372"/>
      <c r="JGO6" s="372"/>
      <c r="JGP6" s="372"/>
      <c r="JGQ6" s="372"/>
      <c r="JGR6" s="372"/>
      <c r="JGS6" s="372"/>
      <c r="JGT6" s="372"/>
      <c r="JGU6" s="372"/>
      <c r="JGV6" s="372"/>
      <c r="JGW6" s="372"/>
      <c r="JGX6" s="372"/>
      <c r="JGY6" s="372"/>
      <c r="JGZ6" s="372"/>
      <c r="JHA6" s="372"/>
      <c r="JHB6" s="372"/>
      <c r="JHC6" s="372"/>
      <c r="JHD6" s="372"/>
      <c r="JHE6" s="372"/>
      <c r="JHF6" s="372"/>
      <c r="JHG6" s="372"/>
      <c r="JHH6" s="372"/>
      <c r="JHI6" s="372"/>
      <c r="JHJ6" s="372"/>
      <c r="JHK6" s="372"/>
      <c r="JHL6" s="372"/>
      <c r="JHM6" s="372"/>
      <c r="JHN6" s="372"/>
      <c r="JHO6" s="372"/>
      <c r="JHP6" s="372"/>
      <c r="JHQ6" s="372"/>
      <c r="JHR6" s="372"/>
      <c r="JHS6" s="372"/>
      <c r="JHT6" s="372"/>
      <c r="JHU6" s="372"/>
      <c r="JHV6" s="372"/>
      <c r="JHW6" s="372"/>
      <c r="JHX6" s="372"/>
      <c r="JHY6" s="372"/>
      <c r="JHZ6" s="372"/>
      <c r="JIA6" s="372"/>
      <c r="JIB6" s="372"/>
      <c r="JIC6" s="372"/>
      <c r="JID6" s="372"/>
      <c r="JIE6" s="372"/>
      <c r="JIF6" s="372"/>
      <c r="JIG6" s="372"/>
      <c r="JIH6" s="372"/>
      <c r="JII6" s="372"/>
      <c r="JIJ6" s="372"/>
      <c r="JIK6" s="372"/>
      <c r="JIL6" s="372"/>
      <c r="JIM6" s="372"/>
      <c r="JIN6" s="372"/>
      <c r="JIO6" s="372"/>
      <c r="JIP6" s="372"/>
      <c r="JIQ6" s="372"/>
      <c r="JIR6" s="372"/>
      <c r="JIS6" s="372"/>
      <c r="JIT6" s="372"/>
      <c r="JIU6" s="372"/>
      <c r="JIV6" s="372"/>
      <c r="JIW6" s="372"/>
      <c r="JIX6" s="372"/>
      <c r="JIY6" s="372"/>
      <c r="JIZ6" s="372"/>
      <c r="JJA6" s="372"/>
      <c r="JJB6" s="372"/>
      <c r="JJC6" s="372"/>
      <c r="JJD6" s="372"/>
      <c r="JJE6" s="372"/>
      <c r="JJF6" s="372"/>
      <c r="JJG6" s="372"/>
      <c r="JJH6" s="372"/>
      <c r="JJI6" s="372"/>
      <c r="JJJ6" s="372"/>
      <c r="JJK6" s="372"/>
      <c r="JJL6" s="372"/>
      <c r="JJM6" s="372"/>
      <c r="JJN6" s="372"/>
      <c r="JJO6" s="372"/>
      <c r="JJP6" s="372"/>
      <c r="JJQ6" s="372"/>
      <c r="JJR6" s="372"/>
      <c r="JJS6" s="372"/>
      <c r="JJT6" s="372"/>
      <c r="JJU6" s="372"/>
      <c r="JJV6" s="372"/>
      <c r="JJW6" s="372"/>
      <c r="JJX6" s="372"/>
      <c r="JJY6" s="372"/>
      <c r="JJZ6" s="372"/>
      <c r="JKA6" s="372"/>
      <c r="JKB6" s="372"/>
      <c r="JKC6" s="372"/>
      <c r="JKD6" s="372"/>
      <c r="JKE6" s="372"/>
      <c r="JKF6" s="372"/>
      <c r="JKG6" s="372"/>
      <c r="JKH6" s="372"/>
      <c r="JKI6" s="372"/>
      <c r="JKJ6" s="372"/>
      <c r="JKK6" s="372"/>
      <c r="JKL6" s="372"/>
      <c r="JKM6" s="372"/>
      <c r="JKN6" s="372"/>
      <c r="JKO6" s="372"/>
      <c r="JKP6" s="372"/>
      <c r="JKQ6" s="372"/>
      <c r="JKR6" s="372"/>
      <c r="JKS6" s="372"/>
      <c r="JKT6" s="372"/>
      <c r="JKU6" s="372"/>
      <c r="JKV6" s="372"/>
      <c r="JKW6" s="372"/>
      <c r="JKX6" s="372"/>
      <c r="JKY6" s="372"/>
      <c r="JKZ6" s="372"/>
      <c r="JLA6" s="372"/>
      <c r="JLB6" s="372"/>
      <c r="JLC6" s="372"/>
      <c r="JLD6" s="372"/>
      <c r="JLE6" s="372"/>
      <c r="JLF6" s="372"/>
      <c r="JLG6" s="372"/>
      <c r="JLH6" s="372"/>
      <c r="JLI6" s="372"/>
      <c r="JLJ6" s="372"/>
      <c r="JLK6" s="372"/>
      <c r="JLL6" s="372"/>
      <c r="JLM6" s="372"/>
      <c r="JLN6" s="372"/>
      <c r="JLO6" s="372"/>
      <c r="JLP6" s="372"/>
      <c r="JLQ6" s="372"/>
      <c r="JLR6" s="372"/>
      <c r="JLS6" s="372"/>
      <c r="JLT6" s="372"/>
      <c r="JLU6" s="372"/>
      <c r="JLV6" s="372"/>
      <c r="JLW6" s="372"/>
      <c r="JLX6" s="372"/>
      <c r="JLY6" s="372"/>
      <c r="JLZ6" s="372"/>
      <c r="JMA6" s="372"/>
      <c r="JMB6" s="372"/>
      <c r="JMC6" s="372"/>
      <c r="JMD6" s="372"/>
      <c r="JME6" s="372"/>
      <c r="JMF6" s="372"/>
      <c r="JMG6" s="372"/>
      <c r="JMH6" s="372"/>
      <c r="JMI6" s="372"/>
      <c r="JMJ6" s="372"/>
      <c r="JMK6" s="372"/>
      <c r="JML6" s="372"/>
      <c r="JMM6" s="372"/>
      <c r="JMN6" s="372"/>
      <c r="JMO6" s="372"/>
      <c r="JMP6" s="372"/>
      <c r="JMQ6" s="372"/>
      <c r="JMR6" s="372"/>
      <c r="JMS6" s="372"/>
      <c r="JMT6" s="372"/>
      <c r="JMU6" s="372"/>
      <c r="JMV6" s="372"/>
      <c r="JMW6" s="372"/>
      <c r="JMX6" s="372"/>
      <c r="JMY6" s="372"/>
      <c r="JMZ6" s="372"/>
      <c r="JNA6" s="372"/>
      <c r="JNB6" s="372"/>
      <c r="JNC6" s="372"/>
      <c r="JND6" s="372"/>
      <c r="JNE6" s="372"/>
      <c r="JNF6" s="372"/>
      <c r="JNG6" s="372"/>
      <c r="JNH6" s="372"/>
      <c r="JNI6" s="372"/>
      <c r="JNJ6" s="372"/>
      <c r="JNK6" s="372"/>
      <c r="JNL6" s="372"/>
      <c r="JNM6" s="372"/>
      <c r="JNN6" s="372"/>
      <c r="JNO6" s="372"/>
      <c r="JNP6" s="372"/>
      <c r="JNQ6" s="372"/>
      <c r="JNR6" s="372"/>
      <c r="JNS6" s="372"/>
      <c r="JNT6" s="372"/>
      <c r="JNU6" s="372"/>
      <c r="JNV6" s="372"/>
      <c r="JNW6" s="372"/>
      <c r="JNX6" s="372"/>
      <c r="JNY6" s="372"/>
      <c r="JNZ6" s="372"/>
      <c r="JOA6" s="372"/>
      <c r="JOB6" s="372"/>
      <c r="JOC6" s="372"/>
      <c r="JOD6" s="372"/>
      <c r="JOE6" s="372"/>
      <c r="JOF6" s="372"/>
      <c r="JOG6" s="372"/>
      <c r="JOH6" s="372"/>
      <c r="JOI6" s="372"/>
      <c r="JOJ6" s="372"/>
      <c r="JOK6" s="372"/>
      <c r="JOL6" s="372"/>
      <c r="JOM6" s="372"/>
      <c r="JON6" s="372"/>
      <c r="JOO6" s="372"/>
      <c r="JOP6" s="372"/>
      <c r="JOQ6" s="372"/>
      <c r="JOR6" s="372"/>
      <c r="JOS6" s="372"/>
      <c r="JOT6" s="372"/>
      <c r="JOU6" s="372"/>
      <c r="JOV6" s="372"/>
      <c r="JOW6" s="372"/>
      <c r="JOX6" s="372"/>
      <c r="JOY6" s="372"/>
      <c r="JOZ6" s="372"/>
      <c r="JPA6" s="372"/>
      <c r="JPB6" s="372"/>
      <c r="JPC6" s="372"/>
      <c r="JPD6" s="372"/>
      <c r="JPE6" s="372"/>
      <c r="JPF6" s="372"/>
      <c r="JPG6" s="372"/>
      <c r="JPH6" s="372"/>
      <c r="JPI6" s="372"/>
      <c r="JPJ6" s="372"/>
      <c r="JPK6" s="372"/>
      <c r="JPL6" s="372"/>
      <c r="JPM6" s="372"/>
      <c r="JPN6" s="372"/>
      <c r="JPO6" s="372"/>
      <c r="JPP6" s="372"/>
      <c r="JPQ6" s="372"/>
      <c r="JPR6" s="372"/>
      <c r="JPS6" s="372"/>
      <c r="JPT6" s="372"/>
      <c r="JPU6" s="372"/>
      <c r="JPV6" s="372"/>
      <c r="JPW6" s="372"/>
      <c r="JPX6" s="372"/>
      <c r="JPY6" s="372"/>
      <c r="JPZ6" s="372"/>
      <c r="JQA6" s="372"/>
      <c r="JQB6" s="372"/>
      <c r="JQC6" s="372"/>
      <c r="JQD6" s="372"/>
      <c r="JQE6" s="372"/>
      <c r="JQF6" s="372"/>
      <c r="JQG6" s="372"/>
      <c r="JQH6" s="372"/>
      <c r="JQI6" s="372"/>
      <c r="JQJ6" s="372"/>
      <c r="JQK6" s="372"/>
      <c r="JQL6" s="372"/>
      <c r="JQM6" s="372"/>
      <c r="JQN6" s="372"/>
      <c r="JQO6" s="372"/>
      <c r="JQP6" s="372"/>
      <c r="JQQ6" s="372"/>
      <c r="JQR6" s="372"/>
      <c r="JQS6" s="372"/>
      <c r="JQT6" s="372"/>
      <c r="JQU6" s="372"/>
      <c r="JQV6" s="372"/>
      <c r="JQW6" s="372"/>
      <c r="JQX6" s="372"/>
      <c r="JQY6" s="372"/>
      <c r="JQZ6" s="372"/>
      <c r="JRA6" s="372"/>
      <c r="JRB6" s="372"/>
      <c r="JRC6" s="372"/>
      <c r="JRD6" s="372"/>
      <c r="JRE6" s="372"/>
      <c r="JRF6" s="372"/>
      <c r="JRG6" s="372"/>
      <c r="JRH6" s="372"/>
      <c r="JRI6" s="372"/>
      <c r="JRJ6" s="372"/>
      <c r="JRK6" s="372"/>
      <c r="JRL6" s="372"/>
      <c r="JRM6" s="372"/>
      <c r="JRN6" s="372"/>
      <c r="JRO6" s="372"/>
      <c r="JRP6" s="372"/>
      <c r="JRQ6" s="372"/>
      <c r="JRR6" s="372"/>
      <c r="JRS6" s="372"/>
      <c r="JRT6" s="372"/>
      <c r="JRU6" s="372"/>
      <c r="JRV6" s="372"/>
      <c r="JRW6" s="372"/>
      <c r="JRX6" s="372"/>
      <c r="JRY6" s="372"/>
      <c r="JRZ6" s="372"/>
      <c r="JSA6" s="372"/>
      <c r="JSB6" s="372"/>
      <c r="JSC6" s="372"/>
      <c r="JSD6" s="372"/>
      <c r="JSE6" s="372"/>
      <c r="JSF6" s="372"/>
      <c r="JSG6" s="372"/>
      <c r="JSH6" s="372"/>
      <c r="JSI6" s="372"/>
      <c r="JSJ6" s="372"/>
      <c r="JSK6" s="372"/>
      <c r="JSL6" s="372"/>
      <c r="JSM6" s="372"/>
      <c r="JSN6" s="372"/>
      <c r="JSO6" s="372"/>
      <c r="JSP6" s="372"/>
      <c r="JSQ6" s="372"/>
      <c r="JSR6" s="372"/>
      <c r="JSS6" s="372"/>
      <c r="JST6" s="372"/>
      <c r="JSU6" s="372"/>
      <c r="JSV6" s="372"/>
      <c r="JSW6" s="372"/>
      <c r="JSX6" s="372"/>
      <c r="JSY6" s="372"/>
      <c r="JSZ6" s="372"/>
      <c r="JTA6" s="372"/>
      <c r="JTB6" s="372"/>
      <c r="JTC6" s="372"/>
      <c r="JTD6" s="372"/>
      <c r="JTE6" s="372"/>
      <c r="JTF6" s="372"/>
      <c r="JTG6" s="372"/>
      <c r="JTH6" s="372"/>
      <c r="JTI6" s="372"/>
      <c r="JTJ6" s="372"/>
      <c r="JTK6" s="372"/>
      <c r="JTL6" s="372"/>
      <c r="JTM6" s="372"/>
      <c r="JTN6" s="372"/>
      <c r="JTO6" s="372"/>
      <c r="JTP6" s="372"/>
      <c r="JTQ6" s="372"/>
      <c r="JTR6" s="372"/>
      <c r="JTS6" s="372"/>
      <c r="JTT6" s="372"/>
      <c r="JTU6" s="372"/>
      <c r="JTV6" s="372"/>
      <c r="JTW6" s="372"/>
      <c r="JTX6" s="372"/>
      <c r="JTY6" s="372"/>
      <c r="JTZ6" s="372"/>
      <c r="JUA6" s="372"/>
      <c r="JUB6" s="372"/>
      <c r="JUC6" s="372"/>
      <c r="JUD6" s="372"/>
      <c r="JUE6" s="372"/>
      <c r="JUF6" s="372"/>
      <c r="JUG6" s="372"/>
      <c r="JUH6" s="372"/>
      <c r="JUI6" s="372"/>
      <c r="JUJ6" s="372"/>
      <c r="JUK6" s="372"/>
      <c r="JUL6" s="372"/>
      <c r="JUM6" s="372"/>
      <c r="JUN6" s="372"/>
      <c r="JUO6" s="372"/>
      <c r="JUP6" s="372"/>
      <c r="JUQ6" s="372"/>
      <c r="JUR6" s="372"/>
      <c r="JUS6" s="372"/>
      <c r="JUT6" s="372"/>
      <c r="JUU6" s="372"/>
      <c r="JUV6" s="372"/>
      <c r="JUW6" s="372"/>
      <c r="JUX6" s="372"/>
      <c r="JUY6" s="372"/>
      <c r="JUZ6" s="372"/>
      <c r="JVA6" s="372"/>
      <c r="JVB6" s="372"/>
      <c r="JVC6" s="372"/>
      <c r="JVD6" s="372"/>
      <c r="JVE6" s="372"/>
      <c r="JVF6" s="372"/>
      <c r="JVG6" s="372"/>
      <c r="JVH6" s="372"/>
      <c r="JVI6" s="372"/>
      <c r="JVJ6" s="372"/>
      <c r="JVK6" s="372"/>
      <c r="JVL6" s="372"/>
      <c r="JVM6" s="372"/>
      <c r="JVN6" s="372"/>
      <c r="JVO6" s="372"/>
      <c r="JVP6" s="372"/>
      <c r="JVQ6" s="372"/>
      <c r="JVR6" s="372"/>
      <c r="JVS6" s="372"/>
      <c r="JVT6" s="372"/>
      <c r="JVU6" s="372"/>
      <c r="JVV6" s="372"/>
      <c r="JVW6" s="372"/>
      <c r="JVX6" s="372"/>
      <c r="JVY6" s="372"/>
      <c r="JVZ6" s="372"/>
      <c r="JWA6" s="372"/>
      <c r="JWB6" s="372"/>
      <c r="JWC6" s="372"/>
      <c r="JWD6" s="372"/>
      <c r="JWE6" s="372"/>
      <c r="JWF6" s="372"/>
      <c r="JWG6" s="372"/>
      <c r="JWH6" s="372"/>
      <c r="JWI6" s="372"/>
      <c r="JWJ6" s="372"/>
      <c r="JWK6" s="372"/>
      <c r="JWL6" s="372"/>
      <c r="JWM6" s="372"/>
      <c r="JWN6" s="372"/>
      <c r="JWO6" s="372"/>
      <c r="JWP6" s="372"/>
      <c r="JWQ6" s="372"/>
      <c r="JWR6" s="372"/>
      <c r="JWS6" s="372"/>
      <c r="JWT6" s="372"/>
      <c r="JWU6" s="372"/>
      <c r="JWV6" s="372"/>
      <c r="JWW6" s="372"/>
      <c r="JWX6" s="372"/>
      <c r="JWY6" s="372"/>
      <c r="JWZ6" s="372"/>
      <c r="JXA6" s="372"/>
      <c r="JXB6" s="372"/>
      <c r="JXC6" s="372"/>
      <c r="JXD6" s="372"/>
      <c r="JXE6" s="372"/>
      <c r="JXF6" s="372"/>
      <c r="JXG6" s="372"/>
      <c r="JXH6" s="372"/>
      <c r="JXI6" s="372"/>
      <c r="JXJ6" s="372"/>
      <c r="JXK6" s="372"/>
      <c r="JXL6" s="372"/>
      <c r="JXM6" s="372"/>
      <c r="JXN6" s="372"/>
      <c r="JXO6" s="372"/>
      <c r="JXP6" s="372"/>
      <c r="JXQ6" s="372"/>
      <c r="JXR6" s="372"/>
      <c r="JXS6" s="372"/>
      <c r="JXT6" s="372"/>
      <c r="JXU6" s="372"/>
      <c r="JXV6" s="372"/>
      <c r="JXW6" s="372"/>
      <c r="JXX6" s="372"/>
      <c r="JXY6" s="372"/>
      <c r="JXZ6" s="372"/>
      <c r="JYA6" s="372"/>
      <c r="JYB6" s="372"/>
      <c r="JYC6" s="372"/>
      <c r="JYD6" s="372"/>
      <c r="JYE6" s="372"/>
      <c r="JYF6" s="372"/>
      <c r="JYG6" s="372"/>
      <c r="JYH6" s="372"/>
      <c r="JYI6" s="372"/>
      <c r="JYJ6" s="372"/>
      <c r="JYK6" s="372"/>
      <c r="JYL6" s="372"/>
      <c r="JYM6" s="372"/>
      <c r="JYN6" s="372"/>
      <c r="JYO6" s="372"/>
      <c r="JYP6" s="372"/>
      <c r="JYQ6" s="372"/>
      <c r="JYR6" s="372"/>
      <c r="JYS6" s="372"/>
      <c r="JYT6" s="372"/>
      <c r="JYU6" s="372"/>
      <c r="JYV6" s="372"/>
      <c r="JYW6" s="372"/>
      <c r="JYX6" s="372"/>
      <c r="JYY6" s="372"/>
      <c r="JYZ6" s="372"/>
      <c r="JZA6" s="372"/>
      <c r="JZB6" s="372"/>
      <c r="JZC6" s="372"/>
      <c r="JZD6" s="372"/>
      <c r="JZE6" s="372"/>
      <c r="JZF6" s="372"/>
      <c r="JZG6" s="372"/>
      <c r="JZH6" s="372"/>
      <c r="JZI6" s="372"/>
      <c r="JZJ6" s="372"/>
      <c r="JZK6" s="372"/>
      <c r="JZL6" s="372"/>
      <c r="JZM6" s="372"/>
      <c r="JZN6" s="372"/>
      <c r="JZO6" s="372"/>
      <c r="JZP6" s="372"/>
      <c r="JZQ6" s="372"/>
      <c r="JZR6" s="372"/>
      <c r="JZS6" s="372"/>
      <c r="JZT6" s="372"/>
      <c r="JZU6" s="372"/>
      <c r="JZV6" s="372"/>
      <c r="JZW6" s="372"/>
      <c r="JZX6" s="372"/>
      <c r="JZY6" s="372"/>
      <c r="JZZ6" s="372"/>
      <c r="KAA6" s="372"/>
      <c r="KAB6" s="372"/>
      <c r="KAC6" s="372"/>
      <c r="KAD6" s="372"/>
      <c r="KAE6" s="372"/>
      <c r="KAF6" s="372"/>
      <c r="KAG6" s="372"/>
      <c r="KAH6" s="372"/>
      <c r="KAI6" s="372"/>
      <c r="KAJ6" s="372"/>
      <c r="KAK6" s="372"/>
      <c r="KAL6" s="372"/>
      <c r="KAM6" s="372"/>
      <c r="KAN6" s="372"/>
      <c r="KAO6" s="372"/>
      <c r="KAP6" s="372"/>
      <c r="KAQ6" s="372"/>
      <c r="KAR6" s="372"/>
      <c r="KAS6" s="372"/>
      <c r="KAT6" s="372"/>
      <c r="KAU6" s="372"/>
      <c r="KAV6" s="372"/>
      <c r="KAW6" s="372"/>
      <c r="KAX6" s="372"/>
      <c r="KAY6" s="372"/>
      <c r="KAZ6" s="372"/>
      <c r="KBA6" s="372"/>
      <c r="KBB6" s="372"/>
      <c r="KBC6" s="372"/>
      <c r="KBD6" s="372"/>
      <c r="KBE6" s="372"/>
      <c r="KBF6" s="372"/>
      <c r="KBG6" s="372"/>
      <c r="KBH6" s="372"/>
      <c r="KBI6" s="372"/>
      <c r="KBJ6" s="372"/>
      <c r="KBK6" s="372"/>
      <c r="KBL6" s="372"/>
      <c r="KBM6" s="372"/>
      <c r="KBN6" s="372"/>
      <c r="KBO6" s="372"/>
      <c r="KBP6" s="372"/>
      <c r="KBQ6" s="372"/>
      <c r="KBR6" s="372"/>
      <c r="KBS6" s="372"/>
      <c r="KBT6" s="372"/>
      <c r="KBU6" s="372"/>
      <c r="KBV6" s="372"/>
      <c r="KBW6" s="372"/>
      <c r="KBX6" s="372"/>
      <c r="KBY6" s="372"/>
      <c r="KBZ6" s="372"/>
      <c r="KCA6" s="372"/>
      <c r="KCB6" s="372"/>
      <c r="KCC6" s="372"/>
      <c r="KCD6" s="372"/>
      <c r="KCE6" s="372"/>
      <c r="KCF6" s="372"/>
      <c r="KCG6" s="372"/>
      <c r="KCH6" s="372"/>
      <c r="KCI6" s="372"/>
      <c r="KCJ6" s="372"/>
      <c r="KCK6" s="372"/>
      <c r="KCL6" s="372"/>
      <c r="KCM6" s="372"/>
      <c r="KCN6" s="372"/>
      <c r="KCO6" s="372"/>
      <c r="KCP6" s="372"/>
      <c r="KCQ6" s="372"/>
      <c r="KCR6" s="372"/>
      <c r="KCS6" s="372"/>
      <c r="KCT6" s="372"/>
      <c r="KCU6" s="372"/>
      <c r="KCV6" s="372"/>
      <c r="KCW6" s="372"/>
      <c r="KCX6" s="372"/>
      <c r="KCY6" s="372"/>
      <c r="KCZ6" s="372"/>
      <c r="KDA6" s="372"/>
      <c r="KDB6" s="372"/>
      <c r="KDC6" s="372"/>
      <c r="KDD6" s="372"/>
      <c r="KDE6" s="372"/>
      <c r="KDF6" s="372"/>
      <c r="KDG6" s="372"/>
      <c r="KDH6" s="372"/>
      <c r="KDI6" s="372"/>
      <c r="KDJ6" s="372"/>
      <c r="KDK6" s="372"/>
      <c r="KDL6" s="372"/>
      <c r="KDM6" s="372"/>
      <c r="KDN6" s="372"/>
      <c r="KDO6" s="372"/>
      <c r="KDP6" s="372"/>
      <c r="KDQ6" s="372"/>
      <c r="KDR6" s="372"/>
      <c r="KDS6" s="372"/>
      <c r="KDT6" s="372"/>
      <c r="KDU6" s="372"/>
      <c r="KDV6" s="372"/>
      <c r="KDW6" s="372"/>
      <c r="KDX6" s="372"/>
      <c r="KDY6" s="372"/>
      <c r="KDZ6" s="372"/>
      <c r="KEA6" s="372"/>
      <c r="KEB6" s="372"/>
      <c r="KEC6" s="372"/>
      <c r="KED6" s="372"/>
      <c r="KEE6" s="372"/>
      <c r="KEF6" s="372"/>
      <c r="KEG6" s="372"/>
      <c r="KEH6" s="372"/>
      <c r="KEI6" s="372"/>
      <c r="KEJ6" s="372"/>
      <c r="KEK6" s="372"/>
      <c r="KEL6" s="372"/>
      <c r="KEM6" s="372"/>
      <c r="KEN6" s="372"/>
      <c r="KEO6" s="372"/>
      <c r="KEP6" s="372"/>
      <c r="KEQ6" s="372"/>
      <c r="KER6" s="372"/>
      <c r="KES6" s="372"/>
      <c r="KET6" s="372"/>
      <c r="KEU6" s="372"/>
      <c r="KEV6" s="372"/>
      <c r="KEW6" s="372"/>
      <c r="KEX6" s="372"/>
      <c r="KEY6" s="372"/>
      <c r="KEZ6" s="372"/>
      <c r="KFA6" s="372"/>
      <c r="KFB6" s="372"/>
      <c r="KFC6" s="372"/>
      <c r="KFD6" s="372"/>
      <c r="KFE6" s="372"/>
      <c r="KFF6" s="372"/>
      <c r="KFG6" s="372"/>
      <c r="KFH6" s="372"/>
      <c r="KFI6" s="372"/>
      <c r="KFJ6" s="372"/>
      <c r="KFK6" s="372"/>
      <c r="KFL6" s="372"/>
      <c r="KFM6" s="372"/>
      <c r="KFN6" s="372"/>
      <c r="KFO6" s="372"/>
      <c r="KFP6" s="372"/>
      <c r="KFQ6" s="372"/>
      <c r="KFR6" s="372"/>
      <c r="KFS6" s="372"/>
      <c r="KFT6" s="372"/>
      <c r="KFU6" s="372"/>
      <c r="KFV6" s="372"/>
      <c r="KFW6" s="372"/>
      <c r="KFX6" s="372"/>
      <c r="KFY6" s="372"/>
      <c r="KFZ6" s="372"/>
      <c r="KGA6" s="372"/>
      <c r="KGB6" s="372"/>
      <c r="KGC6" s="372"/>
      <c r="KGD6" s="372"/>
      <c r="KGE6" s="372"/>
      <c r="KGF6" s="372"/>
      <c r="KGG6" s="372"/>
      <c r="KGH6" s="372"/>
      <c r="KGI6" s="372"/>
      <c r="KGJ6" s="372"/>
      <c r="KGK6" s="372"/>
      <c r="KGL6" s="372"/>
      <c r="KGM6" s="372"/>
      <c r="KGN6" s="372"/>
      <c r="KGO6" s="372"/>
      <c r="KGP6" s="372"/>
      <c r="KGQ6" s="372"/>
      <c r="KGR6" s="372"/>
      <c r="KGS6" s="372"/>
      <c r="KGT6" s="372"/>
      <c r="KGU6" s="372"/>
      <c r="KGV6" s="372"/>
      <c r="KGW6" s="372"/>
      <c r="KGX6" s="372"/>
      <c r="KGY6" s="372"/>
      <c r="KGZ6" s="372"/>
      <c r="KHA6" s="372"/>
      <c r="KHB6" s="372"/>
      <c r="KHC6" s="372"/>
      <c r="KHD6" s="372"/>
      <c r="KHE6" s="372"/>
      <c r="KHF6" s="372"/>
      <c r="KHG6" s="372"/>
      <c r="KHH6" s="372"/>
      <c r="KHI6" s="372"/>
      <c r="KHJ6" s="372"/>
      <c r="KHK6" s="372"/>
      <c r="KHL6" s="372"/>
      <c r="KHM6" s="372"/>
      <c r="KHN6" s="372"/>
      <c r="KHO6" s="372"/>
      <c r="KHP6" s="372"/>
      <c r="KHQ6" s="372"/>
      <c r="KHR6" s="372"/>
      <c r="KHS6" s="372"/>
      <c r="KHT6" s="372"/>
      <c r="KHU6" s="372"/>
      <c r="KHV6" s="372"/>
      <c r="KHW6" s="372"/>
      <c r="KHX6" s="372"/>
      <c r="KHY6" s="372"/>
      <c r="KHZ6" s="372"/>
      <c r="KIA6" s="372"/>
      <c r="KIB6" s="372"/>
      <c r="KIC6" s="372"/>
      <c r="KID6" s="372"/>
      <c r="KIE6" s="372"/>
      <c r="KIF6" s="372"/>
      <c r="KIG6" s="372"/>
      <c r="KIH6" s="372"/>
      <c r="KII6" s="372"/>
      <c r="KIJ6" s="372"/>
      <c r="KIK6" s="372"/>
      <c r="KIL6" s="372"/>
      <c r="KIM6" s="372"/>
      <c r="KIN6" s="372"/>
      <c r="KIO6" s="372"/>
      <c r="KIP6" s="372"/>
      <c r="KIQ6" s="372"/>
      <c r="KIR6" s="372"/>
      <c r="KIS6" s="372"/>
      <c r="KIT6" s="372"/>
      <c r="KIU6" s="372"/>
      <c r="KIV6" s="372"/>
      <c r="KIW6" s="372"/>
      <c r="KIX6" s="372"/>
      <c r="KIY6" s="372"/>
      <c r="KIZ6" s="372"/>
      <c r="KJA6" s="372"/>
      <c r="KJB6" s="372"/>
      <c r="KJC6" s="372"/>
      <c r="KJD6" s="372"/>
      <c r="KJE6" s="372"/>
      <c r="KJF6" s="372"/>
      <c r="KJG6" s="372"/>
      <c r="KJH6" s="372"/>
      <c r="KJI6" s="372"/>
      <c r="KJJ6" s="372"/>
      <c r="KJK6" s="372"/>
      <c r="KJL6" s="372"/>
      <c r="KJM6" s="372"/>
      <c r="KJN6" s="372"/>
      <c r="KJO6" s="372"/>
      <c r="KJP6" s="372"/>
      <c r="KJQ6" s="372"/>
      <c r="KJR6" s="372"/>
      <c r="KJS6" s="372"/>
      <c r="KJT6" s="372"/>
      <c r="KJU6" s="372"/>
      <c r="KJV6" s="372"/>
      <c r="KJW6" s="372"/>
      <c r="KJX6" s="372"/>
      <c r="KJY6" s="372"/>
      <c r="KJZ6" s="372"/>
      <c r="KKA6" s="372"/>
      <c r="KKB6" s="372"/>
      <c r="KKC6" s="372"/>
      <c r="KKD6" s="372"/>
      <c r="KKE6" s="372"/>
      <c r="KKF6" s="372"/>
      <c r="KKG6" s="372"/>
      <c r="KKH6" s="372"/>
      <c r="KKI6" s="372"/>
      <c r="KKJ6" s="372"/>
      <c r="KKK6" s="372"/>
      <c r="KKL6" s="372"/>
      <c r="KKM6" s="372"/>
      <c r="KKN6" s="372"/>
      <c r="KKO6" s="372"/>
      <c r="KKP6" s="372"/>
      <c r="KKQ6" s="372"/>
      <c r="KKR6" s="372"/>
      <c r="KKS6" s="372"/>
      <c r="KKT6" s="372"/>
      <c r="KKU6" s="372"/>
      <c r="KKV6" s="372"/>
      <c r="KKW6" s="372"/>
      <c r="KKX6" s="372"/>
      <c r="KKY6" s="372"/>
      <c r="KKZ6" s="372"/>
      <c r="KLA6" s="372"/>
      <c r="KLB6" s="372"/>
      <c r="KLC6" s="372"/>
      <c r="KLD6" s="372"/>
      <c r="KLE6" s="372"/>
      <c r="KLF6" s="372"/>
      <c r="KLG6" s="372"/>
      <c r="KLH6" s="372"/>
      <c r="KLI6" s="372"/>
      <c r="KLJ6" s="372"/>
      <c r="KLK6" s="372"/>
      <c r="KLL6" s="372"/>
      <c r="KLM6" s="372"/>
      <c r="KLN6" s="372"/>
      <c r="KLO6" s="372"/>
      <c r="KLP6" s="372"/>
      <c r="KLQ6" s="372"/>
      <c r="KLR6" s="372"/>
      <c r="KLS6" s="372"/>
      <c r="KLT6" s="372"/>
      <c r="KLU6" s="372"/>
      <c r="KLV6" s="372"/>
      <c r="KLW6" s="372"/>
      <c r="KLX6" s="372"/>
      <c r="KLY6" s="372"/>
      <c r="KLZ6" s="372"/>
      <c r="KMA6" s="372"/>
      <c r="KMB6" s="372"/>
      <c r="KMC6" s="372"/>
      <c r="KMD6" s="372"/>
      <c r="KME6" s="372"/>
      <c r="KMF6" s="372"/>
      <c r="KMG6" s="372"/>
      <c r="KMH6" s="372"/>
      <c r="KMI6" s="372"/>
      <c r="KMJ6" s="372"/>
      <c r="KMK6" s="372"/>
      <c r="KML6" s="372"/>
      <c r="KMM6" s="372"/>
      <c r="KMN6" s="372"/>
      <c r="KMO6" s="372"/>
      <c r="KMP6" s="372"/>
      <c r="KMQ6" s="372"/>
      <c r="KMR6" s="372"/>
      <c r="KMS6" s="372"/>
      <c r="KMT6" s="372"/>
      <c r="KMU6" s="372"/>
      <c r="KMV6" s="372"/>
      <c r="KMW6" s="372"/>
      <c r="KMX6" s="372"/>
      <c r="KMY6" s="372"/>
      <c r="KMZ6" s="372"/>
      <c r="KNA6" s="372"/>
      <c r="KNB6" s="372"/>
      <c r="KNC6" s="372"/>
      <c r="KND6" s="372"/>
      <c r="KNE6" s="372"/>
      <c r="KNF6" s="372"/>
      <c r="KNG6" s="372"/>
      <c r="KNH6" s="372"/>
      <c r="KNI6" s="372"/>
      <c r="KNJ6" s="372"/>
      <c r="KNK6" s="372"/>
      <c r="KNL6" s="372"/>
      <c r="KNM6" s="372"/>
      <c r="KNN6" s="372"/>
      <c r="KNO6" s="372"/>
      <c r="KNP6" s="372"/>
      <c r="KNQ6" s="372"/>
      <c r="KNR6" s="372"/>
      <c r="KNS6" s="372"/>
      <c r="KNT6" s="372"/>
      <c r="KNU6" s="372"/>
      <c r="KNV6" s="372"/>
      <c r="KNW6" s="372"/>
      <c r="KNX6" s="372"/>
      <c r="KNY6" s="372"/>
      <c r="KNZ6" s="372"/>
      <c r="KOA6" s="372"/>
      <c r="KOB6" s="372"/>
      <c r="KOC6" s="372"/>
      <c r="KOD6" s="372"/>
      <c r="KOE6" s="372"/>
      <c r="KOF6" s="372"/>
      <c r="KOG6" s="372"/>
      <c r="KOH6" s="372"/>
      <c r="KOI6" s="372"/>
      <c r="KOJ6" s="372"/>
      <c r="KOK6" s="372"/>
      <c r="KOL6" s="372"/>
      <c r="KOM6" s="372"/>
      <c r="KON6" s="372"/>
      <c r="KOO6" s="372"/>
      <c r="KOP6" s="372"/>
      <c r="KOQ6" s="372"/>
      <c r="KOR6" s="372"/>
      <c r="KOS6" s="372"/>
      <c r="KOT6" s="372"/>
      <c r="KOU6" s="372"/>
      <c r="KOV6" s="372"/>
      <c r="KOW6" s="372"/>
      <c r="KOX6" s="372"/>
      <c r="KOY6" s="372"/>
      <c r="KOZ6" s="372"/>
      <c r="KPA6" s="372"/>
      <c r="KPB6" s="372"/>
      <c r="KPC6" s="372"/>
      <c r="KPD6" s="372"/>
      <c r="KPE6" s="372"/>
      <c r="KPF6" s="372"/>
      <c r="KPG6" s="372"/>
      <c r="KPH6" s="372"/>
      <c r="KPI6" s="372"/>
      <c r="KPJ6" s="372"/>
      <c r="KPK6" s="372"/>
      <c r="KPL6" s="372"/>
      <c r="KPM6" s="372"/>
      <c r="KPN6" s="372"/>
      <c r="KPO6" s="372"/>
      <c r="KPP6" s="372"/>
      <c r="KPQ6" s="372"/>
      <c r="KPR6" s="372"/>
      <c r="KPS6" s="372"/>
      <c r="KPT6" s="372"/>
      <c r="KPU6" s="372"/>
      <c r="KPV6" s="372"/>
      <c r="KPW6" s="372"/>
      <c r="KPX6" s="372"/>
      <c r="KPY6" s="372"/>
      <c r="KPZ6" s="372"/>
      <c r="KQA6" s="372"/>
      <c r="KQB6" s="372"/>
      <c r="KQC6" s="372"/>
      <c r="KQD6" s="372"/>
      <c r="KQE6" s="372"/>
      <c r="KQF6" s="372"/>
      <c r="KQG6" s="372"/>
      <c r="KQH6" s="372"/>
      <c r="KQI6" s="372"/>
      <c r="KQJ6" s="372"/>
      <c r="KQK6" s="372"/>
      <c r="KQL6" s="372"/>
      <c r="KQM6" s="372"/>
      <c r="KQN6" s="372"/>
      <c r="KQO6" s="372"/>
      <c r="KQP6" s="372"/>
      <c r="KQQ6" s="372"/>
      <c r="KQR6" s="372"/>
      <c r="KQS6" s="372"/>
      <c r="KQT6" s="372"/>
      <c r="KQU6" s="372"/>
      <c r="KQV6" s="372"/>
      <c r="KQW6" s="372"/>
      <c r="KQX6" s="372"/>
      <c r="KQY6" s="372"/>
      <c r="KQZ6" s="372"/>
      <c r="KRA6" s="372"/>
      <c r="KRB6" s="372"/>
      <c r="KRC6" s="372"/>
      <c r="KRD6" s="372"/>
      <c r="KRE6" s="372"/>
      <c r="KRF6" s="372"/>
      <c r="KRG6" s="372"/>
      <c r="KRH6" s="372"/>
      <c r="KRI6" s="372"/>
      <c r="KRJ6" s="372"/>
      <c r="KRK6" s="372"/>
      <c r="KRL6" s="372"/>
      <c r="KRM6" s="372"/>
      <c r="KRN6" s="372"/>
      <c r="KRO6" s="372"/>
      <c r="KRP6" s="372"/>
      <c r="KRQ6" s="372"/>
      <c r="KRR6" s="372"/>
      <c r="KRS6" s="372"/>
      <c r="KRT6" s="372"/>
      <c r="KRU6" s="372"/>
      <c r="KRV6" s="372"/>
      <c r="KRW6" s="372"/>
      <c r="KRX6" s="372"/>
      <c r="KRY6" s="372"/>
      <c r="KRZ6" s="372"/>
      <c r="KSA6" s="372"/>
      <c r="KSB6" s="372"/>
      <c r="KSC6" s="372"/>
      <c r="KSD6" s="372"/>
      <c r="KSE6" s="372"/>
      <c r="KSF6" s="372"/>
      <c r="KSG6" s="372"/>
      <c r="KSH6" s="372"/>
      <c r="KSI6" s="372"/>
      <c r="KSJ6" s="372"/>
      <c r="KSK6" s="372"/>
      <c r="KSL6" s="372"/>
      <c r="KSM6" s="372"/>
      <c r="KSN6" s="372"/>
      <c r="KSO6" s="372"/>
      <c r="KSP6" s="372"/>
      <c r="KSQ6" s="372"/>
      <c r="KSR6" s="372"/>
      <c r="KSS6" s="372"/>
      <c r="KST6" s="372"/>
      <c r="KSU6" s="372"/>
      <c r="KSV6" s="372"/>
      <c r="KSW6" s="372"/>
      <c r="KSX6" s="372"/>
      <c r="KSY6" s="372"/>
      <c r="KSZ6" s="372"/>
      <c r="KTA6" s="372"/>
      <c r="KTB6" s="372"/>
      <c r="KTC6" s="372"/>
      <c r="KTD6" s="372"/>
      <c r="KTE6" s="372"/>
      <c r="KTF6" s="372"/>
      <c r="KTG6" s="372"/>
      <c r="KTH6" s="372"/>
      <c r="KTI6" s="372"/>
      <c r="KTJ6" s="372"/>
      <c r="KTK6" s="372"/>
      <c r="KTL6" s="372"/>
      <c r="KTM6" s="372"/>
      <c r="KTN6" s="372"/>
      <c r="KTO6" s="372"/>
      <c r="KTP6" s="372"/>
      <c r="KTQ6" s="372"/>
      <c r="KTR6" s="372"/>
      <c r="KTS6" s="372"/>
      <c r="KTT6" s="372"/>
      <c r="KTU6" s="372"/>
      <c r="KTV6" s="372"/>
      <c r="KTW6" s="372"/>
      <c r="KTX6" s="372"/>
      <c r="KTY6" s="372"/>
      <c r="KTZ6" s="372"/>
      <c r="KUA6" s="372"/>
      <c r="KUB6" s="372"/>
      <c r="KUC6" s="372"/>
      <c r="KUD6" s="372"/>
      <c r="KUE6" s="372"/>
      <c r="KUF6" s="372"/>
      <c r="KUG6" s="372"/>
      <c r="KUH6" s="372"/>
      <c r="KUI6" s="372"/>
      <c r="KUJ6" s="372"/>
      <c r="KUK6" s="372"/>
      <c r="KUL6" s="372"/>
      <c r="KUM6" s="372"/>
      <c r="KUN6" s="372"/>
      <c r="KUO6" s="372"/>
      <c r="KUP6" s="372"/>
      <c r="KUQ6" s="372"/>
      <c r="KUR6" s="372"/>
      <c r="KUS6" s="372"/>
      <c r="KUT6" s="372"/>
      <c r="KUU6" s="372"/>
      <c r="KUV6" s="372"/>
      <c r="KUW6" s="372"/>
      <c r="KUX6" s="372"/>
      <c r="KUY6" s="372"/>
      <c r="KUZ6" s="372"/>
      <c r="KVA6" s="372"/>
      <c r="KVB6" s="372"/>
      <c r="KVC6" s="372"/>
      <c r="KVD6" s="372"/>
      <c r="KVE6" s="372"/>
      <c r="KVF6" s="372"/>
      <c r="KVG6" s="372"/>
      <c r="KVH6" s="372"/>
      <c r="KVI6" s="372"/>
      <c r="KVJ6" s="372"/>
      <c r="KVK6" s="372"/>
      <c r="KVL6" s="372"/>
      <c r="KVM6" s="372"/>
      <c r="KVN6" s="372"/>
      <c r="KVO6" s="372"/>
      <c r="KVP6" s="372"/>
      <c r="KVQ6" s="372"/>
      <c r="KVR6" s="372"/>
      <c r="KVS6" s="372"/>
      <c r="KVT6" s="372"/>
      <c r="KVU6" s="372"/>
      <c r="KVV6" s="372"/>
      <c r="KVW6" s="372"/>
      <c r="KVX6" s="372"/>
      <c r="KVY6" s="372"/>
      <c r="KVZ6" s="372"/>
      <c r="KWA6" s="372"/>
      <c r="KWB6" s="372"/>
      <c r="KWC6" s="372"/>
      <c r="KWD6" s="372"/>
      <c r="KWE6" s="372"/>
      <c r="KWF6" s="372"/>
      <c r="KWG6" s="372"/>
      <c r="KWH6" s="372"/>
      <c r="KWI6" s="372"/>
      <c r="KWJ6" s="372"/>
      <c r="KWK6" s="372"/>
      <c r="KWL6" s="372"/>
      <c r="KWM6" s="372"/>
      <c r="KWN6" s="372"/>
      <c r="KWO6" s="372"/>
      <c r="KWP6" s="372"/>
      <c r="KWQ6" s="372"/>
      <c r="KWR6" s="372"/>
      <c r="KWS6" s="372"/>
      <c r="KWT6" s="372"/>
      <c r="KWU6" s="372"/>
      <c r="KWV6" s="372"/>
      <c r="KWW6" s="372"/>
      <c r="KWX6" s="372"/>
      <c r="KWY6" s="372"/>
      <c r="KWZ6" s="372"/>
      <c r="KXA6" s="372"/>
      <c r="KXB6" s="372"/>
      <c r="KXC6" s="372"/>
      <c r="KXD6" s="372"/>
      <c r="KXE6" s="372"/>
      <c r="KXF6" s="372"/>
      <c r="KXG6" s="372"/>
      <c r="KXH6" s="372"/>
      <c r="KXI6" s="372"/>
      <c r="KXJ6" s="372"/>
      <c r="KXK6" s="372"/>
      <c r="KXL6" s="372"/>
      <c r="KXM6" s="372"/>
      <c r="KXN6" s="372"/>
      <c r="KXO6" s="372"/>
      <c r="KXP6" s="372"/>
      <c r="KXQ6" s="372"/>
      <c r="KXR6" s="372"/>
      <c r="KXS6" s="372"/>
      <c r="KXT6" s="372"/>
      <c r="KXU6" s="372"/>
      <c r="KXV6" s="372"/>
      <c r="KXW6" s="372"/>
      <c r="KXX6" s="372"/>
      <c r="KXY6" s="372"/>
      <c r="KXZ6" s="372"/>
      <c r="KYA6" s="372"/>
      <c r="KYB6" s="372"/>
      <c r="KYC6" s="372"/>
      <c r="KYD6" s="372"/>
      <c r="KYE6" s="372"/>
      <c r="KYF6" s="372"/>
      <c r="KYG6" s="372"/>
      <c r="KYH6" s="372"/>
      <c r="KYI6" s="372"/>
      <c r="KYJ6" s="372"/>
      <c r="KYK6" s="372"/>
      <c r="KYL6" s="372"/>
      <c r="KYM6" s="372"/>
      <c r="KYN6" s="372"/>
      <c r="KYO6" s="372"/>
      <c r="KYP6" s="372"/>
      <c r="KYQ6" s="372"/>
      <c r="KYR6" s="372"/>
      <c r="KYS6" s="372"/>
      <c r="KYT6" s="372"/>
      <c r="KYU6" s="372"/>
      <c r="KYV6" s="372"/>
      <c r="KYW6" s="372"/>
      <c r="KYX6" s="372"/>
      <c r="KYY6" s="372"/>
      <c r="KYZ6" s="372"/>
      <c r="KZA6" s="372"/>
      <c r="KZB6" s="372"/>
      <c r="KZC6" s="372"/>
      <c r="KZD6" s="372"/>
      <c r="KZE6" s="372"/>
      <c r="KZF6" s="372"/>
      <c r="KZG6" s="372"/>
      <c r="KZH6" s="372"/>
      <c r="KZI6" s="372"/>
      <c r="KZJ6" s="372"/>
      <c r="KZK6" s="372"/>
      <c r="KZL6" s="372"/>
      <c r="KZM6" s="372"/>
      <c r="KZN6" s="372"/>
      <c r="KZO6" s="372"/>
      <c r="KZP6" s="372"/>
      <c r="KZQ6" s="372"/>
      <c r="KZR6" s="372"/>
      <c r="KZS6" s="372"/>
      <c r="KZT6" s="372"/>
      <c r="KZU6" s="372"/>
      <c r="KZV6" s="372"/>
      <c r="KZW6" s="372"/>
      <c r="KZX6" s="372"/>
      <c r="KZY6" s="372"/>
      <c r="KZZ6" s="372"/>
      <c r="LAA6" s="372"/>
      <c r="LAB6" s="372"/>
      <c r="LAC6" s="372"/>
      <c r="LAD6" s="372"/>
      <c r="LAE6" s="372"/>
      <c r="LAF6" s="372"/>
      <c r="LAG6" s="372"/>
      <c r="LAH6" s="372"/>
      <c r="LAI6" s="372"/>
      <c r="LAJ6" s="372"/>
      <c r="LAK6" s="372"/>
      <c r="LAL6" s="372"/>
      <c r="LAM6" s="372"/>
      <c r="LAN6" s="372"/>
      <c r="LAO6" s="372"/>
      <c r="LAP6" s="372"/>
      <c r="LAQ6" s="372"/>
      <c r="LAR6" s="372"/>
      <c r="LAS6" s="372"/>
      <c r="LAT6" s="372"/>
      <c r="LAU6" s="372"/>
      <c r="LAV6" s="372"/>
      <c r="LAW6" s="372"/>
      <c r="LAX6" s="372"/>
      <c r="LAY6" s="372"/>
      <c r="LAZ6" s="372"/>
      <c r="LBA6" s="372"/>
      <c r="LBB6" s="372"/>
      <c r="LBC6" s="372"/>
      <c r="LBD6" s="372"/>
      <c r="LBE6" s="372"/>
      <c r="LBF6" s="372"/>
      <c r="LBG6" s="372"/>
      <c r="LBH6" s="372"/>
      <c r="LBI6" s="372"/>
      <c r="LBJ6" s="372"/>
      <c r="LBK6" s="372"/>
      <c r="LBL6" s="372"/>
      <c r="LBM6" s="372"/>
      <c r="LBN6" s="372"/>
      <c r="LBO6" s="372"/>
      <c r="LBP6" s="372"/>
      <c r="LBQ6" s="372"/>
      <c r="LBR6" s="372"/>
      <c r="LBS6" s="372"/>
      <c r="LBT6" s="372"/>
      <c r="LBU6" s="372"/>
      <c r="LBV6" s="372"/>
      <c r="LBW6" s="372"/>
      <c r="LBX6" s="372"/>
      <c r="LBY6" s="372"/>
      <c r="LBZ6" s="372"/>
      <c r="LCA6" s="372"/>
      <c r="LCB6" s="372"/>
      <c r="LCC6" s="372"/>
      <c r="LCD6" s="372"/>
      <c r="LCE6" s="372"/>
      <c r="LCF6" s="372"/>
      <c r="LCG6" s="372"/>
      <c r="LCH6" s="372"/>
      <c r="LCI6" s="372"/>
      <c r="LCJ6" s="372"/>
      <c r="LCK6" s="372"/>
      <c r="LCL6" s="372"/>
      <c r="LCM6" s="372"/>
      <c r="LCN6" s="372"/>
      <c r="LCO6" s="372"/>
      <c r="LCP6" s="372"/>
      <c r="LCQ6" s="372"/>
      <c r="LCR6" s="372"/>
      <c r="LCS6" s="372"/>
      <c r="LCT6" s="372"/>
      <c r="LCU6" s="372"/>
      <c r="LCV6" s="372"/>
      <c r="LCW6" s="372"/>
      <c r="LCX6" s="372"/>
      <c r="LCY6" s="372"/>
      <c r="LCZ6" s="372"/>
      <c r="LDA6" s="372"/>
      <c r="LDB6" s="372"/>
      <c r="LDC6" s="372"/>
      <c r="LDD6" s="372"/>
      <c r="LDE6" s="372"/>
      <c r="LDF6" s="372"/>
      <c r="LDG6" s="372"/>
      <c r="LDH6" s="372"/>
      <c r="LDI6" s="372"/>
      <c r="LDJ6" s="372"/>
      <c r="LDK6" s="372"/>
      <c r="LDL6" s="372"/>
      <c r="LDM6" s="372"/>
      <c r="LDN6" s="372"/>
      <c r="LDO6" s="372"/>
      <c r="LDP6" s="372"/>
      <c r="LDQ6" s="372"/>
      <c r="LDR6" s="372"/>
      <c r="LDS6" s="372"/>
      <c r="LDT6" s="372"/>
      <c r="LDU6" s="372"/>
      <c r="LDV6" s="372"/>
      <c r="LDW6" s="372"/>
      <c r="LDX6" s="372"/>
      <c r="LDY6" s="372"/>
      <c r="LDZ6" s="372"/>
      <c r="LEA6" s="372"/>
      <c r="LEB6" s="372"/>
      <c r="LEC6" s="372"/>
      <c r="LED6" s="372"/>
      <c r="LEE6" s="372"/>
      <c r="LEF6" s="372"/>
      <c r="LEG6" s="372"/>
      <c r="LEH6" s="372"/>
      <c r="LEI6" s="372"/>
      <c r="LEJ6" s="372"/>
      <c r="LEK6" s="372"/>
      <c r="LEL6" s="372"/>
      <c r="LEM6" s="372"/>
      <c r="LEN6" s="372"/>
      <c r="LEO6" s="372"/>
      <c r="LEP6" s="372"/>
      <c r="LEQ6" s="372"/>
      <c r="LER6" s="372"/>
      <c r="LES6" s="372"/>
      <c r="LET6" s="372"/>
      <c r="LEU6" s="372"/>
      <c r="LEV6" s="372"/>
      <c r="LEW6" s="372"/>
      <c r="LEX6" s="372"/>
      <c r="LEY6" s="372"/>
      <c r="LEZ6" s="372"/>
      <c r="LFA6" s="372"/>
      <c r="LFB6" s="372"/>
      <c r="LFC6" s="372"/>
      <c r="LFD6" s="372"/>
      <c r="LFE6" s="372"/>
      <c r="LFF6" s="372"/>
      <c r="LFG6" s="372"/>
      <c r="LFH6" s="372"/>
      <c r="LFI6" s="372"/>
      <c r="LFJ6" s="372"/>
      <c r="LFK6" s="372"/>
      <c r="LFL6" s="372"/>
      <c r="LFM6" s="372"/>
      <c r="LFN6" s="372"/>
      <c r="LFO6" s="372"/>
      <c r="LFP6" s="372"/>
      <c r="LFQ6" s="372"/>
      <c r="LFR6" s="372"/>
      <c r="LFS6" s="372"/>
      <c r="LFT6" s="372"/>
      <c r="LFU6" s="372"/>
      <c r="LFV6" s="372"/>
      <c r="LFW6" s="372"/>
      <c r="LFX6" s="372"/>
      <c r="LFY6" s="372"/>
      <c r="LFZ6" s="372"/>
      <c r="LGA6" s="372"/>
      <c r="LGB6" s="372"/>
      <c r="LGC6" s="372"/>
      <c r="LGD6" s="372"/>
      <c r="LGE6" s="372"/>
      <c r="LGF6" s="372"/>
      <c r="LGG6" s="372"/>
      <c r="LGH6" s="372"/>
      <c r="LGI6" s="372"/>
      <c r="LGJ6" s="372"/>
      <c r="LGK6" s="372"/>
      <c r="LGL6" s="372"/>
      <c r="LGM6" s="372"/>
      <c r="LGN6" s="372"/>
      <c r="LGO6" s="372"/>
      <c r="LGP6" s="372"/>
      <c r="LGQ6" s="372"/>
      <c r="LGR6" s="372"/>
      <c r="LGS6" s="372"/>
      <c r="LGT6" s="372"/>
      <c r="LGU6" s="372"/>
      <c r="LGV6" s="372"/>
      <c r="LGW6" s="372"/>
      <c r="LGX6" s="372"/>
      <c r="LGY6" s="372"/>
      <c r="LGZ6" s="372"/>
      <c r="LHA6" s="372"/>
      <c r="LHB6" s="372"/>
      <c r="LHC6" s="372"/>
      <c r="LHD6" s="372"/>
      <c r="LHE6" s="372"/>
      <c r="LHF6" s="372"/>
      <c r="LHG6" s="372"/>
      <c r="LHH6" s="372"/>
      <c r="LHI6" s="372"/>
      <c r="LHJ6" s="372"/>
      <c r="LHK6" s="372"/>
      <c r="LHL6" s="372"/>
      <c r="LHM6" s="372"/>
      <c r="LHN6" s="372"/>
      <c r="LHO6" s="372"/>
      <c r="LHP6" s="372"/>
      <c r="LHQ6" s="372"/>
      <c r="LHR6" s="372"/>
      <c r="LHS6" s="372"/>
      <c r="LHT6" s="372"/>
      <c r="LHU6" s="372"/>
      <c r="LHV6" s="372"/>
      <c r="LHW6" s="372"/>
      <c r="LHX6" s="372"/>
      <c r="LHY6" s="372"/>
      <c r="LHZ6" s="372"/>
      <c r="LIA6" s="372"/>
      <c r="LIB6" s="372"/>
      <c r="LIC6" s="372"/>
      <c r="LID6" s="372"/>
      <c r="LIE6" s="372"/>
      <c r="LIF6" s="372"/>
      <c r="LIG6" s="372"/>
      <c r="LIH6" s="372"/>
      <c r="LII6" s="372"/>
      <c r="LIJ6" s="372"/>
      <c r="LIK6" s="372"/>
      <c r="LIL6" s="372"/>
      <c r="LIM6" s="372"/>
      <c r="LIN6" s="372"/>
      <c r="LIO6" s="372"/>
      <c r="LIP6" s="372"/>
      <c r="LIQ6" s="372"/>
      <c r="LIR6" s="372"/>
      <c r="LIS6" s="372"/>
      <c r="LIT6" s="372"/>
      <c r="LIU6" s="372"/>
      <c r="LIV6" s="372"/>
      <c r="LIW6" s="372"/>
      <c r="LIX6" s="372"/>
      <c r="LIY6" s="372"/>
      <c r="LIZ6" s="372"/>
      <c r="LJA6" s="372"/>
      <c r="LJB6" s="372"/>
      <c r="LJC6" s="372"/>
      <c r="LJD6" s="372"/>
      <c r="LJE6" s="372"/>
      <c r="LJF6" s="372"/>
      <c r="LJG6" s="372"/>
      <c r="LJH6" s="372"/>
      <c r="LJI6" s="372"/>
      <c r="LJJ6" s="372"/>
      <c r="LJK6" s="372"/>
      <c r="LJL6" s="372"/>
      <c r="LJM6" s="372"/>
      <c r="LJN6" s="372"/>
      <c r="LJO6" s="372"/>
      <c r="LJP6" s="372"/>
      <c r="LJQ6" s="372"/>
      <c r="LJR6" s="372"/>
      <c r="LJS6" s="372"/>
      <c r="LJT6" s="372"/>
      <c r="LJU6" s="372"/>
      <c r="LJV6" s="372"/>
      <c r="LJW6" s="372"/>
      <c r="LJX6" s="372"/>
      <c r="LJY6" s="372"/>
      <c r="LJZ6" s="372"/>
      <c r="LKA6" s="372"/>
      <c r="LKB6" s="372"/>
      <c r="LKC6" s="372"/>
      <c r="LKD6" s="372"/>
      <c r="LKE6" s="372"/>
      <c r="LKF6" s="372"/>
      <c r="LKG6" s="372"/>
      <c r="LKH6" s="372"/>
      <c r="LKI6" s="372"/>
      <c r="LKJ6" s="372"/>
      <c r="LKK6" s="372"/>
      <c r="LKL6" s="372"/>
      <c r="LKM6" s="372"/>
      <c r="LKN6" s="372"/>
      <c r="LKO6" s="372"/>
      <c r="LKP6" s="372"/>
      <c r="LKQ6" s="372"/>
      <c r="LKR6" s="372"/>
      <c r="LKS6" s="372"/>
      <c r="LKT6" s="372"/>
      <c r="LKU6" s="372"/>
      <c r="LKV6" s="372"/>
      <c r="LKW6" s="372"/>
      <c r="LKX6" s="372"/>
      <c r="LKY6" s="372"/>
      <c r="LKZ6" s="372"/>
      <c r="LLA6" s="372"/>
      <c r="LLB6" s="372"/>
      <c r="LLC6" s="372"/>
      <c r="LLD6" s="372"/>
      <c r="LLE6" s="372"/>
      <c r="LLF6" s="372"/>
      <c r="LLG6" s="372"/>
      <c r="LLH6" s="372"/>
      <c r="LLI6" s="372"/>
      <c r="LLJ6" s="372"/>
      <c r="LLK6" s="372"/>
      <c r="LLL6" s="372"/>
      <c r="LLM6" s="372"/>
      <c r="LLN6" s="372"/>
      <c r="LLO6" s="372"/>
      <c r="LLP6" s="372"/>
      <c r="LLQ6" s="372"/>
      <c r="LLR6" s="372"/>
      <c r="LLS6" s="372"/>
      <c r="LLT6" s="372"/>
      <c r="LLU6" s="372"/>
      <c r="LLV6" s="372"/>
      <c r="LLW6" s="372"/>
      <c r="LLX6" s="372"/>
      <c r="LLY6" s="372"/>
      <c r="LLZ6" s="372"/>
      <c r="LMA6" s="372"/>
      <c r="LMB6" s="372"/>
      <c r="LMC6" s="372"/>
      <c r="LMD6" s="372"/>
      <c r="LME6" s="372"/>
      <c r="LMF6" s="372"/>
      <c r="LMG6" s="372"/>
      <c r="LMH6" s="372"/>
      <c r="LMI6" s="372"/>
      <c r="LMJ6" s="372"/>
      <c r="LMK6" s="372"/>
      <c r="LML6" s="372"/>
      <c r="LMM6" s="372"/>
      <c r="LMN6" s="372"/>
      <c r="LMO6" s="372"/>
      <c r="LMP6" s="372"/>
      <c r="LMQ6" s="372"/>
      <c r="LMR6" s="372"/>
      <c r="LMS6" s="372"/>
      <c r="LMT6" s="372"/>
      <c r="LMU6" s="372"/>
      <c r="LMV6" s="372"/>
      <c r="LMW6" s="372"/>
      <c r="LMX6" s="372"/>
      <c r="LMY6" s="372"/>
      <c r="LMZ6" s="372"/>
      <c r="LNA6" s="372"/>
      <c r="LNB6" s="372"/>
      <c r="LNC6" s="372"/>
      <c r="LND6" s="372"/>
      <c r="LNE6" s="372"/>
      <c r="LNF6" s="372"/>
      <c r="LNG6" s="372"/>
      <c r="LNH6" s="372"/>
      <c r="LNI6" s="372"/>
      <c r="LNJ6" s="372"/>
      <c r="LNK6" s="372"/>
      <c r="LNL6" s="372"/>
      <c r="LNM6" s="372"/>
      <c r="LNN6" s="372"/>
      <c r="LNO6" s="372"/>
      <c r="LNP6" s="372"/>
      <c r="LNQ6" s="372"/>
      <c r="LNR6" s="372"/>
      <c r="LNS6" s="372"/>
      <c r="LNT6" s="372"/>
      <c r="LNU6" s="372"/>
      <c r="LNV6" s="372"/>
      <c r="LNW6" s="372"/>
      <c r="LNX6" s="372"/>
      <c r="LNY6" s="372"/>
      <c r="LNZ6" s="372"/>
      <c r="LOA6" s="372"/>
      <c r="LOB6" s="372"/>
      <c r="LOC6" s="372"/>
      <c r="LOD6" s="372"/>
      <c r="LOE6" s="372"/>
      <c r="LOF6" s="372"/>
      <c r="LOG6" s="372"/>
      <c r="LOH6" s="372"/>
      <c r="LOI6" s="372"/>
      <c r="LOJ6" s="372"/>
      <c r="LOK6" s="372"/>
      <c r="LOL6" s="372"/>
      <c r="LOM6" s="372"/>
      <c r="LON6" s="372"/>
      <c r="LOO6" s="372"/>
      <c r="LOP6" s="372"/>
      <c r="LOQ6" s="372"/>
      <c r="LOR6" s="372"/>
      <c r="LOS6" s="372"/>
      <c r="LOT6" s="372"/>
      <c r="LOU6" s="372"/>
      <c r="LOV6" s="372"/>
      <c r="LOW6" s="372"/>
      <c r="LOX6" s="372"/>
      <c r="LOY6" s="372"/>
      <c r="LOZ6" s="372"/>
      <c r="LPA6" s="372"/>
      <c r="LPB6" s="372"/>
      <c r="LPC6" s="372"/>
      <c r="LPD6" s="372"/>
      <c r="LPE6" s="372"/>
      <c r="LPF6" s="372"/>
      <c r="LPG6" s="372"/>
      <c r="LPH6" s="372"/>
      <c r="LPI6" s="372"/>
      <c r="LPJ6" s="372"/>
      <c r="LPK6" s="372"/>
      <c r="LPL6" s="372"/>
      <c r="LPM6" s="372"/>
      <c r="LPN6" s="372"/>
      <c r="LPO6" s="372"/>
      <c r="LPP6" s="372"/>
      <c r="LPQ6" s="372"/>
      <c r="LPR6" s="372"/>
      <c r="LPS6" s="372"/>
      <c r="LPT6" s="372"/>
      <c r="LPU6" s="372"/>
      <c r="LPV6" s="372"/>
      <c r="LPW6" s="372"/>
      <c r="LPX6" s="372"/>
      <c r="LPY6" s="372"/>
      <c r="LPZ6" s="372"/>
      <c r="LQA6" s="372"/>
      <c r="LQB6" s="372"/>
      <c r="LQC6" s="372"/>
      <c r="LQD6" s="372"/>
      <c r="LQE6" s="372"/>
      <c r="LQF6" s="372"/>
      <c r="LQG6" s="372"/>
      <c r="LQH6" s="372"/>
      <c r="LQI6" s="372"/>
      <c r="LQJ6" s="372"/>
      <c r="LQK6" s="372"/>
      <c r="LQL6" s="372"/>
      <c r="LQM6" s="372"/>
      <c r="LQN6" s="372"/>
      <c r="LQO6" s="372"/>
      <c r="LQP6" s="372"/>
      <c r="LQQ6" s="372"/>
      <c r="LQR6" s="372"/>
      <c r="LQS6" s="372"/>
      <c r="LQT6" s="372"/>
      <c r="LQU6" s="372"/>
      <c r="LQV6" s="372"/>
      <c r="LQW6" s="372"/>
      <c r="LQX6" s="372"/>
      <c r="LQY6" s="372"/>
      <c r="LQZ6" s="372"/>
      <c r="LRA6" s="372"/>
      <c r="LRB6" s="372"/>
      <c r="LRC6" s="372"/>
      <c r="LRD6" s="372"/>
      <c r="LRE6" s="372"/>
      <c r="LRF6" s="372"/>
      <c r="LRG6" s="372"/>
      <c r="LRH6" s="372"/>
      <c r="LRI6" s="372"/>
      <c r="LRJ6" s="372"/>
      <c r="LRK6" s="372"/>
      <c r="LRL6" s="372"/>
      <c r="LRM6" s="372"/>
      <c r="LRN6" s="372"/>
      <c r="LRO6" s="372"/>
      <c r="LRP6" s="372"/>
      <c r="LRQ6" s="372"/>
      <c r="LRR6" s="372"/>
      <c r="LRS6" s="372"/>
      <c r="LRT6" s="372"/>
      <c r="LRU6" s="372"/>
      <c r="LRV6" s="372"/>
      <c r="LRW6" s="372"/>
      <c r="LRX6" s="372"/>
      <c r="LRY6" s="372"/>
      <c r="LRZ6" s="372"/>
      <c r="LSA6" s="372"/>
      <c r="LSB6" s="372"/>
      <c r="LSC6" s="372"/>
      <c r="LSD6" s="372"/>
      <c r="LSE6" s="372"/>
      <c r="LSF6" s="372"/>
      <c r="LSG6" s="372"/>
      <c r="LSH6" s="372"/>
      <c r="LSI6" s="372"/>
      <c r="LSJ6" s="372"/>
      <c r="LSK6" s="372"/>
      <c r="LSL6" s="372"/>
      <c r="LSM6" s="372"/>
      <c r="LSN6" s="372"/>
      <c r="LSO6" s="372"/>
      <c r="LSP6" s="372"/>
      <c r="LSQ6" s="372"/>
      <c r="LSR6" s="372"/>
      <c r="LSS6" s="372"/>
      <c r="LST6" s="372"/>
      <c r="LSU6" s="372"/>
      <c r="LSV6" s="372"/>
      <c r="LSW6" s="372"/>
      <c r="LSX6" s="372"/>
      <c r="LSY6" s="372"/>
      <c r="LSZ6" s="372"/>
      <c r="LTA6" s="372"/>
      <c r="LTB6" s="372"/>
      <c r="LTC6" s="372"/>
      <c r="LTD6" s="372"/>
      <c r="LTE6" s="372"/>
      <c r="LTF6" s="372"/>
      <c r="LTG6" s="372"/>
      <c r="LTH6" s="372"/>
      <c r="LTI6" s="372"/>
      <c r="LTJ6" s="372"/>
      <c r="LTK6" s="372"/>
      <c r="LTL6" s="372"/>
      <c r="LTM6" s="372"/>
      <c r="LTN6" s="372"/>
      <c r="LTO6" s="372"/>
      <c r="LTP6" s="372"/>
      <c r="LTQ6" s="372"/>
      <c r="LTR6" s="372"/>
      <c r="LTS6" s="372"/>
      <c r="LTT6" s="372"/>
      <c r="LTU6" s="372"/>
      <c r="LTV6" s="372"/>
      <c r="LTW6" s="372"/>
      <c r="LTX6" s="372"/>
      <c r="LTY6" s="372"/>
      <c r="LTZ6" s="372"/>
      <c r="LUA6" s="372"/>
      <c r="LUB6" s="372"/>
      <c r="LUC6" s="372"/>
      <c r="LUD6" s="372"/>
      <c r="LUE6" s="372"/>
      <c r="LUF6" s="372"/>
      <c r="LUG6" s="372"/>
      <c r="LUH6" s="372"/>
      <c r="LUI6" s="372"/>
      <c r="LUJ6" s="372"/>
      <c r="LUK6" s="372"/>
      <c r="LUL6" s="372"/>
      <c r="LUM6" s="372"/>
      <c r="LUN6" s="372"/>
      <c r="LUO6" s="372"/>
      <c r="LUP6" s="372"/>
      <c r="LUQ6" s="372"/>
      <c r="LUR6" s="372"/>
      <c r="LUS6" s="372"/>
      <c r="LUT6" s="372"/>
      <c r="LUU6" s="372"/>
      <c r="LUV6" s="372"/>
      <c r="LUW6" s="372"/>
      <c r="LUX6" s="372"/>
      <c r="LUY6" s="372"/>
      <c r="LUZ6" s="372"/>
      <c r="LVA6" s="372"/>
      <c r="LVB6" s="372"/>
      <c r="LVC6" s="372"/>
      <c r="LVD6" s="372"/>
      <c r="LVE6" s="372"/>
      <c r="LVF6" s="372"/>
      <c r="LVG6" s="372"/>
      <c r="LVH6" s="372"/>
      <c r="LVI6" s="372"/>
      <c r="LVJ6" s="372"/>
      <c r="LVK6" s="372"/>
      <c r="LVL6" s="372"/>
      <c r="LVM6" s="372"/>
      <c r="LVN6" s="372"/>
      <c r="LVO6" s="372"/>
      <c r="LVP6" s="372"/>
      <c r="LVQ6" s="372"/>
      <c r="LVR6" s="372"/>
      <c r="LVS6" s="372"/>
      <c r="LVT6" s="372"/>
      <c r="LVU6" s="372"/>
      <c r="LVV6" s="372"/>
      <c r="LVW6" s="372"/>
      <c r="LVX6" s="372"/>
      <c r="LVY6" s="372"/>
      <c r="LVZ6" s="372"/>
      <c r="LWA6" s="372"/>
      <c r="LWB6" s="372"/>
      <c r="LWC6" s="372"/>
      <c r="LWD6" s="372"/>
      <c r="LWE6" s="372"/>
      <c r="LWF6" s="372"/>
      <c r="LWG6" s="372"/>
      <c r="LWH6" s="372"/>
      <c r="LWI6" s="372"/>
      <c r="LWJ6" s="372"/>
      <c r="LWK6" s="372"/>
      <c r="LWL6" s="372"/>
      <c r="LWM6" s="372"/>
      <c r="LWN6" s="372"/>
      <c r="LWO6" s="372"/>
      <c r="LWP6" s="372"/>
      <c r="LWQ6" s="372"/>
      <c r="LWR6" s="372"/>
      <c r="LWS6" s="372"/>
      <c r="LWT6" s="372"/>
      <c r="LWU6" s="372"/>
      <c r="LWV6" s="372"/>
      <c r="LWW6" s="372"/>
      <c r="LWX6" s="372"/>
      <c r="LWY6" s="372"/>
      <c r="LWZ6" s="372"/>
      <c r="LXA6" s="372"/>
      <c r="LXB6" s="372"/>
      <c r="LXC6" s="372"/>
      <c r="LXD6" s="372"/>
      <c r="LXE6" s="372"/>
      <c r="LXF6" s="372"/>
      <c r="LXG6" s="372"/>
      <c r="LXH6" s="372"/>
      <c r="LXI6" s="372"/>
      <c r="LXJ6" s="372"/>
      <c r="LXK6" s="372"/>
      <c r="LXL6" s="372"/>
      <c r="LXM6" s="372"/>
      <c r="LXN6" s="372"/>
      <c r="LXO6" s="372"/>
      <c r="LXP6" s="372"/>
      <c r="LXQ6" s="372"/>
      <c r="LXR6" s="372"/>
      <c r="LXS6" s="372"/>
      <c r="LXT6" s="372"/>
      <c r="LXU6" s="372"/>
      <c r="LXV6" s="372"/>
      <c r="LXW6" s="372"/>
      <c r="LXX6" s="372"/>
      <c r="LXY6" s="372"/>
      <c r="LXZ6" s="372"/>
      <c r="LYA6" s="372"/>
      <c r="LYB6" s="372"/>
      <c r="LYC6" s="372"/>
      <c r="LYD6" s="372"/>
      <c r="LYE6" s="372"/>
      <c r="LYF6" s="372"/>
      <c r="LYG6" s="372"/>
      <c r="LYH6" s="372"/>
      <c r="LYI6" s="372"/>
      <c r="LYJ6" s="372"/>
      <c r="LYK6" s="372"/>
      <c r="LYL6" s="372"/>
      <c r="LYM6" s="372"/>
      <c r="LYN6" s="372"/>
      <c r="LYO6" s="372"/>
      <c r="LYP6" s="372"/>
      <c r="LYQ6" s="372"/>
      <c r="LYR6" s="372"/>
      <c r="LYS6" s="372"/>
      <c r="LYT6" s="372"/>
      <c r="LYU6" s="372"/>
      <c r="LYV6" s="372"/>
      <c r="LYW6" s="372"/>
      <c r="LYX6" s="372"/>
      <c r="LYY6" s="372"/>
      <c r="LYZ6" s="372"/>
      <c r="LZA6" s="372"/>
      <c r="LZB6" s="372"/>
      <c r="LZC6" s="372"/>
      <c r="LZD6" s="372"/>
      <c r="LZE6" s="372"/>
      <c r="LZF6" s="372"/>
      <c r="LZG6" s="372"/>
      <c r="LZH6" s="372"/>
      <c r="LZI6" s="372"/>
      <c r="LZJ6" s="372"/>
      <c r="LZK6" s="372"/>
      <c r="LZL6" s="372"/>
      <c r="LZM6" s="372"/>
      <c r="LZN6" s="372"/>
      <c r="LZO6" s="372"/>
      <c r="LZP6" s="372"/>
      <c r="LZQ6" s="372"/>
      <c r="LZR6" s="372"/>
      <c r="LZS6" s="372"/>
      <c r="LZT6" s="372"/>
      <c r="LZU6" s="372"/>
      <c r="LZV6" s="372"/>
      <c r="LZW6" s="372"/>
      <c r="LZX6" s="372"/>
      <c r="LZY6" s="372"/>
      <c r="LZZ6" s="372"/>
      <c r="MAA6" s="372"/>
      <c r="MAB6" s="372"/>
      <c r="MAC6" s="372"/>
      <c r="MAD6" s="372"/>
      <c r="MAE6" s="372"/>
      <c r="MAF6" s="372"/>
      <c r="MAG6" s="372"/>
      <c r="MAH6" s="372"/>
      <c r="MAI6" s="372"/>
      <c r="MAJ6" s="372"/>
      <c r="MAK6" s="372"/>
      <c r="MAL6" s="372"/>
      <c r="MAM6" s="372"/>
      <c r="MAN6" s="372"/>
      <c r="MAO6" s="372"/>
      <c r="MAP6" s="372"/>
      <c r="MAQ6" s="372"/>
      <c r="MAR6" s="372"/>
      <c r="MAS6" s="372"/>
      <c r="MAT6" s="372"/>
      <c r="MAU6" s="372"/>
      <c r="MAV6" s="372"/>
      <c r="MAW6" s="372"/>
      <c r="MAX6" s="372"/>
      <c r="MAY6" s="372"/>
      <c r="MAZ6" s="372"/>
      <c r="MBA6" s="372"/>
      <c r="MBB6" s="372"/>
      <c r="MBC6" s="372"/>
      <c r="MBD6" s="372"/>
      <c r="MBE6" s="372"/>
      <c r="MBF6" s="372"/>
      <c r="MBG6" s="372"/>
      <c r="MBH6" s="372"/>
      <c r="MBI6" s="372"/>
      <c r="MBJ6" s="372"/>
      <c r="MBK6" s="372"/>
      <c r="MBL6" s="372"/>
      <c r="MBM6" s="372"/>
      <c r="MBN6" s="372"/>
      <c r="MBO6" s="372"/>
      <c r="MBP6" s="372"/>
      <c r="MBQ6" s="372"/>
      <c r="MBR6" s="372"/>
      <c r="MBS6" s="372"/>
      <c r="MBT6" s="372"/>
      <c r="MBU6" s="372"/>
      <c r="MBV6" s="372"/>
      <c r="MBW6" s="372"/>
      <c r="MBX6" s="372"/>
      <c r="MBY6" s="372"/>
      <c r="MBZ6" s="372"/>
      <c r="MCA6" s="372"/>
      <c r="MCB6" s="372"/>
      <c r="MCC6" s="372"/>
      <c r="MCD6" s="372"/>
      <c r="MCE6" s="372"/>
      <c r="MCF6" s="372"/>
      <c r="MCG6" s="372"/>
      <c r="MCH6" s="372"/>
      <c r="MCI6" s="372"/>
      <c r="MCJ6" s="372"/>
      <c r="MCK6" s="372"/>
      <c r="MCL6" s="372"/>
      <c r="MCM6" s="372"/>
      <c r="MCN6" s="372"/>
      <c r="MCO6" s="372"/>
      <c r="MCP6" s="372"/>
      <c r="MCQ6" s="372"/>
      <c r="MCR6" s="372"/>
      <c r="MCS6" s="372"/>
      <c r="MCT6" s="372"/>
      <c r="MCU6" s="372"/>
      <c r="MCV6" s="372"/>
      <c r="MCW6" s="372"/>
      <c r="MCX6" s="372"/>
      <c r="MCY6" s="372"/>
      <c r="MCZ6" s="372"/>
      <c r="MDA6" s="372"/>
      <c r="MDB6" s="372"/>
      <c r="MDC6" s="372"/>
      <c r="MDD6" s="372"/>
      <c r="MDE6" s="372"/>
      <c r="MDF6" s="372"/>
      <c r="MDG6" s="372"/>
      <c r="MDH6" s="372"/>
      <c r="MDI6" s="372"/>
      <c r="MDJ6" s="372"/>
      <c r="MDK6" s="372"/>
      <c r="MDL6" s="372"/>
      <c r="MDM6" s="372"/>
      <c r="MDN6" s="372"/>
      <c r="MDO6" s="372"/>
      <c r="MDP6" s="372"/>
      <c r="MDQ6" s="372"/>
      <c r="MDR6" s="372"/>
      <c r="MDS6" s="372"/>
      <c r="MDT6" s="372"/>
      <c r="MDU6" s="372"/>
      <c r="MDV6" s="372"/>
      <c r="MDW6" s="372"/>
      <c r="MDX6" s="372"/>
      <c r="MDY6" s="372"/>
      <c r="MDZ6" s="372"/>
      <c r="MEA6" s="372"/>
      <c r="MEB6" s="372"/>
      <c r="MEC6" s="372"/>
      <c r="MED6" s="372"/>
      <c r="MEE6" s="372"/>
      <c r="MEF6" s="372"/>
      <c r="MEG6" s="372"/>
      <c r="MEH6" s="372"/>
      <c r="MEI6" s="372"/>
      <c r="MEJ6" s="372"/>
      <c r="MEK6" s="372"/>
      <c r="MEL6" s="372"/>
      <c r="MEM6" s="372"/>
      <c r="MEN6" s="372"/>
      <c r="MEO6" s="372"/>
      <c r="MEP6" s="372"/>
      <c r="MEQ6" s="372"/>
      <c r="MER6" s="372"/>
      <c r="MES6" s="372"/>
      <c r="MET6" s="372"/>
      <c r="MEU6" s="372"/>
      <c r="MEV6" s="372"/>
      <c r="MEW6" s="372"/>
      <c r="MEX6" s="372"/>
      <c r="MEY6" s="372"/>
      <c r="MEZ6" s="372"/>
      <c r="MFA6" s="372"/>
      <c r="MFB6" s="372"/>
      <c r="MFC6" s="372"/>
      <c r="MFD6" s="372"/>
      <c r="MFE6" s="372"/>
      <c r="MFF6" s="372"/>
      <c r="MFG6" s="372"/>
      <c r="MFH6" s="372"/>
      <c r="MFI6" s="372"/>
      <c r="MFJ6" s="372"/>
      <c r="MFK6" s="372"/>
      <c r="MFL6" s="372"/>
      <c r="MFM6" s="372"/>
      <c r="MFN6" s="372"/>
      <c r="MFO6" s="372"/>
      <c r="MFP6" s="372"/>
      <c r="MFQ6" s="372"/>
      <c r="MFR6" s="372"/>
      <c r="MFS6" s="372"/>
      <c r="MFT6" s="372"/>
      <c r="MFU6" s="372"/>
      <c r="MFV6" s="372"/>
      <c r="MFW6" s="372"/>
      <c r="MFX6" s="372"/>
      <c r="MFY6" s="372"/>
      <c r="MFZ6" s="372"/>
      <c r="MGA6" s="372"/>
      <c r="MGB6" s="372"/>
      <c r="MGC6" s="372"/>
      <c r="MGD6" s="372"/>
      <c r="MGE6" s="372"/>
      <c r="MGF6" s="372"/>
      <c r="MGG6" s="372"/>
      <c r="MGH6" s="372"/>
      <c r="MGI6" s="372"/>
      <c r="MGJ6" s="372"/>
      <c r="MGK6" s="372"/>
      <c r="MGL6" s="372"/>
      <c r="MGM6" s="372"/>
      <c r="MGN6" s="372"/>
      <c r="MGO6" s="372"/>
      <c r="MGP6" s="372"/>
      <c r="MGQ6" s="372"/>
      <c r="MGR6" s="372"/>
      <c r="MGS6" s="372"/>
      <c r="MGT6" s="372"/>
      <c r="MGU6" s="372"/>
      <c r="MGV6" s="372"/>
      <c r="MGW6" s="372"/>
      <c r="MGX6" s="372"/>
      <c r="MGY6" s="372"/>
      <c r="MGZ6" s="372"/>
      <c r="MHA6" s="372"/>
      <c r="MHB6" s="372"/>
      <c r="MHC6" s="372"/>
      <c r="MHD6" s="372"/>
      <c r="MHE6" s="372"/>
      <c r="MHF6" s="372"/>
      <c r="MHG6" s="372"/>
      <c r="MHH6" s="372"/>
      <c r="MHI6" s="372"/>
      <c r="MHJ6" s="372"/>
      <c r="MHK6" s="372"/>
      <c r="MHL6" s="372"/>
      <c r="MHM6" s="372"/>
      <c r="MHN6" s="372"/>
      <c r="MHO6" s="372"/>
      <c r="MHP6" s="372"/>
      <c r="MHQ6" s="372"/>
      <c r="MHR6" s="372"/>
      <c r="MHS6" s="372"/>
      <c r="MHT6" s="372"/>
      <c r="MHU6" s="372"/>
      <c r="MHV6" s="372"/>
      <c r="MHW6" s="372"/>
      <c r="MHX6" s="372"/>
      <c r="MHY6" s="372"/>
      <c r="MHZ6" s="372"/>
      <c r="MIA6" s="372"/>
      <c r="MIB6" s="372"/>
      <c r="MIC6" s="372"/>
      <c r="MID6" s="372"/>
      <c r="MIE6" s="372"/>
      <c r="MIF6" s="372"/>
      <c r="MIG6" s="372"/>
      <c r="MIH6" s="372"/>
      <c r="MII6" s="372"/>
      <c r="MIJ6" s="372"/>
      <c r="MIK6" s="372"/>
      <c r="MIL6" s="372"/>
      <c r="MIM6" s="372"/>
      <c r="MIN6" s="372"/>
      <c r="MIO6" s="372"/>
      <c r="MIP6" s="372"/>
      <c r="MIQ6" s="372"/>
      <c r="MIR6" s="372"/>
      <c r="MIS6" s="372"/>
      <c r="MIT6" s="372"/>
      <c r="MIU6" s="372"/>
      <c r="MIV6" s="372"/>
      <c r="MIW6" s="372"/>
      <c r="MIX6" s="372"/>
      <c r="MIY6" s="372"/>
      <c r="MIZ6" s="372"/>
      <c r="MJA6" s="372"/>
      <c r="MJB6" s="372"/>
      <c r="MJC6" s="372"/>
      <c r="MJD6" s="372"/>
      <c r="MJE6" s="372"/>
      <c r="MJF6" s="372"/>
      <c r="MJG6" s="372"/>
      <c r="MJH6" s="372"/>
      <c r="MJI6" s="372"/>
      <c r="MJJ6" s="372"/>
      <c r="MJK6" s="372"/>
      <c r="MJL6" s="372"/>
      <c r="MJM6" s="372"/>
      <c r="MJN6" s="372"/>
      <c r="MJO6" s="372"/>
      <c r="MJP6" s="372"/>
      <c r="MJQ6" s="372"/>
      <c r="MJR6" s="372"/>
      <c r="MJS6" s="372"/>
      <c r="MJT6" s="372"/>
      <c r="MJU6" s="372"/>
      <c r="MJV6" s="372"/>
      <c r="MJW6" s="372"/>
      <c r="MJX6" s="372"/>
      <c r="MJY6" s="372"/>
      <c r="MJZ6" s="372"/>
      <c r="MKA6" s="372"/>
      <c r="MKB6" s="372"/>
      <c r="MKC6" s="372"/>
      <c r="MKD6" s="372"/>
      <c r="MKE6" s="372"/>
      <c r="MKF6" s="372"/>
      <c r="MKG6" s="372"/>
      <c r="MKH6" s="372"/>
      <c r="MKI6" s="372"/>
      <c r="MKJ6" s="372"/>
      <c r="MKK6" s="372"/>
      <c r="MKL6" s="372"/>
      <c r="MKM6" s="372"/>
      <c r="MKN6" s="372"/>
      <c r="MKO6" s="372"/>
      <c r="MKP6" s="372"/>
      <c r="MKQ6" s="372"/>
      <c r="MKR6" s="372"/>
      <c r="MKS6" s="372"/>
      <c r="MKT6" s="372"/>
      <c r="MKU6" s="372"/>
      <c r="MKV6" s="372"/>
      <c r="MKW6" s="372"/>
      <c r="MKX6" s="372"/>
      <c r="MKY6" s="372"/>
      <c r="MKZ6" s="372"/>
      <c r="MLA6" s="372"/>
      <c r="MLB6" s="372"/>
      <c r="MLC6" s="372"/>
      <c r="MLD6" s="372"/>
      <c r="MLE6" s="372"/>
      <c r="MLF6" s="372"/>
      <c r="MLG6" s="372"/>
      <c r="MLH6" s="372"/>
      <c r="MLI6" s="372"/>
      <c r="MLJ6" s="372"/>
      <c r="MLK6" s="372"/>
      <c r="MLL6" s="372"/>
      <c r="MLM6" s="372"/>
      <c r="MLN6" s="372"/>
      <c r="MLO6" s="372"/>
      <c r="MLP6" s="372"/>
      <c r="MLQ6" s="372"/>
      <c r="MLR6" s="372"/>
      <c r="MLS6" s="372"/>
      <c r="MLT6" s="372"/>
      <c r="MLU6" s="372"/>
      <c r="MLV6" s="372"/>
      <c r="MLW6" s="372"/>
      <c r="MLX6" s="372"/>
      <c r="MLY6" s="372"/>
      <c r="MLZ6" s="372"/>
      <c r="MMA6" s="372"/>
      <c r="MMB6" s="372"/>
      <c r="MMC6" s="372"/>
      <c r="MMD6" s="372"/>
      <c r="MME6" s="372"/>
      <c r="MMF6" s="372"/>
      <c r="MMG6" s="372"/>
      <c r="MMH6" s="372"/>
      <c r="MMI6" s="372"/>
      <c r="MMJ6" s="372"/>
      <c r="MMK6" s="372"/>
      <c r="MML6" s="372"/>
      <c r="MMM6" s="372"/>
      <c r="MMN6" s="372"/>
      <c r="MMO6" s="372"/>
      <c r="MMP6" s="372"/>
      <c r="MMQ6" s="372"/>
      <c r="MMR6" s="372"/>
      <c r="MMS6" s="372"/>
      <c r="MMT6" s="372"/>
      <c r="MMU6" s="372"/>
      <c r="MMV6" s="372"/>
      <c r="MMW6" s="372"/>
      <c r="MMX6" s="372"/>
      <c r="MMY6" s="372"/>
      <c r="MMZ6" s="372"/>
      <c r="MNA6" s="372"/>
      <c r="MNB6" s="372"/>
      <c r="MNC6" s="372"/>
      <c r="MND6" s="372"/>
      <c r="MNE6" s="372"/>
      <c r="MNF6" s="372"/>
      <c r="MNG6" s="372"/>
      <c r="MNH6" s="372"/>
      <c r="MNI6" s="372"/>
      <c r="MNJ6" s="372"/>
      <c r="MNK6" s="372"/>
      <c r="MNL6" s="372"/>
      <c r="MNM6" s="372"/>
      <c r="MNN6" s="372"/>
      <c r="MNO6" s="372"/>
      <c r="MNP6" s="372"/>
      <c r="MNQ6" s="372"/>
      <c r="MNR6" s="372"/>
      <c r="MNS6" s="372"/>
      <c r="MNT6" s="372"/>
      <c r="MNU6" s="372"/>
      <c r="MNV6" s="372"/>
      <c r="MNW6" s="372"/>
      <c r="MNX6" s="372"/>
      <c r="MNY6" s="372"/>
      <c r="MNZ6" s="372"/>
      <c r="MOA6" s="372"/>
      <c r="MOB6" s="372"/>
      <c r="MOC6" s="372"/>
      <c r="MOD6" s="372"/>
      <c r="MOE6" s="372"/>
      <c r="MOF6" s="372"/>
      <c r="MOG6" s="372"/>
      <c r="MOH6" s="372"/>
      <c r="MOI6" s="372"/>
      <c r="MOJ6" s="372"/>
      <c r="MOK6" s="372"/>
      <c r="MOL6" s="372"/>
      <c r="MOM6" s="372"/>
      <c r="MON6" s="372"/>
      <c r="MOO6" s="372"/>
      <c r="MOP6" s="372"/>
      <c r="MOQ6" s="372"/>
      <c r="MOR6" s="372"/>
      <c r="MOS6" s="372"/>
      <c r="MOT6" s="372"/>
      <c r="MOU6" s="372"/>
      <c r="MOV6" s="372"/>
      <c r="MOW6" s="372"/>
      <c r="MOX6" s="372"/>
      <c r="MOY6" s="372"/>
      <c r="MOZ6" s="372"/>
      <c r="MPA6" s="372"/>
      <c r="MPB6" s="372"/>
      <c r="MPC6" s="372"/>
      <c r="MPD6" s="372"/>
      <c r="MPE6" s="372"/>
      <c r="MPF6" s="372"/>
      <c r="MPG6" s="372"/>
      <c r="MPH6" s="372"/>
      <c r="MPI6" s="372"/>
      <c r="MPJ6" s="372"/>
      <c r="MPK6" s="372"/>
      <c r="MPL6" s="372"/>
      <c r="MPM6" s="372"/>
      <c r="MPN6" s="372"/>
      <c r="MPO6" s="372"/>
      <c r="MPP6" s="372"/>
      <c r="MPQ6" s="372"/>
      <c r="MPR6" s="372"/>
      <c r="MPS6" s="372"/>
      <c r="MPT6" s="372"/>
      <c r="MPU6" s="372"/>
      <c r="MPV6" s="372"/>
      <c r="MPW6" s="372"/>
      <c r="MPX6" s="372"/>
      <c r="MPY6" s="372"/>
      <c r="MPZ6" s="372"/>
      <c r="MQA6" s="372"/>
      <c r="MQB6" s="372"/>
      <c r="MQC6" s="372"/>
      <c r="MQD6" s="372"/>
      <c r="MQE6" s="372"/>
      <c r="MQF6" s="372"/>
      <c r="MQG6" s="372"/>
      <c r="MQH6" s="372"/>
      <c r="MQI6" s="372"/>
      <c r="MQJ6" s="372"/>
      <c r="MQK6" s="372"/>
      <c r="MQL6" s="372"/>
      <c r="MQM6" s="372"/>
      <c r="MQN6" s="372"/>
      <c r="MQO6" s="372"/>
      <c r="MQP6" s="372"/>
      <c r="MQQ6" s="372"/>
      <c r="MQR6" s="372"/>
      <c r="MQS6" s="372"/>
      <c r="MQT6" s="372"/>
      <c r="MQU6" s="372"/>
      <c r="MQV6" s="372"/>
      <c r="MQW6" s="372"/>
      <c r="MQX6" s="372"/>
      <c r="MQY6" s="372"/>
      <c r="MQZ6" s="372"/>
      <c r="MRA6" s="372"/>
      <c r="MRB6" s="372"/>
      <c r="MRC6" s="372"/>
      <c r="MRD6" s="372"/>
      <c r="MRE6" s="372"/>
      <c r="MRF6" s="372"/>
      <c r="MRG6" s="372"/>
      <c r="MRH6" s="372"/>
      <c r="MRI6" s="372"/>
      <c r="MRJ6" s="372"/>
      <c r="MRK6" s="372"/>
      <c r="MRL6" s="372"/>
      <c r="MRM6" s="372"/>
      <c r="MRN6" s="372"/>
      <c r="MRO6" s="372"/>
      <c r="MRP6" s="372"/>
      <c r="MRQ6" s="372"/>
      <c r="MRR6" s="372"/>
      <c r="MRS6" s="372"/>
      <c r="MRT6" s="372"/>
      <c r="MRU6" s="372"/>
      <c r="MRV6" s="372"/>
      <c r="MRW6" s="372"/>
      <c r="MRX6" s="372"/>
      <c r="MRY6" s="372"/>
      <c r="MRZ6" s="372"/>
      <c r="MSA6" s="372"/>
      <c r="MSB6" s="372"/>
      <c r="MSC6" s="372"/>
      <c r="MSD6" s="372"/>
      <c r="MSE6" s="372"/>
      <c r="MSF6" s="372"/>
      <c r="MSG6" s="372"/>
      <c r="MSH6" s="372"/>
      <c r="MSI6" s="372"/>
      <c r="MSJ6" s="372"/>
      <c r="MSK6" s="372"/>
      <c r="MSL6" s="372"/>
      <c r="MSM6" s="372"/>
      <c r="MSN6" s="372"/>
      <c r="MSO6" s="372"/>
      <c r="MSP6" s="372"/>
      <c r="MSQ6" s="372"/>
      <c r="MSR6" s="372"/>
      <c r="MSS6" s="372"/>
      <c r="MST6" s="372"/>
      <c r="MSU6" s="372"/>
      <c r="MSV6" s="372"/>
      <c r="MSW6" s="372"/>
      <c r="MSX6" s="372"/>
      <c r="MSY6" s="372"/>
      <c r="MSZ6" s="372"/>
      <c r="MTA6" s="372"/>
      <c r="MTB6" s="372"/>
      <c r="MTC6" s="372"/>
      <c r="MTD6" s="372"/>
      <c r="MTE6" s="372"/>
      <c r="MTF6" s="372"/>
      <c r="MTG6" s="372"/>
      <c r="MTH6" s="372"/>
      <c r="MTI6" s="372"/>
      <c r="MTJ6" s="372"/>
      <c r="MTK6" s="372"/>
      <c r="MTL6" s="372"/>
      <c r="MTM6" s="372"/>
      <c r="MTN6" s="372"/>
      <c r="MTO6" s="372"/>
      <c r="MTP6" s="372"/>
      <c r="MTQ6" s="372"/>
      <c r="MTR6" s="372"/>
      <c r="MTS6" s="372"/>
      <c r="MTT6" s="372"/>
      <c r="MTU6" s="372"/>
      <c r="MTV6" s="372"/>
      <c r="MTW6" s="372"/>
      <c r="MTX6" s="372"/>
      <c r="MTY6" s="372"/>
      <c r="MTZ6" s="372"/>
      <c r="MUA6" s="372"/>
      <c r="MUB6" s="372"/>
      <c r="MUC6" s="372"/>
      <c r="MUD6" s="372"/>
      <c r="MUE6" s="372"/>
      <c r="MUF6" s="372"/>
      <c r="MUG6" s="372"/>
      <c r="MUH6" s="372"/>
      <c r="MUI6" s="372"/>
      <c r="MUJ6" s="372"/>
      <c r="MUK6" s="372"/>
      <c r="MUL6" s="372"/>
      <c r="MUM6" s="372"/>
      <c r="MUN6" s="372"/>
      <c r="MUO6" s="372"/>
      <c r="MUP6" s="372"/>
      <c r="MUQ6" s="372"/>
      <c r="MUR6" s="372"/>
      <c r="MUS6" s="372"/>
      <c r="MUT6" s="372"/>
      <c r="MUU6" s="372"/>
      <c r="MUV6" s="372"/>
      <c r="MUW6" s="372"/>
      <c r="MUX6" s="372"/>
      <c r="MUY6" s="372"/>
      <c r="MUZ6" s="372"/>
      <c r="MVA6" s="372"/>
      <c r="MVB6" s="372"/>
      <c r="MVC6" s="372"/>
      <c r="MVD6" s="372"/>
      <c r="MVE6" s="372"/>
      <c r="MVF6" s="372"/>
      <c r="MVG6" s="372"/>
      <c r="MVH6" s="372"/>
      <c r="MVI6" s="372"/>
      <c r="MVJ6" s="372"/>
      <c r="MVK6" s="372"/>
      <c r="MVL6" s="372"/>
      <c r="MVM6" s="372"/>
      <c r="MVN6" s="372"/>
      <c r="MVO6" s="372"/>
      <c r="MVP6" s="372"/>
      <c r="MVQ6" s="372"/>
      <c r="MVR6" s="372"/>
      <c r="MVS6" s="372"/>
      <c r="MVT6" s="372"/>
      <c r="MVU6" s="372"/>
      <c r="MVV6" s="372"/>
      <c r="MVW6" s="372"/>
      <c r="MVX6" s="372"/>
      <c r="MVY6" s="372"/>
      <c r="MVZ6" s="372"/>
      <c r="MWA6" s="372"/>
      <c r="MWB6" s="372"/>
      <c r="MWC6" s="372"/>
      <c r="MWD6" s="372"/>
      <c r="MWE6" s="372"/>
      <c r="MWF6" s="372"/>
      <c r="MWG6" s="372"/>
      <c r="MWH6" s="372"/>
      <c r="MWI6" s="372"/>
      <c r="MWJ6" s="372"/>
      <c r="MWK6" s="372"/>
      <c r="MWL6" s="372"/>
      <c r="MWM6" s="372"/>
      <c r="MWN6" s="372"/>
      <c r="MWO6" s="372"/>
      <c r="MWP6" s="372"/>
      <c r="MWQ6" s="372"/>
      <c r="MWR6" s="372"/>
      <c r="MWS6" s="372"/>
      <c r="MWT6" s="372"/>
      <c r="MWU6" s="372"/>
      <c r="MWV6" s="372"/>
      <c r="MWW6" s="372"/>
      <c r="MWX6" s="372"/>
      <c r="MWY6" s="372"/>
      <c r="MWZ6" s="372"/>
      <c r="MXA6" s="372"/>
      <c r="MXB6" s="372"/>
      <c r="MXC6" s="372"/>
      <c r="MXD6" s="372"/>
      <c r="MXE6" s="372"/>
      <c r="MXF6" s="372"/>
      <c r="MXG6" s="372"/>
      <c r="MXH6" s="372"/>
      <c r="MXI6" s="372"/>
      <c r="MXJ6" s="372"/>
      <c r="MXK6" s="372"/>
      <c r="MXL6" s="372"/>
      <c r="MXM6" s="372"/>
      <c r="MXN6" s="372"/>
      <c r="MXO6" s="372"/>
      <c r="MXP6" s="372"/>
      <c r="MXQ6" s="372"/>
      <c r="MXR6" s="372"/>
      <c r="MXS6" s="372"/>
      <c r="MXT6" s="372"/>
      <c r="MXU6" s="372"/>
      <c r="MXV6" s="372"/>
      <c r="MXW6" s="372"/>
      <c r="MXX6" s="372"/>
      <c r="MXY6" s="372"/>
      <c r="MXZ6" s="372"/>
      <c r="MYA6" s="372"/>
      <c r="MYB6" s="372"/>
      <c r="MYC6" s="372"/>
      <c r="MYD6" s="372"/>
      <c r="MYE6" s="372"/>
      <c r="MYF6" s="372"/>
      <c r="MYG6" s="372"/>
      <c r="MYH6" s="372"/>
      <c r="MYI6" s="372"/>
      <c r="MYJ6" s="372"/>
      <c r="MYK6" s="372"/>
      <c r="MYL6" s="372"/>
      <c r="MYM6" s="372"/>
      <c r="MYN6" s="372"/>
      <c r="MYO6" s="372"/>
      <c r="MYP6" s="372"/>
      <c r="MYQ6" s="372"/>
      <c r="MYR6" s="372"/>
      <c r="MYS6" s="372"/>
      <c r="MYT6" s="372"/>
      <c r="MYU6" s="372"/>
      <c r="MYV6" s="372"/>
      <c r="MYW6" s="372"/>
      <c r="MYX6" s="372"/>
      <c r="MYY6" s="372"/>
      <c r="MYZ6" s="372"/>
      <c r="MZA6" s="372"/>
      <c r="MZB6" s="372"/>
      <c r="MZC6" s="372"/>
      <c r="MZD6" s="372"/>
      <c r="MZE6" s="372"/>
      <c r="MZF6" s="372"/>
      <c r="MZG6" s="372"/>
      <c r="MZH6" s="372"/>
      <c r="MZI6" s="372"/>
      <c r="MZJ6" s="372"/>
      <c r="MZK6" s="372"/>
      <c r="MZL6" s="372"/>
      <c r="MZM6" s="372"/>
      <c r="MZN6" s="372"/>
      <c r="MZO6" s="372"/>
      <c r="MZP6" s="372"/>
      <c r="MZQ6" s="372"/>
      <c r="MZR6" s="372"/>
      <c r="MZS6" s="372"/>
      <c r="MZT6" s="372"/>
      <c r="MZU6" s="372"/>
      <c r="MZV6" s="372"/>
      <c r="MZW6" s="372"/>
      <c r="MZX6" s="372"/>
      <c r="MZY6" s="372"/>
      <c r="MZZ6" s="372"/>
      <c r="NAA6" s="372"/>
      <c r="NAB6" s="372"/>
      <c r="NAC6" s="372"/>
      <c r="NAD6" s="372"/>
      <c r="NAE6" s="372"/>
      <c r="NAF6" s="372"/>
      <c r="NAG6" s="372"/>
      <c r="NAH6" s="372"/>
      <c r="NAI6" s="372"/>
      <c r="NAJ6" s="372"/>
      <c r="NAK6" s="372"/>
      <c r="NAL6" s="372"/>
      <c r="NAM6" s="372"/>
      <c r="NAN6" s="372"/>
      <c r="NAO6" s="372"/>
      <c r="NAP6" s="372"/>
      <c r="NAQ6" s="372"/>
      <c r="NAR6" s="372"/>
      <c r="NAS6" s="372"/>
      <c r="NAT6" s="372"/>
      <c r="NAU6" s="372"/>
      <c r="NAV6" s="372"/>
      <c r="NAW6" s="372"/>
      <c r="NAX6" s="372"/>
      <c r="NAY6" s="372"/>
      <c r="NAZ6" s="372"/>
      <c r="NBA6" s="372"/>
      <c r="NBB6" s="372"/>
      <c r="NBC6" s="372"/>
      <c r="NBD6" s="372"/>
      <c r="NBE6" s="372"/>
      <c r="NBF6" s="372"/>
      <c r="NBG6" s="372"/>
      <c r="NBH6" s="372"/>
      <c r="NBI6" s="372"/>
      <c r="NBJ6" s="372"/>
      <c r="NBK6" s="372"/>
      <c r="NBL6" s="372"/>
      <c r="NBM6" s="372"/>
      <c r="NBN6" s="372"/>
      <c r="NBO6" s="372"/>
      <c r="NBP6" s="372"/>
      <c r="NBQ6" s="372"/>
      <c r="NBR6" s="372"/>
      <c r="NBS6" s="372"/>
      <c r="NBT6" s="372"/>
      <c r="NBU6" s="372"/>
      <c r="NBV6" s="372"/>
      <c r="NBW6" s="372"/>
      <c r="NBX6" s="372"/>
      <c r="NBY6" s="372"/>
      <c r="NBZ6" s="372"/>
      <c r="NCA6" s="372"/>
      <c r="NCB6" s="372"/>
      <c r="NCC6" s="372"/>
      <c r="NCD6" s="372"/>
      <c r="NCE6" s="372"/>
      <c r="NCF6" s="372"/>
      <c r="NCG6" s="372"/>
      <c r="NCH6" s="372"/>
      <c r="NCI6" s="372"/>
      <c r="NCJ6" s="372"/>
      <c r="NCK6" s="372"/>
      <c r="NCL6" s="372"/>
      <c r="NCM6" s="372"/>
      <c r="NCN6" s="372"/>
      <c r="NCO6" s="372"/>
      <c r="NCP6" s="372"/>
      <c r="NCQ6" s="372"/>
      <c r="NCR6" s="372"/>
      <c r="NCS6" s="372"/>
      <c r="NCT6" s="372"/>
      <c r="NCU6" s="372"/>
      <c r="NCV6" s="372"/>
      <c r="NCW6" s="372"/>
      <c r="NCX6" s="372"/>
      <c r="NCY6" s="372"/>
      <c r="NCZ6" s="372"/>
      <c r="NDA6" s="372"/>
      <c r="NDB6" s="372"/>
      <c r="NDC6" s="372"/>
      <c r="NDD6" s="372"/>
      <c r="NDE6" s="372"/>
      <c r="NDF6" s="372"/>
      <c r="NDG6" s="372"/>
      <c r="NDH6" s="372"/>
      <c r="NDI6" s="372"/>
      <c r="NDJ6" s="372"/>
      <c r="NDK6" s="372"/>
      <c r="NDL6" s="372"/>
      <c r="NDM6" s="372"/>
      <c r="NDN6" s="372"/>
      <c r="NDO6" s="372"/>
      <c r="NDP6" s="372"/>
      <c r="NDQ6" s="372"/>
      <c r="NDR6" s="372"/>
      <c r="NDS6" s="372"/>
      <c r="NDT6" s="372"/>
      <c r="NDU6" s="372"/>
      <c r="NDV6" s="372"/>
      <c r="NDW6" s="372"/>
      <c r="NDX6" s="372"/>
      <c r="NDY6" s="372"/>
      <c r="NDZ6" s="372"/>
      <c r="NEA6" s="372"/>
      <c r="NEB6" s="372"/>
      <c r="NEC6" s="372"/>
      <c r="NED6" s="372"/>
      <c r="NEE6" s="372"/>
      <c r="NEF6" s="372"/>
      <c r="NEG6" s="372"/>
      <c r="NEH6" s="372"/>
      <c r="NEI6" s="372"/>
      <c r="NEJ6" s="372"/>
      <c r="NEK6" s="372"/>
      <c r="NEL6" s="372"/>
      <c r="NEM6" s="372"/>
      <c r="NEN6" s="372"/>
      <c r="NEO6" s="372"/>
      <c r="NEP6" s="372"/>
      <c r="NEQ6" s="372"/>
      <c r="NER6" s="372"/>
      <c r="NES6" s="372"/>
      <c r="NET6" s="372"/>
      <c r="NEU6" s="372"/>
      <c r="NEV6" s="372"/>
      <c r="NEW6" s="372"/>
      <c r="NEX6" s="372"/>
      <c r="NEY6" s="372"/>
      <c r="NEZ6" s="372"/>
      <c r="NFA6" s="372"/>
      <c r="NFB6" s="372"/>
      <c r="NFC6" s="372"/>
      <c r="NFD6" s="372"/>
      <c r="NFE6" s="372"/>
      <c r="NFF6" s="372"/>
      <c r="NFG6" s="372"/>
      <c r="NFH6" s="372"/>
      <c r="NFI6" s="372"/>
      <c r="NFJ6" s="372"/>
      <c r="NFK6" s="372"/>
      <c r="NFL6" s="372"/>
      <c r="NFM6" s="372"/>
      <c r="NFN6" s="372"/>
      <c r="NFO6" s="372"/>
      <c r="NFP6" s="372"/>
      <c r="NFQ6" s="372"/>
      <c r="NFR6" s="372"/>
      <c r="NFS6" s="372"/>
      <c r="NFT6" s="372"/>
      <c r="NFU6" s="372"/>
      <c r="NFV6" s="372"/>
      <c r="NFW6" s="372"/>
      <c r="NFX6" s="372"/>
      <c r="NFY6" s="372"/>
      <c r="NFZ6" s="372"/>
      <c r="NGA6" s="372"/>
      <c r="NGB6" s="372"/>
      <c r="NGC6" s="372"/>
      <c r="NGD6" s="372"/>
      <c r="NGE6" s="372"/>
      <c r="NGF6" s="372"/>
      <c r="NGG6" s="372"/>
      <c r="NGH6" s="372"/>
      <c r="NGI6" s="372"/>
      <c r="NGJ6" s="372"/>
      <c r="NGK6" s="372"/>
      <c r="NGL6" s="372"/>
      <c r="NGM6" s="372"/>
      <c r="NGN6" s="372"/>
      <c r="NGO6" s="372"/>
      <c r="NGP6" s="372"/>
      <c r="NGQ6" s="372"/>
      <c r="NGR6" s="372"/>
      <c r="NGS6" s="372"/>
      <c r="NGT6" s="372"/>
      <c r="NGU6" s="372"/>
      <c r="NGV6" s="372"/>
      <c r="NGW6" s="372"/>
      <c r="NGX6" s="372"/>
      <c r="NGY6" s="372"/>
      <c r="NGZ6" s="372"/>
      <c r="NHA6" s="372"/>
      <c r="NHB6" s="372"/>
      <c r="NHC6" s="372"/>
      <c r="NHD6" s="372"/>
      <c r="NHE6" s="372"/>
      <c r="NHF6" s="372"/>
      <c r="NHG6" s="372"/>
      <c r="NHH6" s="372"/>
      <c r="NHI6" s="372"/>
      <c r="NHJ6" s="372"/>
      <c r="NHK6" s="372"/>
      <c r="NHL6" s="372"/>
      <c r="NHM6" s="372"/>
      <c r="NHN6" s="372"/>
      <c r="NHO6" s="372"/>
      <c r="NHP6" s="372"/>
      <c r="NHQ6" s="372"/>
      <c r="NHR6" s="372"/>
      <c r="NHS6" s="372"/>
      <c r="NHT6" s="372"/>
      <c r="NHU6" s="372"/>
      <c r="NHV6" s="372"/>
      <c r="NHW6" s="372"/>
      <c r="NHX6" s="372"/>
      <c r="NHY6" s="372"/>
      <c r="NHZ6" s="372"/>
      <c r="NIA6" s="372"/>
      <c r="NIB6" s="372"/>
      <c r="NIC6" s="372"/>
      <c r="NID6" s="372"/>
      <c r="NIE6" s="372"/>
      <c r="NIF6" s="372"/>
      <c r="NIG6" s="372"/>
      <c r="NIH6" s="372"/>
      <c r="NII6" s="372"/>
      <c r="NIJ6" s="372"/>
      <c r="NIK6" s="372"/>
      <c r="NIL6" s="372"/>
      <c r="NIM6" s="372"/>
      <c r="NIN6" s="372"/>
      <c r="NIO6" s="372"/>
      <c r="NIP6" s="372"/>
      <c r="NIQ6" s="372"/>
      <c r="NIR6" s="372"/>
      <c r="NIS6" s="372"/>
      <c r="NIT6" s="372"/>
      <c r="NIU6" s="372"/>
      <c r="NIV6" s="372"/>
      <c r="NIW6" s="372"/>
      <c r="NIX6" s="372"/>
      <c r="NIY6" s="372"/>
      <c r="NIZ6" s="372"/>
      <c r="NJA6" s="372"/>
      <c r="NJB6" s="372"/>
      <c r="NJC6" s="372"/>
      <c r="NJD6" s="372"/>
      <c r="NJE6" s="372"/>
      <c r="NJF6" s="372"/>
      <c r="NJG6" s="372"/>
      <c r="NJH6" s="372"/>
      <c r="NJI6" s="372"/>
      <c r="NJJ6" s="372"/>
      <c r="NJK6" s="372"/>
      <c r="NJL6" s="372"/>
      <c r="NJM6" s="372"/>
      <c r="NJN6" s="372"/>
      <c r="NJO6" s="372"/>
      <c r="NJP6" s="372"/>
      <c r="NJQ6" s="372"/>
      <c r="NJR6" s="372"/>
      <c r="NJS6" s="372"/>
      <c r="NJT6" s="372"/>
      <c r="NJU6" s="372"/>
      <c r="NJV6" s="372"/>
      <c r="NJW6" s="372"/>
      <c r="NJX6" s="372"/>
      <c r="NJY6" s="372"/>
      <c r="NJZ6" s="372"/>
      <c r="NKA6" s="372"/>
      <c r="NKB6" s="372"/>
      <c r="NKC6" s="372"/>
      <c r="NKD6" s="372"/>
      <c r="NKE6" s="372"/>
      <c r="NKF6" s="372"/>
      <c r="NKG6" s="372"/>
      <c r="NKH6" s="372"/>
      <c r="NKI6" s="372"/>
      <c r="NKJ6" s="372"/>
      <c r="NKK6" s="372"/>
      <c r="NKL6" s="372"/>
      <c r="NKM6" s="372"/>
      <c r="NKN6" s="372"/>
      <c r="NKO6" s="372"/>
      <c r="NKP6" s="372"/>
      <c r="NKQ6" s="372"/>
      <c r="NKR6" s="372"/>
      <c r="NKS6" s="372"/>
      <c r="NKT6" s="372"/>
      <c r="NKU6" s="372"/>
      <c r="NKV6" s="372"/>
      <c r="NKW6" s="372"/>
      <c r="NKX6" s="372"/>
      <c r="NKY6" s="372"/>
      <c r="NKZ6" s="372"/>
      <c r="NLA6" s="372"/>
      <c r="NLB6" s="372"/>
      <c r="NLC6" s="372"/>
      <c r="NLD6" s="372"/>
      <c r="NLE6" s="372"/>
      <c r="NLF6" s="372"/>
      <c r="NLG6" s="372"/>
      <c r="NLH6" s="372"/>
      <c r="NLI6" s="372"/>
      <c r="NLJ6" s="372"/>
      <c r="NLK6" s="372"/>
      <c r="NLL6" s="372"/>
      <c r="NLM6" s="372"/>
      <c r="NLN6" s="372"/>
      <c r="NLO6" s="372"/>
      <c r="NLP6" s="372"/>
      <c r="NLQ6" s="372"/>
      <c r="NLR6" s="372"/>
      <c r="NLS6" s="372"/>
      <c r="NLT6" s="372"/>
      <c r="NLU6" s="372"/>
      <c r="NLV6" s="372"/>
      <c r="NLW6" s="372"/>
      <c r="NLX6" s="372"/>
      <c r="NLY6" s="372"/>
      <c r="NLZ6" s="372"/>
      <c r="NMA6" s="372"/>
      <c r="NMB6" s="372"/>
      <c r="NMC6" s="372"/>
      <c r="NMD6" s="372"/>
      <c r="NME6" s="372"/>
      <c r="NMF6" s="372"/>
      <c r="NMG6" s="372"/>
      <c r="NMH6" s="372"/>
      <c r="NMI6" s="372"/>
      <c r="NMJ6" s="372"/>
      <c r="NMK6" s="372"/>
      <c r="NML6" s="372"/>
      <c r="NMM6" s="372"/>
      <c r="NMN6" s="372"/>
      <c r="NMO6" s="372"/>
      <c r="NMP6" s="372"/>
      <c r="NMQ6" s="372"/>
      <c r="NMR6" s="372"/>
      <c r="NMS6" s="372"/>
      <c r="NMT6" s="372"/>
      <c r="NMU6" s="372"/>
      <c r="NMV6" s="372"/>
      <c r="NMW6" s="372"/>
      <c r="NMX6" s="372"/>
      <c r="NMY6" s="372"/>
      <c r="NMZ6" s="372"/>
      <c r="NNA6" s="372"/>
      <c r="NNB6" s="372"/>
      <c r="NNC6" s="372"/>
      <c r="NND6" s="372"/>
      <c r="NNE6" s="372"/>
      <c r="NNF6" s="372"/>
      <c r="NNG6" s="372"/>
      <c r="NNH6" s="372"/>
      <c r="NNI6" s="372"/>
      <c r="NNJ6" s="372"/>
      <c r="NNK6" s="372"/>
      <c r="NNL6" s="372"/>
      <c r="NNM6" s="372"/>
      <c r="NNN6" s="372"/>
      <c r="NNO6" s="372"/>
      <c r="NNP6" s="372"/>
      <c r="NNQ6" s="372"/>
      <c r="NNR6" s="372"/>
      <c r="NNS6" s="372"/>
      <c r="NNT6" s="372"/>
      <c r="NNU6" s="372"/>
      <c r="NNV6" s="372"/>
      <c r="NNW6" s="372"/>
      <c r="NNX6" s="372"/>
      <c r="NNY6" s="372"/>
      <c r="NNZ6" s="372"/>
      <c r="NOA6" s="372"/>
      <c r="NOB6" s="372"/>
      <c r="NOC6" s="372"/>
      <c r="NOD6" s="372"/>
      <c r="NOE6" s="372"/>
      <c r="NOF6" s="372"/>
      <c r="NOG6" s="372"/>
      <c r="NOH6" s="372"/>
      <c r="NOI6" s="372"/>
      <c r="NOJ6" s="372"/>
      <c r="NOK6" s="372"/>
      <c r="NOL6" s="372"/>
      <c r="NOM6" s="372"/>
      <c r="NON6" s="372"/>
      <c r="NOO6" s="372"/>
      <c r="NOP6" s="372"/>
      <c r="NOQ6" s="372"/>
      <c r="NOR6" s="372"/>
      <c r="NOS6" s="372"/>
      <c r="NOT6" s="372"/>
      <c r="NOU6" s="372"/>
      <c r="NOV6" s="372"/>
      <c r="NOW6" s="372"/>
      <c r="NOX6" s="372"/>
      <c r="NOY6" s="372"/>
      <c r="NOZ6" s="372"/>
      <c r="NPA6" s="372"/>
      <c r="NPB6" s="372"/>
      <c r="NPC6" s="372"/>
      <c r="NPD6" s="372"/>
      <c r="NPE6" s="372"/>
      <c r="NPF6" s="372"/>
      <c r="NPG6" s="372"/>
      <c r="NPH6" s="372"/>
      <c r="NPI6" s="372"/>
      <c r="NPJ6" s="372"/>
      <c r="NPK6" s="372"/>
      <c r="NPL6" s="372"/>
      <c r="NPM6" s="372"/>
      <c r="NPN6" s="372"/>
      <c r="NPO6" s="372"/>
      <c r="NPP6" s="372"/>
      <c r="NPQ6" s="372"/>
      <c r="NPR6" s="372"/>
      <c r="NPS6" s="372"/>
      <c r="NPT6" s="372"/>
      <c r="NPU6" s="372"/>
      <c r="NPV6" s="372"/>
      <c r="NPW6" s="372"/>
      <c r="NPX6" s="372"/>
      <c r="NPY6" s="372"/>
      <c r="NPZ6" s="372"/>
      <c r="NQA6" s="372"/>
      <c r="NQB6" s="372"/>
      <c r="NQC6" s="372"/>
      <c r="NQD6" s="372"/>
      <c r="NQE6" s="372"/>
      <c r="NQF6" s="372"/>
      <c r="NQG6" s="372"/>
      <c r="NQH6" s="372"/>
      <c r="NQI6" s="372"/>
      <c r="NQJ6" s="372"/>
      <c r="NQK6" s="372"/>
      <c r="NQL6" s="372"/>
      <c r="NQM6" s="372"/>
      <c r="NQN6" s="372"/>
      <c r="NQO6" s="372"/>
      <c r="NQP6" s="372"/>
      <c r="NQQ6" s="372"/>
      <c r="NQR6" s="372"/>
      <c r="NQS6" s="372"/>
      <c r="NQT6" s="372"/>
      <c r="NQU6" s="372"/>
      <c r="NQV6" s="372"/>
      <c r="NQW6" s="372"/>
      <c r="NQX6" s="372"/>
      <c r="NQY6" s="372"/>
      <c r="NQZ6" s="372"/>
      <c r="NRA6" s="372"/>
      <c r="NRB6" s="372"/>
      <c r="NRC6" s="372"/>
      <c r="NRD6" s="372"/>
      <c r="NRE6" s="372"/>
      <c r="NRF6" s="372"/>
      <c r="NRG6" s="372"/>
      <c r="NRH6" s="372"/>
      <c r="NRI6" s="372"/>
      <c r="NRJ6" s="372"/>
      <c r="NRK6" s="372"/>
      <c r="NRL6" s="372"/>
      <c r="NRM6" s="372"/>
      <c r="NRN6" s="372"/>
      <c r="NRO6" s="372"/>
      <c r="NRP6" s="372"/>
      <c r="NRQ6" s="372"/>
      <c r="NRR6" s="372"/>
      <c r="NRS6" s="372"/>
      <c r="NRT6" s="372"/>
      <c r="NRU6" s="372"/>
      <c r="NRV6" s="372"/>
      <c r="NRW6" s="372"/>
      <c r="NRX6" s="372"/>
      <c r="NRY6" s="372"/>
      <c r="NRZ6" s="372"/>
      <c r="NSA6" s="372"/>
      <c r="NSB6" s="372"/>
      <c r="NSC6" s="372"/>
      <c r="NSD6" s="372"/>
      <c r="NSE6" s="372"/>
      <c r="NSF6" s="372"/>
      <c r="NSG6" s="372"/>
      <c r="NSH6" s="372"/>
      <c r="NSI6" s="372"/>
      <c r="NSJ6" s="372"/>
      <c r="NSK6" s="372"/>
      <c r="NSL6" s="372"/>
      <c r="NSM6" s="372"/>
      <c r="NSN6" s="372"/>
      <c r="NSO6" s="372"/>
      <c r="NSP6" s="372"/>
      <c r="NSQ6" s="372"/>
      <c r="NSR6" s="372"/>
      <c r="NSS6" s="372"/>
      <c r="NST6" s="372"/>
      <c r="NSU6" s="372"/>
      <c r="NSV6" s="372"/>
      <c r="NSW6" s="372"/>
      <c r="NSX6" s="372"/>
      <c r="NSY6" s="372"/>
      <c r="NSZ6" s="372"/>
      <c r="NTA6" s="372"/>
      <c r="NTB6" s="372"/>
      <c r="NTC6" s="372"/>
      <c r="NTD6" s="372"/>
      <c r="NTE6" s="372"/>
      <c r="NTF6" s="372"/>
      <c r="NTG6" s="372"/>
      <c r="NTH6" s="372"/>
      <c r="NTI6" s="372"/>
      <c r="NTJ6" s="372"/>
      <c r="NTK6" s="372"/>
      <c r="NTL6" s="372"/>
      <c r="NTM6" s="372"/>
      <c r="NTN6" s="372"/>
      <c r="NTO6" s="372"/>
      <c r="NTP6" s="372"/>
      <c r="NTQ6" s="372"/>
      <c r="NTR6" s="372"/>
      <c r="NTS6" s="372"/>
      <c r="NTT6" s="372"/>
      <c r="NTU6" s="372"/>
      <c r="NTV6" s="372"/>
      <c r="NTW6" s="372"/>
      <c r="NTX6" s="372"/>
      <c r="NTY6" s="372"/>
      <c r="NTZ6" s="372"/>
      <c r="NUA6" s="372"/>
      <c r="NUB6" s="372"/>
      <c r="NUC6" s="372"/>
      <c r="NUD6" s="372"/>
      <c r="NUE6" s="372"/>
      <c r="NUF6" s="372"/>
      <c r="NUG6" s="372"/>
      <c r="NUH6" s="372"/>
      <c r="NUI6" s="372"/>
      <c r="NUJ6" s="372"/>
      <c r="NUK6" s="372"/>
      <c r="NUL6" s="372"/>
      <c r="NUM6" s="372"/>
      <c r="NUN6" s="372"/>
      <c r="NUO6" s="372"/>
      <c r="NUP6" s="372"/>
      <c r="NUQ6" s="372"/>
      <c r="NUR6" s="372"/>
      <c r="NUS6" s="372"/>
      <c r="NUT6" s="372"/>
      <c r="NUU6" s="372"/>
      <c r="NUV6" s="372"/>
      <c r="NUW6" s="372"/>
      <c r="NUX6" s="372"/>
      <c r="NUY6" s="372"/>
      <c r="NUZ6" s="372"/>
      <c r="NVA6" s="372"/>
      <c r="NVB6" s="372"/>
      <c r="NVC6" s="372"/>
      <c r="NVD6" s="372"/>
      <c r="NVE6" s="372"/>
      <c r="NVF6" s="372"/>
      <c r="NVG6" s="372"/>
      <c r="NVH6" s="372"/>
      <c r="NVI6" s="372"/>
      <c r="NVJ6" s="372"/>
      <c r="NVK6" s="372"/>
      <c r="NVL6" s="372"/>
      <c r="NVM6" s="372"/>
      <c r="NVN6" s="372"/>
      <c r="NVO6" s="372"/>
      <c r="NVP6" s="372"/>
      <c r="NVQ6" s="372"/>
      <c r="NVR6" s="372"/>
      <c r="NVS6" s="372"/>
      <c r="NVT6" s="372"/>
      <c r="NVU6" s="372"/>
      <c r="NVV6" s="372"/>
      <c r="NVW6" s="372"/>
      <c r="NVX6" s="372"/>
      <c r="NVY6" s="372"/>
      <c r="NVZ6" s="372"/>
      <c r="NWA6" s="372"/>
      <c r="NWB6" s="372"/>
      <c r="NWC6" s="372"/>
      <c r="NWD6" s="372"/>
      <c r="NWE6" s="372"/>
      <c r="NWF6" s="372"/>
      <c r="NWG6" s="372"/>
      <c r="NWH6" s="372"/>
      <c r="NWI6" s="372"/>
      <c r="NWJ6" s="372"/>
      <c r="NWK6" s="372"/>
      <c r="NWL6" s="372"/>
      <c r="NWM6" s="372"/>
      <c r="NWN6" s="372"/>
      <c r="NWO6" s="372"/>
      <c r="NWP6" s="372"/>
      <c r="NWQ6" s="372"/>
      <c r="NWR6" s="372"/>
      <c r="NWS6" s="372"/>
      <c r="NWT6" s="372"/>
      <c r="NWU6" s="372"/>
      <c r="NWV6" s="372"/>
      <c r="NWW6" s="372"/>
      <c r="NWX6" s="372"/>
      <c r="NWY6" s="372"/>
      <c r="NWZ6" s="372"/>
      <c r="NXA6" s="372"/>
      <c r="NXB6" s="372"/>
      <c r="NXC6" s="372"/>
      <c r="NXD6" s="372"/>
      <c r="NXE6" s="372"/>
      <c r="NXF6" s="372"/>
      <c r="NXG6" s="372"/>
      <c r="NXH6" s="372"/>
      <c r="NXI6" s="372"/>
      <c r="NXJ6" s="372"/>
      <c r="NXK6" s="372"/>
      <c r="NXL6" s="372"/>
      <c r="NXM6" s="372"/>
      <c r="NXN6" s="372"/>
      <c r="NXO6" s="372"/>
      <c r="NXP6" s="372"/>
      <c r="NXQ6" s="372"/>
      <c r="NXR6" s="372"/>
      <c r="NXS6" s="372"/>
      <c r="NXT6" s="372"/>
      <c r="NXU6" s="372"/>
      <c r="NXV6" s="372"/>
      <c r="NXW6" s="372"/>
      <c r="NXX6" s="372"/>
      <c r="NXY6" s="372"/>
      <c r="NXZ6" s="372"/>
      <c r="NYA6" s="372"/>
      <c r="NYB6" s="372"/>
      <c r="NYC6" s="372"/>
      <c r="NYD6" s="372"/>
      <c r="NYE6" s="372"/>
      <c r="NYF6" s="372"/>
      <c r="NYG6" s="372"/>
      <c r="NYH6" s="372"/>
      <c r="NYI6" s="372"/>
      <c r="NYJ6" s="372"/>
      <c r="NYK6" s="372"/>
      <c r="NYL6" s="372"/>
      <c r="NYM6" s="372"/>
      <c r="NYN6" s="372"/>
      <c r="NYO6" s="372"/>
      <c r="NYP6" s="372"/>
      <c r="NYQ6" s="372"/>
      <c r="NYR6" s="372"/>
      <c r="NYS6" s="372"/>
      <c r="NYT6" s="372"/>
      <c r="NYU6" s="372"/>
      <c r="NYV6" s="372"/>
      <c r="NYW6" s="372"/>
      <c r="NYX6" s="372"/>
      <c r="NYY6" s="372"/>
      <c r="NYZ6" s="372"/>
      <c r="NZA6" s="372"/>
      <c r="NZB6" s="372"/>
      <c r="NZC6" s="372"/>
      <c r="NZD6" s="372"/>
      <c r="NZE6" s="372"/>
      <c r="NZF6" s="372"/>
      <c r="NZG6" s="372"/>
      <c r="NZH6" s="372"/>
      <c r="NZI6" s="372"/>
      <c r="NZJ6" s="372"/>
      <c r="NZK6" s="372"/>
      <c r="NZL6" s="372"/>
      <c r="NZM6" s="372"/>
      <c r="NZN6" s="372"/>
      <c r="NZO6" s="372"/>
      <c r="NZP6" s="372"/>
      <c r="NZQ6" s="372"/>
      <c r="NZR6" s="372"/>
      <c r="NZS6" s="372"/>
      <c r="NZT6" s="372"/>
      <c r="NZU6" s="372"/>
      <c r="NZV6" s="372"/>
      <c r="NZW6" s="372"/>
      <c r="NZX6" s="372"/>
      <c r="NZY6" s="372"/>
      <c r="NZZ6" s="372"/>
      <c r="OAA6" s="372"/>
      <c r="OAB6" s="372"/>
      <c r="OAC6" s="372"/>
      <c r="OAD6" s="372"/>
      <c r="OAE6" s="372"/>
      <c r="OAF6" s="372"/>
      <c r="OAG6" s="372"/>
      <c r="OAH6" s="372"/>
      <c r="OAI6" s="372"/>
      <c r="OAJ6" s="372"/>
      <c r="OAK6" s="372"/>
      <c r="OAL6" s="372"/>
      <c r="OAM6" s="372"/>
      <c r="OAN6" s="372"/>
      <c r="OAO6" s="372"/>
      <c r="OAP6" s="372"/>
      <c r="OAQ6" s="372"/>
      <c r="OAR6" s="372"/>
      <c r="OAS6" s="372"/>
      <c r="OAT6" s="372"/>
      <c r="OAU6" s="372"/>
      <c r="OAV6" s="372"/>
      <c r="OAW6" s="372"/>
      <c r="OAX6" s="372"/>
      <c r="OAY6" s="372"/>
      <c r="OAZ6" s="372"/>
      <c r="OBA6" s="372"/>
      <c r="OBB6" s="372"/>
      <c r="OBC6" s="372"/>
      <c r="OBD6" s="372"/>
      <c r="OBE6" s="372"/>
      <c r="OBF6" s="372"/>
      <c r="OBG6" s="372"/>
      <c r="OBH6" s="372"/>
      <c r="OBI6" s="372"/>
      <c r="OBJ6" s="372"/>
      <c r="OBK6" s="372"/>
      <c r="OBL6" s="372"/>
      <c r="OBM6" s="372"/>
      <c r="OBN6" s="372"/>
      <c r="OBO6" s="372"/>
      <c r="OBP6" s="372"/>
      <c r="OBQ6" s="372"/>
      <c r="OBR6" s="372"/>
      <c r="OBS6" s="372"/>
      <c r="OBT6" s="372"/>
      <c r="OBU6" s="372"/>
      <c r="OBV6" s="372"/>
      <c r="OBW6" s="372"/>
      <c r="OBX6" s="372"/>
      <c r="OBY6" s="372"/>
      <c r="OBZ6" s="372"/>
      <c r="OCA6" s="372"/>
      <c r="OCB6" s="372"/>
      <c r="OCC6" s="372"/>
      <c r="OCD6" s="372"/>
      <c r="OCE6" s="372"/>
      <c r="OCF6" s="372"/>
      <c r="OCG6" s="372"/>
      <c r="OCH6" s="372"/>
      <c r="OCI6" s="372"/>
      <c r="OCJ6" s="372"/>
      <c r="OCK6" s="372"/>
      <c r="OCL6" s="372"/>
      <c r="OCM6" s="372"/>
      <c r="OCN6" s="372"/>
      <c r="OCO6" s="372"/>
      <c r="OCP6" s="372"/>
      <c r="OCQ6" s="372"/>
      <c r="OCR6" s="372"/>
      <c r="OCS6" s="372"/>
      <c r="OCT6" s="372"/>
      <c r="OCU6" s="372"/>
      <c r="OCV6" s="372"/>
      <c r="OCW6" s="372"/>
      <c r="OCX6" s="372"/>
      <c r="OCY6" s="372"/>
      <c r="OCZ6" s="372"/>
      <c r="ODA6" s="372"/>
      <c r="ODB6" s="372"/>
      <c r="ODC6" s="372"/>
      <c r="ODD6" s="372"/>
      <c r="ODE6" s="372"/>
      <c r="ODF6" s="372"/>
      <c r="ODG6" s="372"/>
      <c r="ODH6" s="372"/>
      <c r="ODI6" s="372"/>
      <c r="ODJ6" s="372"/>
      <c r="ODK6" s="372"/>
      <c r="ODL6" s="372"/>
      <c r="ODM6" s="372"/>
      <c r="ODN6" s="372"/>
      <c r="ODO6" s="372"/>
      <c r="ODP6" s="372"/>
      <c r="ODQ6" s="372"/>
      <c r="ODR6" s="372"/>
      <c r="ODS6" s="372"/>
      <c r="ODT6" s="372"/>
      <c r="ODU6" s="372"/>
      <c r="ODV6" s="372"/>
      <c r="ODW6" s="372"/>
      <c r="ODX6" s="372"/>
      <c r="ODY6" s="372"/>
      <c r="ODZ6" s="372"/>
      <c r="OEA6" s="372"/>
      <c r="OEB6" s="372"/>
      <c r="OEC6" s="372"/>
      <c r="OED6" s="372"/>
      <c r="OEE6" s="372"/>
      <c r="OEF6" s="372"/>
      <c r="OEG6" s="372"/>
      <c r="OEH6" s="372"/>
      <c r="OEI6" s="372"/>
      <c r="OEJ6" s="372"/>
      <c r="OEK6" s="372"/>
      <c r="OEL6" s="372"/>
      <c r="OEM6" s="372"/>
      <c r="OEN6" s="372"/>
      <c r="OEO6" s="372"/>
      <c r="OEP6" s="372"/>
      <c r="OEQ6" s="372"/>
      <c r="OER6" s="372"/>
      <c r="OES6" s="372"/>
      <c r="OET6" s="372"/>
      <c r="OEU6" s="372"/>
      <c r="OEV6" s="372"/>
      <c r="OEW6" s="372"/>
      <c r="OEX6" s="372"/>
      <c r="OEY6" s="372"/>
      <c r="OEZ6" s="372"/>
      <c r="OFA6" s="372"/>
      <c r="OFB6" s="372"/>
      <c r="OFC6" s="372"/>
      <c r="OFD6" s="372"/>
      <c r="OFE6" s="372"/>
      <c r="OFF6" s="372"/>
      <c r="OFG6" s="372"/>
      <c r="OFH6" s="372"/>
      <c r="OFI6" s="372"/>
      <c r="OFJ6" s="372"/>
      <c r="OFK6" s="372"/>
      <c r="OFL6" s="372"/>
      <c r="OFM6" s="372"/>
      <c r="OFN6" s="372"/>
      <c r="OFO6" s="372"/>
      <c r="OFP6" s="372"/>
      <c r="OFQ6" s="372"/>
      <c r="OFR6" s="372"/>
      <c r="OFS6" s="372"/>
      <c r="OFT6" s="372"/>
      <c r="OFU6" s="372"/>
      <c r="OFV6" s="372"/>
      <c r="OFW6" s="372"/>
      <c r="OFX6" s="372"/>
      <c r="OFY6" s="372"/>
      <c r="OFZ6" s="372"/>
      <c r="OGA6" s="372"/>
      <c r="OGB6" s="372"/>
      <c r="OGC6" s="372"/>
      <c r="OGD6" s="372"/>
      <c r="OGE6" s="372"/>
      <c r="OGF6" s="372"/>
      <c r="OGG6" s="372"/>
      <c r="OGH6" s="372"/>
      <c r="OGI6" s="372"/>
      <c r="OGJ6" s="372"/>
      <c r="OGK6" s="372"/>
      <c r="OGL6" s="372"/>
      <c r="OGM6" s="372"/>
      <c r="OGN6" s="372"/>
      <c r="OGO6" s="372"/>
      <c r="OGP6" s="372"/>
      <c r="OGQ6" s="372"/>
      <c r="OGR6" s="372"/>
      <c r="OGS6" s="372"/>
      <c r="OGT6" s="372"/>
      <c r="OGU6" s="372"/>
      <c r="OGV6" s="372"/>
      <c r="OGW6" s="372"/>
      <c r="OGX6" s="372"/>
      <c r="OGY6" s="372"/>
      <c r="OGZ6" s="372"/>
      <c r="OHA6" s="372"/>
      <c r="OHB6" s="372"/>
      <c r="OHC6" s="372"/>
      <c r="OHD6" s="372"/>
      <c r="OHE6" s="372"/>
      <c r="OHF6" s="372"/>
      <c r="OHG6" s="372"/>
      <c r="OHH6" s="372"/>
      <c r="OHI6" s="372"/>
      <c r="OHJ6" s="372"/>
      <c r="OHK6" s="372"/>
      <c r="OHL6" s="372"/>
      <c r="OHM6" s="372"/>
      <c r="OHN6" s="372"/>
      <c r="OHO6" s="372"/>
      <c r="OHP6" s="372"/>
      <c r="OHQ6" s="372"/>
      <c r="OHR6" s="372"/>
      <c r="OHS6" s="372"/>
      <c r="OHT6" s="372"/>
      <c r="OHU6" s="372"/>
      <c r="OHV6" s="372"/>
      <c r="OHW6" s="372"/>
      <c r="OHX6" s="372"/>
      <c r="OHY6" s="372"/>
      <c r="OHZ6" s="372"/>
      <c r="OIA6" s="372"/>
      <c r="OIB6" s="372"/>
      <c r="OIC6" s="372"/>
      <c r="OID6" s="372"/>
      <c r="OIE6" s="372"/>
      <c r="OIF6" s="372"/>
      <c r="OIG6" s="372"/>
      <c r="OIH6" s="372"/>
      <c r="OII6" s="372"/>
      <c r="OIJ6" s="372"/>
      <c r="OIK6" s="372"/>
      <c r="OIL6" s="372"/>
      <c r="OIM6" s="372"/>
      <c r="OIN6" s="372"/>
      <c r="OIO6" s="372"/>
      <c r="OIP6" s="372"/>
      <c r="OIQ6" s="372"/>
      <c r="OIR6" s="372"/>
      <c r="OIS6" s="372"/>
      <c r="OIT6" s="372"/>
      <c r="OIU6" s="372"/>
      <c r="OIV6" s="372"/>
      <c r="OIW6" s="372"/>
      <c r="OIX6" s="372"/>
      <c r="OIY6" s="372"/>
      <c r="OIZ6" s="372"/>
      <c r="OJA6" s="372"/>
      <c r="OJB6" s="372"/>
      <c r="OJC6" s="372"/>
      <c r="OJD6" s="372"/>
      <c r="OJE6" s="372"/>
      <c r="OJF6" s="372"/>
      <c r="OJG6" s="372"/>
      <c r="OJH6" s="372"/>
      <c r="OJI6" s="372"/>
      <c r="OJJ6" s="372"/>
      <c r="OJK6" s="372"/>
      <c r="OJL6" s="372"/>
      <c r="OJM6" s="372"/>
      <c r="OJN6" s="372"/>
      <c r="OJO6" s="372"/>
      <c r="OJP6" s="372"/>
      <c r="OJQ6" s="372"/>
      <c r="OJR6" s="372"/>
      <c r="OJS6" s="372"/>
      <c r="OJT6" s="372"/>
      <c r="OJU6" s="372"/>
      <c r="OJV6" s="372"/>
      <c r="OJW6" s="372"/>
      <c r="OJX6" s="372"/>
      <c r="OJY6" s="372"/>
      <c r="OJZ6" s="372"/>
      <c r="OKA6" s="372"/>
      <c r="OKB6" s="372"/>
      <c r="OKC6" s="372"/>
      <c r="OKD6" s="372"/>
      <c r="OKE6" s="372"/>
      <c r="OKF6" s="372"/>
      <c r="OKG6" s="372"/>
      <c r="OKH6" s="372"/>
      <c r="OKI6" s="372"/>
      <c r="OKJ6" s="372"/>
      <c r="OKK6" s="372"/>
      <c r="OKL6" s="372"/>
      <c r="OKM6" s="372"/>
      <c r="OKN6" s="372"/>
      <c r="OKO6" s="372"/>
      <c r="OKP6" s="372"/>
      <c r="OKQ6" s="372"/>
      <c r="OKR6" s="372"/>
      <c r="OKS6" s="372"/>
      <c r="OKT6" s="372"/>
      <c r="OKU6" s="372"/>
      <c r="OKV6" s="372"/>
      <c r="OKW6" s="372"/>
      <c r="OKX6" s="372"/>
      <c r="OKY6" s="372"/>
      <c r="OKZ6" s="372"/>
      <c r="OLA6" s="372"/>
      <c r="OLB6" s="372"/>
      <c r="OLC6" s="372"/>
      <c r="OLD6" s="372"/>
      <c r="OLE6" s="372"/>
      <c r="OLF6" s="372"/>
      <c r="OLG6" s="372"/>
      <c r="OLH6" s="372"/>
      <c r="OLI6" s="372"/>
      <c r="OLJ6" s="372"/>
      <c r="OLK6" s="372"/>
      <c r="OLL6" s="372"/>
      <c r="OLM6" s="372"/>
      <c r="OLN6" s="372"/>
      <c r="OLO6" s="372"/>
      <c r="OLP6" s="372"/>
      <c r="OLQ6" s="372"/>
      <c r="OLR6" s="372"/>
      <c r="OLS6" s="372"/>
      <c r="OLT6" s="372"/>
      <c r="OLU6" s="372"/>
      <c r="OLV6" s="372"/>
      <c r="OLW6" s="372"/>
      <c r="OLX6" s="372"/>
      <c r="OLY6" s="372"/>
      <c r="OLZ6" s="372"/>
      <c r="OMA6" s="372"/>
      <c r="OMB6" s="372"/>
      <c r="OMC6" s="372"/>
      <c r="OMD6" s="372"/>
      <c r="OME6" s="372"/>
      <c r="OMF6" s="372"/>
      <c r="OMG6" s="372"/>
      <c r="OMH6" s="372"/>
      <c r="OMI6" s="372"/>
      <c r="OMJ6" s="372"/>
      <c r="OMK6" s="372"/>
      <c r="OML6" s="372"/>
      <c r="OMM6" s="372"/>
      <c r="OMN6" s="372"/>
      <c r="OMO6" s="372"/>
      <c r="OMP6" s="372"/>
      <c r="OMQ6" s="372"/>
      <c r="OMR6" s="372"/>
      <c r="OMS6" s="372"/>
      <c r="OMT6" s="372"/>
      <c r="OMU6" s="372"/>
      <c r="OMV6" s="372"/>
      <c r="OMW6" s="372"/>
      <c r="OMX6" s="372"/>
      <c r="OMY6" s="372"/>
      <c r="OMZ6" s="372"/>
      <c r="ONA6" s="372"/>
      <c r="ONB6" s="372"/>
      <c r="ONC6" s="372"/>
      <c r="OND6" s="372"/>
      <c r="ONE6" s="372"/>
      <c r="ONF6" s="372"/>
      <c r="ONG6" s="372"/>
      <c r="ONH6" s="372"/>
      <c r="ONI6" s="372"/>
      <c r="ONJ6" s="372"/>
      <c r="ONK6" s="372"/>
      <c r="ONL6" s="372"/>
      <c r="ONM6" s="372"/>
      <c r="ONN6" s="372"/>
      <c r="ONO6" s="372"/>
      <c r="ONP6" s="372"/>
      <c r="ONQ6" s="372"/>
      <c r="ONR6" s="372"/>
      <c r="ONS6" s="372"/>
      <c r="ONT6" s="372"/>
      <c r="ONU6" s="372"/>
      <c r="ONV6" s="372"/>
      <c r="ONW6" s="372"/>
      <c r="ONX6" s="372"/>
      <c r="ONY6" s="372"/>
      <c r="ONZ6" s="372"/>
      <c r="OOA6" s="372"/>
      <c r="OOB6" s="372"/>
      <c r="OOC6" s="372"/>
      <c r="OOD6" s="372"/>
      <c r="OOE6" s="372"/>
      <c r="OOF6" s="372"/>
      <c r="OOG6" s="372"/>
      <c r="OOH6" s="372"/>
      <c r="OOI6" s="372"/>
      <c r="OOJ6" s="372"/>
      <c r="OOK6" s="372"/>
      <c r="OOL6" s="372"/>
      <c r="OOM6" s="372"/>
      <c r="OON6" s="372"/>
      <c r="OOO6" s="372"/>
      <c r="OOP6" s="372"/>
      <c r="OOQ6" s="372"/>
      <c r="OOR6" s="372"/>
      <c r="OOS6" s="372"/>
      <c r="OOT6" s="372"/>
      <c r="OOU6" s="372"/>
      <c r="OOV6" s="372"/>
      <c r="OOW6" s="372"/>
      <c r="OOX6" s="372"/>
      <c r="OOY6" s="372"/>
      <c r="OOZ6" s="372"/>
      <c r="OPA6" s="372"/>
      <c r="OPB6" s="372"/>
      <c r="OPC6" s="372"/>
      <c r="OPD6" s="372"/>
      <c r="OPE6" s="372"/>
      <c r="OPF6" s="372"/>
      <c r="OPG6" s="372"/>
      <c r="OPH6" s="372"/>
      <c r="OPI6" s="372"/>
      <c r="OPJ6" s="372"/>
      <c r="OPK6" s="372"/>
      <c r="OPL6" s="372"/>
      <c r="OPM6" s="372"/>
      <c r="OPN6" s="372"/>
      <c r="OPO6" s="372"/>
      <c r="OPP6" s="372"/>
      <c r="OPQ6" s="372"/>
      <c r="OPR6" s="372"/>
      <c r="OPS6" s="372"/>
      <c r="OPT6" s="372"/>
      <c r="OPU6" s="372"/>
      <c r="OPV6" s="372"/>
      <c r="OPW6" s="372"/>
      <c r="OPX6" s="372"/>
      <c r="OPY6" s="372"/>
      <c r="OPZ6" s="372"/>
      <c r="OQA6" s="372"/>
      <c r="OQB6" s="372"/>
      <c r="OQC6" s="372"/>
      <c r="OQD6" s="372"/>
      <c r="OQE6" s="372"/>
      <c r="OQF6" s="372"/>
      <c r="OQG6" s="372"/>
      <c r="OQH6" s="372"/>
      <c r="OQI6" s="372"/>
      <c r="OQJ6" s="372"/>
      <c r="OQK6" s="372"/>
      <c r="OQL6" s="372"/>
      <c r="OQM6" s="372"/>
      <c r="OQN6" s="372"/>
      <c r="OQO6" s="372"/>
      <c r="OQP6" s="372"/>
      <c r="OQQ6" s="372"/>
      <c r="OQR6" s="372"/>
      <c r="OQS6" s="372"/>
      <c r="OQT6" s="372"/>
      <c r="OQU6" s="372"/>
      <c r="OQV6" s="372"/>
      <c r="OQW6" s="372"/>
      <c r="OQX6" s="372"/>
      <c r="OQY6" s="372"/>
      <c r="OQZ6" s="372"/>
      <c r="ORA6" s="372"/>
      <c r="ORB6" s="372"/>
      <c r="ORC6" s="372"/>
      <c r="ORD6" s="372"/>
      <c r="ORE6" s="372"/>
      <c r="ORF6" s="372"/>
      <c r="ORG6" s="372"/>
      <c r="ORH6" s="372"/>
      <c r="ORI6" s="372"/>
      <c r="ORJ6" s="372"/>
      <c r="ORK6" s="372"/>
      <c r="ORL6" s="372"/>
      <c r="ORM6" s="372"/>
      <c r="ORN6" s="372"/>
      <c r="ORO6" s="372"/>
      <c r="ORP6" s="372"/>
      <c r="ORQ6" s="372"/>
      <c r="ORR6" s="372"/>
      <c r="ORS6" s="372"/>
      <c r="ORT6" s="372"/>
      <c r="ORU6" s="372"/>
      <c r="ORV6" s="372"/>
      <c r="ORW6" s="372"/>
      <c r="ORX6" s="372"/>
      <c r="ORY6" s="372"/>
      <c r="ORZ6" s="372"/>
      <c r="OSA6" s="372"/>
      <c r="OSB6" s="372"/>
      <c r="OSC6" s="372"/>
      <c r="OSD6" s="372"/>
      <c r="OSE6" s="372"/>
      <c r="OSF6" s="372"/>
      <c r="OSG6" s="372"/>
      <c r="OSH6" s="372"/>
      <c r="OSI6" s="372"/>
      <c r="OSJ6" s="372"/>
      <c r="OSK6" s="372"/>
      <c r="OSL6" s="372"/>
      <c r="OSM6" s="372"/>
      <c r="OSN6" s="372"/>
      <c r="OSO6" s="372"/>
      <c r="OSP6" s="372"/>
      <c r="OSQ6" s="372"/>
      <c r="OSR6" s="372"/>
      <c r="OSS6" s="372"/>
      <c r="OST6" s="372"/>
      <c r="OSU6" s="372"/>
      <c r="OSV6" s="372"/>
      <c r="OSW6" s="372"/>
      <c r="OSX6" s="372"/>
      <c r="OSY6" s="372"/>
      <c r="OSZ6" s="372"/>
      <c r="OTA6" s="372"/>
      <c r="OTB6" s="372"/>
      <c r="OTC6" s="372"/>
      <c r="OTD6" s="372"/>
      <c r="OTE6" s="372"/>
      <c r="OTF6" s="372"/>
      <c r="OTG6" s="372"/>
      <c r="OTH6" s="372"/>
      <c r="OTI6" s="372"/>
      <c r="OTJ6" s="372"/>
      <c r="OTK6" s="372"/>
      <c r="OTL6" s="372"/>
      <c r="OTM6" s="372"/>
      <c r="OTN6" s="372"/>
      <c r="OTO6" s="372"/>
      <c r="OTP6" s="372"/>
      <c r="OTQ6" s="372"/>
      <c r="OTR6" s="372"/>
      <c r="OTS6" s="372"/>
      <c r="OTT6" s="372"/>
      <c r="OTU6" s="372"/>
      <c r="OTV6" s="372"/>
      <c r="OTW6" s="372"/>
      <c r="OTX6" s="372"/>
      <c r="OTY6" s="372"/>
      <c r="OTZ6" s="372"/>
      <c r="OUA6" s="372"/>
      <c r="OUB6" s="372"/>
      <c r="OUC6" s="372"/>
      <c r="OUD6" s="372"/>
      <c r="OUE6" s="372"/>
      <c r="OUF6" s="372"/>
      <c r="OUG6" s="372"/>
      <c r="OUH6" s="372"/>
      <c r="OUI6" s="372"/>
      <c r="OUJ6" s="372"/>
      <c r="OUK6" s="372"/>
      <c r="OUL6" s="372"/>
      <c r="OUM6" s="372"/>
      <c r="OUN6" s="372"/>
      <c r="OUO6" s="372"/>
      <c r="OUP6" s="372"/>
      <c r="OUQ6" s="372"/>
      <c r="OUR6" s="372"/>
      <c r="OUS6" s="372"/>
      <c r="OUT6" s="372"/>
      <c r="OUU6" s="372"/>
      <c r="OUV6" s="372"/>
      <c r="OUW6" s="372"/>
      <c r="OUX6" s="372"/>
      <c r="OUY6" s="372"/>
      <c r="OUZ6" s="372"/>
      <c r="OVA6" s="372"/>
      <c r="OVB6" s="372"/>
      <c r="OVC6" s="372"/>
      <c r="OVD6" s="372"/>
      <c r="OVE6" s="372"/>
      <c r="OVF6" s="372"/>
      <c r="OVG6" s="372"/>
      <c r="OVH6" s="372"/>
      <c r="OVI6" s="372"/>
      <c r="OVJ6" s="372"/>
      <c r="OVK6" s="372"/>
      <c r="OVL6" s="372"/>
      <c r="OVM6" s="372"/>
      <c r="OVN6" s="372"/>
      <c r="OVO6" s="372"/>
      <c r="OVP6" s="372"/>
      <c r="OVQ6" s="372"/>
      <c r="OVR6" s="372"/>
      <c r="OVS6" s="372"/>
      <c r="OVT6" s="372"/>
      <c r="OVU6" s="372"/>
      <c r="OVV6" s="372"/>
      <c r="OVW6" s="372"/>
      <c r="OVX6" s="372"/>
      <c r="OVY6" s="372"/>
      <c r="OVZ6" s="372"/>
      <c r="OWA6" s="372"/>
      <c r="OWB6" s="372"/>
      <c r="OWC6" s="372"/>
      <c r="OWD6" s="372"/>
      <c r="OWE6" s="372"/>
      <c r="OWF6" s="372"/>
      <c r="OWG6" s="372"/>
      <c r="OWH6" s="372"/>
      <c r="OWI6" s="372"/>
      <c r="OWJ6" s="372"/>
      <c r="OWK6" s="372"/>
      <c r="OWL6" s="372"/>
      <c r="OWM6" s="372"/>
      <c r="OWN6" s="372"/>
      <c r="OWO6" s="372"/>
      <c r="OWP6" s="372"/>
      <c r="OWQ6" s="372"/>
      <c r="OWR6" s="372"/>
      <c r="OWS6" s="372"/>
      <c r="OWT6" s="372"/>
      <c r="OWU6" s="372"/>
      <c r="OWV6" s="372"/>
      <c r="OWW6" s="372"/>
      <c r="OWX6" s="372"/>
      <c r="OWY6" s="372"/>
      <c r="OWZ6" s="372"/>
      <c r="OXA6" s="372"/>
      <c r="OXB6" s="372"/>
      <c r="OXC6" s="372"/>
      <c r="OXD6" s="372"/>
      <c r="OXE6" s="372"/>
      <c r="OXF6" s="372"/>
      <c r="OXG6" s="372"/>
      <c r="OXH6" s="372"/>
      <c r="OXI6" s="372"/>
      <c r="OXJ6" s="372"/>
      <c r="OXK6" s="372"/>
      <c r="OXL6" s="372"/>
      <c r="OXM6" s="372"/>
      <c r="OXN6" s="372"/>
      <c r="OXO6" s="372"/>
      <c r="OXP6" s="372"/>
      <c r="OXQ6" s="372"/>
      <c r="OXR6" s="372"/>
      <c r="OXS6" s="372"/>
      <c r="OXT6" s="372"/>
      <c r="OXU6" s="372"/>
      <c r="OXV6" s="372"/>
      <c r="OXW6" s="372"/>
      <c r="OXX6" s="372"/>
      <c r="OXY6" s="372"/>
      <c r="OXZ6" s="372"/>
      <c r="OYA6" s="372"/>
      <c r="OYB6" s="372"/>
      <c r="OYC6" s="372"/>
      <c r="OYD6" s="372"/>
      <c r="OYE6" s="372"/>
      <c r="OYF6" s="372"/>
      <c r="OYG6" s="372"/>
      <c r="OYH6" s="372"/>
      <c r="OYI6" s="372"/>
      <c r="OYJ6" s="372"/>
      <c r="OYK6" s="372"/>
      <c r="OYL6" s="372"/>
      <c r="OYM6" s="372"/>
      <c r="OYN6" s="372"/>
      <c r="OYO6" s="372"/>
      <c r="OYP6" s="372"/>
      <c r="OYQ6" s="372"/>
      <c r="OYR6" s="372"/>
      <c r="OYS6" s="372"/>
      <c r="OYT6" s="372"/>
      <c r="OYU6" s="372"/>
      <c r="OYV6" s="372"/>
      <c r="OYW6" s="372"/>
      <c r="OYX6" s="372"/>
      <c r="OYY6" s="372"/>
      <c r="OYZ6" s="372"/>
      <c r="OZA6" s="372"/>
      <c r="OZB6" s="372"/>
      <c r="OZC6" s="372"/>
      <c r="OZD6" s="372"/>
      <c r="OZE6" s="372"/>
      <c r="OZF6" s="372"/>
      <c r="OZG6" s="372"/>
      <c r="OZH6" s="372"/>
      <c r="OZI6" s="372"/>
      <c r="OZJ6" s="372"/>
      <c r="OZK6" s="372"/>
      <c r="OZL6" s="372"/>
      <c r="OZM6" s="372"/>
      <c r="OZN6" s="372"/>
      <c r="OZO6" s="372"/>
      <c r="OZP6" s="372"/>
      <c r="OZQ6" s="372"/>
      <c r="OZR6" s="372"/>
      <c r="OZS6" s="372"/>
      <c r="OZT6" s="372"/>
      <c r="OZU6" s="372"/>
      <c r="OZV6" s="372"/>
      <c r="OZW6" s="372"/>
      <c r="OZX6" s="372"/>
      <c r="OZY6" s="372"/>
      <c r="OZZ6" s="372"/>
      <c r="PAA6" s="372"/>
      <c r="PAB6" s="372"/>
      <c r="PAC6" s="372"/>
      <c r="PAD6" s="372"/>
      <c r="PAE6" s="372"/>
      <c r="PAF6" s="372"/>
      <c r="PAG6" s="372"/>
      <c r="PAH6" s="372"/>
      <c r="PAI6" s="372"/>
      <c r="PAJ6" s="372"/>
      <c r="PAK6" s="372"/>
      <c r="PAL6" s="372"/>
      <c r="PAM6" s="372"/>
      <c r="PAN6" s="372"/>
      <c r="PAO6" s="372"/>
      <c r="PAP6" s="372"/>
      <c r="PAQ6" s="372"/>
      <c r="PAR6" s="372"/>
      <c r="PAS6" s="372"/>
      <c r="PAT6" s="372"/>
      <c r="PAU6" s="372"/>
      <c r="PAV6" s="372"/>
      <c r="PAW6" s="372"/>
      <c r="PAX6" s="372"/>
      <c r="PAY6" s="372"/>
      <c r="PAZ6" s="372"/>
      <c r="PBA6" s="372"/>
      <c r="PBB6" s="372"/>
      <c r="PBC6" s="372"/>
      <c r="PBD6" s="372"/>
      <c r="PBE6" s="372"/>
      <c r="PBF6" s="372"/>
      <c r="PBG6" s="372"/>
      <c r="PBH6" s="372"/>
      <c r="PBI6" s="372"/>
      <c r="PBJ6" s="372"/>
      <c r="PBK6" s="372"/>
      <c r="PBL6" s="372"/>
      <c r="PBM6" s="372"/>
      <c r="PBN6" s="372"/>
      <c r="PBO6" s="372"/>
      <c r="PBP6" s="372"/>
      <c r="PBQ6" s="372"/>
      <c r="PBR6" s="372"/>
      <c r="PBS6" s="372"/>
      <c r="PBT6" s="372"/>
      <c r="PBU6" s="372"/>
      <c r="PBV6" s="372"/>
      <c r="PBW6" s="372"/>
      <c r="PBX6" s="372"/>
      <c r="PBY6" s="372"/>
      <c r="PBZ6" s="372"/>
      <c r="PCA6" s="372"/>
      <c r="PCB6" s="372"/>
      <c r="PCC6" s="372"/>
      <c r="PCD6" s="372"/>
      <c r="PCE6" s="372"/>
      <c r="PCF6" s="372"/>
      <c r="PCG6" s="372"/>
      <c r="PCH6" s="372"/>
      <c r="PCI6" s="372"/>
      <c r="PCJ6" s="372"/>
      <c r="PCK6" s="372"/>
      <c r="PCL6" s="372"/>
      <c r="PCM6" s="372"/>
      <c r="PCN6" s="372"/>
      <c r="PCO6" s="372"/>
      <c r="PCP6" s="372"/>
      <c r="PCQ6" s="372"/>
      <c r="PCR6" s="372"/>
      <c r="PCS6" s="372"/>
      <c r="PCT6" s="372"/>
      <c r="PCU6" s="372"/>
      <c r="PCV6" s="372"/>
      <c r="PCW6" s="372"/>
      <c r="PCX6" s="372"/>
      <c r="PCY6" s="372"/>
      <c r="PCZ6" s="372"/>
      <c r="PDA6" s="372"/>
      <c r="PDB6" s="372"/>
      <c r="PDC6" s="372"/>
      <c r="PDD6" s="372"/>
      <c r="PDE6" s="372"/>
      <c r="PDF6" s="372"/>
      <c r="PDG6" s="372"/>
      <c r="PDH6" s="372"/>
      <c r="PDI6" s="372"/>
      <c r="PDJ6" s="372"/>
      <c r="PDK6" s="372"/>
      <c r="PDL6" s="372"/>
      <c r="PDM6" s="372"/>
      <c r="PDN6" s="372"/>
      <c r="PDO6" s="372"/>
      <c r="PDP6" s="372"/>
      <c r="PDQ6" s="372"/>
      <c r="PDR6" s="372"/>
      <c r="PDS6" s="372"/>
      <c r="PDT6" s="372"/>
      <c r="PDU6" s="372"/>
      <c r="PDV6" s="372"/>
      <c r="PDW6" s="372"/>
      <c r="PDX6" s="372"/>
      <c r="PDY6" s="372"/>
      <c r="PDZ6" s="372"/>
      <c r="PEA6" s="372"/>
      <c r="PEB6" s="372"/>
      <c r="PEC6" s="372"/>
      <c r="PED6" s="372"/>
      <c r="PEE6" s="372"/>
      <c r="PEF6" s="372"/>
      <c r="PEG6" s="372"/>
      <c r="PEH6" s="372"/>
      <c r="PEI6" s="372"/>
      <c r="PEJ6" s="372"/>
      <c r="PEK6" s="372"/>
      <c r="PEL6" s="372"/>
      <c r="PEM6" s="372"/>
      <c r="PEN6" s="372"/>
      <c r="PEO6" s="372"/>
      <c r="PEP6" s="372"/>
      <c r="PEQ6" s="372"/>
      <c r="PER6" s="372"/>
      <c r="PES6" s="372"/>
      <c r="PET6" s="372"/>
      <c r="PEU6" s="372"/>
      <c r="PEV6" s="372"/>
      <c r="PEW6" s="372"/>
      <c r="PEX6" s="372"/>
      <c r="PEY6" s="372"/>
      <c r="PEZ6" s="372"/>
      <c r="PFA6" s="372"/>
      <c r="PFB6" s="372"/>
      <c r="PFC6" s="372"/>
      <c r="PFD6" s="372"/>
      <c r="PFE6" s="372"/>
      <c r="PFF6" s="372"/>
      <c r="PFG6" s="372"/>
      <c r="PFH6" s="372"/>
      <c r="PFI6" s="372"/>
      <c r="PFJ6" s="372"/>
      <c r="PFK6" s="372"/>
      <c r="PFL6" s="372"/>
      <c r="PFM6" s="372"/>
      <c r="PFN6" s="372"/>
      <c r="PFO6" s="372"/>
      <c r="PFP6" s="372"/>
      <c r="PFQ6" s="372"/>
      <c r="PFR6" s="372"/>
      <c r="PFS6" s="372"/>
      <c r="PFT6" s="372"/>
      <c r="PFU6" s="372"/>
      <c r="PFV6" s="372"/>
      <c r="PFW6" s="372"/>
      <c r="PFX6" s="372"/>
      <c r="PFY6" s="372"/>
      <c r="PFZ6" s="372"/>
      <c r="PGA6" s="372"/>
      <c r="PGB6" s="372"/>
      <c r="PGC6" s="372"/>
      <c r="PGD6" s="372"/>
      <c r="PGE6" s="372"/>
      <c r="PGF6" s="372"/>
      <c r="PGG6" s="372"/>
      <c r="PGH6" s="372"/>
      <c r="PGI6" s="372"/>
      <c r="PGJ6" s="372"/>
      <c r="PGK6" s="372"/>
      <c r="PGL6" s="372"/>
      <c r="PGM6" s="372"/>
      <c r="PGN6" s="372"/>
      <c r="PGO6" s="372"/>
      <c r="PGP6" s="372"/>
      <c r="PGQ6" s="372"/>
      <c r="PGR6" s="372"/>
      <c r="PGS6" s="372"/>
      <c r="PGT6" s="372"/>
      <c r="PGU6" s="372"/>
      <c r="PGV6" s="372"/>
      <c r="PGW6" s="372"/>
      <c r="PGX6" s="372"/>
      <c r="PGY6" s="372"/>
      <c r="PGZ6" s="372"/>
      <c r="PHA6" s="372"/>
      <c r="PHB6" s="372"/>
      <c r="PHC6" s="372"/>
      <c r="PHD6" s="372"/>
      <c r="PHE6" s="372"/>
      <c r="PHF6" s="372"/>
      <c r="PHG6" s="372"/>
      <c r="PHH6" s="372"/>
      <c r="PHI6" s="372"/>
      <c r="PHJ6" s="372"/>
      <c r="PHK6" s="372"/>
      <c r="PHL6" s="372"/>
      <c r="PHM6" s="372"/>
      <c r="PHN6" s="372"/>
      <c r="PHO6" s="372"/>
      <c r="PHP6" s="372"/>
      <c r="PHQ6" s="372"/>
      <c r="PHR6" s="372"/>
      <c r="PHS6" s="372"/>
      <c r="PHT6" s="372"/>
      <c r="PHU6" s="372"/>
      <c r="PHV6" s="372"/>
      <c r="PHW6" s="372"/>
      <c r="PHX6" s="372"/>
      <c r="PHY6" s="372"/>
      <c r="PHZ6" s="372"/>
      <c r="PIA6" s="372"/>
      <c r="PIB6" s="372"/>
      <c r="PIC6" s="372"/>
      <c r="PID6" s="372"/>
      <c r="PIE6" s="372"/>
      <c r="PIF6" s="372"/>
      <c r="PIG6" s="372"/>
      <c r="PIH6" s="372"/>
      <c r="PII6" s="372"/>
      <c r="PIJ6" s="372"/>
      <c r="PIK6" s="372"/>
      <c r="PIL6" s="372"/>
      <c r="PIM6" s="372"/>
      <c r="PIN6" s="372"/>
      <c r="PIO6" s="372"/>
      <c r="PIP6" s="372"/>
      <c r="PIQ6" s="372"/>
      <c r="PIR6" s="372"/>
      <c r="PIS6" s="372"/>
      <c r="PIT6" s="372"/>
      <c r="PIU6" s="372"/>
      <c r="PIV6" s="372"/>
      <c r="PIW6" s="372"/>
      <c r="PIX6" s="372"/>
      <c r="PIY6" s="372"/>
      <c r="PIZ6" s="372"/>
      <c r="PJA6" s="372"/>
      <c r="PJB6" s="372"/>
      <c r="PJC6" s="372"/>
      <c r="PJD6" s="372"/>
      <c r="PJE6" s="372"/>
      <c r="PJF6" s="372"/>
      <c r="PJG6" s="372"/>
      <c r="PJH6" s="372"/>
      <c r="PJI6" s="372"/>
      <c r="PJJ6" s="372"/>
      <c r="PJK6" s="372"/>
      <c r="PJL6" s="372"/>
      <c r="PJM6" s="372"/>
      <c r="PJN6" s="372"/>
      <c r="PJO6" s="372"/>
      <c r="PJP6" s="372"/>
      <c r="PJQ6" s="372"/>
      <c r="PJR6" s="372"/>
      <c r="PJS6" s="372"/>
      <c r="PJT6" s="372"/>
      <c r="PJU6" s="372"/>
      <c r="PJV6" s="372"/>
      <c r="PJW6" s="372"/>
      <c r="PJX6" s="372"/>
      <c r="PJY6" s="372"/>
      <c r="PJZ6" s="372"/>
      <c r="PKA6" s="372"/>
      <c r="PKB6" s="372"/>
      <c r="PKC6" s="372"/>
      <c r="PKD6" s="372"/>
      <c r="PKE6" s="372"/>
      <c r="PKF6" s="372"/>
      <c r="PKG6" s="372"/>
      <c r="PKH6" s="372"/>
      <c r="PKI6" s="372"/>
      <c r="PKJ6" s="372"/>
      <c r="PKK6" s="372"/>
      <c r="PKL6" s="372"/>
      <c r="PKM6" s="372"/>
      <c r="PKN6" s="372"/>
      <c r="PKO6" s="372"/>
      <c r="PKP6" s="372"/>
      <c r="PKQ6" s="372"/>
      <c r="PKR6" s="372"/>
      <c r="PKS6" s="372"/>
      <c r="PKT6" s="372"/>
      <c r="PKU6" s="372"/>
      <c r="PKV6" s="372"/>
      <c r="PKW6" s="372"/>
      <c r="PKX6" s="372"/>
      <c r="PKY6" s="372"/>
      <c r="PKZ6" s="372"/>
      <c r="PLA6" s="372"/>
      <c r="PLB6" s="372"/>
      <c r="PLC6" s="372"/>
      <c r="PLD6" s="372"/>
      <c r="PLE6" s="372"/>
      <c r="PLF6" s="372"/>
      <c r="PLG6" s="372"/>
      <c r="PLH6" s="372"/>
      <c r="PLI6" s="372"/>
      <c r="PLJ6" s="372"/>
      <c r="PLK6" s="372"/>
      <c r="PLL6" s="372"/>
      <c r="PLM6" s="372"/>
      <c r="PLN6" s="372"/>
      <c r="PLO6" s="372"/>
      <c r="PLP6" s="372"/>
      <c r="PLQ6" s="372"/>
      <c r="PLR6" s="372"/>
      <c r="PLS6" s="372"/>
      <c r="PLT6" s="372"/>
      <c r="PLU6" s="372"/>
      <c r="PLV6" s="372"/>
      <c r="PLW6" s="372"/>
      <c r="PLX6" s="372"/>
      <c r="PLY6" s="372"/>
      <c r="PLZ6" s="372"/>
      <c r="PMA6" s="372"/>
      <c r="PMB6" s="372"/>
      <c r="PMC6" s="372"/>
      <c r="PMD6" s="372"/>
      <c r="PME6" s="372"/>
      <c r="PMF6" s="372"/>
      <c r="PMG6" s="372"/>
      <c r="PMH6" s="372"/>
      <c r="PMI6" s="372"/>
      <c r="PMJ6" s="372"/>
      <c r="PMK6" s="372"/>
      <c r="PML6" s="372"/>
      <c r="PMM6" s="372"/>
      <c r="PMN6" s="372"/>
      <c r="PMO6" s="372"/>
      <c r="PMP6" s="372"/>
      <c r="PMQ6" s="372"/>
      <c r="PMR6" s="372"/>
      <c r="PMS6" s="372"/>
      <c r="PMT6" s="372"/>
      <c r="PMU6" s="372"/>
      <c r="PMV6" s="372"/>
      <c r="PMW6" s="372"/>
      <c r="PMX6" s="372"/>
      <c r="PMY6" s="372"/>
      <c r="PMZ6" s="372"/>
      <c r="PNA6" s="372"/>
      <c r="PNB6" s="372"/>
      <c r="PNC6" s="372"/>
      <c r="PND6" s="372"/>
      <c r="PNE6" s="372"/>
      <c r="PNF6" s="372"/>
      <c r="PNG6" s="372"/>
      <c r="PNH6" s="372"/>
      <c r="PNI6" s="372"/>
      <c r="PNJ6" s="372"/>
      <c r="PNK6" s="372"/>
      <c r="PNL6" s="372"/>
      <c r="PNM6" s="372"/>
      <c r="PNN6" s="372"/>
      <c r="PNO6" s="372"/>
      <c r="PNP6" s="372"/>
      <c r="PNQ6" s="372"/>
      <c r="PNR6" s="372"/>
      <c r="PNS6" s="372"/>
      <c r="PNT6" s="372"/>
      <c r="PNU6" s="372"/>
      <c r="PNV6" s="372"/>
      <c r="PNW6" s="372"/>
      <c r="PNX6" s="372"/>
      <c r="PNY6" s="372"/>
      <c r="PNZ6" s="372"/>
      <c r="POA6" s="372"/>
      <c r="POB6" s="372"/>
      <c r="POC6" s="372"/>
      <c r="POD6" s="372"/>
      <c r="POE6" s="372"/>
      <c r="POF6" s="372"/>
      <c r="POG6" s="372"/>
      <c r="POH6" s="372"/>
      <c r="POI6" s="372"/>
      <c r="POJ6" s="372"/>
      <c r="POK6" s="372"/>
      <c r="POL6" s="372"/>
      <c r="POM6" s="372"/>
      <c r="PON6" s="372"/>
      <c r="POO6" s="372"/>
      <c r="POP6" s="372"/>
      <c r="POQ6" s="372"/>
      <c r="POR6" s="372"/>
      <c r="POS6" s="372"/>
      <c r="POT6" s="372"/>
      <c r="POU6" s="372"/>
      <c r="POV6" s="372"/>
      <c r="POW6" s="372"/>
      <c r="POX6" s="372"/>
      <c r="POY6" s="372"/>
      <c r="POZ6" s="372"/>
      <c r="PPA6" s="372"/>
      <c r="PPB6" s="372"/>
      <c r="PPC6" s="372"/>
      <c r="PPD6" s="372"/>
      <c r="PPE6" s="372"/>
      <c r="PPF6" s="372"/>
      <c r="PPG6" s="372"/>
      <c r="PPH6" s="372"/>
      <c r="PPI6" s="372"/>
      <c r="PPJ6" s="372"/>
      <c r="PPK6" s="372"/>
      <c r="PPL6" s="372"/>
      <c r="PPM6" s="372"/>
      <c r="PPN6" s="372"/>
      <c r="PPO6" s="372"/>
      <c r="PPP6" s="372"/>
      <c r="PPQ6" s="372"/>
      <c r="PPR6" s="372"/>
      <c r="PPS6" s="372"/>
      <c r="PPT6" s="372"/>
      <c r="PPU6" s="372"/>
      <c r="PPV6" s="372"/>
      <c r="PPW6" s="372"/>
      <c r="PPX6" s="372"/>
      <c r="PPY6" s="372"/>
      <c r="PPZ6" s="372"/>
      <c r="PQA6" s="372"/>
      <c r="PQB6" s="372"/>
      <c r="PQC6" s="372"/>
      <c r="PQD6" s="372"/>
      <c r="PQE6" s="372"/>
      <c r="PQF6" s="372"/>
      <c r="PQG6" s="372"/>
      <c r="PQH6" s="372"/>
      <c r="PQI6" s="372"/>
      <c r="PQJ6" s="372"/>
      <c r="PQK6" s="372"/>
      <c r="PQL6" s="372"/>
      <c r="PQM6" s="372"/>
      <c r="PQN6" s="372"/>
      <c r="PQO6" s="372"/>
      <c r="PQP6" s="372"/>
      <c r="PQQ6" s="372"/>
      <c r="PQR6" s="372"/>
      <c r="PQS6" s="372"/>
      <c r="PQT6" s="372"/>
      <c r="PQU6" s="372"/>
      <c r="PQV6" s="372"/>
      <c r="PQW6" s="372"/>
      <c r="PQX6" s="372"/>
      <c r="PQY6" s="372"/>
      <c r="PQZ6" s="372"/>
      <c r="PRA6" s="372"/>
      <c r="PRB6" s="372"/>
      <c r="PRC6" s="372"/>
      <c r="PRD6" s="372"/>
      <c r="PRE6" s="372"/>
      <c r="PRF6" s="372"/>
      <c r="PRG6" s="372"/>
      <c r="PRH6" s="372"/>
      <c r="PRI6" s="372"/>
      <c r="PRJ6" s="372"/>
      <c r="PRK6" s="372"/>
      <c r="PRL6" s="372"/>
      <c r="PRM6" s="372"/>
      <c r="PRN6" s="372"/>
      <c r="PRO6" s="372"/>
      <c r="PRP6" s="372"/>
      <c r="PRQ6" s="372"/>
      <c r="PRR6" s="372"/>
      <c r="PRS6" s="372"/>
      <c r="PRT6" s="372"/>
      <c r="PRU6" s="372"/>
      <c r="PRV6" s="372"/>
      <c r="PRW6" s="372"/>
      <c r="PRX6" s="372"/>
      <c r="PRY6" s="372"/>
      <c r="PRZ6" s="372"/>
      <c r="PSA6" s="372"/>
      <c r="PSB6" s="372"/>
      <c r="PSC6" s="372"/>
      <c r="PSD6" s="372"/>
      <c r="PSE6" s="372"/>
      <c r="PSF6" s="372"/>
      <c r="PSG6" s="372"/>
      <c r="PSH6" s="372"/>
      <c r="PSI6" s="372"/>
      <c r="PSJ6" s="372"/>
      <c r="PSK6" s="372"/>
      <c r="PSL6" s="372"/>
      <c r="PSM6" s="372"/>
      <c r="PSN6" s="372"/>
      <c r="PSO6" s="372"/>
      <c r="PSP6" s="372"/>
      <c r="PSQ6" s="372"/>
      <c r="PSR6" s="372"/>
      <c r="PSS6" s="372"/>
      <c r="PST6" s="372"/>
      <c r="PSU6" s="372"/>
      <c r="PSV6" s="372"/>
      <c r="PSW6" s="372"/>
      <c r="PSX6" s="372"/>
      <c r="PSY6" s="372"/>
      <c r="PSZ6" s="372"/>
      <c r="PTA6" s="372"/>
      <c r="PTB6" s="372"/>
      <c r="PTC6" s="372"/>
      <c r="PTD6" s="372"/>
      <c r="PTE6" s="372"/>
      <c r="PTF6" s="372"/>
      <c r="PTG6" s="372"/>
      <c r="PTH6" s="372"/>
      <c r="PTI6" s="372"/>
      <c r="PTJ6" s="372"/>
      <c r="PTK6" s="372"/>
      <c r="PTL6" s="372"/>
      <c r="PTM6" s="372"/>
      <c r="PTN6" s="372"/>
      <c r="PTO6" s="372"/>
      <c r="PTP6" s="372"/>
      <c r="PTQ6" s="372"/>
      <c r="PTR6" s="372"/>
      <c r="PTS6" s="372"/>
      <c r="PTT6" s="372"/>
      <c r="PTU6" s="372"/>
      <c r="PTV6" s="372"/>
      <c r="PTW6" s="372"/>
      <c r="PTX6" s="372"/>
      <c r="PTY6" s="372"/>
      <c r="PTZ6" s="372"/>
      <c r="PUA6" s="372"/>
      <c r="PUB6" s="372"/>
      <c r="PUC6" s="372"/>
      <c r="PUD6" s="372"/>
      <c r="PUE6" s="372"/>
      <c r="PUF6" s="372"/>
      <c r="PUG6" s="372"/>
      <c r="PUH6" s="372"/>
      <c r="PUI6" s="372"/>
      <c r="PUJ6" s="372"/>
      <c r="PUK6" s="372"/>
      <c r="PUL6" s="372"/>
      <c r="PUM6" s="372"/>
      <c r="PUN6" s="372"/>
      <c r="PUO6" s="372"/>
      <c r="PUP6" s="372"/>
      <c r="PUQ6" s="372"/>
      <c r="PUR6" s="372"/>
      <c r="PUS6" s="372"/>
      <c r="PUT6" s="372"/>
      <c r="PUU6" s="372"/>
      <c r="PUV6" s="372"/>
      <c r="PUW6" s="372"/>
      <c r="PUX6" s="372"/>
      <c r="PUY6" s="372"/>
      <c r="PUZ6" s="372"/>
      <c r="PVA6" s="372"/>
      <c r="PVB6" s="372"/>
      <c r="PVC6" s="372"/>
      <c r="PVD6" s="372"/>
      <c r="PVE6" s="372"/>
      <c r="PVF6" s="372"/>
      <c r="PVG6" s="372"/>
      <c r="PVH6" s="372"/>
      <c r="PVI6" s="372"/>
      <c r="PVJ6" s="372"/>
      <c r="PVK6" s="372"/>
      <c r="PVL6" s="372"/>
      <c r="PVM6" s="372"/>
      <c r="PVN6" s="372"/>
      <c r="PVO6" s="372"/>
      <c r="PVP6" s="372"/>
      <c r="PVQ6" s="372"/>
      <c r="PVR6" s="372"/>
      <c r="PVS6" s="372"/>
      <c r="PVT6" s="372"/>
      <c r="PVU6" s="372"/>
      <c r="PVV6" s="372"/>
      <c r="PVW6" s="372"/>
      <c r="PVX6" s="372"/>
      <c r="PVY6" s="372"/>
      <c r="PVZ6" s="372"/>
      <c r="PWA6" s="372"/>
      <c r="PWB6" s="372"/>
      <c r="PWC6" s="372"/>
      <c r="PWD6" s="372"/>
      <c r="PWE6" s="372"/>
      <c r="PWF6" s="372"/>
      <c r="PWG6" s="372"/>
      <c r="PWH6" s="372"/>
      <c r="PWI6" s="372"/>
      <c r="PWJ6" s="372"/>
      <c r="PWK6" s="372"/>
      <c r="PWL6" s="372"/>
      <c r="PWM6" s="372"/>
      <c r="PWN6" s="372"/>
      <c r="PWO6" s="372"/>
      <c r="PWP6" s="372"/>
      <c r="PWQ6" s="372"/>
      <c r="PWR6" s="372"/>
      <c r="PWS6" s="372"/>
      <c r="PWT6" s="372"/>
      <c r="PWU6" s="372"/>
      <c r="PWV6" s="372"/>
      <c r="PWW6" s="372"/>
      <c r="PWX6" s="372"/>
      <c r="PWY6" s="372"/>
      <c r="PWZ6" s="372"/>
      <c r="PXA6" s="372"/>
      <c r="PXB6" s="372"/>
      <c r="PXC6" s="372"/>
      <c r="PXD6" s="372"/>
      <c r="PXE6" s="372"/>
      <c r="PXF6" s="372"/>
      <c r="PXG6" s="372"/>
      <c r="PXH6" s="372"/>
      <c r="PXI6" s="372"/>
      <c r="PXJ6" s="372"/>
      <c r="PXK6" s="372"/>
      <c r="PXL6" s="372"/>
      <c r="PXM6" s="372"/>
      <c r="PXN6" s="372"/>
      <c r="PXO6" s="372"/>
      <c r="PXP6" s="372"/>
      <c r="PXQ6" s="372"/>
      <c r="PXR6" s="372"/>
      <c r="PXS6" s="372"/>
      <c r="PXT6" s="372"/>
      <c r="PXU6" s="372"/>
      <c r="PXV6" s="372"/>
      <c r="PXW6" s="372"/>
      <c r="PXX6" s="372"/>
      <c r="PXY6" s="372"/>
      <c r="PXZ6" s="372"/>
      <c r="PYA6" s="372"/>
      <c r="PYB6" s="372"/>
      <c r="PYC6" s="372"/>
      <c r="PYD6" s="372"/>
      <c r="PYE6" s="372"/>
      <c r="PYF6" s="372"/>
      <c r="PYG6" s="372"/>
      <c r="PYH6" s="372"/>
      <c r="PYI6" s="372"/>
      <c r="PYJ6" s="372"/>
      <c r="PYK6" s="372"/>
      <c r="PYL6" s="372"/>
      <c r="PYM6" s="372"/>
      <c r="PYN6" s="372"/>
      <c r="PYO6" s="372"/>
      <c r="PYP6" s="372"/>
      <c r="PYQ6" s="372"/>
      <c r="PYR6" s="372"/>
      <c r="PYS6" s="372"/>
      <c r="PYT6" s="372"/>
      <c r="PYU6" s="372"/>
      <c r="PYV6" s="372"/>
      <c r="PYW6" s="372"/>
      <c r="PYX6" s="372"/>
      <c r="PYY6" s="372"/>
      <c r="PYZ6" s="372"/>
      <c r="PZA6" s="372"/>
      <c r="PZB6" s="372"/>
      <c r="PZC6" s="372"/>
      <c r="PZD6" s="372"/>
      <c r="PZE6" s="372"/>
      <c r="PZF6" s="372"/>
      <c r="PZG6" s="372"/>
      <c r="PZH6" s="372"/>
      <c r="PZI6" s="372"/>
      <c r="PZJ6" s="372"/>
      <c r="PZK6" s="372"/>
      <c r="PZL6" s="372"/>
      <c r="PZM6" s="372"/>
      <c r="PZN6" s="372"/>
      <c r="PZO6" s="372"/>
      <c r="PZP6" s="372"/>
      <c r="PZQ6" s="372"/>
      <c r="PZR6" s="372"/>
      <c r="PZS6" s="372"/>
      <c r="PZT6" s="372"/>
      <c r="PZU6" s="372"/>
      <c r="PZV6" s="372"/>
      <c r="PZW6" s="372"/>
      <c r="PZX6" s="372"/>
      <c r="PZY6" s="372"/>
      <c r="PZZ6" s="372"/>
      <c r="QAA6" s="372"/>
      <c r="QAB6" s="372"/>
      <c r="QAC6" s="372"/>
      <c r="QAD6" s="372"/>
      <c r="QAE6" s="372"/>
      <c r="QAF6" s="372"/>
      <c r="QAG6" s="372"/>
      <c r="QAH6" s="372"/>
      <c r="QAI6" s="372"/>
      <c r="QAJ6" s="372"/>
      <c r="QAK6" s="372"/>
      <c r="QAL6" s="372"/>
      <c r="QAM6" s="372"/>
      <c r="QAN6" s="372"/>
      <c r="QAO6" s="372"/>
      <c r="QAP6" s="372"/>
      <c r="QAQ6" s="372"/>
      <c r="QAR6" s="372"/>
      <c r="QAS6" s="372"/>
      <c r="QAT6" s="372"/>
      <c r="QAU6" s="372"/>
      <c r="QAV6" s="372"/>
      <c r="QAW6" s="372"/>
      <c r="QAX6" s="372"/>
      <c r="QAY6" s="372"/>
      <c r="QAZ6" s="372"/>
      <c r="QBA6" s="372"/>
      <c r="QBB6" s="372"/>
      <c r="QBC6" s="372"/>
      <c r="QBD6" s="372"/>
      <c r="QBE6" s="372"/>
      <c r="QBF6" s="372"/>
      <c r="QBG6" s="372"/>
      <c r="QBH6" s="372"/>
      <c r="QBI6" s="372"/>
      <c r="QBJ6" s="372"/>
      <c r="QBK6" s="372"/>
      <c r="QBL6" s="372"/>
      <c r="QBM6" s="372"/>
      <c r="QBN6" s="372"/>
      <c r="QBO6" s="372"/>
      <c r="QBP6" s="372"/>
      <c r="QBQ6" s="372"/>
      <c r="QBR6" s="372"/>
      <c r="QBS6" s="372"/>
      <c r="QBT6" s="372"/>
      <c r="QBU6" s="372"/>
      <c r="QBV6" s="372"/>
      <c r="QBW6" s="372"/>
      <c r="QBX6" s="372"/>
      <c r="QBY6" s="372"/>
      <c r="QBZ6" s="372"/>
      <c r="QCA6" s="372"/>
      <c r="QCB6" s="372"/>
      <c r="QCC6" s="372"/>
      <c r="QCD6" s="372"/>
      <c r="QCE6" s="372"/>
      <c r="QCF6" s="372"/>
      <c r="QCG6" s="372"/>
      <c r="QCH6" s="372"/>
      <c r="QCI6" s="372"/>
      <c r="QCJ6" s="372"/>
      <c r="QCK6" s="372"/>
      <c r="QCL6" s="372"/>
      <c r="QCM6" s="372"/>
      <c r="QCN6" s="372"/>
      <c r="QCO6" s="372"/>
      <c r="QCP6" s="372"/>
      <c r="QCQ6" s="372"/>
      <c r="QCR6" s="372"/>
      <c r="QCS6" s="372"/>
      <c r="QCT6" s="372"/>
      <c r="QCU6" s="372"/>
      <c r="QCV6" s="372"/>
      <c r="QCW6" s="372"/>
      <c r="QCX6" s="372"/>
      <c r="QCY6" s="372"/>
      <c r="QCZ6" s="372"/>
      <c r="QDA6" s="372"/>
      <c r="QDB6" s="372"/>
      <c r="QDC6" s="372"/>
      <c r="QDD6" s="372"/>
      <c r="QDE6" s="372"/>
      <c r="QDF6" s="372"/>
      <c r="QDG6" s="372"/>
      <c r="QDH6" s="372"/>
      <c r="QDI6" s="372"/>
      <c r="QDJ6" s="372"/>
      <c r="QDK6" s="372"/>
      <c r="QDL6" s="372"/>
      <c r="QDM6" s="372"/>
      <c r="QDN6" s="372"/>
      <c r="QDO6" s="372"/>
      <c r="QDP6" s="372"/>
      <c r="QDQ6" s="372"/>
      <c r="QDR6" s="372"/>
      <c r="QDS6" s="372"/>
      <c r="QDT6" s="372"/>
      <c r="QDU6" s="372"/>
      <c r="QDV6" s="372"/>
      <c r="QDW6" s="372"/>
      <c r="QDX6" s="372"/>
      <c r="QDY6" s="372"/>
      <c r="QDZ6" s="372"/>
      <c r="QEA6" s="372"/>
      <c r="QEB6" s="372"/>
      <c r="QEC6" s="372"/>
      <c r="QED6" s="372"/>
      <c r="QEE6" s="372"/>
      <c r="QEF6" s="372"/>
      <c r="QEG6" s="372"/>
      <c r="QEH6" s="372"/>
      <c r="QEI6" s="372"/>
      <c r="QEJ6" s="372"/>
      <c r="QEK6" s="372"/>
      <c r="QEL6" s="372"/>
      <c r="QEM6" s="372"/>
      <c r="QEN6" s="372"/>
      <c r="QEO6" s="372"/>
      <c r="QEP6" s="372"/>
      <c r="QEQ6" s="372"/>
      <c r="QER6" s="372"/>
      <c r="QES6" s="372"/>
      <c r="QET6" s="372"/>
      <c r="QEU6" s="372"/>
      <c r="QEV6" s="372"/>
      <c r="QEW6" s="372"/>
      <c r="QEX6" s="372"/>
      <c r="QEY6" s="372"/>
      <c r="QEZ6" s="372"/>
      <c r="QFA6" s="372"/>
      <c r="QFB6" s="372"/>
      <c r="QFC6" s="372"/>
      <c r="QFD6" s="372"/>
      <c r="QFE6" s="372"/>
      <c r="QFF6" s="372"/>
      <c r="QFG6" s="372"/>
      <c r="QFH6" s="372"/>
      <c r="QFI6" s="372"/>
      <c r="QFJ6" s="372"/>
      <c r="QFK6" s="372"/>
      <c r="QFL6" s="372"/>
      <c r="QFM6" s="372"/>
      <c r="QFN6" s="372"/>
      <c r="QFO6" s="372"/>
      <c r="QFP6" s="372"/>
      <c r="QFQ6" s="372"/>
      <c r="QFR6" s="372"/>
      <c r="QFS6" s="372"/>
      <c r="QFT6" s="372"/>
      <c r="QFU6" s="372"/>
      <c r="QFV6" s="372"/>
      <c r="QFW6" s="372"/>
      <c r="QFX6" s="372"/>
      <c r="QFY6" s="372"/>
      <c r="QFZ6" s="372"/>
      <c r="QGA6" s="372"/>
      <c r="QGB6" s="372"/>
      <c r="QGC6" s="372"/>
      <c r="QGD6" s="372"/>
      <c r="QGE6" s="372"/>
      <c r="QGF6" s="372"/>
      <c r="QGG6" s="372"/>
      <c r="QGH6" s="372"/>
      <c r="QGI6" s="372"/>
      <c r="QGJ6" s="372"/>
      <c r="QGK6" s="372"/>
      <c r="QGL6" s="372"/>
      <c r="QGM6" s="372"/>
      <c r="QGN6" s="372"/>
      <c r="QGO6" s="372"/>
      <c r="QGP6" s="372"/>
      <c r="QGQ6" s="372"/>
      <c r="QGR6" s="372"/>
      <c r="QGS6" s="372"/>
      <c r="QGT6" s="372"/>
      <c r="QGU6" s="372"/>
      <c r="QGV6" s="372"/>
      <c r="QGW6" s="372"/>
      <c r="QGX6" s="372"/>
      <c r="QGY6" s="372"/>
      <c r="QGZ6" s="372"/>
      <c r="QHA6" s="372"/>
      <c r="QHB6" s="372"/>
      <c r="QHC6" s="372"/>
      <c r="QHD6" s="372"/>
      <c r="QHE6" s="372"/>
      <c r="QHF6" s="372"/>
      <c r="QHG6" s="372"/>
      <c r="QHH6" s="372"/>
      <c r="QHI6" s="372"/>
      <c r="QHJ6" s="372"/>
      <c r="QHK6" s="372"/>
      <c r="QHL6" s="372"/>
      <c r="QHM6" s="372"/>
      <c r="QHN6" s="372"/>
      <c r="QHO6" s="372"/>
      <c r="QHP6" s="372"/>
      <c r="QHQ6" s="372"/>
      <c r="QHR6" s="372"/>
      <c r="QHS6" s="372"/>
      <c r="QHT6" s="372"/>
      <c r="QHU6" s="372"/>
      <c r="QHV6" s="372"/>
      <c r="QHW6" s="372"/>
      <c r="QHX6" s="372"/>
      <c r="QHY6" s="372"/>
      <c r="QHZ6" s="372"/>
      <c r="QIA6" s="372"/>
      <c r="QIB6" s="372"/>
      <c r="QIC6" s="372"/>
      <c r="QID6" s="372"/>
      <c r="QIE6" s="372"/>
      <c r="QIF6" s="372"/>
      <c r="QIG6" s="372"/>
      <c r="QIH6" s="372"/>
      <c r="QII6" s="372"/>
      <c r="QIJ6" s="372"/>
      <c r="QIK6" s="372"/>
      <c r="QIL6" s="372"/>
      <c r="QIM6" s="372"/>
      <c r="QIN6" s="372"/>
      <c r="QIO6" s="372"/>
      <c r="QIP6" s="372"/>
      <c r="QIQ6" s="372"/>
      <c r="QIR6" s="372"/>
      <c r="QIS6" s="372"/>
      <c r="QIT6" s="372"/>
      <c r="QIU6" s="372"/>
      <c r="QIV6" s="372"/>
      <c r="QIW6" s="372"/>
      <c r="QIX6" s="372"/>
      <c r="QIY6" s="372"/>
      <c r="QIZ6" s="372"/>
      <c r="QJA6" s="372"/>
      <c r="QJB6" s="372"/>
      <c r="QJC6" s="372"/>
      <c r="QJD6" s="372"/>
      <c r="QJE6" s="372"/>
      <c r="QJF6" s="372"/>
      <c r="QJG6" s="372"/>
      <c r="QJH6" s="372"/>
      <c r="QJI6" s="372"/>
      <c r="QJJ6" s="372"/>
      <c r="QJK6" s="372"/>
      <c r="QJL6" s="372"/>
      <c r="QJM6" s="372"/>
      <c r="QJN6" s="372"/>
      <c r="QJO6" s="372"/>
      <c r="QJP6" s="372"/>
      <c r="QJQ6" s="372"/>
      <c r="QJR6" s="372"/>
      <c r="QJS6" s="372"/>
      <c r="QJT6" s="372"/>
      <c r="QJU6" s="372"/>
      <c r="QJV6" s="372"/>
      <c r="QJW6" s="372"/>
      <c r="QJX6" s="372"/>
      <c r="QJY6" s="372"/>
      <c r="QJZ6" s="372"/>
      <c r="QKA6" s="372"/>
      <c r="QKB6" s="372"/>
      <c r="QKC6" s="372"/>
      <c r="QKD6" s="372"/>
      <c r="QKE6" s="372"/>
      <c r="QKF6" s="372"/>
      <c r="QKG6" s="372"/>
      <c r="QKH6" s="372"/>
      <c r="QKI6" s="372"/>
      <c r="QKJ6" s="372"/>
      <c r="QKK6" s="372"/>
      <c r="QKL6" s="372"/>
      <c r="QKM6" s="372"/>
      <c r="QKN6" s="372"/>
      <c r="QKO6" s="372"/>
      <c r="QKP6" s="372"/>
      <c r="QKQ6" s="372"/>
      <c r="QKR6" s="372"/>
      <c r="QKS6" s="372"/>
      <c r="QKT6" s="372"/>
      <c r="QKU6" s="372"/>
      <c r="QKV6" s="372"/>
      <c r="QKW6" s="372"/>
      <c r="QKX6" s="372"/>
      <c r="QKY6" s="372"/>
      <c r="QKZ6" s="372"/>
      <c r="QLA6" s="372"/>
      <c r="QLB6" s="372"/>
      <c r="QLC6" s="372"/>
      <c r="QLD6" s="372"/>
      <c r="QLE6" s="372"/>
      <c r="QLF6" s="372"/>
      <c r="QLG6" s="372"/>
      <c r="QLH6" s="372"/>
      <c r="QLI6" s="372"/>
      <c r="QLJ6" s="372"/>
      <c r="QLK6" s="372"/>
      <c r="QLL6" s="372"/>
      <c r="QLM6" s="372"/>
      <c r="QLN6" s="372"/>
      <c r="QLO6" s="372"/>
      <c r="QLP6" s="372"/>
      <c r="QLQ6" s="372"/>
      <c r="QLR6" s="372"/>
      <c r="QLS6" s="372"/>
      <c r="QLT6" s="372"/>
      <c r="QLU6" s="372"/>
      <c r="QLV6" s="372"/>
      <c r="QLW6" s="372"/>
      <c r="QLX6" s="372"/>
      <c r="QLY6" s="372"/>
      <c r="QLZ6" s="372"/>
      <c r="QMA6" s="372"/>
      <c r="QMB6" s="372"/>
      <c r="QMC6" s="372"/>
      <c r="QMD6" s="372"/>
      <c r="QME6" s="372"/>
      <c r="QMF6" s="372"/>
      <c r="QMG6" s="372"/>
      <c r="QMH6" s="372"/>
      <c r="QMI6" s="372"/>
      <c r="QMJ6" s="372"/>
      <c r="QMK6" s="372"/>
      <c r="QML6" s="372"/>
      <c r="QMM6" s="372"/>
      <c r="QMN6" s="372"/>
      <c r="QMO6" s="372"/>
      <c r="QMP6" s="372"/>
      <c r="QMQ6" s="372"/>
      <c r="QMR6" s="372"/>
      <c r="QMS6" s="372"/>
      <c r="QMT6" s="372"/>
      <c r="QMU6" s="372"/>
      <c r="QMV6" s="372"/>
      <c r="QMW6" s="372"/>
      <c r="QMX6" s="372"/>
      <c r="QMY6" s="372"/>
      <c r="QMZ6" s="372"/>
      <c r="QNA6" s="372"/>
      <c r="QNB6" s="372"/>
      <c r="QNC6" s="372"/>
      <c r="QND6" s="372"/>
      <c r="QNE6" s="372"/>
      <c r="QNF6" s="372"/>
      <c r="QNG6" s="372"/>
      <c r="QNH6" s="372"/>
      <c r="QNI6" s="372"/>
      <c r="QNJ6" s="372"/>
      <c r="QNK6" s="372"/>
      <c r="QNL6" s="372"/>
      <c r="QNM6" s="372"/>
      <c r="QNN6" s="372"/>
      <c r="QNO6" s="372"/>
      <c r="QNP6" s="372"/>
      <c r="QNQ6" s="372"/>
      <c r="QNR6" s="372"/>
      <c r="QNS6" s="372"/>
      <c r="QNT6" s="372"/>
      <c r="QNU6" s="372"/>
      <c r="QNV6" s="372"/>
      <c r="QNW6" s="372"/>
      <c r="QNX6" s="372"/>
      <c r="QNY6" s="372"/>
      <c r="QNZ6" s="372"/>
      <c r="QOA6" s="372"/>
      <c r="QOB6" s="372"/>
      <c r="QOC6" s="372"/>
      <c r="QOD6" s="372"/>
      <c r="QOE6" s="372"/>
      <c r="QOF6" s="372"/>
      <c r="QOG6" s="372"/>
      <c r="QOH6" s="372"/>
      <c r="QOI6" s="372"/>
      <c r="QOJ6" s="372"/>
      <c r="QOK6" s="372"/>
      <c r="QOL6" s="372"/>
      <c r="QOM6" s="372"/>
      <c r="QON6" s="372"/>
      <c r="QOO6" s="372"/>
      <c r="QOP6" s="372"/>
      <c r="QOQ6" s="372"/>
      <c r="QOR6" s="372"/>
      <c r="QOS6" s="372"/>
      <c r="QOT6" s="372"/>
      <c r="QOU6" s="372"/>
      <c r="QOV6" s="372"/>
      <c r="QOW6" s="372"/>
      <c r="QOX6" s="372"/>
      <c r="QOY6" s="372"/>
      <c r="QOZ6" s="372"/>
      <c r="QPA6" s="372"/>
      <c r="QPB6" s="372"/>
      <c r="QPC6" s="372"/>
      <c r="QPD6" s="372"/>
      <c r="QPE6" s="372"/>
      <c r="QPF6" s="372"/>
      <c r="QPG6" s="372"/>
      <c r="QPH6" s="372"/>
      <c r="QPI6" s="372"/>
      <c r="QPJ6" s="372"/>
      <c r="QPK6" s="372"/>
      <c r="QPL6" s="372"/>
      <c r="QPM6" s="372"/>
      <c r="QPN6" s="372"/>
      <c r="QPO6" s="372"/>
      <c r="QPP6" s="372"/>
      <c r="QPQ6" s="372"/>
      <c r="QPR6" s="372"/>
      <c r="QPS6" s="372"/>
      <c r="QPT6" s="372"/>
      <c r="QPU6" s="372"/>
      <c r="QPV6" s="372"/>
      <c r="QPW6" s="372"/>
      <c r="QPX6" s="372"/>
      <c r="QPY6" s="372"/>
      <c r="QPZ6" s="372"/>
      <c r="QQA6" s="372"/>
      <c r="QQB6" s="372"/>
      <c r="QQC6" s="372"/>
      <c r="QQD6" s="372"/>
      <c r="QQE6" s="372"/>
      <c r="QQF6" s="372"/>
      <c r="QQG6" s="372"/>
      <c r="QQH6" s="372"/>
      <c r="QQI6" s="372"/>
      <c r="QQJ6" s="372"/>
      <c r="QQK6" s="372"/>
      <c r="QQL6" s="372"/>
      <c r="QQM6" s="372"/>
      <c r="QQN6" s="372"/>
      <c r="QQO6" s="372"/>
      <c r="QQP6" s="372"/>
      <c r="QQQ6" s="372"/>
      <c r="QQR6" s="372"/>
      <c r="QQS6" s="372"/>
      <c r="QQT6" s="372"/>
      <c r="QQU6" s="372"/>
      <c r="QQV6" s="372"/>
      <c r="QQW6" s="372"/>
      <c r="QQX6" s="372"/>
      <c r="QQY6" s="372"/>
      <c r="QQZ6" s="372"/>
      <c r="QRA6" s="372"/>
      <c r="QRB6" s="372"/>
      <c r="QRC6" s="372"/>
      <c r="QRD6" s="372"/>
      <c r="QRE6" s="372"/>
      <c r="QRF6" s="372"/>
      <c r="QRG6" s="372"/>
      <c r="QRH6" s="372"/>
      <c r="QRI6" s="372"/>
      <c r="QRJ6" s="372"/>
      <c r="QRK6" s="372"/>
      <c r="QRL6" s="372"/>
      <c r="QRM6" s="372"/>
      <c r="QRN6" s="372"/>
      <c r="QRO6" s="372"/>
      <c r="QRP6" s="372"/>
      <c r="QRQ6" s="372"/>
      <c r="QRR6" s="372"/>
      <c r="QRS6" s="372"/>
      <c r="QRT6" s="372"/>
      <c r="QRU6" s="372"/>
      <c r="QRV6" s="372"/>
      <c r="QRW6" s="372"/>
      <c r="QRX6" s="372"/>
      <c r="QRY6" s="372"/>
      <c r="QRZ6" s="372"/>
      <c r="QSA6" s="372"/>
      <c r="QSB6" s="372"/>
      <c r="QSC6" s="372"/>
      <c r="QSD6" s="372"/>
      <c r="QSE6" s="372"/>
      <c r="QSF6" s="372"/>
      <c r="QSG6" s="372"/>
      <c r="QSH6" s="372"/>
      <c r="QSI6" s="372"/>
      <c r="QSJ6" s="372"/>
      <c r="QSK6" s="372"/>
      <c r="QSL6" s="372"/>
      <c r="QSM6" s="372"/>
      <c r="QSN6" s="372"/>
      <c r="QSO6" s="372"/>
      <c r="QSP6" s="372"/>
      <c r="QSQ6" s="372"/>
      <c r="QSR6" s="372"/>
      <c r="QSS6" s="372"/>
      <c r="QST6" s="372"/>
      <c r="QSU6" s="372"/>
      <c r="QSV6" s="372"/>
      <c r="QSW6" s="372"/>
      <c r="QSX6" s="372"/>
      <c r="QSY6" s="372"/>
      <c r="QSZ6" s="372"/>
      <c r="QTA6" s="372"/>
      <c r="QTB6" s="372"/>
      <c r="QTC6" s="372"/>
      <c r="QTD6" s="372"/>
      <c r="QTE6" s="372"/>
      <c r="QTF6" s="372"/>
      <c r="QTG6" s="372"/>
      <c r="QTH6" s="372"/>
      <c r="QTI6" s="372"/>
      <c r="QTJ6" s="372"/>
      <c r="QTK6" s="372"/>
      <c r="QTL6" s="372"/>
      <c r="QTM6" s="372"/>
      <c r="QTN6" s="372"/>
      <c r="QTO6" s="372"/>
      <c r="QTP6" s="372"/>
      <c r="QTQ6" s="372"/>
      <c r="QTR6" s="372"/>
      <c r="QTS6" s="372"/>
      <c r="QTT6" s="372"/>
      <c r="QTU6" s="372"/>
      <c r="QTV6" s="372"/>
      <c r="QTW6" s="372"/>
      <c r="QTX6" s="372"/>
      <c r="QTY6" s="372"/>
      <c r="QTZ6" s="372"/>
      <c r="QUA6" s="372"/>
      <c r="QUB6" s="372"/>
      <c r="QUC6" s="372"/>
      <c r="QUD6" s="372"/>
      <c r="QUE6" s="372"/>
      <c r="QUF6" s="372"/>
      <c r="QUG6" s="372"/>
      <c r="QUH6" s="372"/>
      <c r="QUI6" s="372"/>
      <c r="QUJ6" s="372"/>
      <c r="QUK6" s="372"/>
      <c r="QUL6" s="372"/>
      <c r="QUM6" s="372"/>
      <c r="QUN6" s="372"/>
      <c r="QUO6" s="372"/>
      <c r="QUP6" s="372"/>
      <c r="QUQ6" s="372"/>
      <c r="QUR6" s="372"/>
      <c r="QUS6" s="372"/>
      <c r="QUT6" s="372"/>
      <c r="QUU6" s="372"/>
      <c r="QUV6" s="372"/>
      <c r="QUW6" s="372"/>
      <c r="QUX6" s="372"/>
      <c r="QUY6" s="372"/>
      <c r="QUZ6" s="372"/>
      <c r="QVA6" s="372"/>
      <c r="QVB6" s="372"/>
      <c r="QVC6" s="372"/>
      <c r="QVD6" s="372"/>
      <c r="QVE6" s="372"/>
      <c r="QVF6" s="372"/>
      <c r="QVG6" s="372"/>
      <c r="QVH6" s="372"/>
      <c r="QVI6" s="372"/>
      <c r="QVJ6" s="372"/>
      <c r="QVK6" s="372"/>
      <c r="QVL6" s="372"/>
      <c r="QVM6" s="372"/>
      <c r="QVN6" s="372"/>
      <c r="QVO6" s="372"/>
      <c r="QVP6" s="372"/>
      <c r="QVQ6" s="372"/>
      <c r="QVR6" s="372"/>
      <c r="QVS6" s="372"/>
      <c r="QVT6" s="372"/>
      <c r="QVU6" s="372"/>
      <c r="QVV6" s="372"/>
      <c r="QVW6" s="372"/>
      <c r="QVX6" s="372"/>
      <c r="QVY6" s="372"/>
      <c r="QVZ6" s="372"/>
      <c r="QWA6" s="372"/>
      <c r="QWB6" s="372"/>
      <c r="QWC6" s="372"/>
      <c r="QWD6" s="372"/>
      <c r="QWE6" s="372"/>
      <c r="QWF6" s="372"/>
      <c r="QWG6" s="372"/>
      <c r="QWH6" s="372"/>
      <c r="QWI6" s="372"/>
      <c r="QWJ6" s="372"/>
      <c r="QWK6" s="372"/>
      <c r="QWL6" s="372"/>
      <c r="QWM6" s="372"/>
      <c r="QWN6" s="372"/>
      <c r="QWO6" s="372"/>
      <c r="QWP6" s="372"/>
      <c r="QWQ6" s="372"/>
      <c r="QWR6" s="372"/>
      <c r="QWS6" s="372"/>
      <c r="QWT6" s="372"/>
      <c r="QWU6" s="372"/>
      <c r="QWV6" s="372"/>
      <c r="QWW6" s="372"/>
      <c r="QWX6" s="372"/>
      <c r="QWY6" s="372"/>
      <c r="QWZ6" s="372"/>
      <c r="QXA6" s="372"/>
      <c r="QXB6" s="372"/>
      <c r="QXC6" s="372"/>
      <c r="QXD6" s="372"/>
      <c r="QXE6" s="372"/>
      <c r="QXF6" s="372"/>
      <c r="QXG6" s="372"/>
      <c r="QXH6" s="372"/>
      <c r="QXI6" s="372"/>
      <c r="QXJ6" s="372"/>
      <c r="QXK6" s="372"/>
      <c r="QXL6" s="372"/>
      <c r="QXM6" s="372"/>
      <c r="QXN6" s="372"/>
      <c r="QXO6" s="372"/>
      <c r="QXP6" s="372"/>
      <c r="QXQ6" s="372"/>
      <c r="QXR6" s="372"/>
      <c r="QXS6" s="372"/>
      <c r="QXT6" s="372"/>
      <c r="QXU6" s="372"/>
      <c r="QXV6" s="372"/>
      <c r="QXW6" s="372"/>
      <c r="QXX6" s="372"/>
      <c r="QXY6" s="372"/>
      <c r="QXZ6" s="372"/>
      <c r="QYA6" s="372"/>
      <c r="QYB6" s="372"/>
      <c r="QYC6" s="372"/>
      <c r="QYD6" s="372"/>
      <c r="QYE6" s="372"/>
      <c r="QYF6" s="372"/>
      <c r="QYG6" s="372"/>
      <c r="QYH6" s="372"/>
      <c r="QYI6" s="372"/>
      <c r="QYJ6" s="372"/>
      <c r="QYK6" s="372"/>
      <c r="QYL6" s="372"/>
      <c r="QYM6" s="372"/>
      <c r="QYN6" s="372"/>
      <c r="QYO6" s="372"/>
      <c r="QYP6" s="372"/>
      <c r="QYQ6" s="372"/>
      <c r="QYR6" s="372"/>
      <c r="QYS6" s="372"/>
      <c r="QYT6" s="372"/>
      <c r="QYU6" s="372"/>
      <c r="QYV6" s="372"/>
      <c r="QYW6" s="372"/>
      <c r="QYX6" s="372"/>
      <c r="QYY6" s="372"/>
      <c r="QYZ6" s="372"/>
      <c r="QZA6" s="372"/>
      <c r="QZB6" s="372"/>
      <c r="QZC6" s="372"/>
      <c r="QZD6" s="372"/>
      <c r="QZE6" s="372"/>
      <c r="QZF6" s="372"/>
      <c r="QZG6" s="372"/>
      <c r="QZH6" s="372"/>
      <c r="QZI6" s="372"/>
      <c r="QZJ6" s="372"/>
      <c r="QZK6" s="372"/>
      <c r="QZL6" s="372"/>
      <c r="QZM6" s="372"/>
      <c r="QZN6" s="372"/>
      <c r="QZO6" s="372"/>
      <c r="QZP6" s="372"/>
      <c r="QZQ6" s="372"/>
      <c r="QZR6" s="372"/>
      <c r="QZS6" s="372"/>
      <c r="QZT6" s="372"/>
      <c r="QZU6" s="372"/>
      <c r="QZV6" s="372"/>
      <c r="QZW6" s="372"/>
      <c r="QZX6" s="372"/>
      <c r="QZY6" s="372"/>
      <c r="QZZ6" s="372"/>
      <c r="RAA6" s="372"/>
      <c r="RAB6" s="372"/>
      <c r="RAC6" s="372"/>
      <c r="RAD6" s="372"/>
      <c r="RAE6" s="372"/>
      <c r="RAF6" s="372"/>
      <c r="RAG6" s="372"/>
      <c r="RAH6" s="372"/>
      <c r="RAI6" s="372"/>
      <c r="RAJ6" s="372"/>
      <c r="RAK6" s="372"/>
      <c r="RAL6" s="372"/>
      <c r="RAM6" s="372"/>
      <c r="RAN6" s="372"/>
      <c r="RAO6" s="372"/>
      <c r="RAP6" s="372"/>
      <c r="RAQ6" s="372"/>
      <c r="RAR6" s="372"/>
      <c r="RAS6" s="372"/>
      <c r="RAT6" s="372"/>
      <c r="RAU6" s="372"/>
      <c r="RAV6" s="372"/>
      <c r="RAW6" s="372"/>
      <c r="RAX6" s="372"/>
      <c r="RAY6" s="372"/>
      <c r="RAZ6" s="372"/>
      <c r="RBA6" s="372"/>
      <c r="RBB6" s="372"/>
      <c r="RBC6" s="372"/>
      <c r="RBD6" s="372"/>
      <c r="RBE6" s="372"/>
      <c r="RBF6" s="372"/>
      <c r="RBG6" s="372"/>
      <c r="RBH6" s="372"/>
      <c r="RBI6" s="372"/>
      <c r="RBJ6" s="372"/>
      <c r="RBK6" s="372"/>
      <c r="RBL6" s="372"/>
      <c r="RBM6" s="372"/>
      <c r="RBN6" s="372"/>
      <c r="RBO6" s="372"/>
      <c r="RBP6" s="372"/>
      <c r="RBQ6" s="372"/>
      <c r="RBR6" s="372"/>
      <c r="RBS6" s="372"/>
      <c r="RBT6" s="372"/>
      <c r="RBU6" s="372"/>
      <c r="RBV6" s="372"/>
      <c r="RBW6" s="372"/>
      <c r="RBX6" s="372"/>
      <c r="RBY6" s="372"/>
      <c r="RBZ6" s="372"/>
      <c r="RCA6" s="372"/>
      <c r="RCB6" s="372"/>
      <c r="RCC6" s="372"/>
      <c r="RCD6" s="372"/>
      <c r="RCE6" s="372"/>
      <c r="RCF6" s="372"/>
      <c r="RCG6" s="372"/>
      <c r="RCH6" s="372"/>
      <c r="RCI6" s="372"/>
      <c r="RCJ6" s="372"/>
      <c r="RCK6" s="372"/>
      <c r="RCL6" s="372"/>
      <c r="RCM6" s="372"/>
      <c r="RCN6" s="372"/>
      <c r="RCO6" s="372"/>
      <c r="RCP6" s="372"/>
      <c r="RCQ6" s="372"/>
      <c r="RCR6" s="372"/>
      <c r="RCS6" s="372"/>
      <c r="RCT6" s="372"/>
      <c r="RCU6" s="372"/>
      <c r="RCV6" s="372"/>
      <c r="RCW6" s="372"/>
      <c r="RCX6" s="372"/>
      <c r="RCY6" s="372"/>
      <c r="RCZ6" s="372"/>
      <c r="RDA6" s="372"/>
      <c r="RDB6" s="372"/>
      <c r="RDC6" s="372"/>
      <c r="RDD6" s="372"/>
      <c r="RDE6" s="372"/>
      <c r="RDF6" s="372"/>
      <c r="RDG6" s="372"/>
      <c r="RDH6" s="372"/>
      <c r="RDI6" s="372"/>
      <c r="RDJ6" s="372"/>
      <c r="RDK6" s="372"/>
      <c r="RDL6" s="372"/>
      <c r="RDM6" s="372"/>
      <c r="RDN6" s="372"/>
      <c r="RDO6" s="372"/>
      <c r="RDP6" s="372"/>
      <c r="RDQ6" s="372"/>
      <c r="RDR6" s="372"/>
      <c r="RDS6" s="372"/>
      <c r="RDT6" s="372"/>
      <c r="RDU6" s="372"/>
      <c r="RDV6" s="372"/>
      <c r="RDW6" s="372"/>
      <c r="RDX6" s="372"/>
      <c r="RDY6" s="372"/>
      <c r="RDZ6" s="372"/>
      <c r="REA6" s="372"/>
      <c r="REB6" s="372"/>
      <c r="REC6" s="372"/>
      <c r="RED6" s="372"/>
      <c r="REE6" s="372"/>
      <c r="REF6" s="372"/>
      <c r="REG6" s="372"/>
      <c r="REH6" s="372"/>
      <c r="REI6" s="372"/>
      <c r="REJ6" s="372"/>
      <c r="REK6" s="372"/>
      <c r="REL6" s="372"/>
      <c r="REM6" s="372"/>
      <c r="REN6" s="372"/>
      <c r="REO6" s="372"/>
      <c r="REP6" s="372"/>
      <c r="REQ6" s="372"/>
      <c r="RER6" s="372"/>
      <c r="RES6" s="372"/>
      <c r="RET6" s="372"/>
      <c r="REU6" s="372"/>
      <c r="REV6" s="372"/>
      <c r="REW6" s="372"/>
      <c r="REX6" s="372"/>
      <c r="REY6" s="372"/>
      <c r="REZ6" s="372"/>
      <c r="RFA6" s="372"/>
      <c r="RFB6" s="372"/>
      <c r="RFC6" s="372"/>
      <c r="RFD6" s="372"/>
      <c r="RFE6" s="372"/>
      <c r="RFF6" s="372"/>
      <c r="RFG6" s="372"/>
      <c r="RFH6" s="372"/>
      <c r="RFI6" s="372"/>
      <c r="RFJ6" s="372"/>
      <c r="RFK6" s="372"/>
      <c r="RFL6" s="372"/>
      <c r="RFM6" s="372"/>
      <c r="RFN6" s="372"/>
      <c r="RFO6" s="372"/>
      <c r="RFP6" s="372"/>
      <c r="RFQ6" s="372"/>
      <c r="RFR6" s="372"/>
      <c r="RFS6" s="372"/>
      <c r="RFT6" s="372"/>
      <c r="RFU6" s="372"/>
      <c r="RFV6" s="372"/>
      <c r="RFW6" s="372"/>
      <c r="RFX6" s="372"/>
      <c r="RFY6" s="372"/>
      <c r="RFZ6" s="372"/>
      <c r="RGA6" s="372"/>
      <c r="RGB6" s="372"/>
      <c r="RGC6" s="372"/>
      <c r="RGD6" s="372"/>
      <c r="RGE6" s="372"/>
      <c r="RGF6" s="372"/>
      <c r="RGG6" s="372"/>
      <c r="RGH6" s="372"/>
      <c r="RGI6" s="372"/>
      <c r="RGJ6" s="372"/>
      <c r="RGK6" s="372"/>
      <c r="RGL6" s="372"/>
      <c r="RGM6" s="372"/>
      <c r="RGN6" s="372"/>
      <c r="RGO6" s="372"/>
      <c r="RGP6" s="372"/>
      <c r="RGQ6" s="372"/>
      <c r="RGR6" s="372"/>
      <c r="RGS6" s="372"/>
      <c r="RGT6" s="372"/>
      <c r="RGU6" s="372"/>
      <c r="RGV6" s="372"/>
      <c r="RGW6" s="372"/>
      <c r="RGX6" s="372"/>
      <c r="RGY6" s="372"/>
      <c r="RGZ6" s="372"/>
      <c r="RHA6" s="372"/>
      <c r="RHB6" s="372"/>
      <c r="RHC6" s="372"/>
      <c r="RHD6" s="372"/>
      <c r="RHE6" s="372"/>
      <c r="RHF6" s="372"/>
      <c r="RHG6" s="372"/>
      <c r="RHH6" s="372"/>
      <c r="RHI6" s="372"/>
      <c r="RHJ6" s="372"/>
      <c r="RHK6" s="372"/>
      <c r="RHL6" s="372"/>
      <c r="RHM6" s="372"/>
      <c r="RHN6" s="372"/>
      <c r="RHO6" s="372"/>
      <c r="RHP6" s="372"/>
      <c r="RHQ6" s="372"/>
      <c r="RHR6" s="372"/>
      <c r="RHS6" s="372"/>
      <c r="RHT6" s="372"/>
      <c r="RHU6" s="372"/>
      <c r="RHV6" s="372"/>
      <c r="RHW6" s="372"/>
      <c r="RHX6" s="372"/>
      <c r="RHY6" s="372"/>
      <c r="RHZ6" s="372"/>
      <c r="RIA6" s="372"/>
      <c r="RIB6" s="372"/>
      <c r="RIC6" s="372"/>
      <c r="RID6" s="372"/>
      <c r="RIE6" s="372"/>
      <c r="RIF6" s="372"/>
      <c r="RIG6" s="372"/>
      <c r="RIH6" s="372"/>
      <c r="RII6" s="372"/>
      <c r="RIJ6" s="372"/>
      <c r="RIK6" s="372"/>
      <c r="RIL6" s="372"/>
      <c r="RIM6" s="372"/>
      <c r="RIN6" s="372"/>
      <c r="RIO6" s="372"/>
      <c r="RIP6" s="372"/>
      <c r="RIQ6" s="372"/>
      <c r="RIR6" s="372"/>
      <c r="RIS6" s="372"/>
      <c r="RIT6" s="372"/>
      <c r="RIU6" s="372"/>
      <c r="RIV6" s="372"/>
      <c r="RIW6" s="372"/>
      <c r="RIX6" s="372"/>
      <c r="RIY6" s="372"/>
      <c r="RIZ6" s="372"/>
      <c r="RJA6" s="372"/>
      <c r="RJB6" s="372"/>
      <c r="RJC6" s="372"/>
      <c r="RJD6" s="372"/>
      <c r="RJE6" s="372"/>
      <c r="RJF6" s="372"/>
      <c r="RJG6" s="372"/>
      <c r="RJH6" s="372"/>
      <c r="RJI6" s="372"/>
      <c r="RJJ6" s="372"/>
      <c r="RJK6" s="372"/>
      <c r="RJL6" s="372"/>
      <c r="RJM6" s="372"/>
      <c r="RJN6" s="372"/>
      <c r="RJO6" s="372"/>
      <c r="RJP6" s="372"/>
      <c r="RJQ6" s="372"/>
      <c r="RJR6" s="372"/>
      <c r="RJS6" s="372"/>
      <c r="RJT6" s="372"/>
      <c r="RJU6" s="372"/>
      <c r="RJV6" s="372"/>
      <c r="RJW6" s="372"/>
      <c r="RJX6" s="372"/>
      <c r="RJY6" s="372"/>
      <c r="RJZ6" s="372"/>
      <c r="RKA6" s="372"/>
      <c r="RKB6" s="372"/>
      <c r="RKC6" s="372"/>
      <c r="RKD6" s="372"/>
      <c r="RKE6" s="372"/>
      <c r="RKF6" s="372"/>
      <c r="RKG6" s="372"/>
      <c r="RKH6" s="372"/>
      <c r="RKI6" s="372"/>
      <c r="RKJ6" s="372"/>
      <c r="RKK6" s="372"/>
      <c r="RKL6" s="372"/>
      <c r="RKM6" s="372"/>
      <c r="RKN6" s="372"/>
      <c r="RKO6" s="372"/>
      <c r="RKP6" s="372"/>
      <c r="RKQ6" s="372"/>
      <c r="RKR6" s="372"/>
      <c r="RKS6" s="372"/>
      <c r="RKT6" s="372"/>
      <c r="RKU6" s="372"/>
      <c r="RKV6" s="372"/>
      <c r="RKW6" s="372"/>
      <c r="RKX6" s="372"/>
      <c r="RKY6" s="372"/>
      <c r="RKZ6" s="372"/>
      <c r="RLA6" s="372"/>
      <c r="RLB6" s="372"/>
      <c r="RLC6" s="372"/>
      <c r="RLD6" s="372"/>
      <c r="RLE6" s="372"/>
      <c r="RLF6" s="372"/>
      <c r="RLG6" s="372"/>
      <c r="RLH6" s="372"/>
      <c r="RLI6" s="372"/>
      <c r="RLJ6" s="372"/>
      <c r="RLK6" s="372"/>
      <c r="RLL6" s="372"/>
      <c r="RLM6" s="372"/>
      <c r="RLN6" s="372"/>
      <c r="RLO6" s="372"/>
      <c r="RLP6" s="372"/>
      <c r="RLQ6" s="372"/>
      <c r="RLR6" s="372"/>
      <c r="RLS6" s="372"/>
      <c r="RLT6" s="372"/>
      <c r="RLU6" s="372"/>
      <c r="RLV6" s="372"/>
      <c r="RLW6" s="372"/>
      <c r="RLX6" s="372"/>
      <c r="RLY6" s="372"/>
      <c r="RLZ6" s="372"/>
      <c r="RMA6" s="372"/>
      <c r="RMB6" s="372"/>
      <c r="RMC6" s="372"/>
      <c r="RMD6" s="372"/>
      <c r="RME6" s="372"/>
      <c r="RMF6" s="372"/>
      <c r="RMG6" s="372"/>
      <c r="RMH6" s="372"/>
      <c r="RMI6" s="372"/>
      <c r="RMJ6" s="372"/>
      <c r="RMK6" s="372"/>
      <c r="RML6" s="372"/>
      <c r="RMM6" s="372"/>
      <c r="RMN6" s="372"/>
      <c r="RMO6" s="372"/>
      <c r="RMP6" s="372"/>
      <c r="RMQ6" s="372"/>
      <c r="RMR6" s="372"/>
      <c r="RMS6" s="372"/>
      <c r="RMT6" s="372"/>
      <c r="RMU6" s="372"/>
      <c r="RMV6" s="372"/>
      <c r="RMW6" s="372"/>
      <c r="RMX6" s="372"/>
      <c r="RMY6" s="372"/>
      <c r="RMZ6" s="372"/>
      <c r="RNA6" s="372"/>
      <c r="RNB6" s="372"/>
      <c r="RNC6" s="372"/>
      <c r="RND6" s="372"/>
      <c r="RNE6" s="372"/>
      <c r="RNF6" s="372"/>
      <c r="RNG6" s="372"/>
      <c r="RNH6" s="372"/>
      <c r="RNI6" s="372"/>
      <c r="RNJ6" s="372"/>
      <c r="RNK6" s="372"/>
      <c r="RNL6" s="372"/>
      <c r="RNM6" s="372"/>
      <c r="RNN6" s="372"/>
      <c r="RNO6" s="372"/>
      <c r="RNP6" s="372"/>
      <c r="RNQ6" s="372"/>
      <c r="RNR6" s="372"/>
      <c r="RNS6" s="372"/>
      <c r="RNT6" s="372"/>
      <c r="RNU6" s="372"/>
      <c r="RNV6" s="372"/>
      <c r="RNW6" s="372"/>
      <c r="RNX6" s="372"/>
      <c r="RNY6" s="372"/>
      <c r="RNZ6" s="372"/>
      <c r="ROA6" s="372"/>
      <c r="ROB6" s="372"/>
      <c r="ROC6" s="372"/>
      <c r="ROD6" s="372"/>
      <c r="ROE6" s="372"/>
      <c r="ROF6" s="372"/>
      <c r="ROG6" s="372"/>
      <c r="ROH6" s="372"/>
      <c r="ROI6" s="372"/>
      <c r="ROJ6" s="372"/>
      <c r="ROK6" s="372"/>
      <c r="ROL6" s="372"/>
      <c r="ROM6" s="372"/>
      <c r="RON6" s="372"/>
      <c r="ROO6" s="372"/>
      <c r="ROP6" s="372"/>
      <c r="ROQ6" s="372"/>
      <c r="ROR6" s="372"/>
      <c r="ROS6" s="372"/>
      <c r="ROT6" s="372"/>
      <c r="ROU6" s="372"/>
      <c r="ROV6" s="372"/>
      <c r="ROW6" s="372"/>
      <c r="ROX6" s="372"/>
      <c r="ROY6" s="372"/>
      <c r="ROZ6" s="372"/>
      <c r="RPA6" s="372"/>
      <c r="RPB6" s="372"/>
      <c r="RPC6" s="372"/>
      <c r="RPD6" s="372"/>
      <c r="RPE6" s="372"/>
      <c r="RPF6" s="372"/>
      <c r="RPG6" s="372"/>
      <c r="RPH6" s="372"/>
      <c r="RPI6" s="372"/>
      <c r="RPJ6" s="372"/>
      <c r="RPK6" s="372"/>
      <c r="RPL6" s="372"/>
      <c r="RPM6" s="372"/>
      <c r="RPN6" s="372"/>
      <c r="RPO6" s="372"/>
      <c r="RPP6" s="372"/>
      <c r="RPQ6" s="372"/>
      <c r="RPR6" s="372"/>
      <c r="RPS6" s="372"/>
      <c r="RPT6" s="372"/>
      <c r="RPU6" s="372"/>
      <c r="RPV6" s="372"/>
      <c r="RPW6" s="372"/>
      <c r="RPX6" s="372"/>
      <c r="RPY6" s="372"/>
      <c r="RPZ6" s="372"/>
      <c r="RQA6" s="372"/>
      <c r="RQB6" s="372"/>
      <c r="RQC6" s="372"/>
      <c r="RQD6" s="372"/>
      <c r="RQE6" s="372"/>
      <c r="RQF6" s="372"/>
      <c r="RQG6" s="372"/>
      <c r="RQH6" s="372"/>
      <c r="RQI6" s="372"/>
      <c r="RQJ6" s="372"/>
      <c r="RQK6" s="372"/>
      <c r="RQL6" s="372"/>
      <c r="RQM6" s="372"/>
      <c r="RQN6" s="372"/>
      <c r="RQO6" s="372"/>
      <c r="RQP6" s="372"/>
      <c r="RQQ6" s="372"/>
      <c r="RQR6" s="372"/>
      <c r="RQS6" s="372"/>
      <c r="RQT6" s="372"/>
      <c r="RQU6" s="372"/>
      <c r="RQV6" s="372"/>
      <c r="RQW6" s="372"/>
      <c r="RQX6" s="372"/>
      <c r="RQY6" s="372"/>
      <c r="RQZ6" s="372"/>
      <c r="RRA6" s="372"/>
      <c r="RRB6" s="372"/>
      <c r="RRC6" s="372"/>
      <c r="RRD6" s="372"/>
      <c r="RRE6" s="372"/>
      <c r="RRF6" s="372"/>
      <c r="RRG6" s="372"/>
      <c r="RRH6" s="372"/>
      <c r="RRI6" s="372"/>
      <c r="RRJ6" s="372"/>
      <c r="RRK6" s="372"/>
      <c r="RRL6" s="372"/>
      <c r="RRM6" s="372"/>
      <c r="RRN6" s="372"/>
      <c r="RRO6" s="372"/>
      <c r="RRP6" s="372"/>
      <c r="RRQ6" s="372"/>
      <c r="RRR6" s="372"/>
      <c r="RRS6" s="372"/>
      <c r="RRT6" s="372"/>
      <c r="RRU6" s="372"/>
      <c r="RRV6" s="372"/>
      <c r="RRW6" s="372"/>
      <c r="RRX6" s="372"/>
      <c r="RRY6" s="372"/>
      <c r="RRZ6" s="372"/>
      <c r="RSA6" s="372"/>
      <c r="RSB6" s="372"/>
      <c r="RSC6" s="372"/>
      <c r="RSD6" s="372"/>
      <c r="RSE6" s="372"/>
      <c r="RSF6" s="372"/>
      <c r="RSG6" s="372"/>
      <c r="RSH6" s="372"/>
      <c r="RSI6" s="372"/>
      <c r="RSJ6" s="372"/>
      <c r="RSK6" s="372"/>
      <c r="RSL6" s="372"/>
      <c r="RSM6" s="372"/>
      <c r="RSN6" s="372"/>
      <c r="RSO6" s="372"/>
      <c r="RSP6" s="372"/>
      <c r="RSQ6" s="372"/>
      <c r="RSR6" s="372"/>
      <c r="RSS6" s="372"/>
      <c r="RST6" s="372"/>
      <c r="RSU6" s="372"/>
      <c r="RSV6" s="372"/>
      <c r="RSW6" s="372"/>
      <c r="RSX6" s="372"/>
      <c r="RSY6" s="372"/>
      <c r="RSZ6" s="372"/>
      <c r="RTA6" s="372"/>
      <c r="RTB6" s="372"/>
      <c r="RTC6" s="372"/>
      <c r="RTD6" s="372"/>
      <c r="RTE6" s="372"/>
      <c r="RTF6" s="372"/>
      <c r="RTG6" s="372"/>
      <c r="RTH6" s="372"/>
      <c r="RTI6" s="372"/>
      <c r="RTJ6" s="372"/>
      <c r="RTK6" s="372"/>
      <c r="RTL6" s="372"/>
      <c r="RTM6" s="372"/>
      <c r="RTN6" s="372"/>
      <c r="RTO6" s="372"/>
      <c r="RTP6" s="372"/>
      <c r="RTQ6" s="372"/>
      <c r="RTR6" s="372"/>
      <c r="RTS6" s="372"/>
      <c r="RTT6" s="372"/>
      <c r="RTU6" s="372"/>
      <c r="RTV6" s="372"/>
      <c r="RTW6" s="372"/>
      <c r="RTX6" s="372"/>
      <c r="RTY6" s="372"/>
      <c r="RTZ6" s="372"/>
      <c r="RUA6" s="372"/>
      <c r="RUB6" s="372"/>
      <c r="RUC6" s="372"/>
      <c r="RUD6" s="372"/>
      <c r="RUE6" s="372"/>
      <c r="RUF6" s="372"/>
      <c r="RUG6" s="372"/>
      <c r="RUH6" s="372"/>
      <c r="RUI6" s="372"/>
      <c r="RUJ6" s="372"/>
      <c r="RUK6" s="372"/>
      <c r="RUL6" s="372"/>
      <c r="RUM6" s="372"/>
      <c r="RUN6" s="372"/>
      <c r="RUO6" s="372"/>
      <c r="RUP6" s="372"/>
      <c r="RUQ6" s="372"/>
      <c r="RUR6" s="372"/>
      <c r="RUS6" s="372"/>
      <c r="RUT6" s="372"/>
      <c r="RUU6" s="372"/>
      <c r="RUV6" s="372"/>
      <c r="RUW6" s="372"/>
      <c r="RUX6" s="372"/>
      <c r="RUY6" s="372"/>
      <c r="RUZ6" s="372"/>
      <c r="RVA6" s="372"/>
      <c r="RVB6" s="372"/>
      <c r="RVC6" s="372"/>
      <c r="RVD6" s="372"/>
      <c r="RVE6" s="372"/>
      <c r="RVF6" s="372"/>
      <c r="RVG6" s="372"/>
      <c r="RVH6" s="372"/>
      <c r="RVI6" s="372"/>
      <c r="RVJ6" s="372"/>
      <c r="RVK6" s="372"/>
      <c r="RVL6" s="372"/>
      <c r="RVM6" s="372"/>
      <c r="RVN6" s="372"/>
      <c r="RVO6" s="372"/>
      <c r="RVP6" s="372"/>
      <c r="RVQ6" s="372"/>
      <c r="RVR6" s="372"/>
      <c r="RVS6" s="372"/>
      <c r="RVT6" s="372"/>
      <c r="RVU6" s="372"/>
      <c r="RVV6" s="372"/>
      <c r="RVW6" s="372"/>
      <c r="RVX6" s="372"/>
      <c r="RVY6" s="372"/>
      <c r="RVZ6" s="372"/>
      <c r="RWA6" s="372"/>
      <c r="RWB6" s="372"/>
      <c r="RWC6" s="372"/>
      <c r="RWD6" s="372"/>
      <c r="RWE6" s="372"/>
      <c r="RWF6" s="372"/>
      <c r="RWG6" s="372"/>
      <c r="RWH6" s="372"/>
      <c r="RWI6" s="372"/>
      <c r="RWJ6" s="372"/>
      <c r="RWK6" s="372"/>
      <c r="RWL6" s="372"/>
      <c r="RWM6" s="372"/>
      <c r="RWN6" s="372"/>
      <c r="RWO6" s="372"/>
      <c r="RWP6" s="372"/>
      <c r="RWQ6" s="372"/>
      <c r="RWR6" s="372"/>
      <c r="RWS6" s="372"/>
      <c r="RWT6" s="372"/>
      <c r="RWU6" s="372"/>
      <c r="RWV6" s="372"/>
      <c r="RWW6" s="372"/>
      <c r="RWX6" s="372"/>
      <c r="RWY6" s="372"/>
      <c r="RWZ6" s="372"/>
      <c r="RXA6" s="372"/>
      <c r="RXB6" s="372"/>
      <c r="RXC6" s="372"/>
      <c r="RXD6" s="372"/>
      <c r="RXE6" s="372"/>
      <c r="RXF6" s="372"/>
      <c r="RXG6" s="372"/>
      <c r="RXH6" s="372"/>
      <c r="RXI6" s="372"/>
      <c r="RXJ6" s="372"/>
      <c r="RXK6" s="372"/>
      <c r="RXL6" s="372"/>
      <c r="RXM6" s="372"/>
      <c r="RXN6" s="372"/>
      <c r="RXO6" s="372"/>
      <c r="RXP6" s="372"/>
      <c r="RXQ6" s="372"/>
      <c r="RXR6" s="372"/>
      <c r="RXS6" s="372"/>
      <c r="RXT6" s="372"/>
      <c r="RXU6" s="372"/>
      <c r="RXV6" s="372"/>
      <c r="RXW6" s="372"/>
      <c r="RXX6" s="372"/>
      <c r="RXY6" s="372"/>
      <c r="RXZ6" s="372"/>
      <c r="RYA6" s="372"/>
      <c r="RYB6" s="372"/>
      <c r="RYC6" s="372"/>
      <c r="RYD6" s="372"/>
      <c r="RYE6" s="372"/>
      <c r="RYF6" s="372"/>
      <c r="RYG6" s="372"/>
      <c r="RYH6" s="372"/>
      <c r="RYI6" s="372"/>
      <c r="RYJ6" s="372"/>
      <c r="RYK6" s="372"/>
      <c r="RYL6" s="372"/>
      <c r="RYM6" s="372"/>
      <c r="RYN6" s="372"/>
      <c r="RYO6" s="372"/>
      <c r="RYP6" s="372"/>
      <c r="RYQ6" s="372"/>
      <c r="RYR6" s="372"/>
      <c r="RYS6" s="372"/>
      <c r="RYT6" s="372"/>
      <c r="RYU6" s="372"/>
      <c r="RYV6" s="372"/>
      <c r="RYW6" s="372"/>
      <c r="RYX6" s="372"/>
      <c r="RYY6" s="372"/>
      <c r="RYZ6" s="372"/>
      <c r="RZA6" s="372"/>
      <c r="RZB6" s="372"/>
      <c r="RZC6" s="372"/>
      <c r="RZD6" s="372"/>
      <c r="RZE6" s="372"/>
      <c r="RZF6" s="372"/>
      <c r="RZG6" s="372"/>
      <c r="RZH6" s="372"/>
      <c r="RZI6" s="372"/>
      <c r="RZJ6" s="372"/>
      <c r="RZK6" s="372"/>
      <c r="RZL6" s="372"/>
      <c r="RZM6" s="372"/>
      <c r="RZN6" s="372"/>
      <c r="RZO6" s="372"/>
      <c r="RZP6" s="372"/>
      <c r="RZQ6" s="372"/>
      <c r="RZR6" s="372"/>
      <c r="RZS6" s="372"/>
      <c r="RZT6" s="372"/>
      <c r="RZU6" s="372"/>
      <c r="RZV6" s="372"/>
      <c r="RZW6" s="372"/>
      <c r="RZX6" s="372"/>
      <c r="RZY6" s="372"/>
      <c r="RZZ6" s="372"/>
      <c r="SAA6" s="372"/>
      <c r="SAB6" s="372"/>
      <c r="SAC6" s="372"/>
      <c r="SAD6" s="372"/>
      <c r="SAE6" s="372"/>
      <c r="SAF6" s="372"/>
      <c r="SAG6" s="372"/>
      <c r="SAH6" s="372"/>
      <c r="SAI6" s="372"/>
      <c r="SAJ6" s="372"/>
      <c r="SAK6" s="372"/>
      <c r="SAL6" s="372"/>
      <c r="SAM6" s="372"/>
      <c r="SAN6" s="372"/>
      <c r="SAO6" s="372"/>
      <c r="SAP6" s="372"/>
      <c r="SAQ6" s="372"/>
      <c r="SAR6" s="372"/>
      <c r="SAS6" s="372"/>
      <c r="SAT6" s="372"/>
      <c r="SAU6" s="372"/>
      <c r="SAV6" s="372"/>
      <c r="SAW6" s="372"/>
      <c r="SAX6" s="372"/>
      <c r="SAY6" s="372"/>
      <c r="SAZ6" s="372"/>
      <c r="SBA6" s="372"/>
      <c r="SBB6" s="372"/>
      <c r="SBC6" s="372"/>
      <c r="SBD6" s="372"/>
      <c r="SBE6" s="372"/>
      <c r="SBF6" s="372"/>
      <c r="SBG6" s="372"/>
      <c r="SBH6" s="372"/>
      <c r="SBI6" s="372"/>
      <c r="SBJ6" s="372"/>
      <c r="SBK6" s="372"/>
      <c r="SBL6" s="372"/>
      <c r="SBM6" s="372"/>
      <c r="SBN6" s="372"/>
      <c r="SBO6" s="372"/>
      <c r="SBP6" s="372"/>
      <c r="SBQ6" s="372"/>
      <c r="SBR6" s="372"/>
      <c r="SBS6" s="372"/>
      <c r="SBT6" s="372"/>
      <c r="SBU6" s="372"/>
      <c r="SBV6" s="372"/>
      <c r="SBW6" s="372"/>
      <c r="SBX6" s="372"/>
      <c r="SBY6" s="372"/>
      <c r="SBZ6" s="372"/>
      <c r="SCA6" s="372"/>
      <c r="SCB6" s="372"/>
      <c r="SCC6" s="372"/>
      <c r="SCD6" s="372"/>
      <c r="SCE6" s="372"/>
      <c r="SCF6" s="372"/>
      <c r="SCG6" s="372"/>
      <c r="SCH6" s="372"/>
      <c r="SCI6" s="372"/>
      <c r="SCJ6" s="372"/>
      <c r="SCK6" s="372"/>
      <c r="SCL6" s="372"/>
      <c r="SCM6" s="372"/>
      <c r="SCN6" s="372"/>
      <c r="SCO6" s="372"/>
      <c r="SCP6" s="372"/>
      <c r="SCQ6" s="372"/>
      <c r="SCR6" s="372"/>
      <c r="SCS6" s="372"/>
      <c r="SCT6" s="372"/>
      <c r="SCU6" s="372"/>
      <c r="SCV6" s="372"/>
      <c r="SCW6" s="372"/>
      <c r="SCX6" s="372"/>
      <c r="SCY6" s="372"/>
      <c r="SCZ6" s="372"/>
      <c r="SDA6" s="372"/>
      <c r="SDB6" s="372"/>
      <c r="SDC6" s="372"/>
      <c r="SDD6" s="372"/>
      <c r="SDE6" s="372"/>
      <c r="SDF6" s="372"/>
      <c r="SDG6" s="372"/>
      <c r="SDH6" s="372"/>
      <c r="SDI6" s="372"/>
      <c r="SDJ6" s="372"/>
      <c r="SDK6" s="372"/>
      <c r="SDL6" s="372"/>
      <c r="SDM6" s="372"/>
      <c r="SDN6" s="372"/>
      <c r="SDO6" s="372"/>
      <c r="SDP6" s="372"/>
      <c r="SDQ6" s="372"/>
      <c r="SDR6" s="372"/>
      <c r="SDS6" s="372"/>
      <c r="SDT6" s="372"/>
      <c r="SDU6" s="372"/>
      <c r="SDV6" s="372"/>
      <c r="SDW6" s="372"/>
      <c r="SDX6" s="372"/>
      <c r="SDY6" s="372"/>
      <c r="SDZ6" s="372"/>
      <c r="SEA6" s="372"/>
      <c r="SEB6" s="372"/>
      <c r="SEC6" s="372"/>
      <c r="SED6" s="372"/>
      <c r="SEE6" s="372"/>
      <c r="SEF6" s="372"/>
      <c r="SEG6" s="372"/>
      <c r="SEH6" s="372"/>
      <c r="SEI6" s="372"/>
      <c r="SEJ6" s="372"/>
      <c r="SEK6" s="372"/>
      <c r="SEL6" s="372"/>
      <c r="SEM6" s="372"/>
      <c r="SEN6" s="372"/>
      <c r="SEO6" s="372"/>
      <c r="SEP6" s="372"/>
      <c r="SEQ6" s="372"/>
      <c r="SER6" s="372"/>
      <c r="SES6" s="372"/>
      <c r="SET6" s="372"/>
      <c r="SEU6" s="372"/>
      <c r="SEV6" s="372"/>
      <c r="SEW6" s="372"/>
      <c r="SEX6" s="372"/>
      <c r="SEY6" s="372"/>
      <c r="SEZ6" s="372"/>
      <c r="SFA6" s="372"/>
      <c r="SFB6" s="372"/>
      <c r="SFC6" s="372"/>
      <c r="SFD6" s="372"/>
      <c r="SFE6" s="372"/>
      <c r="SFF6" s="372"/>
      <c r="SFG6" s="372"/>
      <c r="SFH6" s="372"/>
      <c r="SFI6" s="372"/>
      <c r="SFJ6" s="372"/>
      <c r="SFK6" s="372"/>
      <c r="SFL6" s="372"/>
      <c r="SFM6" s="372"/>
      <c r="SFN6" s="372"/>
      <c r="SFO6" s="372"/>
      <c r="SFP6" s="372"/>
      <c r="SFQ6" s="372"/>
      <c r="SFR6" s="372"/>
      <c r="SFS6" s="372"/>
      <c r="SFT6" s="372"/>
      <c r="SFU6" s="372"/>
      <c r="SFV6" s="372"/>
      <c r="SFW6" s="372"/>
      <c r="SFX6" s="372"/>
      <c r="SFY6" s="372"/>
      <c r="SFZ6" s="372"/>
      <c r="SGA6" s="372"/>
      <c r="SGB6" s="372"/>
      <c r="SGC6" s="372"/>
      <c r="SGD6" s="372"/>
      <c r="SGE6" s="372"/>
      <c r="SGF6" s="372"/>
      <c r="SGG6" s="372"/>
      <c r="SGH6" s="372"/>
      <c r="SGI6" s="372"/>
      <c r="SGJ6" s="372"/>
      <c r="SGK6" s="372"/>
      <c r="SGL6" s="372"/>
      <c r="SGM6" s="372"/>
      <c r="SGN6" s="372"/>
      <c r="SGO6" s="372"/>
      <c r="SGP6" s="372"/>
      <c r="SGQ6" s="372"/>
      <c r="SGR6" s="372"/>
      <c r="SGS6" s="372"/>
      <c r="SGT6" s="372"/>
      <c r="SGU6" s="372"/>
      <c r="SGV6" s="372"/>
      <c r="SGW6" s="372"/>
      <c r="SGX6" s="372"/>
      <c r="SGY6" s="372"/>
      <c r="SGZ6" s="372"/>
      <c r="SHA6" s="372"/>
      <c r="SHB6" s="372"/>
      <c r="SHC6" s="372"/>
      <c r="SHD6" s="372"/>
      <c r="SHE6" s="372"/>
      <c r="SHF6" s="372"/>
      <c r="SHG6" s="372"/>
      <c r="SHH6" s="372"/>
      <c r="SHI6" s="372"/>
      <c r="SHJ6" s="372"/>
      <c r="SHK6" s="372"/>
      <c r="SHL6" s="372"/>
      <c r="SHM6" s="372"/>
      <c r="SHN6" s="372"/>
      <c r="SHO6" s="372"/>
      <c r="SHP6" s="372"/>
      <c r="SHQ6" s="372"/>
      <c r="SHR6" s="372"/>
      <c r="SHS6" s="372"/>
      <c r="SHT6" s="372"/>
      <c r="SHU6" s="372"/>
      <c r="SHV6" s="372"/>
      <c r="SHW6" s="372"/>
      <c r="SHX6" s="372"/>
      <c r="SHY6" s="372"/>
      <c r="SHZ6" s="372"/>
      <c r="SIA6" s="372"/>
      <c r="SIB6" s="372"/>
      <c r="SIC6" s="372"/>
      <c r="SID6" s="372"/>
      <c r="SIE6" s="372"/>
      <c r="SIF6" s="372"/>
      <c r="SIG6" s="372"/>
      <c r="SIH6" s="372"/>
      <c r="SII6" s="372"/>
      <c r="SIJ6" s="372"/>
      <c r="SIK6" s="372"/>
      <c r="SIL6" s="372"/>
      <c r="SIM6" s="372"/>
      <c r="SIN6" s="372"/>
      <c r="SIO6" s="372"/>
      <c r="SIP6" s="372"/>
      <c r="SIQ6" s="372"/>
      <c r="SIR6" s="372"/>
      <c r="SIS6" s="372"/>
      <c r="SIT6" s="372"/>
      <c r="SIU6" s="372"/>
      <c r="SIV6" s="372"/>
      <c r="SIW6" s="372"/>
      <c r="SIX6" s="372"/>
      <c r="SIY6" s="372"/>
      <c r="SIZ6" s="372"/>
      <c r="SJA6" s="372"/>
      <c r="SJB6" s="372"/>
      <c r="SJC6" s="372"/>
      <c r="SJD6" s="372"/>
      <c r="SJE6" s="372"/>
      <c r="SJF6" s="372"/>
      <c r="SJG6" s="372"/>
      <c r="SJH6" s="372"/>
      <c r="SJI6" s="372"/>
      <c r="SJJ6" s="372"/>
      <c r="SJK6" s="372"/>
      <c r="SJL6" s="372"/>
      <c r="SJM6" s="372"/>
      <c r="SJN6" s="372"/>
      <c r="SJO6" s="372"/>
      <c r="SJP6" s="372"/>
      <c r="SJQ6" s="372"/>
      <c r="SJR6" s="372"/>
      <c r="SJS6" s="372"/>
      <c r="SJT6" s="372"/>
      <c r="SJU6" s="372"/>
      <c r="SJV6" s="372"/>
      <c r="SJW6" s="372"/>
      <c r="SJX6" s="372"/>
      <c r="SJY6" s="372"/>
      <c r="SJZ6" s="372"/>
      <c r="SKA6" s="372"/>
      <c r="SKB6" s="372"/>
      <c r="SKC6" s="372"/>
      <c r="SKD6" s="372"/>
      <c r="SKE6" s="372"/>
      <c r="SKF6" s="372"/>
      <c r="SKG6" s="372"/>
      <c r="SKH6" s="372"/>
      <c r="SKI6" s="372"/>
      <c r="SKJ6" s="372"/>
      <c r="SKK6" s="372"/>
      <c r="SKL6" s="372"/>
      <c r="SKM6" s="372"/>
      <c r="SKN6" s="372"/>
      <c r="SKO6" s="372"/>
      <c r="SKP6" s="372"/>
      <c r="SKQ6" s="372"/>
      <c r="SKR6" s="372"/>
      <c r="SKS6" s="372"/>
      <c r="SKT6" s="372"/>
      <c r="SKU6" s="372"/>
      <c r="SKV6" s="372"/>
      <c r="SKW6" s="372"/>
      <c r="SKX6" s="372"/>
      <c r="SKY6" s="372"/>
      <c r="SKZ6" s="372"/>
      <c r="SLA6" s="372"/>
      <c r="SLB6" s="372"/>
      <c r="SLC6" s="372"/>
      <c r="SLD6" s="372"/>
      <c r="SLE6" s="372"/>
      <c r="SLF6" s="372"/>
      <c r="SLG6" s="372"/>
      <c r="SLH6" s="372"/>
      <c r="SLI6" s="372"/>
      <c r="SLJ6" s="372"/>
      <c r="SLK6" s="372"/>
      <c r="SLL6" s="372"/>
      <c r="SLM6" s="372"/>
      <c r="SLN6" s="372"/>
      <c r="SLO6" s="372"/>
      <c r="SLP6" s="372"/>
      <c r="SLQ6" s="372"/>
      <c r="SLR6" s="372"/>
      <c r="SLS6" s="372"/>
      <c r="SLT6" s="372"/>
      <c r="SLU6" s="372"/>
      <c r="SLV6" s="372"/>
      <c r="SLW6" s="372"/>
      <c r="SLX6" s="372"/>
      <c r="SLY6" s="372"/>
      <c r="SLZ6" s="372"/>
      <c r="SMA6" s="372"/>
      <c r="SMB6" s="372"/>
      <c r="SMC6" s="372"/>
      <c r="SMD6" s="372"/>
      <c r="SME6" s="372"/>
      <c r="SMF6" s="372"/>
      <c r="SMG6" s="372"/>
      <c r="SMH6" s="372"/>
      <c r="SMI6" s="372"/>
      <c r="SMJ6" s="372"/>
      <c r="SMK6" s="372"/>
      <c r="SML6" s="372"/>
      <c r="SMM6" s="372"/>
      <c r="SMN6" s="372"/>
      <c r="SMO6" s="372"/>
      <c r="SMP6" s="372"/>
      <c r="SMQ6" s="372"/>
      <c r="SMR6" s="372"/>
      <c r="SMS6" s="372"/>
      <c r="SMT6" s="372"/>
      <c r="SMU6" s="372"/>
      <c r="SMV6" s="372"/>
      <c r="SMW6" s="372"/>
      <c r="SMX6" s="372"/>
      <c r="SMY6" s="372"/>
      <c r="SMZ6" s="372"/>
      <c r="SNA6" s="372"/>
      <c r="SNB6" s="372"/>
      <c r="SNC6" s="372"/>
      <c r="SND6" s="372"/>
      <c r="SNE6" s="372"/>
      <c r="SNF6" s="372"/>
      <c r="SNG6" s="372"/>
      <c r="SNH6" s="372"/>
      <c r="SNI6" s="372"/>
      <c r="SNJ6" s="372"/>
      <c r="SNK6" s="372"/>
      <c r="SNL6" s="372"/>
      <c r="SNM6" s="372"/>
      <c r="SNN6" s="372"/>
      <c r="SNO6" s="372"/>
      <c r="SNP6" s="372"/>
      <c r="SNQ6" s="372"/>
      <c r="SNR6" s="372"/>
      <c r="SNS6" s="372"/>
      <c r="SNT6" s="372"/>
      <c r="SNU6" s="372"/>
      <c r="SNV6" s="372"/>
      <c r="SNW6" s="372"/>
      <c r="SNX6" s="372"/>
      <c r="SNY6" s="372"/>
      <c r="SNZ6" s="372"/>
      <c r="SOA6" s="372"/>
      <c r="SOB6" s="372"/>
      <c r="SOC6" s="372"/>
      <c r="SOD6" s="372"/>
      <c r="SOE6" s="372"/>
      <c r="SOF6" s="372"/>
      <c r="SOG6" s="372"/>
      <c r="SOH6" s="372"/>
      <c r="SOI6" s="372"/>
      <c r="SOJ6" s="372"/>
      <c r="SOK6" s="372"/>
      <c r="SOL6" s="372"/>
      <c r="SOM6" s="372"/>
      <c r="SON6" s="372"/>
      <c r="SOO6" s="372"/>
      <c r="SOP6" s="372"/>
      <c r="SOQ6" s="372"/>
      <c r="SOR6" s="372"/>
      <c r="SOS6" s="372"/>
      <c r="SOT6" s="372"/>
      <c r="SOU6" s="372"/>
      <c r="SOV6" s="372"/>
      <c r="SOW6" s="372"/>
      <c r="SOX6" s="372"/>
      <c r="SOY6" s="372"/>
      <c r="SOZ6" s="372"/>
      <c r="SPA6" s="372"/>
      <c r="SPB6" s="372"/>
      <c r="SPC6" s="372"/>
      <c r="SPD6" s="372"/>
      <c r="SPE6" s="372"/>
      <c r="SPF6" s="372"/>
      <c r="SPG6" s="372"/>
      <c r="SPH6" s="372"/>
      <c r="SPI6" s="372"/>
      <c r="SPJ6" s="372"/>
      <c r="SPK6" s="372"/>
      <c r="SPL6" s="372"/>
      <c r="SPM6" s="372"/>
      <c r="SPN6" s="372"/>
      <c r="SPO6" s="372"/>
      <c r="SPP6" s="372"/>
      <c r="SPQ6" s="372"/>
      <c r="SPR6" s="372"/>
      <c r="SPS6" s="372"/>
      <c r="SPT6" s="372"/>
      <c r="SPU6" s="372"/>
      <c r="SPV6" s="372"/>
      <c r="SPW6" s="372"/>
      <c r="SPX6" s="372"/>
      <c r="SPY6" s="372"/>
      <c r="SPZ6" s="372"/>
      <c r="SQA6" s="372"/>
      <c r="SQB6" s="372"/>
      <c r="SQC6" s="372"/>
      <c r="SQD6" s="372"/>
      <c r="SQE6" s="372"/>
      <c r="SQF6" s="372"/>
      <c r="SQG6" s="372"/>
      <c r="SQH6" s="372"/>
      <c r="SQI6" s="372"/>
      <c r="SQJ6" s="372"/>
      <c r="SQK6" s="372"/>
      <c r="SQL6" s="372"/>
      <c r="SQM6" s="372"/>
      <c r="SQN6" s="372"/>
      <c r="SQO6" s="372"/>
      <c r="SQP6" s="372"/>
      <c r="SQQ6" s="372"/>
      <c r="SQR6" s="372"/>
      <c r="SQS6" s="372"/>
      <c r="SQT6" s="372"/>
      <c r="SQU6" s="372"/>
      <c r="SQV6" s="372"/>
      <c r="SQW6" s="372"/>
      <c r="SQX6" s="372"/>
      <c r="SQY6" s="372"/>
      <c r="SQZ6" s="372"/>
      <c r="SRA6" s="372"/>
      <c r="SRB6" s="372"/>
      <c r="SRC6" s="372"/>
      <c r="SRD6" s="372"/>
      <c r="SRE6" s="372"/>
      <c r="SRF6" s="372"/>
      <c r="SRG6" s="372"/>
      <c r="SRH6" s="372"/>
      <c r="SRI6" s="372"/>
      <c r="SRJ6" s="372"/>
      <c r="SRK6" s="372"/>
      <c r="SRL6" s="372"/>
      <c r="SRM6" s="372"/>
      <c r="SRN6" s="372"/>
      <c r="SRO6" s="372"/>
      <c r="SRP6" s="372"/>
      <c r="SRQ6" s="372"/>
      <c r="SRR6" s="372"/>
      <c r="SRS6" s="372"/>
      <c r="SRT6" s="372"/>
      <c r="SRU6" s="372"/>
      <c r="SRV6" s="372"/>
      <c r="SRW6" s="372"/>
      <c r="SRX6" s="372"/>
      <c r="SRY6" s="372"/>
      <c r="SRZ6" s="372"/>
      <c r="SSA6" s="372"/>
      <c r="SSB6" s="372"/>
      <c r="SSC6" s="372"/>
      <c r="SSD6" s="372"/>
      <c r="SSE6" s="372"/>
      <c r="SSF6" s="372"/>
      <c r="SSG6" s="372"/>
      <c r="SSH6" s="372"/>
      <c r="SSI6" s="372"/>
      <c r="SSJ6" s="372"/>
      <c r="SSK6" s="372"/>
      <c r="SSL6" s="372"/>
      <c r="SSM6" s="372"/>
      <c r="SSN6" s="372"/>
      <c r="SSO6" s="372"/>
      <c r="SSP6" s="372"/>
      <c r="SSQ6" s="372"/>
      <c r="SSR6" s="372"/>
      <c r="SSS6" s="372"/>
      <c r="SST6" s="372"/>
      <c r="SSU6" s="372"/>
      <c r="SSV6" s="372"/>
      <c r="SSW6" s="372"/>
      <c r="SSX6" s="372"/>
      <c r="SSY6" s="372"/>
      <c r="SSZ6" s="372"/>
      <c r="STA6" s="372"/>
      <c r="STB6" s="372"/>
      <c r="STC6" s="372"/>
      <c r="STD6" s="372"/>
      <c r="STE6" s="372"/>
      <c r="STF6" s="372"/>
      <c r="STG6" s="372"/>
      <c r="STH6" s="372"/>
      <c r="STI6" s="372"/>
      <c r="STJ6" s="372"/>
      <c r="STK6" s="372"/>
      <c r="STL6" s="372"/>
      <c r="STM6" s="372"/>
      <c r="STN6" s="372"/>
      <c r="STO6" s="372"/>
      <c r="STP6" s="372"/>
      <c r="STQ6" s="372"/>
      <c r="STR6" s="372"/>
      <c r="STS6" s="372"/>
      <c r="STT6" s="372"/>
      <c r="STU6" s="372"/>
      <c r="STV6" s="372"/>
      <c r="STW6" s="372"/>
      <c r="STX6" s="372"/>
      <c r="STY6" s="372"/>
      <c r="STZ6" s="372"/>
      <c r="SUA6" s="372"/>
      <c r="SUB6" s="372"/>
      <c r="SUC6" s="372"/>
      <c r="SUD6" s="372"/>
      <c r="SUE6" s="372"/>
      <c r="SUF6" s="372"/>
      <c r="SUG6" s="372"/>
      <c r="SUH6" s="372"/>
      <c r="SUI6" s="372"/>
      <c r="SUJ6" s="372"/>
      <c r="SUK6" s="372"/>
      <c r="SUL6" s="372"/>
      <c r="SUM6" s="372"/>
      <c r="SUN6" s="372"/>
      <c r="SUO6" s="372"/>
      <c r="SUP6" s="372"/>
      <c r="SUQ6" s="372"/>
      <c r="SUR6" s="372"/>
      <c r="SUS6" s="372"/>
      <c r="SUT6" s="372"/>
      <c r="SUU6" s="372"/>
      <c r="SUV6" s="372"/>
      <c r="SUW6" s="372"/>
      <c r="SUX6" s="372"/>
      <c r="SUY6" s="372"/>
      <c r="SUZ6" s="372"/>
      <c r="SVA6" s="372"/>
      <c r="SVB6" s="372"/>
      <c r="SVC6" s="372"/>
      <c r="SVD6" s="372"/>
      <c r="SVE6" s="372"/>
      <c r="SVF6" s="372"/>
      <c r="SVG6" s="372"/>
      <c r="SVH6" s="372"/>
      <c r="SVI6" s="372"/>
      <c r="SVJ6" s="372"/>
      <c r="SVK6" s="372"/>
      <c r="SVL6" s="372"/>
      <c r="SVM6" s="372"/>
      <c r="SVN6" s="372"/>
      <c r="SVO6" s="372"/>
      <c r="SVP6" s="372"/>
      <c r="SVQ6" s="372"/>
      <c r="SVR6" s="372"/>
      <c r="SVS6" s="372"/>
      <c r="SVT6" s="372"/>
      <c r="SVU6" s="372"/>
      <c r="SVV6" s="372"/>
      <c r="SVW6" s="372"/>
      <c r="SVX6" s="372"/>
      <c r="SVY6" s="372"/>
      <c r="SVZ6" s="372"/>
      <c r="SWA6" s="372"/>
      <c r="SWB6" s="372"/>
      <c r="SWC6" s="372"/>
      <c r="SWD6" s="372"/>
      <c r="SWE6" s="372"/>
      <c r="SWF6" s="372"/>
      <c r="SWG6" s="372"/>
      <c r="SWH6" s="372"/>
      <c r="SWI6" s="372"/>
      <c r="SWJ6" s="372"/>
      <c r="SWK6" s="372"/>
      <c r="SWL6" s="372"/>
      <c r="SWM6" s="372"/>
      <c r="SWN6" s="372"/>
      <c r="SWO6" s="372"/>
      <c r="SWP6" s="372"/>
      <c r="SWQ6" s="372"/>
      <c r="SWR6" s="372"/>
      <c r="SWS6" s="372"/>
      <c r="SWT6" s="372"/>
      <c r="SWU6" s="372"/>
      <c r="SWV6" s="372"/>
      <c r="SWW6" s="372"/>
      <c r="SWX6" s="372"/>
      <c r="SWY6" s="372"/>
      <c r="SWZ6" s="372"/>
      <c r="SXA6" s="372"/>
      <c r="SXB6" s="372"/>
      <c r="SXC6" s="372"/>
      <c r="SXD6" s="372"/>
      <c r="SXE6" s="372"/>
      <c r="SXF6" s="372"/>
      <c r="SXG6" s="372"/>
      <c r="SXH6" s="372"/>
      <c r="SXI6" s="372"/>
      <c r="SXJ6" s="372"/>
      <c r="SXK6" s="372"/>
      <c r="SXL6" s="372"/>
      <c r="SXM6" s="372"/>
      <c r="SXN6" s="372"/>
      <c r="SXO6" s="372"/>
      <c r="SXP6" s="372"/>
      <c r="SXQ6" s="372"/>
      <c r="SXR6" s="372"/>
      <c r="SXS6" s="372"/>
      <c r="SXT6" s="372"/>
      <c r="SXU6" s="372"/>
      <c r="SXV6" s="372"/>
      <c r="SXW6" s="372"/>
      <c r="SXX6" s="372"/>
      <c r="SXY6" s="372"/>
      <c r="SXZ6" s="372"/>
      <c r="SYA6" s="372"/>
      <c r="SYB6" s="372"/>
      <c r="SYC6" s="372"/>
      <c r="SYD6" s="372"/>
      <c r="SYE6" s="372"/>
      <c r="SYF6" s="372"/>
      <c r="SYG6" s="372"/>
      <c r="SYH6" s="372"/>
      <c r="SYI6" s="372"/>
      <c r="SYJ6" s="372"/>
      <c r="SYK6" s="372"/>
      <c r="SYL6" s="372"/>
      <c r="SYM6" s="372"/>
      <c r="SYN6" s="372"/>
      <c r="SYO6" s="372"/>
      <c r="SYP6" s="372"/>
      <c r="SYQ6" s="372"/>
      <c r="SYR6" s="372"/>
      <c r="SYS6" s="372"/>
      <c r="SYT6" s="372"/>
      <c r="SYU6" s="372"/>
      <c r="SYV6" s="372"/>
      <c r="SYW6" s="372"/>
      <c r="SYX6" s="372"/>
      <c r="SYY6" s="372"/>
      <c r="SYZ6" s="372"/>
      <c r="SZA6" s="372"/>
      <c r="SZB6" s="372"/>
      <c r="SZC6" s="372"/>
      <c r="SZD6" s="372"/>
      <c r="SZE6" s="372"/>
      <c r="SZF6" s="372"/>
      <c r="SZG6" s="372"/>
      <c r="SZH6" s="372"/>
      <c r="SZI6" s="372"/>
      <c r="SZJ6" s="372"/>
      <c r="SZK6" s="372"/>
      <c r="SZL6" s="372"/>
      <c r="SZM6" s="372"/>
      <c r="SZN6" s="372"/>
      <c r="SZO6" s="372"/>
      <c r="SZP6" s="372"/>
      <c r="SZQ6" s="372"/>
      <c r="SZR6" s="372"/>
      <c r="SZS6" s="372"/>
      <c r="SZT6" s="372"/>
      <c r="SZU6" s="372"/>
      <c r="SZV6" s="372"/>
      <c r="SZW6" s="372"/>
      <c r="SZX6" s="372"/>
      <c r="SZY6" s="372"/>
      <c r="SZZ6" s="372"/>
      <c r="TAA6" s="372"/>
      <c r="TAB6" s="372"/>
      <c r="TAC6" s="372"/>
      <c r="TAD6" s="372"/>
      <c r="TAE6" s="372"/>
      <c r="TAF6" s="372"/>
      <c r="TAG6" s="372"/>
      <c r="TAH6" s="372"/>
      <c r="TAI6" s="372"/>
      <c r="TAJ6" s="372"/>
      <c r="TAK6" s="372"/>
      <c r="TAL6" s="372"/>
      <c r="TAM6" s="372"/>
      <c r="TAN6" s="372"/>
      <c r="TAO6" s="372"/>
      <c r="TAP6" s="372"/>
      <c r="TAQ6" s="372"/>
      <c r="TAR6" s="372"/>
      <c r="TAS6" s="372"/>
      <c r="TAT6" s="372"/>
      <c r="TAU6" s="372"/>
      <c r="TAV6" s="372"/>
      <c r="TAW6" s="372"/>
      <c r="TAX6" s="372"/>
      <c r="TAY6" s="372"/>
      <c r="TAZ6" s="372"/>
      <c r="TBA6" s="372"/>
      <c r="TBB6" s="372"/>
      <c r="TBC6" s="372"/>
      <c r="TBD6" s="372"/>
      <c r="TBE6" s="372"/>
      <c r="TBF6" s="372"/>
      <c r="TBG6" s="372"/>
      <c r="TBH6" s="372"/>
      <c r="TBI6" s="372"/>
      <c r="TBJ6" s="372"/>
      <c r="TBK6" s="372"/>
      <c r="TBL6" s="372"/>
      <c r="TBM6" s="372"/>
      <c r="TBN6" s="372"/>
      <c r="TBO6" s="372"/>
      <c r="TBP6" s="372"/>
      <c r="TBQ6" s="372"/>
      <c r="TBR6" s="372"/>
      <c r="TBS6" s="372"/>
      <c r="TBT6" s="372"/>
      <c r="TBU6" s="372"/>
      <c r="TBV6" s="372"/>
      <c r="TBW6" s="372"/>
      <c r="TBX6" s="372"/>
      <c r="TBY6" s="372"/>
      <c r="TBZ6" s="372"/>
      <c r="TCA6" s="372"/>
      <c r="TCB6" s="372"/>
      <c r="TCC6" s="372"/>
      <c r="TCD6" s="372"/>
      <c r="TCE6" s="372"/>
      <c r="TCF6" s="372"/>
      <c r="TCG6" s="372"/>
      <c r="TCH6" s="372"/>
      <c r="TCI6" s="372"/>
      <c r="TCJ6" s="372"/>
      <c r="TCK6" s="372"/>
      <c r="TCL6" s="372"/>
      <c r="TCM6" s="372"/>
      <c r="TCN6" s="372"/>
      <c r="TCO6" s="372"/>
      <c r="TCP6" s="372"/>
      <c r="TCQ6" s="372"/>
      <c r="TCR6" s="372"/>
      <c r="TCS6" s="372"/>
      <c r="TCT6" s="372"/>
      <c r="TCU6" s="372"/>
      <c r="TCV6" s="372"/>
      <c r="TCW6" s="372"/>
      <c r="TCX6" s="372"/>
      <c r="TCY6" s="372"/>
      <c r="TCZ6" s="372"/>
      <c r="TDA6" s="372"/>
      <c r="TDB6" s="372"/>
      <c r="TDC6" s="372"/>
      <c r="TDD6" s="372"/>
      <c r="TDE6" s="372"/>
      <c r="TDF6" s="372"/>
      <c r="TDG6" s="372"/>
      <c r="TDH6" s="372"/>
      <c r="TDI6" s="372"/>
      <c r="TDJ6" s="372"/>
      <c r="TDK6" s="372"/>
      <c r="TDL6" s="372"/>
      <c r="TDM6" s="372"/>
      <c r="TDN6" s="372"/>
      <c r="TDO6" s="372"/>
      <c r="TDP6" s="372"/>
      <c r="TDQ6" s="372"/>
      <c r="TDR6" s="372"/>
      <c r="TDS6" s="372"/>
      <c r="TDT6" s="372"/>
      <c r="TDU6" s="372"/>
      <c r="TDV6" s="372"/>
      <c r="TDW6" s="372"/>
      <c r="TDX6" s="372"/>
      <c r="TDY6" s="372"/>
      <c r="TDZ6" s="372"/>
      <c r="TEA6" s="372"/>
      <c r="TEB6" s="372"/>
      <c r="TEC6" s="372"/>
      <c r="TED6" s="372"/>
      <c r="TEE6" s="372"/>
      <c r="TEF6" s="372"/>
      <c r="TEG6" s="372"/>
      <c r="TEH6" s="372"/>
      <c r="TEI6" s="372"/>
      <c r="TEJ6" s="372"/>
      <c r="TEK6" s="372"/>
      <c r="TEL6" s="372"/>
      <c r="TEM6" s="372"/>
      <c r="TEN6" s="372"/>
      <c r="TEO6" s="372"/>
      <c r="TEP6" s="372"/>
      <c r="TEQ6" s="372"/>
      <c r="TER6" s="372"/>
      <c r="TES6" s="372"/>
      <c r="TET6" s="372"/>
      <c r="TEU6" s="372"/>
      <c r="TEV6" s="372"/>
      <c r="TEW6" s="372"/>
      <c r="TEX6" s="372"/>
      <c r="TEY6" s="372"/>
      <c r="TEZ6" s="372"/>
      <c r="TFA6" s="372"/>
      <c r="TFB6" s="372"/>
      <c r="TFC6" s="372"/>
      <c r="TFD6" s="372"/>
      <c r="TFE6" s="372"/>
      <c r="TFF6" s="372"/>
      <c r="TFG6" s="372"/>
      <c r="TFH6" s="372"/>
      <c r="TFI6" s="372"/>
      <c r="TFJ6" s="372"/>
      <c r="TFK6" s="372"/>
      <c r="TFL6" s="372"/>
      <c r="TFM6" s="372"/>
      <c r="TFN6" s="372"/>
      <c r="TFO6" s="372"/>
      <c r="TFP6" s="372"/>
      <c r="TFQ6" s="372"/>
      <c r="TFR6" s="372"/>
      <c r="TFS6" s="372"/>
      <c r="TFT6" s="372"/>
      <c r="TFU6" s="372"/>
      <c r="TFV6" s="372"/>
      <c r="TFW6" s="372"/>
      <c r="TFX6" s="372"/>
      <c r="TFY6" s="372"/>
      <c r="TFZ6" s="372"/>
      <c r="TGA6" s="372"/>
      <c r="TGB6" s="372"/>
      <c r="TGC6" s="372"/>
      <c r="TGD6" s="372"/>
      <c r="TGE6" s="372"/>
      <c r="TGF6" s="372"/>
      <c r="TGG6" s="372"/>
      <c r="TGH6" s="372"/>
      <c r="TGI6" s="372"/>
      <c r="TGJ6" s="372"/>
      <c r="TGK6" s="372"/>
      <c r="TGL6" s="372"/>
      <c r="TGM6" s="372"/>
      <c r="TGN6" s="372"/>
      <c r="TGO6" s="372"/>
      <c r="TGP6" s="372"/>
      <c r="TGQ6" s="372"/>
      <c r="TGR6" s="372"/>
      <c r="TGS6" s="372"/>
      <c r="TGT6" s="372"/>
      <c r="TGU6" s="372"/>
      <c r="TGV6" s="372"/>
      <c r="TGW6" s="372"/>
      <c r="TGX6" s="372"/>
      <c r="TGY6" s="372"/>
      <c r="TGZ6" s="372"/>
      <c r="THA6" s="372"/>
      <c r="THB6" s="372"/>
      <c r="THC6" s="372"/>
      <c r="THD6" s="372"/>
      <c r="THE6" s="372"/>
      <c r="THF6" s="372"/>
      <c r="THG6" s="372"/>
      <c r="THH6" s="372"/>
      <c r="THI6" s="372"/>
      <c r="THJ6" s="372"/>
      <c r="THK6" s="372"/>
      <c r="THL6" s="372"/>
      <c r="THM6" s="372"/>
      <c r="THN6" s="372"/>
      <c r="THO6" s="372"/>
      <c r="THP6" s="372"/>
      <c r="THQ6" s="372"/>
      <c r="THR6" s="372"/>
      <c r="THS6" s="372"/>
      <c r="THT6" s="372"/>
      <c r="THU6" s="372"/>
      <c r="THV6" s="372"/>
      <c r="THW6" s="372"/>
      <c r="THX6" s="372"/>
      <c r="THY6" s="372"/>
      <c r="THZ6" s="372"/>
      <c r="TIA6" s="372"/>
      <c r="TIB6" s="372"/>
      <c r="TIC6" s="372"/>
      <c r="TID6" s="372"/>
      <c r="TIE6" s="372"/>
      <c r="TIF6" s="372"/>
      <c r="TIG6" s="372"/>
      <c r="TIH6" s="372"/>
      <c r="TII6" s="372"/>
      <c r="TIJ6" s="372"/>
      <c r="TIK6" s="372"/>
      <c r="TIL6" s="372"/>
      <c r="TIM6" s="372"/>
      <c r="TIN6" s="372"/>
      <c r="TIO6" s="372"/>
      <c r="TIP6" s="372"/>
      <c r="TIQ6" s="372"/>
      <c r="TIR6" s="372"/>
      <c r="TIS6" s="372"/>
      <c r="TIT6" s="372"/>
      <c r="TIU6" s="372"/>
      <c r="TIV6" s="372"/>
      <c r="TIW6" s="372"/>
      <c r="TIX6" s="372"/>
      <c r="TIY6" s="372"/>
      <c r="TIZ6" s="372"/>
      <c r="TJA6" s="372"/>
      <c r="TJB6" s="372"/>
      <c r="TJC6" s="372"/>
      <c r="TJD6" s="372"/>
      <c r="TJE6" s="372"/>
      <c r="TJF6" s="372"/>
      <c r="TJG6" s="372"/>
      <c r="TJH6" s="372"/>
      <c r="TJI6" s="372"/>
      <c r="TJJ6" s="372"/>
      <c r="TJK6" s="372"/>
      <c r="TJL6" s="372"/>
      <c r="TJM6" s="372"/>
      <c r="TJN6" s="372"/>
      <c r="TJO6" s="372"/>
      <c r="TJP6" s="372"/>
      <c r="TJQ6" s="372"/>
      <c r="TJR6" s="372"/>
      <c r="TJS6" s="372"/>
      <c r="TJT6" s="372"/>
      <c r="TJU6" s="372"/>
      <c r="TJV6" s="372"/>
      <c r="TJW6" s="372"/>
      <c r="TJX6" s="372"/>
      <c r="TJY6" s="372"/>
      <c r="TJZ6" s="372"/>
      <c r="TKA6" s="372"/>
      <c r="TKB6" s="372"/>
      <c r="TKC6" s="372"/>
      <c r="TKD6" s="372"/>
      <c r="TKE6" s="372"/>
      <c r="TKF6" s="372"/>
      <c r="TKG6" s="372"/>
      <c r="TKH6" s="372"/>
      <c r="TKI6" s="372"/>
      <c r="TKJ6" s="372"/>
      <c r="TKK6" s="372"/>
      <c r="TKL6" s="372"/>
      <c r="TKM6" s="372"/>
      <c r="TKN6" s="372"/>
      <c r="TKO6" s="372"/>
      <c r="TKP6" s="372"/>
      <c r="TKQ6" s="372"/>
      <c r="TKR6" s="372"/>
      <c r="TKS6" s="372"/>
      <c r="TKT6" s="372"/>
      <c r="TKU6" s="372"/>
      <c r="TKV6" s="372"/>
      <c r="TKW6" s="372"/>
      <c r="TKX6" s="372"/>
      <c r="TKY6" s="372"/>
      <c r="TKZ6" s="372"/>
      <c r="TLA6" s="372"/>
      <c r="TLB6" s="372"/>
      <c r="TLC6" s="372"/>
      <c r="TLD6" s="372"/>
      <c r="TLE6" s="372"/>
      <c r="TLF6" s="372"/>
      <c r="TLG6" s="372"/>
      <c r="TLH6" s="372"/>
      <c r="TLI6" s="372"/>
      <c r="TLJ6" s="372"/>
      <c r="TLK6" s="372"/>
      <c r="TLL6" s="372"/>
      <c r="TLM6" s="372"/>
      <c r="TLN6" s="372"/>
      <c r="TLO6" s="372"/>
      <c r="TLP6" s="372"/>
      <c r="TLQ6" s="372"/>
      <c r="TLR6" s="372"/>
      <c r="TLS6" s="372"/>
      <c r="TLT6" s="372"/>
      <c r="TLU6" s="372"/>
      <c r="TLV6" s="372"/>
      <c r="TLW6" s="372"/>
      <c r="TLX6" s="372"/>
      <c r="TLY6" s="372"/>
      <c r="TLZ6" s="372"/>
      <c r="TMA6" s="372"/>
      <c r="TMB6" s="372"/>
      <c r="TMC6" s="372"/>
      <c r="TMD6" s="372"/>
      <c r="TME6" s="372"/>
      <c r="TMF6" s="372"/>
      <c r="TMG6" s="372"/>
      <c r="TMH6" s="372"/>
      <c r="TMI6" s="372"/>
      <c r="TMJ6" s="372"/>
      <c r="TMK6" s="372"/>
      <c r="TML6" s="372"/>
      <c r="TMM6" s="372"/>
      <c r="TMN6" s="372"/>
      <c r="TMO6" s="372"/>
      <c r="TMP6" s="372"/>
      <c r="TMQ6" s="372"/>
      <c r="TMR6" s="372"/>
      <c r="TMS6" s="372"/>
      <c r="TMT6" s="372"/>
      <c r="TMU6" s="372"/>
      <c r="TMV6" s="372"/>
      <c r="TMW6" s="372"/>
      <c r="TMX6" s="372"/>
      <c r="TMY6" s="372"/>
      <c r="TMZ6" s="372"/>
      <c r="TNA6" s="372"/>
      <c r="TNB6" s="372"/>
      <c r="TNC6" s="372"/>
      <c r="TND6" s="372"/>
      <c r="TNE6" s="372"/>
      <c r="TNF6" s="372"/>
      <c r="TNG6" s="372"/>
      <c r="TNH6" s="372"/>
      <c r="TNI6" s="372"/>
      <c r="TNJ6" s="372"/>
      <c r="TNK6" s="372"/>
      <c r="TNL6" s="372"/>
      <c r="TNM6" s="372"/>
      <c r="TNN6" s="372"/>
      <c r="TNO6" s="372"/>
      <c r="TNP6" s="372"/>
      <c r="TNQ6" s="372"/>
      <c r="TNR6" s="372"/>
      <c r="TNS6" s="372"/>
      <c r="TNT6" s="372"/>
      <c r="TNU6" s="372"/>
      <c r="TNV6" s="372"/>
      <c r="TNW6" s="372"/>
      <c r="TNX6" s="372"/>
      <c r="TNY6" s="372"/>
      <c r="TNZ6" s="372"/>
      <c r="TOA6" s="372"/>
      <c r="TOB6" s="372"/>
      <c r="TOC6" s="372"/>
      <c r="TOD6" s="372"/>
      <c r="TOE6" s="372"/>
      <c r="TOF6" s="372"/>
      <c r="TOG6" s="372"/>
      <c r="TOH6" s="372"/>
      <c r="TOI6" s="372"/>
      <c r="TOJ6" s="372"/>
      <c r="TOK6" s="372"/>
      <c r="TOL6" s="372"/>
      <c r="TOM6" s="372"/>
      <c r="TON6" s="372"/>
      <c r="TOO6" s="372"/>
      <c r="TOP6" s="372"/>
      <c r="TOQ6" s="372"/>
      <c r="TOR6" s="372"/>
      <c r="TOS6" s="372"/>
      <c r="TOT6" s="372"/>
      <c r="TOU6" s="372"/>
      <c r="TOV6" s="372"/>
      <c r="TOW6" s="372"/>
      <c r="TOX6" s="372"/>
      <c r="TOY6" s="372"/>
      <c r="TOZ6" s="372"/>
      <c r="TPA6" s="372"/>
      <c r="TPB6" s="372"/>
      <c r="TPC6" s="372"/>
      <c r="TPD6" s="372"/>
      <c r="TPE6" s="372"/>
      <c r="TPF6" s="372"/>
      <c r="TPG6" s="372"/>
      <c r="TPH6" s="372"/>
      <c r="TPI6" s="372"/>
      <c r="TPJ6" s="372"/>
      <c r="TPK6" s="372"/>
      <c r="TPL6" s="372"/>
      <c r="TPM6" s="372"/>
      <c r="TPN6" s="372"/>
      <c r="TPO6" s="372"/>
      <c r="TPP6" s="372"/>
      <c r="TPQ6" s="372"/>
      <c r="TPR6" s="372"/>
      <c r="TPS6" s="372"/>
      <c r="TPT6" s="372"/>
      <c r="TPU6" s="372"/>
      <c r="TPV6" s="372"/>
      <c r="TPW6" s="372"/>
      <c r="TPX6" s="372"/>
      <c r="TPY6" s="372"/>
      <c r="TPZ6" s="372"/>
      <c r="TQA6" s="372"/>
      <c r="TQB6" s="372"/>
      <c r="TQC6" s="372"/>
      <c r="TQD6" s="372"/>
      <c r="TQE6" s="372"/>
      <c r="TQF6" s="372"/>
      <c r="TQG6" s="372"/>
      <c r="TQH6" s="372"/>
      <c r="TQI6" s="372"/>
      <c r="TQJ6" s="372"/>
      <c r="TQK6" s="372"/>
      <c r="TQL6" s="372"/>
      <c r="TQM6" s="372"/>
      <c r="TQN6" s="372"/>
      <c r="TQO6" s="372"/>
      <c r="TQP6" s="372"/>
      <c r="TQQ6" s="372"/>
      <c r="TQR6" s="372"/>
      <c r="TQS6" s="372"/>
      <c r="TQT6" s="372"/>
      <c r="TQU6" s="372"/>
      <c r="TQV6" s="372"/>
      <c r="TQW6" s="372"/>
      <c r="TQX6" s="372"/>
      <c r="TQY6" s="372"/>
      <c r="TQZ6" s="372"/>
      <c r="TRA6" s="372"/>
      <c r="TRB6" s="372"/>
      <c r="TRC6" s="372"/>
      <c r="TRD6" s="372"/>
      <c r="TRE6" s="372"/>
      <c r="TRF6" s="372"/>
      <c r="TRG6" s="372"/>
      <c r="TRH6" s="372"/>
      <c r="TRI6" s="372"/>
      <c r="TRJ6" s="372"/>
      <c r="TRK6" s="372"/>
      <c r="TRL6" s="372"/>
      <c r="TRM6" s="372"/>
      <c r="TRN6" s="372"/>
      <c r="TRO6" s="372"/>
      <c r="TRP6" s="372"/>
      <c r="TRQ6" s="372"/>
      <c r="TRR6" s="372"/>
      <c r="TRS6" s="372"/>
      <c r="TRT6" s="372"/>
      <c r="TRU6" s="372"/>
      <c r="TRV6" s="372"/>
      <c r="TRW6" s="372"/>
      <c r="TRX6" s="372"/>
      <c r="TRY6" s="372"/>
      <c r="TRZ6" s="372"/>
      <c r="TSA6" s="372"/>
      <c r="TSB6" s="372"/>
      <c r="TSC6" s="372"/>
      <c r="TSD6" s="372"/>
      <c r="TSE6" s="372"/>
      <c r="TSF6" s="372"/>
      <c r="TSG6" s="372"/>
      <c r="TSH6" s="372"/>
      <c r="TSI6" s="372"/>
      <c r="TSJ6" s="372"/>
      <c r="TSK6" s="372"/>
      <c r="TSL6" s="372"/>
      <c r="TSM6" s="372"/>
      <c r="TSN6" s="372"/>
      <c r="TSO6" s="372"/>
      <c r="TSP6" s="372"/>
      <c r="TSQ6" s="372"/>
      <c r="TSR6" s="372"/>
      <c r="TSS6" s="372"/>
      <c r="TST6" s="372"/>
      <c r="TSU6" s="372"/>
      <c r="TSV6" s="372"/>
      <c r="TSW6" s="372"/>
      <c r="TSX6" s="372"/>
      <c r="TSY6" s="372"/>
      <c r="TSZ6" s="372"/>
      <c r="TTA6" s="372"/>
      <c r="TTB6" s="372"/>
      <c r="TTC6" s="372"/>
      <c r="TTD6" s="372"/>
      <c r="TTE6" s="372"/>
      <c r="TTF6" s="372"/>
      <c r="TTG6" s="372"/>
      <c r="TTH6" s="372"/>
      <c r="TTI6" s="372"/>
      <c r="TTJ6" s="372"/>
      <c r="TTK6" s="372"/>
      <c r="TTL6" s="372"/>
      <c r="TTM6" s="372"/>
      <c r="TTN6" s="372"/>
      <c r="TTO6" s="372"/>
      <c r="TTP6" s="372"/>
      <c r="TTQ6" s="372"/>
      <c r="TTR6" s="372"/>
      <c r="TTS6" s="372"/>
      <c r="TTT6" s="372"/>
      <c r="TTU6" s="372"/>
      <c r="TTV6" s="372"/>
      <c r="TTW6" s="372"/>
      <c r="TTX6" s="372"/>
      <c r="TTY6" s="372"/>
      <c r="TTZ6" s="372"/>
      <c r="TUA6" s="372"/>
      <c r="TUB6" s="372"/>
      <c r="TUC6" s="372"/>
      <c r="TUD6" s="372"/>
      <c r="TUE6" s="372"/>
      <c r="TUF6" s="372"/>
      <c r="TUG6" s="372"/>
      <c r="TUH6" s="372"/>
      <c r="TUI6" s="372"/>
      <c r="TUJ6" s="372"/>
      <c r="TUK6" s="372"/>
      <c r="TUL6" s="372"/>
      <c r="TUM6" s="372"/>
      <c r="TUN6" s="372"/>
      <c r="TUO6" s="372"/>
      <c r="TUP6" s="372"/>
      <c r="TUQ6" s="372"/>
      <c r="TUR6" s="372"/>
      <c r="TUS6" s="372"/>
      <c r="TUT6" s="372"/>
      <c r="TUU6" s="372"/>
      <c r="TUV6" s="372"/>
      <c r="TUW6" s="372"/>
      <c r="TUX6" s="372"/>
      <c r="TUY6" s="372"/>
      <c r="TUZ6" s="372"/>
      <c r="TVA6" s="372"/>
      <c r="TVB6" s="372"/>
      <c r="TVC6" s="372"/>
      <c r="TVD6" s="372"/>
      <c r="TVE6" s="372"/>
      <c r="TVF6" s="372"/>
      <c r="TVG6" s="372"/>
      <c r="TVH6" s="372"/>
      <c r="TVI6" s="372"/>
      <c r="TVJ6" s="372"/>
      <c r="TVK6" s="372"/>
      <c r="TVL6" s="372"/>
      <c r="TVM6" s="372"/>
      <c r="TVN6" s="372"/>
      <c r="TVO6" s="372"/>
      <c r="TVP6" s="372"/>
      <c r="TVQ6" s="372"/>
      <c r="TVR6" s="372"/>
      <c r="TVS6" s="372"/>
      <c r="TVT6" s="372"/>
      <c r="TVU6" s="372"/>
      <c r="TVV6" s="372"/>
      <c r="TVW6" s="372"/>
      <c r="TVX6" s="372"/>
      <c r="TVY6" s="372"/>
      <c r="TVZ6" s="372"/>
      <c r="TWA6" s="372"/>
      <c r="TWB6" s="372"/>
      <c r="TWC6" s="372"/>
      <c r="TWD6" s="372"/>
      <c r="TWE6" s="372"/>
      <c r="TWF6" s="372"/>
      <c r="TWG6" s="372"/>
      <c r="TWH6" s="372"/>
      <c r="TWI6" s="372"/>
      <c r="TWJ6" s="372"/>
      <c r="TWK6" s="372"/>
      <c r="TWL6" s="372"/>
      <c r="TWM6" s="372"/>
      <c r="TWN6" s="372"/>
      <c r="TWO6" s="372"/>
      <c r="TWP6" s="372"/>
      <c r="TWQ6" s="372"/>
      <c r="TWR6" s="372"/>
      <c r="TWS6" s="372"/>
      <c r="TWT6" s="372"/>
      <c r="TWU6" s="372"/>
      <c r="TWV6" s="372"/>
      <c r="TWW6" s="372"/>
      <c r="TWX6" s="372"/>
      <c r="TWY6" s="372"/>
      <c r="TWZ6" s="372"/>
      <c r="TXA6" s="372"/>
      <c r="TXB6" s="372"/>
      <c r="TXC6" s="372"/>
      <c r="TXD6" s="372"/>
      <c r="TXE6" s="372"/>
      <c r="TXF6" s="372"/>
      <c r="TXG6" s="372"/>
      <c r="TXH6" s="372"/>
      <c r="TXI6" s="372"/>
      <c r="TXJ6" s="372"/>
      <c r="TXK6" s="372"/>
      <c r="TXL6" s="372"/>
      <c r="TXM6" s="372"/>
      <c r="TXN6" s="372"/>
      <c r="TXO6" s="372"/>
      <c r="TXP6" s="372"/>
      <c r="TXQ6" s="372"/>
      <c r="TXR6" s="372"/>
      <c r="TXS6" s="372"/>
      <c r="TXT6" s="372"/>
      <c r="TXU6" s="372"/>
      <c r="TXV6" s="372"/>
      <c r="TXW6" s="372"/>
      <c r="TXX6" s="372"/>
      <c r="TXY6" s="372"/>
      <c r="TXZ6" s="372"/>
      <c r="TYA6" s="372"/>
      <c r="TYB6" s="372"/>
      <c r="TYC6" s="372"/>
      <c r="TYD6" s="372"/>
      <c r="TYE6" s="372"/>
      <c r="TYF6" s="372"/>
      <c r="TYG6" s="372"/>
      <c r="TYH6" s="372"/>
      <c r="TYI6" s="372"/>
      <c r="TYJ6" s="372"/>
      <c r="TYK6" s="372"/>
      <c r="TYL6" s="372"/>
      <c r="TYM6" s="372"/>
      <c r="TYN6" s="372"/>
      <c r="TYO6" s="372"/>
      <c r="TYP6" s="372"/>
      <c r="TYQ6" s="372"/>
      <c r="TYR6" s="372"/>
      <c r="TYS6" s="372"/>
      <c r="TYT6" s="372"/>
      <c r="TYU6" s="372"/>
      <c r="TYV6" s="372"/>
      <c r="TYW6" s="372"/>
      <c r="TYX6" s="372"/>
      <c r="TYY6" s="372"/>
      <c r="TYZ6" s="372"/>
      <c r="TZA6" s="372"/>
      <c r="TZB6" s="372"/>
      <c r="TZC6" s="372"/>
      <c r="TZD6" s="372"/>
      <c r="TZE6" s="372"/>
      <c r="TZF6" s="372"/>
      <c r="TZG6" s="372"/>
      <c r="TZH6" s="372"/>
      <c r="TZI6" s="372"/>
      <c r="TZJ6" s="372"/>
      <c r="TZK6" s="372"/>
      <c r="TZL6" s="372"/>
      <c r="TZM6" s="372"/>
      <c r="TZN6" s="372"/>
      <c r="TZO6" s="372"/>
      <c r="TZP6" s="372"/>
      <c r="TZQ6" s="372"/>
      <c r="TZR6" s="372"/>
      <c r="TZS6" s="372"/>
      <c r="TZT6" s="372"/>
      <c r="TZU6" s="372"/>
      <c r="TZV6" s="372"/>
      <c r="TZW6" s="372"/>
      <c r="TZX6" s="372"/>
      <c r="TZY6" s="372"/>
      <c r="TZZ6" s="372"/>
      <c r="UAA6" s="372"/>
      <c r="UAB6" s="372"/>
      <c r="UAC6" s="372"/>
      <c r="UAD6" s="372"/>
      <c r="UAE6" s="372"/>
      <c r="UAF6" s="372"/>
      <c r="UAG6" s="372"/>
      <c r="UAH6" s="372"/>
      <c r="UAI6" s="372"/>
      <c r="UAJ6" s="372"/>
      <c r="UAK6" s="372"/>
      <c r="UAL6" s="372"/>
      <c r="UAM6" s="372"/>
      <c r="UAN6" s="372"/>
      <c r="UAO6" s="372"/>
      <c r="UAP6" s="372"/>
      <c r="UAQ6" s="372"/>
      <c r="UAR6" s="372"/>
      <c r="UAS6" s="372"/>
      <c r="UAT6" s="372"/>
      <c r="UAU6" s="372"/>
      <c r="UAV6" s="372"/>
      <c r="UAW6" s="372"/>
      <c r="UAX6" s="372"/>
      <c r="UAY6" s="372"/>
      <c r="UAZ6" s="372"/>
      <c r="UBA6" s="372"/>
      <c r="UBB6" s="372"/>
      <c r="UBC6" s="372"/>
      <c r="UBD6" s="372"/>
      <c r="UBE6" s="372"/>
      <c r="UBF6" s="372"/>
      <c r="UBG6" s="372"/>
      <c r="UBH6" s="372"/>
      <c r="UBI6" s="372"/>
      <c r="UBJ6" s="372"/>
      <c r="UBK6" s="372"/>
      <c r="UBL6" s="372"/>
      <c r="UBM6" s="372"/>
      <c r="UBN6" s="372"/>
      <c r="UBO6" s="372"/>
      <c r="UBP6" s="372"/>
      <c r="UBQ6" s="372"/>
      <c r="UBR6" s="372"/>
      <c r="UBS6" s="372"/>
      <c r="UBT6" s="372"/>
      <c r="UBU6" s="372"/>
      <c r="UBV6" s="372"/>
      <c r="UBW6" s="372"/>
      <c r="UBX6" s="372"/>
      <c r="UBY6" s="372"/>
      <c r="UBZ6" s="372"/>
      <c r="UCA6" s="372"/>
      <c r="UCB6" s="372"/>
      <c r="UCC6" s="372"/>
      <c r="UCD6" s="372"/>
      <c r="UCE6" s="372"/>
      <c r="UCF6" s="372"/>
      <c r="UCG6" s="372"/>
      <c r="UCH6" s="372"/>
      <c r="UCI6" s="372"/>
      <c r="UCJ6" s="372"/>
      <c r="UCK6" s="372"/>
      <c r="UCL6" s="372"/>
      <c r="UCM6" s="372"/>
      <c r="UCN6" s="372"/>
      <c r="UCO6" s="372"/>
      <c r="UCP6" s="372"/>
      <c r="UCQ6" s="372"/>
      <c r="UCR6" s="372"/>
      <c r="UCS6" s="372"/>
      <c r="UCT6" s="372"/>
      <c r="UCU6" s="372"/>
      <c r="UCV6" s="372"/>
      <c r="UCW6" s="372"/>
      <c r="UCX6" s="372"/>
      <c r="UCY6" s="372"/>
      <c r="UCZ6" s="372"/>
      <c r="UDA6" s="372"/>
      <c r="UDB6" s="372"/>
      <c r="UDC6" s="372"/>
      <c r="UDD6" s="372"/>
      <c r="UDE6" s="372"/>
      <c r="UDF6" s="372"/>
      <c r="UDG6" s="372"/>
      <c r="UDH6" s="372"/>
      <c r="UDI6" s="372"/>
      <c r="UDJ6" s="372"/>
      <c r="UDK6" s="372"/>
      <c r="UDL6" s="372"/>
      <c r="UDM6" s="372"/>
      <c r="UDN6" s="372"/>
      <c r="UDO6" s="372"/>
      <c r="UDP6" s="372"/>
      <c r="UDQ6" s="372"/>
      <c r="UDR6" s="372"/>
      <c r="UDS6" s="372"/>
      <c r="UDT6" s="372"/>
      <c r="UDU6" s="372"/>
      <c r="UDV6" s="372"/>
      <c r="UDW6" s="372"/>
      <c r="UDX6" s="372"/>
      <c r="UDY6" s="372"/>
      <c r="UDZ6" s="372"/>
      <c r="UEA6" s="372"/>
      <c r="UEB6" s="372"/>
      <c r="UEC6" s="372"/>
      <c r="UED6" s="372"/>
      <c r="UEE6" s="372"/>
      <c r="UEF6" s="372"/>
      <c r="UEG6" s="372"/>
      <c r="UEH6" s="372"/>
      <c r="UEI6" s="372"/>
      <c r="UEJ6" s="372"/>
      <c r="UEK6" s="372"/>
      <c r="UEL6" s="372"/>
      <c r="UEM6" s="372"/>
      <c r="UEN6" s="372"/>
      <c r="UEO6" s="372"/>
      <c r="UEP6" s="372"/>
      <c r="UEQ6" s="372"/>
      <c r="UER6" s="372"/>
      <c r="UES6" s="372"/>
      <c r="UET6" s="372"/>
      <c r="UEU6" s="372"/>
      <c r="UEV6" s="372"/>
      <c r="UEW6" s="372"/>
      <c r="UEX6" s="372"/>
      <c r="UEY6" s="372"/>
      <c r="UEZ6" s="372"/>
      <c r="UFA6" s="372"/>
      <c r="UFB6" s="372"/>
      <c r="UFC6" s="372"/>
      <c r="UFD6" s="372"/>
      <c r="UFE6" s="372"/>
      <c r="UFF6" s="372"/>
      <c r="UFG6" s="372"/>
      <c r="UFH6" s="372"/>
      <c r="UFI6" s="372"/>
      <c r="UFJ6" s="372"/>
      <c r="UFK6" s="372"/>
      <c r="UFL6" s="372"/>
      <c r="UFM6" s="372"/>
      <c r="UFN6" s="372"/>
      <c r="UFO6" s="372"/>
      <c r="UFP6" s="372"/>
      <c r="UFQ6" s="372"/>
      <c r="UFR6" s="372"/>
      <c r="UFS6" s="372"/>
      <c r="UFT6" s="372"/>
      <c r="UFU6" s="372"/>
      <c r="UFV6" s="372"/>
      <c r="UFW6" s="372"/>
      <c r="UFX6" s="372"/>
      <c r="UFY6" s="372"/>
      <c r="UFZ6" s="372"/>
      <c r="UGA6" s="372"/>
      <c r="UGB6" s="372"/>
      <c r="UGC6" s="372"/>
      <c r="UGD6" s="372"/>
      <c r="UGE6" s="372"/>
      <c r="UGF6" s="372"/>
      <c r="UGG6" s="372"/>
      <c r="UGH6" s="372"/>
      <c r="UGI6" s="372"/>
      <c r="UGJ6" s="372"/>
      <c r="UGK6" s="372"/>
      <c r="UGL6" s="372"/>
      <c r="UGM6" s="372"/>
      <c r="UGN6" s="372"/>
      <c r="UGO6" s="372"/>
      <c r="UGP6" s="372"/>
      <c r="UGQ6" s="372"/>
      <c r="UGR6" s="372"/>
      <c r="UGS6" s="372"/>
      <c r="UGT6" s="372"/>
      <c r="UGU6" s="372"/>
      <c r="UGV6" s="372"/>
      <c r="UGW6" s="372"/>
      <c r="UGX6" s="372"/>
      <c r="UGY6" s="372"/>
      <c r="UGZ6" s="372"/>
      <c r="UHA6" s="372"/>
      <c r="UHB6" s="372"/>
      <c r="UHC6" s="372"/>
      <c r="UHD6" s="372"/>
      <c r="UHE6" s="372"/>
      <c r="UHF6" s="372"/>
      <c r="UHG6" s="372"/>
      <c r="UHH6" s="372"/>
      <c r="UHI6" s="372"/>
      <c r="UHJ6" s="372"/>
      <c r="UHK6" s="372"/>
      <c r="UHL6" s="372"/>
      <c r="UHM6" s="372"/>
      <c r="UHN6" s="372"/>
      <c r="UHO6" s="372"/>
      <c r="UHP6" s="372"/>
      <c r="UHQ6" s="372"/>
      <c r="UHR6" s="372"/>
      <c r="UHS6" s="372"/>
      <c r="UHT6" s="372"/>
      <c r="UHU6" s="372"/>
      <c r="UHV6" s="372"/>
      <c r="UHW6" s="372"/>
      <c r="UHX6" s="372"/>
      <c r="UHY6" s="372"/>
      <c r="UHZ6" s="372"/>
      <c r="UIA6" s="372"/>
      <c r="UIB6" s="372"/>
      <c r="UIC6" s="372"/>
      <c r="UID6" s="372"/>
      <c r="UIE6" s="372"/>
      <c r="UIF6" s="372"/>
      <c r="UIG6" s="372"/>
      <c r="UIH6" s="372"/>
      <c r="UII6" s="372"/>
      <c r="UIJ6" s="372"/>
      <c r="UIK6" s="372"/>
      <c r="UIL6" s="372"/>
      <c r="UIM6" s="372"/>
      <c r="UIN6" s="372"/>
      <c r="UIO6" s="372"/>
      <c r="UIP6" s="372"/>
      <c r="UIQ6" s="372"/>
      <c r="UIR6" s="372"/>
      <c r="UIS6" s="372"/>
      <c r="UIT6" s="372"/>
      <c r="UIU6" s="372"/>
      <c r="UIV6" s="372"/>
      <c r="UIW6" s="372"/>
      <c r="UIX6" s="372"/>
      <c r="UIY6" s="372"/>
      <c r="UIZ6" s="372"/>
      <c r="UJA6" s="372"/>
      <c r="UJB6" s="372"/>
      <c r="UJC6" s="372"/>
      <c r="UJD6" s="372"/>
      <c r="UJE6" s="372"/>
      <c r="UJF6" s="372"/>
      <c r="UJG6" s="372"/>
      <c r="UJH6" s="372"/>
      <c r="UJI6" s="372"/>
      <c r="UJJ6" s="372"/>
      <c r="UJK6" s="372"/>
      <c r="UJL6" s="372"/>
      <c r="UJM6" s="372"/>
      <c r="UJN6" s="372"/>
      <c r="UJO6" s="372"/>
      <c r="UJP6" s="372"/>
      <c r="UJQ6" s="372"/>
      <c r="UJR6" s="372"/>
      <c r="UJS6" s="372"/>
      <c r="UJT6" s="372"/>
      <c r="UJU6" s="372"/>
      <c r="UJV6" s="372"/>
      <c r="UJW6" s="372"/>
      <c r="UJX6" s="372"/>
      <c r="UJY6" s="372"/>
      <c r="UJZ6" s="372"/>
      <c r="UKA6" s="372"/>
      <c r="UKB6" s="372"/>
      <c r="UKC6" s="372"/>
      <c r="UKD6" s="372"/>
      <c r="UKE6" s="372"/>
      <c r="UKF6" s="372"/>
      <c r="UKG6" s="372"/>
      <c r="UKH6" s="372"/>
      <c r="UKI6" s="372"/>
      <c r="UKJ6" s="372"/>
      <c r="UKK6" s="372"/>
      <c r="UKL6" s="372"/>
      <c r="UKM6" s="372"/>
      <c r="UKN6" s="372"/>
      <c r="UKO6" s="372"/>
      <c r="UKP6" s="372"/>
      <c r="UKQ6" s="372"/>
      <c r="UKR6" s="372"/>
      <c r="UKS6" s="372"/>
      <c r="UKT6" s="372"/>
      <c r="UKU6" s="372"/>
      <c r="UKV6" s="372"/>
      <c r="UKW6" s="372"/>
      <c r="UKX6" s="372"/>
      <c r="UKY6" s="372"/>
      <c r="UKZ6" s="372"/>
      <c r="ULA6" s="372"/>
      <c r="ULB6" s="372"/>
      <c r="ULC6" s="372"/>
      <c r="ULD6" s="372"/>
      <c r="ULE6" s="372"/>
      <c r="ULF6" s="372"/>
      <c r="ULG6" s="372"/>
      <c r="ULH6" s="372"/>
      <c r="ULI6" s="372"/>
      <c r="ULJ6" s="372"/>
      <c r="ULK6" s="372"/>
      <c r="ULL6" s="372"/>
      <c r="ULM6" s="372"/>
      <c r="ULN6" s="372"/>
      <c r="ULO6" s="372"/>
      <c r="ULP6" s="372"/>
      <c r="ULQ6" s="372"/>
      <c r="ULR6" s="372"/>
      <c r="ULS6" s="372"/>
      <c r="ULT6" s="372"/>
      <c r="ULU6" s="372"/>
      <c r="ULV6" s="372"/>
      <c r="ULW6" s="372"/>
      <c r="ULX6" s="372"/>
      <c r="ULY6" s="372"/>
      <c r="ULZ6" s="372"/>
      <c r="UMA6" s="372"/>
      <c r="UMB6" s="372"/>
      <c r="UMC6" s="372"/>
      <c r="UMD6" s="372"/>
      <c r="UME6" s="372"/>
      <c r="UMF6" s="372"/>
      <c r="UMG6" s="372"/>
      <c r="UMH6" s="372"/>
      <c r="UMI6" s="372"/>
      <c r="UMJ6" s="372"/>
      <c r="UMK6" s="372"/>
      <c r="UML6" s="372"/>
      <c r="UMM6" s="372"/>
      <c r="UMN6" s="372"/>
      <c r="UMO6" s="372"/>
      <c r="UMP6" s="372"/>
      <c r="UMQ6" s="372"/>
      <c r="UMR6" s="372"/>
      <c r="UMS6" s="372"/>
      <c r="UMT6" s="372"/>
      <c r="UMU6" s="372"/>
      <c r="UMV6" s="372"/>
      <c r="UMW6" s="372"/>
      <c r="UMX6" s="372"/>
      <c r="UMY6" s="372"/>
      <c r="UMZ6" s="372"/>
      <c r="UNA6" s="372"/>
      <c r="UNB6" s="372"/>
      <c r="UNC6" s="372"/>
      <c r="UND6" s="372"/>
      <c r="UNE6" s="372"/>
      <c r="UNF6" s="372"/>
      <c r="UNG6" s="372"/>
      <c r="UNH6" s="372"/>
      <c r="UNI6" s="372"/>
      <c r="UNJ6" s="372"/>
      <c r="UNK6" s="372"/>
      <c r="UNL6" s="372"/>
      <c r="UNM6" s="372"/>
      <c r="UNN6" s="372"/>
      <c r="UNO6" s="372"/>
      <c r="UNP6" s="372"/>
      <c r="UNQ6" s="372"/>
      <c r="UNR6" s="372"/>
      <c r="UNS6" s="372"/>
      <c r="UNT6" s="372"/>
      <c r="UNU6" s="372"/>
      <c r="UNV6" s="372"/>
      <c r="UNW6" s="372"/>
      <c r="UNX6" s="372"/>
      <c r="UNY6" s="372"/>
      <c r="UNZ6" s="372"/>
      <c r="UOA6" s="372"/>
      <c r="UOB6" s="372"/>
      <c r="UOC6" s="372"/>
      <c r="UOD6" s="372"/>
      <c r="UOE6" s="372"/>
      <c r="UOF6" s="372"/>
      <c r="UOG6" s="372"/>
      <c r="UOH6" s="372"/>
      <c r="UOI6" s="372"/>
      <c r="UOJ6" s="372"/>
      <c r="UOK6" s="372"/>
      <c r="UOL6" s="372"/>
      <c r="UOM6" s="372"/>
      <c r="UON6" s="372"/>
      <c r="UOO6" s="372"/>
      <c r="UOP6" s="372"/>
      <c r="UOQ6" s="372"/>
      <c r="UOR6" s="372"/>
      <c r="UOS6" s="372"/>
      <c r="UOT6" s="372"/>
      <c r="UOU6" s="372"/>
      <c r="UOV6" s="372"/>
      <c r="UOW6" s="372"/>
      <c r="UOX6" s="372"/>
      <c r="UOY6" s="372"/>
      <c r="UOZ6" s="372"/>
      <c r="UPA6" s="372"/>
      <c r="UPB6" s="372"/>
      <c r="UPC6" s="372"/>
      <c r="UPD6" s="372"/>
      <c r="UPE6" s="372"/>
      <c r="UPF6" s="372"/>
      <c r="UPG6" s="372"/>
      <c r="UPH6" s="372"/>
      <c r="UPI6" s="372"/>
      <c r="UPJ6" s="372"/>
      <c r="UPK6" s="372"/>
      <c r="UPL6" s="372"/>
      <c r="UPM6" s="372"/>
      <c r="UPN6" s="372"/>
      <c r="UPO6" s="372"/>
      <c r="UPP6" s="372"/>
      <c r="UPQ6" s="372"/>
      <c r="UPR6" s="372"/>
      <c r="UPS6" s="372"/>
      <c r="UPT6" s="372"/>
      <c r="UPU6" s="372"/>
      <c r="UPV6" s="372"/>
      <c r="UPW6" s="372"/>
      <c r="UPX6" s="372"/>
      <c r="UPY6" s="372"/>
      <c r="UPZ6" s="372"/>
      <c r="UQA6" s="372"/>
      <c r="UQB6" s="372"/>
      <c r="UQC6" s="372"/>
      <c r="UQD6" s="372"/>
      <c r="UQE6" s="372"/>
      <c r="UQF6" s="372"/>
      <c r="UQG6" s="372"/>
      <c r="UQH6" s="372"/>
      <c r="UQI6" s="372"/>
      <c r="UQJ6" s="372"/>
      <c r="UQK6" s="372"/>
      <c r="UQL6" s="372"/>
      <c r="UQM6" s="372"/>
      <c r="UQN6" s="372"/>
      <c r="UQO6" s="372"/>
      <c r="UQP6" s="372"/>
      <c r="UQQ6" s="372"/>
      <c r="UQR6" s="372"/>
      <c r="UQS6" s="372"/>
      <c r="UQT6" s="372"/>
      <c r="UQU6" s="372"/>
      <c r="UQV6" s="372"/>
      <c r="UQW6" s="372"/>
      <c r="UQX6" s="372"/>
      <c r="UQY6" s="372"/>
      <c r="UQZ6" s="372"/>
      <c r="URA6" s="372"/>
      <c r="URB6" s="372"/>
      <c r="URC6" s="372"/>
      <c r="URD6" s="372"/>
      <c r="URE6" s="372"/>
      <c r="URF6" s="372"/>
      <c r="URG6" s="372"/>
      <c r="URH6" s="372"/>
      <c r="URI6" s="372"/>
      <c r="URJ6" s="372"/>
      <c r="URK6" s="372"/>
      <c r="URL6" s="372"/>
      <c r="URM6" s="372"/>
      <c r="URN6" s="372"/>
      <c r="URO6" s="372"/>
      <c r="URP6" s="372"/>
      <c r="URQ6" s="372"/>
      <c r="URR6" s="372"/>
      <c r="URS6" s="372"/>
      <c r="URT6" s="372"/>
      <c r="URU6" s="372"/>
      <c r="URV6" s="372"/>
      <c r="URW6" s="372"/>
      <c r="URX6" s="372"/>
      <c r="URY6" s="372"/>
      <c r="URZ6" s="372"/>
      <c r="USA6" s="372"/>
      <c r="USB6" s="372"/>
      <c r="USC6" s="372"/>
      <c r="USD6" s="372"/>
      <c r="USE6" s="372"/>
      <c r="USF6" s="372"/>
      <c r="USG6" s="372"/>
      <c r="USH6" s="372"/>
      <c r="USI6" s="372"/>
      <c r="USJ6" s="372"/>
      <c r="USK6" s="372"/>
      <c r="USL6" s="372"/>
      <c r="USM6" s="372"/>
      <c r="USN6" s="372"/>
      <c r="USO6" s="372"/>
      <c r="USP6" s="372"/>
      <c r="USQ6" s="372"/>
      <c r="USR6" s="372"/>
      <c r="USS6" s="372"/>
      <c r="UST6" s="372"/>
      <c r="USU6" s="372"/>
      <c r="USV6" s="372"/>
      <c r="USW6" s="372"/>
      <c r="USX6" s="372"/>
      <c r="USY6" s="372"/>
      <c r="USZ6" s="372"/>
      <c r="UTA6" s="372"/>
      <c r="UTB6" s="372"/>
      <c r="UTC6" s="372"/>
      <c r="UTD6" s="372"/>
      <c r="UTE6" s="372"/>
      <c r="UTF6" s="372"/>
      <c r="UTG6" s="372"/>
      <c r="UTH6" s="372"/>
      <c r="UTI6" s="372"/>
      <c r="UTJ6" s="372"/>
      <c r="UTK6" s="372"/>
      <c r="UTL6" s="372"/>
      <c r="UTM6" s="372"/>
      <c r="UTN6" s="372"/>
      <c r="UTO6" s="372"/>
      <c r="UTP6" s="372"/>
      <c r="UTQ6" s="372"/>
      <c r="UTR6" s="372"/>
      <c r="UTS6" s="372"/>
      <c r="UTT6" s="372"/>
      <c r="UTU6" s="372"/>
      <c r="UTV6" s="372"/>
      <c r="UTW6" s="372"/>
      <c r="UTX6" s="372"/>
      <c r="UTY6" s="372"/>
      <c r="UTZ6" s="372"/>
      <c r="UUA6" s="372"/>
      <c r="UUB6" s="372"/>
      <c r="UUC6" s="372"/>
      <c r="UUD6" s="372"/>
      <c r="UUE6" s="372"/>
      <c r="UUF6" s="372"/>
      <c r="UUG6" s="372"/>
      <c r="UUH6" s="372"/>
      <c r="UUI6" s="372"/>
      <c r="UUJ6" s="372"/>
      <c r="UUK6" s="372"/>
      <c r="UUL6" s="372"/>
      <c r="UUM6" s="372"/>
      <c r="UUN6" s="372"/>
      <c r="UUO6" s="372"/>
      <c r="UUP6" s="372"/>
      <c r="UUQ6" s="372"/>
      <c r="UUR6" s="372"/>
      <c r="UUS6" s="372"/>
      <c r="UUT6" s="372"/>
      <c r="UUU6" s="372"/>
      <c r="UUV6" s="372"/>
      <c r="UUW6" s="372"/>
      <c r="UUX6" s="372"/>
      <c r="UUY6" s="372"/>
      <c r="UUZ6" s="372"/>
      <c r="UVA6" s="372"/>
      <c r="UVB6" s="372"/>
      <c r="UVC6" s="372"/>
      <c r="UVD6" s="372"/>
      <c r="UVE6" s="372"/>
      <c r="UVF6" s="372"/>
      <c r="UVG6" s="372"/>
      <c r="UVH6" s="372"/>
      <c r="UVI6" s="372"/>
      <c r="UVJ6" s="372"/>
      <c r="UVK6" s="372"/>
      <c r="UVL6" s="372"/>
      <c r="UVM6" s="372"/>
      <c r="UVN6" s="372"/>
      <c r="UVO6" s="372"/>
      <c r="UVP6" s="372"/>
      <c r="UVQ6" s="372"/>
      <c r="UVR6" s="372"/>
      <c r="UVS6" s="372"/>
      <c r="UVT6" s="372"/>
      <c r="UVU6" s="372"/>
      <c r="UVV6" s="372"/>
      <c r="UVW6" s="372"/>
      <c r="UVX6" s="372"/>
      <c r="UVY6" s="372"/>
      <c r="UVZ6" s="372"/>
      <c r="UWA6" s="372"/>
      <c r="UWB6" s="372"/>
      <c r="UWC6" s="372"/>
      <c r="UWD6" s="372"/>
      <c r="UWE6" s="372"/>
      <c r="UWF6" s="372"/>
      <c r="UWG6" s="372"/>
      <c r="UWH6" s="372"/>
      <c r="UWI6" s="372"/>
      <c r="UWJ6" s="372"/>
      <c r="UWK6" s="372"/>
      <c r="UWL6" s="372"/>
      <c r="UWM6" s="372"/>
      <c r="UWN6" s="372"/>
      <c r="UWO6" s="372"/>
      <c r="UWP6" s="372"/>
      <c r="UWQ6" s="372"/>
      <c r="UWR6" s="372"/>
      <c r="UWS6" s="372"/>
      <c r="UWT6" s="372"/>
      <c r="UWU6" s="372"/>
      <c r="UWV6" s="372"/>
      <c r="UWW6" s="372"/>
      <c r="UWX6" s="372"/>
      <c r="UWY6" s="372"/>
      <c r="UWZ6" s="372"/>
      <c r="UXA6" s="372"/>
      <c r="UXB6" s="372"/>
      <c r="UXC6" s="372"/>
      <c r="UXD6" s="372"/>
      <c r="UXE6" s="372"/>
      <c r="UXF6" s="372"/>
      <c r="UXG6" s="372"/>
      <c r="UXH6" s="372"/>
      <c r="UXI6" s="372"/>
      <c r="UXJ6" s="372"/>
      <c r="UXK6" s="372"/>
      <c r="UXL6" s="372"/>
      <c r="UXM6" s="372"/>
      <c r="UXN6" s="372"/>
      <c r="UXO6" s="372"/>
      <c r="UXP6" s="372"/>
      <c r="UXQ6" s="372"/>
      <c r="UXR6" s="372"/>
      <c r="UXS6" s="372"/>
      <c r="UXT6" s="372"/>
      <c r="UXU6" s="372"/>
      <c r="UXV6" s="372"/>
      <c r="UXW6" s="372"/>
      <c r="UXX6" s="372"/>
      <c r="UXY6" s="372"/>
      <c r="UXZ6" s="372"/>
      <c r="UYA6" s="372"/>
      <c r="UYB6" s="372"/>
      <c r="UYC6" s="372"/>
      <c r="UYD6" s="372"/>
      <c r="UYE6" s="372"/>
      <c r="UYF6" s="372"/>
      <c r="UYG6" s="372"/>
      <c r="UYH6" s="372"/>
      <c r="UYI6" s="372"/>
      <c r="UYJ6" s="372"/>
      <c r="UYK6" s="372"/>
      <c r="UYL6" s="372"/>
      <c r="UYM6" s="372"/>
      <c r="UYN6" s="372"/>
      <c r="UYO6" s="372"/>
      <c r="UYP6" s="372"/>
      <c r="UYQ6" s="372"/>
      <c r="UYR6" s="372"/>
      <c r="UYS6" s="372"/>
      <c r="UYT6" s="372"/>
      <c r="UYU6" s="372"/>
      <c r="UYV6" s="372"/>
      <c r="UYW6" s="372"/>
      <c r="UYX6" s="372"/>
      <c r="UYY6" s="372"/>
      <c r="UYZ6" s="372"/>
      <c r="UZA6" s="372"/>
      <c r="UZB6" s="372"/>
      <c r="UZC6" s="372"/>
      <c r="UZD6" s="372"/>
      <c r="UZE6" s="372"/>
      <c r="UZF6" s="372"/>
      <c r="UZG6" s="372"/>
      <c r="UZH6" s="372"/>
      <c r="UZI6" s="372"/>
      <c r="UZJ6" s="372"/>
      <c r="UZK6" s="372"/>
      <c r="UZL6" s="372"/>
      <c r="UZM6" s="372"/>
      <c r="UZN6" s="372"/>
      <c r="UZO6" s="372"/>
      <c r="UZP6" s="372"/>
      <c r="UZQ6" s="372"/>
      <c r="UZR6" s="372"/>
      <c r="UZS6" s="372"/>
      <c r="UZT6" s="372"/>
      <c r="UZU6" s="372"/>
      <c r="UZV6" s="372"/>
      <c r="UZW6" s="372"/>
      <c r="UZX6" s="372"/>
      <c r="UZY6" s="372"/>
      <c r="UZZ6" s="372"/>
      <c r="VAA6" s="372"/>
      <c r="VAB6" s="372"/>
      <c r="VAC6" s="372"/>
      <c r="VAD6" s="372"/>
      <c r="VAE6" s="372"/>
      <c r="VAF6" s="372"/>
      <c r="VAG6" s="372"/>
      <c r="VAH6" s="372"/>
      <c r="VAI6" s="372"/>
      <c r="VAJ6" s="372"/>
      <c r="VAK6" s="372"/>
      <c r="VAL6" s="372"/>
      <c r="VAM6" s="372"/>
      <c r="VAN6" s="372"/>
      <c r="VAO6" s="372"/>
      <c r="VAP6" s="372"/>
      <c r="VAQ6" s="372"/>
      <c r="VAR6" s="372"/>
      <c r="VAS6" s="372"/>
      <c r="VAT6" s="372"/>
      <c r="VAU6" s="372"/>
      <c r="VAV6" s="372"/>
      <c r="VAW6" s="372"/>
      <c r="VAX6" s="372"/>
      <c r="VAY6" s="372"/>
      <c r="VAZ6" s="372"/>
      <c r="VBA6" s="372"/>
      <c r="VBB6" s="372"/>
      <c r="VBC6" s="372"/>
      <c r="VBD6" s="372"/>
      <c r="VBE6" s="372"/>
      <c r="VBF6" s="372"/>
      <c r="VBG6" s="372"/>
      <c r="VBH6" s="372"/>
      <c r="VBI6" s="372"/>
      <c r="VBJ6" s="372"/>
      <c r="VBK6" s="372"/>
      <c r="VBL6" s="372"/>
      <c r="VBM6" s="372"/>
      <c r="VBN6" s="372"/>
      <c r="VBO6" s="372"/>
      <c r="VBP6" s="372"/>
      <c r="VBQ6" s="372"/>
      <c r="VBR6" s="372"/>
      <c r="VBS6" s="372"/>
      <c r="VBT6" s="372"/>
      <c r="VBU6" s="372"/>
      <c r="VBV6" s="372"/>
      <c r="VBW6" s="372"/>
      <c r="VBX6" s="372"/>
      <c r="VBY6" s="372"/>
      <c r="VBZ6" s="372"/>
      <c r="VCA6" s="372"/>
      <c r="VCB6" s="372"/>
      <c r="VCC6" s="372"/>
      <c r="VCD6" s="372"/>
      <c r="VCE6" s="372"/>
      <c r="VCF6" s="372"/>
      <c r="VCG6" s="372"/>
      <c r="VCH6" s="372"/>
      <c r="VCI6" s="372"/>
      <c r="VCJ6" s="372"/>
      <c r="VCK6" s="372"/>
      <c r="VCL6" s="372"/>
      <c r="VCM6" s="372"/>
      <c r="VCN6" s="372"/>
      <c r="VCO6" s="372"/>
      <c r="VCP6" s="372"/>
      <c r="VCQ6" s="372"/>
      <c r="VCR6" s="372"/>
      <c r="VCS6" s="372"/>
      <c r="VCT6" s="372"/>
      <c r="VCU6" s="372"/>
      <c r="VCV6" s="372"/>
      <c r="VCW6" s="372"/>
      <c r="VCX6" s="372"/>
      <c r="VCY6" s="372"/>
      <c r="VCZ6" s="372"/>
      <c r="VDA6" s="372"/>
      <c r="VDB6" s="372"/>
      <c r="VDC6" s="372"/>
      <c r="VDD6" s="372"/>
      <c r="VDE6" s="372"/>
      <c r="VDF6" s="372"/>
      <c r="VDG6" s="372"/>
      <c r="VDH6" s="372"/>
      <c r="VDI6" s="372"/>
      <c r="VDJ6" s="372"/>
      <c r="VDK6" s="372"/>
      <c r="VDL6" s="372"/>
      <c r="VDM6" s="372"/>
      <c r="VDN6" s="372"/>
      <c r="VDO6" s="372"/>
      <c r="VDP6" s="372"/>
      <c r="VDQ6" s="372"/>
      <c r="VDR6" s="372"/>
      <c r="VDS6" s="372"/>
      <c r="VDT6" s="372"/>
      <c r="VDU6" s="372"/>
      <c r="VDV6" s="372"/>
      <c r="VDW6" s="372"/>
      <c r="VDX6" s="372"/>
      <c r="VDY6" s="372"/>
      <c r="VDZ6" s="372"/>
      <c r="VEA6" s="372"/>
      <c r="VEB6" s="372"/>
      <c r="VEC6" s="372"/>
      <c r="VED6" s="372"/>
      <c r="VEE6" s="372"/>
      <c r="VEF6" s="372"/>
      <c r="VEG6" s="372"/>
      <c r="VEH6" s="372"/>
      <c r="VEI6" s="372"/>
      <c r="VEJ6" s="372"/>
      <c r="VEK6" s="372"/>
      <c r="VEL6" s="372"/>
      <c r="VEM6" s="372"/>
      <c r="VEN6" s="372"/>
      <c r="VEO6" s="372"/>
      <c r="VEP6" s="372"/>
      <c r="VEQ6" s="372"/>
      <c r="VER6" s="372"/>
      <c r="VES6" s="372"/>
      <c r="VET6" s="372"/>
      <c r="VEU6" s="372"/>
      <c r="VEV6" s="372"/>
      <c r="VEW6" s="372"/>
      <c r="VEX6" s="372"/>
      <c r="VEY6" s="372"/>
      <c r="VEZ6" s="372"/>
      <c r="VFA6" s="372"/>
      <c r="VFB6" s="372"/>
      <c r="VFC6" s="372"/>
      <c r="VFD6" s="372"/>
      <c r="VFE6" s="372"/>
      <c r="VFF6" s="372"/>
      <c r="VFG6" s="372"/>
      <c r="VFH6" s="372"/>
      <c r="VFI6" s="372"/>
      <c r="VFJ6" s="372"/>
      <c r="VFK6" s="372"/>
      <c r="VFL6" s="372"/>
      <c r="VFM6" s="372"/>
      <c r="VFN6" s="372"/>
      <c r="VFO6" s="372"/>
      <c r="VFP6" s="372"/>
      <c r="VFQ6" s="372"/>
      <c r="VFR6" s="372"/>
      <c r="VFS6" s="372"/>
      <c r="VFT6" s="372"/>
      <c r="VFU6" s="372"/>
      <c r="VFV6" s="372"/>
      <c r="VFW6" s="372"/>
      <c r="VFX6" s="372"/>
      <c r="VFY6" s="372"/>
      <c r="VFZ6" s="372"/>
      <c r="VGA6" s="372"/>
      <c r="VGB6" s="372"/>
      <c r="VGC6" s="372"/>
      <c r="VGD6" s="372"/>
      <c r="VGE6" s="372"/>
      <c r="VGF6" s="372"/>
      <c r="VGG6" s="372"/>
      <c r="VGH6" s="372"/>
      <c r="VGI6" s="372"/>
      <c r="VGJ6" s="372"/>
      <c r="VGK6" s="372"/>
      <c r="VGL6" s="372"/>
      <c r="VGM6" s="372"/>
      <c r="VGN6" s="372"/>
      <c r="VGO6" s="372"/>
      <c r="VGP6" s="372"/>
      <c r="VGQ6" s="372"/>
      <c r="VGR6" s="372"/>
      <c r="VGS6" s="372"/>
      <c r="VGT6" s="372"/>
      <c r="VGU6" s="372"/>
      <c r="VGV6" s="372"/>
      <c r="VGW6" s="372"/>
      <c r="VGX6" s="372"/>
      <c r="VGY6" s="372"/>
      <c r="VGZ6" s="372"/>
      <c r="VHA6" s="372"/>
      <c r="VHB6" s="372"/>
      <c r="VHC6" s="372"/>
      <c r="VHD6" s="372"/>
      <c r="VHE6" s="372"/>
      <c r="VHF6" s="372"/>
      <c r="VHG6" s="372"/>
      <c r="VHH6" s="372"/>
      <c r="VHI6" s="372"/>
      <c r="VHJ6" s="372"/>
      <c r="VHK6" s="372"/>
      <c r="VHL6" s="372"/>
      <c r="VHM6" s="372"/>
      <c r="VHN6" s="372"/>
      <c r="VHO6" s="372"/>
      <c r="VHP6" s="372"/>
      <c r="VHQ6" s="372"/>
      <c r="VHR6" s="372"/>
      <c r="VHS6" s="372"/>
      <c r="VHT6" s="372"/>
      <c r="VHU6" s="372"/>
      <c r="VHV6" s="372"/>
      <c r="VHW6" s="372"/>
      <c r="VHX6" s="372"/>
      <c r="VHY6" s="372"/>
      <c r="VHZ6" s="372"/>
      <c r="VIA6" s="372"/>
      <c r="VIB6" s="372"/>
      <c r="VIC6" s="372"/>
      <c r="VID6" s="372"/>
      <c r="VIE6" s="372"/>
      <c r="VIF6" s="372"/>
      <c r="VIG6" s="372"/>
      <c r="VIH6" s="372"/>
      <c r="VII6" s="372"/>
      <c r="VIJ6" s="372"/>
      <c r="VIK6" s="372"/>
      <c r="VIL6" s="372"/>
      <c r="VIM6" s="372"/>
      <c r="VIN6" s="372"/>
      <c r="VIO6" s="372"/>
      <c r="VIP6" s="372"/>
      <c r="VIQ6" s="372"/>
      <c r="VIR6" s="372"/>
      <c r="VIS6" s="372"/>
      <c r="VIT6" s="372"/>
      <c r="VIU6" s="372"/>
      <c r="VIV6" s="372"/>
      <c r="VIW6" s="372"/>
      <c r="VIX6" s="372"/>
      <c r="VIY6" s="372"/>
      <c r="VIZ6" s="372"/>
      <c r="VJA6" s="372"/>
      <c r="VJB6" s="372"/>
      <c r="VJC6" s="372"/>
      <c r="VJD6" s="372"/>
      <c r="VJE6" s="372"/>
      <c r="VJF6" s="372"/>
      <c r="VJG6" s="372"/>
      <c r="VJH6" s="372"/>
      <c r="VJI6" s="372"/>
      <c r="VJJ6" s="372"/>
      <c r="VJK6" s="372"/>
      <c r="VJL6" s="372"/>
      <c r="VJM6" s="372"/>
      <c r="VJN6" s="372"/>
      <c r="VJO6" s="372"/>
      <c r="VJP6" s="372"/>
      <c r="VJQ6" s="372"/>
      <c r="VJR6" s="372"/>
      <c r="VJS6" s="372"/>
      <c r="VJT6" s="372"/>
      <c r="VJU6" s="372"/>
      <c r="VJV6" s="372"/>
      <c r="VJW6" s="372"/>
      <c r="VJX6" s="372"/>
      <c r="VJY6" s="372"/>
      <c r="VJZ6" s="372"/>
      <c r="VKA6" s="372"/>
      <c r="VKB6" s="372"/>
      <c r="VKC6" s="372"/>
      <c r="VKD6" s="372"/>
      <c r="VKE6" s="372"/>
      <c r="VKF6" s="372"/>
      <c r="VKG6" s="372"/>
      <c r="VKH6" s="372"/>
      <c r="VKI6" s="372"/>
      <c r="VKJ6" s="372"/>
      <c r="VKK6" s="372"/>
      <c r="VKL6" s="372"/>
      <c r="VKM6" s="372"/>
      <c r="VKN6" s="372"/>
      <c r="VKO6" s="372"/>
      <c r="VKP6" s="372"/>
      <c r="VKQ6" s="372"/>
      <c r="VKR6" s="372"/>
      <c r="VKS6" s="372"/>
      <c r="VKT6" s="372"/>
      <c r="VKU6" s="372"/>
      <c r="VKV6" s="372"/>
      <c r="VKW6" s="372"/>
      <c r="VKX6" s="372"/>
      <c r="VKY6" s="372"/>
      <c r="VKZ6" s="372"/>
      <c r="VLA6" s="372"/>
      <c r="VLB6" s="372"/>
      <c r="VLC6" s="372"/>
      <c r="VLD6" s="372"/>
      <c r="VLE6" s="372"/>
      <c r="VLF6" s="372"/>
      <c r="VLG6" s="372"/>
      <c r="VLH6" s="372"/>
      <c r="VLI6" s="372"/>
      <c r="VLJ6" s="372"/>
      <c r="VLK6" s="372"/>
      <c r="VLL6" s="372"/>
      <c r="VLM6" s="372"/>
      <c r="VLN6" s="372"/>
      <c r="VLO6" s="372"/>
      <c r="VLP6" s="372"/>
      <c r="VLQ6" s="372"/>
      <c r="VLR6" s="372"/>
      <c r="VLS6" s="372"/>
      <c r="VLT6" s="372"/>
      <c r="VLU6" s="372"/>
      <c r="VLV6" s="372"/>
      <c r="VLW6" s="372"/>
      <c r="VLX6" s="372"/>
      <c r="VLY6" s="372"/>
      <c r="VLZ6" s="372"/>
      <c r="VMA6" s="372"/>
      <c r="VMB6" s="372"/>
      <c r="VMC6" s="372"/>
      <c r="VMD6" s="372"/>
      <c r="VME6" s="372"/>
      <c r="VMF6" s="372"/>
      <c r="VMG6" s="372"/>
      <c r="VMH6" s="372"/>
      <c r="VMI6" s="372"/>
      <c r="VMJ6" s="372"/>
      <c r="VMK6" s="372"/>
      <c r="VML6" s="372"/>
      <c r="VMM6" s="372"/>
      <c r="VMN6" s="372"/>
      <c r="VMO6" s="372"/>
      <c r="VMP6" s="372"/>
      <c r="VMQ6" s="372"/>
      <c r="VMR6" s="372"/>
      <c r="VMS6" s="372"/>
      <c r="VMT6" s="372"/>
      <c r="VMU6" s="372"/>
      <c r="VMV6" s="372"/>
      <c r="VMW6" s="372"/>
      <c r="VMX6" s="372"/>
      <c r="VMY6" s="372"/>
      <c r="VMZ6" s="372"/>
      <c r="VNA6" s="372"/>
      <c r="VNB6" s="372"/>
      <c r="VNC6" s="372"/>
      <c r="VND6" s="372"/>
      <c r="VNE6" s="372"/>
      <c r="VNF6" s="372"/>
      <c r="VNG6" s="372"/>
      <c r="VNH6" s="372"/>
      <c r="VNI6" s="372"/>
      <c r="VNJ6" s="372"/>
      <c r="VNK6" s="372"/>
      <c r="VNL6" s="372"/>
      <c r="VNM6" s="372"/>
      <c r="VNN6" s="372"/>
      <c r="VNO6" s="372"/>
      <c r="VNP6" s="372"/>
      <c r="VNQ6" s="372"/>
      <c r="VNR6" s="372"/>
      <c r="VNS6" s="372"/>
      <c r="VNT6" s="372"/>
      <c r="VNU6" s="372"/>
      <c r="VNV6" s="372"/>
      <c r="VNW6" s="372"/>
      <c r="VNX6" s="372"/>
      <c r="VNY6" s="372"/>
      <c r="VNZ6" s="372"/>
      <c r="VOA6" s="372"/>
      <c r="VOB6" s="372"/>
      <c r="VOC6" s="372"/>
      <c r="VOD6" s="372"/>
      <c r="VOE6" s="372"/>
      <c r="VOF6" s="372"/>
      <c r="VOG6" s="372"/>
      <c r="VOH6" s="372"/>
      <c r="VOI6" s="372"/>
      <c r="VOJ6" s="372"/>
      <c r="VOK6" s="372"/>
      <c r="VOL6" s="372"/>
      <c r="VOM6" s="372"/>
      <c r="VON6" s="372"/>
      <c r="VOO6" s="372"/>
      <c r="VOP6" s="372"/>
      <c r="VOQ6" s="372"/>
      <c r="VOR6" s="372"/>
      <c r="VOS6" s="372"/>
      <c r="VOT6" s="372"/>
      <c r="VOU6" s="372"/>
      <c r="VOV6" s="372"/>
      <c r="VOW6" s="372"/>
      <c r="VOX6" s="372"/>
      <c r="VOY6" s="372"/>
      <c r="VOZ6" s="372"/>
      <c r="VPA6" s="372"/>
      <c r="VPB6" s="372"/>
      <c r="VPC6" s="372"/>
      <c r="VPD6" s="372"/>
      <c r="VPE6" s="372"/>
      <c r="VPF6" s="372"/>
      <c r="VPG6" s="372"/>
      <c r="VPH6" s="372"/>
      <c r="VPI6" s="372"/>
      <c r="VPJ6" s="372"/>
      <c r="VPK6" s="372"/>
      <c r="VPL6" s="372"/>
      <c r="VPM6" s="372"/>
      <c r="VPN6" s="372"/>
      <c r="VPO6" s="372"/>
      <c r="VPP6" s="372"/>
      <c r="VPQ6" s="372"/>
      <c r="VPR6" s="372"/>
      <c r="VPS6" s="372"/>
      <c r="VPT6" s="372"/>
      <c r="VPU6" s="372"/>
      <c r="VPV6" s="372"/>
      <c r="VPW6" s="372"/>
      <c r="VPX6" s="372"/>
      <c r="VPY6" s="372"/>
      <c r="VPZ6" s="372"/>
      <c r="VQA6" s="372"/>
      <c r="VQB6" s="372"/>
      <c r="VQC6" s="372"/>
      <c r="VQD6" s="372"/>
      <c r="VQE6" s="372"/>
      <c r="VQF6" s="372"/>
      <c r="VQG6" s="372"/>
      <c r="VQH6" s="372"/>
      <c r="VQI6" s="372"/>
      <c r="VQJ6" s="372"/>
      <c r="VQK6" s="372"/>
      <c r="VQL6" s="372"/>
      <c r="VQM6" s="372"/>
      <c r="VQN6" s="372"/>
      <c r="VQO6" s="372"/>
      <c r="VQP6" s="372"/>
      <c r="VQQ6" s="372"/>
      <c r="VQR6" s="372"/>
      <c r="VQS6" s="372"/>
      <c r="VQT6" s="372"/>
      <c r="VQU6" s="372"/>
      <c r="VQV6" s="372"/>
      <c r="VQW6" s="372"/>
      <c r="VQX6" s="372"/>
      <c r="VQY6" s="372"/>
      <c r="VQZ6" s="372"/>
      <c r="VRA6" s="372"/>
      <c r="VRB6" s="372"/>
      <c r="VRC6" s="372"/>
      <c r="VRD6" s="372"/>
      <c r="VRE6" s="372"/>
      <c r="VRF6" s="372"/>
      <c r="VRG6" s="372"/>
      <c r="VRH6" s="372"/>
      <c r="VRI6" s="372"/>
      <c r="VRJ6" s="372"/>
      <c r="VRK6" s="372"/>
      <c r="VRL6" s="372"/>
      <c r="VRM6" s="372"/>
      <c r="VRN6" s="372"/>
      <c r="VRO6" s="372"/>
      <c r="VRP6" s="372"/>
      <c r="VRQ6" s="372"/>
      <c r="VRR6" s="372"/>
      <c r="VRS6" s="372"/>
      <c r="VRT6" s="372"/>
      <c r="VRU6" s="372"/>
      <c r="VRV6" s="372"/>
      <c r="VRW6" s="372"/>
      <c r="VRX6" s="372"/>
      <c r="VRY6" s="372"/>
      <c r="VRZ6" s="372"/>
      <c r="VSA6" s="372"/>
      <c r="VSB6" s="372"/>
      <c r="VSC6" s="372"/>
      <c r="VSD6" s="372"/>
      <c r="VSE6" s="372"/>
      <c r="VSF6" s="372"/>
      <c r="VSG6" s="372"/>
      <c r="VSH6" s="372"/>
      <c r="VSI6" s="372"/>
      <c r="VSJ6" s="372"/>
      <c r="VSK6" s="372"/>
      <c r="VSL6" s="372"/>
      <c r="VSM6" s="372"/>
      <c r="VSN6" s="372"/>
      <c r="VSO6" s="372"/>
      <c r="VSP6" s="372"/>
      <c r="VSQ6" s="372"/>
      <c r="VSR6" s="372"/>
      <c r="VSS6" s="372"/>
      <c r="VST6" s="372"/>
      <c r="VSU6" s="372"/>
      <c r="VSV6" s="372"/>
      <c r="VSW6" s="372"/>
      <c r="VSX6" s="372"/>
      <c r="VSY6" s="372"/>
      <c r="VSZ6" s="372"/>
      <c r="VTA6" s="372"/>
      <c r="VTB6" s="372"/>
      <c r="VTC6" s="372"/>
      <c r="VTD6" s="372"/>
      <c r="VTE6" s="372"/>
      <c r="VTF6" s="372"/>
      <c r="VTG6" s="372"/>
      <c r="VTH6" s="372"/>
      <c r="VTI6" s="372"/>
      <c r="VTJ6" s="372"/>
      <c r="VTK6" s="372"/>
      <c r="VTL6" s="372"/>
      <c r="VTM6" s="372"/>
      <c r="VTN6" s="372"/>
      <c r="VTO6" s="372"/>
      <c r="VTP6" s="372"/>
      <c r="VTQ6" s="372"/>
      <c r="VTR6" s="372"/>
      <c r="VTS6" s="372"/>
      <c r="VTT6" s="372"/>
      <c r="VTU6" s="372"/>
      <c r="VTV6" s="372"/>
      <c r="VTW6" s="372"/>
      <c r="VTX6" s="372"/>
      <c r="VTY6" s="372"/>
      <c r="VTZ6" s="372"/>
      <c r="VUA6" s="372"/>
      <c r="VUB6" s="372"/>
      <c r="VUC6" s="372"/>
      <c r="VUD6" s="372"/>
      <c r="VUE6" s="372"/>
      <c r="VUF6" s="372"/>
      <c r="VUG6" s="372"/>
      <c r="VUH6" s="372"/>
      <c r="VUI6" s="372"/>
      <c r="VUJ6" s="372"/>
      <c r="VUK6" s="372"/>
      <c r="VUL6" s="372"/>
      <c r="VUM6" s="372"/>
      <c r="VUN6" s="372"/>
      <c r="VUO6" s="372"/>
      <c r="VUP6" s="372"/>
      <c r="VUQ6" s="372"/>
      <c r="VUR6" s="372"/>
      <c r="VUS6" s="372"/>
      <c r="VUT6" s="372"/>
      <c r="VUU6" s="372"/>
      <c r="VUV6" s="372"/>
      <c r="VUW6" s="372"/>
      <c r="VUX6" s="372"/>
      <c r="VUY6" s="372"/>
      <c r="VUZ6" s="372"/>
      <c r="VVA6" s="372"/>
      <c r="VVB6" s="372"/>
      <c r="VVC6" s="372"/>
      <c r="VVD6" s="372"/>
      <c r="VVE6" s="372"/>
      <c r="VVF6" s="372"/>
      <c r="VVG6" s="372"/>
      <c r="VVH6" s="372"/>
      <c r="VVI6" s="372"/>
      <c r="VVJ6" s="372"/>
      <c r="VVK6" s="372"/>
      <c r="VVL6" s="372"/>
      <c r="VVM6" s="372"/>
      <c r="VVN6" s="372"/>
      <c r="VVO6" s="372"/>
      <c r="VVP6" s="372"/>
      <c r="VVQ6" s="372"/>
      <c r="VVR6" s="372"/>
      <c r="VVS6" s="372"/>
      <c r="VVT6" s="372"/>
      <c r="VVU6" s="372"/>
      <c r="VVV6" s="372"/>
      <c r="VVW6" s="372"/>
      <c r="VVX6" s="372"/>
      <c r="VVY6" s="372"/>
      <c r="VVZ6" s="372"/>
      <c r="VWA6" s="372"/>
      <c r="VWB6" s="372"/>
      <c r="VWC6" s="372"/>
      <c r="VWD6" s="372"/>
      <c r="VWE6" s="372"/>
      <c r="VWF6" s="372"/>
      <c r="VWG6" s="372"/>
      <c r="VWH6" s="372"/>
      <c r="VWI6" s="372"/>
      <c r="VWJ6" s="372"/>
      <c r="VWK6" s="372"/>
      <c r="VWL6" s="372"/>
      <c r="VWM6" s="372"/>
      <c r="VWN6" s="372"/>
      <c r="VWO6" s="372"/>
      <c r="VWP6" s="372"/>
      <c r="VWQ6" s="372"/>
      <c r="VWR6" s="372"/>
      <c r="VWS6" s="372"/>
      <c r="VWT6" s="372"/>
      <c r="VWU6" s="372"/>
      <c r="VWV6" s="372"/>
      <c r="VWW6" s="372"/>
      <c r="VWX6" s="372"/>
      <c r="VWY6" s="372"/>
      <c r="VWZ6" s="372"/>
      <c r="VXA6" s="372"/>
      <c r="VXB6" s="372"/>
      <c r="VXC6" s="372"/>
      <c r="VXD6" s="372"/>
      <c r="VXE6" s="372"/>
      <c r="VXF6" s="372"/>
      <c r="VXG6" s="372"/>
      <c r="VXH6" s="372"/>
      <c r="VXI6" s="372"/>
      <c r="VXJ6" s="372"/>
      <c r="VXK6" s="372"/>
      <c r="VXL6" s="372"/>
      <c r="VXM6" s="372"/>
      <c r="VXN6" s="372"/>
      <c r="VXO6" s="372"/>
      <c r="VXP6" s="372"/>
      <c r="VXQ6" s="372"/>
      <c r="VXR6" s="372"/>
      <c r="VXS6" s="372"/>
      <c r="VXT6" s="372"/>
      <c r="VXU6" s="372"/>
      <c r="VXV6" s="372"/>
      <c r="VXW6" s="372"/>
      <c r="VXX6" s="372"/>
      <c r="VXY6" s="372"/>
      <c r="VXZ6" s="372"/>
      <c r="VYA6" s="372"/>
      <c r="VYB6" s="372"/>
      <c r="VYC6" s="372"/>
      <c r="VYD6" s="372"/>
      <c r="VYE6" s="372"/>
      <c r="VYF6" s="372"/>
      <c r="VYG6" s="372"/>
      <c r="VYH6" s="372"/>
      <c r="VYI6" s="372"/>
      <c r="VYJ6" s="372"/>
      <c r="VYK6" s="372"/>
      <c r="VYL6" s="372"/>
      <c r="VYM6" s="372"/>
      <c r="VYN6" s="372"/>
      <c r="VYO6" s="372"/>
      <c r="VYP6" s="372"/>
      <c r="VYQ6" s="372"/>
      <c r="VYR6" s="372"/>
      <c r="VYS6" s="372"/>
      <c r="VYT6" s="372"/>
      <c r="VYU6" s="372"/>
      <c r="VYV6" s="372"/>
      <c r="VYW6" s="372"/>
      <c r="VYX6" s="372"/>
      <c r="VYY6" s="372"/>
      <c r="VYZ6" s="372"/>
      <c r="VZA6" s="372"/>
      <c r="VZB6" s="372"/>
      <c r="VZC6" s="372"/>
      <c r="VZD6" s="372"/>
      <c r="VZE6" s="372"/>
      <c r="VZF6" s="372"/>
      <c r="VZG6" s="372"/>
      <c r="VZH6" s="372"/>
      <c r="VZI6" s="372"/>
      <c r="VZJ6" s="372"/>
      <c r="VZK6" s="372"/>
      <c r="VZL6" s="372"/>
      <c r="VZM6" s="372"/>
      <c r="VZN6" s="372"/>
      <c r="VZO6" s="372"/>
      <c r="VZP6" s="372"/>
      <c r="VZQ6" s="372"/>
      <c r="VZR6" s="372"/>
      <c r="VZS6" s="372"/>
      <c r="VZT6" s="372"/>
      <c r="VZU6" s="372"/>
      <c r="VZV6" s="372"/>
      <c r="VZW6" s="372"/>
      <c r="VZX6" s="372"/>
      <c r="VZY6" s="372"/>
      <c r="VZZ6" s="372"/>
      <c r="WAA6" s="372"/>
      <c r="WAB6" s="372"/>
      <c r="WAC6" s="372"/>
      <c r="WAD6" s="372"/>
      <c r="WAE6" s="372"/>
      <c r="WAF6" s="372"/>
      <c r="WAG6" s="372"/>
      <c r="WAH6" s="372"/>
      <c r="WAI6" s="372"/>
      <c r="WAJ6" s="372"/>
      <c r="WAK6" s="372"/>
      <c r="WAL6" s="372"/>
      <c r="WAM6" s="372"/>
      <c r="WAN6" s="372"/>
      <c r="WAO6" s="372"/>
      <c r="WAP6" s="372"/>
      <c r="WAQ6" s="372"/>
      <c r="WAR6" s="372"/>
      <c r="WAS6" s="372"/>
      <c r="WAT6" s="372"/>
      <c r="WAU6" s="372"/>
      <c r="WAV6" s="372"/>
      <c r="WAW6" s="372"/>
      <c r="WAX6" s="372"/>
      <c r="WAY6" s="372"/>
      <c r="WAZ6" s="372"/>
      <c r="WBA6" s="372"/>
      <c r="WBB6" s="372"/>
      <c r="WBC6" s="372"/>
      <c r="WBD6" s="372"/>
      <c r="WBE6" s="372"/>
      <c r="WBF6" s="372"/>
      <c r="WBG6" s="372"/>
      <c r="WBH6" s="372"/>
      <c r="WBI6" s="372"/>
      <c r="WBJ6" s="372"/>
      <c r="WBK6" s="372"/>
      <c r="WBL6" s="372"/>
      <c r="WBM6" s="372"/>
      <c r="WBN6" s="372"/>
      <c r="WBO6" s="372"/>
      <c r="WBP6" s="372"/>
      <c r="WBQ6" s="372"/>
      <c r="WBR6" s="372"/>
      <c r="WBS6" s="372"/>
      <c r="WBT6" s="372"/>
      <c r="WBU6" s="372"/>
      <c r="WBV6" s="372"/>
      <c r="WBW6" s="372"/>
      <c r="WBX6" s="372"/>
      <c r="WBY6" s="372"/>
      <c r="WBZ6" s="372"/>
      <c r="WCA6" s="372"/>
      <c r="WCB6" s="372"/>
      <c r="WCC6" s="372"/>
      <c r="WCD6" s="372"/>
      <c r="WCE6" s="372"/>
      <c r="WCF6" s="372"/>
      <c r="WCG6" s="372"/>
      <c r="WCH6" s="372"/>
      <c r="WCI6" s="372"/>
      <c r="WCJ6" s="372"/>
      <c r="WCK6" s="372"/>
      <c r="WCL6" s="372"/>
      <c r="WCM6" s="372"/>
      <c r="WCN6" s="372"/>
      <c r="WCO6" s="372"/>
      <c r="WCP6" s="372"/>
      <c r="WCQ6" s="372"/>
      <c r="WCR6" s="372"/>
      <c r="WCS6" s="372"/>
      <c r="WCT6" s="372"/>
      <c r="WCU6" s="372"/>
      <c r="WCV6" s="372"/>
      <c r="WCW6" s="372"/>
      <c r="WCX6" s="372"/>
      <c r="WCY6" s="372"/>
      <c r="WCZ6" s="372"/>
      <c r="WDA6" s="372"/>
      <c r="WDB6" s="372"/>
      <c r="WDC6" s="372"/>
      <c r="WDD6" s="372"/>
      <c r="WDE6" s="372"/>
      <c r="WDF6" s="372"/>
      <c r="WDG6" s="372"/>
      <c r="WDH6" s="372"/>
      <c r="WDI6" s="372"/>
      <c r="WDJ6" s="372"/>
      <c r="WDK6" s="372"/>
      <c r="WDL6" s="372"/>
      <c r="WDM6" s="372"/>
      <c r="WDN6" s="372"/>
      <c r="WDO6" s="372"/>
      <c r="WDP6" s="372"/>
      <c r="WDQ6" s="372"/>
      <c r="WDR6" s="372"/>
      <c r="WDS6" s="372"/>
      <c r="WDT6" s="372"/>
      <c r="WDU6" s="372"/>
      <c r="WDV6" s="372"/>
      <c r="WDW6" s="372"/>
      <c r="WDX6" s="372"/>
      <c r="WDY6" s="372"/>
      <c r="WDZ6" s="372"/>
      <c r="WEA6" s="372"/>
      <c r="WEB6" s="372"/>
      <c r="WEC6" s="372"/>
      <c r="WED6" s="372"/>
      <c r="WEE6" s="372"/>
      <c r="WEF6" s="372"/>
      <c r="WEG6" s="372"/>
      <c r="WEH6" s="372"/>
      <c r="WEI6" s="372"/>
      <c r="WEJ6" s="372"/>
      <c r="WEK6" s="372"/>
      <c r="WEL6" s="372"/>
      <c r="WEM6" s="372"/>
      <c r="WEN6" s="372"/>
      <c r="WEO6" s="372"/>
      <c r="WEP6" s="372"/>
      <c r="WEQ6" s="372"/>
      <c r="WER6" s="372"/>
      <c r="WES6" s="372"/>
      <c r="WET6" s="372"/>
      <c r="WEU6" s="372"/>
      <c r="WEV6" s="372"/>
      <c r="WEW6" s="372"/>
      <c r="WEX6" s="372"/>
      <c r="WEY6" s="372"/>
      <c r="WEZ6" s="372"/>
      <c r="WFA6" s="372"/>
      <c r="WFB6" s="372"/>
      <c r="WFC6" s="372"/>
      <c r="WFD6" s="372"/>
      <c r="WFE6" s="372"/>
      <c r="WFF6" s="372"/>
      <c r="WFG6" s="372"/>
      <c r="WFH6" s="372"/>
      <c r="WFI6" s="372"/>
      <c r="WFJ6" s="372"/>
      <c r="WFK6" s="372"/>
      <c r="WFL6" s="372"/>
      <c r="WFM6" s="372"/>
      <c r="WFN6" s="372"/>
      <c r="WFO6" s="372"/>
      <c r="WFP6" s="372"/>
      <c r="WFQ6" s="372"/>
      <c r="WFR6" s="372"/>
      <c r="WFS6" s="372"/>
      <c r="WFT6" s="372"/>
      <c r="WFU6" s="372"/>
      <c r="WFV6" s="372"/>
      <c r="WFW6" s="372"/>
      <c r="WFX6" s="372"/>
      <c r="WFY6" s="372"/>
      <c r="WFZ6" s="372"/>
      <c r="WGA6" s="372"/>
      <c r="WGB6" s="372"/>
      <c r="WGC6" s="372"/>
      <c r="WGD6" s="372"/>
      <c r="WGE6" s="372"/>
      <c r="WGF6" s="372"/>
      <c r="WGG6" s="372"/>
      <c r="WGH6" s="372"/>
      <c r="WGI6" s="372"/>
      <c r="WGJ6" s="372"/>
      <c r="WGK6" s="372"/>
      <c r="WGL6" s="372"/>
      <c r="WGM6" s="372"/>
      <c r="WGN6" s="372"/>
      <c r="WGO6" s="372"/>
      <c r="WGP6" s="372"/>
      <c r="WGQ6" s="372"/>
      <c r="WGR6" s="372"/>
      <c r="WGS6" s="372"/>
      <c r="WGT6" s="372"/>
      <c r="WGU6" s="372"/>
      <c r="WGV6" s="372"/>
      <c r="WGW6" s="372"/>
      <c r="WGX6" s="372"/>
      <c r="WGY6" s="372"/>
      <c r="WGZ6" s="372"/>
      <c r="WHA6" s="372"/>
      <c r="WHB6" s="372"/>
      <c r="WHC6" s="372"/>
      <c r="WHD6" s="372"/>
      <c r="WHE6" s="372"/>
      <c r="WHF6" s="372"/>
      <c r="WHG6" s="372"/>
      <c r="WHH6" s="372"/>
      <c r="WHI6" s="372"/>
      <c r="WHJ6" s="372"/>
      <c r="WHK6" s="372"/>
      <c r="WHL6" s="372"/>
      <c r="WHM6" s="372"/>
      <c r="WHN6" s="372"/>
      <c r="WHO6" s="372"/>
      <c r="WHP6" s="372"/>
      <c r="WHQ6" s="372"/>
      <c r="WHR6" s="372"/>
      <c r="WHS6" s="372"/>
      <c r="WHT6" s="372"/>
      <c r="WHU6" s="372"/>
      <c r="WHV6" s="372"/>
      <c r="WHW6" s="372"/>
      <c r="WHX6" s="372"/>
      <c r="WHY6" s="372"/>
      <c r="WHZ6" s="372"/>
      <c r="WIA6" s="372"/>
      <c r="WIB6" s="372"/>
      <c r="WIC6" s="372"/>
      <c r="WID6" s="372"/>
      <c r="WIE6" s="372"/>
      <c r="WIF6" s="372"/>
      <c r="WIG6" s="372"/>
      <c r="WIH6" s="372"/>
      <c r="WII6" s="372"/>
      <c r="WIJ6" s="372"/>
      <c r="WIK6" s="372"/>
      <c r="WIL6" s="372"/>
      <c r="WIM6" s="372"/>
      <c r="WIN6" s="372"/>
      <c r="WIO6" s="372"/>
      <c r="WIP6" s="372"/>
      <c r="WIQ6" s="372"/>
      <c r="WIR6" s="372"/>
      <c r="WIS6" s="372"/>
      <c r="WIT6" s="372"/>
      <c r="WIU6" s="372"/>
      <c r="WIV6" s="372"/>
      <c r="WIW6" s="372"/>
      <c r="WIX6" s="372"/>
      <c r="WIY6" s="372"/>
      <c r="WIZ6" s="372"/>
      <c r="WJA6" s="372"/>
      <c r="WJB6" s="372"/>
      <c r="WJC6" s="372"/>
      <c r="WJD6" s="372"/>
      <c r="WJE6" s="372"/>
      <c r="WJF6" s="372"/>
      <c r="WJG6" s="372"/>
      <c r="WJH6" s="372"/>
      <c r="WJI6" s="372"/>
      <c r="WJJ6" s="372"/>
      <c r="WJK6" s="372"/>
      <c r="WJL6" s="372"/>
      <c r="WJM6" s="372"/>
      <c r="WJN6" s="372"/>
      <c r="WJO6" s="372"/>
      <c r="WJP6" s="372"/>
      <c r="WJQ6" s="372"/>
      <c r="WJR6" s="372"/>
      <c r="WJS6" s="372"/>
      <c r="WJT6" s="372"/>
      <c r="WJU6" s="372"/>
      <c r="WJV6" s="372"/>
      <c r="WJW6" s="372"/>
      <c r="WJX6" s="372"/>
      <c r="WJY6" s="372"/>
      <c r="WJZ6" s="372"/>
      <c r="WKA6" s="372"/>
      <c r="WKB6" s="372"/>
      <c r="WKC6" s="372"/>
      <c r="WKD6" s="372"/>
      <c r="WKE6" s="372"/>
      <c r="WKF6" s="372"/>
      <c r="WKG6" s="372"/>
      <c r="WKH6" s="372"/>
      <c r="WKI6" s="372"/>
      <c r="WKJ6" s="372"/>
      <c r="WKK6" s="372"/>
      <c r="WKL6" s="372"/>
      <c r="WKM6" s="372"/>
      <c r="WKN6" s="372"/>
      <c r="WKO6" s="372"/>
      <c r="WKP6" s="372"/>
      <c r="WKQ6" s="372"/>
      <c r="WKR6" s="372"/>
      <c r="WKS6" s="372"/>
      <c r="WKT6" s="372"/>
      <c r="WKU6" s="372"/>
      <c r="WKV6" s="372"/>
      <c r="WKW6" s="372"/>
      <c r="WKX6" s="372"/>
      <c r="WKY6" s="372"/>
      <c r="WKZ6" s="372"/>
      <c r="WLA6" s="372"/>
      <c r="WLB6" s="372"/>
      <c r="WLC6" s="372"/>
      <c r="WLD6" s="372"/>
      <c r="WLE6" s="372"/>
      <c r="WLF6" s="372"/>
      <c r="WLG6" s="372"/>
      <c r="WLH6" s="372"/>
      <c r="WLI6" s="372"/>
      <c r="WLJ6" s="372"/>
      <c r="WLK6" s="372"/>
      <c r="WLL6" s="372"/>
      <c r="WLM6" s="372"/>
      <c r="WLN6" s="372"/>
      <c r="WLO6" s="372"/>
      <c r="WLP6" s="372"/>
      <c r="WLQ6" s="372"/>
      <c r="WLR6" s="372"/>
      <c r="WLS6" s="372"/>
      <c r="WLT6" s="372"/>
      <c r="WLU6" s="372"/>
      <c r="WLV6" s="372"/>
      <c r="WLW6" s="372"/>
      <c r="WLX6" s="372"/>
      <c r="WLY6" s="372"/>
      <c r="WLZ6" s="372"/>
      <c r="WMA6" s="372"/>
      <c r="WMB6" s="372"/>
      <c r="WMC6" s="372"/>
      <c r="WMD6" s="372"/>
      <c r="WME6" s="372"/>
      <c r="WMF6" s="372"/>
      <c r="WMG6" s="372"/>
      <c r="WMH6" s="372"/>
      <c r="WMI6" s="372"/>
      <c r="WMJ6" s="372"/>
      <c r="WMK6" s="372"/>
      <c r="WML6" s="372"/>
      <c r="WMM6" s="372"/>
      <c r="WMN6" s="372"/>
      <c r="WMO6" s="372"/>
      <c r="WMP6" s="372"/>
      <c r="WMQ6" s="372"/>
      <c r="WMR6" s="372"/>
      <c r="WMS6" s="372"/>
      <c r="WMT6" s="372"/>
      <c r="WMU6" s="372"/>
      <c r="WMV6" s="372"/>
      <c r="WMW6" s="372"/>
      <c r="WMX6" s="372"/>
      <c r="WMY6" s="372"/>
      <c r="WMZ6" s="372"/>
      <c r="WNA6" s="372"/>
      <c r="WNB6" s="372"/>
      <c r="WNC6" s="372"/>
      <c r="WND6" s="372"/>
      <c r="WNE6" s="372"/>
      <c r="WNF6" s="372"/>
      <c r="WNG6" s="372"/>
      <c r="WNH6" s="372"/>
      <c r="WNI6" s="372"/>
      <c r="WNJ6" s="372"/>
      <c r="WNK6" s="372"/>
      <c r="WNL6" s="372"/>
      <c r="WNM6" s="372"/>
      <c r="WNN6" s="372"/>
      <c r="WNO6" s="372"/>
      <c r="WNP6" s="372"/>
      <c r="WNQ6" s="372"/>
      <c r="WNR6" s="372"/>
      <c r="WNS6" s="372"/>
      <c r="WNT6" s="372"/>
      <c r="WNU6" s="372"/>
      <c r="WNV6" s="372"/>
      <c r="WNW6" s="372"/>
      <c r="WNX6" s="372"/>
      <c r="WNY6" s="372"/>
      <c r="WNZ6" s="372"/>
      <c r="WOA6" s="372"/>
      <c r="WOB6" s="372"/>
      <c r="WOC6" s="372"/>
      <c r="WOD6" s="372"/>
      <c r="WOE6" s="372"/>
      <c r="WOF6" s="372"/>
      <c r="WOG6" s="372"/>
      <c r="WOH6" s="372"/>
      <c r="WOI6" s="372"/>
      <c r="WOJ6" s="372"/>
      <c r="WOK6" s="372"/>
      <c r="WOL6" s="372"/>
      <c r="WOM6" s="372"/>
      <c r="WON6" s="372"/>
      <c r="WOO6" s="372"/>
      <c r="WOP6" s="372"/>
      <c r="WOQ6" s="372"/>
      <c r="WOR6" s="372"/>
      <c r="WOS6" s="372"/>
      <c r="WOT6" s="372"/>
      <c r="WOU6" s="372"/>
      <c r="WOV6" s="372"/>
      <c r="WOW6" s="372"/>
      <c r="WOX6" s="372"/>
      <c r="WOY6" s="372"/>
      <c r="WOZ6" s="372"/>
      <c r="WPA6" s="372"/>
      <c r="WPB6" s="372"/>
      <c r="WPC6" s="372"/>
      <c r="WPD6" s="372"/>
      <c r="WPE6" s="372"/>
      <c r="WPF6" s="372"/>
      <c r="WPG6" s="372"/>
      <c r="WPH6" s="372"/>
      <c r="WPI6" s="372"/>
      <c r="WPJ6" s="372"/>
      <c r="WPK6" s="372"/>
      <c r="WPL6" s="372"/>
      <c r="WPM6" s="372"/>
      <c r="WPN6" s="372"/>
      <c r="WPO6" s="372"/>
      <c r="WPP6" s="372"/>
      <c r="WPQ6" s="372"/>
      <c r="WPR6" s="372"/>
      <c r="WPS6" s="372"/>
      <c r="WPT6" s="372"/>
      <c r="WPU6" s="372"/>
      <c r="WPV6" s="372"/>
      <c r="WPW6" s="372"/>
      <c r="WPX6" s="372"/>
      <c r="WPY6" s="372"/>
      <c r="WPZ6" s="372"/>
      <c r="WQA6" s="372"/>
      <c r="WQB6" s="372"/>
      <c r="WQC6" s="372"/>
      <c r="WQD6" s="372"/>
      <c r="WQE6" s="372"/>
      <c r="WQF6" s="372"/>
      <c r="WQG6" s="372"/>
      <c r="WQH6" s="372"/>
      <c r="WQI6" s="372"/>
      <c r="WQJ6" s="372"/>
      <c r="WQK6" s="372"/>
      <c r="WQL6" s="372"/>
      <c r="WQM6" s="372"/>
      <c r="WQN6" s="372"/>
      <c r="WQO6" s="372"/>
      <c r="WQP6" s="372"/>
      <c r="WQQ6" s="372"/>
      <c r="WQR6" s="372"/>
      <c r="WQS6" s="372"/>
      <c r="WQT6" s="372"/>
      <c r="WQU6" s="372"/>
      <c r="WQV6" s="372"/>
      <c r="WQW6" s="372"/>
      <c r="WQX6" s="372"/>
      <c r="WQY6" s="372"/>
      <c r="WQZ6" s="372"/>
      <c r="WRA6" s="372"/>
      <c r="WRB6" s="372"/>
      <c r="WRC6" s="372"/>
      <c r="WRD6" s="372"/>
      <c r="WRE6" s="372"/>
      <c r="WRF6" s="372"/>
      <c r="WRG6" s="372"/>
      <c r="WRH6" s="372"/>
      <c r="WRI6" s="372"/>
      <c r="WRJ6" s="372"/>
      <c r="WRK6" s="372"/>
      <c r="WRL6" s="372"/>
      <c r="WRM6" s="372"/>
      <c r="WRN6" s="372"/>
      <c r="WRO6" s="372"/>
      <c r="WRP6" s="372"/>
      <c r="WRQ6" s="372"/>
      <c r="WRR6" s="372"/>
      <c r="WRS6" s="372"/>
      <c r="WRT6" s="372"/>
      <c r="WRU6" s="372"/>
      <c r="WRV6" s="372"/>
      <c r="WRW6" s="372"/>
      <c r="WRX6" s="372"/>
      <c r="WRY6" s="372"/>
      <c r="WRZ6" s="372"/>
      <c r="WSA6" s="372"/>
      <c r="WSB6" s="372"/>
      <c r="WSC6" s="372"/>
      <c r="WSD6" s="372"/>
      <c r="WSE6" s="372"/>
      <c r="WSF6" s="372"/>
      <c r="WSG6" s="372"/>
      <c r="WSH6" s="372"/>
      <c r="WSI6" s="372"/>
      <c r="WSJ6" s="372"/>
      <c r="WSK6" s="372"/>
      <c r="WSL6" s="372"/>
      <c r="WSM6" s="372"/>
      <c r="WSN6" s="372"/>
      <c r="WSO6" s="372"/>
      <c r="WSP6" s="372"/>
      <c r="WSQ6" s="372"/>
      <c r="WSR6" s="372"/>
      <c r="WSS6" s="372"/>
      <c r="WST6" s="372"/>
      <c r="WSU6" s="372"/>
      <c r="WSV6" s="372"/>
      <c r="WSW6" s="372"/>
      <c r="WSX6" s="372"/>
      <c r="WSY6" s="372"/>
      <c r="WSZ6" s="372"/>
      <c r="WTA6" s="372"/>
      <c r="WTB6" s="372"/>
      <c r="WTC6" s="372"/>
      <c r="WTD6" s="372"/>
      <c r="WTE6" s="372"/>
      <c r="WTF6" s="372"/>
      <c r="WTG6" s="372"/>
      <c r="WTH6" s="372"/>
      <c r="WTI6" s="372"/>
      <c r="WTJ6" s="372"/>
      <c r="WTK6" s="372"/>
      <c r="WTL6" s="372"/>
      <c r="WTM6" s="372"/>
      <c r="WTN6" s="372"/>
      <c r="WTO6" s="372"/>
      <c r="WTP6" s="372"/>
      <c r="WTQ6" s="372"/>
      <c r="WTR6" s="372"/>
      <c r="WTS6" s="372"/>
      <c r="WTT6" s="372"/>
      <c r="WTU6" s="372"/>
      <c r="WTV6" s="372"/>
      <c r="WTW6" s="372"/>
      <c r="WTX6" s="372"/>
      <c r="WTY6" s="372"/>
      <c r="WTZ6" s="372"/>
      <c r="WUA6" s="372"/>
      <c r="WUB6" s="372"/>
      <c r="WUC6" s="372"/>
      <c r="WUD6" s="372"/>
      <c r="WUE6" s="372"/>
      <c r="WUF6" s="372"/>
      <c r="WUG6" s="372"/>
      <c r="WUH6" s="372"/>
      <c r="WUI6" s="372"/>
      <c r="WUJ6" s="372"/>
      <c r="WUK6" s="372"/>
      <c r="WUL6" s="372"/>
      <c r="WUM6" s="372"/>
      <c r="WUN6" s="372"/>
      <c r="WUO6" s="372"/>
      <c r="WUP6" s="372"/>
      <c r="WUQ6" s="372"/>
      <c r="WUR6" s="372"/>
      <c r="WUS6" s="372"/>
      <c r="WUT6" s="372"/>
      <c r="WUU6" s="372"/>
      <c r="WUV6" s="372"/>
      <c r="WUW6" s="372"/>
      <c r="WUX6" s="372"/>
      <c r="WUY6" s="372"/>
      <c r="WUZ6" s="372"/>
      <c r="WVA6" s="372"/>
      <c r="WVB6" s="372"/>
      <c r="WVC6" s="372"/>
      <c r="WVD6" s="372"/>
      <c r="WVE6" s="372"/>
      <c r="WVF6" s="372"/>
      <c r="WVG6" s="372"/>
      <c r="WVH6" s="372"/>
      <c r="WVI6" s="372"/>
      <c r="WVJ6" s="372"/>
      <c r="WVK6" s="372"/>
      <c r="WVL6" s="372"/>
      <c r="WVM6" s="372"/>
      <c r="WVN6" s="372"/>
      <c r="WVO6" s="372"/>
      <c r="WVP6" s="372"/>
      <c r="WVQ6" s="372"/>
      <c r="WVR6" s="372"/>
      <c r="WVS6" s="372"/>
      <c r="WVT6" s="372"/>
      <c r="WVU6" s="372"/>
      <c r="WVV6" s="372"/>
      <c r="WVW6" s="372"/>
      <c r="WVX6" s="372"/>
      <c r="WVY6" s="372"/>
      <c r="WVZ6" s="372"/>
      <c r="WWA6" s="372"/>
      <c r="WWB6" s="372"/>
      <c r="WWC6" s="372"/>
      <c r="WWD6" s="372"/>
      <c r="WWE6" s="372"/>
      <c r="WWF6" s="372"/>
      <c r="WWG6" s="372"/>
      <c r="WWH6" s="372"/>
      <c r="WWI6" s="372"/>
      <c r="WWJ6" s="372"/>
      <c r="WWK6" s="372"/>
      <c r="WWL6" s="372"/>
      <c r="WWM6" s="372"/>
      <c r="WWN6" s="372"/>
      <c r="WWO6" s="372"/>
      <c r="WWP6" s="372"/>
      <c r="WWQ6" s="372"/>
      <c r="WWR6" s="372"/>
      <c r="WWS6" s="372"/>
      <c r="WWT6" s="372"/>
      <c r="WWU6" s="372"/>
      <c r="WWV6" s="372"/>
      <c r="WWW6" s="372"/>
      <c r="WWX6" s="372"/>
      <c r="WWY6" s="372"/>
      <c r="WWZ6" s="372"/>
      <c r="WXA6" s="372"/>
      <c r="WXB6" s="372"/>
      <c r="WXC6" s="372"/>
      <c r="WXD6" s="372"/>
      <c r="WXE6" s="372"/>
      <c r="WXF6" s="372"/>
      <c r="WXG6" s="372"/>
      <c r="WXH6" s="372"/>
      <c r="WXI6" s="372"/>
      <c r="WXJ6" s="372"/>
      <c r="WXK6" s="372"/>
      <c r="WXL6" s="372"/>
      <c r="WXM6" s="372"/>
      <c r="WXN6" s="372"/>
      <c r="WXO6" s="372"/>
      <c r="WXP6" s="372"/>
      <c r="WXQ6" s="372"/>
      <c r="WXR6" s="372"/>
      <c r="WXS6" s="372"/>
      <c r="WXT6" s="372"/>
      <c r="WXU6" s="372"/>
      <c r="WXV6" s="372"/>
      <c r="WXW6" s="372"/>
      <c r="WXX6" s="372"/>
      <c r="WXY6" s="372"/>
      <c r="WXZ6" s="372"/>
      <c r="WYA6" s="372"/>
      <c r="WYB6" s="372"/>
      <c r="WYC6" s="372"/>
      <c r="WYD6" s="372"/>
      <c r="WYE6" s="372"/>
      <c r="WYF6" s="372"/>
      <c r="WYG6" s="372"/>
      <c r="WYH6" s="372"/>
      <c r="WYI6" s="372"/>
      <c r="WYJ6" s="372"/>
      <c r="WYK6" s="372"/>
      <c r="WYL6" s="372"/>
      <c r="WYM6" s="372"/>
      <c r="WYN6" s="372"/>
      <c r="WYO6" s="372"/>
      <c r="WYP6" s="372"/>
      <c r="WYQ6" s="372"/>
      <c r="WYR6" s="372"/>
      <c r="WYS6" s="372"/>
      <c r="WYT6" s="372"/>
      <c r="WYU6" s="372"/>
      <c r="WYV6" s="372"/>
      <c r="WYW6" s="372"/>
      <c r="WYX6" s="372"/>
      <c r="WYY6" s="372"/>
      <c r="WYZ6" s="372"/>
      <c r="WZA6" s="372"/>
      <c r="WZB6" s="372"/>
      <c r="WZC6" s="372"/>
      <c r="WZD6" s="372"/>
      <c r="WZE6" s="372"/>
      <c r="WZF6" s="372"/>
      <c r="WZG6" s="372"/>
      <c r="WZH6" s="372"/>
      <c r="WZI6" s="372"/>
      <c r="WZJ6" s="372"/>
      <c r="WZK6" s="372"/>
      <c r="WZL6" s="372"/>
      <c r="WZM6" s="372"/>
      <c r="WZN6" s="372"/>
      <c r="WZO6" s="372"/>
      <c r="WZP6" s="372"/>
      <c r="WZQ6" s="372"/>
      <c r="WZR6" s="372"/>
      <c r="WZS6" s="372"/>
      <c r="WZT6" s="372"/>
      <c r="WZU6" s="372"/>
      <c r="WZV6" s="372"/>
      <c r="WZW6" s="372"/>
      <c r="WZX6" s="372"/>
      <c r="WZY6" s="372"/>
      <c r="WZZ6" s="372"/>
      <c r="XAA6" s="372"/>
      <c r="XAB6" s="372"/>
      <c r="XAC6" s="372"/>
      <c r="XAD6" s="372"/>
      <c r="XAE6" s="372"/>
      <c r="XAF6" s="372"/>
      <c r="XAG6" s="372"/>
      <c r="XAH6" s="372"/>
      <c r="XAI6" s="372"/>
      <c r="XAJ6" s="372"/>
      <c r="XAK6" s="372"/>
      <c r="XAL6" s="372"/>
      <c r="XAM6" s="372"/>
      <c r="XAN6" s="372"/>
      <c r="XAO6" s="372"/>
      <c r="XAP6" s="372"/>
      <c r="XAQ6" s="372"/>
      <c r="XAR6" s="372"/>
      <c r="XAS6" s="372"/>
      <c r="XAT6" s="372"/>
      <c r="XAU6" s="372"/>
      <c r="XAV6" s="372"/>
      <c r="XAW6" s="372"/>
      <c r="XAX6" s="372"/>
      <c r="XAY6" s="372"/>
      <c r="XAZ6" s="372"/>
      <c r="XBA6" s="372"/>
      <c r="XBB6" s="372"/>
      <c r="XBC6" s="372"/>
      <c r="XBD6" s="372"/>
      <c r="XBE6" s="372"/>
      <c r="XBF6" s="372"/>
      <c r="XBG6" s="372"/>
      <c r="XBH6" s="372"/>
      <c r="XBI6" s="372"/>
      <c r="XBJ6" s="372"/>
      <c r="XBK6" s="372"/>
      <c r="XBL6" s="372"/>
      <c r="XBM6" s="372"/>
      <c r="XBN6" s="372"/>
      <c r="XBO6" s="372"/>
      <c r="XBP6" s="372"/>
      <c r="XBQ6" s="372"/>
      <c r="XBR6" s="372"/>
      <c r="XBS6" s="372"/>
      <c r="XBT6" s="372"/>
      <c r="XBU6" s="372"/>
      <c r="XBV6" s="372"/>
      <c r="XBW6" s="372"/>
      <c r="XBX6" s="372"/>
      <c r="XBY6" s="372"/>
      <c r="XBZ6" s="372"/>
      <c r="XCA6" s="372"/>
      <c r="XCB6" s="372"/>
      <c r="XCC6" s="372"/>
    </row>
    <row r="7" spans="2:16305" ht="13.5" customHeight="1">
      <c r="B7" s="442" t="s">
        <v>498</v>
      </c>
      <c r="C7" s="406">
        <v>0.30407007951318005</v>
      </c>
      <c r="D7" s="406">
        <v>4.3377141822795E-2</v>
      </c>
      <c r="E7" s="406">
        <v>1</v>
      </c>
      <c r="F7" s="406"/>
      <c r="G7" s="406"/>
      <c r="H7" s="406"/>
      <c r="I7" s="443"/>
      <c r="J7" s="443"/>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2"/>
      <c r="AY7" s="372"/>
      <c r="AZ7" s="372"/>
      <c r="BA7" s="372"/>
      <c r="BB7" s="372"/>
      <c r="BC7" s="372"/>
      <c r="BD7" s="372"/>
      <c r="BE7" s="372"/>
      <c r="BF7" s="372"/>
      <c r="BG7" s="372"/>
      <c r="BH7" s="372"/>
      <c r="BI7" s="372"/>
      <c r="BJ7" s="372"/>
      <c r="BK7" s="372"/>
      <c r="BL7" s="372"/>
      <c r="BM7" s="372"/>
      <c r="BN7" s="372"/>
      <c r="BO7" s="372"/>
      <c r="BP7" s="372"/>
      <c r="BQ7" s="372"/>
      <c r="BR7" s="372"/>
      <c r="BS7" s="372"/>
      <c r="BT7" s="372"/>
      <c r="BU7" s="372"/>
      <c r="BV7" s="372"/>
      <c r="BW7" s="372"/>
      <c r="BX7" s="372"/>
      <c r="BY7" s="372"/>
      <c r="BZ7" s="372"/>
      <c r="CA7" s="372"/>
      <c r="CB7" s="372"/>
      <c r="CC7" s="372"/>
      <c r="CD7" s="372"/>
      <c r="CE7" s="372"/>
      <c r="CF7" s="372"/>
      <c r="CG7" s="372"/>
      <c r="CH7" s="372"/>
      <c r="CI7" s="372"/>
      <c r="CJ7" s="372"/>
      <c r="CK7" s="372"/>
      <c r="CL7" s="372"/>
      <c r="CM7" s="372"/>
      <c r="CN7" s="372"/>
      <c r="CO7" s="372"/>
      <c r="CP7" s="372"/>
      <c r="CQ7" s="372"/>
      <c r="CR7" s="372"/>
      <c r="CS7" s="372"/>
      <c r="CT7" s="372"/>
      <c r="CU7" s="372"/>
      <c r="CV7" s="372"/>
      <c r="CW7" s="372"/>
      <c r="CX7" s="372"/>
      <c r="CY7" s="372"/>
      <c r="CZ7" s="372"/>
      <c r="DA7" s="372"/>
      <c r="DB7" s="372"/>
      <c r="DC7" s="372"/>
      <c r="DD7" s="372"/>
      <c r="DE7" s="372"/>
      <c r="DF7" s="372"/>
      <c r="DG7" s="372"/>
      <c r="DH7" s="372"/>
      <c r="DI7" s="372"/>
      <c r="DJ7" s="372"/>
      <c r="DK7" s="372"/>
      <c r="DL7" s="372"/>
      <c r="DM7" s="372"/>
      <c r="DN7" s="372"/>
      <c r="DO7" s="372"/>
      <c r="DP7" s="372"/>
      <c r="DQ7" s="372"/>
      <c r="DR7" s="372"/>
      <c r="DS7" s="372"/>
      <c r="DT7" s="372"/>
      <c r="DU7" s="372"/>
      <c r="DV7" s="372"/>
      <c r="DW7" s="372"/>
      <c r="DX7" s="372"/>
      <c r="DY7" s="372"/>
      <c r="DZ7" s="372"/>
      <c r="EA7" s="372"/>
      <c r="EB7" s="372"/>
      <c r="EC7" s="372"/>
      <c r="ED7" s="372"/>
      <c r="EE7" s="372"/>
      <c r="EF7" s="372"/>
      <c r="EG7" s="372"/>
      <c r="EH7" s="372"/>
      <c r="EI7" s="372"/>
      <c r="EJ7" s="372"/>
      <c r="EK7" s="372"/>
      <c r="EL7" s="372"/>
      <c r="EM7" s="372"/>
      <c r="EN7" s="372"/>
      <c r="EO7" s="372"/>
      <c r="EP7" s="372"/>
      <c r="EQ7" s="372"/>
      <c r="ER7" s="372"/>
      <c r="ES7" s="372"/>
      <c r="ET7" s="372"/>
      <c r="EU7" s="372"/>
      <c r="EV7" s="372"/>
      <c r="EW7" s="372"/>
      <c r="EX7" s="372"/>
      <c r="EY7" s="372"/>
      <c r="EZ7" s="372"/>
      <c r="FA7" s="372"/>
      <c r="FB7" s="372"/>
      <c r="FC7" s="372"/>
      <c r="FD7" s="372"/>
      <c r="FE7" s="372"/>
      <c r="FF7" s="372"/>
      <c r="FG7" s="372"/>
      <c r="FH7" s="372"/>
      <c r="FI7" s="372"/>
      <c r="FJ7" s="372"/>
      <c r="FK7" s="372"/>
      <c r="FL7" s="372"/>
      <c r="FM7" s="372"/>
      <c r="FN7" s="372"/>
      <c r="FO7" s="372"/>
      <c r="FP7" s="372"/>
      <c r="FQ7" s="372"/>
      <c r="FR7" s="372"/>
      <c r="FS7" s="372"/>
      <c r="FT7" s="372"/>
      <c r="FU7" s="372"/>
      <c r="FV7" s="372"/>
      <c r="FW7" s="372"/>
      <c r="FX7" s="372"/>
      <c r="FY7" s="372"/>
      <c r="FZ7" s="372"/>
      <c r="GA7" s="372"/>
      <c r="GB7" s="372"/>
      <c r="GC7" s="372"/>
      <c r="GD7" s="372"/>
      <c r="GE7" s="372"/>
      <c r="GF7" s="372"/>
      <c r="GG7" s="372"/>
      <c r="GH7" s="372"/>
      <c r="GI7" s="372"/>
      <c r="GJ7" s="372"/>
      <c r="GK7" s="372"/>
      <c r="GL7" s="372"/>
      <c r="GM7" s="372"/>
      <c r="GN7" s="372"/>
      <c r="GO7" s="372"/>
      <c r="GP7" s="372"/>
      <c r="GQ7" s="372"/>
      <c r="GR7" s="372"/>
      <c r="GS7" s="372"/>
      <c r="GT7" s="372"/>
      <c r="GU7" s="372"/>
      <c r="GV7" s="372"/>
      <c r="GW7" s="372"/>
      <c r="GX7" s="372"/>
      <c r="GY7" s="372"/>
      <c r="GZ7" s="372"/>
      <c r="HA7" s="372"/>
      <c r="HB7" s="372"/>
      <c r="HC7" s="372"/>
      <c r="HD7" s="372"/>
      <c r="HE7" s="372"/>
      <c r="HF7" s="372"/>
      <c r="HG7" s="372"/>
      <c r="HH7" s="372"/>
      <c r="HI7" s="372"/>
      <c r="HJ7" s="372"/>
      <c r="HK7" s="372"/>
      <c r="HL7" s="372"/>
      <c r="HM7" s="372"/>
      <c r="HN7" s="372"/>
      <c r="HO7" s="372"/>
      <c r="HP7" s="372"/>
      <c r="HQ7" s="372"/>
      <c r="HR7" s="372"/>
      <c r="HS7" s="372"/>
      <c r="HT7" s="372"/>
      <c r="HU7" s="372"/>
      <c r="HV7" s="372"/>
      <c r="HW7" s="372"/>
      <c r="HX7" s="372"/>
      <c r="HY7" s="372"/>
      <c r="HZ7" s="372"/>
      <c r="IA7" s="372"/>
      <c r="IB7" s="372"/>
      <c r="IC7" s="372"/>
      <c r="ID7" s="372"/>
      <c r="IE7" s="372"/>
      <c r="IF7" s="372"/>
      <c r="IG7" s="372"/>
      <c r="IH7" s="372"/>
      <c r="II7" s="372"/>
      <c r="IJ7" s="372"/>
      <c r="IK7" s="372"/>
      <c r="IL7" s="372"/>
      <c r="IM7" s="372"/>
      <c r="IN7" s="372"/>
      <c r="IO7" s="372"/>
      <c r="IP7" s="372"/>
      <c r="IQ7" s="372"/>
      <c r="IR7" s="372"/>
      <c r="IS7" s="372"/>
      <c r="IT7" s="372"/>
      <c r="IU7" s="372"/>
      <c r="IV7" s="372"/>
      <c r="IW7" s="372"/>
      <c r="IX7" s="372"/>
      <c r="IY7" s="372"/>
      <c r="IZ7" s="372"/>
      <c r="JA7" s="372"/>
      <c r="JB7" s="372"/>
      <c r="JC7" s="372"/>
      <c r="JD7" s="372"/>
      <c r="JE7" s="372"/>
      <c r="JF7" s="372"/>
      <c r="JG7" s="372"/>
      <c r="JH7" s="372"/>
      <c r="JI7" s="372"/>
      <c r="JJ7" s="372"/>
      <c r="JK7" s="372"/>
      <c r="JL7" s="372"/>
      <c r="JM7" s="372"/>
      <c r="JN7" s="372"/>
      <c r="JO7" s="372"/>
      <c r="JP7" s="372"/>
      <c r="JQ7" s="372"/>
      <c r="JR7" s="372"/>
      <c r="JS7" s="372"/>
      <c r="JT7" s="372"/>
      <c r="JU7" s="372"/>
      <c r="JV7" s="372"/>
      <c r="JW7" s="372"/>
      <c r="JX7" s="372"/>
      <c r="JY7" s="372"/>
      <c r="JZ7" s="372"/>
      <c r="KA7" s="372"/>
      <c r="KB7" s="372"/>
      <c r="KC7" s="372"/>
      <c r="KD7" s="372"/>
      <c r="KE7" s="372"/>
      <c r="KF7" s="372"/>
      <c r="KG7" s="372"/>
      <c r="KH7" s="372"/>
      <c r="KI7" s="372"/>
      <c r="KJ7" s="372"/>
      <c r="KK7" s="372"/>
      <c r="KL7" s="372"/>
      <c r="KM7" s="372"/>
      <c r="KN7" s="372"/>
      <c r="KO7" s="372"/>
      <c r="KP7" s="372"/>
      <c r="KQ7" s="372"/>
      <c r="KR7" s="372"/>
      <c r="KS7" s="372"/>
      <c r="KT7" s="372"/>
      <c r="KU7" s="372"/>
      <c r="KV7" s="372"/>
      <c r="KW7" s="372"/>
      <c r="KX7" s="372"/>
      <c r="KY7" s="372"/>
      <c r="KZ7" s="372"/>
      <c r="LA7" s="372"/>
      <c r="LB7" s="372"/>
      <c r="LC7" s="372"/>
      <c r="LD7" s="372"/>
      <c r="LE7" s="372"/>
      <c r="LF7" s="372"/>
      <c r="LG7" s="372"/>
      <c r="LH7" s="372"/>
      <c r="LI7" s="372"/>
      <c r="LJ7" s="372"/>
      <c r="LK7" s="372"/>
      <c r="LL7" s="372"/>
      <c r="LM7" s="372"/>
      <c r="LN7" s="372"/>
      <c r="LO7" s="372"/>
      <c r="LP7" s="372"/>
      <c r="LQ7" s="372"/>
      <c r="LR7" s="372"/>
      <c r="LS7" s="372"/>
      <c r="LT7" s="372"/>
      <c r="LU7" s="372"/>
      <c r="LV7" s="372"/>
      <c r="LW7" s="372"/>
      <c r="LX7" s="372"/>
      <c r="LY7" s="372"/>
      <c r="LZ7" s="372"/>
      <c r="MA7" s="372"/>
      <c r="MB7" s="372"/>
      <c r="MC7" s="372"/>
      <c r="MD7" s="372"/>
      <c r="ME7" s="372"/>
      <c r="MF7" s="372"/>
      <c r="MG7" s="372"/>
      <c r="MH7" s="372"/>
      <c r="MI7" s="372"/>
      <c r="MJ7" s="372"/>
      <c r="MK7" s="372"/>
      <c r="ML7" s="372"/>
      <c r="MM7" s="372"/>
      <c r="MN7" s="372"/>
      <c r="MO7" s="372"/>
      <c r="MP7" s="372"/>
      <c r="MQ7" s="372"/>
      <c r="MR7" s="372"/>
      <c r="MS7" s="372"/>
      <c r="MT7" s="372"/>
      <c r="MU7" s="372"/>
      <c r="MV7" s="372"/>
      <c r="MW7" s="372"/>
      <c r="MX7" s="372"/>
      <c r="MY7" s="372"/>
      <c r="MZ7" s="372"/>
      <c r="NA7" s="372"/>
      <c r="NB7" s="372"/>
      <c r="NC7" s="372"/>
      <c r="ND7" s="372"/>
      <c r="NE7" s="372"/>
      <c r="NF7" s="372"/>
      <c r="NG7" s="372"/>
      <c r="NH7" s="372"/>
      <c r="NI7" s="372"/>
      <c r="NJ7" s="372"/>
      <c r="NK7" s="372"/>
      <c r="NL7" s="372"/>
      <c r="NM7" s="372"/>
      <c r="NN7" s="372"/>
      <c r="NO7" s="372"/>
      <c r="NP7" s="372"/>
      <c r="NQ7" s="372"/>
      <c r="NR7" s="372"/>
      <c r="NS7" s="372"/>
      <c r="NT7" s="372"/>
      <c r="NU7" s="372"/>
      <c r="NV7" s="372"/>
      <c r="NW7" s="372"/>
      <c r="NX7" s="372"/>
      <c r="NY7" s="372"/>
      <c r="NZ7" s="372"/>
      <c r="OA7" s="372"/>
      <c r="OB7" s="372"/>
      <c r="OC7" s="372"/>
      <c r="OD7" s="372"/>
      <c r="OE7" s="372"/>
      <c r="OF7" s="372"/>
      <c r="OG7" s="372"/>
      <c r="OH7" s="372"/>
      <c r="OI7" s="372"/>
      <c r="OJ7" s="372"/>
      <c r="OK7" s="372"/>
      <c r="OL7" s="372"/>
      <c r="OM7" s="372"/>
      <c r="ON7" s="372"/>
      <c r="OO7" s="372"/>
      <c r="OP7" s="372"/>
      <c r="OQ7" s="372"/>
      <c r="OR7" s="372"/>
      <c r="OS7" s="372"/>
      <c r="OT7" s="372"/>
      <c r="OU7" s="372"/>
      <c r="OV7" s="372"/>
      <c r="OW7" s="372"/>
      <c r="OX7" s="372"/>
      <c r="OY7" s="372"/>
      <c r="OZ7" s="372"/>
      <c r="PA7" s="372"/>
      <c r="PB7" s="372"/>
      <c r="PC7" s="372"/>
      <c r="PD7" s="372"/>
      <c r="PE7" s="372"/>
      <c r="PF7" s="372"/>
      <c r="PG7" s="372"/>
      <c r="PH7" s="372"/>
      <c r="PI7" s="372"/>
      <c r="PJ7" s="372"/>
      <c r="PK7" s="372"/>
      <c r="PL7" s="372"/>
      <c r="PM7" s="372"/>
      <c r="PN7" s="372"/>
      <c r="PO7" s="372"/>
      <c r="PP7" s="372"/>
      <c r="PQ7" s="372"/>
      <c r="PR7" s="372"/>
      <c r="PS7" s="372"/>
      <c r="PT7" s="372"/>
      <c r="PU7" s="372"/>
      <c r="PV7" s="372"/>
      <c r="PW7" s="372"/>
      <c r="PX7" s="372"/>
      <c r="PY7" s="372"/>
      <c r="PZ7" s="372"/>
      <c r="QA7" s="372"/>
      <c r="QB7" s="372"/>
      <c r="QC7" s="372"/>
      <c r="QD7" s="372"/>
      <c r="QE7" s="372"/>
      <c r="QF7" s="372"/>
      <c r="QG7" s="372"/>
      <c r="QH7" s="372"/>
      <c r="QI7" s="372"/>
      <c r="QJ7" s="372"/>
      <c r="QK7" s="372"/>
      <c r="QL7" s="372"/>
      <c r="QM7" s="372"/>
      <c r="QN7" s="372"/>
      <c r="QO7" s="372"/>
      <c r="QP7" s="372"/>
      <c r="QQ7" s="372"/>
      <c r="QR7" s="372"/>
      <c r="QS7" s="372"/>
      <c r="QT7" s="372"/>
      <c r="QU7" s="372"/>
      <c r="QV7" s="372"/>
      <c r="QW7" s="372"/>
      <c r="QX7" s="372"/>
      <c r="QY7" s="372"/>
      <c r="QZ7" s="372"/>
      <c r="RA7" s="372"/>
      <c r="RB7" s="372"/>
      <c r="RC7" s="372"/>
      <c r="RD7" s="372"/>
      <c r="RE7" s="372"/>
      <c r="RF7" s="372"/>
      <c r="RG7" s="372"/>
      <c r="RH7" s="372"/>
      <c r="RI7" s="372"/>
      <c r="RJ7" s="372"/>
      <c r="RK7" s="372"/>
      <c r="RL7" s="372"/>
      <c r="RM7" s="372"/>
      <c r="RN7" s="372"/>
      <c r="RO7" s="372"/>
      <c r="RP7" s="372"/>
      <c r="RQ7" s="372"/>
      <c r="RR7" s="372"/>
      <c r="RS7" s="372"/>
      <c r="RT7" s="372"/>
      <c r="RU7" s="372"/>
      <c r="RV7" s="372"/>
      <c r="RW7" s="372"/>
      <c r="RX7" s="372"/>
      <c r="RY7" s="372"/>
      <c r="RZ7" s="372"/>
      <c r="SA7" s="372"/>
      <c r="SB7" s="372"/>
      <c r="SC7" s="372"/>
      <c r="SD7" s="372"/>
      <c r="SE7" s="372"/>
      <c r="SF7" s="372"/>
      <c r="SG7" s="372"/>
      <c r="SH7" s="372"/>
      <c r="SI7" s="372"/>
      <c r="SJ7" s="372"/>
      <c r="SK7" s="372"/>
      <c r="SL7" s="372"/>
      <c r="SM7" s="372"/>
      <c r="SN7" s="372"/>
      <c r="SO7" s="372"/>
      <c r="SP7" s="372"/>
      <c r="SQ7" s="372"/>
      <c r="SR7" s="372"/>
      <c r="SS7" s="372"/>
      <c r="ST7" s="372"/>
      <c r="SU7" s="372"/>
      <c r="SV7" s="372"/>
      <c r="SW7" s="372"/>
      <c r="SX7" s="372"/>
      <c r="SY7" s="372"/>
      <c r="SZ7" s="372"/>
      <c r="TA7" s="372"/>
      <c r="TB7" s="372"/>
      <c r="TC7" s="372"/>
      <c r="TD7" s="372"/>
      <c r="TE7" s="372"/>
      <c r="TF7" s="372"/>
      <c r="TG7" s="372"/>
      <c r="TH7" s="372"/>
      <c r="TI7" s="372"/>
      <c r="TJ7" s="372"/>
      <c r="TK7" s="372"/>
      <c r="TL7" s="372"/>
      <c r="TM7" s="372"/>
      <c r="TN7" s="372"/>
      <c r="TO7" s="372"/>
      <c r="TP7" s="372"/>
      <c r="TQ7" s="372"/>
      <c r="TR7" s="372"/>
      <c r="TS7" s="372"/>
      <c r="TT7" s="372"/>
      <c r="TU7" s="372"/>
      <c r="TV7" s="372"/>
      <c r="TW7" s="372"/>
      <c r="TX7" s="372"/>
      <c r="TY7" s="372"/>
      <c r="TZ7" s="372"/>
      <c r="UA7" s="372"/>
      <c r="UB7" s="372"/>
      <c r="UC7" s="372"/>
      <c r="UD7" s="372"/>
      <c r="UE7" s="372"/>
      <c r="UF7" s="372"/>
      <c r="UG7" s="372"/>
      <c r="UH7" s="372"/>
      <c r="UI7" s="372"/>
      <c r="UJ7" s="372"/>
      <c r="UK7" s="372"/>
      <c r="UL7" s="372"/>
      <c r="UM7" s="372"/>
      <c r="UN7" s="372"/>
      <c r="UO7" s="372"/>
      <c r="UP7" s="372"/>
      <c r="UQ7" s="372"/>
      <c r="UR7" s="372"/>
      <c r="US7" s="372"/>
      <c r="UT7" s="372"/>
      <c r="UU7" s="372"/>
      <c r="UV7" s="372"/>
      <c r="UW7" s="372"/>
      <c r="UX7" s="372"/>
      <c r="UY7" s="372"/>
      <c r="UZ7" s="372"/>
      <c r="VA7" s="372"/>
      <c r="VB7" s="372"/>
      <c r="VC7" s="372"/>
      <c r="VD7" s="372"/>
      <c r="VE7" s="372"/>
      <c r="VF7" s="372"/>
      <c r="VG7" s="372"/>
      <c r="VH7" s="372"/>
      <c r="VI7" s="372"/>
      <c r="VJ7" s="372"/>
      <c r="VK7" s="372"/>
      <c r="VL7" s="372"/>
      <c r="VM7" s="372"/>
      <c r="VN7" s="372"/>
      <c r="VO7" s="372"/>
      <c r="VP7" s="372"/>
      <c r="VQ7" s="372"/>
      <c r="VR7" s="372"/>
      <c r="VS7" s="372"/>
      <c r="VT7" s="372"/>
      <c r="VU7" s="372"/>
      <c r="VV7" s="372"/>
      <c r="VW7" s="372"/>
      <c r="VX7" s="372"/>
      <c r="VY7" s="372"/>
      <c r="VZ7" s="372"/>
      <c r="WA7" s="372"/>
      <c r="WB7" s="372"/>
      <c r="WC7" s="372"/>
      <c r="WD7" s="372"/>
      <c r="WE7" s="372"/>
      <c r="WF7" s="372"/>
      <c r="WG7" s="372"/>
      <c r="WH7" s="372"/>
      <c r="WI7" s="372"/>
      <c r="WJ7" s="372"/>
      <c r="WK7" s="372"/>
      <c r="WL7" s="372"/>
      <c r="WM7" s="372"/>
      <c r="WN7" s="372"/>
      <c r="WO7" s="372"/>
      <c r="WP7" s="372"/>
      <c r="WQ7" s="372"/>
      <c r="WR7" s="372"/>
      <c r="WS7" s="372"/>
      <c r="WT7" s="372"/>
      <c r="WU7" s="372"/>
      <c r="WV7" s="372"/>
      <c r="WW7" s="372"/>
      <c r="WX7" s="372"/>
      <c r="WY7" s="372"/>
      <c r="WZ7" s="372"/>
      <c r="XA7" s="372"/>
      <c r="XB7" s="372"/>
      <c r="XC7" s="372"/>
      <c r="XD7" s="372"/>
      <c r="XE7" s="372"/>
      <c r="XF7" s="372"/>
      <c r="XG7" s="372"/>
      <c r="XH7" s="372"/>
      <c r="XI7" s="372"/>
      <c r="XJ7" s="372"/>
      <c r="XK7" s="372"/>
      <c r="XL7" s="372"/>
      <c r="XM7" s="372"/>
      <c r="XN7" s="372"/>
      <c r="XO7" s="372"/>
      <c r="XP7" s="372"/>
      <c r="XQ7" s="372"/>
      <c r="XR7" s="372"/>
      <c r="XS7" s="372"/>
      <c r="XT7" s="372"/>
      <c r="XU7" s="372"/>
      <c r="XV7" s="372"/>
      <c r="XW7" s="372"/>
      <c r="XX7" s="372"/>
      <c r="XY7" s="372"/>
      <c r="XZ7" s="372"/>
      <c r="YA7" s="372"/>
      <c r="YB7" s="372"/>
      <c r="YC7" s="372"/>
      <c r="YD7" s="372"/>
      <c r="YE7" s="372"/>
      <c r="YF7" s="372"/>
      <c r="YG7" s="372"/>
      <c r="YH7" s="372"/>
      <c r="YI7" s="372"/>
      <c r="YJ7" s="372"/>
      <c r="YK7" s="372"/>
      <c r="YL7" s="372"/>
      <c r="YM7" s="372"/>
      <c r="YN7" s="372"/>
      <c r="YO7" s="372"/>
      <c r="YP7" s="372"/>
      <c r="YQ7" s="372"/>
      <c r="YR7" s="372"/>
      <c r="YS7" s="372"/>
      <c r="YT7" s="372"/>
      <c r="YU7" s="372"/>
      <c r="YV7" s="372"/>
      <c r="YW7" s="372"/>
      <c r="YX7" s="372"/>
      <c r="YY7" s="372"/>
      <c r="YZ7" s="372"/>
      <c r="ZA7" s="372"/>
      <c r="ZB7" s="372"/>
      <c r="ZC7" s="372"/>
      <c r="ZD7" s="372"/>
      <c r="ZE7" s="372"/>
      <c r="ZF7" s="372"/>
      <c r="ZG7" s="372"/>
      <c r="ZH7" s="372"/>
      <c r="ZI7" s="372"/>
      <c r="ZJ7" s="372"/>
      <c r="ZK7" s="372"/>
      <c r="ZL7" s="372"/>
      <c r="ZM7" s="372"/>
      <c r="ZN7" s="372"/>
      <c r="ZO7" s="372"/>
      <c r="ZP7" s="372"/>
      <c r="ZQ7" s="372"/>
      <c r="ZR7" s="372"/>
      <c r="ZS7" s="372"/>
      <c r="ZT7" s="372"/>
      <c r="ZU7" s="372"/>
      <c r="ZV7" s="372"/>
      <c r="ZW7" s="372"/>
      <c r="ZX7" s="372"/>
      <c r="ZY7" s="372"/>
      <c r="ZZ7" s="372"/>
      <c r="AAA7" s="372"/>
      <c r="AAB7" s="372"/>
      <c r="AAC7" s="372"/>
      <c r="AAD7" s="372"/>
      <c r="AAE7" s="372"/>
      <c r="AAF7" s="372"/>
      <c r="AAG7" s="372"/>
      <c r="AAH7" s="372"/>
      <c r="AAI7" s="372"/>
      <c r="AAJ7" s="372"/>
      <c r="AAK7" s="372"/>
      <c r="AAL7" s="372"/>
      <c r="AAM7" s="372"/>
      <c r="AAN7" s="372"/>
      <c r="AAO7" s="372"/>
      <c r="AAP7" s="372"/>
      <c r="AAQ7" s="372"/>
      <c r="AAR7" s="372"/>
      <c r="AAS7" s="372"/>
      <c r="AAT7" s="372"/>
      <c r="AAU7" s="372"/>
      <c r="AAV7" s="372"/>
      <c r="AAW7" s="372"/>
      <c r="AAX7" s="372"/>
      <c r="AAY7" s="372"/>
      <c r="AAZ7" s="372"/>
      <c r="ABA7" s="372"/>
      <c r="ABB7" s="372"/>
      <c r="ABC7" s="372"/>
      <c r="ABD7" s="372"/>
      <c r="ABE7" s="372"/>
      <c r="ABF7" s="372"/>
      <c r="ABG7" s="372"/>
      <c r="ABH7" s="372"/>
      <c r="ABI7" s="372"/>
      <c r="ABJ7" s="372"/>
      <c r="ABK7" s="372"/>
      <c r="ABL7" s="372"/>
      <c r="ABM7" s="372"/>
      <c r="ABN7" s="372"/>
      <c r="ABO7" s="372"/>
      <c r="ABP7" s="372"/>
      <c r="ABQ7" s="372"/>
      <c r="ABR7" s="372"/>
      <c r="ABS7" s="372"/>
      <c r="ABT7" s="372"/>
      <c r="ABU7" s="372"/>
      <c r="ABV7" s="372"/>
      <c r="ABW7" s="372"/>
      <c r="ABX7" s="372"/>
      <c r="ABY7" s="372"/>
      <c r="ABZ7" s="372"/>
      <c r="ACA7" s="372"/>
      <c r="ACB7" s="372"/>
      <c r="ACC7" s="372"/>
      <c r="ACD7" s="372"/>
      <c r="ACE7" s="372"/>
      <c r="ACF7" s="372"/>
      <c r="ACG7" s="372"/>
      <c r="ACH7" s="372"/>
      <c r="ACI7" s="372"/>
      <c r="ACJ7" s="372"/>
      <c r="ACK7" s="372"/>
      <c r="ACL7" s="372"/>
      <c r="ACM7" s="372"/>
      <c r="ACN7" s="372"/>
      <c r="ACO7" s="372"/>
      <c r="ACP7" s="372"/>
      <c r="ACQ7" s="372"/>
      <c r="ACR7" s="372"/>
      <c r="ACS7" s="372"/>
      <c r="ACT7" s="372"/>
      <c r="ACU7" s="372"/>
      <c r="ACV7" s="372"/>
      <c r="ACW7" s="372"/>
      <c r="ACX7" s="372"/>
      <c r="ACY7" s="372"/>
      <c r="ACZ7" s="372"/>
      <c r="ADA7" s="372"/>
      <c r="ADB7" s="372"/>
      <c r="ADC7" s="372"/>
      <c r="ADD7" s="372"/>
      <c r="ADE7" s="372"/>
      <c r="ADF7" s="372"/>
      <c r="ADG7" s="372"/>
      <c r="ADH7" s="372"/>
      <c r="ADI7" s="372"/>
      <c r="ADJ7" s="372"/>
      <c r="ADK7" s="372"/>
      <c r="ADL7" s="372"/>
      <c r="ADM7" s="372"/>
      <c r="ADN7" s="372"/>
      <c r="ADO7" s="372"/>
      <c r="ADP7" s="372"/>
      <c r="ADQ7" s="372"/>
      <c r="ADR7" s="372"/>
      <c r="ADS7" s="372"/>
      <c r="ADT7" s="372"/>
      <c r="ADU7" s="372"/>
      <c r="ADV7" s="372"/>
      <c r="ADW7" s="372"/>
      <c r="ADX7" s="372"/>
      <c r="ADY7" s="372"/>
      <c r="ADZ7" s="372"/>
      <c r="AEA7" s="372"/>
      <c r="AEB7" s="372"/>
      <c r="AEC7" s="372"/>
      <c r="AED7" s="372"/>
      <c r="AEE7" s="372"/>
      <c r="AEF7" s="372"/>
      <c r="AEG7" s="372"/>
      <c r="AEH7" s="372"/>
      <c r="AEI7" s="372"/>
      <c r="AEJ7" s="372"/>
      <c r="AEK7" s="372"/>
      <c r="AEL7" s="372"/>
      <c r="AEM7" s="372"/>
      <c r="AEN7" s="372"/>
      <c r="AEO7" s="372"/>
      <c r="AEP7" s="372"/>
      <c r="AEQ7" s="372"/>
      <c r="AER7" s="372"/>
      <c r="AES7" s="372"/>
      <c r="AET7" s="372"/>
      <c r="AEU7" s="372"/>
      <c r="AEV7" s="372"/>
      <c r="AEW7" s="372"/>
      <c r="AEX7" s="372"/>
      <c r="AEY7" s="372"/>
      <c r="AEZ7" s="372"/>
      <c r="AFA7" s="372"/>
      <c r="AFB7" s="372"/>
      <c r="AFC7" s="372"/>
      <c r="AFD7" s="372"/>
      <c r="AFE7" s="372"/>
      <c r="AFF7" s="372"/>
      <c r="AFG7" s="372"/>
      <c r="AFH7" s="372"/>
      <c r="AFI7" s="372"/>
      <c r="AFJ7" s="372"/>
      <c r="AFK7" s="372"/>
      <c r="AFL7" s="372"/>
      <c r="AFM7" s="372"/>
      <c r="AFN7" s="372"/>
      <c r="AFO7" s="372"/>
      <c r="AFP7" s="372"/>
      <c r="AFQ7" s="372"/>
      <c r="AFR7" s="372"/>
      <c r="AFS7" s="372"/>
      <c r="AFT7" s="372"/>
      <c r="AFU7" s="372"/>
      <c r="AFV7" s="372"/>
      <c r="AFW7" s="372"/>
      <c r="AFX7" s="372"/>
      <c r="AFY7" s="372"/>
      <c r="AFZ7" s="372"/>
      <c r="AGA7" s="372"/>
      <c r="AGB7" s="372"/>
      <c r="AGC7" s="372"/>
      <c r="AGD7" s="372"/>
      <c r="AGE7" s="372"/>
      <c r="AGF7" s="372"/>
      <c r="AGG7" s="372"/>
      <c r="AGH7" s="372"/>
      <c r="AGI7" s="372"/>
      <c r="AGJ7" s="372"/>
      <c r="AGK7" s="372"/>
      <c r="AGL7" s="372"/>
      <c r="AGM7" s="372"/>
      <c r="AGN7" s="372"/>
      <c r="AGO7" s="372"/>
      <c r="AGP7" s="372"/>
      <c r="AGQ7" s="372"/>
      <c r="AGR7" s="372"/>
      <c r="AGS7" s="372"/>
      <c r="AGT7" s="372"/>
      <c r="AGU7" s="372"/>
      <c r="AGV7" s="372"/>
      <c r="AGW7" s="372"/>
      <c r="AGX7" s="372"/>
      <c r="AGY7" s="372"/>
      <c r="AGZ7" s="372"/>
      <c r="AHA7" s="372"/>
      <c r="AHB7" s="372"/>
      <c r="AHC7" s="372"/>
      <c r="AHD7" s="372"/>
      <c r="AHE7" s="372"/>
      <c r="AHF7" s="372"/>
      <c r="AHG7" s="372"/>
      <c r="AHH7" s="372"/>
      <c r="AHI7" s="372"/>
      <c r="AHJ7" s="372"/>
      <c r="AHK7" s="372"/>
      <c r="AHL7" s="372"/>
      <c r="AHM7" s="372"/>
      <c r="AHN7" s="372"/>
      <c r="AHO7" s="372"/>
      <c r="AHP7" s="372"/>
      <c r="AHQ7" s="372"/>
      <c r="AHR7" s="372"/>
      <c r="AHS7" s="372"/>
      <c r="AHT7" s="372"/>
      <c r="AHU7" s="372"/>
      <c r="AHV7" s="372"/>
      <c r="AHW7" s="372"/>
      <c r="AHX7" s="372"/>
      <c r="AHY7" s="372"/>
      <c r="AHZ7" s="372"/>
      <c r="AIA7" s="372"/>
      <c r="AIB7" s="372"/>
      <c r="AIC7" s="372"/>
      <c r="AID7" s="372"/>
      <c r="AIE7" s="372"/>
      <c r="AIF7" s="372"/>
      <c r="AIG7" s="372"/>
      <c r="AIH7" s="372"/>
      <c r="AII7" s="372"/>
      <c r="AIJ7" s="372"/>
      <c r="AIK7" s="372"/>
      <c r="AIL7" s="372"/>
      <c r="AIM7" s="372"/>
      <c r="AIN7" s="372"/>
      <c r="AIO7" s="372"/>
      <c r="AIP7" s="372"/>
      <c r="AIQ7" s="372"/>
      <c r="AIR7" s="372"/>
      <c r="AIS7" s="372"/>
      <c r="AIT7" s="372"/>
      <c r="AIU7" s="372"/>
      <c r="AIV7" s="372"/>
      <c r="AIW7" s="372"/>
      <c r="AIX7" s="372"/>
      <c r="AIY7" s="372"/>
      <c r="AIZ7" s="372"/>
      <c r="AJA7" s="372"/>
      <c r="AJB7" s="372"/>
      <c r="AJC7" s="372"/>
      <c r="AJD7" s="372"/>
      <c r="AJE7" s="372"/>
      <c r="AJF7" s="372"/>
      <c r="AJG7" s="372"/>
      <c r="AJH7" s="372"/>
      <c r="AJI7" s="372"/>
      <c r="AJJ7" s="372"/>
      <c r="AJK7" s="372"/>
      <c r="AJL7" s="372"/>
      <c r="AJM7" s="372"/>
      <c r="AJN7" s="372"/>
      <c r="AJO7" s="372"/>
      <c r="AJP7" s="372"/>
      <c r="AJQ7" s="372"/>
      <c r="AJR7" s="372"/>
      <c r="AJS7" s="372"/>
      <c r="AJT7" s="372"/>
      <c r="AJU7" s="372"/>
      <c r="AJV7" s="372"/>
      <c r="AJW7" s="372"/>
      <c r="AJX7" s="372"/>
      <c r="AJY7" s="372"/>
      <c r="AJZ7" s="372"/>
      <c r="AKA7" s="372"/>
      <c r="AKB7" s="372"/>
      <c r="AKC7" s="372"/>
      <c r="AKD7" s="372"/>
      <c r="AKE7" s="372"/>
      <c r="AKF7" s="372"/>
      <c r="AKG7" s="372"/>
      <c r="AKH7" s="372"/>
      <c r="AKI7" s="372"/>
      <c r="AKJ7" s="372"/>
      <c r="AKK7" s="372"/>
      <c r="AKL7" s="372"/>
      <c r="AKM7" s="372"/>
      <c r="AKN7" s="372"/>
      <c r="AKO7" s="372"/>
      <c r="AKP7" s="372"/>
      <c r="AKQ7" s="372"/>
      <c r="AKR7" s="372"/>
      <c r="AKS7" s="372"/>
      <c r="AKT7" s="372"/>
      <c r="AKU7" s="372"/>
      <c r="AKV7" s="372"/>
      <c r="AKW7" s="372"/>
      <c r="AKX7" s="372"/>
      <c r="AKY7" s="372"/>
      <c r="AKZ7" s="372"/>
      <c r="ALA7" s="372"/>
      <c r="ALB7" s="372"/>
      <c r="ALC7" s="372"/>
      <c r="ALD7" s="372"/>
      <c r="ALE7" s="372"/>
      <c r="ALF7" s="372"/>
      <c r="ALG7" s="372"/>
      <c r="ALH7" s="372"/>
      <c r="ALI7" s="372"/>
      <c r="ALJ7" s="372"/>
      <c r="ALK7" s="372"/>
      <c r="ALL7" s="372"/>
      <c r="ALM7" s="372"/>
      <c r="ALN7" s="372"/>
      <c r="ALO7" s="372"/>
      <c r="ALP7" s="372"/>
      <c r="ALQ7" s="372"/>
      <c r="ALR7" s="372"/>
      <c r="ALS7" s="372"/>
      <c r="ALT7" s="372"/>
      <c r="ALU7" s="372"/>
      <c r="ALV7" s="372"/>
      <c r="ALW7" s="372"/>
      <c r="ALX7" s="372"/>
      <c r="ALY7" s="372"/>
      <c r="ALZ7" s="372"/>
      <c r="AMA7" s="372"/>
      <c r="AMB7" s="372"/>
      <c r="AMC7" s="372"/>
      <c r="AMD7" s="372"/>
      <c r="AME7" s="372"/>
      <c r="AMF7" s="372"/>
      <c r="AMG7" s="372"/>
      <c r="AMH7" s="372"/>
      <c r="AMI7" s="372"/>
      <c r="AMJ7" s="372"/>
      <c r="AMK7" s="372"/>
      <c r="AML7" s="372"/>
      <c r="AMM7" s="372"/>
      <c r="AMN7" s="372"/>
      <c r="AMO7" s="372"/>
      <c r="AMP7" s="372"/>
      <c r="AMQ7" s="372"/>
      <c r="AMR7" s="372"/>
      <c r="AMS7" s="372"/>
      <c r="AMT7" s="372"/>
      <c r="AMU7" s="372"/>
      <c r="AMV7" s="372"/>
      <c r="AMW7" s="372"/>
      <c r="AMX7" s="372"/>
      <c r="AMY7" s="372"/>
      <c r="AMZ7" s="372"/>
      <c r="ANA7" s="372"/>
      <c r="ANB7" s="372"/>
      <c r="ANC7" s="372"/>
      <c r="AND7" s="372"/>
      <c r="ANE7" s="372"/>
      <c r="ANF7" s="372"/>
      <c r="ANG7" s="372"/>
      <c r="ANH7" s="372"/>
      <c r="ANI7" s="372"/>
      <c r="ANJ7" s="372"/>
      <c r="ANK7" s="372"/>
      <c r="ANL7" s="372"/>
      <c r="ANM7" s="372"/>
      <c r="ANN7" s="372"/>
      <c r="ANO7" s="372"/>
      <c r="ANP7" s="372"/>
      <c r="ANQ7" s="372"/>
      <c r="ANR7" s="372"/>
      <c r="ANS7" s="372"/>
      <c r="ANT7" s="372"/>
      <c r="ANU7" s="372"/>
      <c r="ANV7" s="372"/>
      <c r="ANW7" s="372"/>
      <c r="ANX7" s="372"/>
      <c r="ANY7" s="372"/>
      <c r="ANZ7" s="372"/>
      <c r="AOA7" s="372"/>
      <c r="AOB7" s="372"/>
      <c r="AOC7" s="372"/>
      <c r="AOD7" s="372"/>
      <c r="AOE7" s="372"/>
      <c r="AOF7" s="372"/>
      <c r="AOG7" s="372"/>
      <c r="AOH7" s="372"/>
      <c r="AOI7" s="372"/>
      <c r="AOJ7" s="372"/>
      <c r="AOK7" s="372"/>
      <c r="AOL7" s="372"/>
      <c r="AOM7" s="372"/>
      <c r="AON7" s="372"/>
      <c r="AOO7" s="372"/>
      <c r="AOP7" s="372"/>
      <c r="AOQ7" s="372"/>
      <c r="AOR7" s="372"/>
      <c r="AOS7" s="372"/>
      <c r="AOT7" s="372"/>
      <c r="AOU7" s="372"/>
      <c r="AOV7" s="372"/>
      <c r="AOW7" s="372"/>
      <c r="AOX7" s="372"/>
      <c r="AOY7" s="372"/>
      <c r="AOZ7" s="372"/>
      <c r="APA7" s="372"/>
      <c r="APB7" s="372"/>
      <c r="APC7" s="372"/>
      <c r="APD7" s="372"/>
      <c r="APE7" s="372"/>
      <c r="APF7" s="372"/>
      <c r="APG7" s="372"/>
      <c r="APH7" s="372"/>
      <c r="API7" s="372"/>
      <c r="APJ7" s="372"/>
      <c r="APK7" s="372"/>
      <c r="APL7" s="372"/>
      <c r="APM7" s="372"/>
      <c r="APN7" s="372"/>
      <c r="APO7" s="372"/>
      <c r="APP7" s="372"/>
      <c r="APQ7" s="372"/>
      <c r="APR7" s="372"/>
      <c r="APS7" s="372"/>
      <c r="APT7" s="372"/>
      <c r="APU7" s="372"/>
      <c r="APV7" s="372"/>
      <c r="APW7" s="372"/>
      <c r="APX7" s="372"/>
      <c r="APY7" s="372"/>
      <c r="APZ7" s="372"/>
      <c r="AQA7" s="372"/>
      <c r="AQB7" s="372"/>
      <c r="AQC7" s="372"/>
      <c r="AQD7" s="372"/>
      <c r="AQE7" s="372"/>
      <c r="AQF7" s="372"/>
      <c r="AQG7" s="372"/>
      <c r="AQH7" s="372"/>
      <c r="AQI7" s="372"/>
      <c r="AQJ7" s="372"/>
      <c r="AQK7" s="372"/>
      <c r="AQL7" s="372"/>
      <c r="AQM7" s="372"/>
      <c r="AQN7" s="372"/>
      <c r="AQO7" s="372"/>
      <c r="AQP7" s="372"/>
      <c r="AQQ7" s="372"/>
      <c r="AQR7" s="372"/>
      <c r="AQS7" s="372"/>
      <c r="AQT7" s="372"/>
      <c r="AQU7" s="372"/>
      <c r="AQV7" s="372"/>
      <c r="AQW7" s="372"/>
      <c r="AQX7" s="372"/>
      <c r="AQY7" s="372"/>
      <c r="AQZ7" s="372"/>
      <c r="ARA7" s="372"/>
      <c r="ARB7" s="372"/>
      <c r="ARC7" s="372"/>
      <c r="ARD7" s="372"/>
      <c r="ARE7" s="372"/>
      <c r="ARF7" s="372"/>
      <c r="ARG7" s="372"/>
      <c r="ARH7" s="372"/>
      <c r="ARI7" s="372"/>
      <c r="ARJ7" s="372"/>
      <c r="ARK7" s="372"/>
      <c r="ARL7" s="372"/>
      <c r="ARM7" s="372"/>
      <c r="ARN7" s="372"/>
      <c r="ARO7" s="372"/>
      <c r="ARP7" s="372"/>
      <c r="ARQ7" s="372"/>
      <c r="ARR7" s="372"/>
      <c r="ARS7" s="372"/>
      <c r="ART7" s="372"/>
      <c r="ARU7" s="372"/>
      <c r="ARV7" s="372"/>
      <c r="ARW7" s="372"/>
      <c r="ARX7" s="372"/>
      <c r="ARY7" s="372"/>
      <c r="ARZ7" s="372"/>
      <c r="ASA7" s="372"/>
      <c r="ASB7" s="372"/>
      <c r="ASC7" s="372"/>
      <c r="ASD7" s="372"/>
      <c r="ASE7" s="372"/>
      <c r="ASF7" s="372"/>
      <c r="ASG7" s="372"/>
      <c r="ASH7" s="372"/>
      <c r="ASI7" s="372"/>
      <c r="ASJ7" s="372"/>
      <c r="ASK7" s="372"/>
      <c r="ASL7" s="372"/>
      <c r="ASM7" s="372"/>
      <c r="ASN7" s="372"/>
      <c r="ASO7" s="372"/>
      <c r="ASP7" s="372"/>
      <c r="ASQ7" s="372"/>
      <c r="ASR7" s="372"/>
      <c r="ASS7" s="372"/>
      <c r="AST7" s="372"/>
      <c r="ASU7" s="372"/>
      <c r="ASV7" s="372"/>
      <c r="ASW7" s="372"/>
      <c r="ASX7" s="372"/>
      <c r="ASY7" s="372"/>
      <c r="ASZ7" s="372"/>
      <c r="ATA7" s="372"/>
      <c r="ATB7" s="372"/>
      <c r="ATC7" s="372"/>
      <c r="ATD7" s="372"/>
      <c r="ATE7" s="372"/>
      <c r="ATF7" s="372"/>
      <c r="ATG7" s="372"/>
      <c r="ATH7" s="372"/>
      <c r="ATI7" s="372"/>
      <c r="ATJ7" s="372"/>
      <c r="ATK7" s="372"/>
      <c r="ATL7" s="372"/>
      <c r="ATM7" s="372"/>
      <c r="ATN7" s="372"/>
      <c r="ATO7" s="372"/>
      <c r="ATP7" s="372"/>
      <c r="ATQ7" s="372"/>
      <c r="ATR7" s="372"/>
      <c r="ATS7" s="372"/>
      <c r="ATT7" s="372"/>
      <c r="ATU7" s="372"/>
      <c r="ATV7" s="372"/>
      <c r="ATW7" s="372"/>
      <c r="ATX7" s="372"/>
      <c r="ATY7" s="372"/>
      <c r="ATZ7" s="372"/>
      <c r="AUA7" s="372"/>
      <c r="AUB7" s="372"/>
      <c r="AUC7" s="372"/>
      <c r="AUD7" s="372"/>
      <c r="AUE7" s="372"/>
      <c r="AUF7" s="372"/>
      <c r="AUG7" s="372"/>
      <c r="AUH7" s="372"/>
      <c r="AUI7" s="372"/>
      <c r="AUJ7" s="372"/>
      <c r="AUK7" s="372"/>
      <c r="AUL7" s="372"/>
      <c r="AUM7" s="372"/>
      <c r="AUN7" s="372"/>
      <c r="AUO7" s="372"/>
      <c r="AUP7" s="372"/>
      <c r="AUQ7" s="372"/>
      <c r="AUR7" s="372"/>
      <c r="AUS7" s="372"/>
      <c r="AUT7" s="372"/>
      <c r="AUU7" s="372"/>
      <c r="AUV7" s="372"/>
      <c r="AUW7" s="372"/>
      <c r="AUX7" s="372"/>
      <c r="AUY7" s="372"/>
      <c r="AUZ7" s="372"/>
      <c r="AVA7" s="372"/>
      <c r="AVB7" s="372"/>
      <c r="AVC7" s="372"/>
      <c r="AVD7" s="372"/>
      <c r="AVE7" s="372"/>
      <c r="AVF7" s="372"/>
      <c r="AVG7" s="372"/>
      <c r="AVH7" s="372"/>
      <c r="AVI7" s="372"/>
      <c r="AVJ7" s="372"/>
      <c r="AVK7" s="372"/>
      <c r="AVL7" s="372"/>
      <c r="AVM7" s="372"/>
      <c r="AVN7" s="372"/>
      <c r="AVO7" s="372"/>
      <c r="AVP7" s="372"/>
      <c r="AVQ7" s="372"/>
      <c r="AVR7" s="372"/>
      <c r="AVS7" s="372"/>
      <c r="AVT7" s="372"/>
      <c r="AVU7" s="372"/>
      <c r="AVV7" s="372"/>
      <c r="AVW7" s="372"/>
      <c r="AVX7" s="372"/>
      <c r="AVY7" s="372"/>
      <c r="AVZ7" s="372"/>
      <c r="AWA7" s="372"/>
      <c r="AWB7" s="372"/>
      <c r="AWC7" s="372"/>
      <c r="AWD7" s="372"/>
      <c r="AWE7" s="372"/>
      <c r="AWF7" s="372"/>
      <c r="AWG7" s="372"/>
      <c r="AWH7" s="372"/>
      <c r="AWI7" s="372"/>
      <c r="AWJ7" s="372"/>
      <c r="AWK7" s="372"/>
      <c r="AWL7" s="372"/>
      <c r="AWM7" s="372"/>
      <c r="AWN7" s="372"/>
      <c r="AWO7" s="372"/>
      <c r="AWP7" s="372"/>
      <c r="AWQ7" s="372"/>
      <c r="AWR7" s="372"/>
      <c r="AWS7" s="372"/>
      <c r="AWT7" s="372"/>
      <c r="AWU7" s="372"/>
      <c r="AWV7" s="372"/>
      <c r="AWW7" s="372"/>
      <c r="AWX7" s="372"/>
      <c r="AWY7" s="372"/>
      <c r="AWZ7" s="372"/>
      <c r="AXA7" s="372"/>
      <c r="AXB7" s="372"/>
      <c r="AXC7" s="372"/>
      <c r="AXD7" s="372"/>
      <c r="AXE7" s="372"/>
      <c r="AXF7" s="372"/>
      <c r="AXG7" s="372"/>
      <c r="AXH7" s="372"/>
      <c r="AXI7" s="372"/>
      <c r="AXJ7" s="372"/>
      <c r="AXK7" s="372"/>
      <c r="AXL7" s="372"/>
      <c r="AXM7" s="372"/>
      <c r="AXN7" s="372"/>
      <c r="AXO7" s="372"/>
      <c r="AXP7" s="372"/>
      <c r="AXQ7" s="372"/>
      <c r="AXR7" s="372"/>
      <c r="AXS7" s="372"/>
      <c r="AXT7" s="372"/>
      <c r="AXU7" s="372"/>
      <c r="AXV7" s="372"/>
      <c r="AXW7" s="372"/>
      <c r="AXX7" s="372"/>
      <c r="AXY7" s="372"/>
      <c r="AXZ7" s="372"/>
      <c r="AYA7" s="372"/>
      <c r="AYB7" s="372"/>
      <c r="AYC7" s="372"/>
      <c r="AYD7" s="372"/>
      <c r="AYE7" s="372"/>
      <c r="AYF7" s="372"/>
      <c r="AYG7" s="372"/>
      <c r="AYH7" s="372"/>
      <c r="AYI7" s="372"/>
      <c r="AYJ7" s="372"/>
      <c r="AYK7" s="372"/>
      <c r="AYL7" s="372"/>
      <c r="AYM7" s="372"/>
      <c r="AYN7" s="372"/>
      <c r="AYO7" s="372"/>
      <c r="AYP7" s="372"/>
      <c r="AYQ7" s="372"/>
      <c r="AYR7" s="372"/>
      <c r="AYS7" s="372"/>
      <c r="AYT7" s="372"/>
      <c r="AYU7" s="372"/>
      <c r="AYV7" s="372"/>
      <c r="AYW7" s="372"/>
      <c r="AYX7" s="372"/>
      <c r="AYY7" s="372"/>
      <c r="AYZ7" s="372"/>
      <c r="AZA7" s="372"/>
      <c r="AZB7" s="372"/>
      <c r="AZC7" s="372"/>
      <c r="AZD7" s="372"/>
      <c r="AZE7" s="372"/>
      <c r="AZF7" s="372"/>
      <c r="AZG7" s="372"/>
      <c r="AZH7" s="372"/>
      <c r="AZI7" s="372"/>
      <c r="AZJ7" s="372"/>
      <c r="AZK7" s="372"/>
      <c r="AZL7" s="372"/>
      <c r="AZM7" s="372"/>
      <c r="AZN7" s="372"/>
      <c r="AZO7" s="372"/>
      <c r="AZP7" s="372"/>
      <c r="AZQ7" s="372"/>
      <c r="AZR7" s="372"/>
      <c r="AZS7" s="372"/>
      <c r="AZT7" s="372"/>
      <c r="AZU7" s="372"/>
      <c r="AZV7" s="372"/>
      <c r="AZW7" s="372"/>
      <c r="AZX7" s="372"/>
      <c r="AZY7" s="372"/>
      <c r="AZZ7" s="372"/>
      <c r="BAA7" s="372"/>
      <c r="BAB7" s="372"/>
      <c r="BAC7" s="372"/>
      <c r="BAD7" s="372"/>
      <c r="BAE7" s="372"/>
      <c r="BAF7" s="372"/>
      <c r="BAG7" s="372"/>
      <c r="BAH7" s="372"/>
      <c r="BAI7" s="372"/>
      <c r="BAJ7" s="372"/>
      <c r="BAK7" s="372"/>
      <c r="BAL7" s="372"/>
      <c r="BAM7" s="372"/>
      <c r="BAN7" s="372"/>
      <c r="BAO7" s="372"/>
      <c r="BAP7" s="372"/>
      <c r="BAQ7" s="372"/>
      <c r="BAR7" s="372"/>
      <c r="BAS7" s="372"/>
      <c r="BAT7" s="372"/>
      <c r="BAU7" s="372"/>
      <c r="BAV7" s="372"/>
      <c r="BAW7" s="372"/>
      <c r="BAX7" s="372"/>
      <c r="BAY7" s="372"/>
      <c r="BAZ7" s="372"/>
      <c r="BBA7" s="372"/>
      <c r="BBB7" s="372"/>
      <c r="BBC7" s="372"/>
      <c r="BBD7" s="372"/>
      <c r="BBE7" s="372"/>
      <c r="BBF7" s="372"/>
      <c r="BBG7" s="372"/>
      <c r="BBH7" s="372"/>
      <c r="BBI7" s="372"/>
      <c r="BBJ7" s="372"/>
      <c r="BBK7" s="372"/>
      <c r="BBL7" s="372"/>
      <c r="BBM7" s="372"/>
      <c r="BBN7" s="372"/>
      <c r="BBO7" s="372"/>
      <c r="BBP7" s="372"/>
      <c r="BBQ7" s="372"/>
      <c r="BBR7" s="372"/>
      <c r="BBS7" s="372"/>
      <c r="BBT7" s="372"/>
      <c r="BBU7" s="372"/>
      <c r="BBV7" s="372"/>
      <c r="BBW7" s="372"/>
      <c r="BBX7" s="372"/>
      <c r="BBY7" s="372"/>
      <c r="BBZ7" s="372"/>
      <c r="BCA7" s="372"/>
      <c r="BCB7" s="372"/>
      <c r="BCC7" s="372"/>
      <c r="BCD7" s="372"/>
      <c r="BCE7" s="372"/>
      <c r="BCF7" s="372"/>
      <c r="BCG7" s="372"/>
      <c r="BCH7" s="372"/>
      <c r="BCI7" s="372"/>
      <c r="BCJ7" s="372"/>
      <c r="BCK7" s="372"/>
      <c r="BCL7" s="372"/>
      <c r="BCM7" s="372"/>
      <c r="BCN7" s="372"/>
      <c r="BCO7" s="372"/>
      <c r="BCP7" s="372"/>
      <c r="BCQ7" s="372"/>
      <c r="BCR7" s="372"/>
      <c r="BCS7" s="372"/>
      <c r="BCT7" s="372"/>
      <c r="BCU7" s="372"/>
      <c r="BCV7" s="372"/>
      <c r="BCW7" s="372"/>
      <c r="BCX7" s="372"/>
      <c r="BCY7" s="372"/>
      <c r="BCZ7" s="372"/>
      <c r="BDA7" s="372"/>
      <c r="BDB7" s="372"/>
      <c r="BDC7" s="372"/>
      <c r="BDD7" s="372"/>
      <c r="BDE7" s="372"/>
      <c r="BDF7" s="372"/>
      <c r="BDG7" s="372"/>
      <c r="BDH7" s="372"/>
      <c r="BDI7" s="372"/>
      <c r="BDJ7" s="372"/>
      <c r="BDK7" s="372"/>
      <c r="BDL7" s="372"/>
      <c r="BDM7" s="372"/>
      <c r="BDN7" s="372"/>
      <c r="BDO7" s="372"/>
      <c r="BDP7" s="372"/>
      <c r="BDQ7" s="372"/>
      <c r="BDR7" s="372"/>
      <c r="BDS7" s="372"/>
      <c r="BDT7" s="372"/>
      <c r="BDU7" s="372"/>
      <c r="BDV7" s="372"/>
      <c r="BDW7" s="372"/>
      <c r="BDX7" s="372"/>
      <c r="BDY7" s="372"/>
      <c r="BDZ7" s="372"/>
      <c r="BEA7" s="372"/>
      <c r="BEB7" s="372"/>
      <c r="BEC7" s="372"/>
      <c r="BED7" s="372"/>
      <c r="BEE7" s="372"/>
      <c r="BEF7" s="372"/>
      <c r="BEG7" s="372"/>
      <c r="BEH7" s="372"/>
      <c r="BEI7" s="372"/>
      <c r="BEJ7" s="372"/>
      <c r="BEK7" s="372"/>
      <c r="BEL7" s="372"/>
      <c r="BEM7" s="372"/>
      <c r="BEN7" s="372"/>
      <c r="BEO7" s="372"/>
      <c r="BEP7" s="372"/>
      <c r="BEQ7" s="372"/>
      <c r="BER7" s="372"/>
      <c r="BES7" s="372"/>
      <c r="BET7" s="372"/>
      <c r="BEU7" s="372"/>
      <c r="BEV7" s="372"/>
      <c r="BEW7" s="372"/>
      <c r="BEX7" s="372"/>
      <c r="BEY7" s="372"/>
      <c r="BEZ7" s="372"/>
      <c r="BFA7" s="372"/>
      <c r="BFB7" s="372"/>
      <c r="BFC7" s="372"/>
      <c r="BFD7" s="372"/>
      <c r="BFE7" s="372"/>
      <c r="BFF7" s="372"/>
      <c r="BFG7" s="372"/>
      <c r="BFH7" s="372"/>
      <c r="BFI7" s="372"/>
      <c r="BFJ7" s="372"/>
      <c r="BFK7" s="372"/>
      <c r="BFL7" s="372"/>
      <c r="BFM7" s="372"/>
      <c r="BFN7" s="372"/>
      <c r="BFO7" s="372"/>
      <c r="BFP7" s="372"/>
      <c r="BFQ7" s="372"/>
      <c r="BFR7" s="372"/>
      <c r="BFS7" s="372"/>
      <c r="BFT7" s="372"/>
      <c r="BFU7" s="372"/>
      <c r="BFV7" s="372"/>
      <c r="BFW7" s="372"/>
      <c r="BFX7" s="372"/>
      <c r="BFY7" s="372"/>
      <c r="BFZ7" s="372"/>
      <c r="BGA7" s="372"/>
      <c r="BGB7" s="372"/>
      <c r="BGC7" s="372"/>
      <c r="BGD7" s="372"/>
      <c r="BGE7" s="372"/>
      <c r="BGF7" s="372"/>
      <c r="BGG7" s="372"/>
      <c r="BGH7" s="372"/>
      <c r="BGI7" s="372"/>
      <c r="BGJ7" s="372"/>
      <c r="BGK7" s="372"/>
      <c r="BGL7" s="372"/>
      <c r="BGM7" s="372"/>
      <c r="BGN7" s="372"/>
      <c r="BGO7" s="372"/>
      <c r="BGP7" s="372"/>
      <c r="BGQ7" s="372"/>
      <c r="BGR7" s="372"/>
      <c r="BGS7" s="372"/>
      <c r="BGT7" s="372"/>
      <c r="BGU7" s="372"/>
      <c r="BGV7" s="372"/>
      <c r="BGW7" s="372"/>
      <c r="BGX7" s="372"/>
      <c r="BGY7" s="372"/>
      <c r="BGZ7" s="372"/>
      <c r="BHA7" s="372"/>
      <c r="BHB7" s="372"/>
      <c r="BHC7" s="372"/>
      <c r="BHD7" s="372"/>
      <c r="BHE7" s="372"/>
      <c r="BHF7" s="372"/>
      <c r="BHG7" s="372"/>
      <c r="BHH7" s="372"/>
      <c r="BHI7" s="372"/>
      <c r="BHJ7" s="372"/>
      <c r="BHK7" s="372"/>
      <c r="BHL7" s="372"/>
      <c r="BHM7" s="372"/>
      <c r="BHN7" s="372"/>
      <c r="BHO7" s="372"/>
      <c r="BHP7" s="372"/>
      <c r="BHQ7" s="372"/>
      <c r="BHR7" s="372"/>
      <c r="BHS7" s="372"/>
      <c r="BHT7" s="372"/>
      <c r="BHU7" s="372"/>
      <c r="BHV7" s="372"/>
      <c r="BHW7" s="372"/>
      <c r="BHX7" s="372"/>
      <c r="BHY7" s="372"/>
      <c r="BHZ7" s="372"/>
      <c r="BIA7" s="372"/>
      <c r="BIB7" s="372"/>
      <c r="BIC7" s="372"/>
      <c r="BID7" s="372"/>
      <c r="BIE7" s="372"/>
      <c r="BIF7" s="372"/>
      <c r="BIG7" s="372"/>
      <c r="BIH7" s="372"/>
      <c r="BII7" s="372"/>
      <c r="BIJ7" s="372"/>
      <c r="BIK7" s="372"/>
      <c r="BIL7" s="372"/>
      <c r="BIM7" s="372"/>
      <c r="BIN7" s="372"/>
      <c r="BIO7" s="372"/>
      <c r="BIP7" s="372"/>
      <c r="BIQ7" s="372"/>
      <c r="BIR7" s="372"/>
      <c r="BIS7" s="372"/>
      <c r="BIT7" s="372"/>
      <c r="BIU7" s="372"/>
      <c r="BIV7" s="372"/>
      <c r="BIW7" s="372"/>
      <c r="BIX7" s="372"/>
      <c r="BIY7" s="372"/>
      <c r="BIZ7" s="372"/>
      <c r="BJA7" s="372"/>
      <c r="BJB7" s="372"/>
      <c r="BJC7" s="372"/>
      <c r="BJD7" s="372"/>
      <c r="BJE7" s="372"/>
      <c r="BJF7" s="372"/>
      <c r="BJG7" s="372"/>
      <c r="BJH7" s="372"/>
      <c r="BJI7" s="372"/>
      <c r="BJJ7" s="372"/>
      <c r="BJK7" s="372"/>
      <c r="BJL7" s="372"/>
      <c r="BJM7" s="372"/>
      <c r="BJN7" s="372"/>
      <c r="BJO7" s="372"/>
      <c r="BJP7" s="372"/>
      <c r="BJQ7" s="372"/>
      <c r="BJR7" s="372"/>
      <c r="BJS7" s="372"/>
      <c r="BJT7" s="372"/>
      <c r="BJU7" s="372"/>
      <c r="BJV7" s="372"/>
      <c r="BJW7" s="372"/>
      <c r="BJX7" s="372"/>
      <c r="BJY7" s="372"/>
      <c r="BJZ7" s="372"/>
      <c r="BKA7" s="372"/>
      <c r="BKB7" s="372"/>
      <c r="BKC7" s="372"/>
      <c r="BKD7" s="372"/>
      <c r="BKE7" s="372"/>
      <c r="BKF7" s="372"/>
      <c r="BKG7" s="372"/>
      <c r="BKH7" s="372"/>
      <c r="BKI7" s="372"/>
      <c r="BKJ7" s="372"/>
      <c r="BKK7" s="372"/>
      <c r="BKL7" s="372"/>
      <c r="BKM7" s="372"/>
      <c r="BKN7" s="372"/>
      <c r="BKO7" s="372"/>
      <c r="BKP7" s="372"/>
      <c r="BKQ7" s="372"/>
      <c r="BKR7" s="372"/>
      <c r="BKS7" s="372"/>
      <c r="BKT7" s="372"/>
      <c r="BKU7" s="372"/>
      <c r="BKV7" s="372"/>
      <c r="BKW7" s="372"/>
      <c r="BKX7" s="372"/>
      <c r="BKY7" s="372"/>
      <c r="BKZ7" s="372"/>
      <c r="BLA7" s="372"/>
      <c r="BLB7" s="372"/>
      <c r="BLC7" s="372"/>
      <c r="BLD7" s="372"/>
      <c r="BLE7" s="372"/>
      <c r="BLF7" s="372"/>
      <c r="BLG7" s="372"/>
      <c r="BLH7" s="372"/>
      <c r="BLI7" s="372"/>
      <c r="BLJ7" s="372"/>
      <c r="BLK7" s="372"/>
      <c r="BLL7" s="372"/>
      <c r="BLM7" s="372"/>
      <c r="BLN7" s="372"/>
      <c r="BLO7" s="372"/>
      <c r="BLP7" s="372"/>
      <c r="BLQ7" s="372"/>
      <c r="BLR7" s="372"/>
      <c r="BLS7" s="372"/>
      <c r="BLT7" s="372"/>
      <c r="BLU7" s="372"/>
      <c r="BLV7" s="372"/>
      <c r="BLW7" s="372"/>
      <c r="BLX7" s="372"/>
      <c r="BLY7" s="372"/>
      <c r="BLZ7" s="372"/>
      <c r="BMA7" s="372"/>
      <c r="BMB7" s="372"/>
      <c r="BMC7" s="372"/>
      <c r="BMD7" s="372"/>
      <c r="BME7" s="372"/>
      <c r="BMF7" s="372"/>
      <c r="BMG7" s="372"/>
      <c r="BMH7" s="372"/>
      <c r="BMI7" s="372"/>
      <c r="BMJ7" s="372"/>
      <c r="BMK7" s="372"/>
      <c r="BML7" s="372"/>
      <c r="BMM7" s="372"/>
      <c r="BMN7" s="372"/>
      <c r="BMO7" s="372"/>
      <c r="BMP7" s="372"/>
      <c r="BMQ7" s="372"/>
      <c r="BMR7" s="372"/>
      <c r="BMS7" s="372"/>
      <c r="BMT7" s="372"/>
      <c r="BMU7" s="372"/>
      <c r="BMV7" s="372"/>
      <c r="BMW7" s="372"/>
      <c r="BMX7" s="372"/>
      <c r="BMY7" s="372"/>
      <c r="BMZ7" s="372"/>
      <c r="BNA7" s="372"/>
      <c r="BNB7" s="372"/>
      <c r="BNC7" s="372"/>
      <c r="BND7" s="372"/>
      <c r="BNE7" s="372"/>
      <c r="BNF7" s="372"/>
      <c r="BNG7" s="372"/>
      <c r="BNH7" s="372"/>
      <c r="BNI7" s="372"/>
      <c r="BNJ7" s="372"/>
      <c r="BNK7" s="372"/>
      <c r="BNL7" s="372"/>
      <c r="BNM7" s="372"/>
      <c r="BNN7" s="372"/>
      <c r="BNO7" s="372"/>
      <c r="BNP7" s="372"/>
      <c r="BNQ7" s="372"/>
      <c r="BNR7" s="372"/>
      <c r="BNS7" s="372"/>
      <c r="BNT7" s="372"/>
      <c r="BNU7" s="372"/>
      <c r="BNV7" s="372"/>
      <c r="BNW7" s="372"/>
      <c r="BNX7" s="372"/>
      <c r="BNY7" s="372"/>
      <c r="BNZ7" s="372"/>
      <c r="BOA7" s="372"/>
      <c r="BOB7" s="372"/>
      <c r="BOC7" s="372"/>
      <c r="BOD7" s="372"/>
      <c r="BOE7" s="372"/>
      <c r="BOF7" s="372"/>
      <c r="BOG7" s="372"/>
      <c r="BOH7" s="372"/>
      <c r="BOI7" s="372"/>
      <c r="BOJ7" s="372"/>
      <c r="BOK7" s="372"/>
      <c r="BOL7" s="372"/>
      <c r="BOM7" s="372"/>
      <c r="BON7" s="372"/>
      <c r="BOO7" s="372"/>
      <c r="BOP7" s="372"/>
      <c r="BOQ7" s="372"/>
      <c r="BOR7" s="372"/>
      <c r="BOS7" s="372"/>
      <c r="BOT7" s="372"/>
      <c r="BOU7" s="372"/>
      <c r="BOV7" s="372"/>
      <c r="BOW7" s="372"/>
      <c r="BOX7" s="372"/>
      <c r="BOY7" s="372"/>
      <c r="BOZ7" s="372"/>
      <c r="BPA7" s="372"/>
      <c r="BPB7" s="372"/>
      <c r="BPC7" s="372"/>
      <c r="BPD7" s="372"/>
      <c r="BPE7" s="372"/>
      <c r="BPF7" s="372"/>
      <c r="BPG7" s="372"/>
      <c r="BPH7" s="372"/>
      <c r="BPI7" s="372"/>
      <c r="BPJ7" s="372"/>
      <c r="BPK7" s="372"/>
      <c r="BPL7" s="372"/>
      <c r="BPM7" s="372"/>
      <c r="BPN7" s="372"/>
      <c r="BPO7" s="372"/>
      <c r="BPP7" s="372"/>
      <c r="BPQ7" s="372"/>
      <c r="BPR7" s="372"/>
      <c r="BPS7" s="372"/>
      <c r="BPT7" s="372"/>
      <c r="BPU7" s="372"/>
      <c r="BPV7" s="372"/>
      <c r="BPW7" s="372"/>
      <c r="BPX7" s="372"/>
      <c r="BPY7" s="372"/>
      <c r="BPZ7" s="372"/>
      <c r="BQA7" s="372"/>
      <c r="BQB7" s="372"/>
      <c r="BQC7" s="372"/>
      <c r="BQD7" s="372"/>
      <c r="BQE7" s="372"/>
      <c r="BQF7" s="372"/>
      <c r="BQG7" s="372"/>
      <c r="BQH7" s="372"/>
      <c r="BQI7" s="372"/>
      <c r="BQJ7" s="372"/>
      <c r="BQK7" s="372"/>
      <c r="BQL7" s="372"/>
      <c r="BQM7" s="372"/>
      <c r="BQN7" s="372"/>
      <c r="BQO7" s="372"/>
      <c r="BQP7" s="372"/>
      <c r="BQQ7" s="372"/>
      <c r="BQR7" s="372"/>
      <c r="BQS7" s="372"/>
      <c r="BQT7" s="372"/>
      <c r="BQU7" s="372"/>
      <c r="BQV7" s="372"/>
      <c r="BQW7" s="372"/>
      <c r="BQX7" s="372"/>
      <c r="BQY7" s="372"/>
      <c r="BQZ7" s="372"/>
      <c r="BRA7" s="372"/>
      <c r="BRB7" s="372"/>
      <c r="BRC7" s="372"/>
      <c r="BRD7" s="372"/>
      <c r="BRE7" s="372"/>
      <c r="BRF7" s="372"/>
      <c r="BRG7" s="372"/>
      <c r="BRH7" s="372"/>
      <c r="BRI7" s="372"/>
      <c r="BRJ7" s="372"/>
      <c r="BRK7" s="372"/>
      <c r="BRL7" s="372"/>
      <c r="BRM7" s="372"/>
      <c r="BRN7" s="372"/>
      <c r="BRO7" s="372"/>
      <c r="BRP7" s="372"/>
      <c r="BRQ7" s="372"/>
      <c r="BRR7" s="372"/>
      <c r="BRS7" s="372"/>
      <c r="BRT7" s="372"/>
      <c r="BRU7" s="372"/>
      <c r="BRV7" s="372"/>
      <c r="BRW7" s="372"/>
      <c r="BRX7" s="372"/>
      <c r="BRY7" s="372"/>
      <c r="BRZ7" s="372"/>
      <c r="BSA7" s="372"/>
      <c r="BSB7" s="372"/>
      <c r="BSC7" s="372"/>
      <c r="BSD7" s="372"/>
      <c r="BSE7" s="372"/>
      <c r="BSF7" s="372"/>
      <c r="BSG7" s="372"/>
      <c r="BSH7" s="372"/>
      <c r="BSI7" s="372"/>
      <c r="BSJ7" s="372"/>
      <c r="BSK7" s="372"/>
      <c r="BSL7" s="372"/>
      <c r="BSM7" s="372"/>
      <c r="BSN7" s="372"/>
      <c r="BSO7" s="372"/>
      <c r="BSP7" s="372"/>
      <c r="BSQ7" s="372"/>
      <c r="BSR7" s="372"/>
      <c r="BSS7" s="372"/>
      <c r="BST7" s="372"/>
      <c r="BSU7" s="372"/>
      <c r="BSV7" s="372"/>
      <c r="BSW7" s="372"/>
      <c r="BSX7" s="372"/>
      <c r="BSY7" s="372"/>
      <c r="BSZ7" s="372"/>
      <c r="BTA7" s="372"/>
      <c r="BTB7" s="372"/>
      <c r="BTC7" s="372"/>
      <c r="BTD7" s="372"/>
      <c r="BTE7" s="372"/>
      <c r="BTF7" s="372"/>
      <c r="BTG7" s="372"/>
      <c r="BTH7" s="372"/>
      <c r="BTI7" s="372"/>
      <c r="BTJ7" s="372"/>
      <c r="BTK7" s="372"/>
      <c r="BTL7" s="372"/>
      <c r="BTM7" s="372"/>
      <c r="BTN7" s="372"/>
      <c r="BTO7" s="372"/>
      <c r="BTP7" s="372"/>
      <c r="BTQ7" s="372"/>
      <c r="BTR7" s="372"/>
      <c r="BTS7" s="372"/>
      <c r="BTT7" s="372"/>
      <c r="BTU7" s="372"/>
      <c r="BTV7" s="372"/>
      <c r="BTW7" s="372"/>
      <c r="BTX7" s="372"/>
      <c r="BTY7" s="372"/>
      <c r="BTZ7" s="372"/>
      <c r="BUA7" s="372"/>
      <c r="BUB7" s="372"/>
      <c r="BUC7" s="372"/>
      <c r="BUD7" s="372"/>
      <c r="BUE7" s="372"/>
      <c r="BUF7" s="372"/>
      <c r="BUG7" s="372"/>
      <c r="BUH7" s="372"/>
      <c r="BUI7" s="372"/>
      <c r="BUJ7" s="372"/>
      <c r="BUK7" s="372"/>
      <c r="BUL7" s="372"/>
      <c r="BUM7" s="372"/>
      <c r="BUN7" s="372"/>
      <c r="BUO7" s="372"/>
      <c r="BUP7" s="372"/>
      <c r="BUQ7" s="372"/>
      <c r="BUR7" s="372"/>
      <c r="BUS7" s="372"/>
      <c r="BUT7" s="372"/>
      <c r="BUU7" s="372"/>
      <c r="BUV7" s="372"/>
      <c r="BUW7" s="372"/>
      <c r="BUX7" s="372"/>
      <c r="BUY7" s="372"/>
      <c r="BUZ7" s="372"/>
      <c r="BVA7" s="372"/>
      <c r="BVB7" s="372"/>
      <c r="BVC7" s="372"/>
      <c r="BVD7" s="372"/>
      <c r="BVE7" s="372"/>
      <c r="BVF7" s="372"/>
      <c r="BVG7" s="372"/>
      <c r="BVH7" s="372"/>
      <c r="BVI7" s="372"/>
      <c r="BVJ7" s="372"/>
      <c r="BVK7" s="372"/>
      <c r="BVL7" s="372"/>
      <c r="BVM7" s="372"/>
      <c r="BVN7" s="372"/>
      <c r="BVO7" s="372"/>
      <c r="BVP7" s="372"/>
      <c r="BVQ7" s="372"/>
      <c r="BVR7" s="372"/>
      <c r="BVS7" s="372"/>
      <c r="BVT7" s="372"/>
      <c r="BVU7" s="372"/>
      <c r="BVV7" s="372"/>
      <c r="BVW7" s="372"/>
      <c r="BVX7" s="372"/>
      <c r="BVY7" s="372"/>
      <c r="BVZ7" s="372"/>
      <c r="BWA7" s="372"/>
      <c r="BWB7" s="372"/>
      <c r="BWC7" s="372"/>
      <c r="BWD7" s="372"/>
      <c r="BWE7" s="372"/>
      <c r="BWF7" s="372"/>
      <c r="BWG7" s="372"/>
      <c r="BWH7" s="372"/>
      <c r="BWI7" s="372"/>
      <c r="BWJ7" s="372"/>
      <c r="BWK7" s="372"/>
      <c r="BWL7" s="372"/>
      <c r="BWM7" s="372"/>
      <c r="BWN7" s="372"/>
      <c r="BWO7" s="372"/>
      <c r="BWP7" s="372"/>
      <c r="BWQ7" s="372"/>
      <c r="BWR7" s="372"/>
      <c r="BWS7" s="372"/>
      <c r="BWT7" s="372"/>
      <c r="BWU7" s="372"/>
      <c r="BWV7" s="372"/>
      <c r="BWW7" s="372"/>
      <c r="BWX7" s="372"/>
      <c r="BWY7" s="372"/>
      <c r="BWZ7" s="372"/>
      <c r="BXA7" s="372"/>
      <c r="BXB7" s="372"/>
      <c r="BXC7" s="372"/>
      <c r="BXD7" s="372"/>
      <c r="BXE7" s="372"/>
      <c r="BXF7" s="372"/>
      <c r="BXG7" s="372"/>
      <c r="BXH7" s="372"/>
      <c r="BXI7" s="372"/>
      <c r="BXJ7" s="372"/>
      <c r="BXK7" s="372"/>
      <c r="BXL7" s="372"/>
      <c r="BXM7" s="372"/>
      <c r="BXN7" s="372"/>
      <c r="BXO7" s="372"/>
      <c r="BXP7" s="372"/>
      <c r="BXQ7" s="372"/>
      <c r="BXR7" s="372"/>
      <c r="BXS7" s="372"/>
      <c r="BXT7" s="372"/>
      <c r="BXU7" s="372"/>
      <c r="BXV7" s="372"/>
      <c r="BXW7" s="372"/>
      <c r="BXX7" s="372"/>
      <c r="BXY7" s="372"/>
      <c r="BXZ7" s="372"/>
      <c r="BYA7" s="372"/>
      <c r="BYB7" s="372"/>
      <c r="BYC7" s="372"/>
      <c r="BYD7" s="372"/>
      <c r="BYE7" s="372"/>
      <c r="BYF7" s="372"/>
      <c r="BYG7" s="372"/>
      <c r="BYH7" s="372"/>
      <c r="BYI7" s="372"/>
      <c r="BYJ7" s="372"/>
      <c r="BYK7" s="372"/>
      <c r="BYL7" s="372"/>
      <c r="BYM7" s="372"/>
      <c r="BYN7" s="372"/>
      <c r="BYO7" s="372"/>
      <c r="BYP7" s="372"/>
      <c r="BYQ7" s="372"/>
      <c r="BYR7" s="372"/>
      <c r="BYS7" s="372"/>
      <c r="BYT7" s="372"/>
      <c r="BYU7" s="372"/>
      <c r="BYV7" s="372"/>
      <c r="BYW7" s="372"/>
      <c r="BYX7" s="372"/>
      <c r="BYY7" s="372"/>
      <c r="BYZ7" s="372"/>
      <c r="BZA7" s="372"/>
      <c r="BZB7" s="372"/>
      <c r="BZC7" s="372"/>
      <c r="BZD7" s="372"/>
      <c r="BZE7" s="372"/>
      <c r="BZF7" s="372"/>
      <c r="BZG7" s="372"/>
      <c r="BZH7" s="372"/>
      <c r="BZI7" s="372"/>
      <c r="BZJ7" s="372"/>
      <c r="BZK7" s="372"/>
      <c r="BZL7" s="372"/>
      <c r="BZM7" s="372"/>
      <c r="BZN7" s="372"/>
      <c r="BZO7" s="372"/>
      <c r="BZP7" s="372"/>
      <c r="BZQ7" s="372"/>
      <c r="BZR7" s="372"/>
      <c r="BZS7" s="372"/>
      <c r="BZT7" s="372"/>
      <c r="BZU7" s="372"/>
      <c r="BZV7" s="372"/>
      <c r="BZW7" s="372"/>
      <c r="BZX7" s="372"/>
      <c r="BZY7" s="372"/>
      <c r="BZZ7" s="372"/>
      <c r="CAA7" s="372"/>
      <c r="CAB7" s="372"/>
      <c r="CAC7" s="372"/>
      <c r="CAD7" s="372"/>
      <c r="CAE7" s="372"/>
      <c r="CAF7" s="372"/>
      <c r="CAG7" s="372"/>
      <c r="CAH7" s="372"/>
      <c r="CAI7" s="372"/>
      <c r="CAJ7" s="372"/>
      <c r="CAK7" s="372"/>
      <c r="CAL7" s="372"/>
      <c r="CAM7" s="372"/>
      <c r="CAN7" s="372"/>
      <c r="CAO7" s="372"/>
      <c r="CAP7" s="372"/>
      <c r="CAQ7" s="372"/>
      <c r="CAR7" s="372"/>
      <c r="CAS7" s="372"/>
      <c r="CAT7" s="372"/>
      <c r="CAU7" s="372"/>
      <c r="CAV7" s="372"/>
      <c r="CAW7" s="372"/>
      <c r="CAX7" s="372"/>
      <c r="CAY7" s="372"/>
      <c r="CAZ7" s="372"/>
      <c r="CBA7" s="372"/>
      <c r="CBB7" s="372"/>
      <c r="CBC7" s="372"/>
      <c r="CBD7" s="372"/>
      <c r="CBE7" s="372"/>
      <c r="CBF7" s="372"/>
      <c r="CBG7" s="372"/>
      <c r="CBH7" s="372"/>
      <c r="CBI7" s="372"/>
      <c r="CBJ7" s="372"/>
      <c r="CBK7" s="372"/>
      <c r="CBL7" s="372"/>
      <c r="CBM7" s="372"/>
      <c r="CBN7" s="372"/>
      <c r="CBO7" s="372"/>
      <c r="CBP7" s="372"/>
      <c r="CBQ7" s="372"/>
      <c r="CBR7" s="372"/>
      <c r="CBS7" s="372"/>
      <c r="CBT7" s="372"/>
      <c r="CBU7" s="372"/>
      <c r="CBV7" s="372"/>
      <c r="CBW7" s="372"/>
      <c r="CBX7" s="372"/>
      <c r="CBY7" s="372"/>
      <c r="CBZ7" s="372"/>
      <c r="CCA7" s="372"/>
      <c r="CCB7" s="372"/>
      <c r="CCC7" s="372"/>
      <c r="CCD7" s="372"/>
      <c r="CCE7" s="372"/>
      <c r="CCF7" s="372"/>
      <c r="CCG7" s="372"/>
      <c r="CCH7" s="372"/>
      <c r="CCI7" s="372"/>
      <c r="CCJ7" s="372"/>
      <c r="CCK7" s="372"/>
      <c r="CCL7" s="372"/>
      <c r="CCM7" s="372"/>
      <c r="CCN7" s="372"/>
      <c r="CCO7" s="372"/>
      <c r="CCP7" s="372"/>
      <c r="CCQ7" s="372"/>
      <c r="CCR7" s="372"/>
      <c r="CCS7" s="372"/>
      <c r="CCT7" s="372"/>
      <c r="CCU7" s="372"/>
      <c r="CCV7" s="372"/>
      <c r="CCW7" s="372"/>
      <c r="CCX7" s="372"/>
      <c r="CCY7" s="372"/>
      <c r="CCZ7" s="372"/>
      <c r="CDA7" s="372"/>
      <c r="CDB7" s="372"/>
      <c r="CDC7" s="372"/>
      <c r="CDD7" s="372"/>
      <c r="CDE7" s="372"/>
      <c r="CDF7" s="372"/>
      <c r="CDG7" s="372"/>
      <c r="CDH7" s="372"/>
      <c r="CDI7" s="372"/>
      <c r="CDJ7" s="372"/>
      <c r="CDK7" s="372"/>
      <c r="CDL7" s="372"/>
      <c r="CDM7" s="372"/>
      <c r="CDN7" s="372"/>
      <c r="CDO7" s="372"/>
      <c r="CDP7" s="372"/>
      <c r="CDQ7" s="372"/>
      <c r="CDR7" s="372"/>
      <c r="CDS7" s="372"/>
      <c r="CDT7" s="372"/>
      <c r="CDU7" s="372"/>
      <c r="CDV7" s="372"/>
      <c r="CDW7" s="372"/>
      <c r="CDX7" s="372"/>
      <c r="CDY7" s="372"/>
      <c r="CDZ7" s="372"/>
      <c r="CEA7" s="372"/>
      <c r="CEB7" s="372"/>
      <c r="CEC7" s="372"/>
      <c r="CED7" s="372"/>
      <c r="CEE7" s="372"/>
      <c r="CEF7" s="372"/>
      <c r="CEG7" s="372"/>
      <c r="CEH7" s="372"/>
      <c r="CEI7" s="372"/>
      <c r="CEJ7" s="372"/>
      <c r="CEK7" s="372"/>
      <c r="CEL7" s="372"/>
      <c r="CEM7" s="372"/>
      <c r="CEN7" s="372"/>
      <c r="CEO7" s="372"/>
      <c r="CEP7" s="372"/>
      <c r="CEQ7" s="372"/>
      <c r="CER7" s="372"/>
      <c r="CES7" s="372"/>
      <c r="CET7" s="372"/>
      <c r="CEU7" s="372"/>
      <c r="CEV7" s="372"/>
      <c r="CEW7" s="372"/>
      <c r="CEX7" s="372"/>
      <c r="CEY7" s="372"/>
      <c r="CEZ7" s="372"/>
      <c r="CFA7" s="372"/>
      <c r="CFB7" s="372"/>
      <c r="CFC7" s="372"/>
      <c r="CFD7" s="372"/>
      <c r="CFE7" s="372"/>
      <c r="CFF7" s="372"/>
      <c r="CFG7" s="372"/>
      <c r="CFH7" s="372"/>
      <c r="CFI7" s="372"/>
      <c r="CFJ7" s="372"/>
      <c r="CFK7" s="372"/>
      <c r="CFL7" s="372"/>
      <c r="CFM7" s="372"/>
      <c r="CFN7" s="372"/>
      <c r="CFO7" s="372"/>
      <c r="CFP7" s="372"/>
      <c r="CFQ7" s="372"/>
      <c r="CFR7" s="372"/>
      <c r="CFS7" s="372"/>
      <c r="CFT7" s="372"/>
      <c r="CFU7" s="372"/>
      <c r="CFV7" s="372"/>
      <c r="CFW7" s="372"/>
      <c r="CFX7" s="372"/>
      <c r="CFY7" s="372"/>
      <c r="CFZ7" s="372"/>
      <c r="CGA7" s="372"/>
      <c r="CGB7" s="372"/>
      <c r="CGC7" s="372"/>
      <c r="CGD7" s="372"/>
      <c r="CGE7" s="372"/>
      <c r="CGF7" s="372"/>
      <c r="CGG7" s="372"/>
      <c r="CGH7" s="372"/>
      <c r="CGI7" s="372"/>
      <c r="CGJ7" s="372"/>
      <c r="CGK7" s="372"/>
      <c r="CGL7" s="372"/>
      <c r="CGM7" s="372"/>
      <c r="CGN7" s="372"/>
      <c r="CGO7" s="372"/>
      <c r="CGP7" s="372"/>
      <c r="CGQ7" s="372"/>
      <c r="CGR7" s="372"/>
      <c r="CGS7" s="372"/>
      <c r="CGT7" s="372"/>
      <c r="CGU7" s="372"/>
      <c r="CGV7" s="372"/>
      <c r="CGW7" s="372"/>
      <c r="CGX7" s="372"/>
      <c r="CGY7" s="372"/>
      <c r="CGZ7" s="372"/>
      <c r="CHA7" s="372"/>
      <c r="CHB7" s="372"/>
      <c r="CHC7" s="372"/>
      <c r="CHD7" s="372"/>
      <c r="CHE7" s="372"/>
      <c r="CHF7" s="372"/>
      <c r="CHG7" s="372"/>
      <c r="CHH7" s="372"/>
      <c r="CHI7" s="372"/>
      <c r="CHJ7" s="372"/>
      <c r="CHK7" s="372"/>
      <c r="CHL7" s="372"/>
      <c r="CHM7" s="372"/>
      <c r="CHN7" s="372"/>
      <c r="CHO7" s="372"/>
      <c r="CHP7" s="372"/>
      <c r="CHQ7" s="372"/>
      <c r="CHR7" s="372"/>
      <c r="CHS7" s="372"/>
      <c r="CHT7" s="372"/>
      <c r="CHU7" s="372"/>
      <c r="CHV7" s="372"/>
      <c r="CHW7" s="372"/>
      <c r="CHX7" s="372"/>
      <c r="CHY7" s="372"/>
      <c r="CHZ7" s="372"/>
      <c r="CIA7" s="372"/>
      <c r="CIB7" s="372"/>
      <c r="CIC7" s="372"/>
      <c r="CID7" s="372"/>
      <c r="CIE7" s="372"/>
      <c r="CIF7" s="372"/>
      <c r="CIG7" s="372"/>
      <c r="CIH7" s="372"/>
      <c r="CII7" s="372"/>
      <c r="CIJ7" s="372"/>
      <c r="CIK7" s="372"/>
      <c r="CIL7" s="372"/>
      <c r="CIM7" s="372"/>
      <c r="CIN7" s="372"/>
      <c r="CIO7" s="372"/>
      <c r="CIP7" s="372"/>
      <c r="CIQ7" s="372"/>
      <c r="CIR7" s="372"/>
      <c r="CIS7" s="372"/>
      <c r="CIT7" s="372"/>
      <c r="CIU7" s="372"/>
      <c r="CIV7" s="372"/>
      <c r="CIW7" s="372"/>
      <c r="CIX7" s="372"/>
      <c r="CIY7" s="372"/>
      <c r="CIZ7" s="372"/>
      <c r="CJA7" s="372"/>
      <c r="CJB7" s="372"/>
      <c r="CJC7" s="372"/>
      <c r="CJD7" s="372"/>
      <c r="CJE7" s="372"/>
      <c r="CJF7" s="372"/>
      <c r="CJG7" s="372"/>
      <c r="CJH7" s="372"/>
      <c r="CJI7" s="372"/>
      <c r="CJJ7" s="372"/>
      <c r="CJK7" s="372"/>
      <c r="CJL7" s="372"/>
      <c r="CJM7" s="372"/>
      <c r="CJN7" s="372"/>
      <c r="CJO7" s="372"/>
      <c r="CJP7" s="372"/>
      <c r="CJQ7" s="372"/>
      <c r="CJR7" s="372"/>
      <c r="CJS7" s="372"/>
      <c r="CJT7" s="372"/>
      <c r="CJU7" s="372"/>
      <c r="CJV7" s="372"/>
      <c r="CJW7" s="372"/>
      <c r="CJX7" s="372"/>
      <c r="CJY7" s="372"/>
      <c r="CJZ7" s="372"/>
      <c r="CKA7" s="372"/>
      <c r="CKB7" s="372"/>
      <c r="CKC7" s="372"/>
      <c r="CKD7" s="372"/>
      <c r="CKE7" s="372"/>
      <c r="CKF7" s="372"/>
      <c r="CKG7" s="372"/>
      <c r="CKH7" s="372"/>
      <c r="CKI7" s="372"/>
      <c r="CKJ7" s="372"/>
      <c r="CKK7" s="372"/>
      <c r="CKL7" s="372"/>
      <c r="CKM7" s="372"/>
      <c r="CKN7" s="372"/>
      <c r="CKO7" s="372"/>
      <c r="CKP7" s="372"/>
      <c r="CKQ7" s="372"/>
      <c r="CKR7" s="372"/>
      <c r="CKS7" s="372"/>
      <c r="CKT7" s="372"/>
      <c r="CKU7" s="372"/>
      <c r="CKV7" s="372"/>
      <c r="CKW7" s="372"/>
      <c r="CKX7" s="372"/>
      <c r="CKY7" s="372"/>
      <c r="CKZ7" s="372"/>
      <c r="CLA7" s="372"/>
      <c r="CLB7" s="372"/>
      <c r="CLC7" s="372"/>
      <c r="CLD7" s="372"/>
      <c r="CLE7" s="372"/>
      <c r="CLF7" s="372"/>
      <c r="CLG7" s="372"/>
      <c r="CLH7" s="372"/>
      <c r="CLI7" s="372"/>
      <c r="CLJ7" s="372"/>
      <c r="CLK7" s="372"/>
      <c r="CLL7" s="372"/>
      <c r="CLM7" s="372"/>
      <c r="CLN7" s="372"/>
      <c r="CLO7" s="372"/>
      <c r="CLP7" s="372"/>
      <c r="CLQ7" s="372"/>
      <c r="CLR7" s="372"/>
      <c r="CLS7" s="372"/>
      <c r="CLT7" s="372"/>
      <c r="CLU7" s="372"/>
      <c r="CLV7" s="372"/>
      <c r="CLW7" s="372"/>
      <c r="CLX7" s="372"/>
      <c r="CLY7" s="372"/>
      <c r="CLZ7" s="372"/>
      <c r="CMA7" s="372"/>
      <c r="CMB7" s="372"/>
      <c r="CMC7" s="372"/>
      <c r="CMD7" s="372"/>
      <c r="CME7" s="372"/>
      <c r="CMF7" s="372"/>
      <c r="CMG7" s="372"/>
      <c r="CMH7" s="372"/>
      <c r="CMI7" s="372"/>
      <c r="CMJ7" s="372"/>
      <c r="CMK7" s="372"/>
      <c r="CML7" s="372"/>
      <c r="CMM7" s="372"/>
      <c r="CMN7" s="372"/>
      <c r="CMO7" s="372"/>
      <c r="CMP7" s="372"/>
      <c r="CMQ7" s="372"/>
      <c r="CMR7" s="372"/>
      <c r="CMS7" s="372"/>
      <c r="CMT7" s="372"/>
      <c r="CMU7" s="372"/>
      <c r="CMV7" s="372"/>
      <c r="CMW7" s="372"/>
      <c r="CMX7" s="372"/>
      <c r="CMY7" s="372"/>
      <c r="CMZ7" s="372"/>
      <c r="CNA7" s="372"/>
      <c r="CNB7" s="372"/>
      <c r="CNC7" s="372"/>
      <c r="CND7" s="372"/>
      <c r="CNE7" s="372"/>
      <c r="CNF7" s="372"/>
      <c r="CNG7" s="372"/>
      <c r="CNH7" s="372"/>
      <c r="CNI7" s="372"/>
      <c r="CNJ7" s="372"/>
      <c r="CNK7" s="372"/>
      <c r="CNL7" s="372"/>
      <c r="CNM7" s="372"/>
      <c r="CNN7" s="372"/>
      <c r="CNO7" s="372"/>
      <c r="CNP7" s="372"/>
      <c r="CNQ7" s="372"/>
      <c r="CNR7" s="372"/>
      <c r="CNS7" s="372"/>
      <c r="CNT7" s="372"/>
      <c r="CNU7" s="372"/>
      <c r="CNV7" s="372"/>
      <c r="CNW7" s="372"/>
      <c r="CNX7" s="372"/>
      <c r="CNY7" s="372"/>
      <c r="CNZ7" s="372"/>
      <c r="COA7" s="372"/>
      <c r="COB7" s="372"/>
      <c r="COC7" s="372"/>
      <c r="COD7" s="372"/>
      <c r="COE7" s="372"/>
      <c r="COF7" s="372"/>
      <c r="COG7" s="372"/>
      <c r="COH7" s="372"/>
      <c r="COI7" s="372"/>
      <c r="COJ7" s="372"/>
      <c r="COK7" s="372"/>
      <c r="COL7" s="372"/>
      <c r="COM7" s="372"/>
      <c r="CON7" s="372"/>
      <c r="COO7" s="372"/>
      <c r="COP7" s="372"/>
      <c r="COQ7" s="372"/>
      <c r="COR7" s="372"/>
      <c r="COS7" s="372"/>
      <c r="COT7" s="372"/>
      <c r="COU7" s="372"/>
      <c r="COV7" s="372"/>
      <c r="COW7" s="372"/>
      <c r="COX7" s="372"/>
      <c r="COY7" s="372"/>
      <c r="COZ7" s="372"/>
      <c r="CPA7" s="372"/>
      <c r="CPB7" s="372"/>
      <c r="CPC7" s="372"/>
      <c r="CPD7" s="372"/>
      <c r="CPE7" s="372"/>
      <c r="CPF7" s="372"/>
      <c r="CPG7" s="372"/>
      <c r="CPH7" s="372"/>
      <c r="CPI7" s="372"/>
      <c r="CPJ7" s="372"/>
      <c r="CPK7" s="372"/>
      <c r="CPL7" s="372"/>
      <c r="CPM7" s="372"/>
      <c r="CPN7" s="372"/>
      <c r="CPO7" s="372"/>
      <c r="CPP7" s="372"/>
      <c r="CPQ7" s="372"/>
      <c r="CPR7" s="372"/>
      <c r="CPS7" s="372"/>
      <c r="CPT7" s="372"/>
      <c r="CPU7" s="372"/>
      <c r="CPV7" s="372"/>
      <c r="CPW7" s="372"/>
      <c r="CPX7" s="372"/>
      <c r="CPY7" s="372"/>
      <c r="CPZ7" s="372"/>
      <c r="CQA7" s="372"/>
      <c r="CQB7" s="372"/>
      <c r="CQC7" s="372"/>
      <c r="CQD7" s="372"/>
      <c r="CQE7" s="372"/>
      <c r="CQF7" s="372"/>
      <c r="CQG7" s="372"/>
      <c r="CQH7" s="372"/>
      <c r="CQI7" s="372"/>
      <c r="CQJ7" s="372"/>
      <c r="CQK7" s="372"/>
      <c r="CQL7" s="372"/>
      <c r="CQM7" s="372"/>
      <c r="CQN7" s="372"/>
      <c r="CQO7" s="372"/>
      <c r="CQP7" s="372"/>
      <c r="CQQ7" s="372"/>
      <c r="CQR7" s="372"/>
      <c r="CQS7" s="372"/>
      <c r="CQT7" s="372"/>
      <c r="CQU7" s="372"/>
      <c r="CQV7" s="372"/>
      <c r="CQW7" s="372"/>
      <c r="CQX7" s="372"/>
      <c r="CQY7" s="372"/>
      <c r="CQZ7" s="372"/>
      <c r="CRA7" s="372"/>
      <c r="CRB7" s="372"/>
      <c r="CRC7" s="372"/>
      <c r="CRD7" s="372"/>
      <c r="CRE7" s="372"/>
      <c r="CRF7" s="372"/>
      <c r="CRG7" s="372"/>
      <c r="CRH7" s="372"/>
      <c r="CRI7" s="372"/>
      <c r="CRJ7" s="372"/>
      <c r="CRK7" s="372"/>
      <c r="CRL7" s="372"/>
      <c r="CRM7" s="372"/>
      <c r="CRN7" s="372"/>
      <c r="CRO7" s="372"/>
      <c r="CRP7" s="372"/>
      <c r="CRQ7" s="372"/>
      <c r="CRR7" s="372"/>
      <c r="CRS7" s="372"/>
      <c r="CRT7" s="372"/>
      <c r="CRU7" s="372"/>
      <c r="CRV7" s="372"/>
      <c r="CRW7" s="372"/>
      <c r="CRX7" s="372"/>
      <c r="CRY7" s="372"/>
      <c r="CRZ7" s="372"/>
      <c r="CSA7" s="372"/>
      <c r="CSB7" s="372"/>
      <c r="CSC7" s="372"/>
      <c r="CSD7" s="372"/>
      <c r="CSE7" s="372"/>
      <c r="CSF7" s="372"/>
      <c r="CSG7" s="372"/>
      <c r="CSH7" s="372"/>
      <c r="CSI7" s="372"/>
      <c r="CSJ7" s="372"/>
      <c r="CSK7" s="372"/>
      <c r="CSL7" s="372"/>
      <c r="CSM7" s="372"/>
      <c r="CSN7" s="372"/>
      <c r="CSO7" s="372"/>
      <c r="CSP7" s="372"/>
      <c r="CSQ7" s="372"/>
      <c r="CSR7" s="372"/>
      <c r="CSS7" s="372"/>
      <c r="CST7" s="372"/>
      <c r="CSU7" s="372"/>
      <c r="CSV7" s="372"/>
      <c r="CSW7" s="372"/>
      <c r="CSX7" s="372"/>
      <c r="CSY7" s="372"/>
      <c r="CSZ7" s="372"/>
      <c r="CTA7" s="372"/>
      <c r="CTB7" s="372"/>
      <c r="CTC7" s="372"/>
      <c r="CTD7" s="372"/>
      <c r="CTE7" s="372"/>
      <c r="CTF7" s="372"/>
      <c r="CTG7" s="372"/>
      <c r="CTH7" s="372"/>
      <c r="CTI7" s="372"/>
      <c r="CTJ7" s="372"/>
      <c r="CTK7" s="372"/>
      <c r="CTL7" s="372"/>
      <c r="CTM7" s="372"/>
      <c r="CTN7" s="372"/>
      <c r="CTO7" s="372"/>
      <c r="CTP7" s="372"/>
      <c r="CTQ7" s="372"/>
      <c r="CTR7" s="372"/>
      <c r="CTS7" s="372"/>
      <c r="CTT7" s="372"/>
      <c r="CTU7" s="372"/>
      <c r="CTV7" s="372"/>
      <c r="CTW7" s="372"/>
      <c r="CTX7" s="372"/>
      <c r="CTY7" s="372"/>
      <c r="CTZ7" s="372"/>
      <c r="CUA7" s="372"/>
      <c r="CUB7" s="372"/>
      <c r="CUC7" s="372"/>
      <c r="CUD7" s="372"/>
      <c r="CUE7" s="372"/>
      <c r="CUF7" s="372"/>
      <c r="CUG7" s="372"/>
      <c r="CUH7" s="372"/>
      <c r="CUI7" s="372"/>
      <c r="CUJ7" s="372"/>
      <c r="CUK7" s="372"/>
      <c r="CUL7" s="372"/>
      <c r="CUM7" s="372"/>
      <c r="CUN7" s="372"/>
      <c r="CUO7" s="372"/>
      <c r="CUP7" s="372"/>
      <c r="CUQ7" s="372"/>
      <c r="CUR7" s="372"/>
      <c r="CUS7" s="372"/>
      <c r="CUT7" s="372"/>
      <c r="CUU7" s="372"/>
      <c r="CUV7" s="372"/>
      <c r="CUW7" s="372"/>
      <c r="CUX7" s="372"/>
      <c r="CUY7" s="372"/>
      <c r="CUZ7" s="372"/>
      <c r="CVA7" s="372"/>
      <c r="CVB7" s="372"/>
      <c r="CVC7" s="372"/>
      <c r="CVD7" s="372"/>
      <c r="CVE7" s="372"/>
      <c r="CVF7" s="372"/>
      <c r="CVG7" s="372"/>
      <c r="CVH7" s="372"/>
      <c r="CVI7" s="372"/>
      <c r="CVJ7" s="372"/>
      <c r="CVK7" s="372"/>
      <c r="CVL7" s="372"/>
      <c r="CVM7" s="372"/>
      <c r="CVN7" s="372"/>
      <c r="CVO7" s="372"/>
      <c r="CVP7" s="372"/>
      <c r="CVQ7" s="372"/>
      <c r="CVR7" s="372"/>
      <c r="CVS7" s="372"/>
      <c r="CVT7" s="372"/>
      <c r="CVU7" s="372"/>
      <c r="CVV7" s="372"/>
      <c r="CVW7" s="372"/>
      <c r="CVX7" s="372"/>
      <c r="CVY7" s="372"/>
      <c r="CVZ7" s="372"/>
      <c r="CWA7" s="372"/>
      <c r="CWB7" s="372"/>
      <c r="CWC7" s="372"/>
      <c r="CWD7" s="372"/>
      <c r="CWE7" s="372"/>
      <c r="CWF7" s="372"/>
      <c r="CWG7" s="372"/>
      <c r="CWH7" s="372"/>
      <c r="CWI7" s="372"/>
      <c r="CWJ7" s="372"/>
      <c r="CWK7" s="372"/>
      <c r="CWL7" s="372"/>
      <c r="CWM7" s="372"/>
      <c r="CWN7" s="372"/>
      <c r="CWO7" s="372"/>
      <c r="CWP7" s="372"/>
      <c r="CWQ7" s="372"/>
      <c r="CWR7" s="372"/>
      <c r="CWS7" s="372"/>
      <c r="CWT7" s="372"/>
      <c r="CWU7" s="372"/>
      <c r="CWV7" s="372"/>
      <c r="CWW7" s="372"/>
      <c r="CWX7" s="372"/>
      <c r="CWY7" s="372"/>
      <c r="CWZ7" s="372"/>
      <c r="CXA7" s="372"/>
      <c r="CXB7" s="372"/>
      <c r="CXC7" s="372"/>
      <c r="CXD7" s="372"/>
      <c r="CXE7" s="372"/>
      <c r="CXF7" s="372"/>
      <c r="CXG7" s="372"/>
      <c r="CXH7" s="372"/>
      <c r="CXI7" s="372"/>
      <c r="CXJ7" s="372"/>
      <c r="CXK7" s="372"/>
      <c r="CXL7" s="372"/>
      <c r="CXM7" s="372"/>
      <c r="CXN7" s="372"/>
      <c r="CXO7" s="372"/>
      <c r="CXP7" s="372"/>
      <c r="CXQ7" s="372"/>
      <c r="CXR7" s="372"/>
      <c r="CXS7" s="372"/>
      <c r="CXT7" s="372"/>
      <c r="CXU7" s="372"/>
      <c r="CXV7" s="372"/>
      <c r="CXW7" s="372"/>
      <c r="CXX7" s="372"/>
      <c r="CXY7" s="372"/>
      <c r="CXZ7" s="372"/>
      <c r="CYA7" s="372"/>
      <c r="CYB7" s="372"/>
      <c r="CYC7" s="372"/>
      <c r="CYD7" s="372"/>
      <c r="CYE7" s="372"/>
      <c r="CYF7" s="372"/>
      <c r="CYG7" s="372"/>
      <c r="CYH7" s="372"/>
      <c r="CYI7" s="372"/>
      <c r="CYJ7" s="372"/>
      <c r="CYK7" s="372"/>
      <c r="CYL7" s="372"/>
      <c r="CYM7" s="372"/>
      <c r="CYN7" s="372"/>
      <c r="CYO7" s="372"/>
      <c r="CYP7" s="372"/>
      <c r="CYQ7" s="372"/>
      <c r="CYR7" s="372"/>
      <c r="CYS7" s="372"/>
      <c r="CYT7" s="372"/>
      <c r="CYU7" s="372"/>
      <c r="CYV7" s="372"/>
      <c r="CYW7" s="372"/>
      <c r="CYX7" s="372"/>
      <c r="CYY7" s="372"/>
      <c r="CYZ7" s="372"/>
      <c r="CZA7" s="372"/>
      <c r="CZB7" s="372"/>
      <c r="CZC7" s="372"/>
      <c r="CZD7" s="372"/>
      <c r="CZE7" s="372"/>
      <c r="CZF7" s="372"/>
      <c r="CZG7" s="372"/>
      <c r="CZH7" s="372"/>
      <c r="CZI7" s="372"/>
      <c r="CZJ7" s="372"/>
      <c r="CZK7" s="372"/>
      <c r="CZL7" s="372"/>
      <c r="CZM7" s="372"/>
      <c r="CZN7" s="372"/>
      <c r="CZO7" s="372"/>
      <c r="CZP7" s="372"/>
      <c r="CZQ7" s="372"/>
      <c r="CZR7" s="372"/>
      <c r="CZS7" s="372"/>
      <c r="CZT7" s="372"/>
      <c r="CZU7" s="372"/>
      <c r="CZV7" s="372"/>
      <c r="CZW7" s="372"/>
      <c r="CZX7" s="372"/>
      <c r="CZY7" s="372"/>
      <c r="CZZ7" s="372"/>
      <c r="DAA7" s="372"/>
      <c r="DAB7" s="372"/>
      <c r="DAC7" s="372"/>
      <c r="DAD7" s="372"/>
      <c r="DAE7" s="372"/>
      <c r="DAF7" s="372"/>
      <c r="DAG7" s="372"/>
      <c r="DAH7" s="372"/>
      <c r="DAI7" s="372"/>
      <c r="DAJ7" s="372"/>
      <c r="DAK7" s="372"/>
      <c r="DAL7" s="372"/>
      <c r="DAM7" s="372"/>
      <c r="DAN7" s="372"/>
      <c r="DAO7" s="372"/>
      <c r="DAP7" s="372"/>
      <c r="DAQ7" s="372"/>
      <c r="DAR7" s="372"/>
      <c r="DAS7" s="372"/>
      <c r="DAT7" s="372"/>
      <c r="DAU7" s="372"/>
      <c r="DAV7" s="372"/>
      <c r="DAW7" s="372"/>
      <c r="DAX7" s="372"/>
      <c r="DAY7" s="372"/>
      <c r="DAZ7" s="372"/>
      <c r="DBA7" s="372"/>
      <c r="DBB7" s="372"/>
      <c r="DBC7" s="372"/>
      <c r="DBD7" s="372"/>
      <c r="DBE7" s="372"/>
      <c r="DBF7" s="372"/>
      <c r="DBG7" s="372"/>
      <c r="DBH7" s="372"/>
      <c r="DBI7" s="372"/>
      <c r="DBJ7" s="372"/>
      <c r="DBK7" s="372"/>
      <c r="DBL7" s="372"/>
      <c r="DBM7" s="372"/>
      <c r="DBN7" s="372"/>
      <c r="DBO7" s="372"/>
      <c r="DBP7" s="372"/>
      <c r="DBQ7" s="372"/>
      <c r="DBR7" s="372"/>
      <c r="DBS7" s="372"/>
      <c r="DBT7" s="372"/>
      <c r="DBU7" s="372"/>
      <c r="DBV7" s="372"/>
      <c r="DBW7" s="372"/>
      <c r="DBX7" s="372"/>
      <c r="DBY7" s="372"/>
      <c r="DBZ7" s="372"/>
      <c r="DCA7" s="372"/>
      <c r="DCB7" s="372"/>
      <c r="DCC7" s="372"/>
      <c r="DCD7" s="372"/>
      <c r="DCE7" s="372"/>
      <c r="DCF7" s="372"/>
      <c r="DCG7" s="372"/>
      <c r="DCH7" s="372"/>
      <c r="DCI7" s="372"/>
      <c r="DCJ7" s="372"/>
      <c r="DCK7" s="372"/>
      <c r="DCL7" s="372"/>
      <c r="DCM7" s="372"/>
      <c r="DCN7" s="372"/>
      <c r="DCO7" s="372"/>
      <c r="DCP7" s="372"/>
      <c r="DCQ7" s="372"/>
      <c r="DCR7" s="372"/>
      <c r="DCS7" s="372"/>
      <c r="DCT7" s="372"/>
      <c r="DCU7" s="372"/>
      <c r="DCV7" s="372"/>
      <c r="DCW7" s="372"/>
      <c r="DCX7" s="372"/>
      <c r="DCY7" s="372"/>
      <c r="DCZ7" s="372"/>
      <c r="DDA7" s="372"/>
      <c r="DDB7" s="372"/>
      <c r="DDC7" s="372"/>
      <c r="DDD7" s="372"/>
      <c r="DDE7" s="372"/>
      <c r="DDF7" s="372"/>
      <c r="DDG7" s="372"/>
      <c r="DDH7" s="372"/>
      <c r="DDI7" s="372"/>
      <c r="DDJ7" s="372"/>
      <c r="DDK7" s="372"/>
      <c r="DDL7" s="372"/>
      <c r="DDM7" s="372"/>
      <c r="DDN7" s="372"/>
      <c r="DDO7" s="372"/>
      <c r="DDP7" s="372"/>
      <c r="DDQ7" s="372"/>
      <c r="DDR7" s="372"/>
      <c r="DDS7" s="372"/>
      <c r="DDT7" s="372"/>
      <c r="DDU7" s="372"/>
      <c r="DDV7" s="372"/>
      <c r="DDW7" s="372"/>
      <c r="DDX7" s="372"/>
      <c r="DDY7" s="372"/>
      <c r="DDZ7" s="372"/>
      <c r="DEA7" s="372"/>
      <c r="DEB7" s="372"/>
      <c r="DEC7" s="372"/>
      <c r="DED7" s="372"/>
      <c r="DEE7" s="372"/>
      <c r="DEF7" s="372"/>
      <c r="DEG7" s="372"/>
      <c r="DEH7" s="372"/>
      <c r="DEI7" s="372"/>
      <c r="DEJ7" s="372"/>
      <c r="DEK7" s="372"/>
      <c r="DEL7" s="372"/>
      <c r="DEM7" s="372"/>
      <c r="DEN7" s="372"/>
      <c r="DEO7" s="372"/>
      <c r="DEP7" s="372"/>
      <c r="DEQ7" s="372"/>
      <c r="DER7" s="372"/>
      <c r="DES7" s="372"/>
      <c r="DET7" s="372"/>
      <c r="DEU7" s="372"/>
      <c r="DEV7" s="372"/>
      <c r="DEW7" s="372"/>
      <c r="DEX7" s="372"/>
      <c r="DEY7" s="372"/>
      <c r="DEZ7" s="372"/>
      <c r="DFA7" s="372"/>
      <c r="DFB7" s="372"/>
      <c r="DFC7" s="372"/>
      <c r="DFD7" s="372"/>
      <c r="DFE7" s="372"/>
      <c r="DFF7" s="372"/>
      <c r="DFG7" s="372"/>
      <c r="DFH7" s="372"/>
      <c r="DFI7" s="372"/>
      <c r="DFJ7" s="372"/>
      <c r="DFK7" s="372"/>
      <c r="DFL7" s="372"/>
      <c r="DFM7" s="372"/>
      <c r="DFN7" s="372"/>
      <c r="DFO7" s="372"/>
      <c r="DFP7" s="372"/>
      <c r="DFQ7" s="372"/>
      <c r="DFR7" s="372"/>
      <c r="DFS7" s="372"/>
      <c r="DFT7" s="372"/>
      <c r="DFU7" s="372"/>
      <c r="DFV7" s="372"/>
      <c r="DFW7" s="372"/>
      <c r="DFX7" s="372"/>
      <c r="DFY7" s="372"/>
      <c r="DFZ7" s="372"/>
      <c r="DGA7" s="372"/>
      <c r="DGB7" s="372"/>
      <c r="DGC7" s="372"/>
      <c r="DGD7" s="372"/>
      <c r="DGE7" s="372"/>
      <c r="DGF7" s="372"/>
      <c r="DGG7" s="372"/>
      <c r="DGH7" s="372"/>
      <c r="DGI7" s="372"/>
      <c r="DGJ7" s="372"/>
      <c r="DGK7" s="372"/>
      <c r="DGL7" s="372"/>
      <c r="DGM7" s="372"/>
      <c r="DGN7" s="372"/>
      <c r="DGO7" s="372"/>
      <c r="DGP7" s="372"/>
      <c r="DGQ7" s="372"/>
      <c r="DGR7" s="372"/>
      <c r="DGS7" s="372"/>
      <c r="DGT7" s="372"/>
      <c r="DGU7" s="372"/>
      <c r="DGV7" s="372"/>
      <c r="DGW7" s="372"/>
      <c r="DGX7" s="372"/>
      <c r="DGY7" s="372"/>
      <c r="DGZ7" s="372"/>
      <c r="DHA7" s="372"/>
      <c r="DHB7" s="372"/>
      <c r="DHC7" s="372"/>
      <c r="DHD7" s="372"/>
      <c r="DHE7" s="372"/>
      <c r="DHF7" s="372"/>
      <c r="DHG7" s="372"/>
      <c r="DHH7" s="372"/>
      <c r="DHI7" s="372"/>
      <c r="DHJ7" s="372"/>
      <c r="DHK7" s="372"/>
      <c r="DHL7" s="372"/>
      <c r="DHM7" s="372"/>
      <c r="DHN7" s="372"/>
      <c r="DHO7" s="372"/>
      <c r="DHP7" s="372"/>
      <c r="DHQ7" s="372"/>
      <c r="DHR7" s="372"/>
      <c r="DHS7" s="372"/>
      <c r="DHT7" s="372"/>
      <c r="DHU7" s="372"/>
      <c r="DHV7" s="372"/>
      <c r="DHW7" s="372"/>
      <c r="DHX7" s="372"/>
      <c r="DHY7" s="372"/>
      <c r="DHZ7" s="372"/>
      <c r="DIA7" s="372"/>
      <c r="DIB7" s="372"/>
      <c r="DIC7" s="372"/>
      <c r="DID7" s="372"/>
      <c r="DIE7" s="372"/>
      <c r="DIF7" s="372"/>
      <c r="DIG7" s="372"/>
      <c r="DIH7" s="372"/>
      <c r="DII7" s="372"/>
      <c r="DIJ7" s="372"/>
      <c r="DIK7" s="372"/>
      <c r="DIL7" s="372"/>
      <c r="DIM7" s="372"/>
      <c r="DIN7" s="372"/>
      <c r="DIO7" s="372"/>
      <c r="DIP7" s="372"/>
      <c r="DIQ7" s="372"/>
      <c r="DIR7" s="372"/>
      <c r="DIS7" s="372"/>
      <c r="DIT7" s="372"/>
      <c r="DIU7" s="372"/>
      <c r="DIV7" s="372"/>
      <c r="DIW7" s="372"/>
      <c r="DIX7" s="372"/>
      <c r="DIY7" s="372"/>
      <c r="DIZ7" s="372"/>
      <c r="DJA7" s="372"/>
      <c r="DJB7" s="372"/>
      <c r="DJC7" s="372"/>
      <c r="DJD7" s="372"/>
      <c r="DJE7" s="372"/>
      <c r="DJF7" s="372"/>
      <c r="DJG7" s="372"/>
      <c r="DJH7" s="372"/>
      <c r="DJI7" s="372"/>
      <c r="DJJ7" s="372"/>
      <c r="DJK7" s="372"/>
      <c r="DJL7" s="372"/>
      <c r="DJM7" s="372"/>
      <c r="DJN7" s="372"/>
      <c r="DJO7" s="372"/>
      <c r="DJP7" s="372"/>
      <c r="DJQ7" s="372"/>
      <c r="DJR7" s="372"/>
      <c r="DJS7" s="372"/>
      <c r="DJT7" s="372"/>
      <c r="DJU7" s="372"/>
      <c r="DJV7" s="372"/>
      <c r="DJW7" s="372"/>
      <c r="DJX7" s="372"/>
      <c r="DJY7" s="372"/>
      <c r="DJZ7" s="372"/>
      <c r="DKA7" s="372"/>
      <c r="DKB7" s="372"/>
      <c r="DKC7" s="372"/>
      <c r="DKD7" s="372"/>
      <c r="DKE7" s="372"/>
      <c r="DKF7" s="372"/>
      <c r="DKG7" s="372"/>
      <c r="DKH7" s="372"/>
      <c r="DKI7" s="372"/>
      <c r="DKJ7" s="372"/>
      <c r="DKK7" s="372"/>
      <c r="DKL7" s="372"/>
      <c r="DKM7" s="372"/>
      <c r="DKN7" s="372"/>
      <c r="DKO7" s="372"/>
      <c r="DKP7" s="372"/>
      <c r="DKQ7" s="372"/>
      <c r="DKR7" s="372"/>
      <c r="DKS7" s="372"/>
      <c r="DKT7" s="372"/>
      <c r="DKU7" s="372"/>
      <c r="DKV7" s="372"/>
      <c r="DKW7" s="372"/>
      <c r="DKX7" s="372"/>
      <c r="DKY7" s="372"/>
      <c r="DKZ7" s="372"/>
      <c r="DLA7" s="372"/>
      <c r="DLB7" s="372"/>
      <c r="DLC7" s="372"/>
      <c r="DLD7" s="372"/>
      <c r="DLE7" s="372"/>
      <c r="DLF7" s="372"/>
      <c r="DLG7" s="372"/>
      <c r="DLH7" s="372"/>
      <c r="DLI7" s="372"/>
      <c r="DLJ7" s="372"/>
      <c r="DLK7" s="372"/>
      <c r="DLL7" s="372"/>
      <c r="DLM7" s="372"/>
      <c r="DLN7" s="372"/>
      <c r="DLO7" s="372"/>
      <c r="DLP7" s="372"/>
      <c r="DLQ7" s="372"/>
      <c r="DLR7" s="372"/>
      <c r="DLS7" s="372"/>
      <c r="DLT7" s="372"/>
      <c r="DLU7" s="372"/>
      <c r="DLV7" s="372"/>
      <c r="DLW7" s="372"/>
      <c r="DLX7" s="372"/>
      <c r="DLY7" s="372"/>
      <c r="DLZ7" s="372"/>
      <c r="DMA7" s="372"/>
      <c r="DMB7" s="372"/>
      <c r="DMC7" s="372"/>
      <c r="DMD7" s="372"/>
      <c r="DME7" s="372"/>
      <c r="DMF7" s="372"/>
      <c r="DMG7" s="372"/>
      <c r="DMH7" s="372"/>
      <c r="DMI7" s="372"/>
      <c r="DMJ7" s="372"/>
      <c r="DMK7" s="372"/>
      <c r="DML7" s="372"/>
      <c r="DMM7" s="372"/>
      <c r="DMN7" s="372"/>
      <c r="DMO7" s="372"/>
      <c r="DMP7" s="372"/>
      <c r="DMQ7" s="372"/>
      <c r="DMR7" s="372"/>
      <c r="DMS7" s="372"/>
      <c r="DMT7" s="372"/>
      <c r="DMU7" s="372"/>
      <c r="DMV7" s="372"/>
      <c r="DMW7" s="372"/>
      <c r="DMX7" s="372"/>
      <c r="DMY7" s="372"/>
      <c r="DMZ7" s="372"/>
      <c r="DNA7" s="372"/>
      <c r="DNB7" s="372"/>
      <c r="DNC7" s="372"/>
      <c r="DND7" s="372"/>
      <c r="DNE7" s="372"/>
      <c r="DNF7" s="372"/>
      <c r="DNG7" s="372"/>
      <c r="DNH7" s="372"/>
      <c r="DNI7" s="372"/>
      <c r="DNJ7" s="372"/>
      <c r="DNK7" s="372"/>
      <c r="DNL7" s="372"/>
      <c r="DNM7" s="372"/>
      <c r="DNN7" s="372"/>
      <c r="DNO7" s="372"/>
      <c r="DNP7" s="372"/>
      <c r="DNQ7" s="372"/>
      <c r="DNR7" s="372"/>
      <c r="DNS7" s="372"/>
      <c r="DNT7" s="372"/>
      <c r="DNU7" s="372"/>
      <c r="DNV7" s="372"/>
      <c r="DNW7" s="372"/>
      <c r="DNX7" s="372"/>
      <c r="DNY7" s="372"/>
      <c r="DNZ7" s="372"/>
      <c r="DOA7" s="372"/>
      <c r="DOB7" s="372"/>
      <c r="DOC7" s="372"/>
      <c r="DOD7" s="372"/>
      <c r="DOE7" s="372"/>
      <c r="DOF7" s="372"/>
      <c r="DOG7" s="372"/>
      <c r="DOH7" s="372"/>
      <c r="DOI7" s="372"/>
      <c r="DOJ7" s="372"/>
      <c r="DOK7" s="372"/>
      <c r="DOL7" s="372"/>
      <c r="DOM7" s="372"/>
      <c r="DON7" s="372"/>
      <c r="DOO7" s="372"/>
      <c r="DOP7" s="372"/>
      <c r="DOQ7" s="372"/>
      <c r="DOR7" s="372"/>
      <c r="DOS7" s="372"/>
      <c r="DOT7" s="372"/>
      <c r="DOU7" s="372"/>
      <c r="DOV7" s="372"/>
      <c r="DOW7" s="372"/>
      <c r="DOX7" s="372"/>
      <c r="DOY7" s="372"/>
      <c r="DOZ7" s="372"/>
      <c r="DPA7" s="372"/>
      <c r="DPB7" s="372"/>
      <c r="DPC7" s="372"/>
      <c r="DPD7" s="372"/>
      <c r="DPE7" s="372"/>
      <c r="DPF7" s="372"/>
      <c r="DPG7" s="372"/>
      <c r="DPH7" s="372"/>
      <c r="DPI7" s="372"/>
      <c r="DPJ7" s="372"/>
      <c r="DPK7" s="372"/>
      <c r="DPL7" s="372"/>
      <c r="DPM7" s="372"/>
      <c r="DPN7" s="372"/>
      <c r="DPO7" s="372"/>
      <c r="DPP7" s="372"/>
      <c r="DPQ7" s="372"/>
      <c r="DPR7" s="372"/>
      <c r="DPS7" s="372"/>
      <c r="DPT7" s="372"/>
      <c r="DPU7" s="372"/>
      <c r="DPV7" s="372"/>
      <c r="DPW7" s="372"/>
      <c r="DPX7" s="372"/>
      <c r="DPY7" s="372"/>
      <c r="DPZ7" s="372"/>
      <c r="DQA7" s="372"/>
      <c r="DQB7" s="372"/>
      <c r="DQC7" s="372"/>
      <c r="DQD7" s="372"/>
      <c r="DQE7" s="372"/>
      <c r="DQF7" s="372"/>
      <c r="DQG7" s="372"/>
      <c r="DQH7" s="372"/>
      <c r="DQI7" s="372"/>
      <c r="DQJ7" s="372"/>
      <c r="DQK7" s="372"/>
      <c r="DQL7" s="372"/>
      <c r="DQM7" s="372"/>
      <c r="DQN7" s="372"/>
      <c r="DQO7" s="372"/>
      <c r="DQP7" s="372"/>
      <c r="DQQ7" s="372"/>
      <c r="DQR7" s="372"/>
      <c r="DQS7" s="372"/>
      <c r="DQT7" s="372"/>
      <c r="DQU7" s="372"/>
      <c r="DQV7" s="372"/>
      <c r="DQW7" s="372"/>
      <c r="DQX7" s="372"/>
      <c r="DQY7" s="372"/>
      <c r="DQZ7" s="372"/>
      <c r="DRA7" s="372"/>
      <c r="DRB7" s="372"/>
      <c r="DRC7" s="372"/>
      <c r="DRD7" s="372"/>
      <c r="DRE7" s="372"/>
      <c r="DRF7" s="372"/>
      <c r="DRG7" s="372"/>
      <c r="DRH7" s="372"/>
      <c r="DRI7" s="372"/>
      <c r="DRJ7" s="372"/>
      <c r="DRK7" s="372"/>
      <c r="DRL7" s="372"/>
      <c r="DRM7" s="372"/>
      <c r="DRN7" s="372"/>
      <c r="DRO7" s="372"/>
      <c r="DRP7" s="372"/>
      <c r="DRQ7" s="372"/>
      <c r="DRR7" s="372"/>
      <c r="DRS7" s="372"/>
      <c r="DRT7" s="372"/>
      <c r="DRU7" s="372"/>
      <c r="DRV7" s="372"/>
      <c r="DRW7" s="372"/>
      <c r="DRX7" s="372"/>
      <c r="DRY7" s="372"/>
      <c r="DRZ7" s="372"/>
      <c r="DSA7" s="372"/>
      <c r="DSB7" s="372"/>
      <c r="DSC7" s="372"/>
      <c r="DSD7" s="372"/>
      <c r="DSE7" s="372"/>
      <c r="DSF7" s="372"/>
      <c r="DSG7" s="372"/>
      <c r="DSH7" s="372"/>
      <c r="DSI7" s="372"/>
      <c r="DSJ7" s="372"/>
      <c r="DSK7" s="372"/>
      <c r="DSL7" s="372"/>
      <c r="DSM7" s="372"/>
      <c r="DSN7" s="372"/>
      <c r="DSO7" s="372"/>
      <c r="DSP7" s="372"/>
      <c r="DSQ7" s="372"/>
      <c r="DSR7" s="372"/>
      <c r="DSS7" s="372"/>
      <c r="DST7" s="372"/>
      <c r="DSU7" s="372"/>
      <c r="DSV7" s="372"/>
      <c r="DSW7" s="372"/>
      <c r="DSX7" s="372"/>
      <c r="DSY7" s="372"/>
      <c r="DSZ7" s="372"/>
      <c r="DTA7" s="372"/>
      <c r="DTB7" s="372"/>
      <c r="DTC7" s="372"/>
      <c r="DTD7" s="372"/>
      <c r="DTE7" s="372"/>
      <c r="DTF7" s="372"/>
      <c r="DTG7" s="372"/>
      <c r="DTH7" s="372"/>
      <c r="DTI7" s="372"/>
      <c r="DTJ7" s="372"/>
      <c r="DTK7" s="372"/>
      <c r="DTL7" s="372"/>
      <c r="DTM7" s="372"/>
      <c r="DTN7" s="372"/>
      <c r="DTO7" s="372"/>
      <c r="DTP7" s="372"/>
      <c r="DTQ7" s="372"/>
      <c r="DTR7" s="372"/>
      <c r="DTS7" s="372"/>
      <c r="DTT7" s="372"/>
      <c r="DTU7" s="372"/>
      <c r="DTV7" s="372"/>
      <c r="DTW7" s="372"/>
      <c r="DTX7" s="372"/>
      <c r="DTY7" s="372"/>
      <c r="DTZ7" s="372"/>
      <c r="DUA7" s="372"/>
      <c r="DUB7" s="372"/>
      <c r="DUC7" s="372"/>
      <c r="DUD7" s="372"/>
      <c r="DUE7" s="372"/>
      <c r="DUF7" s="372"/>
      <c r="DUG7" s="372"/>
      <c r="DUH7" s="372"/>
      <c r="DUI7" s="372"/>
      <c r="DUJ7" s="372"/>
      <c r="DUK7" s="372"/>
      <c r="DUL7" s="372"/>
      <c r="DUM7" s="372"/>
      <c r="DUN7" s="372"/>
      <c r="DUO7" s="372"/>
      <c r="DUP7" s="372"/>
      <c r="DUQ7" s="372"/>
      <c r="DUR7" s="372"/>
      <c r="DUS7" s="372"/>
      <c r="DUT7" s="372"/>
      <c r="DUU7" s="372"/>
      <c r="DUV7" s="372"/>
      <c r="DUW7" s="372"/>
      <c r="DUX7" s="372"/>
      <c r="DUY7" s="372"/>
      <c r="DUZ7" s="372"/>
      <c r="DVA7" s="372"/>
      <c r="DVB7" s="372"/>
      <c r="DVC7" s="372"/>
      <c r="DVD7" s="372"/>
      <c r="DVE7" s="372"/>
      <c r="DVF7" s="372"/>
      <c r="DVG7" s="372"/>
      <c r="DVH7" s="372"/>
      <c r="DVI7" s="372"/>
      <c r="DVJ7" s="372"/>
      <c r="DVK7" s="372"/>
      <c r="DVL7" s="372"/>
      <c r="DVM7" s="372"/>
      <c r="DVN7" s="372"/>
      <c r="DVO7" s="372"/>
      <c r="DVP7" s="372"/>
      <c r="DVQ7" s="372"/>
      <c r="DVR7" s="372"/>
      <c r="DVS7" s="372"/>
      <c r="DVT7" s="372"/>
      <c r="DVU7" s="372"/>
      <c r="DVV7" s="372"/>
      <c r="DVW7" s="372"/>
      <c r="DVX7" s="372"/>
      <c r="DVY7" s="372"/>
      <c r="DVZ7" s="372"/>
      <c r="DWA7" s="372"/>
      <c r="DWB7" s="372"/>
      <c r="DWC7" s="372"/>
      <c r="DWD7" s="372"/>
      <c r="DWE7" s="372"/>
      <c r="DWF7" s="372"/>
      <c r="DWG7" s="372"/>
      <c r="DWH7" s="372"/>
      <c r="DWI7" s="372"/>
      <c r="DWJ7" s="372"/>
      <c r="DWK7" s="372"/>
      <c r="DWL7" s="372"/>
      <c r="DWM7" s="372"/>
      <c r="DWN7" s="372"/>
      <c r="DWO7" s="372"/>
      <c r="DWP7" s="372"/>
      <c r="DWQ7" s="372"/>
      <c r="DWR7" s="372"/>
      <c r="DWS7" s="372"/>
      <c r="DWT7" s="372"/>
      <c r="DWU7" s="372"/>
      <c r="DWV7" s="372"/>
      <c r="DWW7" s="372"/>
      <c r="DWX7" s="372"/>
      <c r="DWY7" s="372"/>
      <c r="DWZ7" s="372"/>
      <c r="DXA7" s="372"/>
      <c r="DXB7" s="372"/>
      <c r="DXC7" s="372"/>
      <c r="DXD7" s="372"/>
      <c r="DXE7" s="372"/>
      <c r="DXF7" s="372"/>
      <c r="DXG7" s="372"/>
      <c r="DXH7" s="372"/>
      <c r="DXI7" s="372"/>
      <c r="DXJ7" s="372"/>
      <c r="DXK7" s="372"/>
      <c r="DXL7" s="372"/>
      <c r="DXM7" s="372"/>
      <c r="DXN7" s="372"/>
      <c r="DXO7" s="372"/>
      <c r="DXP7" s="372"/>
      <c r="DXQ7" s="372"/>
      <c r="DXR7" s="372"/>
      <c r="DXS7" s="372"/>
      <c r="DXT7" s="372"/>
      <c r="DXU7" s="372"/>
      <c r="DXV7" s="372"/>
      <c r="DXW7" s="372"/>
      <c r="DXX7" s="372"/>
      <c r="DXY7" s="372"/>
      <c r="DXZ7" s="372"/>
      <c r="DYA7" s="372"/>
      <c r="DYB7" s="372"/>
      <c r="DYC7" s="372"/>
      <c r="DYD7" s="372"/>
      <c r="DYE7" s="372"/>
      <c r="DYF7" s="372"/>
      <c r="DYG7" s="372"/>
      <c r="DYH7" s="372"/>
      <c r="DYI7" s="372"/>
      <c r="DYJ7" s="372"/>
      <c r="DYK7" s="372"/>
      <c r="DYL7" s="372"/>
      <c r="DYM7" s="372"/>
      <c r="DYN7" s="372"/>
      <c r="DYO7" s="372"/>
      <c r="DYP7" s="372"/>
      <c r="DYQ7" s="372"/>
      <c r="DYR7" s="372"/>
      <c r="DYS7" s="372"/>
      <c r="DYT7" s="372"/>
      <c r="DYU7" s="372"/>
      <c r="DYV7" s="372"/>
      <c r="DYW7" s="372"/>
      <c r="DYX7" s="372"/>
      <c r="DYY7" s="372"/>
      <c r="DYZ7" s="372"/>
      <c r="DZA7" s="372"/>
      <c r="DZB7" s="372"/>
      <c r="DZC7" s="372"/>
      <c r="DZD7" s="372"/>
      <c r="DZE7" s="372"/>
      <c r="DZF7" s="372"/>
      <c r="DZG7" s="372"/>
      <c r="DZH7" s="372"/>
      <c r="DZI7" s="372"/>
      <c r="DZJ7" s="372"/>
      <c r="DZK7" s="372"/>
      <c r="DZL7" s="372"/>
      <c r="DZM7" s="372"/>
      <c r="DZN7" s="372"/>
      <c r="DZO7" s="372"/>
      <c r="DZP7" s="372"/>
      <c r="DZQ7" s="372"/>
      <c r="DZR7" s="372"/>
      <c r="DZS7" s="372"/>
      <c r="DZT7" s="372"/>
      <c r="DZU7" s="372"/>
      <c r="DZV7" s="372"/>
      <c r="DZW7" s="372"/>
      <c r="DZX7" s="372"/>
      <c r="DZY7" s="372"/>
      <c r="DZZ7" s="372"/>
      <c r="EAA7" s="372"/>
      <c r="EAB7" s="372"/>
      <c r="EAC7" s="372"/>
      <c r="EAD7" s="372"/>
      <c r="EAE7" s="372"/>
      <c r="EAF7" s="372"/>
      <c r="EAG7" s="372"/>
      <c r="EAH7" s="372"/>
      <c r="EAI7" s="372"/>
      <c r="EAJ7" s="372"/>
      <c r="EAK7" s="372"/>
      <c r="EAL7" s="372"/>
      <c r="EAM7" s="372"/>
      <c r="EAN7" s="372"/>
      <c r="EAO7" s="372"/>
      <c r="EAP7" s="372"/>
      <c r="EAQ7" s="372"/>
      <c r="EAR7" s="372"/>
      <c r="EAS7" s="372"/>
      <c r="EAT7" s="372"/>
      <c r="EAU7" s="372"/>
      <c r="EAV7" s="372"/>
      <c r="EAW7" s="372"/>
      <c r="EAX7" s="372"/>
      <c r="EAY7" s="372"/>
      <c r="EAZ7" s="372"/>
      <c r="EBA7" s="372"/>
      <c r="EBB7" s="372"/>
      <c r="EBC7" s="372"/>
      <c r="EBD7" s="372"/>
      <c r="EBE7" s="372"/>
      <c r="EBF7" s="372"/>
      <c r="EBG7" s="372"/>
      <c r="EBH7" s="372"/>
      <c r="EBI7" s="372"/>
      <c r="EBJ7" s="372"/>
      <c r="EBK7" s="372"/>
      <c r="EBL7" s="372"/>
      <c r="EBM7" s="372"/>
      <c r="EBN7" s="372"/>
      <c r="EBO7" s="372"/>
      <c r="EBP7" s="372"/>
      <c r="EBQ7" s="372"/>
      <c r="EBR7" s="372"/>
      <c r="EBS7" s="372"/>
      <c r="EBT7" s="372"/>
      <c r="EBU7" s="372"/>
      <c r="EBV7" s="372"/>
      <c r="EBW7" s="372"/>
      <c r="EBX7" s="372"/>
      <c r="EBY7" s="372"/>
      <c r="EBZ7" s="372"/>
      <c r="ECA7" s="372"/>
      <c r="ECB7" s="372"/>
      <c r="ECC7" s="372"/>
      <c r="ECD7" s="372"/>
      <c r="ECE7" s="372"/>
      <c r="ECF7" s="372"/>
      <c r="ECG7" s="372"/>
      <c r="ECH7" s="372"/>
      <c r="ECI7" s="372"/>
      <c r="ECJ7" s="372"/>
      <c r="ECK7" s="372"/>
      <c r="ECL7" s="372"/>
      <c r="ECM7" s="372"/>
      <c r="ECN7" s="372"/>
      <c r="ECO7" s="372"/>
      <c r="ECP7" s="372"/>
      <c r="ECQ7" s="372"/>
      <c r="ECR7" s="372"/>
      <c r="ECS7" s="372"/>
      <c r="ECT7" s="372"/>
      <c r="ECU7" s="372"/>
      <c r="ECV7" s="372"/>
      <c r="ECW7" s="372"/>
      <c r="ECX7" s="372"/>
      <c r="ECY7" s="372"/>
      <c r="ECZ7" s="372"/>
      <c r="EDA7" s="372"/>
      <c r="EDB7" s="372"/>
      <c r="EDC7" s="372"/>
      <c r="EDD7" s="372"/>
      <c r="EDE7" s="372"/>
      <c r="EDF7" s="372"/>
      <c r="EDG7" s="372"/>
      <c r="EDH7" s="372"/>
      <c r="EDI7" s="372"/>
      <c r="EDJ7" s="372"/>
      <c r="EDK7" s="372"/>
      <c r="EDL7" s="372"/>
      <c r="EDM7" s="372"/>
      <c r="EDN7" s="372"/>
      <c r="EDO7" s="372"/>
      <c r="EDP7" s="372"/>
      <c r="EDQ7" s="372"/>
      <c r="EDR7" s="372"/>
      <c r="EDS7" s="372"/>
      <c r="EDT7" s="372"/>
      <c r="EDU7" s="372"/>
      <c r="EDV7" s="372"/>
      <c r="EDW7" s="372"/>
      <c r="EDX7" s="372"/>
      <c r="EDY7" s="372"/>
      <c r="EDZ7" s="372"/>
      <c r="EEA7" s="372"/>
      <c r="EEB7" s="372"/>
      <c r="EEC7" s="372"/>
      <c r="EED7" s="372"/>
      <c r="EEE7" s="372"/>
      <c r="EEF7" s="372"/>
      <c r="EEG7" s="372"/>
      <c r="EEH7" s="372"/>
      <c r="EEI7" s="372"/>
      <c r="EEJ7" s="372"/>
      <c r="EEK7" s="372"/>
      <c r="EEL7" s="372"/>
      <c r="EEM7" s="372"/>
      <c r="EEN7" s="372"/>
      <c r="EEO7" s="372"/>
      <c r="EEP7" s="372"/>
      <c r="EEQ7" s="372"/>
      <c r="EER7" s="372"/>
      <c r="EES7" s="372"/>
      <c r="EET7" s="372"/>
      <c r="EEU7" s="372"/>
      <c r="EEV7" s="372"/>
      <c r="EEW7" s="372"/>
      <c r="EEX7" s="372"/>
      <c r="EEY7" s="372"/>
      <c r="EEZ7" s="372"/>
      <c r="EFA7" s="372"/>
      <c r="EFB7" s="372"/>
      <c r="EFC7" s="372"/>
      <c r="EFD7" s="372"/>
      <c r="EFE7" s="372"/>
      <c r="EFF7" s="372"/>
      <c r="EFG7" s="372"/>
      <c r="EFH7" s="372"/>
      <c r="EFI7" s="372"/>
      <c r="EFJ7" s="372"/>
      <c r="EFK7" s="372"/>
      <c r="EFL7" s="372"/>
      <c r="EFM7" s="372"/>
      <c r="EFN7" s="372"/>
      <c r="EFO7" s="372"/>
      <c r="EFP7" s="372"/>
      <c r="EFQ7" s="372"/>
      <c r="EFR7" s="372"/>
      <c r="EFS7" s="372"/>
      <c r="EFT7" s="372"/>
      <c r="EFU7" s="372"/>
      <c r="EFV7" s="372"/>
      <c r="EFW7" s="372"/>
      <c r="EFX7" s="372"/>
      <c r="EFY7" s="372"/>
      <c r="EFZ7" s="372"/>
      <c r="EGA7" s="372"/>
      <c r="EGB7" s="372"/>
      <c r="EGC7" s="372"/>
      <c r="EGD7" s="372"/>
      <c r="EGE7" s="372"/>
      <c r="EGF7" s="372"/>
      <c r="EGG7" s="372"/>
      <c r="EGH7" s="372"/>
      <c r="EGI7" s="372"/>
      <c r="EGJ7" s="372"/>
      <c r="EGK7" s="372"/>
      <c r="EGL7" s="372"/>
      <c r="EGM7" s="372"/>
      <c r="EGN7" s="372"/>
      <c r="EGO7" s="372"/>
      <c r="EGP7" s="372"/>
      <c r="EGQ7" s="372"/>
      <c r="EGR7" s="372"/>
      <c r="EGS7" s="372"/>
      <c r="EGT7" s="372"/>
      <c r="EGU7" s="372"/>
      <c r="EGV7" s="372"/>
      <c r="EGW7" s="372"/>
      <c r="EGX7" s="372"/>
      <c r="EGY7" s="372"/>
      <c r="EGZ7" s="372"/>
      <c r="EHA7" s="372"/>
      <c r="EHB7" s="372"/>
      <c r="EHC7" s="372"/>
      <c r="EHD7" s="372"/>
      <c r="EHE7" s="372"/>
      <c r="EHF7" s="372"/>
      <c r="EHG7" s="372"/>
      <c r="EHH7" s="372"/>
      <c r="EHI7" s="372"/>
      <c r="EHJ7" s="372"/>
      <c r="EHK7" s="372"/>
      <c r="EHL7" s="372"/>
      <c r="EHM7" s="372"/>
      <c r="EHN7" s="372"/>
      <c r="EHO7" s="372"/>
      <c r="EHP7" s="372"/>
      <c r="EHQ7" s="372"/>
      <c r="EHR7" s="372"/>
      <c r="EHS7" s="372"/>
      <c r="EHT7" s="372"/>
      <c r="EHU7" s="372"/>
      <c r="EHV7" s="372"/>
      <c r="EHW7" s="372"/>
      <c r="EHX7" s="372"/>
      <c r="EHY7" s="372"/>
      <c r="EHZ7" s="372"/>
      <c r="EIA7" s="372"/>
      <c r="EIB7" s="372"/>
      <c r="EIC7" s="372"/>
      <c r="EID7" s="372"/>
      <c r="EIE7" s="372"/>
      <c r="EIF7" s="372"/>
      <c r="EIG7" s="372"/>
      <c r="EIH7" s="372"/>
      <c r="EII7" s="372"/>
      <c r="EIJ7" s="372"/>
      <c r="EIK7" s="372"/>
      <c r="EIL7" s="372"/>
      <c r="EIM7" s="372"/>
      <c r="EIN7" s="372"/>
      <c r="EIO7" s="372"/>
      <c r="EIP7" s="372"/>
      <c r="EIQ7" s="372"/>
      <c r="EIR7" s="372"/>
      <c r="EIS7" s="372"/>
      <c r="EIT7" s="372"/>
      <c r="EIU7" s="372"/>
      <c r="EIV7" s="372"/>
      <c r="EIW7" s="372"/>
      <c r="EIX7" s="372"/>
      <c r="EIY7" s="372"/>
      <c r="EIZ7" s="372"/>
      <c r="EJA7" s="372"/>
      <c r="EJB7" s="372"/>
      <c r="EJC7" s="372"/>
      <c r="EJD7" s="372"/>
      <c r="EJE7" s="372"/>
      <c r="EJF7" s="372"/>
      <c r="EJG7" s="372"/>
      <c r="EJH7" s="372"/>
      <c r="EJI7" s="372"/>
      <c r="EJJ7" s="372"/>
      <c r="EJK7" s="372"/>
      <c r="EJL7" s="372"/>
      <c r="EJM7" s="372"/>
      <c r="EJN7" s="372"/>
      <c r="EJO7" s="372"/>
      <c r="EJP7" s="372"/>
      <c r="EJQ7" s="372"/>
      <c r="EJR7" s="372"/>
      <c r="EJS7" s="372"/>
      <c r="EJT7" s="372"/>
      <c r="EJU7" s="372"/>
      <c r="EJV7" s="372"/>
      <c r="EJW7" s="372"/>
      <c r="EJX7" s="372"/>
      <c r="EJY7" s="372"/>
      <c r="EJZ7" s="372"/>
      <c r="EKA7" s="372"/>
      <c r="EKB7" s="372"/>
      <c r="EKC7" s="372"/>
      <c r="EKD7" s="372"/>
      <c r="EKE7" s="372"/>
      <c r="EKF7" s="372"/>
      <c r="EKG7" s="372"/>
      <c r="EKH7" s="372"/>
      <c r="EKI7" s="372"/>
      <c r="EKJ7" s="372"/>
      <c r="EKK7" s="372"/>
      <c r="EKL7" s="372"/>
      <c r="EKM7" s="372"/>
      <c r="EKN7" s="372"/>
      <c r="EKO7" s="372"/>
      <c r="EKP7" s="372"/>
      <c r="EKQ7" s="372"/>
      <c r="EKR7" s="372"/>
      <c r="EKS7" s="372"/>
      <c r="EKT7" s="372"/>
      <c r="EKU7" s="372"/>
      <c r="EKV7" s="372"/>
      <c r="EKW7" s="372"/>
      <c r="EKX7" s="372"/>
      <c r="EKY7" s="372"/>
      <c r="EKZ7" s="372"/>
      <c r="ELA7" s="372"/>
      <c r="ELB7" s="372"/>
      <c r="ELC7" s="372"/>
      <c r="ELD7" s="372"/>
      <c r="ELE7" s="372"/>
      <c r="ELF7" s="372"/>
      <c r="ELG7" s="372"/>
      <c r="ELH7" s="372"/>
      <c r="ELI7" s="372"/>
      <c r="ELJ7" s="372"/>
      <c r="ELK7" s="372"/>
      <c r="ELL7" s="372"/>
      <c r="ELM7" s="372"/>
      <c r="ELN7" s="372"/>
      <c r="ELO7" s="372"/>
      <c r="ELP7" s="372"/>
      <c r="ELQ7" s="372"/>
      <c r="ELR7" s="372"/>
      <c r="ELS7" s="372"/>
      <c r="ELT7" s="372"/>
      <c r="ELU7" s="372"/>
      <c r="ELV7" s="372"/>
      <c r="ELW7" s="372"/>
      <c r="ELX7" s="372"/>
      <c r="ELY7" s="372"/>
      <c r="ELZ7" s="372"/>
      <c r="EMA7" s="372"/>
      <c r="EMB7" s="372"/>
      <c r="EMC7" s="372"/>
      <c r="EMD7" s="372"/>
      <c r="EME7" s="372"/>
      <c r="EMF7" s="372"/>
      <c r="EMG7" s="372"/>
      <c r="EMH7" s="372"/>
      <c r="EMI7" s="372"/>
      <c r="EMJ7" s="372"/>
      <c r="EMK7" s="372"/>
      <c r="EML7" s="372"/>
      <c r="EMM7" s="372"/>
      <c r="EMN7" s="372"/>
      <c r="EMO7" s="372"/>
      <c r="EMP7" s="372"/>
      <c r="EMQ7" s="372"/>
      <c r="EMR7" s="372"/>
      <c r="EMS7" s="372"/>
      <c r="EMT7" s="372"/>
      <c r="EMU7" s="372"/>
      <c r="EMV7" s="372"/>
      <c r="EMW7" s="372"/>
      <c r="EMX7" s="372"/>
      <c r="EMY7" s="372"/>
      <c r="EMZ7" s="372"/>
      <c r="ENA7" s="372"/>
      <c r="ENB7" s="372"/>
      <c r="ENC7" s="372"/>
      <c r="END7" s="372"/>
      <c r="ENE7" s="372"/>
      <c r="ENF7" s="372"/>
      <c r="ENG7" s="372"/>
      <c r="ENH7" s="372"/>
      <c r="ENI7" s="372"/>
      <c r="ENJ7" s="372"/>
      <c r="ENK7" s="372"/>
      <c r="ENL7" s="372"/>
      <c r="ENM7" s="372"/>
      <c r="ENN7" s="372"/>
      <c r="ENO7" s="372"/>
      <c r="ENP7" s="372"/>
      <c r="ENQ7" s="372"/>
      <c r="ENR7" s="372"/>
      <c r="ENS7" s="372"/>
      <c r="ENT7" s="372"/>
      <c r="ENU7" s="372"/>
      <c r="ENV7" s="372"/>
      <c r="ENW7" s="372"/>
      <c r="ENX7" s="372"/>
      <c r="ENY7" s="372"/>
      <c r="ENZ7" s="372"/>
      <c r="EOA7" s="372"/>
      <c r="EOB7" s="372"/>
      <c r="EOC7" s="372"/>
      <c r="EOD7" s="372"/>
      <c r="EOE7" s="372"/>
      <c r="EOF7" s="372"/>
      <c r="EOG7" s="372"/>
      <c r="EOH7" s="372"/>
      <c r="EOI7" s="372"/>
      <c r="EOJ7" s="372"/>
      <c r="EOK7" s="372"/>
      <c r="EOL7" s="372"/>
      <c r="EOM7" s="372"/>
      <c r="EON7" s="372"/>
      <c r="EOO7" s="372"/>
      <c r="EOP7" s="372"/>
      <c r="EOQ7" s="372"/>
      <c r="EOR7" s="372"/>
      <c r="EOS7" s="372"/>
      <c r="EOT7" s="372"/>
      <c r="EOU7" s="372"/>
      <c r="EOV7" s="372"/>
      <c r="EOW7" s="372"/>
      <c r="EOX7" s="372"/>
      <c r="EOY7" s="372"/>
      <c r="EOZ7" s="372"/>
      <c r="EPA7" s="372"/>
      <c r="EPB7" s="372"/>
      <c r="EPC7" s="372"/>
      <c r="EPD7" s="372"/>
      <c r="EPE7" s="372"/>
      <c r="EPF7" s="372"/>
      <c r="EPG7" s="372"/>
      <c r="EPH7" s="372"/>
      <c r="EPI7" s="372"/>
      <c r="EPJ7" s="372"/>
      <c r="EPK7" s="372"/>
      <c r="EPL7" s="372"/>
      <c r="EPM7" s="372"/>
      <c r="EPN7" s="372"/>
      <c r="EPO7" s="372"/>
      <c r="EPP7" s="372"/>
      <c r="EPQ7" s="372"/>
      <c r="EPR7" s="372"/>
      <c r="EPS7" s="372"/>
      <c r="EPT7" s="372"/>
      <c r="EPU7" s="372"/>
      <c r="EPV7" s="372"/>
      <c r="EPW7" s="372"/>
      <c r="EPX7" s="372"/>
      <c r="EPY7" s="372"/>
      <c r="EPZ7" s="372"/>
      <c r="EQA7" s="372"/>
      <c r="EQB7" s="372"/>
      <c r="EQC7" s="372"/>
      <c r="EQD7" s="372"/>
      <c r="EQE7" s="372"/>
      <c r="EQF7" s="372"/>
      <c r="EQG7" s="372"/>
      <c r="EQH7" s="372"/>
      <c r="EQI7" s="372"/>
      <c r="EQJ7" s="372"/>
      <c r="EQK7" s="372"/>
      <c r="EQL7" s="372"/>
      <c r="EQM7" s="372"/>
      <c r="EQN7" s="372"/>
      <c r="EQO7" s="372"/>
      <c r="EQP7" s="372"/>
      <c r="EQQ7" s="372"/>
      <c r="EQR7" s="372"/>
      <c r="EQS7" s="372"/>
      <c r="EQT7" s="372"/>
      <c r="EQU7" s="372"/>
      <c r="EQV7" s="372"/>
      <c r="EQW7" s="372"/>
      <c r="EQX7" s="372"/>
      <c r="EQY7" s="372"/>
      <c r="EQZ7" s="372"/>
      <c r="ERA7" s="372"/>
      <c r="ERB7" s="372"/>
      <c r="ERC7" s="372"/>
      <c r="ERD7" s="372"/>
      <c r="ERE7" s="372"/>
      <c r="ERF7" s="372"/>
      <c r="ERG7" s="372"/>
      <c r="ERH7" s="372"/>
      <c r="ERI7" s="372"/>
      <c r="ERJ7" s="372"/>
      <c r="ERK7" s="372"/>
      <c r="ERL7" s="372"/>
      <c r="ERM7" s="372"/>
      <c r="ERN7" s="372"/>
      <c r="ERO7" s="372"/>
      <c r="ERP7" s="372"/>
      <c r="ERQ7" s="372"/>
      <c r="ERR7" s="372"/>
      <c r="ERS7" s="372"/>
      <c r="ERT7" s="372"/>
      <c r="ERU7" s="372"/>
      <c r="ERV7" s="372"/>
      <c r="ERW7" s="372"/>
      <c r="ERX7" s="372"/>
      <c r="ERY7" s="372"/>
      <c r="ERZ7" s="372"/>
      <c r="ESA7" s="372"/>
      <c r="ESB7" s="372"/>
      <c r="ESC7" s="372"/>
      <c r="ESD7" s="372"/>
      <c r="ESE7" s="372"/>
      <c r="ESF7" s="372"/>
      <c r="ESG7" s="372"/>
      <c r="ESH7" s="372"/>
      <c r="ESI7" s="372"/>
      <c r="ESJ7" s="372"/>
      <c r="ESK7" s="372"/>
      <c r="ESL7" s="372"/>
      <c r="ESM7" s="372"/>
      <c r="ESN7" s="372"/>
      <c r="ESO7" s="372"/>
      <c r="ESP7" s="372"/>
      <c r="ESQ7" s="372"/>
      <c r="ESR7" s="372"/>
      <c r="ESS7" s="372"/>
      <c r="EST7" s="372"/>
      <c r="ESU7" s="372"/>
      <c r="ESV7" s="372"/>
      <c r="ESW7" s="372"/>
      <c r="ESX7" s="372"/>
      <c r="ESY7" s="372"/>
      <c r="ESZ7" s="372"/>
      <c r="ETA7" s="372"/>
      <c r="ETB7" s="372"/>
      <c r="ETC7" s="372"/>
      <c r="ETD7" s="372"/>
      <c r="ETE7" s="372"/>
      <c r="ETF7" s="372"/>
      <c r="ETG7" s="372"/>
      <c r="ETH7" s="372"/>
      <c r="ETI7" s="372"/>
      <c r="ETJ7" s="372"/>
      <c r="ETK7" s="372"/>
      <c r="ETL7" s="372"/>
      <c r="ETM7" s="372"/>
      <c r="ETN7" s="372"/>
      <c r="ETO7" s="372"/>
      <c r="ETP7" s="372"/>
      <c r="ETQ7" s="372"/>
      <c r="ETR7" s="372"/>
      <c r="ETS7" s="372"/>
      <c r="ETT7" s="372"/>
      <c r="ETU7" s="372"/>
      <c r="ETV7" s="372"/>
      <c r="ETW7" s="372"/>
      <c r="ETX7" s="372"/>
      <c r="ETY7" s="372"/>
      <c r="ETZ7" s="372"/>
      <c r="EUA7" s="372"/>
      <c r="EUB7" s="372"/>
      <c r="EUC7" s="372"/>
      <c r="EUD7" s="372"/>
      <c r="EUE7" s="372"/>
      <c r="EUF7" s="372"/>
      <c r="EUG7" s="372"/>
      <c r="EUH7" s="372"/>
      <c r="EUI7" s="372"/>
      <c r="EUJ7" s="372"/>
      <c r="EUK7" s="372"/>
      <c r="EUL7" s="372"/>
      <c r="EUM7" s="372"/>
      <c r="EUN7" s="372"/>
      <c r="EUO7" s="372"/>
      <c r="EUP7" s="372"/>
      <c r="EUQ7" s="372"/>
      <c r="EUR7" s="372"/>
      <c r="EUS7" s="372"/>
      <c r="EUT7" s="372"/>
      <c r="EUU7" s="372"/>
      <c r="EUV7" s="372"/>
      <c r="EUW7" s="372"/>
      <c r="EUX7" s="372"/>
      <c r="EUY7" s="372"/>
      <c r="EUZ7" s="372"/>
      <c r="EVA7" s="372"/>
      <c r="EVB7" s="372"/>
      <c r="EVC7" s="372"/>
      <c r="EVD7" s="372"/>
      <c r="EVE7" s="372"/>
      <c r="EVF7" s="372"/>
      <c r="EVG7" s="372"/>
      <c r="EVH7" s="372"/>
      <c r="EVI7" s="372"/>
      <c r="EVJ7" s="372"/>
      <c r="EVK7" s="372"/>
      <c r="EVL7" s="372"/>
      <c r="EVM7" s="372"/>
      <c r="EVN7" s="372"/>
      <c r="EVO7" s="372"/>
      <c r="EVP7" s="372"/>
      <c r="EVQ7" s="372"/>
      <c r="EVR7" s="372"/>
      <c r="EVS7" s="372"/>
      <c r="EVT7" s="372"/>
      <c r="EVU7" s="372"/>
      <c r="EVV7" s="372"/>
      <c r="EVW7" s="372"/>
      <c r="EVX7" s="372"/>
      <c r="EVY7" s="372"/>
      <c r="EVZ7" s="372"/>
      <c r="EWA7" s="372"/>
      <c r="EWB7" s="372"/>
      <c r="EWC7" s="372"/>
      <c r="EWD7" s="372"/>
      <c r="EWE7" s="372"/>
      <c r="EWF7" s="372"/>
      <c r="EWG7" s="372"/>
      <c r="EWH7" s="372"/>
      <c r="EWI7" s="372"/>
      <c r="EWJ7" s="372"/>
      <c r="EWK7" s="372"/>
      <c r="EWL7" s="372"/>
      <c r="EWM7" s="372"/>
      <c r="EWN7" s="372"/>
      <c r="EWO7" s="372"/>
      <c r="EWP7" s="372"/>
      <c r="EWQ7" s="372"/>
      <c r="EWR7" s="372"/>
      <c r="EWS7" s="372"/>
      <c r="EWT7" s="372"/>
      <c r="EWU7" s="372"/>
      <c r="EWV7" s="372"/>
      <c r="EWW7" s="372"/>
      <c r="EWX7" s="372"/>
      <c r="EWY7" s="372"/>
      <c r="EWZ7" s="372"/>
      <c r="EXA7" s="372"/>
      <c r="EXB7" s="372"/>
      <c r="EXC7" s="372"/>
      <c r="EXD7" s="372"/>
      <c r="EXE7" s="372"/>
      <c r="EXF7" s="372"/>
      <c r="EXG7" s="372"/>
      <c r="EXH7" s="372"/>
      <c r="EXI7" s="372"/>
      <c r="EXJ7" s="372"/>
      <c r="EXK7" s="372"/>
      <c r="EXL7" s="372"/>
      <c r="EXM7" s="372"/>
      <c r="EXN7" s="372"/>
      <c r="EXO7" s="372"/>
      <c r="EXP7" s="372"/>
      <c r="EXQ7" s="372"/>
      <c r="EXR7" s="372"/>
      <c r="EXS7" s="372"/>
      <c r="EXT7" s="372"/>
      <c r="EXU7" s="372"/>
      <c r="EXV7" s="372"/>
      <c r="EXW7" s="372"/>
      <c r="EXX7" s="372"/>
      <c r="EXY7" s="372"/>
      <c r="EXZ7" s="372"/>
      <c r="EYA7" s="372"/>
      <c r="EYB7" s="372"/>
      <c r="EYC7" s="372"/>
      <c r="EYD7" s="372"/>
      <c r="EYE7" s="372"/>
      <c r="EYF7" s="372"/>
      <c r="EYG7" s="372"/>
      <c r="EYH7" s="372"/>
      <c r="EYI7" s="372"/>
      <c r="EYJ7" s="372"/>
      <c r="EYK7" s="372"/>
      <c r="EYL7" s="372"/>
      <c r="EYM7" s="372"/>
      <c r="EYN7" s="372"/>
      <c r="EYO7" s="372"/>
      <c r="EYP7" s="372"/>
      <c r="EYQ7" s="372"/>
      <c r="EYR7" s="372"/>
      <c r="EYS7" s="372"/>
      <c r="EYT7" s="372"/>
      <c r="EYU7" s="372"/>
      <c r="EYV7" s="372"/>
      <c r="EYW7" s="372"/>
      <c r="EYX7" s="372"/>
      <c r="EYY7" s="372"/>
      <c r="EYZ7" s="372"/>
      <c r="EZA7" s="372"/>
      <c r="EZB7" s="372"/>
      <c r="EZC7" s="372"/>
      <c r="EZD7" s="372"/>
      <c r="EZE7" s="372"/>
      <c r="EZF7" s="372"/>
      <c r="EZG7" s="372"/>
      <c r="EZH7" s="372"/>
      <c r="EZI7" s="372"/>
      <c r="EZJ7" s="372"/>
      <c r="EZK7" s="372"/>
      <c r="EZL7" s="372"/>
      <c r="EZM7" s="372"/>
      <c r="EZN7" s="372"/>
      <c r="EZO7" s="372"/>
      <c r="EZP7" s="372"/>
      <c r="EZQ7" s="372"/>
      <c r="EZR7" s="372"/>
      <c r="EZS7" s="372"/>
      <c r="EZT7" s="372"/>
      <c r="EZU7" s="372"/>
      <c r="EZV7" s="372"/>
      <c r="EZW7" s="372"/>
      <c r="EZX7" s="372"/>
      <c r="EZY7" s="372"/>
      <c r="EZZ7" s="372"/>
      <c r="FAA7" s="372"/>
      <c r="FAB7" s="372"/>
      <c r="FAC7" s="372"/>
      <c r="FAD7" s="372"/>
      <c r="FAE7" s="372"/>
      <c r="FAF7" s="372"/>
      <c r="FAG7" s="372"/>
      <c r="FAH7" s="372"/>
      <c r="FAI7" s="372"/>
      <c r="FAJ7" s="372"/>
      <c r="FAK7" s="372"/>
      <c r="FAL7" s="372"/>
      <c r="FAM7" s="372"/>
      <c r="FAN7" s="372"/>
      <c r="FAO7" s="372"/>
      <c r="FAP7" s="372"/>
      <c r="FAQ7" s="372"/>
      <c r="FAR7" s="372"/>
      <c r="FAS7" s="372"/>
      <c r="FAT7" s="372"/>
      <c r="FAU7" s="372"/>
      <c r="FAV7" s="372"/>
      <c r="FAW7" s="372"/>
      <c r="FAX7" s="372"/>
      <c r="FAY7" s="372"/>
      <c r="FAZ7" s="372"/>
      <c r="FBA7" s="372"/>
      <c r="FBB7" s="372"/>
      <c r="FBC7" s="372"/>
      <c r="FBD7" s="372"/>
      <c r="FBE7" s="372"/>
      <c r="FBF7" s="372"/>
      <c r="FBG7" s="372"/>
      <c r="FBH7" s="372"/>
      <c r="FBI7" s="372"/>
      <c r="FBJ7" s="372"/>
      <c r="FBK7" s="372"/>
      <c r="FBL7" s="372"/>
      <c r="FBM7" s="372"/>
      <c r="FBN7" s="372"/>
      <c r="FBO7" s="372"/>
      <c r="FBP7" s="372"/>
      <c r="FBQ7" s="372"/>
      <c r="FBR7" s="372"/>
      <c r="FBS7" s="372"/>
      <c r="FBT7" s="372"/>
      <c r="FBU7" s="372"/>
      <c r="FBV7" s="372"/>
      <c r="FBW7" s="372"/>
      <c r="FBX7" s="372"/>
      <c r="FBY7" s="372"/>
      <c r="FBZ7" s="372"/>
      <c r="FCA7" s="372"/>
      <c r="FCB7" s="372"/>
      <c r="FCC7" s="372"/>
      <c r="FCD7" s="372"/>
      <c r="FCE7" s="372"/>
      <c r="FCF7" s="372"/>
      <c r="FCG7" s="372"/>
      <c r="FCH7" s="372"/>
      <c r="FCI7" s="372"/>
      <c r="FCJ7" s="372"/>
      <c r="FCK7" s="372"/>
      <c r="FCL7" s="372"/>
      <c r="FCM7" s="372"/>
      <c r="FCN7" s="372"/>
      <c r="FCO7" s="372"/>
      <c r="FCP7" s="372"/>
      <c r="FCQ7" s="372"/>
      <c r="FCR7" s="372"/>
      <c r="FCS7" s="372"/>
      <c r="FCT7" s="372"/>
      <c r="FCU7" s="372"/>
      <c r="FCV7" s="372"/>
      <c r="FCW7" s="372"/>
      <c r="FCX7" s="372"/>
      <c r="FCY7" s="372"/>
      <c r="FCZ7" s="372"/>
      <c r="FDA7" s="372"/>
      <c r="FDB7" s="372"/>
      <c r="FDC7" s="372"/>
      <c r="FDD7" s="372"/>
      <c r="FDE7" s="372"/>
      <c r="FDF7" s="372"/>
      <c r="FDG7" s="372"/>
      <c r="FDH7" s="372"/>
      <c r="FDI7" s="372"/>
      <c r="FDJ7" s="372"/>
      <c r="FDK7" s="372"/>
      <c r="FDL7" s="372"/>
      <c r="FDM7" s="372"/>
      <c r="FDN7" s="372"/>
      <c r="FDO7" s="372"/>
      <c r="FDP7" s="372"/>
      <c r="FDQ7" s="372"/>
      <c r="FDR7" s="372"/>
      <c r="FDS7" s="372"/>
      <c r="FDT7" s="372"/>
      <c r="FDU7" s="372"/>
      <c r="FDV7" s="372"/>
      <c r="FDW7" s="372"/>
      <c r="FDX7" s="372"/>
      <c r="FDY7" s="372"/>
      <c r="FDZ7" s="372"/>
      <c r="FEA7" s="372"/>
      <c r="FEB7" s="372"/>
      <c r="FEC7" s="372"/>
      <c r="FED7" s="372"/>
      <c r="FEE7" s="372"/>
      <c r="FEF7" s="372"/>
      <c r="FEG7" s="372"/>
      <c r="FEH7" s="372"/>
      <c r="FEI7" s="372"/>
      <c r="FEJ7" s="372"/>
      <c r="FEK7" s="372"/>
      <c r="FEL7" s="372"/>
      <c r="FEM7" s="372"/>
      <c r="FEN7" s="372"/>
      <c r="FEO7" s="372"/>
      <c r="FEP7" s="372"/>
      <c r="FEQ7" s="372"/>
      <c r="FER7" s="372"/>
      <c r="FES7" s="372"/>
      <c r="FET7" s="372"/>
      <c r="FEU7" s="372"/>
      <c r="FEV7" s="372"/>
      <c r="FEW7" s="372"/>
      <c r="FEX7" s="372"/>
      <c r="FEY7" s="372"/>
      <c r="FEZ7" s="372"/>
      <c r="FFA7" s="372"/>
      <c r="FFB7" s="372"/>
      <c r="FFC7" s="372"/>
      <c r="FFD7" s="372"/>
      <c r="FFE7" s="372"/>
      <c r="FFF7" s="372"/>
      <c r="FFG7" s="372"/>
      <c r="FFH7" s="372"/>
      <c r="FFI7" s="372"/>
      <c r="FFJ7" s="372"/>
      <c r="FFK7" s="372"/>
      <c r="FFL7" s="372"/>
      <c r="FFM7" s="372"/>
      <c r="FFN7" s="372"/>
      <c r="FFO7" s="372"/>
      <c r="FFP7" s="372"/>
      <c r="FFQ7" s="372"/>
      <c r="FFR7" s="372"/>
      <c r="FFS7" s="372"/>
      <c r="FFT7" s="372"/>
      <c r="FFU7" s="372"/>
      <c r="FFV7" s="372"/>
      <c r="FFW7" s="372"/>
      <c r="FFX7" s="372"/>
      <c r="FFY7" s="372"/>
      <c r="FFZ7" s="372"/>
      <c r="FGA7" s="372"/>
      <c r="FGB7" s="372"/>
      <c r="FGC7" s="372"/>
      <c r="FGD7" s="372"/>
      <c r="FGE7" s="372"/>
      <c r="FGF7" s="372"/>
      <c r="FGG7" s="372"/>
      <c r="FGH7" s="372"/>
      <c r="FGI7" s="372"/>
      <c r="FGJ7" s="372"/>
      <c r="FGK7" s="372"/>
      <c r="FGL7" s="372"/>
      <c r="FGM7" s="372"/>
      <c r="FGN7" s="372"/>
      <c r="FGO7" s="372"/>
      <c r="FGP7" s="372"/>
      <c r="FGQ7" s="372"/>
      <c r="FGR7" s="372"/>
      <c r="FGS7" s="372"/>
      <c r="FGT7" s="372"/>
      <c r="FGU7" s="372"/>
      <c r="FGV7" s="372"/>
      <c r="FGW7" s="372"/>
      <c r="FGX7" s="372"/>
      <c r="FGY7" s="372"/>
      <c r="FGZ7" s="372"/>
      <c r="FHA7" s="372"/>
      <c r="FHB7" s="372"/>
      <c r="FHC7" s="372"/>
      <c r="FHD7" s="372"/>
      <c r="FHE7" s="372"/>
      <c r="FHF7" s="372"/>
      <c r="FHG7" s="372"/>
      <c r="FHH7" s="372"/>
      <c r="FHI7" s="372"/>
      <c r="FHJ7" s="372"/>
      <c r="FHK7" s="372"/>
      <c r="FHL7" s="372"/>
      <c r="FHM7" s="372"/>
      <c r="FHN7" s="372"/>
      <c r="FHO7" s="372"/>
      <c r="FHP7" s="372"/>
      <c r="FHQ7" s="372"/>
      <c r="FHR7" s="372"/>
      <c r="FHS7" s="372"/>
      <c r="FHT7" s="372"/>
      <c r="FHU7" s="372"/>
      <c r="FHV7" s="372"/>
      <c r="FHW7" s="372"/>
      <c r="FHX7" s="372"/>
      <c r="FHY7" s="372"/>
      <c r="FHZ7" s="372"/>
      <c r="FIA7" s="372"/>
      <c r="FIB7" s="372"/>
      <c r="FIC7" s="372"/>
      <c r="FID7" s="372"/>
      <c r="FIE7" s="372"/>
      <c r="FIF7" s="372"/>
      <c r="FIG7" s="372"/>
      <c r="FIH7" s="372"/>
      <c r="FII7" s="372"/>
      <c r="FIJ7" s="372"/>
      <c r="FIK7" s="372"/>
      <c r="FIL7" s="372"/>
      <c r="FIM7" s="372"/>
      <c r="FIN7" s="372"/>
      <c r="FIO7" s="372"/>
      <c r="FIP7" s="372"/>
      <c r="FIQ7" s="372"/>
      <c r="FIR7" s="372"/>
      <c r="FIS7" s="372"/>
      <c r="FIT7" s="372"/>
      <c r="FIU7" s="372"/>
      <c r="FIV7" s="372"/>
      <c r="FIW7" s="372"/>
      <c r="FIX7" s="372"/>
      <c r="FIY7" s="372"/>
      <c r="FIZ7" s="372"/>
      <c r="FJA7" s="372"/>
      <c r="FJB7" s="372"/>
      <c r="FJC7" s="372"/>
      <c r="FJD7" s="372"/>
      <c r="FJE7" s="372"/>
      <c r="FJF7" s="372"/>
      <c r="FJG7" s="372"/>
      <c r="FJH7" s="372"/>
      <c r="FJI7" s="372"/>
      <c r="FJJ7" s="372"/>
      <c r="FJK7" s="372"/>
      <c r="FJL7" s="372"/>
      <c r="FJM7" s="372"/>
      <c r="FJN7" s="372"/>
      <c r="FJO7" s="372"/>
      <c r="FJP7" s="372"/>
      <c r="FJQ7" s="372"/>
      <c r="FJR7" s="372"/>
      <c r="FJS7" s="372"/>
      <c r="FJT7" s="372"/>
      <c r="FJU7" s="372"/>
      <c r="FJV7" s="372"/>
      <c r="FJW7" s="372"/>
      <c r="FJX7" s="372"/>
      <c r="FJY7" s="372"/>
      <c r="FJZ7" s="372"/>
      <c r="FKA7" s="372"/>
      <c r="FKB7" s="372"/>
      <c r="FKC7" s="372"/>
      <c r="FKD7" s="372"/>
      <c r="FKE7" s="372"/>
      <c r="FKF7" s="372"/>
      <c r="FKG7" s="372"/>
      <c r="FKH7" s="372"/>
      <c r="FKI7" s="372"/>
      <c r="FKJ7" s="372"/>
      <c r="FKK7" s="372"/>
      <c r="FKL7" s="372"/>
      <c r="FKM7" s="372"/>
      <c r="FKN7" s="372"/>
      <c r="FKO7" s="372"/>
      <c r="FKP7" s="372"/>
      <c r="FKQ7" s="372"/>
      <c r="FKR7" s="372"/>
      <c r="FKS7" s="372"/>
      <c r="FKT7" s="372"/>
      <c r="FKU7" s="372"/>
      <c r="FKV7" s="372"/>
      <c r="FKW7" s="372"/>
      <c r="FKX7" s="372"/>
      <c r="FKY7" s="372"/>
      <c r="FKZ7" s="372"/>
      <c r="FLA7" s="372"/>
      <c r="FLB7" s="372"/>
      <c r="FLC7" s="372"/>
      <c r="FLD7" s="372"/>
      <c r="FLE7" s="372"/>
      <c r="FLF7" s="372"/>
      <c r="FLG7" s="372"/>
      <c r="FLH7" s="372"/>
      <c r="FLI7" s="372"/>
      <c r="FLJ7" s="372"/>
      <c r="FLK7" s="372"/>
      <c r="FLL7" s="372"/>
      <c r="FLM7" s="372"/>
      <c r="FLN7" s="372"/>
      <c r="FLO7" s="372"/>
      <c r="FLP7" s="372"/>
      <c r="FLQ7" s="372"/>
      <c r="FLR7" s="372"/>
      <c r="FLS7" s="372"/>
      <c r="FLT7" s="372"/>
      <c r="FLU7" s="372"/>
      <c r="FLV7" s="372"/>
      <c r="FLW7" s="372"/>
      <c r="FLX7" s="372"/>
      <c r="FLY7" s="372"/>
      <c r="FLZ7" s="372"/>
      <c r="FMA7" s="372"/>
      <c r="FMB7" s="372"/>
      <c r="FMC7" s="372"/>
      <c r="FMD7" s="372"/>
      <c r="FME7" s="372"/>
      <c r="FMF7" s="372"/>
      <c r="FMG7" s="372"/>
      <c r="FMH7" s="372"/>
      <c r="FMI7" s="372"/>
      <c r="FMJ7" s="372"/>
      <c r="FMK7" s="372"/>
      <c r="FML7" s="372"/>
      <c r="FMM7" s="372"/>
      <c r="FMN7" s="372"/>
      <c r="FMO7" s="372"/>
      <c r="FMP7" s="372"/>
      <c r="FMQ7" s="372"/>
      <c r="FMR7" s="372"/>
      <c r="FMS7" s="372"/>
      <c r="FMT7" s="372"/>
      <c r="FMU7" s="372"/>
      <c r="FMV7" s="372"/>
      <c r="FMW7" s="372"/>
      <c r="FMX7" s="372"/>
      <c r="FMY7" s="372"/>
      <c r="FMZ7" s="372"/>
      <c r="FNA7" s="372"/>
      <c r="FNB7" s="372"/>
      <c r="FNC7" s="372"/>
      <c r="FND7" s="372"/>
      <c r="FNE7" s="372"/>
      <c r="FNF7" s="372"/>
      <c r="FNG7" s="372"/>
      <c r="FNH7" s="372"/>
      <c r="FNI7" s="372"/>
      <c r="FNJ7" s="372"/>
      <c r="FNK7" s="372"/>
      <c r="FNL7" s="372"/>
      <c r="FNM7" s="372"/>
      <c r="FNN7" s="372"/>
      <c r="FNO7" s="372"/>
      <c r="FNP7" s="372"/>
      <c r="FNQ7" s="372"/>
      <c r="FNR7" s="372"/>
      <c r="FNS7" s="372"/>
      <c r="FNT7" s="372"/>
      <c r="FNU7" s="372"/>
      <c r="FNV7" s="372"/>
      <c r="FNW7" s="372"/>
      <c r="FNX7" s="372"/>
      <c r="FNY7" s="372"/>
      <c r="FNZ7" s="372"/>
      <c r="FOA7" s="372"/>
      <c r="FOB7" s="372"/>
      <c r="FOC7" s="372"/>
      <c r="FOD7" s="372"/>
      <c r="FOE7" s="372"/>
      <c r="FOF7" s="372"/>
      <c r="FOG7" s="372"/>
      <c r="FOH7" s="372"/>
      <c r="FOI7" s="372"/>
      <c r="FOJ7" s="372"/>
      <c r="FOK7" s="372"/>
      <c r="FOL7" s="372"/>
      <c r="FOM7" s="372"/>
      <c r="FON7" s="372"/>
      <c r="FOO7" s="372"/>
      <c r="FOP7" s="372"/>
      <c r="FOQ7" s="372"/>
      <c r="FOR7" s="372"/>
      <c r="FOS7" s="372"/>
      <c r="FOT7" s="372"/>
      <c r="FOU7" s="372"/>
      <c r="FOV7" s="372"/>
      <c r="FOW7" s="372"/>
      <c r="FOX7" s="372"/>
      <c r="FOY7" s="372"/>
      <c r="FOZ7" s="372"/>
      <c r="FPA7" s="372"/>
      <c r="FPB7" s="372"/>
      <c r="FPC7" s="372"/>
      <c r="FPD7" s="372"/>
      <c r="FPE7" s="372"/>
      <c r="FPF7" s="372"/>
      <c r="FPG7" s="372"/>
      <c r="FPH7" s="372"/>
      <c r="FPI7" s="372"/>
      <c r="FPJ7" s="372"/>
      <c r="FPK7" s="372"/>
      <c r="FPL7" s="372"/>
      <c r="FPM7" s="372"/>
      <c r="FPN7" s="372"/>
      <c r="FPO7" s="372"/>
      <c r="FPP7" s="372"/>
      <c r="FPQ7" s="372"/>
      <c r="FPR7" s="372"/>
      <c r="FPS7" s="372"/>
      <c r="FPT7" s="372"/>
      <c r="FPU7" s="372"/>
      <c r="FPV7" s="372"/>
      <c r="FPW7" s="372"/>
      <c r="FPX7" s="372"/>
      <c r="FPY7" s="372"/>
      <c r="FPZ7" s="372"/>
      <c r="FQA7" s="372"/>
      <c r="FQB7" s="372"/>
      <c r="FQC7" s="372"/>
      <c r="FQD7" s="372"/>
      <c r="FQE7" s="372"/>
      <c r="FQF7" s="372"/>
      <c r="FQG7" s="372"/>
      <c r="FQH7" s="372"/>
      <c r="FQI7" s="372"/>
      <c r="FQJ7" s="372"/>
      <c r="FQK7" s="372"/>
      <c r="FQL7" s="372"/>
      <c r="FQM7" s="372"/>
      <c r="FQN7" s="372"/>
      <c r="FQO7" s="372"/>
      <c r="FQP7" s="372"/>
      <c r="FQQ7" s="372"/>
      <c r="FQR7" s="372"/>
      <c r="FQS7" s="372"/>
      <c r="FQT7" s="372"/>
      <c r="FQU7" s="372"/>
      <c r="FQV7" s="372"/>
      <c r="FQW7" s="372"/>
      <c r="FQX7" s="372"/>
      <c r="FQY7" s="372"/>
      <c r="FQZ7" s="372"/>
      <c r="FRA7" s="372"/>
      <c r="FRB7" s="372"/>
      <c r="FRC7" s="372"/>
      <c r="FRD7" s="372"/>
      <c r="FRE7" s="372"/>
      <c r="FRF7" s="372"/>
      <c r="FRG7" s="372"/>
      <c r="FRH7" s="372"/>
      <c r="FRI7" s="372"/>
      <c r="FRJ7" s="372"/>
      <c r="FRK7" s="372"/>
      <c r="FRL7" s="372"/>
      <c r="FRM7" s="372"/>
      <c r="FRN7" s="372"/>
      <c r="FRO7" s="372"/>
      <c r="FRP7" s="372"/>
      <c r="FRQ7" s="372"/>
      <c r="FRR7" s="372"/>
      <c r="FRS7" s="372"/>
      <c r="FRT7" s="372"/>
      <c r="FRU7" s="372"/>
      <c r="FRV7" s="372"/>
      <c r="FRW7" s="372"/>
      <c r="FRX7" s="372"/>
      <c r="FRY7" s="372"/>
      <c r="FRZ7" s="372"/>
      <c r="FSA7" s="372"/>
      <c r="FSB7" s="372"/>
      <c r="FSC7" s="372"/>
      <c r="FSD7" s="372"/>
      <c r="FSE7" s="372"/>
      <c r="FSF7" s="372"/>
      <c r="FSG7" s="372"/>
      <c r="FSH7" s="372"/>
      <c r="FSI7" s="372"/>
      <c r="FSJ7" s="372"/>
      <c r="FSK7" s="372"/>
      <c r="FSL7" s="372"/>
      <c r="FSM7" s="372"/>
      <c r="FSN7" s="372"/>
      <c r="FSO7" s="372"/>
      <c r="FSP7" s="372"/>
      <c r="FSQ7" s="372"/>
      <c r="FSR7" s="372"/>
      <c r="FSS7" s="372"/>
      <c r="FST7" s="372"/>
      <c r="FSU7" s="372"/>
      <c r="FSV7" s="372"/>
      <c r="FSW7" s="372"/>
      <c r="FSX7" s="372"/>
      <c r="FSY7" s="372"/>
      <c r="FSZ7" s="372"/>
      <c r="FTA7" s="372"/>
      <c r="FTB7" s="372"/>
      <c r="FTC7" s="372"/>
      <c r="FTD7" s="372"/>
      <c r="FTE7" s="372"/>
      <c r="FTF7" s="372"/>
      <c r="FTG7" s="372"/>
      <c r="FTH7" s="372"/>
      <c r="FTI7" s="372"/>
      <c r="FTJ7" s="372"/>
      <c r="FTK7" s="372"/>
      <c r="FTL7" s="372"/>
      <c r="FTM7" s="372"/>
      <c r="FTN7" s="372"/>
      <c r="FTO7" s="372"/>
      <c r="FTP7" s="372"/>
      <c r="FTQ7" s="372"/>
      <c r="FTR7" s="372"/>
      <c r="FTS7" s="372"/>
      <c r="FTT7" s="372"/>
      <c r="FTU7" s="372"/>
      <c r="FTV7" s="372"/>
      <c r="FTW7" s="372"/>
      <c r="FTX7" s="372"/>
      <c r="FTY7" s="372"/>
      <c r="FTZ7" s="372"/>
      <c r="FUA7" s="372"/>
      <c r="FUB7" s="372"/>
      <c r="FUC7" s="372"/>
      <c r="FUD7" s="372"/>
      <c r="FUE7" s="372"/>
      <c r="FUF7" s="372"/>
      <c r="FUG7" s="372"/>
      <c r="FUH7" s="372"/>
      <c r="FUI7" s="372"/>
      <c r="FUJ7" s="372"/>
      <c r="FUK7" s="372"/>
      <c r="FUL7" s="372"/>
      <c r="FUM7" s="372"/>
      <c r="FUN7" s="372"/>
      <c r="FUO7" s="372"/>
      <c r="FUP7" s="372"/>
      <c r="FUQ7" s="372"/>
      <c r="FUR7" s="372"/>
      <c r="FUS7" s="372"/>
      <c r="FUT7" s="372"/>
      <c r="FUU7" s="372"/>
      <c r="FUV7" s="372"/>
      <c r="FUW7" s="372"/>
      <c r="FUX7" s="372"/>
      <c r="FUY7" s="372"/>
      <c r="FUZ7" s="372"/>
      <c r="FVA7" s="372"/>
      <c r="FVB7" s="372"/>
      <c r="FVC7" s="372"/>
      <c r="FVD7" s="372"/>
      <c r="FVE7" s="372"/>
      <c r="FVF7" s="372"/>
      <c r="FVG7" s="372"/>
      <c r="FVH7" s="372"/>
      <c r="FVI7" s="372"/>
      <c r="FVJ7" s="372"/>
      <c r="FVK7" s="372"/>
      <c r="FVL7" s="372"/>
      <c r="FVM7" s="372"/>
      <c r="FVN7" s="372"/>
      <c r="FVO7" s="372"/>
      <c r="FVP7" s="372"/>
      <c r="FVQ7" s="372"/>
      <c r="FVR7" s="372"/>
      <c r="FVS7" s="372"/>
      <c r="FVT7" s="372"/>
      <c r="FVU7" s="372"/>
      <c r="FVV7" s="372"/>
      <c r="FVW7" s="372"/>
      <c r="FVX7" s="372"/>
      <c r="FVY7" s="372"/>
      <c r="FVZ7" s="372"/>
      <c r="FWA7" s="372"/>
      <c r="FWB7" s="372"/>
      <c r="FWC7" s="372"/>
      <c r="FWD7" s="372"/>
      <c r="FWE7" s="372"/>
      <c r="FWF7" s="372"/>
      <c r="FWG7" s="372"/>
      <c r="FWH7" s="372"/>
      <c r="FWI7" s="372"/>
      <c r="FWJ7" s="372"/>
      <c r="FWK7" s="372"/>
      <c r="FWL7" s="372"/>
      <c r="FWM7" s="372"/>
      <c r="FWN7" s="372"/>
      <c r="FWO7" s="372"/>
      <c r="FWP7" s="372"/>
      <c r="FWQ7" s="372"/>
      <c r="FWR7" s="372"/>
      <c r="FWS7" s="372"/>
      <c r="FWT7" s="372"/>
      <c r="FWU7" s="372"/>
      <c r="FWV7" s="372"/>
      <c r="FWW7" s="372"/>
      <c r="FWX7" s="372"/>
      <c r="FWY7" s="372"/>
      <c r="FWZ7" s="372"/>
      <c r="FXA7" s="372"/>
      <c r="FXB7" s="372"/>
      <c r="FXC7" s="372"/>
      <c r="FXD7" s="372"/>
      <c r="FXE7" s="372"/>
      <c r="FXF7" s="372"/>
      <c r="FXG7" s="372"/>
      <c r="FXH7" s="372"/>
      <c r="FXI7" s="372"/>
      <c r="FXJ7" s="372"/>
      <c r="FXK7" s="372"/>
      <c r="FXL7" s="372"/>
      <c r="FXM7" s="372"/>
      <c r="FXN7" s="372"/>
      <c r="FXO7" s="372"/>
      <c r="FXP7" s="372"/>
      <c r="FXQ7" s="372"/>
      <c r="FXR7" s="372"/>
      <c r="FXS7" s="372"/>
      <c r="FXT7" s="372"/>
      <c r="FXU7" s="372"/>
      <c r="FXV7" s="372"/>
      <c r="FXW7" s="372"/>
      <c r="FXX7" s="372"/>
      <c r="FXY7" s="372"/>
      <c r="FXZ7" s="372"/>
      <c r="FYA7" s="372"/>
      <c r="FYB7" s="372"/>
      <c r="FYC7" s="372"/>
      <c r="FYD7" s="372"/>
      <c r="FYE7" s="372"/>
      <c r="FYF7" s="372"/>
      <c r="FYG7" s="372"/>
      <c r="FYH7" s="372"/>
      <c r="FYI7" s="372"/>
      <c r="FYJ7" s="372"/>
      <c r="FYK7" s="372"/>
      <c r="FYL7" s="372"/>
      <c r="FYM7" s="372"/>
      <c r="FYN7" s="372"/>
      <c r="FYO7" s="372"/>
      <c r="FYP7" s="372"/>
      <c r="FYQ7" s="372"/>
      <c r="FYR7" s="372"/>
      <c r="FYS7" s="372"/>
      <c r="FYT7" s="372"/>
      <c r="FYU7" s="372"/>
      <c r="FYV7" s="372"/>
      <c r="FYW7" s="372"/>
      <c r="FYX7" s="372"/>
      <c r="FYY7" s="372"/>
      <c r="FYZ7" s="372"/>
      <c r="FZA7" s="372"/>
      <c r="FZB7" s="372"/>
      <c r="FZC7" s="372"/>
      <c r="FZD7" s="372"/>
      <c r="FZE7" s="372"/>
      <c r="FZF7" s="372"/>
      <c r="FZG7" s="372"/>
      <c r="FZH7" s="372"/>
      <c r="FZI7" s="372"/>
      <c r="FZJ7" s="372"/>
      <c r="FZK7" s="372"/>
      <c r="FZL7" s="372"/>
      <c r="FZM7" s="372"/>
      <c r="FZN7" s="372"/>
      <c r="FZO7" s="372"/>
      <c r="FZP7" s="372"/>
      <c r="FZQ7" s="372"/>
      <c r="FZR7" s="372"/>
      <c r="FZS7" s="372"/>
      <c r="FZT7" s="372"/>
      <c r="FZU7" s="372"/>
      <c r="FZV7" s="372"/>
      <c r="FZW7" s="372"/>
      <c r="FZX7" s="372"/>
      <c r="FZY7" s="372"/>
      <c r="FZZ7" s="372"/>
      <c r="GAA7" s="372"/>
      <c r="GAB7" s="372"/>
      <c r="GAC7" s="372"/>
      <c r="GAD7" s="372"/>
      <c r="GAE7" s="372"/>
      <c r="GAF7" s="372"/>
      <c r="GAG7" s="372"/>
      <c r="GAH7" s="372"/>
      <c r="GAI7" s="372"/>
      <c r="GAJ7" s="372"/>
      <c r="GAK7" s="372"/>
      <c r="GAL7" s="372"/>
      <c r="GAM7" s="372"/>
      <c r="GAN7" s="372"/>
      <c r="GAO7" s="372"/>
      <c r="GAP7" s="372"/>
      <c r="GAQ7" s="372"/>
      <c r="GAR7" s="372"/>
      <c r="GAS7" s="372"/>
      <c r="GAT7" s="372"/>
      <c r="GAU7" s="372"/>
      <c r="GAV7" s="372"/>
      <c r="GAW7" s="372"/>
      <c r="GAX7" s="372"/>
      <c r="GAY7" s="372"/>
      <c r="GAZ7" s="372"/>
      <c r="GBA7" s="372"/>
      <c r="GBB7" s="372"/>
      <c r="GBC7" s="372"/>
      <c r="GBD7" s="372"/>
      <c r="GBE7" s="372"/>
      <c r="GBF7" s="372"/>
      <c r="GBG7" s="372"/>
      <c r="GBH7" s="372"/>
      <c r="GBI7" s="372"/>
      <c r="GBJ7" s="372"/>
      <c r="GBK7" s="372"/>
      <c r="GBL7" s="372"/>
      <c r="GBM7" s="372"/>
      <c r="GBN7" s="372"/>
      <c r="GBO7" s="372"/>
      <c r="GBP7" s="372"/>
      <c r="GBQ7" s="372"/>
      <c r="GBR7" s="372"/>
      <c r="GBS7" s="372"/>
      <c r="GBT7" s="372"/>
      <c r="GBU7" s="372"/>
      <c r="GBV7" s="372"/>
      <c r="GBW7" s="372"/>
      <c r="GBX7" s="372"/>
      <c r="GBY7" s="372"/>
      <c r="GBZ7" s="372"/>
      <c r="GCA7" s="372"/>
      <c r="GCB7" s="372"/>
      <c r="GCC7" s="372"/>
      <c r="GCD7" s="372"/>
      <c r="GCE7" s="372"/>
      <c r="GCF7" s="372"/>
      <c r="GCG7" s="372"/>
      <c r="GCH7" s="372"/>
      <c r="GCI7" s="372"/>
      <c r="GCJ7" s="372"/>
      <c r="GCK7" s="372"/>
      <c r="GCL7" s="372"/>
      <c r="GCM7" s="372"/>
      <c r="GCN7" s="372"/>
      <c r="GCO7" s="372"/>
      <c r="GCP7" s="372"/>
      <c r="GCQ7" s="372"/>
      <c r="GCR7" s="372"/>
      <c r="GCS7" s="372"/>
      <c r="GCT7" s="372"/>
      <c r="GCU7" s="372"/>
      <c r="GCV7" s="372"/>
      <c r="GCW7" s="372"/>
      <c r="GCX7" s="372"/>
      <c r="GCY7" s="372"/>
      <c r="GCZ7" s="372"/>
      <c r="GDA7" s="372"/>
      <c r="GDB7" s="372"/>
      <c r="GDC7" s="372"/>
      <c r="GDD7" s="372"/>
      <c r="GDE7" s="372"/>
      <c r="GDF7" s="372"/>
      <c r="GDG7" s="372"/>
      <c r="GDH7" s="372"/>
      <c r="GDI7" s="372"/>
      <c r="GDJ7" s="372"/>
      <c r="GDK7" s="372"/>
      <c r="GDL7" s="372"/>
      <c r="GDM7" s="372"/>
      <c r="GDN7" s="372"/>
      <c r="GDO7" s="372"/>
      <c r="GDP7" s="372"/>
      <c r="GDQ7" s="372"/>
      <c r="GDR7" s="372"/>
      <c r="GDS7" s="372"/>
      <c r="GDT7" s="372"/>
      <c r="GDU7" s="372"/>
      <c r="GDV7" s="372"/>
      <c r="GDW7" s="372"/>
      <c r="GDX7" s="372"/>
      <c r="GDY7" s="372"/>
      <c r="GDZ7" s="372"/>
      <c r="GEA7" s="372"/>
      <c r="GEB7" s="372"/>
      <c r="GEC7" s="372"/>
      <c r="GED7" s="372"/>
      <c r="GEE7" s="372"/>
      <c r="GEF7" s="372"/>
      <c r="GEG7" s="372"/>
      <c r="GEH7" s="372"/>
      <c r="GEI7" s="372"/>
      <c r="GEJ7" s="372"/>
      <c r="GEK7" s="372"/>
      <c r="GEL7" s="372"/>
      <c r="GEM7" s="372"/>
      <c r="GEN7" s="372"/>
      <c r="GEO7" s="372"/>
      <c r="GEP7" s="372"/>
      <c r="GEQ7" s="372"/>
      <c r="GER7" s="372"/>
      <c r="GES7" s="372"/>
      <c r="GET7" s="372"/>
      <c r="GEU7" s="372"/>
      <c r="GEV7" s="372"/>
      <c r="GEW7" s="372"/>
      <c r="GEX7" s="372"/>
      <c r="GEY7" s="372"/>
      <c r="GEZ7" s="372"/>
      <c r="GFA7" s="372"/>
      <c r="GFB7" s="372"/>
      <c r="GFC7" s="372"/>
      <c r="GFD7" s="372"/>
      <c r="GFE7" s="372"/>
      <c r="GFF7" s="372"/>
      <c r="GFG7" s="372"/>
      <c r="GFH7" s="372"/>
      <c r="GFI7" s="372"/>
      <c r="GFJ7" s="372"/>
      <c r="GFK7" s="372"/>
      <c r="GFL7" s="372"/>
      <c r="GFM7" s="372"/>
      <c r="GFN7" s="372"/>
      <c r="GFO7" s="372"/>
      <c r="GFP7" s="372"/>
      <c r="GFQ7" s="372"/>
      <c r="GFR7" s="372"/>
      <c r="GFS7" s="372"/>
      <c r="GFT7" s="372"/>
      <c r="GFU7" s="372"/>
      <c r="GFV7" s="372"/>
      <c r="GFW7" s="372"/>
      <c r="GFX7" s="372"/>
      <c r="GFY7" s="372"/>
      <c r="GFZ7" s="372"/>
      <c r="GGA7" s="372"/>
      <c r="GGB7" s="372"/>
      <c r="GGC7" s="372"/>
      <c r="GGD7" s="372"/>
      <c r="GGE7" s="372"/>
      <c r="GGF7" s="372"/>
      <c r="GGG7" s="372"/>
      <c r="GGH7" s="372"/>
      <c r="GGI7" s="372"/>
      <c r="GGJ7" s="372"/>
      <c r="GGK7" s="372"/>
      <c r="GGL7" s="372"/>
      <c r="GGM7" s="372"/>
      <c r="GGN7" s="372"/>
      <c r="GGO7" s="372"/>
      <c r="GGP7" s="372"/>
      <c r="GGQ7" s="372"/>
      <c r="GGR7" s="372"/>
      <c r="GGS7" s="372"/>
      <c r="GGT7" s="372"/>
      <c r="GGU7" s="372"/>
      <c r="GGV7" s="372"/>
      <c r="GGW7" s="372"/>
      <c r="GGX7" s="372"/>
      <c r="GGY7" s="372"/>
      <c r="GGZ7" s="372"/>
      <c r="GHA7" s="372"/>
      <c r="GHB7" s="372"/>
      <c r="GHC7" s="372"/>
      <c r="GHD7" s="372"/>
      <c r="GHE7" s="372"/>
      <c r="GHF7" s="372"/>
      <c r="GHG7" s="372"/>
      <c r="GHH7" s="372"/>
      <c r="GHI7" s="372"/>
      <c r="GHJ7" s="372"/>
      <c r="GHK7" s="372"/>
      <c r="GHL7" s="372"/>
      <c r="GHM7" s="372"/>
      <c r="GHN7" s="372"/>
      <c r="GHO7" s="372"/>
      <c r="GHP7" s="372"/>
      <c r="GHQ7" s="372"/>
      <c r="GHR7" s="372"/>
      <c r="GHS7" s="372"/>
      <c r="GHT7" s="372"/>
      <c r="GHU7" s="372"/>
      <c r="GHV7" s="372"/>
      <c r="GHW7" s="372"/>
      <c r="GHX7" s="372"/>
      <c r="GHY7" s="372"/>
      <c r="GHZ7" s="372"/>
      <c r="GIA7" s="372"/>
      <c r="GIB7" s="372"/>
      <c r="GIC7" s="372"/>
      <c r="GID7" s="372"/>
      <c r="GIE7" s="372"/>
      <c r="GIF7" s="372"/>
      <c r="GIG7" s="372"/>
      <c r="GIH7" s="372"/>
      <c r="GII7" s="372"/>
      <c r="GIJ7" s="372"/>
      <c r="GIK7" s="372"/>
      <c r="GIL7" s="372"/>
      <c r="GIM7" s="372"/>
      <c r="GIN7" s="372"/>
      <c r="GIO7" s="372"/>
      <c r="GIP7" s="372"/>
      <c r="GIQ7" s="372"/>
      <c r="GIR7" s="372"/>
      <c r="GIS7" s="372"/>
      <c r="GIT7" s="372"/>
      <c r="GIU7" s="372"/>
      <c r="GIV7" s="372"/>
      <c r="GIW7" s="372"/>
      <c r="GIX7" s="372"/>
      <c r="GIY7" s="372"/>
      <c r="GIZ7" s="372"/>
      <c r="GJA7" s="372"/>
      <c r="GJB7" s="372"/>
      <c r="GJC7" s="372"/>
      <c r="GJD7" s="372"/>
      <c r="GJE7" s="372"/>
      <c r="GJF7" s="372"/>
      <c r="GJG7" s="372"/>
      <c r="GJH7" s="372"/>
      <c r="GJI7" s="372"/>
      <c r="GJJ7" s="372"/>
      <c r="GJK7" s="372"/>
      <c r="GJL7" s="372"/>
      <c r="GJM7" s="372"/>
      <c r="GJN7" s="372"/>
      <c r="GJO7" s="372"/>
      <c r="GJP7" s="372"/>
      <c r="GJQ7" s="372"/>
      <c r="GJR7" s="372"/>
      <c r="GJS7" s="372"/>
      <c r="GJT7" s="372"/>
      <c r="GJU7" s="372"/>
      <c r="GJV7" s="372"/>
      <c r="GJW7" s="372"/>
      <c r="GJX7" s="372"/>
      <c r="GJY7" s="372"/>
      <c r="GJZ7" s="372"/>
      <c r="GKA7" s="372"/>
      <c r="GKB7" s="372"/>
      <c r="GKC7" s="372"/>
      <c r="GKD7" s="372"/>
      <c r="GKE7" s="372"/>
      <c r="GKF7" s="372"/>
      <c r="GKG7" s="372"/>
      <c r="GKH7" s="372"/>
      <c r="GKI7" s="372"/>
      <c r="GKJ7" s="372"/>
      <c r="GKK7" s="372"/>
      <c r="GKL7" s="372"/>
      <c r="GKM7" s="372"/>
      <c r="GKN7" s="372"/>
      <c r="GKO7" s="372"/>
      <c r="GKP7" s="372"/>
      <c r="GKQ7" s="372"/>
      <c r="GKR7" s="372"/>
      <c r="GKS7" s="372"/>
      <c r="GKT7" s="372"/>
      <c r="GKU7" s="372"/>
      <c r="GKV7" s="372"/>
      <c r="GKW7" s="372"/>
      <c r="GKX7" s="372"/>
      <c r="GKY7" s="372"/>
      <c r="GKZ7" s="372"/>
      <c r="GLA7" s="372"/>
      <c r="GLB7" s="372"/>
      <c r="GLC7" s="372"/>
      <c r="GLD7" s="372"/>
      <c r="GLE7" s="372"/>
      <c r="GLF7" s="372"/>
      <c r="GLG7" s="372"/>
      <c r="GLH7" s="372"/>
      <c r="GLI7" s="372"/>
      <c r="GLJ7" s="372"/>
      <c r="GLK7" s="372"/>
      <c r="GLL7" s="372"/>
      <c r="GLM7" s="372"/>
      <c r="GLN7" s="372"/>
      <c r="GLO7" s="372"/>
      <c r="GLP7" s="372"/>
      <c r="GLQ7" s="372"/>
      <c r="GLR7" s="372"/>
      <c r="GLS7" s="372"/>
      <c r="GLT7" s="372"/>
      <c r="GLU7" s="372"/>
      <c r="GLV7" s="372"/>
      <c r="GLW7" s="372"/>
      <c r="GLX7" s="372"/>
      <c r="GLY7" s="372"/>
      <c r="GLZ7" s="372"/>
      <c r="GMA7" s="372"/>
      <c r="GMB7" s="372"/>
      <c r="GMC7" s="372"/>
      <c r="GMD7" s="372"/>
      <c r="GME7" s="372"/>
      <c r="GMF7" s="372"/>
      <c r="GMG7" s="372"/>
      <c r="GMH7" s="372"/>
      <c r="GMI7" s="372"/>
      <c r="GMJ7" s="372"/>
      <c r="GMK7" s="372"/>
      <c r="GML7" s="372"/>
      <c r="GMM7" s="372"/>
      <c r="GMN7" s="372"/>
      <c r="GMO7" s="372"/>
      <c r="GMP7" s="372"/>
      <c r="GMQ7" s="372"/>
      <c r="GMR7" s="372"/>
      <c r="GMS7" s="372"/>
      <c r="GMT7" s="372"/>
      <c r="GMU7" s="372"/>
      <c r="GMV7" s="372"/>
      <c r="GMW7" s="372"/>
      <c r="GMX7" s="372"/>
      <c r="GMY7" s="372"/>
      <c r="GMZ7" s="372"/>
      <c r="GNA7" s="372"/>
      <c r="GNB7" s="372"/>
      <c r="GNC7" s="372"/>
      <c r="GND7" s="372"/>
      <c r="GNE7" s="372"/>
      <c r="GNF7" s="372"/>
      <c r="GNG7" s="372"/>
      <c r="GNH7" s="372"/>
      <c r="GNI7" s="372"/>
      <c r="GNJ7" s="372"/>
      <c r="GNK7" s="372"/>
      <c r="GNL7" s="372"/>
      <c r="GNM7" s="372"/>
      <c r="GNN7" s="372"/>
      <c r="GNO7" s="372"/>
      <c r="GNP7" s="372"/>
      <c r="GNQ7" s="372"/>
      <c r="GNR7" s="372"/>
      <c r="GNS7" s="372"/>
      <c r="GNT7" s="372"/>
      <c r="GNU7" s="372"/>
      <c r="GNV7" s="372"/>
      <c r="GNW7" s="372"/>
      <c r="GNX7" s="372"/>
      <c r="GNY7" s="372"/>
      <c r="GNZ7" s="372"/>
      <c r="GOA7" s="372"/>
      <c r="GOB7" s="372"/>
      <c r="GOC7" s="372"/>
      <c r="GOD7" s="372"/>
      <c r="GOE7" s="372"/>
      <c r="GOF7" s="372"/>
      <c r="GOG7" s="372"/>
      <c r="GOH7" s="372"/>
      <c r="GOI7" s="372"/>
      <c r="GOJ7" s="372"/>
      <c r="GOK7" s="372"/>
      <c r="GOL7" s="372"/>
      <c r="GOM7" s="372"/>
      <c r="GON7" s="372"/>
      <c r="GOO7" s="372"/>
      <c r="GOP7" s="372"/>
      <c r="GOQ7" s="372"/>
      <c r="GOR7" s="372"/>
      <c r="GOS7" s="372"/>
      <c r="GOT7" s="372"/>
      <c r="GOU7" s="372"/>
      <c r="GOV7" s="372"/>
      <c r="GOW7" s="372"/>
      <c r="GOX7" s="372"/>
      <c r="GOY7" s="372"/>
      <c r="GOZ7" s="372"/>
      <c r="GPA7" s="372"/>
      <c r="GPB7" s="372"/>
      <c r="GPC7" s="372"/>
      <c r="GPD7" s="372"/>
      <c r="GPE7" s="372"/>
      <c r="GPF7" s="372"/>
      <c r="GPG7" s="372"/>
      <c r="GPH7" s="372"/>
      <c r="GPI7" s="372"/>
      <c r="GPJ7" s="372"/>
      <c r="GPK7" s="372"/>
      <c r="GPL7" s="372"/>
      <c r="GPM7" s="372"/>
      <c r="GPN7" s="372"/>
      <c r="GPO7" s="372"/>
      <c r="GPP7" s="372"/>
      <c r="GPQ7" s="372"/>
      <c r="GPR7" s="372"/>
      <c r="GPS7" s="372"/>
      <c r="GPT7" s="372"/>
      <c r="GPU7" s="372"/>
      <c r="GPV7" s="372"/>
      <c r="GPW7" s="372"/>
      <c r="GPX7" s="372"/>
      <c r="GPY7" s="372"/>
      <c r="GPZ7" s="372"/>
      <c r="GQA7" s="372"/>
      <c r="GQB7" s="372"/>
      <c r="GQC7" s="372"/>
      <c r="GQD7" s="372"/>
      <c r="GQE7" s="372"/>
      <c r="GQF7" s="372"/>
      <c r="GQG7" s="372"/>
      <c r="GQH7" s="372"/>
      <c r="GQI7" s="372"/>
      <c r="GQJ7" s="372"/>
      <c r="GQK7" s="372"/>
      <c r="GQL7" s="372"/>
      <c r="GQM7" s="372"/>
      <c r="GQN7" s="372"/>
      <c r="GQO7" s="372"/>
      <c r="GQP7" s="372"/>
      <c r="GQQ7" s="372"/>
      <c r="GQR7" s="372"/>
      <c r="GQS7" s="372"/>
      <c r="GQT7" s="372"/>
      <c r="GQU7" s="372"/>
      <c r="GQV7" s="372"/>
      <c r="GQW7" s="372"/>
      <c r="GQX7" s="372"/>
      <c r="GQY7" s="372"/>
      <c r="GQZ7" s="372"/>
      <c r="GRA7" s="372"/>
      <c r="GRB7" s="372"/>
      <c r="GRC7" s="372"/>
      <c r="GRD7" s="372"/>
      <c r="GRE7" s="372"/>
      <c r="GRF7" s="372"/>
      <c r="GRG7" s="372"/>
      <c r="GRH7" s="372"/>
      <c r="GRI7" s="372"/>
      <c r="GRJ7" s="372"/>
      <c r="GRK7" s="372"/>
      <c r="GRL7" s="372"/>
      <c r="GRM7" s="372"/>
      <c r="GRN7" s="372"/>
      <c r="GRO7" s="372"/>
      <c r="GRP7" s="372"/>
      <c r="GRQ7" s="372"/>
      <c r="GRR7" s="372"/>
      <c r="GRS7" s="372"/>
      <c r="GRT7" s="372"/>
      <c r="GRU7" s="372"/>
      <c r="GRV7" s="372"/>
      <c r="GRW7" s="372"/>
      <c r="GRX7" s="372"/>
      <c r="GRY7" s="372"/>
      <c r="GRZ7" s="372"/>
      <c r="GSA7" s="372"/>
      <c r="GSB7" s="372"/>
      <c r="GSC7" s="372"/>
      <c r="GSD7" s="372"/>
      <c r="GSE7" s="372"/>
      <c r="GSF7" s="372"/>
      <c r="GSG7" s="372"/>
      <c r="GSH7" s="372"/>
      <c r="GSI7" s="372"/>
      <c r="GSJ7" s="372"/>
      <c r="GSK7" s="372"/>
      <c r="GSL7" s="372"/>
      <c r="GSM7" s="372"/>
      <c r="GSN7" s="372"/>
      <c r="GSO7" s="372"/>
      <c r="GSP7" s="372"/>
      <c r="GSQ7" s="372"/>
      <c r="GSR7" s="372"/>
      <c r="GSS7" s="372"/>
      <c r="GST7" s="372"/>
      <c r="GSU7" s="372"/>
      <c r="GSV7" s="372"/>
      <c r="GSW7" s="372"/>
      <c r="GSX7" s="372"/>
      <c r="GSY7" s="372"/>
      <c r="GSZ7" s="372"/>
      <c r="GTA7" s="372"/>
      <c r="GTB7" s="372"/>
      <c r="GTC7" s="372"/>
      <c r="GTD7" s="372"/>
      <c r="GTE7" s="372"/>
      <c r="GTF7" s="372"/>
      <c r="GTG7" s="372"/>
      <c r="GTH7" s="372"/>
      <c r="GTI7" s="372"/>
      <c r="GTJ7" s="372"/>
      <c r="GTK7" s="372"/>
      <c r="GTL7" s="372"/>
      <c r="GTM7" s="372"/>
      <c r="GTN7" s="372"/>
      <c r="GTO7" s="372"/>
      <c r="GTP7" s="372"/>
      <c r="GTQ7" s="372"/>
      <c r="GTR7" s="372"/>
      <c r="GTS7" s="372"/>
      <c r="GTT7" s="372"/>
      <c r="GTU7" s="372"/>
      <c r="GTV7" s="372"/>
      <c r="GTW7" s="372"/>
      <c r="GTX7" s="372"/>
      <c r="GTY7" s="372"/>
      <c r="GTZ7" s="372"/>
      <c r="GUA7" s="372"/>
      <c r="GUB7" s="372"/>
      <c r="GUC7" s="372"/>
      <c r="GUD7" s="372"/>
      <c r="GUE7" s="372"/>
      <c r="GUF7" s="372"/>
      <c r="GUG7" s="372"/>
      <c r="GUH7" s="372"/>
      <c r="GUI7" s="372"/>
      <c r="GUJ7" s="372"/>
      <c r="GUK7" s="372"/>
      <c r="GUL7" s="372"/>
      <c r="GUM7" s="372"/>
      <c r="GUN7" s="372"/>
      <c r="GUO7" s="372"/>
      <c r="GUP7" s="372"/>
      <c r="GUQ7" s="372"/>
      <c r="GUR7" s="372"/>
      <c r="GUS7" s="372"/>
      <c r="GUT7" s="372"/>
      <c r="GUU7" s="372"/>
      <c r="GUV7" s="372"/>
      <c r="GUW7" s="372"/>
      <c r="GUX7" s="372"/>
      <c r="GUY7" s="372"/>
      <c r="GUZ7" s="372"/>
      <c r="GVA7" s="372"/>
      <c r="GVB7" s="372"/>
      <c r="GVC7" s="372"/>
      <c r="GVD7" s="372"/>
      <c r="GVE7" s="372"/>
      <c r="GVF7" s="372"/>
      <c r="GVG7" s="372"/>
      <c r="GVH7" s="372"/>
      <c r="GVI7" s="372"/>
      <c r="GVJ7" s="372"/>
      <c r="GVK7" s="372"/>
      <c r="GVL7" s="372"/>
      <c r="GVM7" s="372"/>
      <c r="GVN7" s="372"/>
      <c r="GVO7" s="372"/>
      <c r="GVP7" s="372"/>
      <c r="GVQ7" s="372"/>
      <c r="GVR7" s="372"/>
      <c r="GVS7" s="372"/>
      <c r="GVT7" s="372"/>
      <c r="GVU7" s="372"/>
      <c r="GVV7" s="372"/>
      <c r="GVW7" s="372"/>
      <c r="GVX7" s="372"/>
      <c r="GVY7" s="372"/>
      <c r="GVZ7" s="372"/>
      <c r="GWA7" s="372"/>
      <c r="GWB7" s="372"/>
      <c r="GWC7" s="372"/>
      <c r="GWD7" s="372"/>
      <c r="GWE7" s="372"/>
      <c r="GWF7" s="372"/>
      <c r="GWG7" s="372"/>
      <c r="GWH7" s="372"/>
      <c r="GWI7" s="372"/>
      <c r="GWJ7" s="372"/>
      <c r="GWK7" s="372"/>
      <c r="GWL7" s="372"/>
      <c r="GWM7" s="372"/>
      <c r="GWN7" s="372"/>
      <c r="GWO7" s="372"/>
      <c r="GWP7" s="372"/>
      <c r="GWQ7" s="372"/>
      <c r="GWR7" s="372"/>
      <c r="GWS7" s="372"/>
      <c r="GWT7" s="372"/>
      <c r="GWU7" s="372"/>
      <c r="GWV7" s="372"/>
      <c r="GWW7" s="372"/>
      <c r="GWX7" s="372"/>
      <c r="GWY7" s="372"/>
      <c r="GWZ7" s="372"/>
      <c r="GXA7" s="372"/>
      <c r="GXB7" s="372"/>
      <c r="GXC7" s="372"/>
      <c r="GXD7" s="372"/>
      <c r="GXE7" s="372"/>
      <c r="GXF7" s="372"/>
      <c r="GXG7" s="372"/>
      <c r="GXH7" s="372"/>
      <c r="GXI7" s="372"/>
      <c r="GXJ7" s="372"/>
      <c r="GXK7" s="372"/>
      <c r="GXL7" s="372"/>
      <c r="GXM7" s="372"/>
      <c r="GXN7" s="372"/>
      <c r="GXO7" s="372"/>
      <c r="GXP7" s="372"/>
      <c r="GXQ7" s="372"/>
      <c r="GXR7" s="372"/>
      <c r="GXS7" s="372"/>
      <c r="GXT7" s="372"/>
      <c r="GXU7" s="372"/>
      <c r="GXV7" s="372"/>
      <c r="GXW7" s="372"/>
      <c r="GXX7" s="372"/>
      <c r="GXY7" s="372"/>
      <c r="GXZ7" s="372"/>
      <c r="GYA7" s="372"/>
      <c r="GYB7" s="372"/>
      <c r="GYC7" s="372"/>
      <c r="GYD7" s="372"/>
      <c r="GYE7" s="372"/>
      <c r="GYF7" s="372"/>
      <c r="GYG7" s="372"/>
      <c r="GYH7" s="372"/>
      <c r="GYI7" s="372"/>
      <c r="GYJ7" s="372"/>
      <c r="GYK7" s="372"/>
      <c r="GYL7" s="372"/>
      <c r="GYM7" s="372"/>
      <c r="GYN7" s="372"/>
      <c r="GYO7" s="372"/>
      <c r="GYP7" s="372"/>
      <c r="GYQ7" s="372"/>
      <c r="GYR7" s="372"/>
      <c r="GYS7" s="372"/>
      <c r="GYT7" s="372"/>
      <c r="GYU7" s="372"/>
      <c r="GYV7" s="372"/>
      <c r="GYW7" s="372"/>
      <c r="GYX7" s="372"/>
      <c r="GYY7" s="372"/>
      <c r="GYZ7" s="372"/>
      <c r="GZA7" s="372"/>
      <c r="GZB7" s="372"/>
      <c r="GZC7" s="372"/>
      <c r="GZD7" s="372"/>
      <c r="GZE7" s="372"/>
      <c r="GZF7" s="372"/>
      <c r="GZG7" s="372"/>
      <c r="GZH7" s="372"/>
      <c r="GZI7" s="372"/>
      <c r="GZJ7" s="372"/>
      <c r="GZK7" s="372"/>
      <c r="GZL7" s="372"/>
      <c r="GZM7" s="372"/>
      <c r="GZN7" s="372"/>
      <c r="GZO7" s="372"/>
      <c r="GZP7" s="372"/>
      <c r="GZQ7" s="372"/>
      <c r="GZR7" s="372"/>
      <c r="GZS7" s="372"/>
      <c r="GZT7" s="372"/>
      <c r="GZU7" s="372"/>
      <c r="GZV7" s="372"/>
      <c r="GZW7" s="372"/>
      <c r="GZX7" s="372"/>
      <c r="GZY7" s="372"/>
      <c r="GZZ7" s="372"/>
      <c r="HAA7" s="372"/>
      <c r="HAB7" s="372"/>
      <c r="HAC7" s="372"/>
      <c r="HAD7" s="372"/>
      <c r="HAE7" s="372"/>
      <c r="HAF7" s="372"/>
      <c r="HAG7" s="372"/>
      <c r="HAH7" s="372"/>
      <c r="HAI7" s="372"/>
      <c r="HAJ7" s="372"/>
      <c r="HAK7" s="372"/>
      <c r="HAL7" s="372"/>
      <c r="HAM7" s="372"/>
      <c r="HAN7" s="372"/>
      <c r="HAO7" s="372"/>
      <c r="HAP7" s="372"/>
      <c r="HAQ7" s="372"/>
      <c r="HAR7" s="372"/>
      <c r="HAS7" s="372"/>
      <c r="HAT7" s="372"/>
      <c r="HAU7" s="372"/>
      <c r="HAV7" s="372"/>
      <c r="HAW7" s="372"/>
      <c r="HAX7" s="372"/>
      <c r="HAY7" s="372"/>
      <c r="HAZ7" s="372"/>
      <c r="HBA7" s="372"/>
      <c r="HBB7" s="372"/>
      <c r="HBC7" s="372"/>
      <c r="HBD7" s="372"/>
      <c r="HBE7" s="372"/>
      <c r="HBF7" s="372"/>
      <c r="HBG7" s="372"/>
      <c r="HBH7" s="372"/>
      <c r="HBI7" s="372"/>
      <c r="HBJ7" s="372"/>
      <c r="HBK7" s="372"/>
      <c r="HBL7" s="372"/>
      <c r="HBM7" s="372"/>
      <c r="HBN7" s="372"/>
      <c r="HBO7" s="372"/>
      <c r="HBP7" s="372"/>
      <c r="HBQ7" s="372"/>
      <c r="HBR7" s="372"/>
      <c r="HBS7" s="372"/>
      <c r="HBT7" s="372"/>
      <c r="HBU7" s="372"/>
      <c r="HBV7" s="372"/>
      <c r="HBW7" s="372"/>
      <c r="HBX7" s="372"/>
      <c r="HBY7" s="372"/>
      <c r="HBZ7" s="372"/>
      <c r="HCA7" s="372"/>
      <c r="HCB7" s="372"/>
      <c r="HCC7" s="372"/>
      <c r="HCD7" s="372"/>
      <c r="HCE7" s="372"/>
      <c r="HCF7" s="372"/>
      <c r="HCG7" s="372"/>
      <c r="HCH7" s="372"/>
      <c r="HCI7" s="372"/>
      <c r="HCJ7" s="372"/>
      <c r="HCK7" s="372"/>
      <c r="HCL7" s="372"/>
      <c r="HCM7" s="372"/>
      <c r="HCN7" s="372"/>
      <c r="HCO7" s="372"/>
      <c r="HCP7" s="372"/>
      <c r="HCQ7" s="372"/>
      <c r="HCR7" s="372"/>
      <c r="HCS7" s="372"/>
      <c r="HCT7" s="372"/>
      <c r="HCU7" s="372"/>
      <c r="HCV7" s="372"/>
      <c r="HCW7" s="372"/>
      <c r="HCX7" s="372"/>
      <c r="HCY7" s="372"/>
      <c r="HCZ7" s="372"/>
      <c r="HDA7" s="372"/>
      <c r="HDB7" s="372"/>
      <c r="HDC7" s="372"/>
      <c r="HDD7" s="372"/>
      <c r="HDE7" s="372"/>
      <c r="HDF7" s="372"/>
      <c r="HDG7" s="372"/>
      <c r="HDH7" s="372"/>
      <c r="HDI7" s="372"/>
      <c r="HDJ7" s="372"/>
      <c r="HDK7" s="372"/>
      <c r="HDL7" s="372"/>
      <c r="HDM7" s="372"/>
      <c r="HDN7" s="372"/>
      <c r="HDO7" s="372"/>
      <c r="HDP7" s="372"/>
      <c r="HDQ7" s="372"/>
      <c r="HDR7" s="372"/>
      <c r="HDS7" s="372"/>
      <c r="HDT7" s="372"/>
      <c r="HDU7" s="372"/>
      <c r="HDV7" s="372"/>
      <c r="HDW7" s="372"/>
      <c r="HDX7" s="372"/>
      <c r="HDY7" s="372"/>
      <c r="HDZ7" s="372"/>
      <c r="HEA7" s="372"/>
      <c r="HEB7" s="372"/>
      <c r="HEC7" s="372"/>
      <c r="HED7" s="372"/>
      <c r="HEE7" s="372"/>
      <c r="HEF7" s="372"/>
      <c r="HEG7" s="372"/>
      <c r="HEH7" s="372"/>
      <c r="HEI7" s="372"/>
      <c r="HEJ7" s="372"/>
      <c r="HEK7" s="372"/>
      <c r="HEL7" s="372"/>
      <c r="HEM7" s="372"/>
      <c r="HEN7" s="372"/>
      <c r="HEO7" s="372"/>
      <c r="HEP7" s="372"/>
      <c r="HEQ7" s="372"/>
      <c r="HER7" s="372"/>
      <c r="HES7" s="372"/>
      <c r="HET7" s="372"/>
      <c r="HEU7" s="372"/>
      <c r="HEV7" s="372"/>
      <c r="HEW7" s="372"/>
      <c r="HEX7" s="372"/>
      <c r="HEY7" s="372"/>
      <c r="HEZ7" s="372"/>
      <c r="HFA7" s="372"/>
      <c r="HFB7" s="372"/>
      <c r="HFC7" s="372"/>
      <c r="HFD7" s="372"/>
      <c r="HFE7" s="372"/>
      <c r="HFF7" s="372"/>
      <c r="HFG7" s="372"/>
      <c r="HFH7" s="372"/>
      <c r="HFI7" s="372"/>
      <c r="HFJ7" s="372"/>
      <c r="HFK7" s="372"/>
      <c r="HFL7" s="372"/>
      <c r="HFM7" s="372"/>
      <c r="HFN7" s="372"/>
      <c r="HFO7" s="372"/>
      <c r="HFP7" s="372"/>
      <c r="HFQ7" s="372"/>
      <c r="HFR7" s="372"/>
      <c r="HFS7" s="372"/>
      <c r="HFT7" s="372"/>
      <c r="HFU7" s="372"/>
      <c r="HFV7" s="372"/>
      <c r="HFW7" s="372"/>
      <c r="HFX7" s="372"/>
      <c r="HFY7" s="372"/>
      <c r="HFZ7" s="372"/>
      <c r="HGA7" s="372"/>
      <c r="HGB7" s="372"/>
      <c r="HGC7" s="372"/>
      <c r="HGD7" s="372"/>
      <c r="HGE7" s="372"/>
      <c r="HGF7" s="372"/>
      <c r="HGG7" s="372"/>
      <c r="HGH7" s="372"/>
      <c r="HGI7" s="372"/>
      <c r="HGJ7" s="372"/>
      <c r="HGK7" s="372"/>
      <c r="HGL7" s="372"/>
      <c r="HGM7" s="372"/>
      <c r="HGN7" s="372"/>
      <c r="HGO7" s="372"/>
      <c r="HGP7" s="372"/>
      <c r="HGQ7" s="372"/>
      <c r="HGR7" s="372"/>
      <c r="HGS7" s="372"/>
      <c r="HGT7" s="372"/>
      <c r="HGU7" s="372"/>
      <c r="HGV7" s="372"/>
      <c r="HGW7" s="372"/>
      <c r="HGX7" s="372"/>
      <c r="HGY7" s="372"/>
      <c r="HGZ7" s="372"/>
      <c r="HHA7" s="372"/>
      <c r="HHB7" s="372"/>
      <c r="HHC7" s="372"/>
      <c r="HHD7" s="372"/>
      <c r="HHE7" s="372"/>
      <c r="HHF7" s="372"/>
      <c r="HHG7" s="372"/>
      <c r="HHH7" s="372"/>
      <c r="HHI7" s="372"/>
      <c r="HHJ7" s="372"/>
      <c r="HHK7" s="372"/>
      <c r="HHL7" s="372"/>
      <c r="HHM7" s="372"/>
      <c r="HHN7" s="372"/>
      <c r="HHO7" s="372"/>
      <c r="HHP7" s="372"/>
      <c r="HHQ7" s="372"/>
      <c r="HHR7" s="372"/>
      <c r="HHS7" s="372"/>
      <c r="HHT7" s="372"/>
      <c r="HHU7" s="372"/>
      <c r="HHV7" s="372"/>
      <c r="HHW7" s="372"/>
      <c r="HHX7" s="372"/>
      <c r="HHY7" s="372"/>
      <c r="HHZ7" s="372"/>
      <c r="HIA7" s="372"/>
      <c r="HIB7" s="372"/>
      <c r="HIC7" s="372"/>
      <c r="HID7" s="372"/>
      <c r="HIE7" s="372"/>
      <c r="HIF7" s="372"/>
      <c r="HIG7" s="372"/>
      <c r="HIH7" s="372"/>
      <c r="HII7" s="372"/>
      <c r="HIJ7" s="372"/>
      <c r="HIK7" s="372"/>
      <c r="HIL7" s="372"/>
      <c r="HIM7" s="372"/>
      <c r="HIN7" s="372"/>
      <c r="HIO7" s="372"/>
      <c r="HIP7" s="372"/>
      <c r="HIQ7" s="372"/>
      <c r="HIR7" s="372"/>
      <c r="HIS7" s="372"/>
      <c r="HIT7" s="372"/>
      <c r="HIU7" s="372"/>
      <c r="HIV7" s="372"/>
      <c r="HIW7" s="372"/>
      <c r="HIX7" s="372"/>
      <c r="HIY7" s="372"/>
      <c r="HIZ7" s="372"/>
      <c r="HJA7" s="372"/>
      <c r="HJB7" s="372"/>
      <c r="HJC7" s="372"/>
      <c r="HJD7" s="372"/>
      <c r="HJE7" s="372"/>
      <c r="HJF7" s="372"/>
      <c r="HJG7" s="372"/>
      <c r="HJH7" s="372"/>
      <c r="HJI7" s="372"/>
      <c r="HJJ7" s="372"/>
      <c r="HJK7" s="372"/>
      <c r="HJL7" s="372"/>
      <c r="HJM7" s="372"/>
      <c r="HJN7" s="372"/>
      <c r="HJO7" s="372"/>
      <c r="HJP7" s="372"/>
      <c r="HJQ7" s="372"/>
      <c r="HJR7" s="372"/>
      <c r="HJS7" s="372"/>
      <c r="HJT7" s="372"/>
      <c r="HJU7" s="372"/>
      <c r="HJV7" s="372"/>
      <c r="HJW7" s="372"/>
      <c r="HJX7" s="372"/>
      <c r="HJY7" s="372"/>
      <c r="HJZ7" s="372"/>
      <c r="HKA7" s="372"/>
      <c r="HKB7" s="372"/>
      <c r="HKC7" s="372"/>
      <c r="HKD7" s="372"/>
      <c r="HKE7" s="372"/>
      <c r="HKF7" s="372"/>
      <c r="HKG7" s="372"/>
      <c r="HKH7" s="372"/>
      <c r="HKI7" s="372"/>
      <c r="HKJ7" s="372"/>
      <c r="HKK7" s="372"/>
      <c r="HKL7" s="372"/>
      <c r="HKM7" s="372"/>
      <c r="HKN7" s="372"/>
      <c r="HKO7" s="372"/>
      <c r="HKP7" s="372"/>
      <c r="HKQ7" s="372"/>
      <c r="HKR7" s="372"/>
      <c r="HKS7" s="372"/>
      <c r="HKT7" s="372"/>
      <c r="HKU7" s="372"/>
      <c r="HKV7" s="372"/>
      <c r="HKW7" s="372"/>
      <c r="HKX7" s="372"/>
      <c r="HKY7" s="372"/>
      <c r="HKZ7" s="372"/>
      <c r="HLA7" s="372"/>
      <c r="HLB7" s="372"/>
      <c r="HLC7" s="372"/>
      <c r="HLD7" s="372"/>
      <c r="HLE7" s="372"/>
      <c r="HLF7" s="372"/>
      <c r="HLG7" s="372"/>
      <c r="HLH7" s="372"/>
      <c r="HLI7" s="372"/>
      <c r="HLJ7" s="372"/>
      <c r="HLK7" s="372"/>
      <c r="HLL7" s="372"/>
      <c r="HLM7" s="372"/>
      <c r="HLN7" s="372"/>
      <c r="HLO7" s="372"/>
      <c r="HLP7" s="372"/>
      <c r="HLQ7" s="372"/>
      <c r="HLR7" s="372"/>
      <c r="HLS7" s="372"/>
      <c r="HLT7" s="372"/>
      <c r="HLU7" s="372"/>
      <c r="HLV7" s="372"/>
      <c r="HLW7" s="372"/>
      <c r="HLX7" s="372"/>
      <c r="HLY7" s="372"/>
      <c r="HLZ7" s="372"/>
      <c r="HMA7" s="372"/>
      <c r="HMB7" s="372"/>
      <c r="HMC7" s="372"/>
      <c r="HMD7" s="372"/>
      <c r="HME7" s="372"/>
      <c r="HMF7" s="372"/>
      <c r="HMG7" s="372"/>
      <c r="HMH7" s="372"/>
      <c r="HMI7" s="372"/>
      <c r="HMJ7" s="372"/>
      <c r="HMK7" s="372"/>
      <c r="HML7" s="372"/>
      <c r="HMM7" s="372"/>
      <c r="HMN7" s="372"/>
      <c r="HMO7" s="372"/>
      <c r="HMP7" s="372"/>
      <c r="HMQ7" s="372"/>
      <c r="HMR7" s="372"/>
      <c r="HMS7" s="372"/>
      <c r="HMT7" s="372"/>
      <c r="HMU7" s="372"/>
      <c r="HMV7" s="372"/>
      <c r="HMW7" s="372"/>
      <c r="HMX7" s="372"/>
      <c r="HMY7" s="372"/>
      <c r="HMZ7" s="372"/>
      <c r="HNA7" s="372"/>
      <c r="HNB7" s="372"/>
      <c r="HNC7" s="372"/>
      <c r="HND7" s="372"/>
      <c r="HNE7" s="372"/>
      <c r="HNF7" s="372"/>
      <c r="HNG7" s="372"/>
      <c r="HNH7" s="372"/>
      <c r="HNI7" s="372"/>
      <c r="HNJ7" s="372"/>
      <c r="HNK7" s="372"/>
      <c r="HNL7" s="372"/>
      <c r="HNM7" s="372"/>
      <c r="HNN7" s="372"/>
      <c r="HNO7" s="372"/>
      <c r="HNP7" s="372"/>
      <c r="HNQ7" s="372"/>
      <c r="HNR7" s="372"/>
      <c r="HNS7" s="372"/>
      <c r="HNT7" s="372"/>
      <c r="HNU7" s="372"/>
      <c r="HNV7" s="372"/>
      <c r="HNW7" s="372"/>
      <c r="HNX7" s="372"/>
      <c r="HNY7" s="372"/>
      <c r="HNZ7" s="372"/>
      <c r="HOA7" s="372"/>
      <c r="HOB7" s="372"/>
      <c r="HOC7" s="372"/>
      <c r="HOD7" s="372"/>
      <c r="HOE7" s="372"/>
      <c r="HOF7" s="372"/>
      <c r="HOG7" s="372"/>
      <c r="HOH7" s="372"/>
      <c r="HOI7" s="372"/>
      <c r="HOJ7" s="372"/>
      <c r="HOK7" s="372"/>
      <c r="HOL7" s="372"/>
      <c r="HOM7" s="372"/>
      <c r="HON7" s="372"/>
      <c r="HOO7" s="372"/>
      <c r="HOP7" s="372"/>
      <c r="HOQ7" s="372"/>
      <c r="HOR7" s="372"/>
      <c r="HOS7" s="372"/>
      <c r="HOT7" s="372"/>
      <c r="HOU7" s="372"/>
      <c r="HOV7" s="372"/>
      <c r="HOW7" s="372"/>
      <c r="HOX7" s="372"/>
      <c r="HOY7" s="372"/>
      <c r="HOZ7" s="372"/>
      <c r="HPA7" s="372"/>
      <c r="HPB7" s="372"/>
      <c r="HPC7" s="372"/>
      <c r="HPD7" s="372"/>
      <c r="HPE7" s="372"/>
      <c r="HPF7" s="372"/>
      <c r="HPG7" s="372"/>
      <c r="HPH7" s="372"/>
      <c r="HPI7" s="372"/>
      <c r="HPJ7" s="372"/>
      <c r="HPK7" s="372"/>
      <c r="HPL7" s="372"/>
      <c r="HPM7" s="372"/>
      <c r="HPN7" s="372"/>
      <c r="HPO7" s="372"/>
      <c r="HPP7" s="372"/>
      <c r="HPQ7" s="372"/>
      <c r="HPR7" s="372"/>
      <c r="HPS7" s="372"/>
      <c r="HPT7" s="372"/>
      <c r="HPU7" s="372"/>
      <c r="HPV7" s="372"/>
      <c r="HPW7" s="372"/>
      <c r="HPX7" s="372"/>
      <c r="HPY7" s="372"/>
      <c r="HPZ7" s="372"/>
      <c r="HQA7" s="372"/>
      <c r="HQB7" s="372"/>
      <c r="HQC7" s="372"/>
      <c r="HQD7" s="372"/>
      <c r="HQE7" s="372"/>
      <c r="HQF7" s="372"/>
      <c r="HQG7" s="372"/>
      <c r="HQH7" s="372"/>
      <c r="HQI7" s="372"/>
      <c r="HQJ7" s="372"/>
      <c r="HQK7" s="372"/>
      <c r="HQL7" s="372"/>
      <c r="HQM7" s="372"/>
      <c r="HQN7" s="372"/>
      <c r="HQO7" s="372"/>
      <c r="HQP7" s="372"/>
      <c r="HQQ7" s="372"/>
      <c r="HQR7" s="372"/>
      <c r="HQS7" s="372"/>
      <c r="HQT7" s="372"/>
      <c r="HQU7" s="372"/>
      <c r="HQV7" s="372"/>
      <c r="HQW7" s="372"/>
      <c r="HQX7" s="372"/>
      <c r="HQY7" s="372"/>
      <c r="HQZ7" s="372"/>
      <c r="HRA7" s="372"/>
      <c r="HRB7" s="372"/>
      <c r="HRC7" s="372"/>
      <c r="HRD7" s="372"/>
      <c r="HRE7" s="372"/>
      <c r="HRF7" s="372"/>
      <c r="HRG7" s="372"/>
      <c r="HRH7" s="372"/>
      <c r="HRI7" s="372"/>
      <c r="HRJ7" s="372"/>
      <c r="HRK7" s="372"/>
      <c r="HRL7" s="372"/>
      <c r="HRM7" s="372"/>
      <c r="HRN7" s="372"/>
      <c r="HRO7" s="372"/>
      <c r="HRP7" s="372"/>
      <c r="HRQ7" s="372"/>
      <c r="HRR7" s="372"/>
      <c r="HRS7" s="372"/>
      <c r="HRT7" s="372"/>
      <c r="HRU7" s="372"/>
      <c r="HRV7" s="372"/>
      <c r="HRW7" s="372"/>
      <c r="HRX7" s="372"/>
      <c r="HRY7" s="372"/>
      <c r="HRZ7" s="372"/>
      <c r="HSA7" s="372"/>
      <c r="HSB7" s="372"/>
      <c r="HSC7" s="372"/>
      <c r="HSD7" s="372"/>
      <c r="HSE7" s="372"/>
      <c r="HSF7" s="372"/>
      <c r="HSG7" s="372"/>
      <c r="HSH7" s="372"/>
      <c r="HSI7" s="372"/>
      <c r="HSJ7" s="372"/>
      <c r="HSK7" s="372"/>
      <c r="HSL7" s="372"/>
      <c r="HSM7" s="372"/>
      <c r="HSN7" s="372"/>
      <c r="HSO7" s="372"/>
      <c r="HSP7" s="372"/>
      <c r="HSQ7" s="372"/>
      <c r="HSR7" s="372"/>
      <c r="HSS7" s="372"/>
      <c r="HST7" s="372"/>
      <c r="HSU7" s="372"/>
      <c r="HSV7" s="372"/>
      <c r="HSW7" s="372"/>
      <c r="HSX7" s="372"/>
      <c r="HSY7" s="372"/>
      <c r="HSZ7" s="372"/>
      <c r="HTA7" s="372"/>
      <c r="HTB7" s="372"/>
      <c r="HTC7" s="372"/>
      <c r="HTD7" s="372"/>
      <c r="HTE7" s="372"/>
      <c r="HTF7" s="372"/>
      <c r="HTG7" s="372"/>
      <c r="HTH7" s="372"/>
      <c r="HTI7" s="372"/>
      <c r="HTJ7" s="372"/>
      <c r="HTK7" s="372"/>
      <c r="HTL7" s="372"/>
      <c r="HTM7" s="372"/>
      <c r="HTN7" s="372"/>
      <c r="HTO7" s="372"/>
      <c r="HTP7" s="372"/>
      <c r="HTQ7" s="372"/>
      <c r="HTR7" s="372"/>
      <c r="HTS7" s="372"/>
      <c r="HTT7" s="372"/>
      <c r="HTU7" s="372"/>
      <c r="HTV7" s="372"/>
      <c r="HTW7" s="372"/>
      <c r="HTX7" s="372"/>
      <c r="HTY7" s="372"/>
      <c r="HTZ7" s="372"/>
      <c r="HUA7" s="372"/>
      <c r="HUB7" s="372"/>
      <c r="HUC7" s="372"/>
      <c r="HUD7" s="372"/>
      <c r="HUE7" s="372"/>
      <c r="HUF7" s="372"/>
      <c r="HUG7" s="372"/>
      <c r="HUH7" s="372"/>
      <c r="HUI7" s="372"/>
      <c r="HUJ7" s="372"/>
      <c r="HUK7" s="372"/>
      <c r="HUL7" s="372"/>
      <c r="HUM7" s="372"/>
      <c r="HUN7" s="372"/>
      <c r="HUO7" s="372"/>
      <c r="HUP7" s="372"/>
      <c r="HUQ7" s="372"/>
      <c r="HUR7" s="372"/>
      <c r="HUS7" s="372"/>
      <c r="HUT7" s="372"/>
      <c r="HUU7" s="372"/>
      <c r="HUV7" s="372"/>
      <c r="HUW7" s="372"/>
      <c r="HUX7" s="372"/>
      <c r="HUY7" s="372"/>
      <c r="HUZ7" s="372"/>
      <c r="HVA7" s="372"/>
      <c r="HVB7" s="372"/>
      <c r="HVC7" s="372"/>
      <c r="HVD7" s="372"/>
      <c r="HVE7" s="372"/>
      <c r="HVF7" s="372"/>
      <c r="HVG7" s="372"/>
      <c r="HVH7" s="372"/>
      <c r="HVI7" s="372"/>
      <c r="HVJ7" s="372"/>
      <c r="HVK7" s="372"/>
      <c r="HVL7" s="372"/>
      <c r="HVM7" s="372"/>
      <c r="HVN7" s="372"/>
      <c r="HVO7" s="372"/>
      <c r="HVP7" s="372"/>
      <c r="HVQ7" s="372"/>
      <c r="HVR7" s="372"/>
      <c r="HVS7" s="372"/>
      <c r="HVT7" s="372"/>
      <c r="HVU7" s="372"/>
      <c r="HVV7" s="372"/>
      <c r="HVW7" s="372"/>
      <c r="HVX7" s="372"/>
      <c r="HVY7" s="372"/>
      <c r="HVZ7" s="372"/>
      <c r="HWA7" s="372"/>
      <c r="HWB7" s="372"/>
      <c r="HWC7" s="372"/>
      <c r="HWD7" s="372"/>
      <c r="HWE7" s="372"/>
      <c r="HWF7" s="372"/>
      <c r="HWG7" s="372"/>
      <c r="HWH7" s="372"/>
      <c r="HWI7" s="372"/>
      <c r="HWJ7" s="372"/>
      <c r="HWK7" s="372"/>
      <c r="HWL7" s="372"/>
      <c r="HWM7" s="372"/>
      <c r="HWN7" s="372"/>
      <c r="HWO7" s="372"/>
      <c r="HWP7" s="372"/>
      <c r="HWQ7" s="372"/>
      <c r="HWR7" s="372"/>
      <c r="HWS7" s="372"/>
      <c r="HWT7" s="372"/>
      <c r="HWU7" s="372"/>
      <c r="HWV7" s="372"/>
      <c r="HWW7" s="372"/>
      <c r="HWX7" s="372"/>
      <c r="HWY7" s="372"/>
      <c r="HWZ7" s="372"/>
      <c r="HXA7" s="372"/>
      <c r="HXB7" s="372"/>
      <c r="HXC7" s="372"/>
      <c r="HXD7" s="372"/>
      <c r="HXE7" s="372"/>
      <c r="HXF7" s="372"/>
      <c r="HXG7" s="372"/>
      <c r="HXH7" s="372"/>
      <c r="HXI7" s="372"/>
      <c r="HXJ7" s="372"/>
      <c r="HXK7" s="372"/>
      <c r="HXL7" s="372"/>
      <c r="HXM7" s="372"/>
      <c r="HXN7" s="372"/>
      <c r="HXO7" s="372"/>
      <c r="HXP7" s="372"/>
      <c r="HXQ7" s="372"/>
      <c r="HXR7" s="372"/>
      <c r="HXS7" s="372"/>
      <c r="HXT7" s="372"/>
      <c r="HXU7" s="372"/>
      <c r="HXV7" s="372"/>
      <c r="HXW7" s="372"/>
      <c r="HXX7" s="372"/>
      <c r="HXY7" s="372"/>
      <c r="HXZ7" s="372"/>
      <c r="HYA7" s="372"/>
      <c r="HYB7" s="372"/>
      <c r="HYC7" s="372"/>
      <c r="HYD7" s="372"/>
      <c r="HYE7" s="372"/>
      <c r="HYF7" s="372"/>
      <c r="HYG7" s="372"/>
      <c r="HYH7" s="372"/>
      <c r="HYI7" s="372"/>
      <c r="HYJ7" s="372"/>
      <c r="HYK7" s="372"/>
      <c r="HYL7" s="372"/>
      <c r="HYM7" s="372"/>
      <c r="HYN7" s="372"/>
      <c r="HYO7" s="372"/>
      <c r="HYP7" s="372"/>
      <c r="HYQ7" s="372"/>
      <c r="HYR7" s="372"/>
      <c r="HYS7" s="372"/>
      <c r="HYT7" s="372"/>
      <c r="HYU7" s="372"/>
      <c r="HYV7" s="372"/>
      <c r="HYW7" s="372"/>
      <c r="HYX7" s="372"/>
      <c r="HYY7" s="372"/>
      <c r="HYZ7" s="372"/>
      <c r="HZA7" s="372"/>
      <c r="HZB7" s="372"/>
      <c r="HZC7" s="372"/>
      <c r="HZD7" s="372"/>
      <c r="HZE7" s="372"/>
      <c r="HZF7" s="372"/>
      <c r="HZG7" s="372"/>
      <c r="HZH7" s="372"/>
      <c r="HZI7" s="372"/>
      <c r="HZJ7" s="372"/>
      <c r="HZK7" s="372"/>
      <c r="HZL7" s="372"/>
      <c r="HZM7" s="372"/>
      <c r="HZN7" s="372"/>
      <c r="HZO7" s="372"/>
      <c r="HZP7" s="372"/>
      <c r="HZQ7" s="372"/>
      <c r="HZR7" s="372"/>
      <c r="HZS7" s="372"/>
      <c r="HZT7" s="372"/>
      <c r="HZU7" s="372"/>
      <c r="HZV7" s="372"/>
      <c r="HZW7" s="372"/>
      <c r="HZX7" s="372"/>
      <c r="HZY7" s="372"/>
      <c r="HZZ7" s="372"/>
      <c r="IAA7" s="372"/>
      <c r="IAB7" s="372"/>
      <c r="IAC7" s="372"/>
      <c r="IAD7" s="372"/>
      <c r="IAE7" s="372"/>
      <c r="IAF7" s="372"/>
      <c r="IAG7" s="372"/>
      <c r="IAH7" s="372"/>
      <c r="IAI7" s="372"/>
      <c r="IAJ7" s="372"/>
      <c r="IAK7" s="372"/>
      <c r="IAL7" s="372"/>
      <c r="IAM7" s="372"/>
      <c r="IAN7" s="372"/>
      <c r="IAO7" s="372"/>
      <c r="IAP7" s="372"/>
      <c r="IAQ7" s="372"/>
      <c r="IAR7" s="372"/>
      <c r="IAS7" s="372"/>
      <c r="IAT7" s="372"/>
      <c r="IAU7" s="372"/>
      <c r="IAV7" s="372"/>
      <c r="IAW7" s="372"/>
      <c r="IAX7" s="372"/>
      <c r="IAY7" s="372"/>
      <c r="IAZ7" s="372"/>
      <c r="IBA7" s="372"/>
      <c r="IBB7" s="372"/>
      <c r="IBC7" s="372"/>
      <c r="IBD7" s="372"/>
      <c r="IBE7" s="372"/>
      <c r="IBF7" s="372"/>
      <c r="IBG7" s="372"/>
      <c r="IBH7" s="372"/>
      <c r="IBI7" s="372"/>
      <c r="IBJ7" s="372"/>
      <c r="IBK7" s="372"/>
      <c r="IBL7" s="372"/>
      <c r="IBM7" s="372"/>
      <c r="IBN7" s="372"/>
      <c r="IBO7" s="372"/>
      <c r="IBP7" s="372"/>
      <c r="IBQ7" s="372"/>
      <c r="IBR7" s="372"/>
      <c r="IBS7" s="372"/>
      <c r="IBT7" s="372"/>
      <c r="IBU7" s="372"/>
      <c r="IBV7" s="372"/>
      <c r="IBW7" s="372"/>
      <c r="IBX7" s="372"/>
      <c r="IBY7" s="372"/>
      <c r="IBZ7" s="372"/>
      <c r="ICA7" s="372"/>
      <c r="ICB7" s="372"/>
      <c r="ICC7" s="372"/>
      <c r="ICD7" s="372"/>
      <c r="ICE7" s="372"/>
      <c r="ICF7" s="372"/>
      <c r="ICG7" s="372"/>
      <c r="ICH7" s="372"/>
      <c r="ICI7" s="372"/>
      <c r="ICJ7" s="372"/>
      <c r="ICK7" s="372"/>
      <c r="ICL7" s="372"/>
      <c r="ICM7" s="372"/>
      <c r="ICN7" s="372"/>
      <c r="ICO7" s="372"/>
      <c r="ICP7" s="372"/>
      <c r="ICQ7" s="372"/>
      <c r="ICR7" s="372"/>
      <c r="ICS7" s="372"/>
      <c r="ICT7" s="372"/>
      <c r="ICU7" s="372"/>
      <c r="ICV7" s="372"/>
      <c r="ICW7" s="372"/>
      <c r="ICX7" s="372"/>
      <c r="ICY7" s="372"/>
      <c r="ICZ7" s="372"/>
      <c r="IDA7" s="372"/>
      <c r="IDB7" s="372"/>
      <c r="IDC7" s="372"/>
      <c r="IDD7" s="372"/>
      <c r="IDE7" s="372"/>
      <c r="IDF7" s="372"/>
      <c r="IDG7" s="372"/>
      <c r="IDH7" s="372"/>
      <c r="IDI7" s="372"/>
      <c r="IDJ7" s="372"/>
      <c r="IDK7" s="372"/>
      <c r="IDL7" s="372"/>
      <c r="IDM7" s="372"/>
      <c r="IDN7" s="372"/>
      <c r="IDO7" s="372"/>
      <c r="IDP7" s="372"/>
      <c r="IDQ7" s="372"/>
      <c r="IDR7" s="372"/>
      <c r="IDS7" s="372"/>
      <c r="IDT7" s="372"/>
      <c r="IDU7" s="372"/>
      <c r="IDV7" s="372"/>
      <c r="IDW7" s="372"/>
      <c r="IDX7" s="372"/>
      <c r="IDY7" s="372"/>
      <c r="IDZ7" s="372"/>
      <c r="IEA7" s="372"/>
      <c r="IEB7" s="372"/>
      <c r="IEC7" s="372"/>
      <c r="IED7" s="372"/>
      <c r="IEE7" s="372"/>
      <c r="IEF7" s="372"/>
      <c r="IEG7" s="372"/>
      <c r="IEH7" s="372"/>
      <c r="IEI7" s="372"/>
      <c r="IEJ7" s="372"/>
      <c r="IEK7" s="372"/>
      <c r="IEL7" s="372"/>
      <c r="IEM7" s="372"/>
      <c r="IEN7" s="372"/>
      <c r="IEO7" s="372"/>
      <c r="IEP7" s="372"/>
      <c r="IEQ7" s="372"/>
      <c r="IER7" s="372"/>
      <c r="IES7" s="372"/>
      <c r="IET7" s="372"/>
      <c r="IEU7" s="372"/>
      <c r="IEV7" s="372"/>
      <c r="IEW7" s="372"/>
      <c r="IEX7" s="372"/>
      <c r="IEY7" s="372"/>
      <c r="IEZ7" s="372"/>
      <c r="IFA7" s="372"/>
      <c r="IFB7" s="372"/>
      <c r="IFC7" s="372"/>
      <c r="IFD7" s="372"/>
      <c r="IFE7" s="372"/>
      <c r="IFF7" s="372"/>
      <c r="IFG7" s="372"/>
      <c r="IFH7" s="372"/>
      <c r="IFI7" s="372"/>
      <c r="IFJ7" s="372"/>
      <c r="IFK7" s="372"/>
      <c r="IFL7" s="372"/>
      <c r="IFM7" s="372"/>
      <c r="IFN7" s="372"/>
      <c r="IFO7" s="372"/>
      <c r="IFP7" s="372"/>
      <c r="IFQ7" s="372"/>
      <c r="IFR7" s="372"/>
      <c r="IFS7" s="372"/>
      <c r="IFT7" s="372"/>
      <c r="IFU7" s="372"/>
      <c r="IFV7" s="372"/>
      <c r="IFW7" s="372"/>
      <c r="IFX7" s="372"/>
      <c r="IFY7" s="372"/>
      <c r="IFZ7" s="372"/>
      <c r="IGA7" s="372"/>
      <c r="IGB7" s="372"/>
      <c r="IGC7" s="372"/>
      <c r="IGD7" s="372"/>
      <c r="IGE7" s="372"/>
      <c r="IGF7" s="372"/>
      <c r="IGG7" s="372"/>
      <c r="IGH7" s="372"/>
      <c r="IGI7" s="372"/>
      <c r="IGJ7" s="372"/>
      <c r="IGK7" s="372"/>
      <c r="IGL7" s="372"/>
      <c r="IGM7" s="372"/>
      <c r="IGN7" s="372"/>
      <c r="IGO7" s="372"/>
      <c r="IGP7" s="372"/>
      <c r="IGQ7" s="372"/>
      <c r="IGR7" s="372"/>
      <c r="IGS7" s="372"/>
      <c r="IGT7" s="372"/>
      <c r="IGU7" s="372"/>
      <c r="IGV7" s="372"/>
      <c r="IGW7" s="372"/>
      <c r="IGX7" s="372"/>
      <c r="IGY7" s="372"/>
      <c r="IGZ7" s="372"/>
      <c r="IHA7" s="372"/>
      <c r="IHB7" s="372"/>
      <c r="IHC7" s="372"/>
      <c r="IHD7" s="372"/>
      <c r="IHE7" s="372"/>
      <c r="IHF7" s="372"/>
      <c r="IHG7" s="372"/>
      <c r="IHH7" s="372"/>
      <c r="IHI7" s="372"/>
      <c r="IHJ7" s="372"/>
      <c r="IHK7" s="372"/>
      <c r="IHL7" s="372"/>
      <c r="IHM7" s="372"/>
      <c r="IHN7" s="372"/>
      <c r="IHO7" s="372"/>
      <c r="IHP7" s="372"/>
      <c r="IHQ7" s="372"/>
      <c r="IHR7" s="372"/>
      <c r="IHS7" s="372"/>
      <c r="IHT7" s="372"/>
      <c r="IHU7" s="372"/>
      <c r="IHV7" s="372"/>
      <c r="IHW7" s="372"/>
      <c r="IHX7" s="372"/>
      <c r="IHY7" s="372"/>
      <c r="IHZ7" s="372"/>
      <c r="IIA7" s="372"/>
      <c r="IIB7" s="372"/>
      <c r="IIC7" s="372"/>
      <c r="IID7" s="372"/>
      <c r="IIE7" s="372"/>
      <c r="IIF7" s="372"/>
      <c r="IIG7" s="372"/>
      <c r="IIH7" s="372"/>
      <c r="III7" s="372"/>
      <c r="IIJ7" s="372"/>
      <c r="IIK7" s="372"/>
      <c r="IIL7" s="372"/>
      <c r="IIM7" s="372"/>
      <c r="IIN7" s="372"/>
      <c r="IIO7" s="372"/>
      <c r="IIP7" s="372"/>
      <c r="IIQ7" s="372"/>
      <c r="IIR7" s="372"/>
      <c r="IIS7" s="372"/>
      <c r="IIT7" s="372"/>
      <c r="IIU7" s="372"/>
      <c r="IIV7" s="372"/>
      <c r="IIW7" s="372"/>
      <c r="IIX7" s="372"/>
      <c r="IIY7" s="372"/>
      <c r="IIZ7" s="372"/>
      <c r="IJA7" s="372"/>
      <c r="IJB7" s="372"/>
      <c r="IJC7" s="372"/>
      <c r="IJD7" s="372"/>
      <c r="IJE7" s="372"/>
      <c r="IJF7" s="372"/>
      <c r="IJG7" s="372"/>
      <c r="IJH7" s="372"/>
      <c r="IJI7" s="372"/>
      <c r="IJJ7" s="372"/>
      <c r="IJK7" s="372"/>
      <c r="IJL7" s="372"/>
      <c r="IJM7" s="372"/>
      <c r="IJN7" s="372"/>
      <c r="IJO7" s="372"/>
      <c r="IJP7" s="372"/>
      <c r="IJQ7" s="372"/>
      <c r="IJR7" s="372"/>
      <c r="IJS7" s="372"/>
      <c r="IJT7" s="372"/>
      <c r="IJU7" s="372"/>
      <c r="IJV7" s="372"/>
      <c r="IJW7" s="372"/>
      <c r="IJX7" s="372"/>
      <c r="IJY7" s="372"/>
      <c r="IJZ7" s="372"/>
      <c r="IKA7" s="372"/>
      <c r="IKB7" s="372"/>
      <c r="IKC7" s="372"/>
      <c r="IKD7" s="372"/>
      <c r="IKE7" s="372"/>
      <c r="IKF7" s="372"/>
      <c r="IKG7" s="372"/>
      <c r="IKH7" s="372"/>
      <c r="IKI7" s="372"/>
      <c r="IKJ7" s="372"/>
      <c r="IKK7" s="372"/>
      <c r="IKL7" s="372"/>
      <c r="IKM7" s="372"/>
      <c r="IKN7" s="372"/>
      <c r="IKO7" s="372"/>
      <c r="IKP7" s="372"/>
      <c r="IKQ7" s="372"/>
      <c r="IKR7" s="372"/>
      <c r="IKS7" s="372"/>
      <c r="IKT7" s="372"/>
      <c r="IKU7" s="372"/>
      <c r="IKV7" s="372"/>
      <c r="IKW7" s="372"/>
      <c r="IKX7" s="372"/>
      <c r="IKY7" s="372"/>
      <c r="IKZ7" s="372"/>
      <c r="ILA7" s="372"/>
      <c r="ILB7" s="372"/>
      <c r="ILC7" s="372"/>
      <c r="ILD7" s="372"/>
      <c r="ILE7" s="372"/>
      <c r="ILF7" s="372"/>
      <c r="ILG7" s="372"/>
      <c r="ILH7" s="372"/>
      <c r="ILI7" s="372"/>
      <c r="ILJ7" s="372"/>
      <c r="ILK7" s="372"/>
      <c r="ILL7" s="372"/>
      <c r="ILM7" s="372"/>
      <c r="ILN7" s="372"/>
      <c r="ILO7" s="372"/>
      <c r="ILP7" s="372"/>
      <c r="ILQ7" s="372"/>
      <c r="ILR7" s="372"/>
      <c r="ILS7" s="372"/>
      <c r="ILT7" s="372"/>
      <c r="ILU7" s="372"/>
      <c r="ILV7" s="372"/>
      <c r="ILW7" s="372"/>
      <c r="ILX7" s="372"/>
      <c r="ILY7" s="372"/>
      <c r="ILZ7" s="372"/>
      <c r="IMA7" s="372"/>
      <c r="IMB7" s="372"/>
      <c r="IMC7" s="372"/>
      <c r="IMD7" s="372"/>
      <c r="IME7" s="372"/>
      <c r="IMF7" s="372"/>
      <c r="IMG7" s="372"/>
      <c r="IMH7" s="372"/>
      <c r="IMI7" s="372"/>
      <c r="IMJ7" s="372"/>
      <c r="IMK7" s="372"/>
      <c r="IML7" s="372"/>
      <c r="IMM7" s="372"/>
      <c r="IMN7" s="372"/>
      <c r="IMO7" s="372"/>
      <c r="IMP7" s="372"/>
      <c r="IMQ7" s="372"/>
      <c r="IMR7" s="372"/>
      <c r="IMS7" s="372"/>
      <c r="IMT7" s="372"/>
      <c r="IMU7" s="372"/>
      <c r="IMV7" s="372"/>
      <c r="IMW7" s="372"/>
      <c r="IMX7" s="372"/>
      <c r="IMY7" s="372"/>
      <c r="IMZ7" s="372"/>
      <c r="INA7" s="372"/>
      <c r="INB7" s="372"/>
      <c r="INC7" s="372"/>
      <c r="IND7" s="372"/>
      <c r="INE7" s="372"/>
      <c r="INF7" s="372"/>
      <c r="ING7" s="372"/>
      <c r="INH7" s="372"/>
      <c r="INI7" s="372"/>
      <c r="INJ7" s="372"/>
      <c r="INK7" s="372"/>
      <c r="INL7" s="372"/>
      <c r="INM7" s="372"/>
      <c r="INN7" s="372"/>
      <c r="INO7" s="372"/>
      <c r="INP7" s="372"/>
      <c r="INQ7" s="372"/>
      <c r="INR7" s="372"/>
      <c r="INS7" s="372"/>
      <c r="INT7" s="372"/>
      <c r="INU7" s="372"/>
      <c r="INV7" s="372"/>
      <c r="INW7" s="372"/>
      <c r="INX7" s="372"/>
      <c r="INY7" s="372"/>
      <c r="INZ7" s="372"/>
      <c r="IOA7" s="372"/>
      <c r="IOB7" s="372"/>
      <c r="IOC7" s="372"/>
      <c r="IOD7" s="372"/>
      <c r="IOE7" s="372"/>
      <c r="IOF7" s="372"/>
      <c r="IOG7" s="372"/>
      <c r="IOH7" s="372"/>
      <c r="IOI7" s="372"/>
      <c r="IOJ7" s="372"/>
      <c r="IOK7" s="372"/>
      <c r="IOL7" s="372"/>
      <c r="IOM7" s="372"/>
      <c r="ION7" s="372"/>
      <c r="IOO7" s="372"/>
      <c r="IOP7" s="372"/>
      <c r="IOQ7" s="372"/>
      <c r="IOR7" s="372"/>
      <c r="IOS7" s="372"/>
      <c r="IOT7" s="372"/>
      <c r="IOU7" s="372"/>
      <c r="IOV7" s="372"/>
      <c r="IOW7" s="372"/>
      <c r="IOX7" s="372"/>
      <c r="IOY7" s="372"/>
      <c r="IOZ7" s="372"/>
      <c r="IPA7" s="372"/>
      <c r="IPB7" s="372"/>
      <c r="IPC7" s="372"/>
      <c r="IPD7" s="372"/>
      <c r="IPE7" s="372"/>
      <c r="IPF7" s="372"/>
      <c r="IPG7" s="372"/>
      <c r="IPH7" s="372"/>
      <c r="IPI7" s="372"/>
      <c r="IPJ7" s="372"/>
      <c r="IPK7" s="372"/>
      <c r="IPL7" s="372"/>
      <c r="IPM7" s="372"/>
      <c r="IPN7" s="372"/>
      <c r="IPO7" s="372"/>
      <c r="IPP7" s="372"/>
      <c r="IPQ7" s="372"/>
      <c r="IPR7" s="372"/>
      <c r="IPS7" s="372"/>
      <c r="IPT7" s="372"/>
      <c r="IPU7" s="372"/>
      <c r="IPV7" s="372"/>
      <c r="IPW7" s="372"/>
      <c r="IPX7" s="372"/>
      <c r="IPY7" s="372"/>
      <c r="IPZ7" s="372"/>
      <c r="IQA7" s="372"/>
      <c r="IQB7" s="372"/>
      <c r="IQC7" s="372"/>
      <c r="IQD7" s="372"/>
      <c r="IQE7" s="372"/>
      <c r="IQF7" s="372"/>
      <c r="IQG7" s="372"/>
      <c r="IQH7" s="372"/>
      <c r="IQI7" s="372"/>
      <c r="IQJ7" s="372"/>
      <c r="IQK7" s="372"/>
      <c r="IQL7" s="372"/>
      <c r="IQM7" s="372"/>
      <c r="IQN7" s="372"/>
      <c r="IQO7" s="372"/>
      <c r="IQP7" s="372"/>
      <c r="IQQ7" s="372"/>
      <c r="IQR7" s="372"/>
      <c r="IQS7" s="372"/>
      <c r="IQT7" s="372"/>
      <c r="IQU7" s="372"/>
      <c r="IQV7" s="372"/>
      <c r="IQW7" s="372"/>
      <c r="IQX7" s="372"/>
      <c r="IQY7" s="372"/>
      <c r="IQZ7" s="372"/>
      <c r="IRA7" s="372"/>
      <c r="IRB7" s="372"/>
      <c r="IRC7" s="372"/>
      <c r="IRD7" s="372"/>
      <c r="IRE7" s="372"/>
      <c r="IRF7" s="372"/>
      <c r="IRG7" s="372"/>
      <c r="IRH7" s="372"/>
      <c r="IRI7" s="372"/>
      <c r="IRJ7" s="372"/>
      <c r="IRK7" s="372"/>
      <c r="IRL7" s="372"/>
      <c r="IRM7" s="372"/>
      <c r="IRN7" s="372"/>
      <c r="IRO7" s="372"/>
      <c r="IRP7" s="372"/>
      <c r="IRQ7" s="372"/>
      <c r="IRR7" s="372"/>
      <c r="IRS7" s="372"/>
      <c r="IRT7" s="372"/>
      <c r="IRU7" s="372"/>
      <c r="IRV7" s="372"/>
      <c r="IRW7" s="372"/>
      <c r="IRX7" s="372"/>
      <c r="IRY7" s="372"/>
      <c r="IRZ7" s="372"/>
      <c r="ISA7" s="372"/>
      <c r="ISB7" s="372"/>
      <c r="ISC7" s="372"/>
      <c r="ISD7" s="372"/>
      <c r="ISE7" s="372"/>
      <c r="ISF7" s="372"/>
      <c r="ISG7" s="372"/>
      <c r="ISH7" s="372"/>
      <c r="ISI7" s="372"/>
      <c r="ISJ7" s="372"/>
      <c r="ISK7" s="372"/>
      <c r="ISL7" s="372"/>
      <c r="ISM7" s="372"/>
      <c r="ISN7" s="372"/>
      <c r="ISO7" s="372"/>
      <c r="ISP7" s="372"/>
      <c r="ISQ7" s="372"/>
      <c r="ISR7" s="372"/>
      <c r="ISS7" s="372"/>
      <c r="IST7" s="372"/>
      <c r="ISU7" s="372"/>
      <c r="ISV7" s="372"/>
      <c r="ISW7" s="372"/>
      <c r="ISX7" s="372"/>
      <c r="ISY7" s="372"/>
      <c r="ISZ7" s="372"/>
      <c r="ITA7" s="372"/>
      <c r="ITB7" s="372"/>
      <c r="ITC7" s="372"/>
      <c r="ITD7" s="372"/>
      <c r="ITE7" s="372"/>
      <c r="ITF7" s="372"/>
      <c r="ITG7" s="372"/>
      <c r="ITH7" s="372"/>
      <c r="ITI7" s="372"/>
      <c r="ITJ7" s="372"/>
      <c r="ITK7" s="372"/>
      <c r="ITL7" s="372"/>
      <c r="ITM7" s="372"/>
      <c r="ITN7" s="372"/>
      <c r="ITO7" s="372"/>
      <c r="ITP7" s="372"/>
      <c r="ITQ7" s="372"/>
      <c r="ITR7" s="372"/>
      <c r="ITS7" s="372"/>
      <c r="ITT7" s="372"/>
      <c r="ITU7" s="372"/>
      <c r="ITV7" s="372"/>
      <c r="ITW7" s="372"/>
      <c r="ITX7" s="372"/>
      <c r="ITY7" s="372"/>
      <c r="ITZ7" s="372"/>
      <c r="IUA7" s="372"/>
      <c r="IUB7" s="372"/>
      <c r="IUC7" s="372"/>
      <c r="IUD7" s="372"/>
      <c r="IUE7" s="372"/>
      <c r="IUF7" s="372"/>
      <c r="IUG7" s="372"/>
      <c r="IUH7" s="372"/>
      <c r="IUI7" s="372"/>
      <c r="IUJ7" s="372"/>
      <c r="IUK7" s="372"/>
      <c r="IUL7" s="372"/>
      <c r="IUM7" s="372"/>
      <c r="IUN7" s="372"/>
      <c r="IUO7" s="372"/>
      <c r="IUP7" s="372"/>
      <c r="IUQ7" s="372"/>
      <c r="IUR7" s="372"/>
      <c r="IUS7" s="372"/>
      <c r="IUT7" s="372"/>
      <c r="IUU7" s="372"/>
      <c r="IUV7" s="372"/>
      <c r="IUW7" s="372"/>
      <c r="IUX7" s="372"/>
      <c r="IUY7" s="372"/>
      <c r="IUZ7" s="372"/>
      <c r="IVA7" s="372"/>
      <c r="IVB7" s="372"/>
      <c r="IVC7" s="372"/>
      <c r="IVD7" s="372"/>
      <c r="IVE7" s="372"/>
      <c r="IVF7" s="372"/>
      <c r="IVG7" s="372"/>
      <c r="IVH7" s="372"/>
      <c r="IVI7" s="372"/>
      <c r="IVJ7" s="372"/>
      <c r="IVK7" s="372"/>
      <c r="IVL7" s="372"/>
      <c r="IVM7" s="372"/>
      <c r="IVN7" s="372"/>
      <c r="IVO7" s="372"/>
      <c r="IVP7" s="372"/>
      <c r="IVQ7" s="372"/>
      <c r="IVR7" s="372"/>
      <c r="IVS7" s="372"/>
      <c r="IVT7" s="372"/>
      <c r="IVU7" s="372"/>
      <c r="IVV7" s="372"/>
      <c r="IVW7" s="372"/>
      <c r="IVX7" s="372"/>
      <c r="IVY7" s="372"/>
      <c r="IVZ7" s="372"/>
      <c r="IWA7" s="372"/>
      <c r="IWB7" s="372"/>
      <c r="IWC7" s="372"/>
      <c r="IWD7" s="372"/>
      <c r="IWE7" s="372"/>
      <c r="IWF7" s="372"/>
      <c r="IWG7" s="372"/>
      <c r="IWH7" s="372"/>
      <c r="IWI7" s="372"/>
      <c r="IWJ7" s="372"/>
      <c r="IWK7" s="372"/>
      <c r="IWL7" s="372"/>
      <c r="IWM7" s="372"/>
      <c r="IWN7" s="372"/>
      <c r="IWO7" s="372"/>
      <c r="IWP7" s="372"/>
      <c r="IWQ7" s="372"/>
      <c r="IWR7" s="372"/>
      <c r="IWS7" s="372"/>
      <c r="IWT7" s="372"/>
      <c r="IWU7" s="372"/>
      <c r="IWV7" s="372"/>
      <c r="IWW7" s="372"/>
      <c r="IWX7" s="372"/>
      <c r="IWY7" s="372"/>
      <c r="IWZ7" s="372"/>
      <c r="IXA7" s="372"/>
      <c r="IXB7" s="372"/>
      <c r="IXC7" s="372"/>
      <c r="IXD7" s="372"/>
      <c r="IXE7" s="372"/>
      <c r="IXF7" s="372"/>
      <c r="IXG7" s="372"/>
      <c r="IXH7" s="372"/>
      <c r="IXI7" s="372"/>
      <c r="IXJ7" s="372"/>
      <c r="IXK7" s="372"/>
      <c r="IXL7" s="372"/>
      <c r="IXM7" s="372"/>
      <c r="IXN7" s="372"/>
      <c r="IXO7" s="372"/>
      <c r="IXP7" s="372"/>
      <c r="IXQ7" s="372"/>
      <c r="IXR7" s="372"/>
      <c r="IXS7" s="372"/>
      <c r="IXT7" s="372"/>
      <c r="IXU7" s="372"/>
      <c r="IXV7" s="372"/>
      <c r="IXW7" s="372"/>
      <c r="IXX7" s="372"/>
      <c r="IXY7" s="372"/>
      <c r="IXZ7" s="372"/>
      <c r="IYA7" s="372"/>
      <c r="IYB7" s="372"/>
      <c r="IYC7" s="372"/>
      <c r="IYD7" s="372"/>
      <c r="IYE7" s="372"/>
      <c r="IYF7" s="372"/>
      <c r="IYG7" s="372"/>
      <c r="IYH7" s="372"/>
      <c r="IYI7" s="372"/>
      <c r="IYJ7" s="372"/>
      <c r="IYK7" s="372"/>
      <c r="IYL7" s="372"/>
      <c r="IYM7" s="372"/>
      <c r="IYN7" s="372"/>
      <c r="IYO7" s="372"/>
      <c r="IYP7" s="372"/>
      <c r="IYQ7" s="372"/>
      <c r="IYR7" s="372"/>
      <c r="IYS7" s="372"/>
      <c r="IYT7" s="372"/>
      <c r="IYU7" s="372"/>
      <c r="IYV7" s="372"/>
      <c r="IYW7" s="372"/>
      <c r="IYX7" s="372"/>
      <c r="IYY7" s="372"/>
      <c r="IYZ7" s="372"/>
      <c r="IZA7" s="372"/>
      <c r="IZB7" s="372"/>
      <c r="IZC7" s="372"/>
      <c r="IZD7" s="372"/>
      <c r="IZE7" s="372"/>
      <c r="IZF7" s="372"/>
      <c r="IZG7" s="372"/>
      <c r="IZH7" s="372"/>
      <c r="IZI7" s="372"/>
      <c r="IZJ7" s="372"/>
      <c r="IZK7" s="372"/>
      <c r="IZL7" s="372"/>
      <c r="IZM7" s="372"/>
      <c r="IZN7" s="372"/>
      <c r="IZO7" s="372"/>
      <c r="IZP7" s="372"/>
      <c r="IZQ7" s="372"/>
      <c r="IZR7" s="372"/>
      <c r="IZS7" s="372"/>
      <c r="IZT7" s="372"/>
      <c r="IZU7" s="372"/>
      <c r="IZV7" s="372"/>
      <c r="IZW7" s="372"/>
      <c r="IZX7" s="372"/>
      <c r="IZY7" s="372"/>
      <c r="IZZ7" s="372"/>
      <c r="JAA7" s="372"/>
      <c r="JAB7" s="372"/>
      <c r="JAC7" s="372"/>
      <c r="JAD7" s="372"/>
      <c r="JAE7" s="372"/>
      <c r="JAF7" s="372"/>
      <c r="JAG7" s="372"/>
      <c r="JAH7" s="372"/>
      <c r="JAI7" s="372"/>
      <c r="JAJ7" s="372"/>
      <c r="JAK7" s="372"/>
      <c r="JAL7" s="372"/>
      <c r="JAM7" s="372"/>
      <c r="JAN7" s="372"/>
      <c r="JAO7" s="372"/>
      <c r="JAP7" s="372"/>
      <c r="JAQ7" s="372"/>
      <c r="JAR7" s="372"/>
      <c r="JAS7" s="372"/>
      <c r="JAT7" s="372"/>
      <c r="JAU7" s="372"/>
      <c r="JAV7" s="372"/>
      <c r="JAW7" s="372"/>
      <c r="JAX7" s="372"/>
      <c r="JAY7" s="372"/>
      <c r="JAZ7" s="372"/>
      <c r="JBA7" s="372"/>
      <c r="JBB7" s="372"/>
      <c r="JBC7" s="372"/>
      <c r="JBD7" s="372"/>
      <c r="JBE7" s="372"/>
      <c r="JBF7" s="372"/>
      <c r="JBG7" s="372"/>
      <c r="JBH7" s="372"/>
      <c r="JBI7" s="372"/>
      <c r="JBJ7" s="372"/>
      <c r="JBK7" s="372"/>
      <c r="JBL7" s="372"/>
      <c r="JBM7" s="372"/>
      <c r="JBN7" s="372"/>
      <c r="JBO7" s="372"/>
      <c r="JBP7" s="372"/>
      <c r="JBQ7" s="372"/>
      <c r="JBR7" s="372"/>
      <c r="JBS7" s="372"/>
      <c r="JBT7" s="372"/>
      <c r="JBU7" s="372"/>
      <c r="JBV7" s="372"/>
      <c r="JBW7" s="372"/>
      <c r="JBX7" s="372"/>
      <c r="JBY7" s="372"/>
      <c r="JBZ7" s="372"/>
      <c r="JCA7" s="372"/>
      <c r="JCB7" s="372"/>
      <c r="JCC7" s="372"/>
      <c r="JCD7" s="372"/>
      <c r="JCE7" s="372"/>
      <c r="JCF7" s="372"/>
      <c r="JCG7" s="372"/>
      <c r="JCH7" s="372"/>
      <c r="JCI7" s="372"/>
      <c r="JCJ7" s="372"/>
      <c r="JCK7" s="372"/>
      <c r="JCL7" s="372"/>
      <c r="JCM7" s="372"/>
      <c r="JCN7" s="372"/>
      <c r="JCO7" s="372"/>
      <c r="JCP7" s="372"/>
      <c r="JCQ7" s="372"/>
      <c r="JCR7" s="372"/>
      <c r="JCS7" s="372"/>
      <c r="JCT7" s="372"/>
      <c r="JCU7" s="372"/>
      <c r="JCV7" s="372"/>
      <c r="JCW7" s="372"/>
      <c r="JCX7" s="372"/>
      <c r="JCY7" s="372"/>
      <c r="JCZ7" s="372"/>
      <c r="JDA7" s="372"/>
      <c r="JDB7" s="372"/>
      <c r="JDC7" s="372"/>
      <c r="JDD7" s="372"/>
      <c r="JDE7" s="372"/>
      <c r="JDF7" s="372"/>
      <c r="JDG7" s="372"/>
      <c r="JDH7" s="372"/>
      <c r="JDI7" s="372"/>
      <c r="JDJ7" s="372"/>
      <c r="JDK7" s="372"/>
      <c r="JDL7" s="372"/>
      <c r="JDM7" s="372"/>
      <c r="JDN7" s="372"/>
      <c r="JDO7" s="372"/>
      <c r="JDP7" s="372"/>
      <c r="JDQ7" s="372"/>
      <c r="JDR7" s="372"/>
      <c r="JDS7" s="372"/>
      <c r="JDT7" s="372"/>
      <c r="JDU7" s="372"/>
      <c r="JDV7" s="372"/>
      <c r="JDW7" s="372"/>
      <c r="JDX7" s="372"/>
      <c r="JDY7" s="372"/>
      <c r="JDZ7" s="372"/>
      <c r="JEA7" s="372"/>
      <c r="JEB7" s="372"/>
      <c r="JEC7" s="372"/>
      <c r="JED7" s="372"/>
      <c r="JEE7" s="372"/>
      <c r="JEF7" s="372"/>
      <c r="JEG7" s="372"/>
      <c r="JEH7" s="372"/>
      <c r="JEI7" s="372"/>
      <c r="JEJ7" s="372"/>
      <c r="JEK7" s="372"/>
      <c r="JEL7" s="372"/>
      <c r="JEM7" s="372"/>
      <c r="JEN7" s="372"/>
      <c r="JEO7" s="372"/>
      <c r="JEP7" s="372"/>
      <c r="JEQ7" s="372"/>
      <c r="JER7" s="372"/>
      <c r="JES7" s="372"/>
      <c r="JET7" s="372"/>
      <c r="JEU7" s="372"/>
      <c r="JEV7" s="372"/>
      <c r="JEW7" s="372"/>
      <c r="JEX7" s="372"/>
      <c r="JEY7" s="372"/>
      <c r="JEZ7" s="372"/>
      <c r="JFA7" s="372"/>
      <c r="JFB7" s="372"/>
      <c r="JFC7" s="372"/>
      <c r="JFD7" s="372"/>
      <c r="JFE7" s="372"/>
      <c r="JFF7" s="372"/>
      <c r="JFG7" s="372"/>
      <c r="JFH7" s="372"/>
      <c r="JFI7" s="372"/>
      <c r="JFJ7" s="372"/>
      <c r="JFK7" s="372"/>
      <c r="JFL7" s="372"/>
      <c r="JFM7" s="372"/>
      <c r="JFN7" s="372"/>
      <c r="JFO7" s="372"/>
      <c r="JFP7" s="372"/>
      <c r="JFQ7" s="372"/>
      <c r="JFR7" s="372"/>
      <c r="JFS7" s="372"/>
      <c r="JFT7" s="372"/>
      <c r="JFU7" s="372"/>
      <c r="JFV7" s="372"/>
      <c r="JFW7" s="372"/>
      <c r="JFX7" s="372"/>
      <c r="JFY7" s="372"/>
      <c r="JFZ7" s="372"/>
      <c r="JGA7" s="372"/>
      <c r="JGB7" s="372"/>
      <c r="JGC7" s="372"/>
      <c r="JGD7" s="372"/>
      <c r="JGE7" s="372"/>
      <c r="JGF7" s="372"/>
      <c r="JGG7" s="372"/>
      <c r="JGH7" s="372"/>
      <c r="JGI7" s="372"/>
      <c r="JGJ7" s="372"/>
      <c r="JGK7" s="372"/>
      <c r="JGL7" s="372"/>
      <c r="JGM7" s="372"/>
      <c r="JGN7" s="372"/>
      <c r="JGO7" s="372"/>
      <c r="JGP7" s="372"/>
      <c r="JGQ7" s="372"/>
      <c r="JGR7" s="372"/>
      <c r="JGS7" s="372"/>
      <c r="JGT7" s="372"/>
      <c r="JGU7" s="372"/>
      <c r="JGV7" s="372"/>
      <c r="JGW7" s="372"/>
      <c r="JGX7" s="372"/>
      <c r="JGY7" s="372"/>
      <c r="JGZ7" s="372"/>
      <c r="JHA7" s="372"/>
      <c r="JHB7" s="372"/>
      <c r="JHC7" s="372"/>
      <c r="JHD7" s="372"/>
      <c r="JHE7" s="372"/>
      <c r="JHF7" s="372"/>
      <c r="JHG7" s="372"/>
      <c r="JHH7" s="372"/>
      <c r="JHI7" s="372"/>
      <c r="JHJ7" s="372"/>
      <c r="JHK7" s="372"/>
      <c r="JHL7" s="372"/>
      <c r="JHM7" s="372"/>
      <c r="JHN7" s="372"/>
      <c r="JHO7" s="372"/>
      <c r="JHP7" s="372"/>
      <c r="JHQ7" s="372"/>
      <c r="JHR7" s="372"/>
      <c r="JHS7" s="372"/>
      <c r="JHT7" s="372"/>
      <c r="JHU7" s="372"/>
      <c r="JHV7" s="372"/>
      <c r="JHW7" s="372"/>
      <c r="JHX7" s="372"/>
      <c r="JHY7" s="372"/>
      <c r="JHZ7" s="372"/>
      <c r="JIA7" s="372"/>
      <c r="JIB7" s="372"/>
      <c r="JIC7" s="372"/>
      <c r="JID7" s="372"/>
      <c r="JIE7" s="372"/>
      <c r="JIF7" s="372"/>
      <c r="JIG7" s="372"/>
      <c r="JIH7" s="372"/>
      <c r="JII7" s="372"/>
      <c r="JIJ7" s="372"/>
      <c r="JIK7" s="372"/>
      <c r="JIL7" s="372"/>
      <c r="JIM7" s="372"/>
      <c r="JIN7" s="372"/>
      <c r="JIO7" s="372"/>
      <c r="JIP7" s="372"/>
      <c r="JIQ7" s="372"/>
      <c r="JIR7" s="372"/>
      <c r="JIS7" s="372"/>
      <c r="JIT7" s="372"/>
      <c r="JIU7" s="372"/>
      <c r="JIV7" s="372"/>
      <c r="JIW7" s="372"/>
      <c r="JIX7" s="372"/>
      <c r="JIY7" s="372"/>
      <c r="JIZ7" s="372"/>
      <c r="JJA7" s="372"/>
      <c r="JJB7" s="372"/>
      <c r="JJC7" s="372"/>
      <c r="JJD7" s="372"/>
      <c r="JJE7" s="372"/>
      <c r="JJF7" s="372"/>
      <c r="JJG7" s="372"/>
      <c r="JJH7" s="372"/>
      <c r="JJI7" s="372"/>
      <c r="JJJ7" s="372"/>
      <c r="JJK7" s="372"/>
      <c r="JJL7" s="372"/>
      <c r="JJM7" s="372"/>
      <c r="JJN7" s="372"/>
      <c r="JJO7" s="372"/>
      <c r="JJP7" s="372"/>
      <c r="JJQ7" s="372"/>
      <c r="JJR7" s="372"/>
      <c r="JJS7" s="372"/>
      <c r="JJT7" s="372"/>
      <c r="JJU7" s="372"/>
      <c r="JJV7" s="372"/>
      <c r="JJW7" s="372"/>
      <c r="JJX7" s="372"/>
      <c r="JJY7" s="372"/>
      <c r="JJZ7" s="372"/>
      <c r="JKA7" s="372"/>
      <c r="JKB7" s="372"/>
      <c r="JKC7" s="372"/>
      <c r="JKD7" s="372"/>
      <c r="JKE7" s="372"/>
      <c r="JKF7" s="372"/>
      <c r="JKG7" s="372"/>
      <c r="JKH7" s="372"/>
      <c r="JKI7" s="372"/>
      <c r="JKJ7" s="372"/>
      <c r="JKK7" s="372"/>
      <c r="JKL7" s="372"/>
      <c r="JKM7" s="372"/>
      <c r="JKN7" s="372"/>
      <c r="JKO7" s="372"/>
      <c r="JKP7" s="372"/>
      <c r="JKQ7" s="372"/>
      <c r="JKR7" s="372"/>
      <c r="JKS7" s="372"/>
      <c r="JKT7" s="372"/>
      <c r="JKU7" s="372"/>
      <c r="JKV7" s="372"/>
      <c r="JKW7" s="372"/>
      <c r="JKX7" s="372"/>
      <c r="JKY7" s="372"/>
      <c r="JKZ7" s="372"/>
      <c r="JLA7" s="372"/>
      <c r="JLB7" s="372"/>
      <c r="JLC7" s="372"/>
      <c r="JLD7" s="372"/>
      <c r="JLE7" s="372"/>
      <c r="JLF7" s="372"/>
      <c r="JLG7" s="372"/>
      <c r="JLH7" s="372"/>
      <c r="JLI7" s="372"/>
      <c r="JLJ7" s="372"/>
      <c r="JLK7" s="372"/>
      <c r="JLL7" s="372"/>
      <c r="JLM7" s="372"/>
      <c r="JLN7" s="372"/>
      <c r="JLO7" s="372"/>
      <c r="JLP7" s="372"/>
      <c r="JLQ7" s="372"/>
      <c r="JLR7" s="372"/>
      <c r="JLS7" s="372"/>
      <c r="JLT7" s="372"/>
      <c r="JLU7" s="372"/>
      <c r="JLV7" s="372"/>
      <c r="JLW7" s="372"/>
      <c r="JLX7" s="372"/>
      <c r="JLY7" s="372"/>
      <c r="JLZ7" s="372"/>
      <c r="JMA7" s="372"/>
      <c r="JMB7" s="372"/>
      <c r="JMC7" s="372"/>
      <c r="JMD7" s="372"/>
      <c r="JME7" s="372"/>
      <c r="JMF7" s="372"/>
      <c r="JMG7" s="372"/>
      <c r="JMH7" s="372"/>
      <c r="JMI7" s="372"/>
      <c r="JMJ7" s="372"/>
      <c r="JMK7" s="372"/>
      <c r="JML7" s="372"/>
      <c r="JMM7" s="372"/>
      <c r="JMN7" s="372"/>
      <c r="JMO7" s="372"/>
      <c r="JMP7" s="372"/>
      <c r="JMQ7" s="372"/>
      <c r="JMR7" s="372"/>
      <c r="JMS7" s="372"/>
      <c r="JMT7" s="372"/>
      <c r="JMU7" s="372"/>
      <c r="JMV7" s="372"/>
      <c r="JMW7" s="372"/>
      <c r="JMX7" s="372"/>
      <c r="JMY7" s="372"/>
      <c r="JMZ7" s="372"/>
      <c r="JNA7" s="372"/>
      <c r="JNB7" s="372"/>
      <c r="JNC7" s="372"/>
      <c r="JND7" s="372"/>
      <c r="JNE7" s="372"/>
      <c r="JNF7" s="372"/>
      <c r="JNG7" s="372"/>
      <c r="JNH7" s="372"/>
      <c r="JNI7" s="372"/>
      <c r="JNJ7" s="372"/>
      <c r="JNK7" s="372"/>
      <c r="JNL7" s="372"/>
      <c r="JNM7" s="372"/>
      <c r="JNN7" s="372"/>
      <c r="JNO7" s="372"/>
      <c r="JNP7" s="372"/>
      <c r="JNQ7" s="372"/>
      <c r="JNR7" s="372"/>
      <c r="JNS7" s="372"/>
      <c r="JNT7" s="372"/>
      <c r="JNU7" s="372"/>
      <c r="JNV7" s="372"/>
      <c r="JNW7" s="372"/>
      <c r="JNX7" s="372"/>
      <c r="JNY7" s="372"/>
      <c r="JNZ7" s="372"/>
      <c r="JOA7" s="372"/>
      <c r="JOB7" s="372"/>
      <c r="JOC7" s="372"/>
      <c r="JOD7" s="372"/>
      <c r="JOE7" s="372"/>
      <c r="JOF7" s="372"/>
      <c r="JOG7" s="372"/>
      <c r="JOH7" s="372"/>
      <c r="JOI7" s="372"/>
      <c r="JOJ7" s="372"/>
      <c r="JOK7" s="372"/>
      <c r="JOL7" s="372"/>
      <c r="JOM7" s="372"/>
      <c r="JON7" s="372"/>
      <c r="JOO7" s="372"/>
      <c r="JOP7" s="372"/>
      <c r="JOQ7" s="372"/>
      <c r="JOR7" s="372"/>
      <c r="JOS7" s="372"/>
      <c r="JOT7" s="372"/>
      <c r="JOU7" s="372"/>
      <c r="JOV7" s="372"/>
      <c r="JOW7" s="372"/>
      <c r="JOX7" s="372"/>
      <c r="JOY7" s="372"/>
      <c r="JOZ7" s="372"/>
      <c r="JPA7" s="372"/>
      <c r="JPB7" s="372"/>
      <c r="JPC7" s="372"/>
      <c r="JPD7" s="372"/>
      <c r="JPE7" s="372"/>
      <c r="JPF7" s="372"/>
      <c r="JPG7" s="372"/>
      <c r="JPH7" s="372"/>
      <c r="JPI7" s="372"/>
      <c r="JPJ7" s="372"/>
      <c r="JPK7" s="372"/>
      <c r="JPL7" s="372"/>
      <c r="JPM7" s="372"/>
      <c r="JPN7" s="372"/>
      <c r="JPO7" s="372"/>
      <c r="JPP7" s="372"/>
      <c r="JPQ7" s="372"/>
      <c r="JPR7" s="372"/>
      <c r="JPS7" s="372"/>
      <c r="JPT7" s="372"/>
      <c r="JPU7" s="372"/>
      <c r="JPV7" s="372"/>
      <c r="JPW7" s="372"/>
      <c r="JPX7" s="372"/>
      <c r="JPY7" s="372"/>
      <c r="JPZ7" s="372"/>
      <c r="JQA7" s="372"/>
      <c r="JQB7" s="372"/>
      <c r="JQC7" s="372"/>
      <c r="JQD7" s="372"/>
      <c r="JQE7" s="372"/>
      <c r="JQF7" s="372"/>
      <c r="JQG7" s="372"/>
      <c r="JQH7" s="372"/>
      <c r="JQI7" s="372"/>
      <c r="JQJ7" s="372"/>
      <c r="JQK7" s="372"/>
      <c r="JQL7" s="372"/>
      <c r="JQM7" s="372"/>
      <c r="JQN7" s="372"/>
      <c r="JQO7" s="372"/>
      <c r="JQP7" s="372"/>
      <c r="JQQ7" s="372"/>
      <c r="JQR7" s="372"/>
      <c r="JQS7" s="372"/>
      <c r="JQT7" s="372"/>
      <c r="JQU7" s="372"/>
      <c r="JQV7" s="372"/>
      <c r="JQW7" s="372"/>
      <c r="JQX7" s="372"/>
      <c r="JQY7" s="372"/>
      <c r="JQZ7" s="372"/>
      <c r="JRA7" s="372"/>
      <c r="JRB7" s="372"/>
      <c r="JRC7" s="372"/>
      <c r="JRD7" s="372"/>
      <c r="JRE7" s="372"/>
      <c r="JRF7" s="372"/>
      <c r="JRG7" s="372"/>
      <c r="JRH7" s="372"/>
      <c r="JRI7" s="372"/>
      <c r="JRJ7" s="372"/>
      <c r="JRK7" s="372"/>
      <c r="JRL7" s="372"/>
      <c r="JRM7" s="372"/>
      <c r="JRN7" s="372"/>
      <c r="JRO7" s="372"/>
      <c r="JRP7" s="372"/>
      <c r="JRQ7" s="372"/>
      <c r="JRR7" s="372"/>
      <c r="JRS7" s="372"/>
      <c r="JRT7" s="372"/>
      <c r="JRU7" s="372"/>
      <c r="JRV7" s="372"/>
      <c r="JRW7" s="372"/>
      <c r="JRX7" s="372"/>
      <c r="JRY7" s="372"/>
      <c r="JRZ7" s="372"/>
      <c r="JSA7" s="372"/>
      <c r="JSB7" s="372"/>
      <c r="JSC7" s="372"/>
      <c r="JSD7" s="372"/>
      <c r="JSE7" s="372"/>
      <c r="JSF7" s="372"/>
      <c r="JSG7" s="372"/>
      <c r="JSH7" s="372"/>
      <c r="JSI7" s="372"/>
      <c r="JSJ7" s="372"/>
      <c r="JSK7" s="372"/>
      <c r="JSL7" s="372"/>
      <c r="JSM7" s="372"/>
      <c r="JSN7" s="372"/>
      <c r="JSO7" s="372"/>
      <c r="JSP7" s="372"/>
      <c r="JSQ7" s="372"/>
      <c r="JSR7" s="372"/>
      <c r="JSS7" s="372"/>
      <c r="JST7" s="372"/>
      <c r="JSU7" s="372"/>
      <c r="JSV7" s="372"/>
      <c r="JSW7" s="372"/>
      <c r="JSX7" s="372"/>
      <c r="JSY7" s="372"/>
      <c r="JSZ7" s="372"/>
      <c r="JTA7" s="372"/>
      <c r="JTB7" s="372"/>
      <c r="JTC7" s="372"/>
      <c r="JTD7" s="372"/>
      <c r="JTE7" s="372"/>
      <c r="JTF7" s="372"/>
      <c r="JTG7" s="372"/>
      <c r="JTH7" s="372"/>
      <c r="JTI7" s="372"/>
      <c r="JTJ7" s="372"/>
      <c r="JTK7" s="372"/>
      <c r="JTL7" s="372"/>
      <c r="JTM7" s="372"/>
      <c r="JTN7" s="372"/>
      <c r="JTO7" s="372"/>
      <c r="JTP7" s="372"/>
      <c r="JTQ7" s="372"/>
      <c r="JTR7" s="372"/>
      <c r="JTS7" s="372"/>
      <c r="JTT7" s="372"/>
      <c r="JTU7" s="372"/>
      <c r="JTV7" s="372"/>
      <c r="JTW7" s="372"/>
      <c r="JTX7" s="372"/>
      <c r="JTY7" s="372"/>
      <c r="JTZ7" s="372"/>
      <c r="JUA7" s="372"/>
      <c r="JUB7" s="372"/>
      <c r="JUC7" s="372"/>
      <c r="JUD7" s="372"/>
      <c r="JUE7" s="372"/>
      <c r="JUF7" s="372"/>
      <c r="JUG7" s="372"/>
      <c r="JUH7" s="372"/>
      <c r="JUI7" s="372"/>
      <c r="JUJ7" s="372"/>
      <c r="JUK7" s="372"/>
      <c r="JUL7" s="372"/>
      <c r="JUM7" s="372"/>
      <c r="JUN7" s="372"/>
      <c r="JUO7" s="372"/>
      <c r="JUP7" s="372"/>
      <c r="JUQ7" s="372"/>
      <c r="JUR7" s="372"/>
      <c r="JUS7" s="372"/>
      <c r="JUT7" s="372"/>
      <c r="JUU7" s="372"/>
      <c r="JUV7" s="372"/>
      <c r="JUW7" s="372"/>
      <c r="JUX7" s="372"/>
      <c r="JUY7" s="372"/>
      <c r="JUZ7" s="372"/>
      <c r="JVA7" s="372"/>
      <c r="JVB7" s="372"/>
      <c r="JVC7" s="372"/>
      <c r="JVD7" s="372"/>
      <c r="JVE7" s="372"/>
      <c r="JVF7" s="372"/>
      <c r="JVG7" s="372"/>
      <c r="JVH7" s="372"/>
      <c r="JVI7" s="372"/>
      <c r="JVJ7" s="372"/>
      <c r="JVK7" s="372"/>
      <c r="JVL7" s="372"/>
      <c r="JVM7" s="372"/>
      <c r="JVN7" s="372"/>
      <c r="JVO7" s="372"/>
      <c r="JVP7" s="372"/>
      <c r="JVQ7" s="372"/>
      <c r="JVR7" s="372"/>
      <c r="JVS7" s="372"/>
      <c r="JVT7" s="372"/>
      <c r="JVU7" s="372"/>
      <c r="JVV7" s="372"/>
      <c r="JVW7" s="372"/>
      <c r="JVX7" s="372"/>
      <c r="JVY7" s="372"/>
      <c r="JVZ7" s="372"/>
      <c r="JWA7" s="372"/>
      <c r="JWB7" s="372"/>
      <c r="JWC7" s="372"/>
      <c r="JWD7" s="372"/>
      <c r="JWE7" s="372"/>
      <c r="JWF7" s="372"/>
      <c r="JWG7" s="372"/>
      <c r="JWH7" s="372"/>
      <c r="JWI7" s="372"/>
      <c r="JWJ7" s="372"/>
      <c r="JWK7" s="372"/>
      <c r="JWL7" s="372"/>
      <c r="JWM7" s="372"/>
      <c r="JWN7" s="372"/>
      <c r="JWO7" s="372"/>
      <c r="JWP7" s="372"/>
      <c r="JWQ7" s="372"/>
      <c r="JWR7" s="372"/>
      <c r="JWS7" s="372"/>
      <c r="JWT7" s="372"/>
      <c r="JWU7" s="372"/>
      <c r="JWV7" s="372"/>
      <c r="JWW7" s="372"/>
      <c r="JWX7" s="372"/>
      <c r="JWY7" s="372"/>
      <c r="JWZ7" s="372"/>
      <c r="JXA7" s="372"/>
      <c r="JXB7" s="372"/>
      <c r="JXC7" s="372"/>
      <c r="JXD7" s="372"/>
      <c r="JXE7" s="372"/>
      <c r="JXF7" s="372"/>
      <c r="JXG7" s="372"/>
      <c r="JXH7" s="372"/>
      <c r="JXI7" s="372"/>
      <c r="JXJ7" s="372"/>
      <c r="JXK7" s="372"/>
      <c r="JXL7" s="372"/>
      <c r="JXM7" s="372"/>
      <c r="JXN7" s="372"/>
      <c r="JXO7" s="372"/>
      <c r="JXP7" s="372"/>
      <c r="JXQ7" s="372"/>
      <c r="JXR7" s="372"/>
      <c r="JXS7" s="372"/>
      <c r="JXT7" s="372"/>
      <c r="JXU7" s="372"/>
      <c r="JXV7" s="372"/>
      <c r="JXW7" s="372"/>
      <c r="JXX7" s="372"/>
      <c r="JXY7" s="372"/>
      <c r="JXZ7" s="372"/>
      <c r="JYA7" s="372"/>
      <c r="JYB7" s="372"/>
      <c r="JYC7" s="372"/>
      <c r="JYD7" s="372"/>
      <c r="JYE7" s="372"/>
      <c r="JYF7" s="372"/>
      <c r="JYG7" s="372"/>
      <c r="JYH7" s="372"/>
      <c r="JYI7" s="372"/>
      <c r="JYJ7" s="372"/>
      <c r="JYK7" s="372"/>
      <c r="JYL7" s="372"/>
      <c r="JYM7" s="372"/>
      <c r="JYN7" s="372"/>
      <c r="JYO7" s="372"/>
      <c r="JYP7" s="372"/>
      <c r="JYQ7" s="372"/>
      <c r="JYR7" s="372"/>
      <c r="JYS7" s="372"/>
      <c r="JYT7" s="372"/>
      <c r="JYU7" s="372"/>
      <c r="JYV7" s="372"/>
      <c r="JYW7" s="372"/>
      <c r="JYX7" s="372"/>
      <c r="JYY7" s="372"/>
      <c r="JYZ7" s="372"/>
      <c r="JZA7" s="372"/>
      <c r="JZB7" s="372"/>
      <c r="JZC7" s="372"/>
      <c r="JZD7" s="372"/>
      <c r="JZE7" s="372"/>
      <c r="JZF7" s="372"/>
      <c r="JZG7" s="372"/>
      <c r="JZH7" s="372"/>
      <c r="JZI7" s="372"/>
      <c r="JZJ7" s="372"/>
      <c r="JZK7" s="372"/>
      <c r="JZL7" s="372"/>
      <c r="JZM7" s="372"/>
      <c r="JZN7" s="372"/>
      <c r="JZO7" s="372"/>
      <c r="JZP7" s="372"/>
      <c r="JZQ7" s="372"/>
      <c r="JZR7" s="372"/>
      <c r="JZS7" s="372"/>
      <c r="JZT7" s="372"/>
      <c r="JZU7" s="372"/>
      <c r="JZV7" s="372"/>
      <c r="JZW7" s="372"/>
      <c r="JZX7" s="372"/>
      <c r="JZY7" s="372"/>
      <c r="JZZ7" s="372"/>
      <c r="KAA7" s="372"/>
      <c r="KAB7" s="372"/>
      <c r="KAC7" s="372"/>
      <c r="KAD7" s="372"/>
      <c r="KAE7" s="372"/>
      <c r="KAF7" s="372"/>
      <c r="KAG7" s="372"/>
      <c r="KAH7" s="372"/>
      <c r="KAI7" s="372"/>
      <c r="KAJ7" s="372"/>
      <c r="KAK7" s="372"/>
      <c r="KAL7" s="372"/>
      <c r="KAM7" s="372"/>
      <c r="KAN7" s="372"/>
      <c r="KAO7" s="372"/>
      <c r="KAP7" s="372"/>
      <c r="KAQ7" s="372"/>
      <c r="KAR7" s="372"/>
      <c r="KAS7" s="372"/>
      <c r="KAT7" s="372"/>
      <c r="KAU7" s="372"/>
      <c r="KAV7" s="372"/>
      <c r="KAW7" s="372"/>
      <c r="KAX7" s="372"/>
      <c r="KAY7" s="372"/>
      <c r="KAZ7" s="372"/>
      <c r="KBA7" s="372"/>
      <c r="KBB7" s="372"/>
      <c r="KBC7" s="372"/>
      <c r="KBD7" s="372"/>
      <c r="KBE7" s="372"/>
      <c r="KBF7" s="372"/>
      <c r="KBG7" s="372"/>
      <c r="KBH7" s="372"/>
      <c r="KBI7" s="372"/>
      <c r="KBJ7" s="372"/>
      <c r="KBK7" s="372"/>
      <c r="KBL7" s="372"/>
      <c r="KBM7" s="372"/>
      <c r="KBN7" s="372"/>
      <c r="KBO7" s="372"/>
      <c r="KBP7" s="372"/>
      <c r="KBQ7" s="372"/>
      <c r="KBR7" s="372"/>
      <c r="KBS7" s="372"/>
      <c r="KBT7" s="372"/>
      <c r="KBU7" s="372"/>
      <c r="KBV7" s="372"/>
      <c r="KBW7" s="372"/>
      <c r="KBX7" s="372"/>
      <c r="KBY7" s="372"/>
      <c r="KBZ7" s="372"/>
      <c r="KCA7" s="372"/>
      <c r="KCB7" s="372"/>
      <c r="KCC7" s="372"/>
      <c r="KCD7" s="372"/>
      <c r="KCE7" s="372"/>
      <c r="KCF7" s="372"/>
      <c r="KCG7" s="372"/>
      <c r="KCH7" s="372"/>
      <c r="KCI7" s="372"/>
      <c r="KCJ7" s="372"/>
      <c r="KCK7" s="372"/>
      <c r="KCL7" s="372"/>
      <c r="KCM7" s="372"/>
      <c r="KCN7" s="372"/>
      <c r="KCO7" s="372"/>
      <c r="KCP7" s="372"/>
      <c r="KCQ7" s="372"/>
      <c r="KCR7" s="372"/>
      <c r="KCS7" s="372"/>
      <c r="KCT7" s="372"/>
      <c r="KCU7" s="372"/>
      <c r="KCV7" s="372"/>
      <c r="KCW7" s="372"/>
      <c r="KCX7" s="372"/>
      <c r="KCY7" s="372"/>
      <c r="KCZ7" s="372"/>
      <c r="KDA7" s="372"/>
      <c r="KDB7" s="372"/>
      <c r="KDC7" s="372"/>
      <c r="KDD7" s="372"/>
      <c r="KDE7" s="372"/>
      <c r="KDF7" s="372"/>
      <c r="KDG7" s="372"/>
      <c r="KDH7" s="372"/>
      <c r="KDI7" s="372"/>
      <c r="KDJ7" s="372"/>
      <c r="KDK7" s="372"/>
      <c r="KDL7" s="372"/>
      <c r="KDM7" s="372"/>
      <c r="KDN7" s="372"/>
      <c r="KDO7" s="372"/>
      <c r="KDP7" s="372"/>
      <c r="KDQ7" s="372"/>
      <c r="KDR7" s="372"/>
      <c r="KDS7" s="372"/>
      <c r="KDT7" s="372"/>
      <c r="KDU7" s="372"/>
      <c r="KDV7" s="372"/>
      <c r="KDW7" s="372"/>
      <c r="KDX7" s="372"/>
      <c r="KDY7" s="372"/>
      <c r="KDZ7" s="372"/>
      <c r="KEA7" s="372"/>
      <c r="KEB7" s="372"/>
      <c r="KEC7" s="372"/>
      <c r="KED7" s="372"/>
      <c r="KEE7" s="372"/>
      <c r="KEF7" s="372"/>
      <c r="KEG7" s="372"/>
      <c r="KEH7" s="372"/>
      <c r="KEI7" s="372"/>
      <c r="KEJ7" s="372"/>
      <c r="KEK7" s="372"/>
      <c r="KEL7" s="372"/>
      <c r="KEM7" s="372"/>
      <c r="KEN7" s="372"/>
      <c r="KEO7" s="372"/>
      <c r="KEP7" s="372"/>
      <c r="KEQ7" s="372"/>
      <c r="KER7" s="372"/>
      <c r="KES7" s="372"/>
      <c r="KET7" s="372"/>
      <c r="KEU7" s="372"/>
      <c r="KEV7" s="372"/>
      <c r="KEW7" s="372"/>
      <c r="KEX7" s="372"/>
      <c r="KEY7" s="372"/>
      <c r="KEZ7" s="372"/>
      <c r="KFA7" s="372"/>
      <c r="KFB7" s="372"/>
      <c r="KFC7" s="372"/>
      <c r="KFD7" s="372"/>
      <c r="KFE7" s="372"/>
      <c r="KFF7" s="372"/>
      <c r="KFG7" s="372"/>
      <c r="KFH7" s="372"/>
      <c r="KFI7" s="372"/>
      <c r="KFJ7" s="372"/>
      <c r="KFK7" s="372"/>
      <c r="KFL7" s="372"/>
      <c r="KFM7" s="372"/>
      <c r="KFN7" s="372"/>
      <c r="KFO7" s="372"/>
      <c r="KFP7" s="372"/>
      <c r="KFQ7" s="372"/>
      <c r="KFR7" s="372"/>
      <c r="KFS7" s="372"/>
      <c r="KFT7" s="372"/>
      <c r="KFU7" s="372"/>
      <c r="KFV7" s="372"/>
      <c r="KFW7" s="372"/>
      <c r="KFX7" s="372"/>
      <c r="KFY7" s="372"/>
      <c r="KFZ7" s="372"/>
      <c r="KGA7" s="372"/>
      <c r="KGB7" s="372"/>
      <c r="KGC7" s="372"/>
      <c r="KGD7" s="372"/>
      <c r="KGE7" s="372"/>
      <c r="KGF7" s="372"/>
      <c r="KGG7" s="372"/>
      <c r="KGH7" s="372"/>
      <c r="KGI7" s="372"/>
      <c r="KGJ7" s="372"/>
      <c r="KGK7" s="372"/>
      <c r="KGL7" s="372"/>
      <c r="KGM7" s="372"/>
      <c r="KGN7" s="372"/>
      <c r="KGO7" s="372"/>
      <c r="KGP7" s="372"/>
      <c r="KGQ7" s="372"/>
      <c r="KGR7" s="372"/>
      <c r="KGS7" s="372"/>
      <c r="KGT7" s="372"/>
      <c r="KGU7" s="372"/>
      <c r="KGV7" s="372"/>
      <c r="KGW7" s="372"/>
      <c r="KGX7" s="372"/>
      <c r="KGY7" s="372"/>
      <c r="KGZ7" s="372"/>
      <c r="KHA7" s="372"/>
      <c r="KHB7" s="372"/>
      <c r="KHC7" s="372"/>
      <c r="KHD7" s="372"/>
      <c r="KHE7" s="372"/>
      <c r="KHF7" s="372"/>
      <c r="KHG7" s="372"/>
      <c r="KHH7" s="372"/>
      <c r="KHI7" s="372"/>
      <c r="KHJ7" s="372"/>
      <c r="KHK7" s="372"/>
      <c r="KHL7" s="372"/>
      <c r="KHM7" s="372"/>
      <c r="KHN7" s="372"/>
      <c r="KHO7" s="372"/>
      <c r="KHP7" s="372"/>
      <c r="KHQ7" s="372"/>
      <c r="KHR7" s="372"/>
      <c r="KHS7" s="372"/>
      <c r="KHT7" s="372"/>
      <c r="KHU7" s="372"/>
      <c r="KHV7" s="372"/>
      <c r="KHW7" s="372"/>
      <c r="KHX7" s="372"/>
      <c r="KHY7" s="372"/>
      <c r="KHZ7" s="372"/>
      <c r="KIA7" s="372"/>
      <c r="KIB7" s="372"/>
      <c r="KIC7" s="372"/>
      <c r="KID7" s="372"/>
      <c r="KIE7" s="372"/>
      <c r="KIF7" s="372"/>
      <c r="KIG7" s="372"/>
      <c r="KIH7" s="372"/>
      <c r="KII7" s="372"/>
      <c r="KIJ7" s="372"/>
      <c r="KIK7" s="372"/>
      <c r="KIL7" s="372"/>
      <c r="KIM7" s="372"/>
      <c r="KIN7" s="372"/>
      <c r="KIO7" s="372"/>
      <c r="KIP7" s="372"/>
      <c r="KIQ7" s="372"/>
      <c r="KIR7" s="372"/>
      <c r="KIS7" s="372"/>
      <c r="KIT7" s="372"/>
      <c r="KIU7" s="372"/>
      <c r="KIV7" s="372"/>
      <c r="KIW7" s="372"/>
      <c r="KIX7" s="372"/>
      <c r="KIY7" s="372"/>
      <c r="KIZ7" s="372"/>
      <c r="KJA7" s="372"/>
      <c r="KJB7" s="372"/>
      <c r="KJC7" s="372"/>
      <c r="KJD7" s="372"/>
      <c r="KJE7" s="372"/>
      <c r="KJF7" s="372"/>
      <c r="KJG7" s="372"/>
      <c r="KJH7" s="372"/>
      <c r="KJI7" s="372"/>
      <c r="KJJ7" s="372"/>
      <c r="KJK7" s="372"/>
      <c r="KJL7" s="372"/>
      <c r="KJM7" s="372"/>
      <c r="KJN7" s="372"/>
      <c r="KJO7" s="372"/>
      <c r="KJP7" s="372"/>
      <c r="KJQ7" s="372"/>
      <c r="KJR7" s="372"/>
      <c r="KJS7" s="372"/>
      <c r="KJT7" s="372"/>
      <c r="KJU7" s="372"/>
      <c r="KJV7" s="372"/>
      <c r="KJW7" s="372"/>
      <c r="KJX7" s="372"/>
      <c r="KJY7" s="372"/>
      <c r="KJZ7" s="372"/>
      <c r="KKA7" s="372"/>
      <c r="KKB7" s="372"/>
      <c r="KKC7" s="372"/>
      <c r="KKD7" s="372"/>
      <c r="KKE7" s="372"/>
      <c r="KKF7" s="372"/>
      <c r="KKG7" s="372"/>
      <c r="KKH7" s="372"/>
      <c r="KKI7" s="372"/>
      <c r="KKJ7" s="372"/>
      <c r="KKK7" s="372"/>
      <c r="KKL7" s="372"/>
      <c r="KKM7" s="372"/>
      <c r="KKN7" s="372"/>
      <c r="KKO7" s="372"/>
      <c r="KKP7" s="372"/>
      <c r="KKQ7" s="372"/>
      <c r="KKR7" s="372"/>
      <c r="KKS7" s="372"/>
      <c r="KKT7" s="372"/>
      <c r="KKU7" s="372"/>
      <c r="KKV7" s="372"/>
      <c r="KKW7" s="372"/>
      <c r="KKX7" s="372"/>
      <c r="KKY7" s="372"/>
      <c r="KKZ7" s="372"/>
      <c r="KLA7" s="372"/>
      <c r="KLB7" s="372"/>
      <c r="KLC7" s="372"/>
      <c r="KLD7" s="372"/>
      <c r="KLE7" s="372"/>
      <c r="KLF7" s="372"/>
      <c r="KLG7" s="372"/>
      <c r="KLH7" s="372"/>
      <c r="KLI7" s="372"/>
      <c r="KLJ7" s="372"/>
      <c r="KLK7" s="372"/>
      <c r="KLL7" s="372"/>
      <c r="KLM7" s="372"/>
      <c r="KLN7" s="372"/>
      <c r="KLO7" s="372"/>
      <c r="KLP7" s="372"/>
      <c r="KLQ7" s="372"/>
      <c r="KLR7" s="372"/>
      <c r="KLS7" s="372"/>
      <c r="KLT7" s="372"/>
      <c r="KLU7" s="372"/>
      <c r="KLV7" s="372"/>
      <c r="KLW7" s="372"/>
      <c r="KLX7" s="372"/>
      <c r="KLY7" s="372"/>
      <c r="KLZ7" s="372"/>
      <c r="KMA7" s="372"/>
      <c r="KMB7" s="372"/>
      <c r="KMC7" s="372"/>
      <c r="KMD7" s="372"/>
      <c r="KME7" s="372"/>
      <c r="KMF7" s="372"/>
      <c r="KMG7" s="372"/>
      <c r="KMH7" s="372"/>
      <c r="KMI7" s="372"/>
      <c r="KMJ7" s="372"/>
      <c r="KMK7" s="372"/>
      <c r="KML7" s="372"/>
      <c r="KMM7" s="372"/>
      <c r="KMN7" s="372"/>
      <c r="KMO7" s="372"/>
      <c r="KMP7" s="372"/>
      <c r="KMQ7" s="372"/>
      <c r="KMR7" s="372"/>
      <c r="KMS7" s="372"/>
      <c r="KMT7" s="372"/>
      <c r="KMU7" s="372"/>
      <c r="KMV7" s="372"/>
      <c r="KMW7" s="372"/>
      <c r="KMX7" s="372"/>
      <c r="KMY7" s="372"/>
      <c r="KMZ7" s="372"/>
      <c r="KNA7" s="372"/>
      <c r="KNB7" s="372"/>
      <c r="KNC7" s="372"/>
      <c r="KND7" s="372"/>
      <c r="KNE7" s="372"/>
      <c r="KNF7" s="372"/>
      <c r="KNG7" s="372"/>
      <c r="KNH7" s="372"/>
      <c r="KNI7" s="372"/>
      <c r="KNJ7" s="372"/>
      <c r="KNK7" s="372"/>
      <c r="KNL7" s="372"/>
      <c r="KNM7" s="372"/>
      <c r="KNN7" s="372"/>
      <c r="KNO7" s="372"/>
      <c r="KNP7" s="372"/>
      <c r="KNQ7" s="372"/>
      <c r="KNR7" s="372"/>
      <c r="KNS7" s="372"/>
      <c r="KNT7" s="372"/>
      <c r="KNU7" s="372"/>
      <c r="KNV7" s="372"/>
      <c r="KNW7" s="372"/>
      <c r="KNX7" s="372"/>
      <c r="KNY7" s="372"/>
      <c r="KNZ7" s="372"/>
      <c r="KOA7" s="372"/>
      <c r="KOB7" s="372"/>
      <c r="KOC7" s="372"/>
      <c r="KOD7" s="372"/>
      <c r="KOE7" s="372"/>
      <c r="KOF7" s="372"/>
      <c r="KOG7" s="372"/>
      <c r="KOH7" s="372"/>
      <c r="KOI7" s="372"/>
      <c r="KOJ7" s="372"/>
      <c r="KOK7" s="372"/>
      <c r="KOL7" s="372"/>
      <c r="KOM7" s="372"/>
      <c r="KON7" s="372"/>
      <c r="KOO7" s="372"/>
      <c r="KOP7" s="372"/>
      <c r="KOQ7" s="372"/>
      <c r="KOR7" s="372"/>
      <c r="KOS7" s="372"/>
      <c r="KOT7" s="372"/>
      <c r="KOU7" s="372"/>
      <c r="KOV7" s="372"/>
      <c r="KOW7" s="372"/>
      <c r="KOX7" s="372"/>
      <c r="KOY7" s="372"/>
      <c r="KOZ7" s="372"/>
      <c r="KPA7" s="372"/>
      <c r="KPB7" s="372"/>
      <c r="KPC7" s="372"/>
      <c r="KPD7" s="372"/>
      <c r="KPE7" s="372"/>
      <c r="KPF7" s="372"/>
      <c r="KPG7" s="372"/>
      <c r="KPH7" s="372"/>
      <c r="KPI7" s="372"/>
      <c r="KPJ7" s="372"/>
      <c r="KPK7" s="372"/>
      <c r="KPL7" s="372"/>
      <c r="KPM7" s="372"/>
      <c r="KPN7" s="372"/>
      <c r="KPO7" s="372"/>
      <c r="KPP7" s="372"/>
      <c r="KPQ7" s="372"/>
      <c r="KPR7" s="372"/>
      <c r="KPS7" s="372"/>
      <c r="KPT7" s="372"/>
      <c r="KPU7" s="372"/>
      <c r="KPV7" s="372"/>
      <c r="KPW7" s="372"/>
      <c r="KPX7" s="372"/>
      <c r="KPY7" s="372"/>
      <c r="KPZ7" s="372"/>
      <c r="KQA7" s="372"/>
      <c r="KQB7" s="372"/>
      <c r="KQC7" s="372"/>
      <c r="KQD7" s="372"/>
      <c r="KQE7" s="372"/>
      <c r="KQF7" s="372"/>
      <c r="KQG7" s="372"/>
      <c r="KQH7" s="372"/>
      <c r="KQI7" s="372"/>
      <c r="KQJ7" s="372"/>
      <c r="KQK7" s="372"/>
      <c r="KQL7" s="372"/>
      <c r="KQM7" s="372"/>
      <c r="KQN7" s="372"/>
      <c r="KQO7" s="372"/>
      <c r="KQP7" s="372"/>
      <c r="KQQ7" s="372"/>
      <c r="KQR7" s="372"/>
      <c r="KQS7" s="372"/>
      <c r="KQT7" s="372"/>
      <c r="KQU7" s="372"/>
      <c r="KQV7" s="372"/>
      <c r="KQW7" s="372"/>
      <c r="KQX7" s="372"/>
      <c r="KQY7" s="372"/>
      <c r="KQZ7" s="372"/>
      <c r="KRA7" s="372"/>
      <c r="KRB7" s="372"/>
      <c r="KRC7" s="372"/>
      <c r="KRD7" s="372"/>
      <c r="KRE7" s="372"/>
      <c r="KRF7" s="372"/>
      <c r="KRG7" s="372"/>
      <c r="KRH7" s="372"/>
      <c r="KRI7" s="372"/>
      <c r="KRJ7" s="372"/>
      <c r="KRK7" s="372"/>
      <c r="KRL7" s="372"/>
      <c r="KRM7" s="372"/>
      <c r="KRN7" s="372"/>
      <c r="KRO7" s="372"/>
      <c r="KRP7" s="372"/>
      <c r="KRQ7" s="372"/>
      <c r="KRR7" s="372"/>
      <c r="KRS7" s="372"/>
      <c r="KRT7" s="372"/>
      <c r="KRU7" s="372"/>
      <c r="KRV7" s="372"/>
      <c r="KRW7" s="372"/>
      <c r="KRX7" s="372"/>
      <c r="KRY7" s="372"/>
      <c r="KRZ7" s="372"/>
      <c r="KSA7" s="372"/>
      <c r="KSB7" s="372"/>
      <c r="KSC7" s="372"/>
      <c r="KSD7" s="372"/>
      <c r="KSE7" s="372"/>
      <c r="KSF7" s="372"/>
      <c r="KSG7" s="372"/>
      <c r="KSH7" s="372"/>
      <c r="KSI7" s="372"/>
      <c r="KSJ7" s="372"/>
      <c r="KSK7" s="372"/>
      <c r="KSL7" s="372"/>
      <c r="KSM7" s="372"/>
      <c r="KSN7" s="372"/>
      <c r="KSO7" s="372"/>
      <c r="KSP7" s="372"/>
      <c r="KSQ7" s="372"/>
      <c r="KSR7" s="372"/>
      <c r="KSS7" s="372"/>
      <c r="KST7" s="372"/>
      <c r="KSU7" s="372"/>
      <c r="KSV7" s="372"/>
      <c r="KSW7" s="372"/>
      <c r="KSX7" s="372"/>
      <c r="KSY7" s="372"/>
      <c r="KSZ7" s="372"/>
      <c r="KTA7" s="372"/>
      <c r="KTB7" s="372"/>
      <c r="KTC7" s="372"/>
      <c r="KTD7" s="372"/>
      <c r="KTE7" s="372"/>
      <c r="KTF7" s="372"/>
      <c r="KTG7" s="372"/>
      <c r="KTH7" s="372"/>
      <c r="KTI7" s="372"/>
      <c r="KTJ7" s="372"/>
      <c r="KTK7" s="372"/>
      <c r="KTL7" s="372"/>
      <c r="KTM7" s="372"/>
      <c r="KTN7" s="372"/>
      <c r="KTO7" s="372"/>
      <c r="KTP7" s="372"/>
      <c r="KTQ7" s="372"/>
      <c r="KTR7" s="372"/>
      <c r="KTS7" s="372"/>
      <c r="KTT7" s="372"/>
      <c r="KTU7" s="372"/>
      <c r="KTV7" s="372"/>
      <c r="KTW7" s="372"/>
      <c r="KTX7" s="372"/>
      <c r="KTY7" s="372"/>
      <c r="KTZ7" s="372"/>
      <c r="KUA7" s="372"/>
      <c r="KUB7" s="372"/>
      <c r="KUC7" s="372"/>
      <c r="KUD7" s="372"/>
      <c r="KUE7" s="372"/>
      <c r="KUF7" s="372"/>
      <c r="KUG7" s="372"/>
      <c r="KUH7" s="372"/>
      <c r="KUI7" s="372"/>
      <c r="KUJ7" s="372"/>
      <c r="KUK7" s="372"/>
      <c r="KUL7" s="372"/>
      <c r="KUM7" s="372"/>
      <c r="KUN7" s="372"/>
      <c r="KUO7" s="372"/>
      <c r="KUP7" s="372"/>
      <c r="KUQ7" s="372"/>
      <c r="KUR7" s="372"/>
      <c r="KUS7" s="372"/>
      <c r="KUT7" s="372"/>
      <c r="KUU7" s="372"/>
      <c r="KUV7" s="372"/>
      <c r="KUW7" s="372"/>
      <c r="KUX7" s="372"/>
      <c r="KUY7" s="372"/>
      <c r="KUZ7" s="372"/>
      <c r="KVA7" s="372"/>
      <c r="KVB7" s="372"/>
      <c r="KVC7" s="372"/>
      <c r="KVD7" s="372"/>
      <c r="KVE7" s="372"/>
      <c r="KVF7" s="372"/>
      <c r="KVG7" s="372"/>
      <c r="KVH7" s="372"/>
      <c r="KVI7" s="372"/>
      <c r="KVJ7" s="372"/>
      <c r="KVK7" s="372"/>
      <c r="KVL7" s="372"/>
      <c r="KVM7" s="372"/>
      <c r="KVN7" s="372"/>
      <c r="KVO7" s="372"/>
      <c r="KVP7" s="372"/>
      <c r="KVQ7" s="372"/>
      <c r="KVR7" s="372"/>
      <c r="KVS7" s="372"/>
      <c r="KVT7" s="372"/>
      <c r="KVU7" s="372"/>
      <c r="KVV7" s="372"/>
      <c r="KVW7" s="372"/>
      <c r="KVX7" s="372"/>
      <c r="KVY7" s="372"/>
      <c r="KVZ7" s="372"/>
      <c r="KWA7" s="372"/>
      <c r="KWB7" s="372"/>
      <c r="KWC7" s="372"/>
      <c r="KWD7" s="372"/>
      <c r="KWE7" s="372"/>
      <c r="KWF7" s="372"/>
      <c r="KWG7" s="372"/>
      <c r="KWH7" s="372"/>
      <c r="KWI7" s="372"/>
      <c r="KWJ7" s="372"/>
      <c r="KWK7" s="372"/>
      <c r="KWL7" s="372"/>
      <c r="KWM7" s="372"/>
      <c r="KWN7" s="372"/>
      <c r="KWO7" s="372"/>
      <c r="KWP7" s="372"/>
      <c r="KWQ7" s="372"/>
      <c r="KWR7" s="372"/>
      <c r="KWS7" s="372"/>
      <c r="KWT7" s="372"/>
      <c r="KWU7" s="372"/>
      <c r="KWV7" s="372"/>
      <c r="KWW7" s="372"/>
      <c r="KWX7" s="372"/>
      <c r="KWY7" s="372"/>
      <c r="KWZ7" s="372"/>
      <c r="KXA7" s="372"/>
      <c r="KXB7" s="372"/>
      <c r="KXC7" s="372"/>
      <c r="KXD7" s="372"/>
      <c r="KXE7" s="372"/>
      <c r="KXF7" s="372"/>
      <c r="KXG7" s="372"/>
      <c r="KXH7" s="372"/>
      <c r="KXI7" s="372"/>
      <c r="KXJ7" s="372"/>
      <c r="KXK7" s="372"/>
      <c r="KXL7" s="372"/>
      <c r="KXM7" s="372"/>
      <c r="KXN7" s="372"/>
      <c r="KXO7" s="372"/>
      <c r="KXP7" s="372"/>
      <c r="KXQ7" s="372"/>
      <c r="KXR7" s="372"/>
      <c r="KXS7" s="372"/>
      <c r="KXT7" s="372"/>
      <c r="KXU7" s="372"/>
      <c r="KXV7" s="372"/>
      <c r="KXW7" s="372"/>
      <c r="KXX7" s="372"/>
      <c r="KXY7" s="372"/>
      <c r="KXZ7" s="372"/>
      <c r="KYA7" s="372"/>
      <c r="KYB7" s="372"/>
      <c r="KYC7" s="372"/>
      <c r="KYD7" s="372"/>
      <c r="KYE7" s="372"/>
      <c r="KYF7" s="372"/>
      <c r="KYG7" s="372"/>
      <c r="KYH7" s="372"/>
      <c r="KYI7" s="372"/>
      <c r="KYJ7" s="372"/>
      <c r="KYK7" s="372"/>
      <c r="KYL7" s="372"/>
      <c r="KYM7" s="372"/>
      <c r="KYN7" s="372"/>
      <c r="KYO7" s="372"/>
      <c r="KYP7" s="372"/>
      <c r="KYQ7" s="372"/>
      <c r="KYR7" s="372"/>
      <c r="KYS7" s="372"/>
      <c r="KYT7" s="372"/>
      <c r="KYU7" s="372"/>
      <c r="KYV7" s="372"/>
      <c r="KYW7" s="372"/>
      <c r="KYX7" s="372"/>
      <c r="KYY7" s="372"/>
      <c r="KYZ7" s="372"/>
      <c r="KZA7" s="372"/>
      <c r="KZB7" s="372"/>
      <c r="KZC7" s="372"/>
      <c r="KZD7" s="372"/>
      <c r="KZE7" s="372"/>
      <c r="KZF7" s="372"/>
      <c r="KZG7" s="372"/>
      <c r="KZH7" s="372"/>
      <c r="KZI7" s="372"/>
      <c r="KZJ7" s="372"/>
      <c r="KZK7" s="372"/>
      <c r="KZL7" s="372"/>
      <c r="KZM7" s="372"/>
      <c r="KZN7" s="372"/>
      <c r="KZO7" s="372"/>
      <c r="KZP7" s="372"/>
      <c r="KZQ7" s="372"/>
      <c r="KZR7" s="372"/>
      <c r="KZS7" s="372"/>
      <c r="KZT7" s="372"/>
      <c r="KZU7" s="372"/>
      <c r="KZV7" s="372"/>
      <c r="KZW7" s="372"/>
      <c r="KZX7" s="372"/>
      <c r="KZY7" s="372"/>
      <c r="KZZ7" s="372"/>
      <c r="LAA7" s="372"/>
      <c r="LAB7" s="372"/>
      <c r="LAC7" s="372"/>
      <c r="LAD7" s="372"/>
      <c r="LAE7" s="372"/>
      <c r="LAF7" s="372"/>
      <c r="LAG7" s="372"/>
      <c r="LAH7" s="372"/>
      <c r="LAI7" s="372"/>
      <c r="LAJ7" s="372"/>
      <c r="LAK7" s="372"/>
      <c r="LAL7" s="372"/>
      <c r="LAM7" s="372"/>
      <c r="LAN7" s="372"/>
      <c r="LAO7" s="372"/>
      <c r="LAP7" s="372"/>
      <c r="LAQ7" s="372"/>
      <c r="LAR7" s="372"/>
      <c r="LAS7" s="372"/>
      <c r="LAT7" s="372"/>
      <c r="LAU7" s="372"/>
      <c r="LAV7" s="372"/>
      <c r="LAW7" s="372"/>
      <c r="LAX7" s="372"/>
      <c r="LAY7" s="372"/>
      <c r="LAZ7" s="372"/>
      <c r="LBA7" s="372"/>
      <c r="LBB7" s="372"/>
      <c r="LBC7" s="372"/>
      <c r="LBD7" s="372"/>
      <c r="LBE7" s="372"/>
      <c r="LBF7" s="372"/>
      <c r="LBG7" s="372"/>
      <c r="LBH7" s="372"/>
      <c r="LBI7" s="372"/>
      <c r="LBJ7" s="372"/>
      <c r="LBK7" s="372"/>
      <c r="LBL7" s="372"/>
      <c r="LBM7" s="372"/>
      <c r="LBN7" s="372"/>
      <c r="LBO7" s="372"/>
      <c r="LBP7" s="372"/>
      <c r="LBQ7" s="372"/>
      <c r="LBR7" s="372"/>
      <c r="LBS7" s="372"/>
      <c r="LBT7" s="372"/>
      <c r="LBU7" s="372"/>
      <c r="LBV7" s="372"/>
      <c r="LBW7" s="372"/>
      <c r="LBX7" s="372"/>
      <c r="LBY7" s="372"/>
      <c r="LBZ7" s="372"/>
      <c r="LCA7" s="372"/>
      <c r="LCB7" s="372"/>
      <c r="LCC7" s="372"/>
      <c r="LCD7" s="372"/>
      <c r="LCE7" s="372"/>
      <c r="LCF7" s="372"/>
      <c r="LCG7" s="372"/>
      <c r="LCH7" s="372"/>
      <c r="LCI7" s="372"/>
      <c r="LCJ7" s="372"/>
      <c r="LCK7" s="372"/>
      <c r="LCL7" s="372"/>
      <c r="LCM7" s="372"/>
      <c r="LCN7" s="372"/>
      <c r="LCO7" s="372"/>
      <c r="LCP7" s="372"/>
      <c r="LCQ7" s="372"/>
      <c r="LCR7" s="372"/>
      <c r="LCS7" s="372"/>
      <c r="LCT7" s="372"/>
      <c r="LCU7" s="372"/>
      <c r="LCV7" s="372"/>
      <c r="LCW7" s="372"/>
      <c r="LCX7" s="372"/>
      <c r="LCY7" s="372"/>
      <c r="LCZ7" s="372"/>
      <c r="LDA7" s="372"/>
      <c r="LDB7" s="372"/>
      <c r="LDC7" s="372"/>
      <c r="LDD7" s="372"/>
      <c r="LDE7" s="372"/>
      <c r="LDF7" s="372"/>
      <c r="LDG7" s="372"/>
      <c r="LDH7" s="372"/>
      <c r="LDI7" s="372"/>
      <c r="LDJ7" s="372"/>
      <c r="LDK7" s="372"/>
      <c r="LDL7" s="372"/>
      <c r="LDM7" s="372"/>
      <c r="LDN7" s="372"/>
      <c r="LDO7" s="372"/>
      <c r="LDP7" s="372"/>
      <c r="LDQ7" s="372"/>
      <c r="LDR7" s="372"/>
      <c r="LDS7" s="372"/>
      <c r="LDT7" s="372"/>
      <c r="LDU7" s="372"/>
      <c r="LDV7" s="372"/>
      <c r="LDW7" s="372"/>
      <c r="LDX7" s="372"/>
      <c r="LDY7" s="372"/>
      <c r="LDZ7" s="372"/>
      <c r="LEA7" s="372"/>
      <c r="LEB7" s="372"/>
      <c r="LEC7" s="372"/>
      <c r="LED7" s="372"/>
      <c r="LEE7" s="372"/>
      <c r="LEF7" s="372"/>
      <c r="LEG7" s="372"/>
      <c r="LEH7" s="372"/>
      <c r="LEI7" s="372"/>
      <c r="LEJ7" s="372"/>
      <c r="LEK7" s="372"/>
      <c r="LEL7" s="372"/>
      <c r="LEM7" s="372"/>
      <c r="LEN7" s="372"/>
      <c r="LEO7" s="372"/>
      <c r="LEP7" s="372"/>
      <c r="LEQ7" s="372"/>
      <c r="LER7" s="372"/>
      <c r="LES7" s="372"/>
      <c r="LET7" s="372"/>
      <c r="LEU7" s="372"/>
      <c r="LEV7" s="372"/>
      <c r="LEW7" s="372"/>
      <c r="LEX7" s="372"/>
      <c r="LEY7" s="372"/>
      <c r="LEZ7" s="372"/>
      <c r="LFA7" s="372"/>
      <c r="LFB7" s="372"/>
      <c r="LFC7" s="372"/>
      <c r="LFD7" s="372"/>
      <c r="LFE7" s="372"/>
      <c r="LFF7" s="372"/>
      <c r="LFG7" s="372"/>
      <c r="LFH7" s="372"/>
      <c r="LFI7" s="372"/>
      <c r="LFJ7" s="372"/>
      <c r="LFK7" s="372"/>
      <c r="LFL7" s="372"/>
      <c r="LFM7" s="372"/>
      <c r="LFN7" s="372"/>
      <c r="LFO7" s="372"/>
      <c r="LFP7" s="372"/>
      <c r="LFQ7" s="372"/>
      <c r="LFR7" s="372"/>
      <c r="LFS7" s="372"/>
      <c r="LFT7" s="372"/>
      <c r="LFU7" s="372"/>
      <c r="LFV7" s="372"/>
      <c r="LFW7" s="372"/>
      <c r="LFX7" s="372"/>
      <c r="LFY7" s="372"/>
      <c r="LFZ7" s="372"/>
      <c r="LGA7" s="372"/>
      <c r="LGB7" s="372"/>
      <c r="LGC7" s="372"/>
      <c r="LGD7" s="372"/>
      <c r="LGE7" s="372"/>
      <c r="LGF7" s="372"/>
      <c r="LGG7" s="372"/>
      <c r="LGH7" s="372"/>
      <c r="LGI7" s="372"/>
      <c r="LGJ7" s="372"/>
      <c r="LGK7" s="372"/>
      <c r="LGL7" s="372"/>
      <c r="LGM7" s="372"/>
      <c r="LGN7" s="372"/>
      <c r="LGO7" s="372"/>
      <c r="LGP7" s="372"/>
      <c r="LGQ7" s="372"/>
      <c r="LGR7" s="372"/>
      <c r="LGS7" s="372"/>
      <c r="LGT7" s="372"/>
      <c r="LGU7" s="372"/>
      <c r="LGV7" s="372"/>
      <c r="LGW7" s="372"/>
      <c r="LGX7" s="372"/>
      <c r="LGY7" s="372"/>
      <c r="LGZ7" s="372"/>
      <c r="LHA7" s="372"/>
      <c r="LHB7" s="372"/>
      <c r="LHC7" s="372"/>
      <c r="LHD7" s="372"/>
      <c r="LHE7" s="372"/>
      <c r="LHF7" s="372"/>
      <c r="LHG7" s="372"/>
      <c r="LHH7" s="372"/>
      <c r="LHI7" s="372"/>
      <c r="LHJ7" s="372"/>
      <c r="LHK7" s="372"/>
      <c r="LHL7" s="372"/>
      <c r="LHM7" s="372"/>
      <c r="LHN7" s="372"/>
      <c r="LHO7" s="372"/>
      <c r="LHP7" s="372"/>
      <c r="LHQ7" s="372"/>
      <c r="LHR7" s="372"/>
      <c r="LHS7" s="372"/>
      <c r="LHT7" s="372"/>
      <c r="LHU7" s="372"/>
      <c r="LHV7" s="372"/>
      <c r="LHW7" s="372"/>
      <c r="LHX7" s="372"/>
      <c r="LHY7" s="372"/>
      <c r="LHZ7" s="372"/>
      <c r="LIA7" s="372"/>
      <c r="LIB7" s="372"/>
      <c r="LIC7" s="372"/>
      <c r="LID7" s="372"/>
      <c r="LIE7" s="372"/>
      <c r="LIF7" s="372"/>
      <c r="LIG7" s="372"/>
      <c r="LIH7" s="372"/>
      <c r="LII7" s="372"/>
      <c r="LIJ7" s="372"/>
      <c r="LIK7" s="372"/>
      <c r="LIL7" s="372"/>
      <c r="LIM7" s="372"/>
      <c r="LIN7" s="372"/>
      <c r="LIO7" s="372"/>
      <c r="LIP7" s="372"/>
      <c r="LIQ7" s="372"/>
      <c r="LIR7" s="372"/>
      <c r="LIS7" s="372"/>
      <c r="LIT7" s="372"/>
      <c r="LIU7" s="372"/>
      <c r="LIV7" s="372"/>
      <c r="LIW7" s="372"/>
      <c r="LIX7" s="372"/>
      <c r="LIY7" s="372"/>
      <c r="LIZ7" s="372"/>
      <c r="LJA7" s="372"/>
      <c r="LJB7" s="372"/>
      <c r="LJC7" s="372"/>
      <c r="LJD7" s="372"/>
      <c r="LJE7" s="372"/>
      <c r="LJF7" s="372"/>
      <c r="LJG7" s="372"/>
      <c r="LJH7" s="372"/>
      <c r="LJI7" s="372"/>
      <c r="LJJ7" s="372"/>
      <c r="LJK7" s="372"/>
      <c r="LJL7" s="372"/>
      <c r="LJM7" s="372"/>
      <c r="LJN7" s="372"/>
      <c r="LJO7" s="372"/>
      <c r="LJP7" s="372"/>
      <c r="LJQ7" s="372"/>
      <c r="LJR7" s="372"/>
      <c r="LJS7" s="372"/>
      <c r="LJT7" s="372"/>
      <c r="LJU7" s="372"/>
      <c r="LJV7" s="372"/>
      <c r="LJW7" s="372"/>
      <c r="LJX7" s="372"/>
      <c r="LJY7" s="372"/>
      <c r="LJZ7" s="372"/>
      <c r="LKA7" s="372"/>
      <c r="LKB7" s="372"/>
      <c r="LKC7" s="372"/>
      <c r="LKD7" s="372"/>
      <c r="LKE7" s="372"/>
      <c r="LKF7" s="372"/>
      <c r="LKG7" s="372"/>
      <c r="LKH7" s="372"/>
      <c r="LKI7" s="372"/>
      <c r="LKJ7" s="372"/>
      <c r="LKK7" s="372"/>
      <c r="LKL7" s="372"/>
      <c r="LKM7" s="372"/>
      <c r="LKN7" s="372"/>
      <c r="LKO7" s="372"/>
      <c r="LKP7" s="372"/>
      <c r="LKQ7" s="372"/>
      <c r="LKR7" s="372"/>
      <c r="LKS7" s="372"/>
      <c r="LKT7" s="372"/>
      <c r="LKU7" s="372"/>
      <c r="LKV7" s="372"/>
      <c r="LKW7" s="372"/>
      <c r="LKX7" s="372"/>
      <c r="LKY7" s="372"/>
      <c r="LKZ7" s="372"/>
      <c r="LLA7" s="372"/>
      <c r="LLB7" s="372"/>
      <c r="LLC7" s="372"/>
      <c r="LLD7" s="372"/>
      <c r="LLE7" s="372"/>
      <c r="LLF7" s="372"/>
      <c r="LLG7" s="372"/>
      <c r="LLH7" s="372"/>
      <c r="LLI7" s="372"/>
      <c r="LLJ7" s="372"/>
      <c r="LLK7" s="372"/>
      <c r="LLL7" s="372"/>
      <c r="LLM7" s="372"/>
      <c r="LLN7" s="372"/>
      <c r="LLO7" s="372"/>
      <c r="LLP7" s="372"/>
      <c r="LLQ7" s="372"/>
      <c r="LLR7" s="372"/>
      <c r="LLS7" s="372"/>
      <c r="LLT7" s="372"/>
      <c r="LLU7" s="372"/>
      <c r="LLV7" s="372"/>
      <c r="LLW7" s="372"/>
      <c r="LLX7" s="372"/>
      <c r="LLY7" s="372"/>
      <c r="LLZ7" s="372"/>
      <c r="LMA7" s="372"/>
      <c r="LMB7" s="372"/>
      <c r="LMC7" s="372"/>
      <c r="LMD7" s="372"/>
      <c r="LME7" s="372"/>
      <c r="LMF7" s="372"/>
      <c r="LMG7" s="372"/>
      <c r="LMH7" s="372"/>
      <c r="LMI7" s="372"/>
      <c r="LMJ7" s="372"/>
      <c r="LMK7" s="372"/>
      <c r="LML7" s="372"/>
      <c r="LMM7" s="372"/>
      <c r="LMN7" s="372"/>
      <c r="LMO7" s="372"/>
      <c r="LMP7" s="372"/>
      <c r="LMQ7" s="372"/>
      <c r="LMR7" s="372"/>
      <c r="LMS7" s="372"/>
      <c r="LMT7" s="372"/>
      <c r="LMU7" s="372"/>
      <c r="LMV7" s="372"/>
      <c r="LMW7" s="372"/>
      <c r="LMX7" s="372"/>
      <c r="LMY7" s="372"/>
      <c r="LMZ7" s="372"/>
      <c r="LNA7" s="372"/>
      <c r="LNB7" s="372"/>
      <c r="LNC7" s="372"/>
      <c r="LND7" s="372"/>
      <c r="LNE7" s="372"/>
      <c r="LNF7" s="372"/>
      <c r="LNG7" s="372"/>
      <c r="LNH7" s="372"/>
      <c r="LNI7" s="372"/>
      <c r="LNJ7" s="372"/>
      <c r="LNK7" s="372"/>
      <c r="LNL7" s="372"/>
      <c r="LNM7" s="372"/>
      <c r="LNN7" s="372"/>
      <c r="LNO7" s="372"/>
      <c r="LNP7" s="372"/>
      <c r="LNQ7" s="372"/>
      <c r="LNR7" s="372"/>
      <c r="LNS7" s="372"/>
      <c r="LNT7" s="372"/>
      <c r="LNU7" s="372"/>
      <c r="LNV7" s="372"/>
      <c r="LNW7" s="372"/>
      <c r="LNX7" s="372"/>
      <c r="LNY7" s="372"/>
      <c r="LNZ7" s="372"/>
      <c r="LOA7" s="372"/>
      <c r="LOB7" s="372"/>
      <c r="LOC7" s="372"/>
      <c r="LOD7" s="372"/>
      <c r="LOE7" s="372"/>
      <c r="LOF7" s="372"/>
      <c r="LOG7" s="372"/>
      <c r="LOH7" s="372"/>
      <c r="LOI7" s="372"/>
      <c r="LOJ7" s="372"/>
      <c r="LOK7" s="372"/>
      <c r="LOL7" s="372"/>
      <c r="LOM7" s="372"/>
      <c r="LON7" s="372"/>
      <c r="LOO7" s="372"/>
      <c r="LOP7" s="372"/>
      <c r="LOQ7" s="372"/>
      <c r="LOR7" s="372"/>
      <c r="LOS7" s="372"/>
      <c r="LOT7" s="372"/>
      <c r="LOU7" s="372"/>
      <c r="LOV7" s="372"/>
      <c r="LOW7" s="372"/>
      <c r="LOX7" s="372"/>
      <c r="LOY7" s="372"/>
      <c r="LOZ7" s="372"/>
      <c r="LPA7" s="372"/>
      <c r="LPB7" s="372"/>
      <c r="LPC7" s="372"/>
      <c r="LPD7" s="372"/>
      <c r="LPE7" s="372"/>
      <c r="LPF7" s="372"/>
      <c r="LPG7" s="372"/>
      <c r="LPH7" s="372"/>
      <c r="LPI7" s="372"/>
      <c r="LPJ7" s="372"/>
      <c r="LPK7" s="372"/>
      <c r="LPL7" s="372"/>
      <c r="LPM7" s="372"/>
      <c r="LPN7" s="372"/>
      <c r="LPO7" s="372"/>
      <c r="LPP7" s="372"/>
      <c r="LPQ7" s="372"/>
      <c r="LPR7" s="372"/>
      <c r="LPS7" s="372"/>
      <c r="LPT7" s="372"/>
      <c r="LPU7" s="372"/>
      <c r="LPV7" s="372"/>
      <c r="LPW7" s="372"/>
      <c r="LPX7" s="372"/>
      <c r="LPY7" s="372"/>
      <c r="LPZ7" s="372"/>
      <c r="LQA7" s="372"/>
      <c r="LQB7" s="372"/>
      <c r="LQC7" s="372"/>
      <c r="LQD7" s="372"/>
      <c r="LQE7" s="372"/>
      <c r="LQF7" s="372"/>
      <c r="LQG7" s="372"/>
      <c r="LQH7" s="372"/>
      <c r="LQI7" s="372"/>
      <c r="LQJ7" s="372"/>
      <c r="LQK7" s="372"/>
      <c r="LQL7" s="372"/>
      <c r="LQM7" s="372"/>
      <c r="LQN7" s="372"/>
      <c r="LQO7" s="372"/>
      <c r="LQP7" s="372"/>
      <c r="LQQ7" s="372"/>
      <c r="LQR7" s="372"/>
      <c r="LQS7" s="372"/>
      <c r="LQT7" s="372"/>
      <c r="LQU7" s="372"/>
      <c r="LQV7" s="372"/>
      <c r="LQW7" s="372"/>
      <c r="LQX7" s="372"/>
      <c r="LQY7" s="372"/>
      <c r="LQZ7" s="372"/>
      <c r="LRA7" s="372"/>
      <c r="LRB7" s="372"/>
      <c r="LRC7" s="372"/>
      <c r="LRD7" s="372"/>
      <c r="LRE7" s="372"/>
      <c r="LRF7" s="372"/>
      <c r="LRG7" s="372"/>
      <c r="LRH7" s="372"/>
      <c r="LRI7" s="372"/>
      <c r="LRJ7" s="372"/>
      <c r="LRK7" s="372"/>
      <c r="LRL7" s="372"/>
      <c r="LRM7" s="372"/>
      <c r="LRN7" s="372"/>
      <c r="LRO7" s="372"/>
      <c r="LRP7" s="372"/>
      <c r="LRQ7" s="372"/>
      <c r="LRR7" s="372"/>
      <c r="LRS7" s="372"/>
      <c r="LRT7" s="372"/>
      <c r="LRU7" s="372"/>
      <c r="LRV7" s="372"/>
      <c r="LRW7" s="372"/>
      <c r="LRX7" s="372"/>
      <c r="LRY7" s="372"/>
      <c r="LRZ7" s="372"/>
      <c r="LSA7" s="372"/>
      <c r="LSB7" s="372"/>
      <c r="LSC7" s="372"/>
      <c r="LSD7" s="372"/>
      <c r="LSE7" s="372"/>
      <c r="LSF7" s="372"/>
      <c r="LSG7" s="372"/>
      <c r="LSH7" s="372"/>
      <c r="LSI7" s="372"/>
      <c r="LSJ7" s="372"/>
      <c r="LSK7" s="372"/>
      <c r="LSL7" s="372"/>
      <c r="LSM7" s="372"/>
      <c r="LSN7" s="372"/>
      <c r="LSO7" s="372"/>
      <c r="LSP7" s="372"/>
      <c r="LSQ7" s="372"/>
      <c r="LSR7" s="372"/>
      <c r="LSS7" s="372"/>
      <c r="LST7" s="372"/>
      <c r="LSU7" s="372"/>
      <c r="LSV7" s="372"/>
      <c r="LSW7" s="372"/>
      <c r="LSX7" s="372"/>
      <c r="LSY7" s="372"/>
      <c r="LSZ7" s="372"/>
      <c r="LTA7" s="372"/>
      <c r="LTB7" s="372"/>
      <c r="LTC7" s="372"/>
      <c r="LTD7" s="372"/>
      <c r="LTE7" s="372"/>
      <c r="LTF7" s="372"/>
      <c r="LTG7" s="372"/>
      <c r="LTH7" s="372"/>
      <c r="LTI7" s="372"/>
      <c r="LTJ7" s="372"/>
      <c r="LTK7" s="372"/>
      <c r="LTL7" s="372"/>
      <c r="LTM7" s="372"/>
      <c r="LTN7" s="372"/>
      <c r="LTO7" s="372"/>
      <c r="LTP7" s="372"/>
      <c r="LTQ7" s="372"/>
      <c r="LTR7" s="372"/>
      <c r="LTS7" s="372"/>
      <c r="LTT7" s="372"/>
      <c r="LTU7" s="372"/>
      <c r="LTV7" s="372"/>
      <c r="LTW7" s="372"/>
      <c r="LTX7" s="372"/>
      <c r="LTY7" s="372"/>
      <c r="LTZ7" s="372"/>
      <c r="LUA7" s="372"/>
      <c r="LUB7" s="372"/>
      <c r="LUC7" s="372"/>
      <c r="LUD7" s="372"/>
      <c r="LUE7" s="372"/>
      <c r="LUF7" s="372"/>
      <c r="LUG7" s="372"/>
      <c r="LUH7" s="372"/>
      <c r="LUI7" s="372"/>
      <c r="LUJ7" s="372"/>
      <c r="LUK7" s="372"/>
      <c r="LUL7" s="372"/>
      <c r="LUM7" s="372"/>
      <c r="LUN7" s="372"/>
      <c r="LUO7" s="372"/>
      <c r="LUP7" s="372"/>
      <c r="LUQ7" s="372"/>
      <c r="LUR7" s="372"/>
      <c r="LUS7" s="372"/>
      <c r="LUT7" s="372"/>
      <c r="LUU7" s="372"/>
      <c r="LUV7" s="372"/>
      <c r="LUW7" s="372"/>
      <c r="LUX7" s="372"/>
      <c r="LUY7" s="372"/>
      <c r="LUZ7" s="372"/>
      <c r="LVA7" s="372"/>
      <c r="LVB7" s="372"/>
      <c r="LVC7" s="372"/>
      <c r="LVD7" s="372"/>
      <c r="LVE7" s="372"/>
      <c r="LVF7" s="372"/>
      <c r="LVG7" s="372"/>
      <c r="LVH7" s="372"/>
      <c r="LVI7" s="372"/>
      <c r="LVJ7" s="372"/>
      <c r="LVK7" s="372"/>
      <c r="LVL7" s="372"/>
      <c r="LVM7" s="372"/>
      <c r="LVN7" s="372"/>
      <c r="LVO7" s="372"/>
      <c r="LVP7" s="372"/>
      <c r="LVQ7" s="372"/>
      <c r="LVR7" s="372"/>
      <c r="LVS7" s="372"/>
      <c r="LVT7" s="372"/>
      <c r="LVU7" s="372"/>
      <c r="LVV7" s="372"/>
      <c r="LVW7" s="372"/>
      <c r="LVX7" s="372"/>
      <c r="LVY7" s="372"/>
      <c r="LVZ7" s="372"/>
      <c r="LWA7" s="372"/>
      <c r="LWB7" s="372"/>
      <c r="LWC7" s="372"/>
      <c r="LWD7" s="372"/>
      <c r="LWE7" s="372"/>
      <c r="LWF7" s="372"/>
      <c r="LWG7" s="372"/>
      <c r="LWH7" s="372"/>
      <c r="LWI7" s="372"/>
      <c r="LWJ7" s="372"/>
      <c r="LWK7" s="372"/>
      <c r="LWL7" s="372"/>
      <c r="LWM7" s="372"/>
      <c r="LWN7" s="372"/>
      <c r="LWO7" s="372"/>
      <c r="LWP7" s="372"/>
      <c r="LWQ7" s="372"/>
      <c r="LWR7" s="372"/>
      <c r="LWS7" s="372"/>
      <c r="LWT7" s="372"/>
      <c r="LWU7" s="372"/>
      <c r="LWV7" s="372"/>
      <c r="LWW7" s="372"/>
      <c r="LWX7" s="372"/>
      <c r="LWY7" s="372"/>
      <c r="LWZ7" s="372"/>
      <c r="LXA7" s="372"/>
      <c r="LXB7" s="372"/>
      <c r="LXC7" s="372"/>
      <c r="LXD7" s="372"/>
      <c r="LXE7" s="372"/>
      <c r="LXF7" s="372"/>
      <c r="LXG7" s="372"/>
      <c r="LXH7" s="372"/>
      <c r="LXI7" s="372"/>
      <c r="LXJ7" s="372"/>
      <c r="LXK7" s="372"/>
      <c r="LXL7" s="372"/>
      <c r="LXM7" s="372"/>
      <c r="LXN7" s="372"/>
      <c r="LXO7" s="372"/>
      <c r="LXP7" s="372"/>
      <c r="LXQ7" s="372"/>
      <c r="LXR7" s="372"/>
      <c r="LXS7" s="372"/>
      <c r="LXT7" s="372"/>
      <c r="LXU7" s="372"/>
      <c r="LXV7" s="372"/>
      <c r="LXW7" s="372"/>
      <c r="LXX7" s="372"/>
      <c r="LXY7" s="372"/>
      <c r="LXZ7" s="372"/>
      <c r="LYA7" s="372"/>
      <c r="LYB7" s="372"/>
      <c r="LYC7" s="372"/>
      <c r="LYD7" s="372"/>
      <c r="LYE7" s="372"/>
      <c r="LYF7" s="372"/>
      <c r="LYG7" s="372"/>
      <c r="LYH7" s="372"/>
      <c r="LYI7" s="372"/>
      <c r="LYJ7" s="372"/>
      <c r="LYK7" s="372"/>
      <c r="LYL7" s="372"/>
      <c r="LYM7" s="372"/>
      <c r="LYN7" s="372"/>
      <c r="LYO7" s="372"/>
      <c r="LYP7" s="372"/>
      <c r="LYQ7" s="372"/>
      <c r="LYR7" s="372"/>
      <c r="LYS7" s="372"/>
      <c r="LYT7" s="372"/>
      <c r="LYU7" s="372"/>
      <c r="LYV7" s="372"/>
      <c r="LYW7" s="372"/>
      <c r="LYX7" s="372"/>
      <c r="LYY7" s="372"/>
      <c r="LYZ7" s="372"/>
      <c r="LZA7" s="372"/>
      <c r="LZB7" s="372"/>
      <c r="LZC7" s="372"/>
      <c r="LZD7" s="372"/>
      <c r="LZE7" s="372"/>
      <c r="LZF7" s="372"/>
      <c r="LZG7" s="372"/>
      <c r="LZH7" s="372"/>
      <c r="LZI7" s="372"/>
      <c r="LZJ7" s="372"/>
      <c r="LZK7" s="372"/>
      <c r="LZL7" s="372"/>
      <c r="LZM7" s="372"/>
      <c r="LZN7" s="372"/>
      <c r="LZO7" s="372"/>
      <c r="LZP7" s="372"/>
      <c r="LZQ7" s="372"/>
      <c r="LZR7" s="372"/>
      <c r="LZS7" s="372"/>
      <c r="LZT7" s="372"/>
      <c r="LZU7" s="372"/>
      <c r="LZV7" s="372"/>
      <c r="LZW7" s="372"/>
      <c r="LZX7" s="372"/>
      <c r="LZY7" s="372"/>
      <c r="LZZ7" s="372"/>
      <c r="MAA7" s="372"/>
      <c r="MAB7" s="372"/>
      <c r="MAC7" s="372"/>
      <c r="MAD7" s="372"/>
      <c r="MAE7" s="372"/>
      <c r="MAF7" s="372"/>
      <c r="MAG7" s="372"/>
      <c r="MAH7" s="372"/>
      <c r="MAI7" s="372"/>
      <c r="MAJ7" s="372"/>
      <c r="MAK7" s="372"/>
      <c r="MAL7" s="372"/>
      <c r="MAM7" s="372"/>
      <c r="MAN7" s="372"/>
      <c r="MAO7" s="372"/>
      <c r="MAP7" s="372"/>
      <c r="MAQ7" s="372"/>
      <c r="MAR7" s="372"/>
      <c r="MAS7" s="372"/>
      <c r="MAT7" s="372"/>
      <c r="MAU7" s="372"/>
      <c r="MAV7" s="372"/>
      <c r="MAW7" s="372"/>
      <c r="MAX7" s="372"/>
      <c r="MAY7" s="372"/>
      <c r="MAZ7" s="372"/>
      <c r="MBA7" s="372"/>
      <c r="MBB7" s="372"/>
      <c r="MBC7" s="372"/>
      <c r="MBD7" s="372"/>
      <c r="MBE7" s="372"/>
      <c r="MBF7" s="372"/>
      <c r="MBG7" s="372"/>
      <c r="MBH7" s="372"/>
      <c r="MBI7" s="372"/>
      <c r="MBJ7" s="372"/>
      <c r="MBK7" s="372"/>
      <c r="MBL7" s="372"/>
      <c r="MBM7" s="372"/>
      <c r="MBN7" s="372"/>
      <c r="MBO7" s="372"/>
      <c r="MBP7" s="372"/>
      <c r="MBQ7" s="372"/>
      <c r="MBR7" s="372"/>
      <c r="MBS7" s="372"/>
      <c r="MBT7" s="372"/>
      <c r="MBU7" s="372"/>
      <c r="MBV7" s="372"/>
      <c r="MBW7" s="372"/>
      <c r="MBX7" s="372"/>
      <c r="MBY7" s="372"/>
      <c r="MBZ7" s="372"/>
      <c r="MCA7" s="372"/>
      <c r="MCB7" s="372"/>
      <c r="MCC7" s="372"/>
      <c r="MCD7" s="372"/>
      <c r="MCE7" s="372"/>
      <c r="MCF7" s="372"/>
      <c r="MCG7" s="372"/>
      <c r="MCH7" s="372"/>
      <c r="MCI7" s="372"/>
      <c r="MCJ7" s="372"/>
      <c r="MCK7" s="372"/>
      <c r="MCL7" s="372"/>
      <c r="MCM7" s="372"/>
      <c r="MCN7" s="372"/>
      <c r="MCO7" s="372"/>
      <c r="MCP7" s="372"/>
      <c r="MCQ7" s="372"/>
      <c r="MCR7" s="372"/>
      <c r="MCS7" s="372"/>
      <c r="MCT7" s="372"/>
      <c r="MCU7" s="372"/>
      <c r="MCV7" s="372"/>
      <c r="MCW7" s="372"/>
      <c r="MCX7" s="372"/>
      <c r="MCY7" s="372"/>
      <c r="MCZ7" s="372"/>
      <c r="MDA7" s="372"/>
      <c r="MDB7" s="372"/>
      <c r="MDC7" s="372"/>
      <c r="MDD7" s="372"/>
      <c r="MDE7" s="372"/>
      <c r="MDF7" s="372"/>
      <c r="MDG7" s="372"/>
      <c r="MDH7" s="372"/>
      <c r="MDI7" s="372"/>
      <c r="MDJ7" s="372"/>
      <c r="MDK7" s="372"/>
      <c r="MDL7" s="372"/>
      <c r="MDM7" s="372"/>
      <c r="MDN7" s="372"/>
      <c r="MDO7" s="372"/>
      <c r="MDP7" s="372"/>
      <c r="MDQ7" s="372"/>
      <c r="MDR7" s="372"/>
      <c r="MDS7" s="372"/>
      <c r="MDT7" s="372"/>
      <c r="MDU7" s="372"/>
      <c r="MDV7" s="372"/>
      <c r="MDW7" s="372"/>
      <c r="MDX7" s="372"/>
      <c r="MDY7" s="372"/>
      <c r="MDZ7" s="372"/>
      <c r="MEA7" s="372"/>
      <c r="MEB7" s="372"/>
      <c r="MEC7" s="372"/>
      <c r="MED7" s="372"/>
      <c r="MEE7" s="372"/>
      <c r="MEF7" s="372"/>
      <c r="MEG7" s="372"/>
      <c r="MEH7" s="372"/>
      <c r="MEI7" s="372"/>
      <c r="MEJ7" s="372"/>
      <c r="MEK7" s="372"/>
      <c r="MEL7" s="372"/>
      <c r="MEM7" s="372"/>
      <c r="MEN7" s="372"/>
      <c r="MEO7" s="372"/>
      <c r="MEP7" s="372"/>
      <c r="MEQ7" s="372"/>
      <c r="MER7" s="372"/>
      <c r="MES7" s="372"/>
      <c r="MET7" s="372"/>
      <c r="MEU7" s="372"/>
      <c r="MEV7" s="372"/>
      <c r="MEW7" s="372"/>
      <c r="MEX7" s="372"/>
      <c r="MEY7" s="372"/>
      <c r="MEZ7" s="372"/>
      <c r="MFA7" s="372"/>
      <c r="MFB7" s="372"/>
      <c r="MFC7" s="372"/>
      <c r="MFD7" s="372"/>
      <c r="MFE7" s="372"/>
      <c r="MFF7" s="372"/>
      <c r="MFG7" s="372"/>
      <c r="MFH7" s="372"/>
      <c r="MFI7" s="372"/>
      <c r="MFJ7" s="372"/>
      <c r="MFK7" s="372"/>
      <c r="MFL7" s="372"/>
      <c r="MFM7" s="372"/>
      <c r="MFN7" s="372"/>
      <c r="MFO7" s="372"/>
      <c r="MFP7" s="372"/>
      <c r="MFQ7" s="372"/>
      <c r="MFR7" s="372"/>
      <c r="MFS7" s="372"/>
      <c r="MFT7" s="372"/>
      <c r="MFU7" s="372"/>
      <c r="MFV7" s="372"/>
      <c r="MFW7" s="372"/>
      <c r="MFX7" s="372"/>
      <c r="MFY7" s="372"/>
      <c r="MFZ7" s="372"/>
      <c r="MGA7" s="372"/>
      <c r="MGB7" s="372"/>
      <c r="MGC7" s="372"/>
      <c r="MGD7" s="372"/>
      <c r="MGE7" s="372"/>
      <c r="MGF7" s="372"/>
      <c r="MGG7" s="372"/>
      <c r="MGH7" s="372"/>
      <c r="MGI7" s="372"/>
      <c r="MGJ7" s="372"/>
      <c r="MGK7" s="372"/>
      <c r="MGL7" s="372"/>
      <c r="MGM7" s="372"/>
      <c r="MGN7" s="372"/>
      <c r="MGO7" s="372"/>
      <c r="MGP7" s="372"/>
      <c r="MGQ7" s="372"/>
      <c r="MGR7" s="372"/>
      <c r="MGS7" s="372"/>
      <c r="MGT7" s="372"/>
      <c r="MGU7" s="372"/>
      <c r="MGV7" s="372"/>
      <c r="MGW7" s="372"/>
      <c r="MGX7" s="372"/>
      <c r="MGY7" s="372"/>
      <c r="MGZ7" s="372"/>
      <c r="MHA7" s="372"/>
      <c r="MHB7" s="372"/>
      <c r="MHC7" s="372"/>
      <c r="MHD7" s="372"/>
      <c r="MHE7" s="372"/>
      <c r="MHF7" s="372"/>
      <c r="MHG7" s="372"/>
      <c r="MHH7" s="372"/>
      <c r="MHI7" s="372"/>
      <c r="MHJ7" s="372"/>
      <c r="MHK7" s="372"/>
      <c r="MHL7" s="372"/>
      <c r="MHM7" s="372"/>
      <c r="MHN7" s="372"/>
      <c r="MHO7" s="372"/>
      <c r="MHP7" s="372"/>
      <c r="MHQ7" s="372"/>
      <c r="MHR7" s="372"/>
      <c r="MHS7" s="372"/>
      <c r="MHT7" s="372"/>
      <c r="MHU7" s="372"/>
      <c r="MHV7" s="372"/>
      <c r="MHW7" s="372"/>
      <c r="MHX7" s="372"/>
      <c r="MHY7" s="372"/>
      <c r="MHZ7" s="372"/>
      <c r="MIA7" s="372"/>
      <c r="MIB7" s="372"/>
      <c r="MIC7" s="372"/>
      <c r="MID7" s="372"/>
      <c r="MIE7" s="372"/>
      <c r="MIF7" s="372"/>
      <c r="MIG7" s="372"/>
      <c r="MIH7" s="372"/>
      <c r="MII7" s="372"/>
      <c r="MIJ7" s="372"/>
      <c r="MIK7" s="372"/>
      <c r="MIL7" s="372"/>
      <c r="MIM7" s="372"/>
      <c r="MIN7" s="372"/>
      <c r="MIO7" s="372"/>
      <c r="MIP7" s="372"/>
      <c r="MIQ7" s="372"/>
      <c r="MIR7" s="372"/>
      <c r="MIS7" s="372"/>
      <c r="MIT7" s="372"/>
      <c r="MIU7" s="372"/>
      <c r="MIV7" s="372"/>
      <c r="MIW7" s="372"/>
      <c r="MIX7" s="372"/>
      <c r="MIY7" s="372"/>
      <c r="MIZ7" s="372"/>
      <c r="MJA7" s="372"/>
      <c r="MJB7" s="372"/>
      <c r="MJC7" s="372"/>
      <c r="MJD7" s="372"/>
      <c r="MJE7" s="372"/>
      <c r="MJF7" s="372"/>
      <c r="MJG7" s="372"/>
      <c r="MJH7" s="372"/>
      <c r="MJI7" s="372"/>
      <c r="MJJ7" s="372"/>
      <c r="MJK7" s="372"/>
      <c r="MJL7" s="372"/>
      <c r="MJM7" s="372"/>
      <c r="MJN7" s="372"/>
      <c r="MJO7" s="372"/>
      <c r="MJP7" s="372"/>
      <c r="MJQ7" s="372"/>
      <c r="MJR7" s="372"/>
      <c r="MJS7" s="372"/>
      <c r="MJT7" s="372"/>
      <c r="MJU7" s="372"/>
      <c r="MJV7" s="372"/>
      <c r="MJW7" s="372"/>
      <c r="MJX7" s="372"/>
      <c r="MJY7" s="372"/>
      <c r="MJZ7" s="372"/>
      <c r="MKA7" s="372"/>
      <c r="MKB7" s="372"/>
      <c r="MKC7" s="372"/>
      <c r="MKD7" s="372"/>
      <c r="MKE7" s="372"/>
      <c r="MKF7" s="372"/>
      <c r="MKG7" s="372"/>
      <c r="MKH7" s="372"/>
      <c r="MKI7" s="372"/>
      <c r="MKJ7" s="372"/>
      <c r="MKK7" s="372"/>
      <c r="MKL7" s="372"/>
      <c r="MKM7" s="372"/>
      <c r="MKN7" s="372"/>
      <c r="MKO7" s="372"/>
      <c r="MKP7" s="372"/>
      <c r="MKQ7" s="372"/>
      <c r="MKR7" s="372"/>
      <c r="MKS7" s="372"/>
      <c r="MKT7" s="372"/>
      <c r="MKU7" s="372"/>
      <c r="MKV7" s="372"/>
      <c r="MKW7" s="372"/>
      <c r="MKX7" s="372"/>
      <c r="MKY7" s="372"/>
      <c r="MKZ7" s="372"/>
      <c r="MLA7" s="372"/>
      <c r="MLB7" s="372"/>
      <c r="MLC7" s="372"/>
      <c r="MLD7" s="372"/>
      <c r="MLE7" s="372"/>
      <c r="MLF7" s="372"/>
      <c r="MLG7" s="372"/>
      <c r="MLH7" s="372"/>
      <c r="MLI7" s="372"/>
      <c r="MLJ7" s="372"/>
      <c r="MLK7" s="372"/>
      <c r="MLL7" s="372"/>
      <c r="MLM7" s="372"/>
      <c r="MLN7" s="372"/>
      <c r="MLO7" s="372"/>
      <c r="MLP7" s="372"/>
      <c r="MLQ7" s="372"/>
      <c r="MLR7" s="372"/>
      <c r="MLS7" s="372"/>
      <c r="MLT7" s="372"/>
      <c r="MLU7" s="372"/>
      <c r="MLV7" s="372"/>
      <c r="MLW7" s="372"/>
      <c r="MLX7" s="372"/>
      <c r="MLY7" s="372"/>
      <c r="MLZ7" s="372"/>
      <c r="MMA7" s="372"/>
      <c r="MMB7" s="372"/>
      <c r="MMC7" s="372"/>
      <c r="MMD7" s="372"/>
      <c r="MME7" s="372"/>
      <c r="MMF7" s="372"/>
      <c r="MMG7" s="372"/>
      <c r="MMH7" s="372"/>
      <c r="MMI7" s="372"/>
      <c r="MMJ7" s="372"/>
      <c r="MMK7" s="372"/>
      <c r="MML7" s="372"/>
      <c r="MMM7" s="372"/>
      <c r="MMN7" s="372"/>
      <c r="MMO7" s="372"/>
      <c r="MMP7" s="372"/>
      <c r="MMQ7" s="372"/>
      <c r="MMR7" s="372"/>
      <c r="MMS7" s="372"/>
      <c r="MMT7" s="372"/>
      <c r="MMU7" s="372"/>
      <c r="MMV7" s="372"/>
      <c r="MMW7" s="372"/>
      <c r="MMX7" s="372"/>
      <c r="MMY7" s="372"/>
      <c r="MMZ7" s="372"/>
      <c r="MNA7" s="372"/>
      <c r="MNB7" s="372"/>
      <c r="MNC7" s="372"/>
      <c r="MND7" s="372"/>
      <c r="MNE7" s="372"/>
      <c r="MNF7" s="372"/>
      <c r="MNG7" s="372"/>
      <c r="MNH7" s="372"/>
      <c r="MNI7" s="372"/>
      <c r="MNJ7" s="372"/>
      <c r="MNK7" s="372"/>
      <c r="MNL7" s="372"/>
      <c r="MNM7" s="372"/>
      <c r="MNN7" s="372"/>
      <c r="MNO7" s="372"/>
      <c r="MNP7" s="372"/>
      <c r="MNQ7" s="372"/>
      <c r="MNR7" s="372"/>
      <c r="MNS7" s="372"/>
      <c r="MNT7" s="372"/>
      <c r="MNU7" s="372"/>
      <c r="MNV7" s="372"/>
      <c r="MNW7" s="372"/>
      <c r="MNX7" s="372"/>
      <c r="MNY7" s="372"/>
      <c r="MNZ7" s="372"/>
      <c r="MOA7" s="372"/>
      <c r="MOB7" s="372"/>
      <c r="MOC7" s="372"/>
      <c r="MOD7" s="372"/>
      <c r="MOE7" s="372"/>
      <c r="MOF7" s="372"/>
      <c r="MOG7" s="372"/>
      <c r="MOH7" s="372"/>
      <c r="MOI7" s="372"/>
      <c r="MOJ7" s="372"/>
      <c r="MOK7" s="372"/>
      <c r="MOL7" s="372"/>
      <c r="MOM7" s="372"/>
      <c r="MON7" s="372"/>
      <c r="MOO7" s="372"/>
      <c r="MOP7" s="372"/>
      <c r="MOQ7" s="372"/>
      <c r="MOR7" s="372"/>
      <c r="MOS7" s="372"/>
      <c r="MOT7" s="372"/>
      <c r="MOU7" s="372"/>
      <c r="MOV7" s="372"/>
      <c r="MOW7" s="372"/>
      <c r="MOX7" s="372"/>
      <c r="MOY7" s="372"/>
      <c r="MOZ7" s="372"/>
      <c r="MPA7" s="372"/>
      <c r="MPB7" s="372"/>
      <c r="MPC7" s="372"/>
      <c r="MPD7" s="372"/>
      <c r="MPE7" s="372"/>
      <c r="MPF7" s="372"/>
      <c r="MPG7" s="372"/>
      <c r="MPH7" s="372"/>
      <c r="MPI7" s="372"/>
      <c r="MPJ7" s="372"/>
      <c r="MPK7" s="372"/>
      <c r="MPL7" s="372"/>
      <c r="MPM7" s="372"/>
      <c r="MPN7" s="372"/>
      <c r="MPO7" s="372"/>
      <c r="MPP7" s="372"/>
      <c r="MPQ7" s="372"/>
      <c r="MPR7" s="372"/>
      <c r="MPS7" s="372"/>
      <c r="MPT7" s="372"/>
      <c r="MPU7" s="372"/>
      <c r="MPV7" s="372"/>
      <c r="MPW7" s="372"/>
      <c r="MPX7" s="372"/>
      <c r="MPY7" s="372"/>
      <c r="MPZ7" s="372"/>
      <c r="MQA7" s="372"/>
      <c r="MQB7" s="372"/>
      <c r="MQC7" s="372"/>
      <c r="MQD7" s="372"/>
      <c r="MQE7" s="372"/>
      <c r="MQF7" s="372"/>
      <c r="MQG7" s="372"/>
      <c r="MQH7" s="372"/>
      <c r="MQI7" s="372"/>
      <c r="MQJ7" s="372"/>
      <c r="MQK7" s="372"/>
      <c r="MQL7" s="372"/>
      <c r="MQM7" s="372"/>
      <c r="MQN7" s="372"/>
      <c r="MQO7" s="372"/>
      <c r="MQP7" s="372"/>
      <c r="MQQ7" s="372"/>
      <c r="MQR7" s="372"/>
      <c r="MQS7" s="372"/>
      <c r="MQT7" s="372"/>
      <c r="MQU7" s="372"/>
      <c r="MQV7" s="372"/>
      <c r="MQW7" s="372"/>
      <c r="MQX7" s="372"/>
      <c r="MQY7" s="372"/>
      <c r="MQZ7" s="372"/>
      <c r="MRA7" s="372"/>
      <c r="MRB7" s="372"/>
      <c r="MRC7" s="372"/>
      <c r="MRD7" s="372"/>
      <c r="MRE7" s="372"/>
      <c r="MRF7" s="372"/>
      <c r="MRG7" s="372"/>
      <c r="MRH7" s="372"/>
      <c r="MRI7" s="372"/>
      <c r="MRJ7" s="372"/>
      <c r="MRK7" s="372"/>
      <c r="MRL7" s="372"/>
      <c r="MRM7" s="372"/>
      <c r="MRN7" s="372"/>
      <c r="MRO7" s="372"/>
      <c r="MRP7" s="372"/>
      <c r="MRQ7" s="372"/>
      <c r="MRR7" s="372"/>
      <c r="MRS7" s="372"/>
      <c r="MRT7" s="372"/>
      <c r="MRU7" s="372"/>
      <c r="MRV7" s="372"/>
      <c r="MRW7" s="372"/>
      <c r="MRX7" s="372"/>
      <c r="MRY7" s="372"/>
      <c r="MRZ7" s="372"/>
      <c r="MSA7" s="372"/>
      <c r="MSB7" s="372"/>
      <c r="MSC7" s="372"/>
      <c r="MSD7" s="372"/>
      <c r="MSE7" s="372"/>
      <c r="MSF7" s="372"/>
      <c r="MSG7" s="372"/>
      <c r="MSH7" s="372"/>
      <c r="MSI7" s="372"/>
      <c r="MSJ7" s="372"/>
      <c r="MSK7" s="372"/>
      <c r="MSL7" s="372"/>
      <c r="MSM7" s="372"/>
      <c r="MSN7" s="372"/>
      <c r="MSO7" s="372"/>
      <c r="MSP7" s="372"/>
      <c r="MSQ7" s="372"/>
      <c r="MSR7" s="372"/>
      <c r="MSS7" s="372"/>
      <c r="MST7" s="372"/>
      <c r="MSU7" s="372"/>
      <c r="MSV7" s="372"/>
      <c r="MSW7" s="372"/>
      <c r="MSX7" s="372"/>
      <c r="MSY7" s="372"/>
      <c r="MSZ7" s="372"/>
      <c r="MTA7" s="372"/>
      <c r="MTB7" s="372"/>
      <c r="MTC7" s="372"/>
      <c r="MTD7" s="372"/>
      <c r="MTE7" s="372"/>
      <c r="MTF7" s="372"/>
      <c r="MTG7" s="372"/>
      <c r="MTH7" s="372"/>
      <c r="MTI7" s="372"/>
      <c r="MTJ7" s="372"/>
      <c r="MTK7" s="372"/>
      <c r="MTL7" s="372"/>
      <c r="MTM7" s="372"/>
      <c r="MTN7" s="372"/>
      <c r="MTO7" s="372"/>
      <c r="MTP7" s="372"/>
      <c r="MTQ7" s="372"/>
      <c r="MTR7" s="372"/>
      <c r="MTS7" s="372"/>
      <c r="MTT7" s="372"/>
      <c r="MTU7" s="372"/>
      <c r="MTV7" s="372"/>
      <c r="MTW7" s="372"/>
      <c r="MTX7" s="372"/>
      <c r="MTY7" s="372"/>
      <c r="MTZ7" s="372"/>
      <c r="MUA7" s="372"/>
      <c r="MUB7" s="372"/>
      <c r="MUC7" s="372"/>
      <c r="MUD7" s="372"/>
      <c r="MUE7" s="372"/>
      <c r="MUF7" s="372"/>
      <c r="MUG7" s="372"/>
      <c r="MUH7" s="372"/>
      <c r="MUI7" s="372"/>
      <c r="MUJ7" s="372"/>
      <c r="MUK7" s="372"/>
      <c r="MUL7" s="372"/>
      <c r="MUM7" s="372"/>
      <c r="MUN7" s="372"/>
      <c r="MUO7" s="372"/>
      <c r="MUP7" s="372"/>
      <c r="MUQ7" s="372"/>
      <c r="MUR7" s="372"/>
      <c r="MUS7" s="372"/>
      <c r="MUT7" s="372"/>
      <c r="MUU7" s="372"/>
      <c r="MUV7" s="372"/>
      <c r="MUW7" s="372"/>
      <c r="MUX7" s="372"/>
      <c r="MUY7" s="372"/>
      <c r="MUZ7" s="372"/>
      <c r="MVA7" s="372"/>
      <c r="MVB7" s="372"/>
      <c r="MVC7" s="372"/>
      <c r="MVD7" s="372"/>
      <c r="MVE7" s="372"/>
      <c r="MVF7" s="372"/>
      <c r="MVG7" s="372"/>
      <c r="MVH7" s="372"/>
      <c r="MVI7" s="372"/>
      <c r="MVJ7" s="372"/>
      <c r="MVK7" s="372"/>
      <c r="MVL7" s="372"/>
      <c r="MVM7" s="372"/>
      <c r="MVN7" s="372"/>
      <c r="MVO7" s="372"/>
      <c r="MVP7" s="372"/>
      <c r="MVQ7" s="372"/>
      <c r="MVR7" s="372"/>
      <c r="MVS7" s="372"/>
      <c r="MVT7" s="372"/>
      <c r="MVU7" s="372"/>
      <c r="MVV7" s="372"/>
      <c r="MVW7" s="372"/>
      <c r="MVX7" s="372"/>
      <c r="MVY7" s="372"/>
      <c r="MVZ7" s="372"/>
      <c r="MWA7" s="372"/>
      <c r="MWB7" s="372"/>
      <c r="MWC7" s="372"/>
      <c r="MWD7" s="372"/>
      <c r="MWE7" s="372"/>
      <c r="MWF7" s="372"/>
      <c r="MWG7" s="372"/>
      <c r="MWH7" s="372"/>
      <c r="MWI7" s="372"/>
      <c r="MWJ7" s="372"/>
      <c r="MWK7" s="372"/>
      <c r="MWL7" s="372"/>
      <c r="MWM7" s="372"/>
      <c r="MWN7" s="372"/>
      <c r="MWO7" s="372"/>
      <c r="MWP7" s="372"/>
      <c r="MWQ7" s="372"/>
      <c r="MWR7" s="372"/>
      <c r="MWS7" s="372"/>
      <c r="MWT7" s="372"/>
      <c r="MWU7" s="372"/>
      <c r="MWV7" s="372"/>
      <c r="MWW7" s="372"/>
      <c r="MWX7" s="372"/>
      <c r="MWY7" s="372"/>
      <c r="MWZ7" s="372"/>
      <c r="MXA7" s="372"/>
      <c r="MXB7" s="372"/>
      <c r="MXC7" s="372"/>
      <c r="MXD7" s="372"/>
      <c r="MXE7" s="372"/>
      <c r="MXF7" s="372"/>
      <c r="MXG7" s="372"/>
      <c r="MXH7" s="372"/>
      <c r="MXI7" s="372"/>
      <c r="MXJ7" s="372"/>
      <c r="MXK7" s="372"/>
      <c r="MXL7" s="372"/>
      <c r="MXM7" s="372"/>
      <c r="MXN7" s="372"/>
      <c r="MXO7" s="372"/>
      <c r="MXP7" s="372"/>
      <c r="MXQ7" s="372"/>
      <c r="MXR7" s="372"/>
      <c r="MXS7" s="372"/>
      <c r="MXT7" s="372"/>
      <c r="MXU7" s="372"/>
      <c r="MXV7" s="372"/>
      <c r="MXW7" s="372"/>
      <c r="MXX7" s="372"/>
      <c r="MXY7" s="372"/>
      <c r="MXZ7" s="372"/>
      <c r="MYA7" s="372"/>
      <c r="MYB7" s="372"/>
      <c r="MYC7" s="372"/>
      <c r="MYD7" s="372"/>
      <c r="MYE7" s="372"/>
      <c r="MYF7" s="372"/>
      <c r="MYG7" s="372"/>
      <c r="MYH7" s="372"/>
      <c r="MYI7" s="372"/>
      <c r="MYJ7" s="372"/>
      <c r="MYK7" s="372"/>
      <c r="MYL7" s="372"/>
      <c r="MYM7" s="372"/>
      <c r="MYN7" s="372"/>
      <c r="MYO7" s="372"/>
      <c r="MYP7" s="372"/>
      <c r="MYQ7" s="372"/>
      <c r="MYR7" s="372"/>
      <c r="MYS7" s="372"/>
      <c r="MYT7" s="372"/>
      <c r="MYU7" s="372"/>
      <c r="MYV7" s="372"/>
      <c r="MYW7" s="372"/>
      <c r="MYX7" s="372"/>
      <c r="MYY7" s="372"/>
      <c r="MYZ7" s="372"/>
      <c r="MZA7" s="372"/>
      <c r="MZB7" s="372"/>
      <c r="MZC7" s="372"/>
      <c r="MZD7" s="372"/>
      <c r="MZE7" s="372"/>
      <c r="MZF7" s="372"/>
      <c r="MZG7" s="372"/>
      <c r="MZH7" s="372"/>
      <c r="MZI7" s="372"/>
      <c r="MZJ7" s="372"/>
      <c r="MZK7" s="372"/>
      <c r="MZL7" s="372"/>
      <c r="MZM7" s="372"/>
      <c r="MZN7" s="372"/>
      <c r="MZO7" s="372"/>
      <c r="MZP7" s="372"/>
      <c r="MZQ7" s="372"/>
      <c r="MZR7" s="372"/>
      <c r="MZS7" s="372"/>
      <c r="MZT7" s="372"/>
      <c r="MZU7" s="372"/>
      <c r="MZV7" s="372"/>
      <c r="MZW7" s="372"/>
      <c r="MZX7" s="372"/>
      <c r="MZY7" s="372"/>
      <c r="MZZ7" s="372"/>
      <c r="NAA7" s="372"/>
      <c r="NAB7" s="372"/>
      <c r="NAC7" s="372"/>
      <c r="NAD7" s="372"/>
      <c r="NAE7" s="372"/>
      <c r="NAF7" s="372"/>
      <c r="NAG7" s="372"/>
      <c r="NAH7" s="372"/>
      <c r="NAI7" s="372"/>
      <c r="NAJ7" s="372"/>
      <c r="NAK7" s="372"/>
      <c r="NAL7" s="372"/>
      <c r="NAM7" s="372"/>
      <c r="NAN7" s="372"/>
      <c r="NAO7" s="372"/>
      <c r="NAP7" s="372"/>
      <c r="NAQ7" s="372"/>
      <c r="NAR7" s="372"/>
      <c r="NAS7" s="372"/>
      <c r="NAT7" s="372"/>
      <c r="NAU7" s="372"/>
      <c r="NAV7" s="372"/>
      <c r="NAW7" s="372"/>
      <c r="NAX7" s="372"/>
      <c r="NAY7" s="372"/>
      <c r="NAZ7" s="372"/>
      <c r="NBA7" s="372"/>
      <c r="NBB7" s="372"/>
      <c r="NBC7" s="372"/>
      <c r="NBD7" s="372"/>
      <c r="NBE7" s="372"/>
      <c r="NBF7" s="372"/>
      <c r="NBG7" s="372"/>
      <c r="NBH7" s="372"/>
      <c r="NBI7" s="372"/>
      <c r="NBJ7" s="372"/>
      <c r="NBK7" s="372"/>
      <c r="NBL7" s="372"/>
      <c r="NBM7" s="372"/>
      <c r="NBN7" s="372"/>
      <c r="NBO7" s="372"/>
      <c r="NBP7" s="372"/>
      <c r="NBQ7" s="372"/>
      <c r="NBR7" s="372"/>
      <c r="NBS7" s="372"/>
      <c r="NBT7" s="372"/>
      <c r="NBU7" s="372"/>
      <c r="NBV7" s="372"/>
      <c r="NBW7" s="372"/>
      <c r="NBX7" s="372"/>
      <c r="NBY7" s="372"/>
      <c r="NBZ7" s="372"/>
      <c r="NCA7" s="372"/>
      <c r="NCB7" s="372"/>
      <c r="NCC7" s="372"/>
      <c r="NCD7" s="372"/>
      <c r="NCE7" s="372"/>
      <c r="NCF7" s="372"/>
      <c r="NCG7" s="372"/>
      <c r="NCH7" s="372"/>
      <c r="NCI7" s="372"/>
      <c r="NCJ7" s="372"/>
      <c r="NCK7" s="372"/>
      <c r="NCL7" s="372"/>
      <c r="NCM7" s="372"/>
      <c r="NCN7" s="372"/>
      <c r="NCO7" s="372"/>
      <c r="NCP7" s="372"/>
      <c r="NCQ7" s="372"/>
      <c r="NCR7" s="372"/>
      <c r="NCS7" s="372"/>
      <c r="NCT7" s="372"/>
      <c r="NCU7" s="372"/>
      <c r="NCV7" s="372"/>
      <c r="NCW7" s="372"/>
      <c r="NCX7" s="372"/>
      <c r="NCY7" s="372"/>
      <c r="NCZ7" s="372"/>
      <c r="NDA7" s="372"/>
      <c r="NDB7" s="372"/>
      <c r="NDC7" s="372"/>
      <c r="NDD7" s="372"/>
      <c r="NDE7" s="372"/>
      <c r="NDF7" s="372"/>
      <c r="NDG7" s="372"/>
      <c r="NDH7" s="372"/>
      <c r="NDI7" s="372"/>
      <c r="NDJ7" s="372"/>
      <c r="NDK7" s="372"/>
      <c r="NDL7" s="372"/>
      <c r="NDM7" s="372"/>
      <c r="NDN7" s="372"/>
      <c r="NDO7" s="372"/>
      <c r="NDP7" s="372"/>
      <c r="NDQ7" s="372"/>
      <c r="NDR7" s="372"/>
      <c r="NDS7" s="372"/>
      <c r="NDT7" s="372"/>
      <c r="NDU7" s="372"/>
      <c r="NDV7" s="372"/>
      <c r="NDW7" s="372"/>
      <c r="NDX7" s="372"/>
      <c r="NDY7" s="372"/>
      <c r="NDZ7" s="372"/>
      <c r="NEA7" s="372"/>
      <c r="NEB7" s="372"/>
      <c r="NEC7" s="372"/>
      <c r="NED7" s="372"/>
      <c r="NEE7" s="372"/>
      <c r="NEF7" s="372"/>
      <c r="NEG7" s="372"/>
      <c r="NEH7" s="372"/>
      <c r="NEI7" s="372"/>
      <c r="NEJ7" s="372"/>
      <c r="NEK7" s="372"/>
      <c r="NEL7" s="372"/>
      <c r="NEM7" s="372"/>
      <c r="NEN7" s="372"/>
      <c r="NEO7" s="372"/>
      <c r="NEP7" s="372"/>
      <c r="NEQ7" s="372"/>
      <c r="NER7" s="372"/>
      <c r="NES7" s="372"/>
      <c r="NET7" s="372"/>
      <c r="NEU7" s="372"/>
      <c r="NEV7" s="372"/>
      <c r="NEW7" s="372"/>
      <c r="NEX7" s="372"/>
      <c r="NEY7" s="372"/>
      <c r="NEZ7" s="372"/>
      <c r="NFA7" s="372"/>
      <c r="NFB7" s="372"/>
      <c r="NFC7" s="372"/>
      <c r="NFD7" s="372"/>
      <c r="NFE7" s="372"/>
      <c r="NFF7" s="372"/>
      <c r="NFG7" s="372"/>
      <c r="NFH7" s="372"/>
      <c r="NFI7" s="372"/>
      <c r="NFJ7" s="372"/>
      <c r="NFK7" s="372"/>
      <c r="NFL7" s="372"/>
      <c r="NFM7" s="372"/>
      <c r="NFN7" s="372"/>
      <c r="NFO7" s="372"/>
      <c r="NFP7" s="372"/>
      <c r="NFQ7" s="372"/>
      <c r="NFR7" s="372"/>
      <c r="NFS7" s="372"/>
      <c r="NFT7" s="372"/>
      <c r="NFU7" s="372"/>
      <c r="NFV7" s="372"/>
      <c r="NFW7" s="372"/>
      <c r="NFX7" s="372"/>
      <c r="NFY7" s="372"/>
      <c r="NFZ7" s="372"/>
      <c r="NGA7" s="372"/>
      <c r="NGB7" s="372"/>
      <c r="NGC7" s="372"/>
      <c r="NGD7" s="372"/>
      <c r="NGE7" s="372"/>
      <c r="NGF7" s="372"/>
      <c r="NGG7" s="372"/>
      <c r="NGH7" s="372"/>
      <c r="NGI7" s="372"/>
      <c r="NGJ7" s="372"/>
      <c r="NGK7" s="372"/>
      <c r="NGL7" s="372"/>
      <c r="NGM7" s="372"/>
      <c r="NGN7" s="372"/>
      <c r="NGO7" s="372"/>
      <c r="NGP7" s="372"/>
      <c r="NGQ7" s="372"/>
      <c r="NGR7" s="372"/>
      <c r="NGS7" s="372"/>
      <c r="NGT7" s="372"/>
      <c r="NGU7" s="372"/>
      <c r="NGV7" s="372"/>
      <c r="NGW7" s="372"/>
      <c r="NGX7" s="372"/>
      <c r="NGY7" s="372"/>
      <c r="NGZ7" s="372"/>
      <c r="NHA7" s="372"/>
      <c r="NHB7" s="372"/>
      <c r="NHC7" s="372"/>
      <c r="NHD7" s="372"/>
      <c r="NHE7" s="372"/>
      <c r="NHF7" s="372"/>
      <c r="NHG7" s="372"/>
      <c r="NHH7" s="372"/>
      <c r="NHI7" s="372"/>
      <c r="NHJ7" s="372"/>
      <c r="NHK7" s="372"/>
      <c r="NHL7" s="372"/>
      <c r="NHM7" s="372"/>
      <c r="NHN7" s="372"/>
      <c r="NHO7" s="372"/>
      <c r="NHP7" s="372"/>
      <c r="NHQ7" s="372"/>
      <c r="NHR7" s="372"/>
      <c r="NHS7" s="372"/>
      <c r="NHT7" s="372"/>
      <c r="NHU7" s="372"/>
      <c r="NHV7" s="372"/>
      <c r="NHW7" s="372"/>
      <c r="NHX7" s="372"/>
      <c r="NHY7" s="372"/>
      <c r="NHZ7" s="372"/>
      <c r="NIA7" s="372"/>
      <c r="NIB7" s="372"/>
      <c r="NIC7" s="372"/>
      <c r="NID7" s="372"/>
      <c r="NIE7" s="372"/>
      <c r="NIF7" s="372"/>
      <c r="NIG7" s="372"/>
      <c r="NIH7" s="372"/>
      <c r="NII7" s="372"/>
      <c r="NIJ7" s="372"/>
      <c r="NIK7" s="372"/>
      <c r="NIL7" s="372"/>
      <c r="NIM7" s="372"/>
      <c r="NIN7" s="372"/>
      <c r="NIO7" s="372"/>
      <c r="NIP7" s="372"/>
      <c r="NIQ7" s="372"/>
      <c r="NIR7" s="372"/>
      <c r="NIS7" s="372"/>
      <c r="NIT7" s="372"/>
      <c r="NIU7" s="372"/>
      <c r="NIV7" s="372"/>
      <c r="NIW7" s="372"/>
      <c r="NIX7" s="372"/>
      <c r="NIY7" s="372"/>
      <c r="NIZ7" s="372"/>
      <c r="NJA7" s="372"/>
      <c r="NJB7" s="372"/>
      <c r="NJC7" s="372"/>
      <c r="NJD7" s="372"/>
      <c r="NJE7" s="372"/>
      <c r="NJF7" s="372"/>
      <c r="NJG7" s="372"/>
      <c r="NJH7" s="372"/>
      <c r="NJI7" s="372"/>
      <c r="NJJ7" s="372"/>
      <c r="NJK7" s="372"/>
      <c r="NJL7" s="372"/>
      <c r="NJM7" s="372"/>
      <c r="NJN7" s="372"/>
      <c r="NJO7" s="372"/>
      <c r="NJP7" s="372"/>
      <c r="NJQ7" s="372"/>
      <c r="NJR7" s="372"/>
      <c r="NJS7" s="372"/>
      <c r="NJT7" s="372"/>
      <c r="NJU7" s="372"/>
      <c r="NJV7" s="372"/>
      <c r="NJW7" s="372"/>
      <c r="NJX7" s="372"/>
      <c r="NJY7" s="372"/>
      <c r="NJZ7" s="372"/>
      <c r="NKA7" s="372"/>
      <c r="NKB7" s="372"/>
      <c r="NKC7" s="372"/>
      <c r="NKD7" s="372"/>
      <c r="NKE7" s="372"/>
      <c r="NKF7" s="372"/>
      <c r="NKG7" s="372"/>
      <c r="NKH7" s="372"/>
      <c r="NKI7" s="372"/>
      <c r="NKJ7" s="372"/>
      <c r="NKK7" s="372"/>
      <c r="NKL7" s="372"/>
      <c r="NKM7" s="372"/>
      <c r="NKN7" s="372"/>
      <c r="NKO7" s="372"/>
      <c r="NKP7" s="372"/>
      <c r="NKQ7" s="372"/>
      <c r="NKR7" s="372"/>
      <c r="NKS7" s="372"/>
      <c r="NKT7" s="372"/>
      <c r="NKU7" s="372"/>
      <c r="NKV7" s="372"/>
      <c r="NKW7" s="372"/>
      <c r="NKX7" s="372"/>
      <c r="NKY7" s="372"/>
      <c r="NKZ7" s="372"/>
      <c r="NLA7" s="372"/>
      <c r="NLB7" s="372"/>
      <c r="NLC7" s="372"/>
      <c r="NLD7" s="372"/>
      <c r="NLE7" s="372"/>
      <c r="NLF7" s="372"/>
      <c r="NLG7" s="372"/>
      <c r="NLH7" s="372"/>
      <c r="NLI7" s="372"/>
      <c r="NLJ7" s="372"/>
      <c r="NLK7" s="372"/>
      <c r="NLL7" s="372"/>
      <c r="NLM7" s="372"/>
      <c r="NLN7" s="372"/>
      <c r="NLO7" s="372"/>
      <c r="NLP7" s="372"/>
      <c r="NLQ7" s="372"/>
      <c r="NLR7" s="372"/>
      <c r="NLS7" s="372"/>
      <c r="NLT7" s="372"/>
      <c r="NLU7" s="372"/>
      <c r="NLV7" s="372"/>
      <c r="NLW7" s="372"/>
      <c r="NLX7" s="372"/>
      <c r="NLY7" s="372"/>
      <c r="NLZ7" s="372"/>
      <c r="NMA7" s="372"/>
      <c r="NMB7" s="372"/>
      <c r="NMC7" s="372"/>
      <c r="NMD7" s="372"/>
      <c r="NME7" s="372"/>
      <c r="NMF7" s="372"/>
      <c r="NMG7" s="372"/>
      <c r="NMH7" s="372"/>
      <c r="NMI7" s="372"/>
      <c r="NMJ7" s="372"/>
      <c r="NMK7" s="372"/>
      <c r="NML7" s="372"/>
      <c r="NMM7" s="372"/>
      <c r="NMN7" s="372"/>
      <c r="NMO7" s="372"/>
      <c r="NMP7" s="372"/>
      <c r="NMQ7" s="372"/>
      <c r="NMR7" s="372"/>
      <c r="NMS7" s="372"/>
      <c r="NMT7" s="372"/>
      <c r="NMU7" s="372"/>
      <c r="NMV7" s="372"/>
      <c r="NMW7" s="372"/>
      <c r="NMX7" s="372"/>
      <c r="NMY7" s="372"/>
      <c r="NMZ7" s="372"/>
      <c r="NNA7" s="372"/>
      <c r="NNB7" s="372"/>
      <c r="NNC7" s="372"/>
      <c r="NND7" s="372"/>
      <c r="NNE7" s="372"/>
      <c r="NNF7" s="372"/>
      <c r="NNG7" s="372"/>
      <c r="NNH7" s="372"/>
      <c r="NNI7" s="372"/>
      <c r="NNJ7" s="372"/>
      <c r="NNK7" s="372"/>
      <c r="NNL7" s="372"/>
      <c r="NNM7" s="372"/>
      <c r="NNN7" s="372"/>
      <c r="NNO7" s="372"/>
      <c r="NNP7" s="372"/>
      <c r="NNQ7" s="372"/>
      <c r="NNR7" s="372"/>
      <c r="NNS7" s="372"/>
      <c r="NNT7" s="372"/>
      <c r="NNU7" s="372"/>
      <c r="NNV7" s="372"/>
      <c r="NNW7" s="372"/>
      <c r="NNX7" s="372"/>
      <c r="NNY7" s="372"/>
      <c r="NNZ7" s="372"/>
      <c r="NOA7" s="372"/>
      <c r="NOB7" s="372"/>
      <c r="NOC7" s="372"/>
      <c r="NOD7" s="372"/>
      <c r="NOE7" s="372"/>
      <c r="NOF7" s="372"/>
      <c r="NOG7" s="372"/>
      <c r="NOH7" s="372"/>
      <c r="NOI7" s="372"/>
      <c r="NOJ7" s="372"/>
      <c r="NOK7" s="372"/>
      <c r="NOL7" s="372"/>
      <c r="NOM7" s="372"/>
      <c r="NON7" s="372"/>
      <c r="NOO7" s="372"/>
      <c r="NOP7" s="372"/>
      <c r="NOQ7" s="372"/>
      <c r="NOR7" s="372"/>
      <c r="NOS7" s="372"/>
      <c r="NOT7" s="372"/>
      <c r="NOU7" s="372"/>
      <c r="NOV7" s="372"/>
      <c r="NOW7" s="372"/>
      <c r="NOX7" s="372"/>
      <c r="NOY7" s="372"/>
      <c r="NOZ7" s="372"/>
      <c r="NPA7" s="372"/>
      <c r="NPB7" s="372"/>
      <c r="NPC7" s="372"/>
      <c r="NPD7" s="372"/>
      <c r="NPE7" s="372"/>
      <c r="NPF7" s="372"/>
      <c r="NPG7" s="372"/>
      <c r="NPH7" s="372"/>
      <c r="NPI7" s="372"/>
      <c r="NPJ7" s="372"/>
      <c r="NPK7" s="372"/>
      <c r="NPL7" s="372"/>
      <c r="NPM7" s="372"/>
      <c r="NPN7" s="372"/>
      <c r="NPO7" s="372"/>
      <c r="NPP7" s="372"/>
      <c r="NPQ7" s="372"/>
      <c r="NPR7" s="372"/>
      <c r="NPS7" s="372"/>
      <c r="NPT7" s="372"/>
      <c r="NPU7" s="372"/>
      <c r="NPV7" s="372"/>
      <c r="NPW7" s="372"/>
      <c r="NPX7" s="372"/>
      <c r="NPY7" s="372"/>
      <c r="NPZ7" s="372"/>
      <c r="NQA7" s="372"/>
      <c r="NQB7" s="372"/>
      <c r="NQC7" s="372"/>
      <c r="NQD7" s="372"/>
      <c r="NQE7" s="372"/>
      <c r="NQF7" s="372"/>
      <c r="NQG7" s="372"/>
      <c r="NQH7" s="372"/>
      <c r="NQI7" s="372"/>
      <c r="NQJ7" s="372"/>
      <c r="NQK7" s="372"/>
      <c r="NQL7" s="372"/>
      <c r="NQM7" s="372"/>
      <c r="NQN7" s="372"/>
      <c r="NQO7" s="372"/>
      <c r="NQP7" s="372"/>
      <c r="NQQ7" s="372"/>
      <c r="NQR7" s="372"/>
      <c r="NQS7" s="372"/>
      <c r="NQT7" s="372"/>
      <c r="NQU7" s="372"/>
      <c r="NQV7" s="372"/>
      <c r="NQW7" s="372"/>
      <c r="NQX7" s="372"/>
      <c r="NQY7" s="372"/>
      <c r="NQZ7" s="372"/>
      <c r="NRA7" s="372"/>
      <c r="NRB7" s="372"/>
      <c r="NRC7" s="372"/>
      <c r="NRD7" s="372"/>
      <c r="NRE7" s="372"/>
      <c r="NRF7" s="372"/>
      <c r="NRG7" s="372"/>
      <c r="NRH7" s="372"/>
      <c r="NRI7" s="372"/>
      <c r="NRJ7" s="372"/>
      <c r="NRK7" s="372"/>
      <c r="NRL7" s="372"/>
      <c r="NRM7" s="372"/>
      <c r="NRN7" s="372"/>
      <c r="NRO7" s="372"/>
      <c r="NRP7" s="372"/>
      <c r="NRQ7" s="372"/>
      <c r="NRR7" s="372"/>
      <c r="NRS7" s="372"/>
      <c r="NRT7" s="372"/>
      <c r="NRU7" s="372"/>
      <c r="NRV7" s="372"/>
      <c r="NRW7" s="372"/>
      <c r="NRX7" s="372"/>
      <c r="NRY7" s="372"/>
      <c r="NRZ7" s="372"/>
      <c r="NSA7" s="372"/>
      <c r="NSB7" s="372"/>
      <c r="NSC7" s="372"/>
      <c r="NSD7" s="372"/>
      <c r="NSE7" s="372"/>
      <c r="NSF7" s="372"/>
      <c r="NSG7" s="372"/>
      <c r="NSH7" s="372"/>
      <c r="NSI7" s="372"/>
      <c r="NSJ7" s="372"/>
      <c r="NSK7" s="372"/>
      <c r="NSL7" s="372"/>
      <c r="NSM7" s="372"/>
      <c r="NSN7" s="372"/>
      <c r="NSO7" s="372"/>
      <c r="NSP7" s="372"/>
      <c r="NSQ7" s="372"/>
      <c r="NSR7" s="372"/>
      <c r="NSS7" s="372"/>
      <c r="NST7" s="372"/>
      <c r="NSU7" s="372"/>
      <c r="NSV7" s="372"/>
      <c r="NSW7" s="372"/>
      <c r="NSX7" s="372"/>
      <c r="NSY7" s="372"/>
      <c r="NSZ7" s="372"/>
      <c r="NTA7" s="372"/>
      <c r="NTB7" s="372"/>
      <c r="NTC7" s="372"/>
      <c r="NTD7" s="372"/>
      <c r="NTE7" s="372"/>
      <c r="NTF7" s="372"/>
      <c r="NTG7" s="372"/>
      <c r="NTH7" s="372"/>
      <c r="NTI7" s="372"/>
      <c r="NTJ7" s="372"/>
      <c r="NTK7" s="372"/>
      <c r="NTL7" s="372"/>
      <c r="NTM7" s="372"/>
      <c r="NTN7" s="372"/>
      <c r="NTO7" s="372"/>
      <c r="NTP7" s="372"/>
      <c r="NTQ7" s="372"/>
      <c r="NTR7" s="372"/>
      <c r="NTS7" s="372"/>
      <c r="NTT7" s="372"/>
      <c r="NTU7" s="372"/>
      <c r="NTV7" s="372"/>
      <c r="NTW7" s="372"/>
      <c r="NTX7" s="372"/>
      <c r="NTY7" s="372"/>
      <c r="NTZ7" s="372"/>
      <c r="NUA7" s="372"/>
      <c r="NUB7" s="372"/>
      <c r="NUC7" s="372"/>
      <c r="NUD7" s="372"/>
      <c r="NUE7" s="372"/>
      <c r="NUF7" s="372"/>
      <c r="NUG7" s="372"/>
      <c r="NUH7" s="372"/>
      <c r="NUI7" s="372"/>
      <c r="NUJ7" s="372"/>
      <c r="NUK7" s="372"/>
      <c r="NUL7" s="372"/>
      <c r="NUM7" s="372"/>
      <c r="NUN7" s="372"/>
      <c r="NUO7" s="372"/>
      <c r="NUP7" s="372"/>
      <c r="NUQ7" s="372"/>
      <c r="NUR7" s="372"/>
      <c r="NUS7" s="372"/>
      <c r="NUT7" s="372"/>
      <c r="NUU7" s="372"/>
      <c r="NUV7" s="372"/>
      <c r="NUW7" s="372"/>
      <c r="NUX7" s="372"/>
      <c r="NUY7" s="372"/>
      <c r="NUZ7" s="372"/>
      <c r="NVA7" s="372"/>
      <c r="NVB7" s="372"/>
      <c r="NVC7" s="372"/>
      <c r="NVD7" s="372"/>
      <c r="NVE7" s="372"/>
      <c r="NVF7" s="372"/>
      <c r="NVG7" s="372"/>
      <c r="NVH7" s="372"/>
      <c r="NVI7" s="372"/>
      <c r="NVJ7" s="372"/>
      <c r="NVK7" s="372"/>
      <c r="NVL7" s="372"/>
      <c r="NVM7" s="372"/>
      <c r="NVN7" s="372"/>
      <c r="NVO7" s="372"/>
      <c r="NVP7" s="372"/>
      <c r="NVQ7" s="372"/>
      <c r="NVR7" s="372"/>
      <c r="NVS7" s="372"/>
      <c r="NVT7" s="372"/>
      <c r="NVU7" s="372"/>
      <c r="NVV7" s="372"/>
      <c r="NVW7" s="372"/>
      <c r="NVX7" s="372"/>
      <c r="NVY7" s="372"/>
      <c r="NVZ7" s="372"/>
      <c r="NWA7" s="372"/>
      <c r="NWB7" s="372"/>
      <c r="NWC7" s="372"/>
      <c r="NWD7" s="372"/>
      <c r="NWE7" s="372"/>
      <c r="NWF7" s="372"/>
      <c r="NWG7" s="372"/>
      <c r="NWH7" s="372"/>
      <c r="NWI7" s="372"/>
      <c r="NWJ7" s="372"/>
      <c r="NWK7" s="372"/>
      <c r="NWL7" s="372"/>
      <c r="NWM7" s="372"/>
      <c r="NWN7" s="372"/>
      <c r="NWO7" s="372"/>
      <c r="NWP7" s="372"/>
      <c r="NWQ7" s="372"/>
      <c r="NWR7" s="372"/>
      <c r="NWS7" s="372"/>
      <c r="NWT7" s="372"/>
      <c r="NWU7" s="372"/>
      <c r="NWV7" s="372"/>
      <c r="NWW7" s="372"/>
      <c r="NWX7" s="372"/>
      <c r="NWY7" s="372"/>
      <c r="NWZ7" s="372"/>
      <c r="NXA7" s="372"/>
      <c r="NXB7" s="372"/>
      <c r="NXC7" s="372"/>
      <c r="NXD7" s="372"/>
      <c r="NXE7" s="372"/>
      <c r="NXF7" s="372"/>
      <c r="NXG7" s="372"/>
      <c r="NXH7" s="372"/>
      <c r="NXI7" s="372"/>
      <c r="NXJ7" s="372"/>
      <c r="NXK7" s="372"/>
      <c r="NXL7" s="372"/>
      <c r="NXM7" s="372"/>
      <c r="NXN7" s="372"/>
      <c r="NXO7" s="372"/>
      <c r="NXP7" s="372"/>
      <c r="NXQ7" s="372"/>
      <c r="NXR7" s="372"/>
      <c r="NXS7" s="372"/>
      <c r="NXT7" s="372"/>
      <c r="NXU7" s="372"/>
      <c r="NXV7" s="372"/>
      <c r="NXW7" s="372"/>
      <c r="NXX7" s="372"/>
      <c r="NXY7" s="372"/>
      <c r="NXZ7" s="372"/>
      <c r="NYA7" s="372"/>
      <c r="NYB7" s="372"/>
      <c r="NYC7" s="372"/>
      <c r="NYD7" s="372"/>
      <c r="NYE7" s="372"/>
      <c r="NYF7" s="372"/>
      <c r="NYG7" s="372"/>
      <c r="NYH7" s="372"/>
      <c r="NYI7" s="372"/>
      <c r="NYJ7" s="372"/>
      <c r="NYK7" s="372"/>
      <c r="NYL7" s="372"/>
      <c r="NYM7" s="372"/>
      <c r="NYN7" s="372"/>
      <c r="NYO7" s="372"/>
      <c r="NYP7" s="372"/>
      <c r="NYQ7" s="372"/>
      <c r="NYR7" s="372"/>
      <c r="NYS7" s="372"/>
      <c r="NYT7" s="372"/>
      <c r="NYU7" s="372"/>
      <c r="NYV7" s="372"/>
      <c r="NYW7" s="372"/>
      <c r="NYX7" s="372"/>
      <c r="NYY7" s="372"/>
      <c r="NYZ7" s="372"/>
      <c r="NZA7" s="372"/>
      <c r="NZB7" s="372"/>
      <c r="NZC7" s="372"/>
      <c r="NZD7" s="372"/>
      <c r="NZE7" s="372"/>
      <c r="NZF7" s="372"/>
      <c r="NZG7" s="372"/>
      <c r="NZH7" s="372"/>
      <c r="NZI7" s="372"/>
      <c r="NZJ7" s="372"/>
      <c r="NZK7" s="372"/>
      <c r="NZL7" s="372"/>
      <c r="NZM7" s="372"/>
      <c r="NZN7" s="372"/>
      <c r="NZO7" s="372"/>
      <c r="NZP7" s="372"/>
      <c r="NZQ7" s="372"/>
      <c r="NZR7" s="372"/>
      <c r="NZS7" s="372"/>
      <c r="NZT7" s="372"/>
      <c r="NZU7" s="372"/>
      <c r="NZV7" s="372"/>
      <c r="NZW7" s="372"/>
      <c r="NZX7" s="372"/>
      <c r="NZY7" s="372"/>
      <c r="NZZ7" s="372"/>
      <c r="OAA7" s="372"/>
      <c r="OAB7" s="372"/>
      <c r="OAC7" s="372"/>
      <c r="OAD7" s="372"/>
      <c r="OAE7" s="372"/>
      <c r="OAF7" s="372"/>
      <c r="OAG7" s="372"/>
      <c r="OAH7" s="372"/>
      <c r="OAI7" s="372"/>
      <c r="OAJ7" s="372"/>
      <c r="OAK7" s="372"/>
      <c r="OAL7" s="372"/>
      <c r="OAM7" s="372"/>
      <c r="OAN7" s="372"/>
      <c r="OAO7" s="372"/>
      <c r="OAP7" s="372"/>
      <c r="OAQ7" s="372"/>
      <c r="OAR7" s="372"/>
      <c r="OAS7" s="372"/>
      <c r="OAT7" s="372"/>
      <c r="OAU7" s="372"/>
      <c r="OAV7" s="372"/>
      <c r="OAW7" s="372"/>
      <c r="OAX7" s="372"/>
      <c r="OAY7" s="372"/>
      <c r="OAZ7" s="372"/>
      <c r="OBA7" s="372"/>
      <c r="OBB7" s="372"/>
      <c r="OBC7" s="372"/>
      <c r="OBD7" s="372"/>
      <c r="OBE7" s="372"/>
      <c r="OBF7" s="372"/>
      <c r="OBG7" s="372"/>
      <c r="OBH7" s="372"/>
      <c r="OBI7" s="372"/>
      <c r="OBJ7" s="372"/>
      <c r="OBK7" s="372"/>
      <c r="OBL7" s="372"/>
      <c r="OBM7" s="372"/>
      <c r="OBN7" s="372"/>
      <c r="OBO7" s="372"/>
      <c r="OBP7" s="372"/>
      <c r="OBQ7" s="372"/>
      <c r="OBR7" s="372"/>
      <c r="OBS7" s="372"/>
      <c r="OBT7" s="372"/>
      <c r="OBU7" s="372"/>
      <c r="OBV7" s="372"/>
      <c r="OBW7" s="372"/>
      <c r="OBX7" s="372"/>
      <c r="OBY7" s="372"/>
      <c r="OBZ7" s="372"/>
      <c r="OCA7" s="372"/>
      <c r="OCB7" s="372"/>
      <c r="OCC7" s="372"/>
      <c r="OCD7" s="372"/>
      <c r="OCE7" s="372"/>
      <c r="OCF7" s="372"/>
      <c r="OCG7" s="372"/>
      <c r="OCH7" s="372"/>
      <c r="OCI7" s="372"/>
      <c r="OCJ7" s="372"/>
      <c r="OCK7" s="372"/>
      <c r="OCL7" s="372"/>
      <c r="OCM7" s="372"/>
      <c r="OCN7" s="372"/>
      <c r="OCO7" s="372"/>
      <c r="OCP7" s="372"/>
      <c r="OCQ7" s="372"/>
      <c r="OCR7" s="372"/>
      <c r="OCS7" s="372"/>
      <c r="OCT7" s="372"/>
      <c r="OCU7" s="372"/>
      <c r="OCV7" s="372"/>
      <c r="OCW7" s="372"/>
      <c r="OCX7" s="372"/>
      <c r="OCY7" s="372"/>
      <c r="OCZ7" s="372"/>
      <c r="ODA7" s="372"/>
      <c r="ODB7" s="372"/>
      <c r="ODC7" s="372"/>
      <c r="ODD7" s="372"/>
      <c r="ODE7" s="372"/>
      <c r="ODF7" s="372"/>
      <c r="ODG7" s="372"/>
      <c r="ODH7" s="372"/>
      <c r="ODI7" s="372"/>
      <c r="ODJ7" s="372"/>
      <c r="ODK7" s="372"/>
      <c r="ODL7" s="372"/>
      <c r="ODM7" s="372"/>
      <c r="ODN7" s="372"/>
      <c r="ODO7" s="372"/>
      <c r="ODP7" s="372"/>
      <c r="ODQ7" s="372"/>
      <c r="ODR7" s="372"/>
      <c r="ODS7" s="372"/>
      <c r="ODT7" s="372"/>
      <c r="ODU7" s="372"/>
      <c r="ODV7" s="372"/>
      <c r="ODW7" s="372"/>
      <c r="ODX7" s="372"/>
      <c r="ODY7" s="372"/>
      <c r="ODZ7" s="372"/>
      <c r="OEA7" s="372"/>
      <c r="OEB7" s="372"/>
      <c r="OEC7" s="372"/>
      <c r="OED7" s="372"/>
      <c r="OEE7" s="372"/>
      <c r="OEF7" s="372"/>
      <c r="OEG7" s="372"/>
      <c r="OEH7" s="372"/>
      <c r="OEI7" s="372"/>
      <c r="OEJ7" s="372"/>
      <c r="OEK7" s="372"/>
      <c r="OEL7" s="372"/>
      <c r="OEM7" s="372"/>
      <c r="OEN7" s="372"/>
      <c r="OEO7" s="372"/>
      <c r="OEP7" s="372"/>
      <c r="OEQ7" s="372"/>
      <c r="OER7" s="372"/>
      <c r="OES7" s="372"/>
      <c r="OET7" s="372"/>
      <c r="OEU7" s="372"/>
      <c r="OEV7" s="372"/>
      <c r="OEW7" s="372"/>
      <c r="OEX7" s="372"/>
      <c r="OEY7" s="372"/>
      <c r="OEZ7" s="372"/>
      <c r="OFA7" s="372"/>
      <c r="OFB7" s="372"/>
      <c r="OFC7" s="372"/>
      <c r="OFD7" s="372"/>
      <c r="OFE7" s="372"/>
      <c r="OFF7" s="372"/>
      <c r="OFG7" s="372"/>
      <c r="OFH7" s="372"/>
      <c r="OFI7" s="372"/>
      <c r="OFJ7" s="372"/>
      <c r="OFK7" s="372"/>
      <c r="OFL7" s="372"/>
      <c r="OFM7" s="372"/>
      <c r="OFN7" s="372"/>
      <c r="OFO7" s="372"/>
      <c r="OFP7" s="372"/>
      <c r="OFQ7" s="372"/>
      <c r="OFR7" s="372"/>
      <c r="OFS7" s="372"/>
      <c r="OFT7" s="372"/>
      <c r="OFU7" s="372"/>
      <c r="OFV7" s="372"/>
      <c r="OFW7" s="372"/>
      <c r="OFX7" s="372"/>
      <c r="OFY7" s="372"/>
      <c r="OFZ7" s="372"/>
      <c r="OGA7" s="372"/>
      <c r="OGB7" s="372"/>
      <c r="OGC7" s="372"/>
      <c r="OGD7" s="372"/>
      <c r="OGE7" s="372"/>
      <c r="OGF7" s="372"/>
      <c r="OGG7" s="372"/>
      <c r="OGH7" s="372"/>
      <c r="OGI7" s="372"/>
      <c r="OGJ7" s="372"/>
      <c r="OGK7" s="372"/>
      <c r="OGL7" s="372"/>
      <c r="OGM7" s="372"/>
      <c r="OGN7" s="372"/>
      <c r="OGO7" s="372"/>
      <c r="OGP7" s="372"/>
      <c r="OGQ7" s="372"/>
      <c r="OGR7" s="372"/>
      <c r="OGS7" s="372"/>
      <c r="OGT7" s="372"/>
      <c r="OGU7" s="372"/>
      <c r="OGV7" s="372"/>
      <c r="OGW7" s="372"/>
      <c r="OGX7" s="372"/>
      <c r="OGY7" s="372"/>
      <c r="OGZ7" s="372"/>
      <c r="OHA7" s="372"/>
      <c r="OHB7" s="372"/>
      <c r="OHC7" s="372"/>
      <c r="OHD7" s="372"/>
      <c r="OHE7" s="372"/>
      <c r="OHF7" s="372"/>
      <c r="OHG7" s="372"/>
      <c r="OHH7" s="372"/>
      <c r="OHI7" s="372"/>
      <c r="OHJ7" s="372"/>
      <c r="OHK7" s="372"/>
      <c r="OHL7" s="372"/>
      <c r="OHM7" s="372"/>
      <c r="OHN7" s="372"/>
      <c r="OHO7" s="372"/>
      <c r="OHP7" s="372"/>
      <c r="OHQ7" s="372"/>
      <c r="OHR7" s="372"/>
      <c r="OHS7" s="372"/>
      <c r="OHT7" s="372"/>
      <c r="OHU7" s="372"/>
      <c r="OHV7" s="372"/>
      <c r="OHW7" s="372"/>
      <c r="OHX7" s="372"/>
      <c r="OHY7" s="372"/>
      <c r="OHZ7" s="372"/>
      <c r="OIA7" s="372"/>
      <c r="OIB7" s="372"/>
      <c r="OIC7" s="372"/>
      <c r="OID7" s="372"/>
      <c r="OIE7" s="372"/>
      <c r="OIF7" s="372"/>
      <c r="OIG7" s="372"/>
      <c r="OIH7" s="372"/>
      <c r="OII7" s="372"/>
      <c r="OIJ7" s="372"/>
      <c r="OIK7" s="372"/>
      <c r="OIL7" s="372"/>
      <c r="OIM7" s="372"/>
      <c r="OIN7" s="372"/>
      <c r="OIO7" s="372"/>
      <c r="OIP7" s="372"/>
      <c r="OIQ7" s="372"/>
      <c r="OIR7" s="372"/>
      <c r="OIS7" s="372"/>
      <c r="OIT7" s="372"/>
      <c r="OIU7" s="372"/>
      <c r="OIV7" s="372"/>
      <c r="OIW7" s="372"/>
      <c r="OIX7" s="372"/>
      <c r="OIY7" s="372"/>
      <c r="OIZ7" s="372"/>
      <c r="OJA7" s="372"/>
      <c r="OJB7" s="372"/>
      <c r="OJC7" s="372"/>
      <c r="OJD7" s="372"/>
      <c r="OJE7" s="372"/>
      <c r="OJF7" s="372"/>
      <c r="OJG7" s="372"/>
      <c r="OJH7" s="372"/>
      <c r="OJI7" s="372"/>
      <c r="OJJ7" s="372"/>
      <c r="OJK7" s="372"/>
      <c r="OJL7" s="372"/>
      <c r="OJM7" s="372"/>
      <c r="OJN7" s="372"/>
      <c r="OJO7" s="372"/>
      <c r="OJP7" s="372"/>
      <c r="OJQ7" s="372"/>
      <c r="OJR7" s="372"/>
      <c r="OJS7" s="372"/>
      <c r="OJT7" s="372"/>
      <c r="OJU7" s="372"/>
      <c r="OJV7" s="372"/>
      <c r="OJW7" s="372"/>
      <c r="OJX7" s="372"/>
      <c r="OJY7" s="372"/>
      <c r="OJZ7" s="372"/>
      <c r="OKA7" s="372"/>
      <c r="OKB7" s="372"/>
      <c r="OKC7" s="372"/>
      <c r="OKD7" s="372"/>
      <c r="OKE7" s="372"/>
      <c r="OKF7" s="372"/>
      <c r="OKG7" s="372"/>
      <c r="OKH7" s="372"/>
      <c r="OKI7" s="372"/>
      <c r="OKJ7" s="372"/>
      <c r="OKK7" s="372"/>
      <c r="OKL7" s="372"/>
      <c r="OKM7" s="372"/>
      <c r="OKN7" s="372"/>
      <c r="OKO7" s="372"/>
      <c r="OKP7" s="372"/>
      <c r="OKQ7" s="372"/>
      <c r="OKR7" s="372"/>
      <c r="OKS7" s="372"/>
      <c r="OKT7" s="372"/>
      <c r="OKU7" s="372"/>
      <c r="OKV7" s="372"/>
      <c r="OKW7" s="372"/>
      <c r="OKX7" s="372"/>
      <c r="OKY7" s="372"/>
      <c r="OKZ7" s="372"/>
      <c r="OLA7" s="372"/>
      <c r="OLB7" s="372"/>
      <c r="OLC7" s="372"/>
      <c r="OLD7" s="372"/>
      <c r="OLE7" s="372"/>
      <c r="OLF7" s="372"/>
      <c r="OLG7" s="372"/>
      <c r="OLH7" s="372"/>
      <c r="OLI7" s="372"/>
      <c r="OLJ7" s="372"/>
      <c r="OLK7" s="372"/>
      <c r="OLL7" s="372"/>
      <c r="OLM7" s="372"/>
      <c r="OLN7" s="372"/>
      <c r="OLO7" s="372"/>
      <c r="OLP7" s="372"/>
      <c r="OLQ7" s="372"/>
      <c r="OLR7" s="372"/>
      <c r="OLS7" s="372"/>
      <c r="OLT7" s="372"/>
      <c r="OLU7" s="372"/>
      <c r="OLV7" s="372"/>
      <c r="OLW7" s="372"/>
      <c r="OLX7" s="372"/>
      <c r="OLY7" s="372"/>
      <c r="OLZ7" s="372"/>
      <c r="OMA7" s="372"/>
      <c r="OMB7" s="372"/>
      <c r="OMC7" s="372"/>
      <c r="OMD7" s="372"/>
      <c r="OME7" s="372"/>
      <c r="OMF7" s="372"/>
      <c r="OMG7" s="372"/>
      <c r="OMH7" s="372"/>
      <c r="OMI7" s="372"/>
      <c r="OMJ7" s="372"/>
      <c r="OMK7" s="372"/>
      <c r="OML7" s="372"/>
      <c r="OMM7" s="372"/>
      <c r="OMN7" s="372"/>
      <c r="OMO7" s="372"/>
      <c r="OMP7" s="372"/>
      <c r="OMQ7" s="372"/>
      <c r="OMR7" s="372"/>
      <c r="OMS7" s="372"/>
      <c r="OMT7" s="372"/>
      <c r="OMU7" s="372"/>
      <c r="OMV7" s="372"/>
      <c r="OMW7" s="372"/>
      <c r="OMX7" s="372"/>
      <c r="OMY7" s="372"/>
      <c r="OMZ7" s="372"/>
      <c r="ONA7" s="372"/>
      <c r="ONB7" s="372"/>
      <c r="ONC7" s="372"/>
      <c r="OND7" s="372"/>
      <c r="ONE7" s="372"/>
      <c r="ONF7" s="372"/>
      <c r="ONG7" s="372"/>
      <c r="ONH7" s="372"/>
      <c r="ONI7" s="372"/>
      <c r="ONJ7" s="372"/>
      <c r="ONK7" s="372"/>
      <c r="ONL7" s="372"/>
      <c r="ONM7" s="372"/>
      <c r="ONN7" s="372"/>
      <c r="ONO7" s="372"/>
      <c r="ONP7" s="372"/>
      <c r="ONQ7" s="372"/>
      <c r="ONR7" s="372"/>
      <c r="ONS7" s="372"/>
      <c r="ONT7" s="372"/>
      <c r="ONU7" s="372"/>
      <c r="ONV7" s="372"/>
      <c r="ONW7" s="372"/>
      <c r="ONX7" s="372"/>
      <c r="ONY7" s="372"/>
      <c r="ONZ7" s="372"/>
      <c r="OOA7" s="372"/>
      <c r="OOB7" s="372"/>
      <c r="OOC7" s="372"/>
      <c r="OOD7" s="372"/>
      <c r="OOE7" s="372"/>
      <c r="OOF7" s="372"/>
      <c r="OOG7" s="372"/>
      <c r="OOH7" s="372"/>
      <c r="OOI7" s="372"/>
      <c r="OOJ7" s="372"/>
      <c r="OOK7" s="372"/>
      <c r="OOL7" s="372"/>
      <c r="OOM7" s="372"/>
      <c r="OON7" s="372"/>
      <c r="OOO7" s="372"/>
      <c r="OOP7" s="372"/>
      <c r="OOQ7" s="372"/>
      <c r="OOR7" s="372"/>
      <c r="OOS7" s="372"/>
      <c r="OOT7" s="372"/>
      <c r="OOU7" s="372"/>
      <c r="OOV7" s="372"/>
      <c r="OOW7" s="372"/>
      <c r="OOX7" s="372"/>
      <c r="OOY7" s="372"/>
      <c r="OOZ7" s="372"/>
      <c r="OPA7" s="372"/>
      <c r="OPB7" s="372"/>
      <c r="OPC7" s="372"/>
      <c r="OPD7" s="372"/>
      <c r="OPE7" s="372"/>
      <c r="OPF7" s="372"/>
      <c r="OPG7" s="372"/>
      <c r="OPH7" s="372"/>
      <c r="OPI7" s="372"/>
      <c r="OPJ7" s="372"/>
      <c r="OPK7" s="372"/>
      <c r="OPL7" s="372"/>
      <c r="OPM7" s="372"/>
      <c r="OPN7" s="372"/>
      <c r="OPO7" s="372"/>
      <c r="OPP7" s="372"/>
      <c r="OPQ7" s="372"/>
      <c r="OPR7" s="372"/>
      <c r="OPS7" s="372"/>
      <c r="OPT7" s="372"/>
      <c r="OPU7" s="372"/>
      <c r="OPV7" s="372"/>
      <c r="OPW7" s="372"/>
      <c r="OPX7" s="372"/>
      <c r="OPY7" s="372"/>
      <c r="OPZ7" s="372"/>
      <c r="OQA7" s="372"/>
      <c r="OQB7" s="372"/>
      <c r="OQC7" s="372"/>
      <c r="OQD7" s="372"/>
      <c r="OQE7" s="372"/>
      <c r="OQF7" s="372"/>
      <c r="OQG7" s="372"/>
      <c r="OQH7" s="372"/>
      <c r="OQI7" s="372"/>
      <c r="OQJ7" s="372"/>
      <c r="OQK7" s="372"/>
      <c r="OQL7" s="372"/>
      <c r="OQM7" s="372"/>
      <c r="OQN7" s="372"/>
      <c r="OQO7" s="372"/>
      <c r="OQP7" s="372"/>
      <c r="OQQ7" s="372"/>
      <c r="OQR7" s="372"/>
      <c r="OQS7" s="372"/>
      <c r="OQT7" s="372"/>
      <c r="OQU7" s="372"/>
      <c r="OQV7" s="372"/>
      <c r="OQW7" s="372"/>
      <c r="OQX7" s="372"/>
      <c r="OQY7" s="372"/>
      <c r="OQZ7" s="372"/>
      <c r="ORA7" s="372"/>
      <c r="ORB7" s="372"/>
      <c r="ORC7" s="372"/>
      <c r="ORD7" s="372"/>
      <c r="ORE7" s="372"/>
      <c r="ORF7" s="372"/>
      <c r="ORG7" s="372"/>
      <c r="ORH7" s="372"/>
      <c r="ORI7" s="372"/>
      <c r="ORJ7" s="372"/>
      <c r="ORK7" s="372"/>
      <c r="ORL7" s="372"/>
      <c r="ORM7" s="372"/>
      <c r="ORN7" s="372"/>
      <c r="ORO7" s="372"/>
      <c r="ORP7" s="372"/>
      <c r="ORQ7" s="372"/>
      <c r="ORR7" s="372"/>
      <c r="ORS7" s="372"/>
      <c r="ORT7" s="372"/>
      <c r="ORU7" s="372"/>
      <c r="ORV7" s="372"/>
      <c r="ORW7" s="372"/>
      <c r="ORX7" s="372"/>
      <c r="ORY7" s="372"/>
      <c r="ORZ7" s="372"/>
      <c r="OSA7" s="372"/>
      <c r="OSB7" s="372"/>
      <c r="OSC7" s="372"/>
      <c r="OSD7" s="372"/>
      <c r="OSE7" s="372"/>
      <c r="OSF7" s="372"/>
      <c r="OSG7" s="372"/>
      <c r="OSH7" s="372"/>
      <c r="OSI7" s="372"/>
      <c r="OSJ7" s="372"/>
      <c r="OSK7" s="372"/>
      <c r="OSL7" s="372"/>
      <c r="OSM7" s="372"/>
      <c r="OSN7" s="372"/>
      <c r="OSO7" s="372"/>
      <c r="OSP7" s="372"/>
      <c r="OSQ7" s="372"/>
      <c r="OSR7" s="372"/>
      <c r="OSS7" s="372"/>
      <c r="OST7" s="372"/>
      <c r="OSU7" s="372"/>
      <c r="OSV7" s="372"/>
      <c r="OSW7" s="372"/>
      <c r="OSX7" s="372"/>
      <c r="OSY7" s="372"/>
      <c r="OSZ7" s="372"/>
      <c r="OTA7" s="372"/>
      <c r="OTB7" s="372"/>
      <c r="OTC7" s="372"/>
      <c r="OTD7" s="372"/>
      <c r="OTE7" s="372"/>
      <c r="OTF7" s="372"/>
      <c r="OTG7" s="372"/>
      <c r="OTH7" s="372"/>
      <c r="OTI7" s="372"/>
      <c r="OTJ7" s="372"/>
      <c r="OTK7" s="372"/>
      <c r="OTL7" s="372"/>
      <c r="OTM7" s="372"/>
      <c r="OTN7" s="372"/>
      <c r="OTO7" s="372"/>
      <c r="OTP7" s="372"/>
      <c r="OTQ7" s="372"/>
      <c r="OTR7" s="372"/>
      <c r="OTS7" s="372"/>
      <c r="OTT7" s="372"/>
      <c r="OTU7" s="372"/>
      <c r="OTV7" s="372"/>
      <c r="OTW7" s="372"/>
      <c r="OTX7" s="372"/>
      <c r="OTY7" s="372"/>
      <c r="OTZ7" s="372"/>
      <c r="OUA7" s="372"/>
      <c r="OUB7" s="372"/>
      <c r="OUC7" s="372"/>
      <c r="OUD7" s="372"/>
      <c r="OUE7" s="372"/>
      <c r="OUF7" s="372"/>
      <c r="OUG7" s="372"/>
      <c r="OUH7" s="372"/>
      <c r="OUI7" s="372"/>
      <c r="OUJ7" s="372"/>
      <c r="OUK7" s="372"/>
      <c r="OUL7" s="372"/>
      <c r="OUM7" s="372"/>
      <c r="OUN7" s="372"/>
      <c r="OUO7" s="372"/>
      <c r="OUP7" s="372"/>
      <c r="OUQ7" s="372"/>
      <c r="OUR7" s="372"/>
      <c r="OUS7" s="372"/>
      <c r="OUT7" s="372"/>
      <c r="OUU7" s="372"/>
      <c r="OUV7" s="372"/>
      <c r="OUW7" s="372"/>
      <c r="OUX7" s="372"/>
      <c r="OUY7" s="372"/>
      <c r="OUZ7" s="372"/>
      <c r="OVA7" s="372"/>
      <c r="OVB7" s="372"/>
      <c r="OVC7" s="372"/>
      <c r="OVD7" s="372"/>
      <c r="OVE7" s="372"/>
      <c r="OVF7" s="372"/>
      <c r="OVG7" s="372"/>
      <c r="OVH7" s="372"/>
      <c r="OVI7" s="372"/>
      <c r="OVJ7" s="372"/>
      <c r="OVK7" s="372"/>
      <c r="OVL7" s="372"/>
      <c r="OVM7" s="372"/>
      <c r="OVN7" s="372"/>
      <c r="OVO7" s="372"/>
      <c r="OVP7" s="372"/>
      <c r="OVQ7" s="372"/>
      <c r="OVR7" s="372"/>
      <c r="OVS7" s="372"/>
      <c r="OVT7" s="372"/>
      <c r="OVU7" s="372"/>
      <c r="OVV7" s="372"/>
      <c r="OVW7" s="372"/>
      <c r="OVX7" s="372"/>
      <c r="OVY7" s="372"/>
      <c r="OVZ7" s="372"/>
      <c r="OWA7" s="372"/>
      <c r="OWB7" s="372"/>
      <c r="OWC7" s="372"/>
      <c r="OWD7" s="372"/>
      <c r="OWE7" s="372"/>
      <c r="OWF7" s="372"/>
      <c r="OWG7" s="372"/>
      <c r="OWH7" s="372"/>
      <c r="OWI7" s="372"/>
      <c r="OWJ7" s="372"/>
      <c r="OWK7" s="372"/>
      <c r="OWL7" s="372"/>
      <c r="OWM7" s="372"/>
      <c r="OWN7" s="372"/>
      <c r="OWO7" s="372"/>
      <c r="OWP7" s="372"/>
      <c r="OWQ7" s="372"/>
      <c r="OWR7" s="372"/>
      <c r="OWS7" s="372"/>
      <c r="OWT7" s="372"/>
      <c r="OWU7" s="372"/>
      <c r="OWV7" s="372"/>
      <c r="OWW7" s="372"/>
      <c r="OWX7" s="372"/>
      <c r="OWY7" s="372"/>
      <c r="OWZ7" s="372"/>
      <c r="OXA7" s="372"/>
      <c r="OXB7" s="372"/>
      <c r="OXC7" s="372"/>
      <c r="OXD7" s="372"/>
      <c r="OXE7" s="372"/>
      <c r="OXF7" s="372"/>
      <c r="OXG7" s="372"/>
      <c r="OXH7" s="372"/>
      <c r="OXI7" s="372"/>
      <c r="OXJ7" s="372"/>
      <c r="OXK7" s="372"/>
      <c r="OXL7" s="372"/>
      <c r="OXM7" s="372"/>
      <c r="OXN7" s="372"/>
      <c r="OXO7" s="372"/>
      <c r="OXP7" s="372"/>
      <c r="OXQ7" s="372"/>
      <c r="OXR7" s="372"/>
      <c r="OXS7" s="372"/>
      <c r="OXT7" s="372"/>
      <c r="OXU7" s="372"/>
      <c r="OXV7" s="372"/>
      <c r="OXW7" s="372"/>
      <c r="OXX7" s="372"/>
      <c r="OXY7" s="372"/>
      <c r="OXZ7" s="372"/>
      <c r="OYA7" s="372"/>
      <c r="OYB7" s="372"/>
      <c r="OYC7" s="372"/>
      <c r="OYD7" s="372"/>
      <c r="OYE7" s="372"/>
      <c r="OYF7" s="372"/>
      <c r="OYG7" s="372"/>
      <c r="OYH7" s="372"/>
      <c r="OYI7" s="372"/>
      <c r="OYJ7" s="372"/>
      <c r="OYK7" s="372"/>
      <c r="OYL7" s="372"/>
      <c r="OYM7" s="372"/>
      <c r="OYN7" s="372"/>
      <c r="OYO7" s="372"/>
      <c r="OYP7" s="372"/>
      <c r="OYQ7" s="372"/>
      <c r="OYR7" s="372"/>
      <c r="OYS7" s="372"/>
      <c r="OYT7" s="372"/>
      <c r="OYU7" s="372"/>
      <c r="OYV7" s="372"/>
      <c r="OYW7" s="372"/>
      <c r="OYX7" s="372"/>
      <c r="OYY7" s="372"/>
      <c r="OYZ7" s="372"/>
      <c r="OZA7" s="372"/>
      <c r="OZB7" s="372"/>
      <c r="OZC7" s="372"/>
      <c r="OZD7" s="372"/>
      <c r="OZE7" s="372"/>
      <c r="OZF7" s="372"/>
      <c r="OZG7" s="372"/>
      <c r="OZH7" s="372"/>
      <c r="OZI7" s="372"/>
      <c r="OZJ7" s="372"/>
      <c r="OZK7" s="372"/>
      <c r="OZL7" s="372"/>
      <c r="OZM7" s="372"/>
      <c r="OZN7" s="372"/>
      <c r="OZO7" s="372"/>
      <c r="OZP7" s="372"/>
      <c r="OZQ7" s="372"/>
      <c r="OZR7" s="372"/>
      <c r="OZS7" s="372"/>
      <c r="OZT7" s="372"/>
      <c r="OZU7" s="372"/>
      <c r="OZV7" s="372"/>
      <c r="OZW7" s="372"/>
      <c r="OZX7" s="372"/>
      <c r="OZY7" s="372"/>
      <c r="OZZ7" s="372"/>
      <c r="PAA7" s="372"/>
      <c r="PAB7" s="372"/>
      <c r="PAC7" s="372"/>
      <c r="PAD7" s="372"/>
      <c r="PAE7" s="372"/>
      <c r="PAF7" s="372"/>
      <c r="PAG7" s="372"/>
      <c r="PAH7" s="372"/>
      <c r="PAI7" s="372"/>
      <c r="PAJ7" s="372"/>
      <c r="PAK7" s="372"/>
      <c r="PAL7" s="372"/>
      <c r="PAM7" s="372"/>
      <c r="PAN7" s="372"/>
      <c r="PAO7" s="372"/>
      <c r="PAP7" s="372"/>
      <c r="PAQ7" s="372"/>
      <c r="PAR7" s="372"/>
      <c r="PAS7" s="372"/>
      <c r="PAT7" s="372"/>
      <c r="PAU7" s="372"/>
      <c r="PAV7" s="372"/>
      <c r="PAW7" s="372"/>
      <c r="PAX7" s="372"/>
      <c r="PAY7" s="372"/>
      <c r="PAZ7" s="372"/>
      <c r="PBA7" s="372"/>
      <c r="PBB7" s="372"/>
      <c r="PBC7" s="372"/>
      <c r="PBD7" s="372"/>
      <c r="PBE7" s="372"/>
      <c r="PBF7" s="372"/>
      <c r="PBG7" s="372"/>
      <c r="PBH7" s="372"/>
      <c r="PBI7" s="372"/>
      <c r="PBJ7" s="372"/>
      <c r="PBK7" s="372"/>
      <c r="PBL7" s="372"/>
      <c r="PBM7" s="372"/>
      <c r="PBN7" s="372"/>
      <c r="PBO7" s="372"/>
      <c r="PBP7" s="372"/>
      <c r="PBQ7" s="372"/>
      <c r="PBR7" s="372"/>
      <c r="PBS7" s="372"/>
      <c r="PBT7" s="372"/>
      <c r="PBU7" s="372"/>
      <c r="PBV7" s="372"/>
      <c r="PBW7" s="372"/>
      <c r="PBX7" s="372"/>
      <c r="PBY7" s="372"/>
      <c r="PBZ7" s="372"/>
      <c r="PCA7" s="372"/>
      <c r="PCB7" s="372"/>
      <c r="PCC7" s="372"/>
      <c r="PCD7" s="372"/>
      <c r="PCE7" s="372"/>
      <c r="PCF7" s="372"/>
      <c r="PCG7" s="372"/>
      <c r="PCH7" s="372"/>
      <c r="PCI7" s="372"/>
      <c r="PCJ7" s="372"/>
      <c r="PCK7" s="372"/>
      <c r="PCL7" s="372"/>
      <c r="PCM7" s="372"/>
      <c r="PCN7" s="372"/>
      <c r="PCO7" s="372"/>
      <c r="PCP7" s="372"/>
      <c r="PCQ7" s="372"/>
      <c r="PCR7" s="372"/>
      <c r="PCS7" s="372"/>
      <c r="PCT7" s="372"/>
      <c r="PCU7" s="372"/>
      <c r="PCV7" s="372"/>
      <c r="PCW7" s="372"/>
      <c r="PCX7" s="372"/>
      <c r="PCY7" s="372"/>
      <c r="PCZ7" s="372"/>
      <c r="PDA7" s="372"/>
      <c r="PDB7" s="372"/>
      <c r="PDC7" s="372"/>
      <c r="PDD7" s="372"/>
      <c r="PDE7" s="372"/>
      <c r="PDF7" s="372"/>
      <c r="PDG7" s="372"/>
      <c r="PDH7" s="372"/>
      <c r="PDI7" s="372"/>
      <c r="PDJ7" s="372"/>
      <c r="PDK7" s="372"/>
      <c r="PDL7" s="372"/>
      <c r="PDM7" s="372"/>
      <c r="PDN7" s="372"/>
      <c r="PDO7" s="372"/>
      <c r="PDP7" s="372"/>
      <c r="PDQ7" s="372"/>
      <c r="PDR7" s="372"/>
      <c r="PDS7" s="372"/>
      <c r="PDT7" s="372"/>
      <c r="PDU7" s="372"/>
      <c r="PDV7" s="372"/>
      <c r="PDW7" s="372"/>
      <c r="PDX7" s="372"/>
      <c r="PDY7" s="372"/>
      <c r="PDZ7" s="372"/>
      <c r="PEA7" s="372"/>
      <c r="PEB7" s="372"/>
      <c r="PEC7" s="372"/>
      <c r="PED7" s="372"/>
      <c r="PEE7" s="372"/>
      <c r="PEF7" s="372"/>
      <c r="PEG7" s="372"/>
      <c r="PEH7" s="372"/>
      <c r="PEI7" s="372"/>
      <c r="PEJ7" s="372"/>
      <c r="PEK7" s="372"/>
      <c r="PEL7" s="372"/>
      <c r="PEM7" s="372"/>
      <c r="PEN7" s="372"/>
      <c r="PEO7" s="372"/>
      <c r="PEP7" s="372"/>
      <c r="PEQ7" s="372"/>
      <c r="PER7" s="372"/>
      <c r="PES7" s="372"/>
      <c r="PET7" s="372"/>
      <c r="PEU7" s="372"/>
      <c r="PEV7" s="372"/>
      <c r="PEW7" s="372"/>
      <c r="PEX7" s="372"/>
      <c r="PEY7" s="372"/>
      <c r="PEZ7" s="372"/>
      <c r="PFA7" s="372"/>
      <c r="PFB7" s="372"/>
      <c r="PFC7" s="372"/>
      <c r="PFD7" s="372"/>
      <c r="PFE7" s="372"/>
      <c r="PFF7" s="372"/>
      <c r="PFG7" s="372"/>
      <c r="PFH7" s="372"/>
      <c r="PFI7" s="372"/>
      <c r="PFJ7" s="372"/>
      <c r="PFK7" s="372"/>
      <c r="PFL7" s="372"/>
      <c r="PFM7" s="372"/>
      <c r="PFN7" s="372"/>
      <c r="PFO7" s="372"/>
      <c r="PFP7" s="372"/>
      <c r="PFQ7" s="372"/>
      <c r="PFR7" s="372"/>
      <c r="PFS7" s="372"/>
      <c r="PFT7" s="372"/>
      <c r="PFU7" s="372"/>
      <c r="PFV7" s="372"/>
      <c r="PFW7" s="372"/>
      <c r="PFX7" s="372"/>
      <c r="PFY7" s="372"/>
      <c r="PFZ7" s="372"/>
      <c r="PGA7" s="372"/>
      <c r="PGB7" s="372"/>
      <c r="PGC7" s="372"/>
      <c r="PGD7" s="372"/>
      <c r="PGE7" s="372"/>
      <c r="PGF7" s="372"/>
      <c r="PGG7" s="372"/>
      <c r="PGH7" s="372"/>
      <c r="PGI7" s="372"/>
      <c r="PGJ7" s="372"/>
      <c r="PGK7" s="372"/>
      <c r="PGL7" s="372"/>
      <c r="PGM7" s="372"/>
      <c r="PGN7" s="372"/>
      <c r="PGO7" s="372"/>
      <c r="PGP7" s="372"/>
      <c r="PGQ7" s="372"/>
      <c r="PGR7" s="372"/>
      <c r="PGS7" s="372"/>
      <c r="PGT7" s="372"/>
      <c r="PGU7" s="372"/>
      <c r="PGV7" s="372"/>
      <c r="PGW7" s="372"/>
      <c r="PGX7" s="372"/>
      <c r="PGY7" s="372"/>
      <c r="PGZ7" s="372"/>
      <c r="PHA7" s="372"/>
      <c r="PHB7" s="372"/>
      <c r="PHC7" s="372"/>
      <c r="PHD7" s="372"/>
      <c r="PHE7" s="372"/>
      <c r="PHF7" s="372"/>
      <c r="PHG7" s="372"/>
      <c r="PHH7" s="372"/>
      <c r="PHI7" s="372"/>
      <c r="PHJ7" s="372"/>
      <c r="PHK7" s="372"/>
      <c r="PHL7" s="372"/>
      <c r="PHM7" s="372"/>
      <c r="PHN7" s="372"/>
      <c r="PHO7" s="372"/>
      <c r="PHP7" s="372"/>
      <c r="PHQ7" s="372"/>
      <c r="PHR7" s="372"/>
      <c r="PHS7" s="372"/>
      <c r="PHT7" s="372"/>
      <c r="PHU7" s="372"/>
      <c r="PHV7" s="372"/>
      <c r="PHW7" s="372"/>
      <c r="PHX7" s="372"/>
      <c r="PHY7" s="372"/>
      <c r="PHZ7" s="372"/>
      <c r="PIA7" s="372"/>
      <c r="PIB7" s="372"/>
      <c r="PIC7" s="372"/>
      <c r="PID7" s="372"/>
      <c r="PIE7" s="372"/>
      <c r="PIF7" s="372"/>
      <c r="PIG7" s="372"/>
      <c r="PIH7" s="372"/>
      <c r="PII7" s="372"/>
      <c r="PIJ7" s="372"/>
      <c r="PIK7" s="372"/>
      <c r="PIL7" s="372"/>
      <c r="PIM7" s="372"/>
      <c r="PIN7" s="372"/>
      <c r="PIO7" s="372"/>
      <c r="PIP7" s="372"/>
      <c r="PIQ7" s="372"/>
      <c r="PIR7" s="372"/>
      <c r="PIS7" s="372"/>
      <c r="PIT7" s="372"/>
      <c r="PIU7" s="372"/>
      <c r="PIV7" s="372"/>
      <c r="PIW7" s="372"/>
      <c r="PIX7" s="372"/>
      <c r="PIY7" s="372"/>
      <c r="PIZ7" s="372"/>
      <c r="PJA7" s="372"/>
      <c r="PJB7" s="372"/>
      <c r="PJC7" s="372"/>
      <c r="PJD7" s="372"/>
      <c r="PJE7" s="372"/>
      <c r="PJF7" s="372"/>
      <c r="PJG7" s="372"/>
      <c r="PJH7" s="372"/>
      <c r="PJI7" s="372"/>
      <c r="PJJ7" s="372"/>
      <c r="PJK7" s="372"/>
      <c r="PJL7" s="372"/>
      <c r="PJM7" s="372"/>
      <c r="PJN7" s="372"/>
      <c r="PJO7" s="372"/>
      <c r="PJP7" s="372"/>
      <c r="PJQ7" s="372"/>
      <c r="PJR7" s="372"/>
      <c r="PJS7" s="372"/>
      <c r="PJT7" s="372"/>
      <c r="PJU7" s="372"/>
      <c r="PJV7" s="372"/>
      <c r="PJW7" s="372"/>
      <c r="PJX7" s="372"/>
      <c r="PJY7" s="372"/>
      <c r="PJZ7" s="372"/>
      <c r="PKA7" s="372"/>
      <c r="PKB7" s="372"/>
      <c r="PKC7" s="372"/>
      <c r="PKD7" s="372"/>
      <c r="PKE7" s="372"/>
      <c r="PKF7" s="372"/>
      <c r="PKG7" s="372"/>
      <c r="PKH7" s="372"/>
      <c r="PKI7" s="372"/>
      <c r="PKJ7" s="372"/>
      <c r="PKK7" s="372"/>
      <c r="PKL7" s="372"/>
      <c r="PKM7" s="372"/>
      <c r="PKN7" s="372"/>
      <c r="PKO7" s="372"/>
      <c r="PKP7" s="372"/>
      <c r="PKQ7" s="372"/>
      <c r="PKR7" s="372"/>
      <c r="PKS7" s="372"/>
      <c r="PKT7" s="372"/>
      <c r="PKU7" s="372"/>
      <c r="PKV7" s="372"/>
      <c r="PKW7" s="372"/>
      <c r="PKX7" s="372"/>
      <c r="PKY7" s="372"/>
      <c r="PKZ7" s="372"/>
      <c r="PLA7" s="372"/>
      <c r="PLB7" s="372"/>
      <c r="PLC7" s="372"/>
      <c r="PLD7" s="372"/>
      <c r="PLE7" s="372"/>
      <c r="PLF7" s="372"/>
      <c r="PLG7" s="372"/>
      <c r="PLH7" s="372"/>
      <c r="PLI7" s="372"/>
      <c r="PLJ7" s="372"/>
      <c r="PLK7" s="372"/>
      <c r="PLL7" s="372"/>
      <c r="PLM7" s="372"/>
      <c r="PLN7" s="372"/>
      <c r="PLO7" s="372"/>
      <c r="PLP7" s="372"/>
      <c r="PLQ7" s="372"/>
      <c r="PLR7" s="372"/>
      <c r="PLS7" s="372"/>
      <c r="PLT7" s="372"/>
      <c r="PLU7" s="372"/>
      <c r="PLV7" s="372"/>
      <c r="PLW7" s="372"/>
      <c r="PLX7" s="372"/>
      <c r="PLY7" s="372"/>
      <c r="PLZ7" s="372"/>
      <c r="PMA7" s="372"/>
      <c r="PMB7" s="372"/>
      <c r="PMC7" s="372"/>
      <c r="PMD7" s="372"/>
      <c r="PME7" s="372"/>
      <c r="PMF7" s="372"/>
      <c r="PMG7" s="372"/>
      <c r="PMH7" s="372"/>
      <c r="PMI7" s="372"/>
      <c r="PMJ7" s="372"/>
      <c r="PMK7" s="372"/>
      <c r="PML7" s="372"/>
      <c r="PMM7" s="372"/>
      <c r="PMN7" s="372"/>
      <c r="PMO7" s="372"/>
      <c r="PMP7" s="372"/>
      <c r="PMQ7" s="372"/>
      <c r="PMR7" s="372"/>
      <c r="PMS7" s="372"/>
      <c r="PMT7" s="372"/>
      <c r="PMU7" s="372"/>
      <c r="PMV7" s="372"/>
      <c r="PMW7" s="372"/>
      <c r="PMX7" s="372"/>
      <c r="PMY7" s="372"/>
      <c r="PMZ7" s="372"/>
      <c r="PNA7" s="372"/>
      <c r="PNB7" s="372"/>
      <c r="PNC7" s="372"/>
      <c r="PND7" s="372"/>
      <c r="PNE7" s="372"/>
      <c r="PNF7" s="372"/>
      <c r="PNG7" s="372"/>
      <c r="PNH7" s="372"/>
      <c r="PNI7" s="372"/>
      <c r="PNJ7" s="372"/>
      <c r="PNK7" s="372"/>
      <c r="PNL7" s="372"/>
      <c r="PNM7" s="372"/>
      <c r="PNN7" s="372"/>
      <c r="PNO7" s="372"/>
      <c r="PNP7" s="372"/>
      <c r="PNQ7" s="372"/>
      <c r="PNR7" s="372"/>
      <c r="PNS7" s="372"/>
      <c r="PNT7" s="372"/>
      <c r="PNU7" s="372"/>
      <c r="PNV7" s="372"/>
      <c r="PNW7" s="372"/>
      <c r="PNX7" s="372"/>
      <c r="PNY7" s="372"/>
      <c r="PNZ7" s="372"/>
      <c r="POA7" s="372"/>
      <c r="POB7" s="372"/>
      <c r="POC7" s="372"/>
      <c r="POD7" s="372"/>
      <c r="POE7" s="372"/>
      <c r="POF7" s="372"/>
      <c r="POG7" s="372"/>
      <c r="POH7" s="372"/>
      <c r="POI7" s="372"/>
      <c r="POJ7" s="372"/>
      <c r="POK7" s="372"/>
      <c r="POL7" s="372"/>
      <c r="POM7" s="372"/>
      <c r="PON7" s="372"/>
      <c r="POO7" s="372"/>
      <c r="POP7" s="372"/>
      <c r="POQ7" s="372"/>
      <c r="POR7" s="372"/>
      <c r="POS7" s="372"/>
      <c r="POT7" s="372"/>
      <c r="POU7" s="372"/>
      <c r="POV7" s="372"/>
      <c r="POW7" s="372"/>
      <c r="POX7" s="372"/>
      <c r="POY7" s="372"/>
      <c r="POZ7" s="372"/>
      <c r="PPA7" s="372"/>
      <c r="PPB7" s="372"/>
      <c r="PPC7" s="372"/>
      <c r="PPD7" s="372"/>
      <c r="PPE7" s="372"/>
      <c r="PPF7" s="372"/>
      <c r="PPG7" s="372"/>
      <c r="PPH7" s="372"/>
      <c r="PPI7" s="372"/>
      <c r="PPJ7" s="372"/>
      <c r="PPK7" s="372"/>
      <c r="PPL7" s="372"/>
      <c r="PPM7" s="372"/>
      <c r="PPN7" s="372"/>
      <c r="PPO7" s="372"/>
      <c r="PPP7" s="372"/>
      <c r="PPQ7" s="372"/>
      <c r="PPR7" s="372"/>
      <c r="PPS7" s="372"/>
      <c r="PPT7" s="372"/>
      <c r="PPU7" s="372"/>
      <c r="PPV7" s="372"/>
      <c r="PPW7" s="372"/>
      <c r="PPX7" s="372"/>
      <c r="PPY7" s="372"/>
      <c r="PPZ7" s="372"/>
      <c r="PQA7" s="372"/>
      <c r="PQB7" s="372"/>
      <c r="PQC7" s="372"/>
      <c r="PQD7" s="372"/>
      <c r="PQE7" s="372"/>
      <c r="PQF7" s="372"/>
      <c r="PQG7" s="372"/>
      <c r="PQH7" s="372"/>
      <c r="PQI7" s="372"/>
      <c r="PQJ7" s="372"/>
      <c r="PQK7" s="372"/>
      <c r="PQL7" s="372"/>
      <c r="PQM7" s="372"/>
      <c r="PQN7" s="372"/>
      <c r="PQO7" s="372"/>
      <c r="PQP7" s="372"/>
      <c r="PQQ7" s="372"/>
      <c r="PQR7" s="372"/>
      <c r="PQS7" s="372"/>
      <c r="PQT7" s="372"/>
      <c r="PQU7" s="372"/>
      <c r="PQV7" s="372"/>
      <c r="PQW7" s="372"/>
      <c r="PQX7" s="372"/>
      <c r="PQY7" s="372"/>
      <c r="PQZ7" s="372"/>
      <c r="PRA7" s="372"/>
      <c r="PRB7" s="372"/>
      <c r="PRC7" s="372"/>
      <c r="PRD7" s="372"/>
      <c r="PRE7" s="372"/>
      <c r="PRF7" s="372"/>
      <c r="PRG7" s="372"/>
      <c r="PRH7" s="372"/>
      <c r="PRI7" s="372"/>
      <c r="PRJ7" s="372"/>
      <c r="PRK7" s="372"/>
      <c r="PRL7" s="372"/>
      <c r="PRM7" s="372"/>
      <c r="PRN7" s="372"/>
      <c r="PRO7" s="372"/>
      <c r="PRP7" s="372"/>
      <c r="PRQ7" s="372"/>
      <c r="PRR7" s="372"/>
      <c r="PRS7" s="372"/>
      <c r="PRT7" s="372"/>
      <c r="PRU7" s="372"/>
      <c r="PRV7" s="372"/>
      <c r="PRW7" s="372"/>
      <c r="PRX7" s="372"/>
      <c r="PRY7" s="372"/>
      <c r="PRZ7" s="372"/>
      <c r="PSA7" s="372"/>
      <c r="PSB7" s="372"/>
      <c r="PSC7" s="372"/>
      <c r="PSD7" s="372"/>
      <c r="PSE7" s="372"/>
      <c r="PSF7" s="372"/>
      <c r="PSG7" s="372"/>
      <c r="PSH7" s="372"/>
      <c r="PSI7" s="372"/>
      <c r="PSJ7" s="372"/>
      <c r="PSK7" s="372"/>
      <c r="PSL7" s="372"/>
      <c r="PSM7" s="372"/>
      <c r="PSN7" s="372"/>
      <c r="PSO7" s="372"/>
      <c r="PSP7" s="372"/>
      <c r="PSQ7" s="372"/>
      <c r="PSR7" s="372"/>
      <c r="PSS7" s="372"/>
      <c r="PST7" s="372"/>
      <c r="PSU7" s="372"/>
      <c r="PSV7" s="372"/>
      <c r="PSW7" s="372"/>
      <c r="PSX7" s="372"/>
      <c r="PSY7" s="372"/>
      <c r="PSZ7" s="372"/>
      <c r="PTA7" s="372"/>
      <c r="PTB7" s="372"/>
      <c r="PTC7" s="372"/>
      <c r="PTD7" s="372"/>
      <c r="PTE7" s="372"/>
      <c r="PTF7" s="372"/>
      <c r="PTG7" s="372"/>
      <c r="PTH7" s="372"/>
      <c r="PTI7" s="372"/>
      <c r="PTJ7" s="372"/>
      <c r="PTK7" s="372"/>
      <c r="PTL7" s="372"/>
      <c r="PTM7" s="372"/>
      <c r="PTN7" s="372"/>
      <c r="PTO7" s="372"/>
      <c r="PTP7" s="372"/>
      <c r="PTQ7" s="372"/>
      <c r="PTR7" s="372"/>
      <c r="PTS7" s="372"/>
      <c r="PTT7" s="372"/>
      <c r="PTU7" s="372"/>
      <c r="PTV7" s="372"/>
      <c r="PTW7" s="372"/>
      <c r="PTX7" s="372"/>
      <c r="PTY7" s="372"/>
      <c r="PTZ7" s="372"/>
      <c r="PUA7" s="372"/>
      <c r="PUB7" s="372"/>
      <c r="PUC7" s="372"/>
      <c r="PUD7" s="372"/>
      <c r="PUE7" s="372"/>
      <c r="PUF7" s="372"/>
      <c r="PUG7" s="372"/>
      <c r="PUH7" s="372"/>
      <c r="PUI7" s="372"/>
      <c r="PUJ7" s="372"/>
      <c r="PUK7" s="372"/>
      <c r="PUL7" s="372"/>
      <c r="PUM7" s="372"/>
      <c r="PUN7" s="372"/>
      <c r="PUO7" s="372"/>
      <c r="PUP7" s="372"/>
      <c r="PUQ7" s="372"/>
      <c r="PUR7" s="372"/>
      <c r="PUS7" s="372"/>
      <c r="PUT7" s="372"/>
      <c r="PUU7" s="372"/>
      <c r="PUV7" s="372"/>
      <c r="PUW7" s="372"/>
      <c r="PUX7" s="372"/>
      <c r="PUY7" s="372"/>
      <c r="PUZ7" s="372"/>
      <c r="PVA7" s="372"/>
      <c r="PVB7" s="372"/>
      <c r="PVC7" s="372"/>
      <c r="PVD7" s="372"/>
      <c r="PVE7" s="372"/>
      <c r="PVF7" s="372"/>
      <c r="PVG7" s="372"/>
      <c r="PVH7" s="372"/>
      <c r="PVI7" s="372"/>
      <c r="PVJ7" s="372"/>
      <c r="PVK7" s="372"/>
      <c r="PVL7" s="372"/>
      <c r="PVM7" s="372"/>
      <c r="PVN7" s="372"/>
      <c r="PVO7" s="372"/>
      <c r="PVP7" s="372"/>
      <c r="PVQ7" s="372"/>
      <c r="PVR7" s="372"/>
      <c r="PVS7" s="372"/>
      <c r="PVT7" s="372"/>
      <c r="PVU7" s="372"/>
      <c r="PVV7" s="372"/>
      <c r="PVW7" s="372"/>
      <c r="PVX7" s="372"/>
      <c r="PVY7" s="372"/>
      <c r="PVZ7" s="372"/>
      <c r="PWA7" s="372"/>
      <c r="PWB7" s="372"/>
      <c r="PWC7" s="372"/>
      <c r="PWD7" s="372"/>
      <c r="PWE7" s="372"/>
      <c r="PWF7" s="372"/>
      <c r="PWG7" s="372"/>
      <c r="PWH7" s="372"/>
      <c r="PWI7" s="372"/>
      <c r="PWJ7" s="372"/>
      <c r="PWK7" s="372"/>
      <c r="PWL7" s="372"/>
      <c r="PWM7" s="372"/>
      <c r="PWN7" s="372"/>
      <c r="PWO7" s="372"/>
      <c r="PWP7" s="372"/>
      <c r="PWQ7" s="372"/>
      <c r="PWR7" s="372"/>
      <c r="PWS7" s="372"/>
      <c r="PWT7" s="372"/>
      <c r="PWU7" s="372"/>
      <c r="PWV7" s="372"/>
      <c r="PWW7" s="372"/>
      <c r="PWX7" s="372"/>
      <c r="PWY7" s="372"/>
      <c r="PWZ7" s="372"/>
      <c r="PXA7" s="372"/>
      <c r="PXB7" s="372"/>
      <c r="PXC7" s="372"/>
      <c r="PXD7" s="372"/>
      <c r="PXE7" s="372"/>
      <c r="PXF7" s="372"/>
      <c r="PXG7" s="372"/>
      <c r="PXH7" s="372"/>
      <c r="PXI7" s="372"/>
      <c r="PXJ7" s="372"/>
      <c r="PXK7" s="372"/>
      <c r="PXL7" s="372"/>
      <c r="PXM7" s="372"/>
      <c r="PXN7" s="372"/>
      <c r="PXO7" s="372"/>
      <c r="PXP7" s="372"/>
      <c r="PXQ7" s="372"/>
      <c r="PXR7" s="372"/>
      <c r="PXS7" s="372"/>
      <c r="PXT7" s="372"/>
      <c r="PXU7" s="372"/>
      <c r="PXV7" s="372"/>
      <c r="PXW7" s="372"/>
      <c r="PXX7" s="372"/>
      <c r="PXY7" s="372"/>
      <c r="PXZ7" s="372"/>
      <c r="PYA7" s="372"/>
      <c r="PYB7" s="372"/>
      <c r="PYC7" s="372"/>
      <c r="PYD7" s="372"/>
      <c r="PYE7" s="372"/>
      <c r="PYF7" s="372"/>
      <c r="PYG7" s="372"/>
      <c r="PYH7" s="372"/>
      <c r="PYI7" s="372"/>
      <c r="PYJ7" s="372"/>
      <c r="PYK7" s="372"/>
      <c r="PYL7" s="372"/>
      <c r="PYM7" s="372"/>
      <c r="PYN7" s="372"/>
      <c r="PYO7" s="372"/>
      <c r="PYP7" s="372"/>
      <c r="PYQ7" s="372"/>
      <c r="PYR7" s="372"/>
      <c r="PYS7" s="372"/>
      <c r="PYT7" s="372"/>
      <c r="PYU7" s="372"/>
      <c r="PYV7" s="372"/>
      <c r="PYW7" s="372"/>
      <c r="PYX7" s="372"/>
      <c r="PYY7" s="372"/>
      <c r="PYZ7" s="372"/>
      <c r="PZA7" s="372"/>
      <c r="PZB7" s="372"/>
      <c r="PZC7" s="372"/>
      <c r="PZD7" s="372"/>
      <c r="PZE7" s="372"/>
      <c r="PZF7" s="372"/>
      <c r="PZG7" s="372"/>
      <c r="PZH7" s="372"/>
      <c r="PZI7" s="372"/>
      <c r="PZJ7" s="372"/>
      <c r="PZK7" s="372"/>
      <c r="PZL7" s="372"/>
      <c r="PZM7" s="372"/>
      <c r="PZN7" s="372"/>
      <c r="PZO7" s="372"/>
      <c r="PZP7" s="372"/>
      <c r="PZQ7" s="372"/>
      <c r="PZR7" s="372"/>
      <c r="PZS7" s="372"/>
      <c r="PZT7" s="372"/>
      <c r="PZU7" s="372"/>
      <c r="PZV7" s="372"/>
      <c r="PZW7" s="372"/>
      <c r="PZX7" s="372"/>
      <c r="PZY7" s="372"/>
      <c r="PZZ7" s="372"/>
      <c r="QAA7" s="372"/>
      <c r="QAB7" s="372"/>
      <c r="QAC7" s="372"/>
      <c r="QAD7" s="372"/>
      <c r="QAE7" s="372"/>
      <c r="QAF7" s="372"/>
      <c r="QAG7" s="372"/>
      <c r="QAH7" s="372"/>
      <c r="QAI7" s="372"/>
      <c r="QAJ7" s="372"/>
      <c r="QAK7" s="372"/>
      <c r="QAL7" s="372"/>
      <c r="QAM7" s="372"/>
      <c r="QAN7" s="372"/>
      <c r="QAO7" s="372"/>
      <c r="QAP7" s="372"/>
      <c r="QAQ7" s="372"/>
      <c r="QAR7" s="372"/>
      <c r="QAS7" s="372"/>
      <c r="QAT7" s="372"/>
      <c r="QAU7" s="372"/>
      <c r="QAV7" s="372"/>
      <c r="QAW7" s="372"/>
      <c r="QAX7" s="372"/>
      <c r="QAY7" s="372"/>
      <c r="QAZ7" s="372"/>
      <c r="QBA7" s="372"/>
      <c r="QBB7" s="372"/>
      <c r="QBC7" s="372"/>
      <c r="QBD7" s="372"/>
      <c r="QBE7" s="372"/>
      <c r="QBF7" s="372"/>
      <c r="QBG7" s="372"/>
      <c r="QBH7" s="372"/>
      <c r="QBI7" s="372"/>
      <c r="QBJ7" s="372"/>
      <c r="QBK7" s="372"/>
      <c r="QBL7" s="372"/>
      <c r="QBM7" s="372"/>
      <c r="QBN7" s="372"/>
      <c r="QBO7" s="372"/>
      <c r="QBP7" s="372"/>
      <c r="QBQ7" s="372"/>
      <c r="QBR7" s="372"/>
      <c r="QBS7" s="372"/>
      <c r="QBT7" s="372"/>
      <c r="QBU7" s="372"/>
      <c r="QBV7" s="372"/>
      <c r="QBW7" s="372"/>
      <c r="QBX7" s="372"/>
      <c r="QBY7" s="372"/>
      <c r="QBZ7" s="372"/>
      <c r="QCA7" s="372"/>
      <c r="QCB7" s="372"/>
      <c r="QCC7" s="372"/>
      <c r="QCD7" s="372"/>
      <c r="QCE7" s="372"/>
      <c r="QCF7" s="372"/>
      <c r="QCG7" s="372"/>
      <c r="QCH7" s="372"/>
      <c r="QCI7" s="372"/>
      <c r="QCJ7" s="372"/>
      <c r="QCK7" s="372"/>
      <c r="QCL7" s="372"/>
      <c r="QCM7" s="372"/>
      <c r="QCN7" s="372"/>
      <c r="QCO7" s="372"/>
      <c r="QCP7" s="372"/>
      <c r="QCQ7" s="372"/>
      <c r="QCR7" s="372"/>
      <c r="QCS7" s="372"/>
      <c r="QCT7" s="372"/>
      <c r="QCU7" s="372"/>
      <c r="QCV7" s="372"/>
      <c r="QCW7" s="372"/>
      <c r="QCX7" s="372"/>
      <c r="QCY7" s="372"/>
      <c r="QCZ7" s="372"/>
      <c r="QDA7" s="372"/>
      <c r="QDB7" s="372"/>
      <c r="QDC7" s="372"/>
      <c r="QDD7" s="372"/>
      <c r="QDE7" s="372"/>
      <c r="QDF7" s="372"/>
      <c r="QDG7" s="372"/>
      <c r="QDH7" s="372"/>
      <c r="QDI7" s="372"/>
      <c r="QDJ7" s="372"/>
      <c r="QDK7" s="372"/>
      <c r="QDL7" s="372"/>
      <c r="QDM7" s="372"/>
      <c r="QDN7" s="372"/>
      <c r="QDO7" s="372"/>
      <c r="QDP7" s="372"/>
      <c r="QDQ7" s="372"/>
      <c r="QDR7" s="372"/>
      <c r="QDS7" s="372"/>
      <c r="QDT7" s="372"/>
      <c r="QDU7" s="372"/>
      <c r="QDV7" s="372"/>
      <c r="QDW7" s="372"/>
      <c r="QDX7" s="372"/>
      <c r="QDY7" s="372"/>
      <c r="QDZ7" s="372"/>
      <c r="QEA7" s="372"/>
      <c r="QEB7" s="372"/>
      <c r="QEC7" s="372"/>
      <c r="QED7" s="372"/>
      <c r="QEE7" s="372"/>
      <c r="QEF7" s="372"/>
      <c r="QEG7" s="372"/>
      <c r="QEH7" s="372"/>
      <c r="QEI7" s="372"/>
      <c r="QEJ7" s="372"/>
      <c r="QEK7" s="372"/>
      <c r="QEL7" s="372"/>
      <c r="QEM7" s="372"/>
      <c r="QEN7" s="372"/>
      <c r="QEO7" s="372"/>
      <c r="QEP7" s="372"/>
      <c r="QEQ7" s="372"/>
      <c r="QER7" s="372"/>
      <c r="QES7" s="372"/>
      <c r="QET7" s="372"/>
      <c r="QEU7" s="372"/>
      <c r="QEV7" s="372"/>
      <c r="QEW7" s="372"/>
      <c r="QEX7" s="372"/>
      <c r="QEY7" s="372"/>
      <c r="QEZ7" s="372"/>
      <c r="QFA7" s="372"/>
      <c r="QFB7" s="372"/>
      <c r="QFC7" s="372"/>
      <c r="QFD7" s="372"/>
      <c r="QFE7" s="372"/>
      <c r="QFF7" s="372"/>
      <c r="QFG7" s="372"/>
      <c r="QFH7" s="372"/>
      <c r="QFI7" s="372"/>
      <c r="QFJ7" s="372"/>
      <c r="QFK7" s="372"/>
      <c r="QFL7" s="372"/>
      <c r="QFM7" s="372"/>
      <c r="QFN7" s="372"/>
      <c r="QFO7" s="372"/>
      <c r="QFP7" s="372"/>
      <c r="QFQ7" s="372"/>
      <c r="QFR7" s="372"/>
      <c r="QFS7" s="372"/>
      <c r="QFT7" s="372"/>
      <c r="QFU7" s="372"/>
      <c r="QFV7" s="372"/>
      <c r="QFW7" s="372"/>
      <c r="QFX7" s="372"/>
      <c r="QFY7" s="372"/>
      <c r="QFZ7" s="372"/>
      <c r="QGA7" s="372"/>
      <c r="QGB7" s="372"/>
      <c r="QGC7" s="372"/>
      <c r="QGD7" s="372"/>
      <c r="QGE7" s="372"/>
      <c r="QGF7" s="372"/>
      <c r="QGG7" s="372"/>
      <c r="QGH7" s="372"/>
      <c r="QGI7" s="372"/>
      <c r="QGJ7" s="372"/>
      <c r="QGK7" s="372"/>
      <c r="QGL7" s="372"/>
      <c r="QGM7" s="372"/>
      <c r="QGN7" s="372"/>
      <c r="QGO7" s="372"/>
      <c r="QGP7" s="372"/>
      <c r="QGQ7" s="372"/>
      <c r="QGR7" s="372"/>
      <c r="QGS7" s="372"/>
      <c r="QGT7" s="372"/>
      <c r="QGU7" s="372"/>
      <c r="QGV7" s="372"/>
      <c r="QGW7" s="372"/>
      <c r="QGX7" s="372"/>
      <c r="QGY7" s="372"/>
      <c r="QGZ7" s="372"/>
      <c r="QHA7" s="372"/>
      <c r="QHB7" s="372"/>
      <c r="QHC7" s="372"/>
      <c r="QHD7" s="372"/>
      <c r="QHE7" s="372"/>
      <c r="QHF7" s="372"/>
      <c r="QHG7" s="372"/>
      <c r="QHH7" s="372"/>
      <c r="QHI7" s="372"/>
      <c r="QHJ7" s="372"/>
      <c r="QHK7" s="372"/>
      <c r="QHL7" s="372"/>
      <c r="QHM7" s="372"/>
      <c r="QHN7" s="372"/>
      <c r="QHO7" s="372"/>
      <c r="QHP7" s="372"/>
      <c r="QHQ7" s="372"/>
      <c r="QHR7" s="372"/>
      <c r="QHS7" s="372"/>
      <c r="QHT7" s="372"/>
      <c r="QHU7" s="372"/>
      <c r="QHV7" s="372"/>
      <c r="QHW7" s="372"/>
      <c r="QHX7" s="372"/>
      <c r="QHY7" s="372"/>
      <c r="QHZ7" s="372"/>
      <c r="QIA7" s="372"/>
      <c r="QIB7" s="372"/>
      <c r="QIC7" s="372"/>
      <c r="QID7" s="372"/>
      <c r="QIE7" s="372"/>
      <c r="QIF7" s="372"/>
      <c r="QIG7" s="372"/>
      <c r="QIH7" s="372"/>
      <c r="QII7" s="372"/>
      <c r="QIJ7" s="372"/>
      <c r="QIK7" s="372"/>
      <c r="QIL7" s="372"/>
      <c r="QIM7" s="372"/>
      <c r="QIN7" s="372"/>
      <c r="QIO7" s="372"/>
      <c r="QIP7" s="372"/>
      <c r="QIQ7" s="372"/>
      <c r="QIR7" s="372"/>
      <c r="QIS7" s="372"/>
      <c r="QIT7" s="372"/>
      <c r="QIU7" s="372"/>
      <c r="QIV7" s="372"/>
      <c r="QIW7" s="372"/>
      <c r="QIX7" s="372"/>
      <c r="QIY7" s="372"/>
      <c r="QIZ7" s="372"/>
      <c r="QJA7" s="372"/>
      <c r="QJB7" s="372"/>
      <c r="QJC7" s="372"/>
      <c r="QJD7" s="372"/>
      <c r="QJE7" s="372"/>
      <c r="QJF7" s="372"/>
      <c r="QJG7" s="372"/>
      <c r="QJH7" s="372"/>
      <c r="QJI7" s="372"/>
      <c r="QJJ7" s="372"/>
      <c r="QJK7" s="372"/>
      <c r="QJL7" s="372"/>
      <c r="QJM7" s="372"/>
      <c r="QJN7" s="372"/>
      <c r="QJO7" s="372"/>
      <c r="QJP7" s="372"/>
      <c r="QJQ7" s="372"/>
      <c r="QJR7" s="372"/>
      <c r="QJS7" s="372"/>
      <c r="QJT7" s="372"/>
      <c r="QJU7" s="372"/>
      <c r="QJV7" s="372"/>
      <c r="QJW7" s="372"/>
      <c r="QJX7" s="372"/>
      <c r="QJY7" s="372"/>
      <c r="QJZ7" s="372"/>
      <c r="QKA7" s="372"/>
      <c r="QKB7" s="372"/>
      <c r="QKC7" s="372"/>
      <c r="QKD7" s="372"/>
      <c r="QKE7" s="372"/>
      <c r="QKF7" s="372"/>
      <c r="QKG7" s="372"/>
      <c r="QKH7" s="372"/>
      <c r="QKI7" s="372"/>
      <c r="QKJ7" s="372"/>
      <c r="QKK7" s="372"/>
      <c r="QKL7" s="372"/>
      <c r="QKM7" s="372"/>
      <c r="QKN7" s="372"/>
      <c r="QKO7" s="372"/>
      <c r="QKP7" s="372"/>
      <c r="QKQ7" s="372"/>
      <c r="QKR7" s="372"/>
      <c r="QKS7" s="372"/>
      <c r="QKT7" s="372"/>
      <c r="QKU7" s="372"/>
      <c r="QKV7" s="372"/>
      <c r="QKW7" s="372"/>
      <c r="QKX7" s="372"/>
      <c r="QKY7" s="372"/>
      <c r="QKZ7" s="372"/>
      <c r="QLA7" s="372"/>
      <c r="QLB7" s="372"/>
      <c r="QLC7" s="372"/>
      <c r="QLD7" s="372"/>
      <c r="QLE7" s="372"/>
      <c r="QLF7" s="372"/>
      <c r="QLG7" s="372"/>
      <c r="QLH7" s="372"/>
      <c r="QLI7" s="372"/>
      <c r="QLJ7" s="372"/>
      <c r="QLK7" s="372"/>
      <c r="QLL7" s="372"/>
      <c r="QLM7" s="372"/>
      <c r="QLN7" s="372"/>
      <c r="QLO7" s="372"/>
      <c r="QLP7" s="372"/>
      <c r="QLQ7" s="372"/>
      <c r="QLR7" s="372"/>
      <c r="QLS7" s="372"/>
      <c r="QLT7" s="372"/>
      <c r="QLU7" s="372"/>
      <c r="QLV7" s="372"/>
      <c r="QLW7" s="372"/>
      <c r="QLX7" s="372"/>
      <c r="QLY7" s="372"/>
      <c r="QLZ7" s="372"/>
      <c r="QMA7" s="372"/>
      <c r="QMB7" s="372"/>
      <c r="QMC7" s="372"/>
      <c r="QMD7" s="372"/>
      <c r="QME7" s="372"/>
      <c r="QMF7" s="372"/>
      <c r="QMG7" s="372"/>
      <c r="QMH7" s="372"/>
      <c r="QMI7" s="372"/>
      <c r="QMJ7" s="372"/>
      <c r="QMK7" s="372"/>
      <c r="QML7" s="372"/>
      <c r="QMM7" s="372"/>
      <c r="QMN7" s="372"/>
      <c r="QMO7" s="372"/>
      <c r="QMP7" s="372"/>
      <c r="QMQ7" s="372"/>
      <c r="QMR7" s="372"/>
      <c r="QMS7" s="372"/>
      <c r="QMT7" s="372"/>
      <c r="QMU7" s="372"/>
      <c r="QMV7" s="372"/>
      <c r="QMW7" s="372"/>
      <c r="QMX7" s="372"/>
      <c r="QMY7" s="372"/>
      <c r="QMZ7" s="372"/>
      <c r="QNA7" s="372"/>
      <c r="QNB7" s="372"/>
      <c r="QNC7" s="372"/>
      <c r="QND7" s="372"/>
      <c r="QNE7" s="372"/>
      <c r="QNF7" s="372"/>
      <c r="QNG7" s="372"/>
      <c r="QNH7" s="372"/>
      <c r="QNI7" s="372"/>
      <c r="QNJ7" s="372"/>
      <c r="QNK7" s="372"/>
      <c r="QNL7" s="372"/>
      <c r="QNM7" s="372"/>
      <c r="QNN7" s="372"/>
      <c r="QNO7" s="372"/>
      <c r="QNP7" s="372"/>
      <c r="QNQ7" s="372"/>
      <c r="QNR7" s="372"/>
      <c r="QNS7" s="372"/>
      <c r="QNT7" s="372"/>
      <c r="QNU7" s="372"/>
      <c r="QNV7" s="372"/>
      <c r="QNW7" s="372"/>
      <c r="QNX7" s="372"/>
      <c r="QNY7" s="372"/>
      <c r="QNZ7" s="372"/>
      <c r="QOA7" s="372"/>
      <c r="QOB7" s="372"/>
      <c r="QOC7" s="372"/>
      <c r="QOD7" s="372"/>
      <c r="QOE7" s="372"/>
      <c r="QOF7" s="372"/>
      <c r="QOG7" s="372"/>
      <c r="QOH7" s="372"/>
      <c r="QOI7" s="372"/>
      <c r="QOJ7" s="372"/>
      <c r="QOK7" s="372"/>
      <c r="QOL7" s="372"/>
      <c r="QOM7" s="372"/>
      <c r="QON7" s="372"/>
      <c r="QOO7" s="372"/>
      <c r="QOP7" s="372"/>
      <c r="QOQ7" s="372"/>
      <c r="QOR7" s="372"/>
      <c r="QOS7" s="372"/>
      <c r="QOT7" s="372"/>
      <c r="QOU7" s="372"/>
      <c r="QOV7" s="372"/>
      <c r="QOW7" s="372"/>
      <c r="QOX7" s="372"/>
      <c r="QOY7" s="372"/>
      <c r="QOZ7" s="372"/>
      <c r="QPA7" s="372"/>
      <c r="QPB7" s="372"/>
      <c r="QPC7" s="372"/>
      <c r="QPD7" s="372"/>
      <c r="QPE7" s="372"/>
      <c r="QPF7" s="372"/>
      <c r="QPG7" s="372"/>
      <c r="QPH7" s="372"/>
      <c r="QPI7" s="372"/>
      <c r="QPJ7" s="372"/>
      <c r="QPK7" s="372"/>
      <c r="QPL7" s="372"/>
      <c r="QPM7" s="372"/>
      <c r="QPN7" s="372"/>
      <c r="QPO7" s="372"/>
      <c r="QPP7" s="372"/>
      <c r="QPQ7" s="372"/>
      <c r="QPR7" s="372"/>
      <c r="QPS7" s="372"/>
      <c r="QPT7" s="372"/>
      <c r="QPU7" s="372"/>
      <c r="QPV7" s="372"/>
      <c r="QPW7" s="372"/>
      <c r="QPX7" s="372"/>
      <c r="QPY7" s="372"/>
      <c r="QPZ7" s="372"/>
      <c r="QQA7" s="372"/>
      <c r="QQB7" s="372"/>
      <c r="QQC7" s="372"/>
      <c r="QQD7" s="372"/>
      <c r="QQE7" s="372"/>
      <c r="QQF7" s="372"/>
      <c r="QQG7" s="372"/>
      <c r="QQH7" s="372"/>
      <c r="QQI7" s="372"/>
      <c r="QQJ7" s="372"/>
      <c r="QQK7" s="372"/>
      <c r="QQL7" s="372"/>
      <c r="QQM7" s="372"/>
      <c r="QQN7" s="372"/>
      <c r="QQO7" s="372"/>
      <c r="QQP7" s="372"/>
      <c r="QQQ7" s="372"/>
      <c r="QQR7" s="372"/>
      <c r="QQS7" s="372"/>
      <c r="QQT7" s="372"/>
      <c r="QQU7" s="372"/>
      <c r="QQV7" s="372"/>
      <c r="QQW7" s="372"/>
      <c r="QQX7" s="372"/>
      <c r="QQY7" s="372"/>
      <c r="QQZ7" s="372"/>
      <c r="QRA7" s="372"/>
      <c r="QRB7" s="372"/>
      <c r="QRC7" s="372"/>
      <c r="QRD7" s="372"/>
      <c r="QRE7" s="372"/>
      <c r="QRF7" s="372"/>
      <c r="QRG7" s="372"/>
      <c r="QRH7" s="372"/>
      <c r="QRI7" s="372"/>
      <c r="QRJ7" s="372"/>
      <c r="QRK7" s="372"/>
      <c r="QRL7" s="372"/>
      <c r="QRM7" s="372"/>
      <c r="QRN7" s="372"/>
      <c r="QRO7" s="372"/>
      <c r="QRP7" s="372"/>
      <c r="QRQ7" s="372"/>
      <c r="QRR7" s="372"/>
      <c r="QRS7" s="372"/>
      <c r="QRT7" s="372"/>
      <c r="QRU7" s="372"/>
      <c r="QRV7" s="372"/>
      <c r="QRW7" s="372"/>
      <c r="QRX7" s="372"/>
      <c r="QRY7" s="372"/>
      <c r="QRZ7" s="372"/>
      <c r="QSA7" s="372"/>
      <c r="QSB7" s="372"/>
      <c r="QSC7" s="372"/>
      <c r="QSD7" s="372"/>
      <c r="QSE7" s="372"/>
      <c r="QSF7" s="372"/>
      <c r="QSG7" s="372"/>
      <c r="QSH7" s="372"/>
      <c r="QSI7" s="372"/>
      <c r="QSJ7" s="372"/>
      <c r="QSK7" s="372"/>
      <c r="QSL7" s="372"/>
      <c r="QSM7" s="372"/>
      <c r="QSN7" s="372"/>
      <c r="QSO7" s="372"/>
      <c r="QSP7" s="372"/>
      <c r="QSQ7" s="372"/>
      <c r="QSR7" s="372"/>
      <c r="QSS7" s="372"/>
      <c r="QST7" s="372"/>
      <c r="QSU7" s="372"/>
      <c r="QSV7" s="372"/>
      <c r="QSW7" s="372"/>
      <c r="QSX7" s="372"/>
      <c r="QSY7" s="372"/>
      <c r="QSZ7" s="372"/>
      <c r="QTA7" s="372"/>
      <c r="QTB7" s="372"/>
      <c r="QTC7" s="372"/>
      <c r="QTD7" s="372"/>
      <c r="QTE7" s="372"/>
      <c r="QTF7" s="372"/>
      <c r="QTG7" s="372"/>
      <c r="QTH7" s="372"/>
      <c r="QTI7" s="372"/>
      <c r="QTJ7" s="372"/>
      <c r="QTK7" s="372"/>
      <c r="QTL7" s="372"/>
      <c r="QTM7" s="372"/>
      <c r="QTN7" s="372"/>
      <c r="QTO7" s="372"/>
      <c r="QTP7" s="372"/>
      <c r="QTQ7" s="372"/>
      <c r="QTR7" s="372"/>
      <c r="QTS7" s="372"/>
      <c r="QTT7" s="372"/>
      <c r="QTU7" s="372"/>
      <c r="QTV7" s="372"/>
      <c r="QTW7" s="372"/>
      <c r="QTX7" s="372"/>
      <c r="QTY7" s="372"/>
      <c r="QTZ7" s="372"/>
      <c r="QUA7" s="372"/>
      <c r="QUB7" s="372"/>
      <c r="QUC7" s="372"/>
      <c r="QUD7" s="372"/>
      <c r="QUE7" s="372"/>
      <c r="QUF7" s="372"/>
      <c r="QUG7" s="372"/>
      <c r="QUH7" s="372"/>
      <c r="QUI7" s="372"/>
      <c r="QUJ7" s="372"/>
      <c r="QUK7" s="372"/>
      <c r="QUL7" s="372"/>
      <c r="QUM7" s="372"/>
      <c r="QUN7" s="372"/>
      <c r="QUO7" s="372"/>
      <c r="QUP7" s="372"/>
      <c r="QUQ7" s="372"/>
      <c r="QUR7" s="372"/>
      <c r="QUS7" s="372"/>
      <c r="QUT7" s="372"/>
      <c r="QUU7" s="372"/>
      <c r="QUV7" s="372"/>
      <c r="QUW7" s="372"/>
      <c r="QUX7" s="372"/>
      <c r="QUY7" s="372"/>
      <c r="QUZ7" s="372"/>
      <c r="QVA7" s="372"/>
      <c r="QVB7" s="372"/>
      <c r="QVC7" s="372"/>
      <c r="QVD7" s="372"/>
      <c r="QVE7" s="372"/>
      <c r="QVF7" s="372"/>
      <c r="QVG7" s="372"/>
      <c r="QVH7" s="372"/>
      <c r="QVI7" s="372"/>
      <c r="QVJ7" s="372"/>
      <c r="QVK7" s="372"/>
      <c r="QVL7" s="372"/>
      <c r="QVM7" s="372"/>
      <c r="QVN7" s="372"/>
      <c r="QVO7" s="372"/>
      <c r="QVP7" s="372"/>
      <c r="QVQ7" s="372"/>
      <c r="QVR7" s="372"/>
      <c r="QVS7" s="372"/>
      <c r="QVT7" s="372"/>
      <c r="QVU7" s="372"/>
      <c r="QVV7" s="372"/>
      <c r="QVW7" s="372"/>
      <c r="QVX7" s="372"/>
      <c r="QVY7" s="372"/>
      <c r="QVZ7" s="372"/>
      <c r="QWA7" s="372"/>
      <c r="QWB7" s="372"/>
      <c r="QWC7" s="372"/>
      <c r="QWD7" s="372"/>
      <c r="QWE7" s="372"/>
      <c r="QWF7" s="372"/>
      <c r="QWG7" s="372"/>
      <c r="QWH7" s="372"/>
      <c r="QWI7" s="372"/>
      <c r="QWJ7" s="372"/>
      <c r="QWK7" s="372"/>
      <c r="QWL7" s="372"/>
      <c r="QWM7" s="372"/>
      <c r="QWN7" s="372"/>
      <c r="QWO7" s="372"/>
      <c r="QWP7" s="372"/>
      <c r="QWQ7" s="372"/>
      <c r="QWR7" s="372"/>
      <c r="QWS7" s="372"/>
      <c r="QWT7" s="372"/>
      <c r="QWU7" s="372"/>
      <c r="QWV7" s="372"/>
      <c r="QWW7" s="372"/>
      <c r="QWX7" s="372"/>
      <c r="QWY7" s="372"/>
      <c r="QWZ7" s="372"/>
      <c r="QXA7" s="372"/>
      <c r="QXB7" s="372"/>
      <c r="QXC7" s="372"/>
      <c r="QXD7" s="372"/>
      <c r="QXE7" s="372"/>
      <c r="QXF7" s="372"/>
      <c r="QXG7" s="372"/>
      <c r="QXH7" s="372"/>
      <c r="QXI7" s="372"/>
      <c r="QXJ7" s="372"/>
      <c r="QXK7" s="372"/>
      <c r="QXL7" s="372"/>
      <c r="QXM7" s="372"/>
      <c r="QXN7" s="372"/>
      <c r="QXO7" s="372"/>
      <c r="QXP7" s="372"/>
      <c r="QXQ7" s="372"/>
      <c r="QXR7" s="372"/>
      <c r="QXS7" s="372"/>
      <c r="QXT7" s="372"/>
      <c r="QXU7" s="372"/>
      <c r="QXV7" s="372"/>
      <c r="QXW7" s="372"/>
      <c r="QXX7" s="372"/>
      <c r="QXY7" s="372"/>
      <c r="QXZ7" s="372"/>
      <c r="QYA7" s="372"/>
      <c r="QYB7" s="372"/>
      <c r="QYC7" s="372"/>
      <c r="QYD7" s="372"/>
      <c r="QYE7" s="372"/>
      <c r="QYF7" s="372"/>
      <c r="QYG7" s="372"/>
      <c r="QYH7" s="372"/>
      <c r="QYI7" s="372"/>
      <c r="QYJ7" s="372"/>
      <c r="QYK7" s="372"/>
      <c r="QYL7" s="372"/>
      <c r="QYM7" s="372"/>
      <c r="QYN7" s="372"/>
      <c r="QYO7" s="372"/>
      <c r="QYP7" s="372"/>
      <c r="QYQ7" s="372"/>
      <c r="QYR7" s="372"/>
      <c r="QYS7" s="372"/>
      <c r="QYT7" s="372"/>
      <c r="QYU7" s="372"/>
      <c r="QYV7" s="372"/>
      <c r="QYW7" s="372"/>
      <c r="QYX7" s="372"/>
      <c r="QYY7" s="372"/>
      <c r="QYZ7" s="372"/>
      <c r="QZA7" s="372"/>
      <c r="QZB7" s="372"/>
      <c r="QZC7" s="372"/>
      <c r="QZD7" s="372"/>
      <c r="QZE7" s="372"/>
      <c r="QZF7" s="372"/>
      <c r="QZG7" s="372"/>
      <c r="QZH7" s="372"/>
      <c r="QZI7" s="372"/>
      <c r="QZJ7" s="372"/>
      <c r="QZK7" s="372"/>
      <c r="QZL7" s="372"/>
      <c r="QZM7" s="372"/>
      <c r="QZN7" s="372"/>
      <c r="QZO7" s="372"/>
      <c r="QZP7" s="372"/>
      <c r="QZQ7" s="372"/>
      <c r="QZR7" s="372"/>
      <c r="QZS7" s="372"/>
      <c r="QZT7" s="372"/>
      <c r="QZU7" s="372"/>
      <c r="QZV7" s="372"/>
      <c r="QZW7" s="372"/>
      <c r="QZX7" s="372"/>
      <c r="QZY7" s="372"/>
      <c r="QZZ7" s="372"/>
      <c r="RAA7" s="372"/>
      <c r="RAB7" s="372"/>
      <c r="RAC7" s="372"/>
      <c r="RAD7" s="372"/>
      <c r="RAE7" s="372"/>
      <c r="RAF7" s="372"/>
      <c r="RAG7" s="372"/>
      <c r="RAH7" s="372"/>
      <c r="RAI7" s="372"/>
      <c r="RAJ7" s="372"/>
      <c r="RAK7" s="372"/>
      <c r="RAL7" s="372"/>
      <c r="RAM7" s="372"/>
      <c r="RAN7" s="372"/>
      <c r="RAO7" s="372"/>
      <c r="RAP7" s="372"/>
      <c r="RAQ7" s="372"/>
      <c r="RAR7" s="372"/>
      <c r="RAS7" s="372"/>
      <c r="RAT7" s="372"/>
      <c r="RAU7" s="372"/>
      <c r="RAV7" s="372"/>
      <c r="RAW7" s="372"/>
      <c r="RAX7" s="372"/>
      <c r="RAY7" s="372"/>
      <c r="RAZ7" s="372"/>
      <c r="RBA7" s="372"/>
      <c r="RBB7" s="372"/>
      <c r="RBC7" s="372"/>
      <c r="RBD7" s="372"/>
      <c r="RBE7" s="372"/>
      <c r="RBF7" s="372"/>
      <c r="RBG7" s="372"/>
      <c r="RBH7" s="372"/>
      <c r="RBI7" s="372"/>
      <c r="RBJ7" s="372"/>
      <c r="RBK7" s="372"/>
      <c r="RBL7" s="372"/>
      <c r="RBM7" s="372"/>
      <c r="RBN7" s="372"/>
      <c r="RBO7" s="372"/>
      <c r="RBP7" s="372"/>
      <c r="RBQ7" s="372"/>
      <c r="RBR7" s="372"/>
      <c r="RBS7" s="372"/>
      <c r="RBT7" s="372"/>
      <c r="RBU7" s="372"/>
      <c r="RBV7" s="372"/>
      <c r="RBW7" s="372"/>
      <c r="RBX7" s="372"/>
      <c r="RBY7" s="372"/>
      <c r="RBZ7" s="372"/>
      <c r="RCA7" s="372"/>
      <c r="RCB7" s="372"/>
      <c r="RCC7" s="372"/>
      <c r="RCD7" s="372"/>
      <c r="RCE7" s="372"/>
      <c r="RCF7" s="372"/>
      <c r="RCG7" s="372"/>
      <c r="RCH7" s="372"/>
      <c r="RCI7" s="372"/>
      <c r="RCJ7" s="372"/>
      <c r="RCK7" s="372"/>
      <c r="RCL7" s="372"/>
      <c r="RCM7" s="372"/>
      <c r="RCN7" s="372"/>
      <c r="RCO7" s="372"/>
      <c r="RCP7" s="372"/>
      <c r="RCQ7" s="372"/>
      <c r="RCR7" s="372"/>
      <c r="RCS7" s="372"/>
      <c r="RCT7" s="372"/>
      <c r="RCU7" s="372"/>
      <c r="RCV7" s="372"/>
      <c r="RCW7" s="372"/>
      <c r="RCX7" s="372"/>
      <c r="RCY7" s="372"/>
      <c r="RCZ7" s="372"/>
      <c r="RDA7" s="372"/>
      <c r="RDB7" s="372"/>
      <c r="RDC7" s="372"/>
      <c r="RDD7" s="372"/>
      <c r="RDE7" s="372"/>
      <c r="RDF7" s="372"/>
      <c r="RDG7" s="372"/>
      <c r="RDH7" s="372"/>
      <c r="RDI7" s="372"/>
      <c r="RDJ7" s="372"/>
      <c r="RDK7" s="372"/>
      <c r="RDL7" s="372"/>
      <c r="RDM7" s="372"/>
      <c r="RDN7" s="372"/>
      <c r="RDO7" s="372"/>
      <c r="RDP7" s="372"/>
      <c r="RDQ7" s="372"/>
      <c r="RDR7" s="372"/>
      <c r="RDS7" s="372"/>
      <c r="RDT7" s="372"/>
      <c r="RDU7" s="372"/>
      <c r="RDV7" s="372"/>
      <c r="RDW7" s="372"/>
      <c r="RDX7" s="372"/>
      <c r="RDY7" s="372"/>
      <c r="RDZ7" s="372"/>
      <c r="REA7" s="372"/>
      <c r="REB7" s="372"/>
      <c r="REC7" s="372"/>
      <c r="RED7" s="372"/>
      <c r="REE7" s="372"/>
      <c r="REF7" s="372"/>
      <c r="REG7" s="372"/>
      <c r="REH7" s="372"/>
      <c r="REI7" s="372"/>
      <c r="REJ7" s="372"/>
      <c r="REK7" s="372"/>
      <c r="REL7" s="372"/>
      <c r="REM7" s="372"/>
      <c r="REN7" s="372"/>
      <c r="REO7" s="372"/>
      <c r="REP7" s="372"/>
      <c r="REQ7" s="372"/>
      <c r="RER7" s="372"/>
      <c r="RES7" s="372"/>
      <c r="RET7" s="372"/>
      <c r="REU7" s="372"/>
      <c r="REV7" s="372"/>
      <c r="REW7" s="372"/>
      <c r="REX7" s="372"/>
      <c r="REY7" s="372"/>
      <c r="REZ7" s="372"/>
      <c r="RFA7" s="372"/>
      <c r="RFB7" s="372"/>
      <c r="RFC7" s="372"/>
      <c r="RFD7" s="372"/>
      <c r="RFE7" s="372"/>
      <c r="RFF7" s="372"/>
      <c r="RFG7" s="372"/>
      <c r="RFH7" s="372"/>
      <c r="RFI7" s="372"/>
      <c r="RFJ7" s="372"/>
      <c r="RFK7" s="372"/>
      <c r="RFL7" s="372"/>
      <c r="RFM7" s="372"/>
      <c r="RFN7" s="372"/>
      <c r="RFO7" s="372"/>
      <c r="RFP7" s="372"/>
      <c r="RFQ7" s="372"/>
      <c r="RFR7" s="372"/>
      <c r="RFS7" s="372"/>
      <c r="RFT7" s="372"/>
      <c r="RFU7" s="372"/>
      <c r="RFV7" s="372"/>
      <c r="RFW7" s="372"/>
      <c r="RFX7" s="372"/>
      <c r="RFY7" s="372"/>
      <c r="RFZ7" s="372"/>
      <c r="RGA7" s="372"/>
      <c r="RGB7" s="372"/>
      <c r="RGC7" s="372"/>
      <c r="RGD7" s="372"/>
      <c r="RGE7" s="372"/>
      <c r="RGF7" s="372"/>
      <c r="RGG7" s="372"/>
      <c r="RGH7" s="372"/>
      <c r="RGI7" s="372"/>
      <c r="RGJ7" s="372"/>
      <c r="RGK7" s="372"/>
      <c r="RGL7" s="372"/>
      <c r="RGM7" s="372"/>
      <c r="RGN7" s="372"/>
      <c r="RGO7" s="372"/>
      <c r="RGP7" s="372"/>
      <c r="RGQ7" s="372"/>
      <c r="RGR7" s="372"/>
      <c r="RGS7" s="372"/>
      <c r="RGT7" s="372"/>
      <c r="RGU7" s="372"/>
      <c r="RGV7" s="372"/>
      <c r="RGW7" s="372"/>
      <c r="RGX7" s="372"/>
      <c r="RGY7" s="372"/>
      <c r="RGZ7" s="372"/>
      <c r="RHA7" s="372"/>
      <c r="RHB7" s="372"/>
      <c r="RHC7" s="372"/>
      <c r="RHD7" s="372"/>
      <c r="RHE7" s="372"/>
      <c r="RHF7" s="372"/>
      <c r="RHG7" s="372"/>
      <c r="RHH7" s="372"/>
      <c r="RHI7" s="372"/>
      <c r="RHJ7" s="372"/>
      <c r="RHK7" s="372"/>
      <c r="RHL7" s="372"/>
      <c r="RHM7" s="372"/>
      <c r="RHN7" s="372"/>
      <c r="RHO7" s="372"/>
      <c r="RHP7" s="372"/>
      <c r="RHQ7" s="372"/>
      <c r="RHR7" s="372"/>
      <c r="RHS7" s="372"/>
      <c r="RHT7" s="372"/>
      <c r="RHU7" s="372"/>
      <c r="RHV7" s="372"/>
      <c r="RHW7" s="372"/>
      <c r="RHX7" s="372"/>
      <c r="RHY7" s="372"/>
      <c r="RHZ7" s="372"/>
      <c r="RIA7" s="372"/>
      <c r="RIB7" s="372"/>
      <c r="RIC7" s="372"/>
      <c r="RID7" s="372"/>
      <c r="RIE7" s="372"/>
      <c r="RIF7" s="372"/>
      <c r="RIG7" s="372"/>
      <c r="RIH7" s="372"/>
      <c r="RII7" s="372"/>
      <c r="RIJ7" s="372"/>
      <c r="RIK7" s="372"/>
      <c r="RIL7" s="372"/>
      <c r="RIM7" s="372"/>
      <c r="RIN7" s="372"/>
      <c r="RIO7" s="372"/>
      <c r="RIP7" s="372"/>
      <c r="RIQ7" s="372"/>
      <c r="RIR7" s="372"/>
      <c r="RIS7" s="372"/>
      <c r="RIT7" s="372"/>
      <c r="RIU7" s="372"/>
      <c r="RIV7" s="372"/>
      <c r="RIW7" s="372"/>
      <c r="RIX7" s="372"/>
      <c r="RIY7" s="372"/>
      <c r="RIZ7" s="372"/>
      <c r="RJA7" s="372"/>
      <c r="RJB7" s="372"/>
      <c r="RJC7" s="372"/>
      <c r="RJD7" s="372"/>
      <c r="RJE7" s="372"/>
      <c r="RJF7" s="372"/>
      <c r="RJG7" s="372"/>
      <c r="RJH7" s="372"/>
      <c r="RJI7" s="372"/>
      <c r="RJJ7" s="372"/>
      <c r="RJK7" s="372"/>
      <c r="RJL7" s="372"/>
      <c r="RJM7" s="372"/>
      <c r="RJN7" s="372"/>
      <c r="RJO7" s="372"/>
      <c r="RJP7" s="372"/>
      <c r="RJQ7" s="372"/>
      <c r="RJR7" s="372"/>
      <c r="RJS7" s="372"/>
      <c r="RJT7" s="372"/>
      <c r="RJU7" s="372"/>
      <c r="RJV7" s="372"/>
      <c r="RJW7" s="372"/>
      <c r="RJX7" s="372"/>
      <c r="RJY7" s="372"/>
      <c r="RJZ7" s="372"/>
      <c r="RKA7" s="372"/>
      <c r="RKB7" s="372"/>
      <c r="RKC7" s="372"/>
      <c r="RKD7" s="372"/>
      <c r="RKE7" s="372"/>
      <c r="RKF7" s="372"/>
      <c r="RKG7" s="372"/>
      <c r="RKH7" s="372"/>
      <c r="RKI7" s="372"/>
      <c r="RKJ7" s="372"/>
      <c r="RKK7" s="372"/>
      <c r="RKL7" s="372"/>
      <c r="RKM7" s="372"/>
      <c r="RKN7" s="372"/>
      <c r="RKO7" s="372"/>
      <c r="RKP7" s="372"/>
      <c r="RKQ7" s="372"/>
      <c r="RKR7" s="372"/>
      <c r="RKS7" s="372"/>
      <c r="RKT7" s="372"/>
      <c r="RKU7" s="372"/>
      <c r="RKV7" s="372"/>
      <c r="RKW7" s="372"/>
      <c r="RKX7" s="372"/>
      <c r="RKY7" s="372"/>
      <c r="RKZ7" s="372"/>
      <c r="RLA7" s="372"/>
      <c r="RLB7" s="372"/>
      <c r="RLC7" s="372"/>
      <c r="RLD7" s="372"/>
      <c r="RLE7" s="372"/>
      <c r="RLF7" s="372"/>
      <c r="RLG7" s="372"/>
      <c r="RLH7" s="372"/>
      <c r="RLI7" s="372"/>
      <c r="RLJ7" s="372"/>
      <c r="RLK7" s="372"/>
      <c r="RLL7" s="372"/>
      <c r="RLM7" s="372"/>
      <c r="RLN7" s="372"/>
      <c r="RLO7" s="372"/>
      <c r="RLP7" s="372"/>
      <c r="RLQ7" s="372"/>
      <c r="RLR7" s="372"/>
      <c r="RLS7" s="372"/>
      <c r="RLT7" s="372"/>
      <c r="RLU7" s="372"/>
      <c r="RLV7" s="372"/>
      <c r="RLW7" s="372"/>
      <c r="RLX7" s="372"/>
      <c r="RLY7" s="372"/>
      <c r="RLZ7" s="372"/>
      <c r="RMA7" s="372"/>
      <c r="RMB7" s="372"/>
      <c r="RMC7" s="372"/>
      <c r="RMD7" s="372"/>
      <c r="RME7" s="372"/>
      <c r="RMF7" s="372"/>
      <c r="RMG7" s="372"/>
      <c r="RMH7" s="372"/>
      <c r="RMI7" s="372"/>
      <c r="RMJ7" s="372"/>
      <c r="RMK7" s="372"/>
      <c r="RML7" s="372"/>
      <c r="RMM7" s="372"/>
      <c r="RMN7" s="372"/>
      <c r="RMO7" s="372"/>
      <c r="RMP7" s="372"/>
      <c r="RMQ7" s="372"/>
      <c r="RMR7" s="372"/>
      <c r="RMS7" s="372"/>
      <c r="RMT7" s="372"/>
      <c r="RMU7" s="372"/>
      <c r="RMV7" s="372"/>
      <c r="RMW7" s="372"/>
      <c r="RMX7" s="372"/>
      <c r="RMY7" s="372"/>
      <c r="RMZ7" s="372"/>
      <c r="RNA7" s="372"/>
      <c r="RNB7" s="372"/>
      <c r="RNC7" s="372"/>
      <c r="RND7" s="372"/>
      <c r="RNE7" s="372"/>
      <c r="RNF7" s="372"/>
      <c r="RNG7" s="372"/>
      <c r="RNH7" s="372"/>
      <c r="RNI7" s="372"/>
      <c r="RNJ7" s="372"/>
      <c r="RNK7" s="372"/>
      <c r="RNL7" s="372"/>
      <c r="RNM7" s="372"/>
      <c r="RNN7" s="372"/>
      <c r="RNO7" s="372"/>
      <c r="RNP7" s="372"/>
      <c r="RNQ7" s="372"/>
      <c r="RNR7" s="372"/>
      <c r="RNS7" s="372"/>
      <c r="RNT7" s="372"/>
      <c r="RNU7" s="372"/>
      <c r="RNV7" s="372"/>
      <c r="RNW7" s="372"/>
      <c r="RNX7" s="372"/>
      <c r="RNY7" s="372"/>
      <c r="RNZ7" s="372"/>
      <c r="ROA7" s="372"/>
      <c r="ROB7" s="372"/>
      <c r="ROC7" s="372"/>
      <c r="ROD7" s="372"/>
      <c r="ROE7" s="372"/>
      <c r="ROF7" s="372"/>
      <c r="ROG7" s="372"/>
      <c r="ROH7" s="372"/>
      <c r="ROI7" s="372"/>
      <c r="ROJ7" s="372"/>
      <c r="ROK7" s="372"/>
      <c r="ROL7" s="372"/>
      <c r="ROM7" s="372"/>
      <c r="RON7" s="372"/>
      <c r="ROO7" s="372"/>
      <c r="ROP7" s="372"/>
      <c r="ROQ7" s="372"/>
      <c r="ROR7" s="372"/>
      <c r="ROS7" s="372"/>
      <c r="ROT7" s="372"/>
      <c r="ROU7" s="372"/>
      <c r="ROV7" s="372"/>
      <c r="ROW7" s="372"/>
      <c r="ROX7" s="372"/>
      <c r="ROY7" s="372"/>
      <c r="ROZ7" s="372"/>
      <c r="RPA7" s="372"/>
      <c r="RPB7" s="372"/>
      <c r="RPC7" s="372"/>
      <c r="RPD7" s="372"/>
      <c r="RPE7" s="372"/>
      <c r="RPF7" s="372"/>
      <c r="RPG7" s="372"/>
      <c r="RPH7" s="372"/>
      <c r="RPI7" s="372"/>
      <c r="RPJ7" s="372"/>
      <c r="RPK7" s="372"/>
      <c r="RPL7" s="372"/>
      <c r="RPM7" s="372"/>
      <c r="RPN7" s="372"/>
      <c r="RPO7" s="372"/>
      <c r="RPP7" s="372"/>
      <c r="RPQ7" s="372"/>
      <c r="RPR7" s="372"/>
      <c r="RPS7" s="372"/>
      <c r="RPT7" s="372"/>
      <c r="RPU7" s="372"/>
      <c r="RPV7" s="372"/>
      <c r="RPW7" s="372"/>
      <c r="RPX7" s="372"/>
      <c r="RPY7" s="372"/>
      <c r="RPZ7" s="372"/>
      <c r="RQA7" s="372"/>
      <c r="RQB7" s="372"/>
      <c r="RQC7" s="372"/>
      <c r="RQD7" s="372"/>
      <c r="RQE7" s="372"/>
      <c r="RQF7" s="372"/>
      <c r="RQG7" s="372"/>
      <c r="RQH7" s="372"/>
      <c r="RQI7" s="372"/>
      <c r="RQJ7" s="372"/>
      <c r="RQK7" s="372"/>
      <c r="RQL7" s="372"/>
      <c r="RQM7" s="372"/>
      <c r="RQN7" s="372"/>
      <c r="RQO7" s="372"/>
      <c r="RQP7" s="372"/>
      <c r="RQQ7" s="372"/>
      <c r="RQR7" s="372"/>
      <c r="RQS7" s="372"/>
      <c r="RQT7" s="372"/>
      <c r="RQU7" s="372"/>
      <c r="RQV7" s="372"/>
      <c r="RQW7" s="372"/>
      <c r="RQX7" s="372"/>
      <c r="RQY7" s="372"/>
      <c r="RQZ7" s="372"/>
      <c r="RRA7" s="372"/>
      <c r="RRB7" s="372"/>
      <c r="RRC7" s="372"/>
      <c r="RRD7" s="372"/>
      <c r="RRE7" s="372"/>
      <c r="RRF7" s="372"/>
      <c r="RRG7" s="372"/>
      <c r="RRH7" s="372"/>
      <c r="RRI7" s="372"/>
      <c r="RRJ7" s="372"/>
      <c r="RRK7" s="372"/>
      <c r="RRL7" s="372"/>
      <c r="RRM7" s="372"/>
      <c r="RRN7" s="372"/>
      <c r="RRO7" s="372"/>
      <c r="RRP7" s="372"/>
      <c r="RRQ7" s="372"/>
      <c r="RRR7" s="372"/>
      <c r="RRS7" s="372"/>
      <c r="RRT7" s="372"/>
      <c r="RRU7" s="372"/>
      <c r="RRV7" s="372"/>
      <c r="RRW7" s="372"/>
      <c r="RRX7" s="372"/>
      <c r="RRY7" s="372"/>
      <c r="RRZ7" s="372"/>
      <c r="RSA7" s="372"/>
      <c r="RSB7" s="372"/>
      <c r="RSC7" s="372"/>
      <c r="RSD7" s="372"/>
      <c r="RSE7" s="372"/>
      <c r="RSF7" s="372"/>
      <c r="RSG7" s="372"/>
      <c r="RSH7" s="372"/>
      <c r="RSI7" s="372"/>
      <c r="RSJ7" s="372"/>
      <c r="RSK7" s="372"/>
      <c r="RSL7" s="372"/>
      <c r="RSM7" s="372"/>
      <c r="RSN7" s="372"/>
      <c r="RSO7" s="372"/>
      <c r="RSP7" s="372"/>
      <c r="RSQ7" s="372"/>
      <c r="RSR7" s="372"/>
      <c r="RSS7" s="372"/>
      <c r="RST7" s="372"/>
      <c r="RSU7" s="372"/>
      <c r="RSV7" s="372"/>
      <c r="RSW7" s="372"/>
      <c r="RSX7" s="372"/>
      <c r="RSY7" s="372"/>
      <c r="RSZ7" s="372"/>
      <c r="RTA7" s="372"/>
      <c r="RTB7" s="372"/>
      <c r="RTC7" s="372"/>
      <c r="RTD7" s="372"/>
      <c r="RTE7" s="372"/>
      <c r="RTF7" s="372"/>
      <c r="RTG7" s="372"/>
      <c r="RTH7" s="372"/>
      <c r="RTI7" s="372"/>
      <c r="RTJ7" s="372"/>
      <c r="RTK7" s="372"/>
      <c r="RTL7" s="372"/>
      <c r="RTM7" s="372"/>
      <c r="RTN7" s="372"/>
      <c r="RTO7" s="372"/>
      <c r="RTP7" s="372"/>
      <c r="RTQ7" s="372"/>
      <c r="RTR7" s="372"/>
      <c r="RTS7" s="372"/>
      <c r="RTT7" s="372"/>
      <c r="RTU7" s="372"/>
      <c r="RTV7" s="372"/>
      <c r="RTW7" s="372"/>
      <c r="RTX7" s="372"/>
      <c r="RTY7" s="372"/>
      <c r="RTZ7" s="372"/>
      <c r="RUA7" s="372"/>
      <c r="RUB7" s="372"/>
      <c r="RUC7" s="372"/>
      <c r="RUD7" s="372"/>
      <c r="RUE7" s="372"/>
      <c r="RUF7" s="372"/>
      <c r="RUG7" s="372"/>
      <c r="RUH7" s="372"/>
      <c r="RUI7" s="372"/>
      <c r="RUJ7" s="372"/>
      <c r="RUK7" s="372"/>
      <c r="RUL7" s="372"/>
      <c r="RUM7" s="372"/>
      <c r="RUN7" s="372"/>
      <c r="RUO7" s="372"/>
      <c r="RUP7" s="372"/>
      <c r="RUQ7" s="372"/>
      <c r="RUR7" s="372"/>
      <c r="RUS7" s="372"/>
      <c r="RUT7" s="372"/>
      <c r="RUU7" s="372"/>
      <c r="RUV7" s="372"/>
      <c r="RUW7" s="372"/>
      <c r="RUX7" s="372"/>
      <c r="RUY7" s="372"/>
      <c r="RUZ7" s="372"/>
      <c r="RVA7" s="372"/>
      <c r="RVB7" s="372"/>
      <c r="RVC7" s="372"/>
      <c r="RVD7" s="372"/>
      <c r="RVE7" s="372"/>
      <c r="RVF7" s="372"/>
      <c r="RVG7" s="372"/>
      <c r="RVH7" s="372"/>
      <c r="RVI7" s="372"/>
      <c r="RVJ7" s="372"/>
      <c r="RVK7" s="372"/>
      <c r="RVL7" s="372"/>
      <c r="RVM7" s="372"/>
      <c r="RVN7" s="372"/>
      <c r="RVO7" s="372"/>
      <c r="RVP7" s="372"/>
      <c r="RVQ7" s="372"/>
      <c r="RVR7" s="372"/>
      <c r="RVS7" s="372"/>
      <c r="RVT7" s="372"/>
      <c r="RVU7" s="372"/>
      <c r="RVV7" s="372"/>
      <c r="RVW7" s="372"/>
      <c r="RVX7" s="372"/>
      <c r="RVY7" s="372"/>
      <c r="RVZ7" s="372"/>
      <c r="RWA7" s="372"/>
      <c r="RWB7" s="372"/>
      <c r="RWC7" s="372"/>
      <c r="RWD7" s="372"/>
      <c r="RWE7" s="372"/>
      <c r="RWF7" s="372"/>
      <c r="RWG7" s="372"/>
      <c r="RWH7" s="372"/>
      <c r="RWI7" s="372"/>
      <c r="RWJ7" s="372"/>
      <c r="RWK7" s="372"/>
      <c r="RWL7" s="372"/>
      <c r="RWM7" s="372"/>
      <c r="RWN7" s="372"/>
      <c r="RWO7" s="372"/>
      <c r="RWP7" s="372"/>
      <c r="RWQ7" s="372"/>
      <c r="RWR7" s="372"/>
      <c r="RWS7" s="372"/>
      <c r="RWT7" s="372"/>
      <c r="RWU7" s="372"/>
      <c r="RWV7" s="372"/>
      <c r="RWW7" s="372"/>
      <c r="RWX7" s="372"/>
      <c r="RWY7" s="372"/>
      <c r="RWZ7" s="372"/>
      <c r="RXA7" s="372"/>
      <c r="RXB7" s="372"/>
      <c r="RXC7" s="372"/>
      <c r="RXD7" s="372"/>
      <c r="RXE7" s="372"/>
      <c r="RXF7" s="372"/>
      <c r="RXG7" s="372"/>
      <c r="RXH7" s="372"/>
      <c r="RXI7" s="372"/>
      <c r="RXJ7" s="372"/>
      <c r="RXK7" s="372"/>
      <c r="RXL7" s="372"/>
      <c r="RXM7" s="372"/>
      <c r="RXN7" s="372"/>
      <c r="RXO7" s="372"/>
      <c r="RXP7" s="372"/>
      <c r="RXQ7" s="372"/>
      <c r="RXR7" s="372"/>
      <c r="RXS7" s="372"/>
      <c r="RXT7" s="372"/>
      <c r="RXU7" s="372"/>
      <c r="RXV7" s="372"/>
      <c r="RXW7" s="372"/>
      <c r="RXX7" s="372"/>
      <c r="RXY7" s="372"/>
      <c r="RXZ7" s="372"/>
      <c r="RYA7" s="372"/>
      <c r="RYB7" s="372"/>
      <c r="RYC7" s="372"/>
      <c r="RYD7" s="372"/>
      <c r="RYE7" s="372"/>
      <c r="RYF7" s="372"/>
      <c r="RYG7" s="372"/>
      <c r="RYH7" s="372"/>
      <c r="RYI7" s="372"/>
      <c r="RYJ7" s="372"/>
      <c r="RYK7" s="372"/>
      <c r="RYL7" s="372"/>
      <c r="RYM7" s="372"/>
      <c r="RYN7" s="372"/>
      <c r="RYO7" s="372"/>
      <c r="RYP7" s="372"/>
      <c r="RYQ7" s="372"/>
      <c r="RYR7" s="372"/>
      <c r="RYS7" s="372"/>
      <c r="RYT7" s="372"/>
      <c r="RYU7" s="372"/>
      <c r="RYV7" s="372"/>
      <c r="RYW7" s="372"/>
      <c r="RYX7" s="372"/>
      <c r="RYY7" s="372"/>
      <c r="RYZ7" s="372"/>
      <c r="RZA7" s="372"/>
      <c r="RZB7" s="372"/>
      <c r="RZC7" s="372"/>
      <c r="RZD7" s="372"/>
      <c r="RZE7" s="372"/>
      <c r="RZF7" s="372"/>
      <c r="RZG7" s="372"/>
      <c r="RZH7" s="372"/>
      <c r="RZI7" s="372"/>
      <c r="RZJ7" s="372"/>
      <c r="RZK7" s="372"/>
      <c r="RZL7" s="372"/>
      <c r="RZM7" s="372"/>
      <c r="RZN7" s="372"/>
      <c r="RZO7" s="372"/>
      <c r="RZP7" s="372"/>
      <c r="RZQ7" s="372"/>
      <c r="RZR7" s="372"/>
      <c r="RZS7" s="372"/>
      <c r="RZT7" s="372"/>
      <c r="RZU7" s="372"/>
      <c r="RZV7" s="372"/>
      <c r="RZW7" s="372"/>
      <c r="RZX7" s="372"/>
      <c r="RZY7" s="372"/>
      <c r="RZZ7" s="372"/>
      <c r="SAA7" s="372"/>
      <c r="SAB7" s="372"/>
      <c r="SAC7" s="372"/>
      <c r="SAD7" s="372"/>
      <c r="SAE7" s="372"/>
      <c r="SAF7" s="372"/>
      <c r="SAG7" s="372"/>
      <c r="SAH7" s="372"/>
      <c r="SAI7" s="372"/>
      <c r="SAJ7" s="372"/>
      <c r="SAK7" s="372"/>
      <c r="SAL7" s="372"/>
      <c r="SAM7" s="372"/>
      <c r="SAN7" s="372"/>
      <c r="SAO7" s="372"/>
      <c r="SAP7" s="372"/>
      <c r="SAQ7" s="372"/>
      <c r="SAR7" s="372"/>
      <c r="SAS7" s="372"/>
      <c r="SAT7" s="372"/>
      <c r="SAU7" s="372"/>
      <c r="SAV7" s="372"/>
      <c r="SAW7" s="372"/>
      <c r="SAX7" s="372"/>
      <c r="SAY7" s="372"/>
      <c r="SAZ7" s="372"/>
      <c r="SBA7" s="372"/>
      <c r="SBB7" s="372"/>
      <c r="SBC7" s="372"/>
      <c r="SBD7" s="372"/>
      <c r="SBE7" s="372"/>
      <c r="SBF7" s="372"/>
      <c r="SBG7" s="372"/>
      <c r="SBH7" s="372"/>
      <c r="SBI7" s="372"/>
      <c r="SBJ7" s="372"/>
      <c r="SBK7" s="372"/>
      <c r="SBL7" s="372"/>
      <c r="SBM7" s="372"/>
      <c r="SBN7" s="372"/>
      <c r="SBO7" s="372"/>
      <c r="SBP7" s="372"/>
      <c r="SBQ7" s="372"/>
      <c r="SBR7" s="372"/>
      <c r="SBS7" s="372"/>
      <c r="SBT7" s="372"/>
      <c r="SBU7" s="372"/>
      <c r="SBV7" s="372"/>
      <c r="SBW7" s="372"/>
      <c r="SBX7" s="372"/>
      <c r="SBY7" s="372"/>
      <c r="SBZ7" s="372"/>
      <c r="SCA7" s="372"/>
      <c r="SCB7" s="372"/>
      <c r="SCC7" s="372"/>
      <c r="SCD7" s="372"/>
      <c r="SCE7" s="372"/>
      <c r="SCF7" s="372"/>
      <c r="SCG7" s="372"/>
      <c r="SCH7" s="372"/>
      <c r="SCI7" s="372"/>
      <c r="SCJ7" s="372"/>
      <c r="SCK7" s="372"/>
      <c r="SCL7" s="372"/>
      <c r="SCM7" s="372"/>
      <c r="SCN7" s="372"/>
      <c r="SCO7" s="372"/>
      <c r="SCP7" s="372"/>
      <c r="SCQ7" s="372"/>
      <c r="SCR7" s="372"/>
      <c r="SCS7" s="372"/>
      <c r="SCT7" s="372"/>
      <c r="SCU7" s="372"/>
      <c r="SCV7" s="372"/>
      <c r="SCW7" s="372"/>
      <c r="SCX7" s="372"/>
      <c r="SCY7" s="372"/>
      <c r="SCZ7" s="372"/>
      <c r="SDA7" s="372"/>
      <c r="SDB7" s="372"/>
      <c r="SDC7" s="372"/>
      <c r="SDD7" s="372"/>
      <c r="SDE7" s="372"/>
      <c r="SDF7" s="372"/>
      <c r="SDG7" s="372"/>
      <c r="SDH7" s="372"/>
      <c r="SDI7" s="372"/>
      <c r="SDJ7" s="372"/>
      <c r="SDK7" s="372"/>
      <c r="SDL7" s="372"/>
      <c r="SDM7" s="372"/>
      <c r="SDN7" s="372"/>
      <c r="SDO7" s="372"/>
      <c r="SDP7" s="372"/>
      <c r="SDQ7" s="372"/>
      <c r="SDR7" s="372"/>
      <c r="SDS7" s="372"/>
      <c r="SDT7" s="372"/>
      <c r="SDU7" s="372"/>
      <c r="SDV7" s="372"/>
      <c r="SDW7" s="372"/>
      <c r="SDX7" s="372"/>
      <c r="SDY7" s="372"/>
      <c r="SDZ7" s="372"/>
      <c r="SEA7" s="372"/>
      <c r="SEB7" s="372"/>
      <c r="SEC7" s="372"/>
      <c r="SED7" s="372"/>
      <c r="SEE7" s="372"/>
      <c r="SEF7" s="372"/>
      <c r="SEG7" s="372"/>
      <c r="SEH7" s="372"/>
      <c r="SEI7" s="372"/>
      <c r="SEJ7" s="372"/>
      <c r="SEK7" s="372"/>
      <c r="SEL7" s="372"/>
      <c r="SEM7" s="372"/>
      <c r="SEN7" s="372"/>
      <c r="SEO7" s="372"/>
      <c r="SEP7" s="372"/>
      <c r="SEQ7" s="372"/>
      <c r="SER7" s="372"/>
      <c r="SES7" s="372"/>
      <c r="SET7" s="372"/>
      <c r="SEU7" s="372"/>
      <c r="SEV7" s="372"/>
      <c r="SEW7" s="372"/>
      <c r="SEX7" s="372"/>
      <c r="SEY7" s="372"/>
      <c r="SEZ7" s="372"/>
      <c r="SFA7" s="372"/>
      <c r="SFB7" s="372"/>
      <c r="SFC7" s="372"/>
      <c r="SFD7" s="372"/>
      <c r="SFE7" s="372"/>
      <c r="SFF7" s="372"/>
      <c r="SFG7" s="372"/>
      <c r="SFH7" s="372"/>
      <c r="SFI7" s="372"/>
      <c r="SFJ7" s="372"/>
      <c r="SFK7" s="372"/>
      <c r="SFL7" s="372"/>
      <c r="SFM7" s="372"/>
      <c r="SFN7" s="372"/>
      <c r="SFO7" s="372"/>
      <c r="SFP7" s="372"/>
      <c r="SFQ7" s="372"/>
      <c r="SFR7" s="372"/>
      <c r="SFS7" s="372"/>
      <c r="SFT7" s="372"/>
      <c r="SFU7" s="372"/>
      <c r="SFV7" s="372"/>
      <c r="SFW7" s="372"/>
      <c r="SFX7" s="372"/>
      <c r="SFY7" s="372"/>
      <c r="SFZ7" s="372"/>
      <c r="SGA7" s="372"/>
      <c r="SGB7" s="372"/>
      <c r="SGC7" s="372"/>
      <c r="SGD7" s="372"/>
      <c r="SGE7" s="372"/>
      <c r="SGF7" s="372"/>
      <c r="SGG7" s="372"/>
      <c r="SGH7" s="372"/>
      <c r="SGI7" s="372"/>
      <c r="SGJ7" s="372"/>
      <c r="SGK7" s="372"/>
      <c r="SGL7" s="372"/>
      <c r="SGM7" s="372"/>
      <c r="SGN7" s="372"/>
      <c r="SGO7" s="372"/>
      <c r="SGP7" s="372"/>
      <c r="SGQ7" s="372"/>
      <c r="SGR7" s="372"/>
      <c r="SGS7" s="372"/>
      <c r="SGT7" s="372"/>
      <c r="SGU7" s="372"/>
      <c r="SGV7" s="372"/>
      <c r="SGW7" s="372"/>
      <c r="SGX7" s="372"/>
      <c r="SGY7" s="372"/>
      <c r="SGZ7" s="372"/>
      <c r="SHA7" s="372"/>
      <c r="SHB7" s="372"/>
      <c r="SHC7" s="372"/>
      <c r="SHD7" s="372"/>
      <c r="SHE7" s="372"/>
      <c r="SHF7" s="372"/>
      <c r="SHG7" s="372"/>
      <c r="SHH7" s="372"/>
      <c r="SHI7" s="372"/>
      <c r="SHJ7" s="372"/>
      <c r="SHK7" s="372"/>
      <c r="SHL7" s="372"/>
      <c r="SHM7" s="372"/>
      <c r="SHN7" s="372"/>
      <c r="SHO7" s="372"/>
      <c r="SHP7" s="372"/>
      <c r="SHQ7" s="372"/>
      <c r="SHR7" s="372"/>
      <c r="SHS7" s="372"/>
      <c r="SHT7" s="372"/>
      <c r="SHU7" s="372"/>
      <c r="SHV7" s="372"/>
      <c r="SHW7" s="372"/>
      <c r="SHX7" s="372"/>
      <c r="SHY7" s="372"/>
      <c r="SHZ7" s="372"/>
      <c r="SIA7" s="372"/>
      <c r="SIB7" s="372"/>
      <c r="SIC7" s="372"/>
      <c r="SID7" s="372"/>
      <c r="SIE7" s="372"/>
      <c r="SIF7" s="372"/>
      <c r="SIG7" s="372"/>
      <c r="SIH7" s="372"/>
      <c r="SII7" s="372"/>
      <c r="SIJ7" s="372"/>
      <c r="SIK7" s="372"/>
      <c r="SIL7" s="372"/>
      <c r="SIM7" s="372"/>
      <c r="SIN7" s="372"/>
      <c r="SIO7" s="372"/>
      <c r="SIP7" s="372"/>
      <c r="SIQ7" s="372"/>
      <c r="SIR7" s="372"/>
      <c r="SIS7" s="372"/>
      <c r="SIT7" s="372"/>
      <c r="SIU7" s="372"/>
      <c r="SIV7" s="372"/>
      <c r="SIW7" s="372"/>
      <c r="SIX7" s="372"/>
      <c r="SIY7" s="372"/>
      <c r="SIZ7" s="372"/>
      <c r="SJA7" s="372"/>
      <c r="SJB7" s="372"/>
      <c r="SJC7" s="372"/>
      <c r="SJD7" s="372"/>
      <c r="SJE7" s="372"/>
      <c r="SJF7" s="372"/>
      <c r="SJG7" s="372"/>
      <c r="SJH7" s="372"/>
      <c r="SJI7" s="372"/>
      <c r="SJJ7" s="372"/>
      <c r="SJK7" s="372"/>
      <c r="SJL7" s="372"/>
      <c r="SJM7" s="372"/>
      <c r="SJN7" s="372"/>
      <c r="SJO7" s="372"/>
      <c r="SJP7" s="372"/>
      <c r="SJQ7" s="372"/>
      <c r="SJR7" s="372"/>
      <c r="SJS7" s="372"/>
      <c r="SJT7" s="372"/>
      <c r="SJU7" s="372"/>
      <c r="SJV7" s="372"/>
      <c r="SJW7" s="372"/>
      <c r="SJX7" s="372"/>
      <c r="SJY7" s="372"/>
      <c r="SJZ7" s="372"/>
      <c r="SKA7" s="372"/>
      <c r="SKB7" s="372"/>
      <c r="SKC7" s="372"/>
      <c r="SKD7" s="372"/>
      <c r="SKE7" s="372"/>
      <c r="SKF7" s="372"/>
      <c r="SKG7" s="372"/>
      <c r="SKH7" s="372"/>
      <c r="SKI7" s="372"/>
      <c r="SKJ7" s="372"/>
      <c r="SKK7" s="372"/>
      <c r="SKL7" s="372"/>
      <c r="SKM7" s="372"/>
      <c r="SKN7" s="372"/>
      <c r="SKO7" s="372"/>
      <c r="SKP7" s="372"/>
      <c r="SKQ7" s="372"/>
      <c r="SKR7" s="372"/>
      <c r="SKS7" s="372"/>
      <c r="SKT7" s="372"/>
      <c r="SKU7" s="372"/>
      <c r="SKV7" s="372"/>
      <c r="SKW7" s="372"/>
      <c r="SKX7" s="372"/>
      <c r="SKY7" s="372"/>
      <c r="SKZ7" s="372"/>
      <c r="SLA7" s="372"/>
      <c r="SLB7" s="372"/>
      <c r="SLC7" s="372"/>
      <c r="SLD7" s="372"/>
      <c r="SLE7" s="372"/>
      <c r="SLF7" s="372"/>
      <c r="SLG7" s="372"/>
      <c r="SLH7" s="372"/>
      <c r="SLI7" s="372"/>
      <c r="SLJ7" s="372"/>
      <c r="SLK7" s="372"/>
      <c r="SLL7" s="372"/>
      <c r="SLM7" s="372"/>
      <c r="SLN7" s="372"/>
      <c r="SLO7" s="372"/>
      <c r="SLP7" s="372"/>
      <c r="SLQ7" s="372"/>
      <c r="SLR7" s="372"/>
      <c r="SLS7" s="372"/>
      <c r="SLT7" s="372"/>
      <c r="SLU7" s="372"/>
      <c r="SLV7" s="372"/>
      <c r="SLW7" s="372"/>
      <c r="SLX7" s="372"/>
      <c r="SLY7" s="372"/>
      <c r="SLZ7" s="372"/>
      <c r="SMA7" s="372"/>
      <c r="SMB7" s="372"/>
      <c r="SMC7" s="372"/>
      <c r="SMD7" s="372"/>
      <c r="SME7" s="372"/>
      <c r="SMF7" s="372"/>
      <c r="SMG7" s="372"/>
      <c r="SMH7" s="372"/>
      <c r="SMI7" s="372"/>
      <c r="SMJ7" s="372"/>
      <c r="SMK7" s="372"/>
      <c r="SML7" s="372"/>
      <c r="SMM7" s="372"/>
      <c r="SMN7" s="372"/>
      <c r="SMO7" s="372"/>
      <c r="SMP7" s="372"/>
      <c r="SMQ7" s="372"/>
      <c r="SMR7" s="372"/>
      <c r="SMS7" s="372"/>
      <c r="SMT7" s="372"/>
      <c r="SMU7" s="372"/>
      <c r="SMV7" s="372"/>
      <c r="SMW7" s="372"/>
      <c r="SMX7" s="372"/>
      <c r="SMY7" s="372"/>
      <c r="SMZ7" s="372"/>
      <c r="SNA7" s="372"/>
      <c r="SNB7" s="372"/>
      <c r="SNC7" s="372"/>
      <c r="SND7" s="372"/>
      <c r="SNE7" s="372"/>
      <c r="SNF7" s="372"/>
      <c r="SNG7" s="372"/>
      <c r="SNH7" s="372"/>
      <c r="SNI7" s="372"/>
      <c r="SNJ7" s="372"/>
      <c r="SNK7" s="372"/>
      <c r="SNL7" s="372"/>
      <c r="SNM7" s="372"/>
      <c r="SNN7" s="372"/>
      <c r="SNO7" s="372"/>
      <c r="SNP7" s="372"/>
      <c r="SNQ7" s="372"/>
      <c r="SNR7" s="372"/>
      <c r="SNS7" s="372"/>
      <c r="SNT7" s="372"/>
      <c r="SNU7" s="372"/>
      <c r="SNV7" s="372"/>
      <c r="SNW7" s="372"/>
      <c r="SNX7" s="372"/>
      <c r="SNY7" s="372"/>
      <c r="SNZ7" s="372"/>
      <c r="SOA7" s="372"/>
      <c r="SOB7" s="372"/>
      <c r="SOC7" s="372"/>
      <c r="SOD7" s="372"/>
      <c r="SOE7" s="372"/>
      <c r="SOF7" s="372"/>
      <c r="SOG7" s="372"/>
      <c r="SOH7" s="372"/>
      <c r="SOI7" s="372"/>
      <c r="SOJ7" s="372"/>
      <c r="SOK7" s="372"/>
      <c r="SOL7" s="372"/>
      <c r="SOM7" s="372"/>
      <c r="SON7" s="372"/>
      <c r="SOO7" s="372"/>
      <c r="SOP7" s="372"/>
      <c r="SOQ7" s="372"/>
      <c r="SOR7" s="372"/>
      <c r="SOS7" s="372"/>
      <c r="SOT7" s="372"/>
      <c r="SOU7" s="372"/>
      <c r="SOV7" s="372"/>
      <c r="SOW7" s="372"/>
      <c r="SOX7" s="372"/>
      <c r="SOY7" s="372"/>
      <c r="SOZ7" s="372"/>
      <c r="SPA7" s="372"/>
      <c r="SPB7" s="372"/>
      <c r="SPC7" s="372"/>
      <c r="SPD7" s="372"/>
      <c r="SPE7" s="372"/>
      <c r="SPF7" s="372"/>
      <c r="SPG7" s="372"/>
      <c r="SPH7" s="372"/>
      <c r="SPI7" s="372"/>
      <c r="SPJ7" s="372"/>
      <c r="SPK7" s="372"/>
      <c r="SPL7" s="372"/>
      <c r="SPM7" s="372"/>
      <c r="SPN7" s="372"/>
      <c r="SPO7" s="372"/>
      <c r="SPP7" s="372"/>
      <c r="SPQ7" s="372"/>
      <c r="SPR7" s="372"/>
      <c r="SPS7" s="372"/>
      <c r="SPT7" s="372"/>
      <c r="SPU7" s="372"/>
      <c r="SPV7" s="372"/>
      <c r="SPW7" s="372"/>
      <c r="SPX7" s="372"/>
      <c r="SPY7" s="372"/>
      <c r="SPZ7" s="372"/>
      <c r="SQA7" s="372"/>
      <c r="SQB7" s="372"/>
      <c r="SQC7" s="372"/>
      <c r="SQD7" s="372"/>
      <c r="SQE7" s="372"/>
      <c r="SQF7" s="372"/>
      <c r="SQG7" s="372"/>
      <c r="SQH7" s="372"/>
      <c r="SQI7" s="372"/>
      <c r="SQJ7" s="372"/>
      <c r="SQK7" s="372"/>
      <c r="SQL7" s="372"/>
      <c r="SQM7" s="372"/>
      <c r="SQN7" s="372"/>
      <c r="SQO7" s="372"/>
      <c r="SQP7" s="372"/>
      <c r="SQQ7" s="372"/>
      <c r="SQR7" s="372"/>
      <c r="SQS7" s="372"/>
      <c r="SQT7" s="372"/>
      <c r="SQU7" s="372"/>
      <c r="SQV7" s="372"/>
      <c r="SQW7" s="372"/>
      <c r="SQX7" s="372"/>
      <c r="SQY7" s="372"/>
      <c r="SQZ7" s="372"/>
      <c r="SRA7" s="372"/>
      <c r="SRB7" s="372"/>
      <c r="SRC7" s="372"/>
      <c r="SRD7" s="372"/>
      <c r="SRE7" s="372"/>
      <c r="SRF7" s="372"/>
      <c r="SRG7" s="372"/>
      <c r="SRH7" s="372"/>
      <c r="SRI7" s="372"/>
      <c r="SRJ7" s="372"/>
      <c r="SRK7" s="372"/>
      <c r="SRL7" s="372"/>
      <c r="SRM7" s="372"/>
      <c r="SRN7" s="372"/>
      <c r="SRO7" s="372"/>
      <c r="SRP7" s="372"/>
      <c r="SRQ7" s="372"/>
      <c r="SRR7" s="372"/>
      <c r="SRS7" s="372"/>
      <c r="SRT7" s="372"/>
      <c r="SRU7" s="372"/>
      <c r="SRV7" s="372"/>
      <c r="SRW7" s="372"/>
      <c r="SRX7" s="372"/>
      <c r="SRY7" s="372"/>
      <c r="SRZ7" s="372"/>
      <c r="SSA7" s="372"/>
      <c r="SSB7" s="372"/>
      <c r="SSC7" s="372"/>
      <c r="SSD7" s="372"/>
      <c r="SSE7" s="372"/>
      <c r="SSF7" s="372"/>
      <c r="SSG7" s="372"/>
      <c r="SSH7" s="372"/>
      <c r="SSI7" s="372"/>
      <c r="SSJ7" s="372"/>
      <c r="SSK7" s="372"/>
      <c r="SSL7" s="372"/>
      <c r="SSM7" s="372"/>
      <c r="SSN7" s="372"/>
      <c r="SSO7" s="372"/>
      <c r="SSP7" s="372"/>
      <c r="SSQ7" s="372"/>
      <c r="SSR7" s="372"/>
      <c r="SSS7" s="372"/>
      <c r="SST7" s="372"/>
      <c r="SSU7" s="372"/>
      <c r="SSV7" s="372"/>
      <c r="SSW7" s="372"/>
      <c r="SSX7" s="372"/>
      <c r="SSY7" s="372"/>
      <c r="SSZ7" s="372"/>
      <c r="STA7" s="372"/>
      <c r="STB7" s="372"/>
      <c r="STC7" s="372"/>
      <c r="STD7" s="372"/>
      <c r="STE7" s="372"/>
      <c r="STF7" s="372"/>
      <c r="STG7" s="372"/>
      <c r="STH7" s="372"/>
      <c r="STI7" s="372"/>
      <c r="STJ7" s="372"/>
      <c r="STK7" s="372"/>
      <c r="STL7" s="372"/>
      <c r="STM7" s="372"/>
      <c r="STN7" s="372"/>
      <c r="STO7" s="372"/>
      <c r="STP7" s="372"/>
      <c r="STQ7" s="372"/>
      <c r="STR7" s="372"/>
      <c r="STS7" s="372"/>
      <c r="STT7" s="372"/>
      <c r="STU7" s="372"/>
      <c r="STV7" s="372"/>
      <c r="STW7" s="372"/>
      <c r="STX7" s="372"/>
      <c r="STY7" s="372"/>
      <c r="STZ7" s="372"/>
      <c r="SUA7" s="372"/>
      <c r="SUB7" s="372"/>
      <c r="SUC7" s="372"/>
      <c r="SUD7" s="372"/>
      <c r="SUE7" s="372"/>
      <c r="SUF7" s="372"/>
      <c r="SUG7" s="372"/>
      <c r="SUH7" s="372"/>
      <c r="SUI7" s="372"/>
      <c r="SUJ7" s="372"/>
      <c r="SUK7" s="372"/>
      <c r="SUL7" s="372"/>
      <c r="SUM7" s="372"/>
      <c r="SUN7" s="372"/>
      <c r="SUO7" s="372"/>
      <c r="SUP7" s="372"/>
      <c r="SUQ7" s="372"/>
      <c r="SUR7" s="372"/>
      <c r="SUS7" s="372"/>
      <c r="SUT7" s="372"/>
      <c r="SUU7" s="372"/>
      <c r="SUV7" s="372"/>
      <c r="SUW7" s="372"/>
      <c r="SUX7" s="372"/>
      <c r="SUY7" s="372"/>
      <c r="SUZ7" s="372"/>
      <c r="SVA7" s="372"/>
      <c r="SVB7" s="372"/>
      <c r="SVC7" s="372"/>
      <c r="SVD7" s="372"/>
      <c r="SVE7" s="372"/>
      <c r="SVF7" s="372"/>
      <c r="SVG7" s="372"/>
      <c r="SVH7" s="372"/>
      <c r="SVI7" s="372"/>
      <c r="SVJ7" s="372"/>
      <c r="SVK7" s="372"/>
      <c r="SVL7" s="372"/>
      <c r="SVM7" s="372"/>
      <c r="SVN7" s="372"/>
      <c r="SVO7" s="372"/>
      <c r="SVP7" s="372"/>
      <c r="SVQ7" s="372"/>
      <c r="SVR7" s="372"/>
      <c r="SVS7" s="372"/>
      <c r="SVT7" s="372"/>
      <c r="SVU7" s="372"/>
      <c r="SVV7" s="372"/>
      <c r="SVW7" s="372"/>
      <c r="SVX7" s="372"/>
      <c r="SVY7" s="372"/>
      <c r="SVZ7" s="372"/>
      <c r="SWA7" s="372"/>
      <c r="SWB7" s="372"/>
      <c r="SWC7" s="372"/>
      <c r="SWD7" s="372"/>
      <c r="SWE7" s="372"/>
      <c r="SWF7" s="372"/>
      <c r="SWG7" s="372"/>
      <c r="SWH7" s="372"/>
      <c r="SWI7" s="372"/>
      <c r="SWJ7" s="372"/>
      <c r="SWK7" s="372"/>
      <c r="SWL7" s="372"/>
      <c r="SWM7" s="372"/>
      <c r="SWN7" s="372"/>
      <c r="SWO7" s="372"/>
      <c r="SWP7" s="372"/>
      <c r="SWQ7" s="372"/>
      <c r="SWR7" s="372"/>
      <c r="SWS7" s="372"/>
      <c r="SWT7" s="372"/>
      <c r="SWU7" s="372"/>
      <c r="SWV7" s="372"/>
      <c r="SWW7" s="372"/>
      <c r="SWX7" s="372"/>
      <c r="SWY7" s="372"/>
      <c r="SWZ7" s="372"/>
      <c r="SXA7" s="372"/>
      <c r="SXB7" s="372"/>
      <c r="SXC7" s="372"/>
      <c r="SXD7" s="372"/>
      <c r="SXE7" s="372"/>
      <c r="SXF7" s="372"/>
      <c r="SXG7" s="372"/>
      <c r="SXH7" s="372"/>
      <c r="SXI7" s="372"/>
      <c r="SXJ7" s="372"/>
      <c r="SXK7" s="372"/>
      <c r="SXL7" s="372"/>
      <c r="SXM7" s="372"/>
      <c r="SXN7" s="372"/>
      <c r="SXO7" s="372"/>
      <c r="SXP7" s="372"/>
      <c r="SXQ7" s="372"/>
      <c r="SXR7" s="372"/>
      <c r="SXS7" s="372"/>
      <c r="SXT7" s="372"/>
      <c r="SXU7" s="372"/>
      <c r="SXV7" s="372"/>
      <c r="SXW7" s="372"/>
      <c r="SXX7" s="372"/>
      <c r="SXY7" s="372"/>
      <c r="SXZ7" s="372"/>
      <c r="SYA7" s="372"/>
      <c r="SYB7" s="372"/>
      <c r="SYC7" s="372"/>
      <c r="SYD7" s="372"/>
      <c r="SYE7" s="372"/>
      <c r="SYF7" s="372"/>
      <c r="SYG7" s="372"/>
      <c r="SYH7" s="372"/>
      <c r="SYI7" s="372"/>
      <c r="SYJ7" s="372"/>
      <c r="SYK7" s="372"/>
      <c r="SYL7" s="372"/>
      <c r="SYM7" s="372"/>
      <c r="SYN7" s="372"/>
      <c r="SYO7" s="372"/>
      <c r="SYP7" s="372"/>
      <c r="SYQ7" s="372"/>
      <c r="SYR7" s="372"/>
      <c r="SYS7" s="372"/>
      <c r="SYT7" s="372"/>
      <c r="SYU7" s="372"/>
      <c r="SYV7" s="372"/>
      <c r="SYW7" s="372"/>
      <c r="SYX7" s="372"/>
      <c r="SYY7" s="372"/>
      <c r="SYZ7" s="372"/>
      <c r="SZA7" s="372"/>
      <c r="SZB7" s="372"/>
      <c r="SZC7" s="372"/>
      <c r="SZD7" s="372"/>
      <c r="SZE7" s="372"/>
      <c r="SZF7" s="372"/>
      <c r="SZG7" s="372"/>
      <c r="SZH7" s="372"/>
      <c r="SZI7" s="372"/>
      <c r="SZJ7" s="372"/>
      <c r="SZK7" s="372"/>
      <c r="SZL7" s="372"/>
      <c r="SZM7" s="372"/>
      <c r="SZN7" s="372"/>
      <c r="SZO7" s="372"/>
      <c r="SZP7" s="372"/>
      <c r="SZQ7" s="372"/>
      <c r="SZR7" s="372"/>
      <c r="SZS7" s="372"/>
      <c r="SZT7" s="372"/>
      <c r="SZU7" s="372"/>
      <c r="SZV7" s="372"/>
      <c r="SZW7" s="372"/>
      <c r="SZX7" s="372"/>
      <c r="SZY7" s="372"/>
      <c r="SZZ7" s="372"/>
      <c r="TAA7" s="372"/>
      <c r="TAB7" s="372"/>
      <c r="TAC7" s="372"/>
      <c r="TAD7" s="372"/>
      <c r="TAE7" s="372"/>
      <c r="TAF7" s="372"/>
      <c r="TAG7" s="372"/>
      <c r="TAH7" s="372"/>
      <c r="TAI7" s="372"/>
      <c r="TAJ7" s="372"/>
      <c r="TAK7" s="372"/>
      <c r="TAL7" s="372"/>
      <c r="TAM7" s="372"/>
      <c r="TAN7" s="372"/>
      <c r="TAO7" s="372"/>
      <c r="TAP7" s="372"/>
      <c r="TAQ7" s="372"/>
      <c r="TAR7" s="372"/>
      <c r="TAS7" s="372"/>
      <c r="TAT7" s="372"/>
      <c r="TAU7" s="372"/>
      <c r="TAV7" s="372"/>
      <c r="TAW7" s="372"/>
      <c r="TAX7" s="372"/>
      <c r="TAY7" s="372"/>
      <c r="TAZ7" s="372"/>
      <c r="TBA7" s="372"/>
      <c r="TBB7" s="372"/>
      <c r="TBC7" s="372"/>
      <c r="TBD7" s="372"/>
      <c r="TBE7" s="372"/>
      <c r="TBF7" s="372"/>
      <c r="TBG7" s="372"/>
      <c r="TBH7" s="372"/>
      <c r="TBI7" s="372"/>
      <c r="TBJ7" s="372"/>
      <c r="TBK7" s="372"/>
      <c r="TBL7" s="372"/>
      <c r="TBM7" s="372"/>
      <c r="TBN7" s="372"/>
      <c r="TBO7" s="372"/>
      <c r="TBP7" s="372"/>
      <c r="TBQ7" s="372"/>
      <c r="TBR7" s="372"/>
      <c r="TBS7" s="372"/>
      <c r="TBT7" s="372"/>
      <c r="TBU7" s="372"/>
      <c r="TBV7" s="372"/>
      <c r="TBW7" s="372"/>
      <c r="TBX7" s="372"/>
      <c r="TBY7" s="372"/>
      <c r="TBZ7" s="372"/>
      <c r="TCA7" s="372"/>
      <c r="TCB7" s="372"/>
      <c r="TCC7" s="372"/>
      <c r="TCD7" s="372"/>
      <c r="TCE7" s="372"/>
      <c r="TCF7" s="372"/>
      <c r="TCG7" s="372"/>
      <c r="TCH7" s="372"/>
      <c r="TCI7" s="372"/>
      <c r="TCJ7" s="372"/>
      <c r="TCK7" s="372"/>
      <c r="TCL7" s="372"/>
      <c r="TCM7" s="372"/>
      <c r="TCN7" s="372"/>
      <c r="TCO7" s="372"/>
      <c r="TCP7" s="372"/>
      <c r="TCQ7" s="372"/>
      <c r="TCR7" s="372"/>
      <c r="TCS7" s="372"/>
      <c r="TCT7" s="372"/>
      <c r="TCU7" s="372"/>
      <c r="TCV7" s="372"/>
      <c r="TCW7" s="372"/>
      <c r="TCX7" s="372"/>
      <c r="TCY7" s="372"/>
      <c r="TCZ7" s="372"/>
      <c r="TDA7" s="372"/>
      <c r="TDB7" s="372"/>
      <c r="TDC7" s="372"/>
      <c r="TDD7" s="372"/>
      <c r="TDE7" s="372"/>
      <c r="TDF7" s="372"/>
      <c r="TDG7" s="372"/>
      <c r="TDH7" s="372"/>
      <c r="TDI7" s="372"/>
      <c r="TDJ7" s="372"/>
      <c r="TDK7" s="372"/>
      <c r="TDL7" s="372"/>
      <c r="TDM7" s="372"/>
      <c r="TDN7" s="372"/>
      <c r="TDO7" s="372"/>
      <c r="TDP7" s="372"/>
      <c r="TDQ7" s="372"/>
      <c r="TDR7" s="372"/>
      <c r="TDS7" s="372"/>
      <c r="TDT7" s="372"/>
      <c r="TDU7" s="372"/>
      <c r="TDV7" s="372"/>
      <c r="TDW7" s="372"/>
      <c r="TDX7" s="372"/>
      <c r="TDY7" s="372"/>
      <c r="TDZ7" s="372"/>
      <c r="TEA7" s="372"/>
      <c r="TEB7" s="372"/>
      <c r="TEC7" s="372"/>
      <c r="TED7" s="372"/>
      <c r="TEE7" s="372"/>
      <c r="TEF7" s="372"/>
      <c r="TEG7" s="372"/>
      <c r="TEH7" s="372"/>
      <c r="TEI7" s="372"/>
      <c r="TEJ7" s="372"/>
      <c r="TEK7" s="372"/>
      <c r="TEL7" s="372"/>
      <c r="TEM7" s="372"/>
      <c r="TEN7" s="372"/>
      <c r="TEO7" s="372"/>
      <c r="TEP7" s="372"/>
      <c r="TEQ7" s="372"/>
      <c r="TER7" s="372"/>
      <c r="TES7" s="372"/>
      <c r="TET7" s="372"/>
      <c r="TEU7" s="372"/>
      <c r="TEV7" s="372"/>
      <c r="TEW7" s="372"/>
      <c r="TEX7" s="372"/>
      <c r="TEY7" s="372"/>
      <c r="TEZ7" s="372"/>
      <c r="TFA7" s="372"/>
      <c r="TFB7" s="372"/>
      <c r="TFC7" s="372"/>
      <c r="TFD7" s="372"/>
      <c r="TFE7" s="372"/>
      <c r="TFF7" s="372"/>
      <c r="TFG7" s="372"/>
      <c r="TFH7" s="372"/>
      <c r="TFI7" s="372"/>
      <c r="TFJ7" s="372"/>
      <c r="TFK7" s="372"/>
      <c r="TFL7" s="372"/>
      <c r="TFM7" s="372"/>
      <c r="TFN7" s="372"/>
      <c r="TFO7" s="372"/>
      <c r="TFP7" s="372"/>
      <c r="TFQ7" s="372"/>
      <c r="TFR7" s="372"/>
      <c r="TFS7" s="372"/>
      <c r="TFT7" s="372"/>
      <c r="TFU7" s="372"/>
      <c r="TFV7" s="372"/>
      <c r="TFW7" s="372"/>
      <c r="TFX7" s="372"/>
      <c r="TFY7" s="372"/>
      <c r="TFZ7" s="372"/>
      <c r="TGA7" s="372"/>
      <c r="TGB7" s="372"/>
      <c r="TGC7" s="372"/>
      <c r="TGD7" s="372"/>
      <c r="TGE7" s="372"/>
      <c r="TGF7" s="372"/>
      <c r="TGG7" s="372"/>
      <c r="TGH7" s="372"/>
      <c r="TGI7" s="372"/>
      <c r="TGJ7" s="372"/>
      <c r="TGK7" s="372"/>
      <c r="TGL7" s="372"/>
      <c r="TGM7" s="372"/>
      <c r="TGN7" s="372"/>
      <c r="TGO7" s="372"/>
      <c r="TGP7" s="372"/>
      <c r="TGQ7" s="372"/>
      <c r="TGR7" s="372"/>
      <c r="TGS7" s="372"/>
      <c r="TGT7" s="372"/>
      <c r="TGU7" s="372"/>
      <c r="TGV7" s="372"/>
      <c r="TGW7" s="372"/>
      <c r="TGX7" s="372"/>
      <c r="TGY7" s="372"/>
      <c r="TGZ7" s="372"/>
      <c r="THA7" s="372"/>
      <c r="THB7" s="372"/>
      <c r="THC7" s="372"/>
      <c r="THD7" s="372"/>
      <c r="THE7" s="372"/>
      <c r="THF7" s="372"/>
      <c r="THG7" s="372"/>
      <c r="THH7" s="372"/>
      <c r="THI7" s="372"/>
      <c r="THJ7" s="372"/>
      <c r="THK7" s="372"/>
      <c r="THL7" s="372"/>
      <c r="THM7" s="372"/>
      <c r="THN7" s="372"/>
      <c r="THO7" s="372"/>
      <c r="THP7" s="372"/>
      <c r="THQ7" s="372"/>
      <c r="THR7" s="372"/>
      <c r="THS7" s="372"/>
      <c r="THT7" s="372"/>
      <c r="THU7" s="372"/>
      <c r="THV7" s="372"/>
      <c r="THW7" s="372"/>
      <c r="THX7" s="372"/>
      <c r="THY7" s="372"/>
      <c r="THZ7" s="372"/>
      <c r="TIA7" s="372"/>
      <c r="TIB7" s="372"/>
      <c r="TIC7" s="372"/>
      <c r="TID7" s="372"/>
      <c r="TIE7" s="372"/>
      <c r="TIF7" s="372"/>
      <c r="TIG7" s="372"/>
      <c r="TIH7" s="372"/>
      <c r="TII7" s="372"/>
      <c r="TIJ7" s="372"/>
      <c r="TIK7" s="372"/>
      <c r="TIL7" s="372"/>
      <c r="TIM7" s="372"/>
      <c r="TIN7" s="372"/>
      <c r="TIO7" s="372"/>
      <c r="TIP7" s="372"/>
      <c r="TIQ7" s="372"/>
      <c r="TIR7" s="372"/>
      <c r="TIS7" s="372"/>
      <c r="TIT7" s="372"/>
      <c r="TIU7" s="372"/>
      <c r="TIV7" s="372"/>
      <c r="TIW7" s="372"/>
      <c r="TIX7" s="372"/>
      <c r="TIY7" s="372"/>
      <c r="TIZ7" s="372"/>
      <c r="TJA7" s="372"/>
      <c r="TJB7" s="372"/>
      <c r="TJC7" s="372"/>
      <c r="TJD7" s="372"/>
      <c r="TJE7" s="372"/>
      <c r="TJF7" s="372"/>
      <c r="TJG7" s="372"/>
      <c r="TJH7" s="372"/>
      <c r="TJI7" s="372"/>
      <c r="TJJ7" s="372"/>
      <c r="TJK7" s="372"/>
      <c r="TJL7" s="372"/>
      <c r="TJM7" s="372"/>
      <c r="TJN7" s="372"/>
      <c r="TJO7" s="372"/>
      <c r="TJP7" s="372"/>
      <c r="TJQ7" s="372"/>
      <c r="TJR7" s="372"/>
      <c r="TJS7" s="372"/>
      <c r="TJT7" s="372"/>
      <c r="TJU7" s="372"/>
      <c r="TJV7" s="372"/>
      <c r="TJW7" s="372"/>
      <c r="TJX7" s="372"/>
      <c r="TJY7" s="372"/>
      <c r="TJZ7" s="372"/>
      <c r="TKA7" s="372"/>
      <c r="TKB7" s="372"/>
      <c r="TKC7" s="372"/>
      <c r="TKD7" s="372"/>
      <c r="TKE7" s="372"/>
      <c r="TKF7" s="372"/>
      <c r="TKG7" s="372"/>
      <c r="TKH7" s="372"/>
      <c r="TKI7" s="372"/>
      <c r="TKJ7" s="372"/>
      <c r="TKK7" s="372"/>
      <c r="TKL7" s="372"/>
      <c r="TKM7" s="372"/>
      <c r="TKN7" s="372"/>
      <c r="TKO7" s="372"/>
      <c r="TKP7" s="372"/>
      <c r="TKQ7" s="372"/>
      <c r="TKR7" s="372"/>
      <c r="TKS7" s="372"/>
      <c r="TKT7" s="372"/>
      <c r="TKU7" s="372"/>
      <c r="TKV7" s="372"/>
      <c r="TKW7" s="372"/>
      <c r="TKX7" s="372"/>
      <c r="TKY7" s="372"/>
      <c r="TKZ7" s="372"/>
      <c r="TLA7" s="372"/>
      <c r="TLB7" s="372"/>
      <c r="TLC7" s="372"/>
      <c r="TLD7" s="372"/>
      <c r="TLE7" s="372"/>
      <c r="TLF7" s="372"/>
      <c r="TLG7" s="372"/>
      <c r="TLH7" s="372"/>
      <c r="TLI7" s="372"/>
      <c r="TLJ7" s="372"/>
      <c r="TLK7" s="372"/>
      <c r="TLL7" s="372"/>
      <c r="TLM7" s="372"/>
      <c r="TLN7" s="372"/>
      <c r="TLO7" s="372"/>
      <c r="TLP7" s="372"/>
      <c r="TLQ7" s="372"/>
      <c r="TLR7" s="372"/>
      <c r="TLS7" s="372"/>
      <c r="TLT7" s="372"/>
      <c r="TLU7" s="372"/>
      <c r="TLV7" s="372"/>
      <c r="TLW7" s="372"/>
      <c r="TLX7" s="372"/>
      <c r="TLY7" s="372"/>
      <c r="TLZ7" s="372"/>
      <c r="TMA7" s="372"/>
      <c r="TMB7" s="372"/>
      <c r="TMC7" s="372"/>
      <c r="TMD7" s="372"/>
      <c r="TME7" s="372"/>
      <c r="TMF7" s="372"/>
      <c r="TMG7" s="372"/>
      <c r="TMH7" s="372"/>
      <c r="TMI7" s="372"/>
      <c r="TMJ7" s="372"/>
      <c r="TMK7" s="372"/>
      <c r="TML7" s="372"/>
      <c r="TMM7" s="372"/>
      <c r="TMN7" s="372"/>
      <c r="TMO7" s="372"/>
      <c r="TMP7" s="372"/>
      <c r="TMQ7" s="372"/>
      <c r="TMR7" s="372"/>
      <c r="TMS7" s="372"/>
      <c r="TMT7" s="372"/>
      <c r="TMU7" s="372"/>
      <c r="TMV7" s="372"/>
      <c r="TMW7" s="372"/>
      <c r="TMX7" s="372"/>
      <c r="TMY7" s="372"/>
      <c r="TMZ7" s="372"/>
      <c r="TNA7" s="372"/>
      <c r="TNB7" s="372"/>
      <c r="TNC7" s="372"/>
      <c r="TND7" s="372"/>
      <c r="TNE7" s="372"/>
      <c r="TNF7" s="372"/>
      <c r="TNG7" s="372"/>
      <c r="TNH7" s="372"/>
      <c r="TNI7" s="372"/>
      <c r="TNJ7" s="372"/>
      <c r="TNK7" s="372"/>
      <c r="TNL7" s="372"/>
      <c r="TNM7" s="372"/>
      <c r="TNN7" s="372"/>
      <c r="TNO7" s="372"/>
      <c r="TNP7" s="372"/>
      <c r="TNQ7" s="372"/>
      <c r="TNR7" s="372"/>
      <c r="TNS7" s="372"/>
      <c r="TNT7" s="372"/>
      <c r="TNU7" s="372"/>
      <c r="TNV7" s="372"/>
      <c r="TNW7" s="372"/>
      <c r="TNX7" s="372"/>
      <c r="TNY7" s="372"/>
      <c r="TNZ7" s="372"/>
      <c r="TOA7" s="372"/>
      <c r="TOB7" s="372"/>
      <c r="TOC7" s="372"/>
      <c r="TOD7" s="372"/>
      <c r="TOE7" s="372"/>
      <c r="TOF7" s="372"/>
      <c r="TOG7" s="372"/>
      <c r="TOH7" s="372"/>
      <c r="TOI7" s="372"/>
      <c r="TOJ7" s="372"/>
      <c r="TOK7" s="372"/>
      <c r="TOL7" s="372"/>
      <c r="TOM7" s="372"/>
      <c r="TON7" s="372"/>
      <c r="TOO7" s="372"/>
      <c r="TOP7" s="372"/>
      <c r="TOQ7" s="372"/>
      <c r="TOR7" s="372"/>
      <c r="TOS7" s="372"/>
      <c r="TOT7" s="372"/>
      <c r="TOU7" s="372"/>
      <c r="TOV7" s="372"/>
      <c r="TOW7" s="372"/>
      <c r="TOX7" s="372"/>
      <c r="TOY7" s="372"/>
      <c r="TOZ7" s="372"/>
      <c r="TPA7" s="372"/>
      <c r="TPB7" s="372"/>
      <c r="TPC7" s="372"/>
      <c r="TPD7" s="372"/>
      <c r="TPE7" s="372"/>
      <c r="TPF7" s="372"/>
      <c r="TPG7" s="372"/>
      <c r="TPH7" s="372"/>
      <c r="TPI7" s="372"/>
      <c r="TPJ7" s="372"/>
      <c r="TPK7" s="372"/>
      <c r="TPL7" s="372"/>
      <c r="TPM7" s="372"/>
      <c r="TPN7" s="372"/>
      <c r="TPO7" s="372"/>
      <c r="TPP7" s="372"/>
      <c r="TPQ7" s="372"/>
      <c r="TPR7" s="372"/>
      <c r="TPS7" s="372"/>
      <c r="TPT7" s="372"/>
      <c r="TPU7" s="372"/>
      <c r="TPV7" s="372"/>
      <c r="TPW7" s="372"/>
      <c r="TPX7" s="372"/>
      <c r="TPY7" s="372"/>
      <c r="TPZ7" s="372"/>
      <c r="TQA7" s="372"/>
      <c r="TQB7" s="372"/>
      <c r="TQC7" s="372"/>
      <c r="TQD7" s="372"/>
      <c r="TQE7" s="372"/>
      <c r="TQF7" s="372"/>
      <c r="TQG7" s="372"/>
      <c r="TQH7" s="372"/>
      <c r="TQI7" s="372"/>
      <c r="TQJ7" s="372"/>
      <c r="TQK7" s="372"/>
      <c r="TQL7" s="372"/>
      <c r="TQM7" s="372"/>
      <c r="TQN7" s="372"/>
      <c r="TQO7" s="372"/>
      <c r="TQP7" s="372"/>
      <c r="TQQ7" s="372"/>
      <c r="TQR7" s="372"/>
      <c r="TQS7" s="372"/>
      <c r="TQT7" s="372"/>
      <c r="TQU7" s="372"/>
      <c r="TQV7" s="372"/>
      <c r="TQW7" s="372"/>
      <c r="TQX7" s="372"/>
      <c r="TQY7" s="372"/>
      <c r="TQZ7" s="372"/>
      <c r="TRA7" s="372"/>
      <c r="TRB7" s="372"/>
      <c r="TRC7" s="372"/>
      <c r="TRD7" s="372"/>
      <c r="TRE7" s="372"/>
      <c r="TRF7" s="372"/>
      <c r="TRG7" s="372"/>
      <c r="TRH7" s="372"/>
      <c r="TRI7" s="372"/>
      <c r="TRJ7" s="372"/>
      <c r="TRK7" s="372"/>
      <c r="TRL7" s="372"/>
      <c r="TRM7" s="372"/>
      <c r="TRN7" s="372"/>
      <c r="TRO7" s="372"/>
      <c r="TRP7" s="372"/>
      <c r="TRQ7" s="372"/>
      <c r="TRR7" s="372"/>
      <c r="TRS7" s="372"/>
      <c r="TRT7" s="372"/>
      <c r="TRU7" s="372"/>
      <c r="TRV7" s="372"/>
      <c r="TRW7" s="372"/>
      <c r="TRX7" s="372"/>
      <c r="TRY7" s="372"/>
      <c r="TRZ7" s="372"/>
      <c r="TSA7" s="372"/>
      <c r="TSB7" s="372"/>
      <c r="TSC7" s="372"/>
      <c r="TSD7" s="372"/>
      <c r="TSE7" s="372"/>
      <c r="TSF7" s="372"/>
      <c r="TSG7" s="372"/>
      <c r="TSH7" s="372"/>
      <c r="TSI7" s="372"/>
      <c r="TSJ7" s="372"/>
      <c r="TSK7" s="372"/>
      <c r="TSL7" s="372"/>
      <c r="TSM7" s="372"/>
      <c r="TSN7" s="372"/>
      <c r="TSO7" s="372"/>
      <c r="TSP7" s="372"/>
      <c r="TSQ7" s="372"/>
      <c r="TSR7" s="372"/>
      <c r="TSS7" s="372"/>
      <c r="TST7" s="372"/>
      <c r="TSU7" s="372"/>
      <c r="TSV7" s="372"/>
      <c r="TSW7" s="372"/>
      <c r="TSX7" s="372"/>
      <c r="TSY7" s="372"/>
      <c r="TSZ7" s="372"/>
      <c r="TTA7" s="372"/>
      <c r="TTB7" s="372"/>
      <c r="TTC7" s="372"/>
      <c r="TTD7" s="372"/>
      <c r="TTE7" s="372"/>
      <c r="TTF7" s="372"/>
      <c r="TTG7" s="372"/>
      <c r="TTH7" s="372"/>
      <c r="TTI7" s="372"/>
      <c r="TTJ7" s="372"/>
      <c r="TTK7" s="372"/>
      <c r="TTL7" s="372"/>
      <c r="TTM7" s="372"/>
      <c r="TTN7" s="372"/>
      <c r="TTO7" s="372"/>
      <c r="TTP7" s="372"/>
      <c r="TTQ7" s="372"/>
      <c r="TTR7" s="372"/>
      <c r="TTS7" s="372"/>
      <c r="TTT7" s="372"/>
      <c r="TTU7" s="372"/>
      <c r="TTV7" s="372"/>
      <c r="TTW7" s="372"/>
      <c r="TTX7" s="372"/>
      <c r="TTY7" s="372"/>
      <c r="TTZ7" s="372"/>
      <c r="TUA7" s="372"/>
      <c r="TUB7" s="372"/>
      <c r="TUC7" s="372"/>
      <c r="TUD7" s="372"/>
      <c r="TUE7" s="372"/>
      <c r="TUF7" s="372"/>
      <c r="TUG7" s="372"/>
      <c r="TUH7" s="372"/>
      <c r="TUI7" s="372"/>
      <c r="TUJ7" s="372"/>
      <c r="TUK7" s="372"/>
      <c r="TUL7" s="372"/>
      <c r="TUM7" s="372"/>
      <c r="TUN7" s="372"/>
      <c r="TUO7" s="372"/>
      <c r="TUP7" s="372"/>
      <c r="TUQ7" s="372"/>
      <c r="TUR7" s="372"/>
      <c r="TUS7" s="372"/>
      <c r="TUT7" s="372"/>
      <c r="TUU7" s="372"/>
      <c r="TUV7" s="372"/>
      <c r="TUW7" s="372"/>
      <c r="TUX7" s="372"/>
      <c r="TUY7" s="372"/>
      <c r="TUZ7" s="372"/>
      <c r="TVA7" s="372"/>
      <c r="TVB7" s="372"/>
      <c r="TVC7" s="372"/>
      <c r="TVD7" s="372"/>
      <c r="TVE7" s="372"/>
      <c r="TVF7" s="372"/>
      <c r="TVG7" s="372"/>
      <c r="TVH7" s="372"/>
      <c r="TVI7" s="372"/>
      <c r="TVJ7" s="372"/>
      <c r="TVK7" s="372"/>
      <c r="TVL7" s="372"/>
      <c r="TVM7" s="372"/>
      <c r="TVN7" s="372"/>
      <c r="TVO7" s="372"/>
      <c r="TVP7" s="372"/>
      <c r="TVQ7" s="372"/>
      <c r="TVR7" s="372"/>
      <c r="TVS7" s="372"/>
      <c r="TVT7" s="372"/>
      <c r="TVU7" s="372"/>
      <c r="TVV7" s="372"/>
      <c r="TVW7" s="372"/>
      <c r="TVX7" s="372"/>
      <c r="TVY7" s="372"/>
      <c r="TVZ7" s="372"/>
      <c r="TWA7" s="372"/>
      <c r="TWB7" s="372"/>
      <c r="TWC7" s="372"/>
      <c r="TWD7" s="372"/>
      <c r="TWE7" s="372"/>
      <c r="TWF7" s="372"/>
      <c r="TWG7" s="372"/>
      <c r="TWH7" s="372"/>
      <c r="TWI7" s="372"/>
      <c r="TWJ7" s="372"/>
      <c r="TWK7" s="372"/>
      <c r="TWL7" s="372"/>
      <c r="TWM7" s="372"/>
      <c r="TWN7" s="372"/>
      <c r="TWO7" s="372"/>
      <c r="TWP7" s="372"/>
      <c r="TWQ7" s="372"/>
      <c r="TWR7" s="372"/>
      <c r="TWS7" s="372"/>
      <c r="TWT7" s="372"/>
      <c r="TWU7" s="372"/>
      <c r="TWV7" s="372"/>
      <c r="TWW7" s="372"/>
      <c r="TWX7" s="372"/>
      <c r="TWY7" s="372"/>
      <c r="TWZ7" s="372"/>
      <c r="TXA7" s="372"/>
      <c r="TXB7" s="372"/>
      <c r="TXC7" s="372"/>
      <c r="TXD7" s="372"/>
      <c r="TXE7" s="372"/>
      <c r="TXF7" s="372"/>
      <c r="TXG7" s="372"/>
      <c r="TXH7" s="372"/>
      <c r="TXI7" s="372"/>
      <c r="TXJ7" s="372"/>
      <c r="TXK7" s="372"/>
      <c r="TXL7" s="372"/>
      <c r="TXM7" s="372"/>
      <c r="TXN7" s="372"/>
      <c r="TXO7" s="372"/>
      <c r="TXP7" s="372"/>
      <c r="TXQ7" s="372"/>
      <c r="TXR7" s="372"/>
      <c r="TXS7" s="372"/>
      <c r="TXT7" s="372"/>
      <c r="TXU7" s="372"/>
      <c r="TXV7" s="372"/>
      <c r="TXW7" s="372"/>
      <c r="TXX7" s="372"/>
      <c r="TXY7" s="372"/>
      <c r="TXZ7" s="372"/>
      <c r="TYA7" s="372"/>
      <c r="TYB7" s="372"/>
      <c r="TYC7" s="372"/>
      <c r="TYD7" s="372"/>
      <c r="TYE7" s="372"/>
      <c r="TYF7" s="372"/>
      <c r="TYG7" s="372"/>
      <c r="TYH7" s="372"/>
      <c r="TYI7" s="372"/>
      <c r="TYJ7" s="372"/>
      <c r="TYK7" s="372"/>
      <c r="TYL7" s="372"/>
      <c r="TYM7" s="372"/>
      <c r="TYN7" s="372"/>
      <c r="TYO7" s="372"/>
      <c r="TYP7" s="372"/>
      <c r="TYQ7" s="372"/>
      <c r="TYR7" s="372"/>
      <c r="TYS7" s="372"/>
      <c r="TYT7" s="372"/>
      <c r="TYU7" s="372"/>
      <c r="TYV7" s="372"/>
      <c r="TYW7" s="372"/>
      <c r="TYX7" s="372"/>
      <c r="TYY7" s="372"/>
      <c r="TYZ7" s="372"/>
      <c r="TZA7" s="372"/>
      <c r="TZB7" s="372"/>
      <c r="TZC7" s="372"/>
      <c r="TZD7" s="372"/>
      <c r="TZE7" s="372"/>
      <c r="TZF7" s="372"/>
      <c r="TZG7" s="372"/>
      <c r="TZH7" s="372"/>
      <c r="TZI7" s="372"/>
      <c r="TZJ7" s="372"/>
      <c r="TZK7" s="372"/>
      <c r="TZL7" s="372"/>
      <c r="TZM7" s="372"/>
      <c r="TZN7" s="372"/>
      <c r="TZO7" s="372"/>
      <c r="TZP7" s="372"/>
      <c r="TZQ7" s="372"/>
      <c r="TZR7" s="372"/>
      <c r="TZS7" s="372"/>
      <c r="TZT7" s="372"/>
      <c r="TZU7" s="372"/>
      <c r="TZV7" s="372"/>
      <c r="TZW7" s="372"/>
      <c r="TZX7" s="372"/>
      <c r="TZY7" s="372"/>
      <c r="TZZ7" s="372"/>
      <c r="UAA7" s="372"/>
      <c r="UAB7" s="372"/>
      <c r="UAC7" s="372"/>
      <c r="UAD7" s="372"/>
      <c r="UAE7" s="372"/>
      <c r="UAF7" s="372"/>
      <c r="UAG7" s="372"/>
      <c r="UAH7" s="372"/>
      <c r="UAI7" s="372"/>
      <c r="UAJ7" s="372"/>
      <c r="UAK7" s="372"/>
      <c r="UAL7" s="372"/>
      <c r="UAM7" s="372"/>
      <c r="UAN7" s="372"/>
      <c r="UAO7" s="372"/>
      <c r="UAP7" s="372"/>
      <c r="UAQ7" s="372"/>
      <c r="UAR7" s="372"/>
      <c r="UAS7" s="372"/>
      <c r="UAT7" s="372"/>
      <c r="UAU7" s="372"/>
      <c r="UAV7" s="372"/>
      <c r="UAW7" s="372"/>
      <c r="UAX7" s="372"/>
      <c r="UAY7" s="372"/>
      <c r="UAZ7" s="372"/>
      <c r="UBA7" s="372"/>
      <c r="UBB7" s="372"/>
      <c r="UBC7" s="372"/>
      <c r="UBD7" s="372"/>
      <c r="UBE7" s="372"/>
      <c r="UBF7" s="372"/>
      <c r="UBG7" s="372"/>
      <c r="UBH7" s="372"/>
      <c r="UBI7" s="372"/>
      <c r="UBJ7" s="372"/>
      <c r="UBK7" s="372"/>
      <c r="UBL7" s="372"/>
      <c r="UBM7" s="372"/>
      <c r="UBN7" s="372"/>
      <c r="UBO7" s="372"/>
      <c r="UBP7" s="372"/>
      <c r="UBQ7" s="372"/>
      <c r="UBR7" s="372"/>
      <c r="UBS7" s="372"/>
      <c r="UBT7" s="372"/>
      <c r="UBU7" s="372"/>
      <c r="UBV7" s="372"/>
      <c r="UBW7" s="372"/>
      <c r="UBX7" s="372"/>
      <c r="UBY7" s="372"/>
      <c r="UBZ7" s="372"/>
      <c r="UCA7" s="372"/>
      <c r="UCB7" s="372"/>
      <c r="UCC7" s="372"/>
      <c r="UCD7" s="372"/>
      <c r="UCE7" s="372"/>
      <c r="UCF7" s="372"/>
      <c r="UCG7" s="372"/>
      <c r="UCH7" s="372"/>
      <c r="UCI7" s="372"/>
      <c r="UCJ7" s="372"/>
      <c r="UCK7" s="372"/>
      <c r="UCL7" s="372"/>
      <c r="UCM7" s="372"/>
      <c r="UCN7" s="372"/>
      <c r="UCO7" s="372"/>
      <c r="UCP7" s="372"/>
      <c r="UCQ7" s="372"/>
      <c r="UCR7" s="372"/>
      <c r="UCS7" s="372"/>
      <c r="UCT7" s="372"/>
      <c r="UCU7" s="372"/>
      <c r="UCV7" s="372"/>
      <c r="UCW7" s="372"/>
      <c r="UCX7" s="372"/>
      <c r="UCY7" s="372"/>
      <c r="UCZ7" s="372"/>
      <c r="UDA7" s="372"/>
      <c r="UDB7" s="372"/>
      <c r="UDC7" s="372"/>
      <c r="UDD7" s="372"/>
      <c r="UDE7" s="372"/>
      <c r="UDF7" s="372"/>
      <c r="UDG7" s="372"/>
      <c r="UDH7" s="372"/>
      <c r="UDI7" s="372"/>
      <c r="UDJ7" s="372"/>
      <c r="UDK7" s="372"/>
      <c r="UDL7" s="372"/>
      <c r="UDM7" s="372"/>
      <c r="UDN7" s="372"/>
      <c r="UDO7" s="372"/>
      <c r="UDP7" s="372"/>
      <c r="UDQ7" s="372"/>
      <c r="UDR7" s="372"/>
      <c r="UDS7" s="372"/>
      <c r="UDT7" s="372"/>
      <c r="UDU7" s="372"/>
      <c r="UDV7" s="372"/>
      <c r="UDW7" s="372"/>
      <c r="UDX7" s="372"/>
      <c r="UDY7" s="372"/>
      <c r="UDZ7" s="372"/>
      <c r="UEA7" s="372"/>
      <c r="UEB7" s="372"/>
      <c r="UEC7" s="372"/>
      <c r="UED7" s="372"/>
      <c r="UEE7" s="372"/>
      <c r="UEF7" s="372"/>
      <c r="UEG7" s="372"/>
      <c r="UEH7" s="372"/>
      <c r="UEI7" s="372"/>
      <c r="UEJ7" s="372"/>
      <c r="UEK7" s="372"/>
      <c r="UEL7" s="372"/>
      <c r="UEM7" s="372"/>
      <c r="UEN7" s="372"/>
      <c r="UEO7" s="372"/>
      <c r="UEP7" s="372"/>
      <c r="UEQ7" s="372"/>
      <c r="UER7" s="372"/>
      <c r="UES7" s="372"/>
      <c r="UET7" s="372"/>
      <c r="UEU7" s="372"/>
      <c r="UEV7" s="372"/>
      <c r="UEW7" s="372"/>
      <c r="UEX7" s="372"/>
      <c r="UEY7" s="372"/>
      <c r="UEZ7" s="372"/>
      <c r="UFA7" s="372"/>
      <c r="UFB7" s="372"/>
      <c r="UFC7" s="372"/>
      <c r="UFD7" s="372"/>
      <c r="UFE7" s="372"/>
      <c r="UFF7" s="372"/>
      <c r="UFG7" s="372"/>
      <c r="UFH7" s="372"/>
      <c r="UFI7" s="372"/>
      <c r="UFJ7" s="372"/>
      <c r="UFK7" s="372"/>
      <c r="UFL7" s="372"/>
      <c r="UFM7" s="372"/>
      <c r="UFN7" s="372"/>
      <c r="UFO7" s="372"/>
      <c r="UFP7" s="372"/>
      <c r="UFQ7" s="372"/>
      <c r="UFR7" s="372"/>
      <c r="UFS7" s="372"/>
      <c r="UFT7" s="372"/>
      <c r="UFU7" s="372"/>
      <c r="UFV7" s="372"/>
      <c r="UFW7" s="372"/>
      <c r="UFX7" s="372"/>
      <c r="UFY7" s="372"/>
      <c r="UFZ7" s="372"/>
      <c r="UGA7" s="372"/>
      <c r="UGB7" s="372"/>
      <c r="UGC7" s="372"/>
      <c r="UGD7" s="372"/>
      <c r="UGE7" s="372"/>
      <c r="UGF7" s="372"/>
      <c r="UGG7" s="372"/>
      <c r="UGH7" s="372"/>
      <c r="UGI7" s="372"/>
      <c r="UGJ7" s="372"/>
      <c r="UGK7" s="372"/>
      <c r="UGL7" s="372"/>
      <c r="UGM7" s="372"/>
      <c r="UGN7" s="372"/>
      <c r="UGO7" s="372"/>
      <c r="UGP7" s="372"/>
      <c r="UGQ7" s="372"/>
      <c r="UGR7" s="372"/>
      <c r="UGS7" s="372"/>
      <c r="UGT7" s="372"/>
      <c r="UGU7" s="372"/>
      <c r="UGV7" s="372"/>
      <c r="UGW7" s="372"/>
      <c r="UGX7" s="372"/>
      <c r="UGY7" s="372"/>
      <c r="UGZ7" s="372"/>
      <c r="UHA7" s="372"/>
      <c r="UHB7" s="372"/>
      <c r="UHC7" s="372"/>
      <c r="UHD7" s="372"/>
      <c r="UHE7" s="372"/>
      <c r="UHF7" s="372"/>
      <c r="UHG7" s="372"/>
      <c r="UHH7" s="372"/>
      <c r="UHI7" s="372"/>
      <c r="UHJ7" s="372"/>
      <c r="UHK7" s="372"/>
      <c r="UHL7" s="372"/>
      <c r="UHM7" s="372"/>
      <c r="UHN7" s="372"/>
      <c r="UHO7" s="372"/>
      <c r="UHP7" s="372"/>
      <c r="UHQ7" s="372"/>
      <c r="UHR7" s="372"/>
      <c r="UHS7" s="372"/>
      <c r="UHT7" s="372"/>
      <c r="UHU7" s="372"/>
      <c r="UHV7" s="372"/>
      <c r="UHW7" s="372"/>
      <c r="UHX7" s="372"/>
      <c r="UHY7" s="372"/>
      <c r="UHZ7" s="372"/>
      <c r="UIA7" s="372"/>
      <c r="UIB7" s="372"/>
      <c r="UIC7" s="372"/>
      <c r="UID7" s="372"/>
      <c r="UIE7" s="372"/>
      <c r="UIF7" s="372"/>
      <c r="UIG7" s="372"/>
      <c r="UIH7" s="372"/>
      <c r="UII7" s="372"/>
      <c r="UIJ7" s="372"/>
      <c r="UIK7" s="372"/>
      <c r="UIL7" s="372"/>
      <c r="UIM7" s="372"/>
      <c r="UIN7" s="372"/>
      <c r="UIO7" s="372"/>
      <c r="UIP7" s="372"/>
      <c r="UIQ7" s="372"/>
      <c r="UIR7" s="372"/>
      <c r="UIS7" s="372"/>
      <c r="UIT7" s="372"/>
      <c r="UIU7" s="372"/>
      <c r="UIV7" s="372"/>
      <c r="UIW7" s="372"/>
      <c r="UIX7" s="372"/>
      <c r="UIY7" s="372"/>
      <c r="UIZ7" s="372"/>
      <c r="UJA7" s="372"/>
      <c r="UJB7" s="372"/>
      <c r="UJC7" s="372"/>
      <c r="UJD7" s="372"/>
      <c r="UJE7" s="372"/>
      <c r="UJF7" s="372"/>
      <c r="UJG7" s="372"/>
      <c r="UJH7" s="372"/>
      <c r="UJI7" s="372"/>
      <c r="UJJ7" s="372"/>
      <c r="UJK7" s="372"/>
      <c r="UJL7" s="372"/>
      <c r="UJM7" s="372"/>
      <c r="UJN7" s="372"/>
      <c r="UJO7" s="372"/>
      <c r="UJP7" s="372"/>
      <c r="UJQ7" s="372"/>
      <c r="UJR7" s="372"/>
      <c r="UJS7" s="372"/>
      <c r="UJT7" s="372"/>
      <c r="UJU7" s="372"/>
      <c r="UJV7" s="372"/>
      <c r="UJW7" s="372"/>
      <c r="UJX7" s="372"/>
      <c r="UJY7" s="372"/>
      <c r="UJZ7" s="372"/>
      <c r="UKA7" s="372"/>
      <c r="UKB7" s="372"/>
      <c r="UKC7" s="372"/>
      <c r="UKD7" s="372"/>
      <c r="UKE7" s="372"/>
      <c r="UKF7" s="372"/>
      <c r="UKG7" s="372"/>
      <c r="UKH7" s="372"/>
      <c r="UKI7" s="372"/>
      <c r="UKJ7" s="372"/>
      <c r="UKK7" s="372"/>
      <c r="UKL7" s="372"/>
      <c r="UKM7" s="372"/>
      <c r="UKN7" s="372"/>
      <c r="UKO7" s="372"/>
      <c r="UKP7" s="372"/>
      <c r="UKQ7" s="372"/>
      <c r="UKR7" s="372"/>
      <c r="UKS7" s="372"/>
      <c r="UKT7" s="372"/>
      <c r="UKU7" s="372"/>
      <c r="UKV7" s="372"/>
      <c r="UKW7" s="372"/>
      <c r="UKX7" s="372"/>
      <c r="UKY7" s="372"/>
      <c r="UKZ7" s="372"/>
      <c r="ULA7" s="372"/>
      <c r="ULB7" s="372"/>
      <c r="ULC7" s="372"/>
      <c r="ULD7" s="372"/>
      <c r="ULE7" s="372"/>
      <c r="ULF7" s="372"/>
      <c r="ULG7" s="372"/>
      <c r="ULH7" s="372"/>
      <c r="ULI7" s="372"/>
      <c r="ULJ7" s="372"/>
      <c r="ULK7" s="372"/>
      <c r="ULL7" s="372"/>
      <c r="ULM7" s="372"/>
      <c r="ULN7" s="372"/>
      <c r="ULO7" s="372"/>
      <c r="ULP7" s="372"/>
      <c r="ULQ7" s="372"/>
      <c r="ULR7" s="372"/>
      <c r="ULS7" s="372"/>
      <c r="ULT7" s="372"/>
      <c r="ULU7" s="372"/>
      <c r="ULV7" s="372"/>
      <c r="ULW7" s="372"/>
      <c r="ULX7" s="372"/>
      <c r="ULY7" s="372"/>
      <c r="ULZ7" s="372"/>
      <c r="UMA7" s="372"/>
      <c r="UMB7" s="372"/>
      <c r="UMC7" s="372"/>
      <c r="UMD7" s="372"/>
      <c r="UME7" s="372"/>
      <c r="UMF7" s="372"/>
      <c r="UMG7" s="372"/>
      <c r="UMH7" s="372"/>
      <c r="UMI7" s="372"/>
      <c r="UMJ7" s="372"/>
      <c r="UMK7" s="372"/>
      <c r="UML7" s="372"/>
      <c r="UMM7" s="372"/>
      <c r="UMN7" s="372"/>
      <c r="UMO7" s="372"/>
      <c r="UMP7" s="372"/>
      <c r="UMQ7" s="372"/>
      <c r="UMR7" s="372"/>
      <c r="UMS7" s="372"/>
      <c r="UMT7" s="372"/>
      <c r="UMU7" s="372"/>
      <c r="UMV7" s="372"/>
      <c r="UMW7" s="372"/>
      <c r="UMX7" s="372"/>
      <c r="UMY7" s="372"/>
      <c r="UMZ7" s="372"/>
      <c r="UNA7" s="372"/>
      <c r="UNB7" s="372"/>
      <c r="UNC7" s="372"/>
      <c r="UND7" s="372"/>
      <c r="UNE7" s="372"/>
      <c r="UNF7" s="372"/>
      <c r="UNG7" s="372"/>
      <c r="UNH7" s="372"/>
      <c r="UNI7" s="372"/>
      <c r="UNJ7" s="372"/>
      <c r="UNK7" s="372"/>
      <c r="UNL7" s="372"/>
      <c r="UNM7" s="372"/>
      <c r="UNN7" s="372"/>
      <c r="UNO7" s="372"/>
      <c r="UNP7" s="372"/>
      <c r="UNQ7" s="372"/>
      <c r="UNR7" s="372"/>
      <c r="UNS7" s="372"/>
      <c r="UNT7" s="372"/>
      <c r="UNU7" s="372"/>
      <c r="UNV7" s="372"/>
      <c r="UNW7" s="372"/>
      <c r="UNX7" s="372"/>
      <c r="UNY7" s="372"/>
      <c r="UNZ7" s="372"/>
      <c r="UOA7" s="372"/>
      <c r="UOB7" s="372"/>
      <c r="UOC7" s="372"/>
      <c r="UOD7" s="372"/>
      <c r="UOE7" s="372"/>
      <c r="UOF7" s="372"/>
      <c r="UOG7" s="372"/>
      <c r="UOH7" s="372"/>
      <c r="UOI7" s="372"/>
      <c r="UOJ7" s="372"/>
      <c r="UOK7" s="372"/>
      <c r="UOL7" s="372"/>
      <c r="UOM7" s="372"/>
      <c r="UON7" s="372"/>
      <c r="UOO7" s="372"/>
      <c r="UOP7" s="372"/>
      <c r="UOQ7" s="372"/>
      <c r="UOR7" s="372"/>
      <c r="UOS7" s="372"/>
      <c r="UOT7" s="372"/>
      <c r="UOU7" s="372"/>
      <c r="UOV7" s="372"/>
      <c r="UOW7" s="372"/>
      <c r="UOX7" s="372"/>
      <c r="UOY7" s="372"/>
      <c r="UOZ7" s="372"/>
      <c r="UPA7" s="372"/>
      <c r="UPB7" s="372"/>
      <c r="UPC7" s="372"/>
      <c r="UPD7" s="372"/>
      <c r="UPE7" s="372"/>
      <c r="UPF7" s="372"/>
      <c r="UPG7" s="372"/>
      <c r="UPH7" s="372"/>
      <c r="UPI7" s="372"/>
      <c r="UPJ7" s="372"/>
      <c r="UPK7" s="372"/>
      <c r="UPL7" s="372"/>
      <c r="UPM7" s="372"/>
      <c r="UPN7" s="372"/>
      <c r="UPO7" s="372"/>
      <c r="UPP7" s="372"/>
      <c r="UPQ7" s="372"/>
      <c r="UPR7" s="372"/>
      <c r="UPS7" s="372"/>
      <c r="UPT7" s="372"/>
      <c r="UPU7" s="372"/>
      <c r="UPV7" s="372"/>
      <c r="UPW7" s="372"/>
      <c r="UPX7" s="372"/>
      <c r="UPY7" s="372"/>
      <c r="UPZ7" s="372"/>
      <c r="UQA7" s="372"/>
      <c r="UQB7" s="372"/>
      <c r="UQC7" s="372"/>
      <c r="UQD7" s="372"/>
      <c r="UQE7" s="372"/>
      <c r="UQF7" s="372"/>
      <c r="UQG7" s="372"/>
      <c r="UQH7" s="372"/>
      <c r="UQI7" s="372"/>
      <c r="UQJ7" s="372"/>
      <c r="UQK7" s="372"/>
      <c r="UQL7" s="372"/>
      <c r="UQM7" s="372"/>
      <c r="UQN7" s="372"/>
      <c r="UQO7" s="372"/>
      <c r="UQP7" s="372"/>
      <c r="UQQ7" s="372"/>
      <c r="UQR7" s="372"/>
      <c r="UQS7" s="372"/>
      <c r="UQT7" s="372"/>
      <c r="UQU7" s="372"/>
      <c r="UQV7" s="372"/>
      <c r="UQW7" s="372"/>
      <c r="UQX7" s="372"/>
      <c r="UQY7" s="372"/>
      <c r="UQZ7" s="372"/>
      <c r="URA7" s="372"/>
      <c r="URB7" s="372"/>
      <c r="URC7" s="372"/>
      <c r="URD7" s="372"/>
      <c r="URE7" s="372"/>
      <c r="URF7" s="372"/>
      <c r="URG7" s="372"/>
      <c r="URH7" s="372"/>
      <c r="URI7" s="372"/>
      <c r="URJ7" s="372"/>
      <c r="URK7" s="372"/>
      <c r="URL7" s="372"/>
      <c r="URM7" s="372"/>
      <c r="URN7" s="372"/>
      <c r="URO7" s="372"/>
      <c r="URP7" s="372"/>
      <c r="URQ7" s="372"/>
      <c r="URR7" s="372"/>
      <c r="URS7" s="372"/>
      <c r="URT7" s="372"/>
      <c r="URU7" s="372"/>
      <c r="URV7" s="372"/>
      <c r="URW7" s="372"/>
      <c r="URX7" s="372"/>
      <c r="URY7" s="372"/>
      <c r="URZ7" s="372"/>
      <c r="USA7" s="372"/>
      <c r="USB7" s="372"/>
      <c r="USC7" s="372"/>
      <c r="USD7" s="372"/>
      <c r="USE7" s="372"/>
      <c r="USF7" s="372"/>
      <c r="USG7" s="372"/>
      <c r="USH7" s="372"/>
      <c r="USI7" s="372"/>
      <c r="USJ7" s="372"/>
      <c r="USK7" s="372"/>
      <c r="USL7" s="372"/>
      <c r="USM7" s="372"/>
      <c r="USN7" s="372"/>
      <c r="USO7" s="372"/>
      <c r="USP7" s="372"/>
      <c r="USQ7" s="372"/>
      <c r="USR7" s="372"/>
      <c r="USS7" s="372"/>
      <c r="UST7" s="372"/>
      <c r="USU7" s="372"/>
      <c r="USV7" s="372"/>
      <c r="USW7" s="372"/>
      <c r="USX7" s="372"/>
      <c r="USY7" s="372"/>
      <c r="USZ7" s="372"/>
      <c r="UTA7" s="372"/>
      <c r="UTB7" s="372"/>
      <c r="UTC7" s="372"/>
      <c r="UTD7" s="372"/>
      <c r="UTE7" s="372"/>
      <c r="UTF7" s="372"/>
      <c r="UTG7" s="372"/>
      <c r="UTH7" s="372"/>
      <c r="UTI7" s="372"/>
      <c r="UTJ7" s="372"/>
      <c r="UTK7" s="372"/>
      <c r="UTL7" s="372"/>
      <c r="UTM7" s="372"/>
      <c r="UTN7" s="372"/>
      <c r="UTO7" s="372"/>
      <c r="UTP7" s="372"/>
      <c r="UTQ7" s="372"/>
      <c r="UTR7" s="372"/>
      <c r="UTS7" s="372"/>
      <c r="UTT7" s="372"/>
      <c r="UTU7" s="372"/>
      <c r="UTV7" s="372"/>
      <c r="UTW7" s="372"/>
      <c r="UTX7" s="372"/>
      <c r="UTY7" s="372"/>
      <c r="UTZ7" s="372"/>
      <c r="UUA7" s="372"/>
      <c r="UUB7" s="372"/>
      <c r="UUC7" s="372"/>
      <c r="UUD7" s="372"/>
      <c r="UUE7" s="372"/>
      <c r="UUF7" s="372"/>
      <c r="UUG7" s="372"/>
      <c r="UUH7" s="372"/>
      <c r="UUI7" s="372"/>
      <c r="UUJ7" s="372"/>
      <c r="UUK7" s="372"/>
      <c r="UUL7" s="372"/>
      <c r="UUM7" s="372"/>
      <c r="UUN7" s="372"/>
      <c r="UUO7" s="372"/>
      <c r="UUP7" s="372"/>
      <c r="UUQ7" s="372"/>
      <c r="UUR7" s="372"/>
      <c r="UUS7" s="372"/>
      <c r="UUT7" s="372"/>
      <c r="UUU7" s="372"/>
      <c r="UUV7" s="372"/>
      <c r="UUW7" s="372"/>
      <c r="UUX7" s="372"/>
      <c r="UUY7" s="372"/>
      <c r="UUZ7" s="372"/>
      <c r="UVA7" s="372"/>
      <c r="UVB7" s="372"/>
      <c r="UVC7" s="372"/>
      <c r="UVD7" s="372"/>
      <c r="UVE7" s="372"/>
      <c r="UVF7" s="372"/>
      <c r="UVG7" s="372"/>
      <c r="UVH7" s="372"/>
      <c r="UVI7" s="372"/>
      <c r="UVJ7" s="372"/>
      <c r="UVK7" s="372"/>
      <c r="UVL7" s="372"/>
      <c r="UVM7" s="372"/>
      <c r="UVN7" s="372"/>
      <c r="UVO7" s="372"/>
      <c r="UVP7" s="372"/>
      <c r="UVQ7" s="372"/>
      <c r="UVR7" s="372"/>
      <c r="UVS7" s="372"/>
      <c r="UVT7" s="372"/>
      <c r="UVU7" s="372"/>
      <c r="UVV7" s="372"/>
      <c r="UVW7" s="372"/>
      <c r="UVX7" s="372"/>
      <c r="UVY7" s="372"/>
      <c r="UVZ7" s="372"/>
      <c r="UWA7" s="372"/>
      <c r="UWB7" s="372"/>
      <c r="UWC7" s="372"/>
      <c r="UWD7" s="372"/>
      <c r="UWE7" s="372"/>
      <c r="UWF7" s="372"/>
      <c r="UWG7" s="372"/>
      <c r="UWH7" s="372"/>
      <c r="UWI7" s="372"/>
      <c r="UWJ7" s="372"/>
      <c r="UWK7" s="372"/>
      <c r="UWL7" s="372"/>
      <c r="UWM7" s="372"/>
      <c r="UWN7" s="372"/>
      <c r="UWO7" s="372"/>
      <c r="UWP7" s="372"/>
      <c r="UWQ7" s="372"/>
      <c r="UWR7" s="372"/>
      <c r="UWS7" s="372"/>
      <c r="UWT7" s="372"/>
      <c r="UWU7" s="372"/>
      <c r="UWV7" s="372"/>
      <c r="UWW7" s="372"/>
      <c r="UWX7" s="372"/>
      <c r="UWY7" s="372"/>
      <c r="UWZ7" s="372"/>
      <c r="UXA7" s="372"/>
      <c r="UXB7" s="372"/>
      <c r="UXC7" s="372"/>
      <c r="UXD7" s="372"/>
      <c r="UXE7" s="372"/>
      <c r="UXF7" s="372"/>
      <c r="UXG7" s="372"/>
      <c r="UXH7" s="372"/>
      <c r="UXI7" s="372"/>
      <c r="UXJ7" s="372"/>
      <c r="UXK7" s="372"/>
      <c r="UXL7" s="372"/>
      <c r="UXM7" s="372"/>
      <c r="UXN7" s="372"/>
      <c r="UXO7" s="372"/>
      <c r="UXP7" s="372"/>
      <c r="UXQ7" s="372"/>
      <c r="UXR7" s="372"/>
      <c r="UXS7" s="372"/>
      <c r="UXT7" s="372"/>
      <c r="UXU7" s="372"/>
      <c r="UXV7" s="372"/>
      <c r="UXW7" s="372"/>
      <c r="UXX7" s="372"/>
      <c r="UXY7" s="372"/>
      <c r="UXZ7" s="372"/>
      <c r="UYA7" s="372"/>
      <c r="UYB7" s="372"/>
      <c r="UYC7" s="372"/>
      <c r="UYD7" s="372"/>
      <c r="UYE7" s="372"/>
      <c r="UYF7" s="372"/>
      <c r="UYG7" s="372"/>
      <c r="UYH7" s="372"/>
      <c r="UYI7" s="372"/>
      <c r="UYJ7" s="372"/>
      <c r="UYK7" s="372"/>
      <c r="UYL7" s="372"/>
      <c r="UYM7" s="372"/>
      <c r="UYN7" s="372"/>
      <c r="UYO7" s="372"/>
      <c r="UYP7" s="372"/>
      <c r="UYQ7" s="372"/>
      <c r="UYR7" s="372"/>
      <c r="UYS7" s="372"/>
      <c r="UYT7" s="372"/>
      <c r="UYU7" s="372"/>
      <c r="UYV7" s="372"/>
      <c r="UYW7" s="372"/>
      <c r="UYX7" s="372"/>
      <c r="UYY7" s="372"/>
      <c r="UYZ7" s="372"/>
      <c r="UZA7" s="372"/>
      <c r="UZB7" s="372"/>
      <c r="UZC7" s="372"/>
      <c r="UZD7" s="372"/>
      <c r="UZE7" s="372"/>
      <c r="UZF7" s="372"/>
      <c r="UZG7" s="372"/>
      <c r="UZH7" s="372"/>
      <c r="UZI7" s="372"/>
      <c r="UZJ7" s="372"/>
      <c r="UZK7" s="372"/>
      <c r="UZL7" s="372"/>
      <c r="UZM7" s="372"/>
      <c r="UZN7" s="372"/>
      <c r="UZO7" s="372"/>
      <c r="UZP7" s="372"/>
      <c r="UZQ7" s="372"/>
      <c r="UZR7" s="372"/>
      <c r="UZS7" s="372"/>
      <c r="UZT7" s="372"/>
      <c r="UZU7" s="372"/>
      <c r="UZV7" s="372"/>
      <c r="UZW7" s="372"/>
      <c r="UZX7" s="372"/>
      <c r="UZY7" s="372"/>
      <c r="UZZ7" s="372"/>
      <c r="VAA7" s="372"/>
      <c r="VAB7" s="372"/>
      <c r="VAC7" s="372"/>
      <c r="VAD7" s="372"/>
      <c r="VAE7" s="372"/>
      <c r="VAF7" s="372"/>
      <c r="VAG7" s="372"/>
      <c r="VAH7" s="372"/>
      <c r="VAI7" s="372"/>
      <c r="VAJ7" s="372"/>
      <c r="VAK7" s="372"/>
      <c r="VAL7" s="372"/>
      <c r="VAM7" s="372"/>
      <c r="VAN7" s="372"/>
      <c r="VAO7" s="372"/>
      <c r="VAP7" s="372"/>
      <c r="VAQ7" s="372"/>
      <c r="VAR7" s="372"/>
      <c r="VAS7" s="372"/>
      <c r="VAT7" s="372"/>
      <c r="VAU7" s="372"/>
      <c r="VAV7" s="372"/>
      <c r="VAW7" s="372"/>
      <c r="VAX7" s="372"/>
      <c r="VAY7" s="372"/>
      <c r="VAZ7" s="372"/>
      <c r="VBA7" s="372"/>
      <c r="VBB7" s="372"/>
      <c r="VBC7" s="372"/>
      <c r="VBD7" s="372"/>
      <c r="VBE7" s="372"/>
      <c r="VBF7" s="372"/>
      <c r="VBG7" s="372"/>
      <c r="VBH7" s="372"/>
      <c r="VBI7" s="372"/>
      <c r="VBJ7" s="372"/>
      <c r="VBK7" s="372"/>
      <c r="VBL7" s="372"/>
      <c r="VBM7" s="372"/>
      <c r="VBN7" s="372"/>
      <c r="VBO7" s="372"/>
      <c r="VBP7" s="372"/>
      <c r="VBQ7" s="372"/>
      <c r="VBR7" s="372"/>
      <c r="VBS7" s="372"/>
      <c r="VBT7" s="372"/>
      <c r="VBU7" s="372"/>
      <c r="VBV7" s="372"/>
      <c r="VBW7" s="372"/>
      <c r="VBX7" s="372"/>
      <c r="VBY7" s="372"/>
      <c r="VBZ7" s="372"/>
      <c r="VCA7" s="372"/>
      <c r="VCB7" s="372"/>
      <c r="VCC7" s="372"/>
      <c r="VCD7" s="372"/>
      <c r="VCE7" s="372"/>
      <c r="VCF7" s="372"/>
      <c r="VCG7" s="372"/>
      <c r="VCH7" s="372"/>
      <c r="VCI7" s="372"/>
      <c r="VCJ7" s="372"/>
      <c r="VCK7" s="372"/>
      <c r="VCL7" s="372"/>
      <c r="VCM7" s="372"/>
      <c r="VCN7" s="372"/>
      <c r="VCO7" s="372"/>
      <c r="VCP7" s="372"/>
      <c r="VCQ7" s="372"/>
      <c r="VCR7" s="372"/>
      <c r="VCS7" s="372"/>
      <c r="VCT7" s="372"/>
      <c r="VCU7" s="372"/>
      <c r="VCV7" s="372"/>
      <c r="VCW7" s="372"/>
      <c r="VCX7" s="372"/>
      <c r="VCY7" s="372"/>
      <c r="VCZ7" s="372"/>
      <c r="VDA7" s="372"/>
      <c r="VDB7" s="372"/>
      <c r="VDC7" s="372"/>
      <c r="VDD7" s="372"/>
      <c r="VDE7" s="372"/>
      <c r="VDF7" s="372"/>
      <c r="VDG7" s="372"/>
      <c r="VDH7" s="372"/>
      <c r="VDI7" s="372"/>
      <c r="VDJ7" s="372"/>
      <c r="VDK7" s="372"/>
      <c r="VDL7" s="372"/>
      <c r="VDM7" s="372"/>
      <c r="VDN7" s="372"/>
      <c r="VDO7" s="372"/>
      <c r="VDP7" s="372"/>
      <c r="VDQ7" s="372"/>
      <c r="VDR7" s="372"/>
      <c r="VDS7" s="372"/>
      <c r="VDT7" s="372"/>
      <c r="VDU7" s="372"/>
      <c r="VDV7" s="372"/>
      <c r="VDW7" s="372"/>
      <c r="VDX7" s="372"/>
      <c r="VDY7" s="372"/>
      <c r="VDZ7" s="372"/>
      <c r="VEA7" s="372"/>
      <c r="VEB7" s="372"/>
      <c r="VEC7" s="372"/>
      <c r="VED7" s="372"/>
      <c r="VEE7" s="372"/>
      <c r="VEF7" s="372"/>
      <c r="VEG7" s="372"/>
      <c r="VEH7" s="372"/>
      <c r="VEI7" s="372"/>
      <c r="VEJ7" s="372"/>
      <c r="VEK7" s="372"/>
      <c r="VEL7" s="372"/>
      <c r="VEM7" s="372"/>
      <c r="VEN7" s="372"/>
      <c r="VEO7" s="372"/>
      <c r="VEP7" s="372"/>
      <c r="VEQ7" s="372"/>
      <c r="VER7" s="372"/>
      <c r="VES7" s="372"/>
      <c r="VET7" s="372"/>
      <c r="VEU7" s="372"/>
      <c r="VEV7" s="372"/>
      <c r="VEW7" s="372"/>
      <c r="VEX7" s="372"/>
      <c r="VEY7" s="372"/>
      <c r="VEZ7" s="372"/>
      <c r="VFA7" s="372"/>
      <c r="VFB7" s="372"/>
      <c r="VFC7" s="372"/>
      <c r="VFD7" s="372"/>
      <c r="VFE7" s="372"/>
      <c r="VFF7" s="372"/>
      <c r="VFG7" s="372"/>
      <c r="VFH7" s="372"/>
      <c r="VFI7" s="372"/>
      <c r="VFJ7" s="372"/>
      <c r="VFK7" s="372"/>
      <c r="VFL7" s="372"/>
      <c r="VFM7" s="372"/>
      <c r="VFN7" s="372"/>
      <c r="VFO7" s="372"/>
      <c r="VFP7" s="372"/>
      <c r="VFQ7" s="372"/>
      <c r="VFR7" s="372"/>
      <c r="VFS7" s="372"/>
      <c r="VFT7" s="372"/>
      <c r="VFU7" s="372"/>
      <c r="VFV7" s="372"/>
      <c r="VFW7" s="372"/>
      <c r="VFX7" s="372"/>
      <c r="VFY7" s="372"/>
      <c r="VFZ7" s="372"/>
      <c r="VGA7" s="372"/>
      <c r="VGB7" s="372"/>
      <c r="VGC7" s="372"/>
      <c r="VGD7" s="372"/>
      <c r="VGE7" s="372"/>
      <c r="VGF7" s="372"/>
      <c r="VGG7" s="372"/>
      <c r="VGH7" s="372"/>
      <c r="VGI7" s="372"/>
      <c r="VGJ7" s="372"/>
      <c r="VGK7" s="372"/>
      <c r="VGL7" s="372"/>
      <c r="VGM7" s="372"/>
      <c r="VGN7" s="372"/>
      <c r="VGO7" s="372"/>
      <c r="VGP7" s="372"/>
      <c r="VGQ7" s="372"/>
      <c r="VGR7" s="372"/>
      <c r="VGS7" s="372"/>
      <c r="VGT7" s="372"/>
      <c r="VGU7" s="372"/>
      <c r="VGV7" s="372"/>
      <c r="VGW7" s="372"/>
      <c r="VGX7" s="372"/>
      <c r="VGY7" s="372"/>
      <c r="VGZ7" s="372"/>
      <c r="VHA7" s="372"/>
      <c r="VHB7" s="372"/>
      <c r="VHC7" s="372"/>
      <c r="VHD7" s="372"/>
      <c r="VHE7" s="372"/>
      <c r="VHF7" s="372"/>
      <c r="VHG7" s="372"/>
      <c r="VHH7" s="372"/>
      <c r="VHI7" s="372"/>
      <c r="VHJ7" s="372"/>
      <c r="VHK7" s="372"/>
      <c r="VHL7" s="372"/>
      <c r="VHM7" s="372"/>
      <c r="VHN7" s="372"/>
      <c r="VHO7" s="372"/>
      <c r="VHP7" s="372"/>
      <c r="VHQ7" s="372"/>
      <c r="VHR7" s="372"/>
      <c r="VHS7" s="372"/>
      <c r="VHT7" s="372"/>
      <c r="VHU7" s="372"/>
      <c r="VHV7" s="372"/>
      <c r="VHW7" s="372"/>
      <c r="VHX7" s="372"/>
      <c r="VHY7" s="372"/>
      <c r="VHZ7" s="372"/>
      <c r="VIA7" s="372"/>
      <c r="VIB7" s="372"/>
      <c r="VIC7" s="372"/>
      <c r="VID7" s="372"/>
      <c r="VIE7" s="372"/>
      <c r="VIF7" s="372"/>
      <c r="VIG7" s="372"/>
      <c r="VIH7" s="372"/>
      <c r="VII7" s="372"/>
      <c r="VIJ7" s="372"/>
      <c r="VIK7" s="372"/>
      <c r="VIL7" s="372"/>
      <c r="VIM7" s="372"/>
      <c r="VIN7" s="372"/>
      <c r="VIO7" s="372"/>
      <c r="VIP7" s="372"/>
      <c r="VIQ7" s="372"/>
      <c r="VIR7" s="372"/>
      <c r="VIS7" s="372"/>
      <c r="VIT7" s="372"/>
      <c r="VIU7" s="372"/>
      <c r="VIV7" s="372"/>
      <c r="VIW7" s="372"/>
      <c r="VIX7" s="372"/>
      <c r="VIY7" s="372"/>
      <c r="VIZ7" s="372"/>
      <c r="VJA7" s="372"/>
      <c r="VJB7" s="372"/>
      <c r="VJC7" s="372"/>
      <c r="VJD7" s="372"/>
      <c r="VJE7" s="372"/>
      <c r="VJF7" s="372"/>
      <c r="VJG7" s="372"/>
      <c r="VJH7" s="372"/>
      <c r="VJI7" s="372"/>
      <c r="VJJ7" s="372"/>
      <c r="VJK7" s="372"/>
      <c r="VJL7" s="372"/>
      <c r="VJM7" s="372"/>
      <c r="VJN7" s="372"/>
      <c r="VJO7" s="372"/>
      <c r="VJP7" s="372"/>
      <c r="VJQ7" s="372"/>
      <c r="VJR7" s="372"/>
      <c r="VJS7" s="372"/>
      <c r="VJT7" s="372"/>
      <c r="VJU7" s="372"/>
      <c r="VJV7" s="372"/>
      <c r="VJW7" s="372"/>
      <c r="VJX7" s="372"/>
      <c r="VJY7" s="372"/>
      <c r="VJZ7" s="372"/>
      <c r="VKA7" s="372"/>
      <c r="VKB7" s="372"/>
      <c r="VKC7" s="372"/>
      <c r="VKD7" s="372"/>
      <c r="VKE7" s="372"/>
      <c r="VKF7" s="372"/>
      <c r="VKG7" s="372"/>
      <c r="VKH7" s="372"/>
      <c r="VKI7" s="372"/>
      <c r="VKJ7" s="372"/>
      <c r="VKK7" s="372"/>
      <c r="VKL7" s="372"/>
      <c r="VKM7" s="372"/>
      <c r="VKN7" s="372"/>
      <c r="VKO7" s="372"/>
      <c r="VKP7" s="372"/>
      <c r="VKQ7" s="372"/>
      <c r="VKR7" s="372"/>
      <c r="VKS7" s="372"/>
      <c r="VKT7" s="372"/>
      <c r="VKU7" s="372"/>
      <c r="VKV7" s="372"/>
      <c r="VKW7" s="372"/>
      <c r="VKX7" s="372"/>
      <c r="VKY7" s="372"/>
      <c r="VKZ7" s="372"/>
      <c r="VLA7" s="372"/>
      <c r="VLB7" s="372"/>
      <c r="VLC7" s="372"/>
      <c r="VLD7" s="372"/>
      <c r="VLE7" s="372"/>
      <c r="VLF7" s="372"/>
      <c r="VLG7" s="372"/>
      <c r="VLH7" s="372"/>
      <c r="VLI7" s="372"/>
      <c r="VLJ7" s="372"/>
      <c r="VLK7" s="372"/>
      <c r="VLL7" s="372"/>
      <c r="VLM7" s="372"/>
      <c r="VLN7" s="372"/>
      <c r="VLO7" s="372"/>
      <c r="VLP7" s="372"/>
      <c r="VLQ7" s="372"/>
      <c r="VLR7" s="372"/>
      <c r="VLS7" s="372"/>
      <c r="VLT7" s="372"/>
      <c r="VLU7" s="372"/>
      <c r="VLV7" s="372"/>
      <c r="VLW7" s="372"/>
      <c r="VLX7" s="372"/>
      <c r="VLY7" s="372"/>
      <c r="VLZ7" s="372"/>
      <c r="VMA7" s="372"/>
      <c r="VMB7" s="372"/>
      <c r="VMC7" s="372"/>
      <c r="VMD7" s="372"/>
      <c r="VME7" s="372"/>
      <c r="VMF7" s="372"/>
      <c r="VMG7" s="372"/>
      <c r="VMH7" s="372"/>
      <c r="VMI7" s="372"/>
      <c r="VMJ7" s="372"/>
      <c r="VMK7" s="372"/>
      <c r="VML7" s="372"/>
      <c r="VMM7" s="372"/>
      <c r="VMN7" s="372"/>
      <c r="VMO7" s="372"/>
      <c r="VMP7" s="372"/>
      <c r="VMQ7" s="372"/>
      <c r="VMR7" s="372"/>
      <c r="VMS7" s="372"/>
      <c r="VMT7" s="372"/>
      <c r="VMU7" s="372"/>
      <c r="VMV7" s="372"/>
      <c r="VMW7" s="372"/>
      <c r="VMX7" s="372"/>
      <c r="VMY7" s="372"/>
      <c r="VMZ7" s="372"/>
      <c r="VNA7" s="372"/>
      <c r="VNB7" s="372"/>
      <c r="VNC7" s="372"/>
      <c r="VND7" s="372"/>
      <c r="VNE7" s="372"/>
      <c r="VNF7" s="372"/>
      <c r="VNG7" s="372"/>
      <c r="VNH7" s="372"/>
      <c r="VNI7" s="372"/>
      <c r="VNJ7" s="372"/>
      <c r="VNK7" s="372"/>
      <c r="VNL7" s="372"/>
      <c r="VNM7" s="372"/>
      <c r="VNN7" s="372"/>
      <c r="VNO7" s="372"/>
      <c r="VNP7" s="372"/>
      <c r="VNQ7" s="372"/>
      <c r="VNR7" s="372"/>
      <c r="VNS7" s="372"/>
      <c r="VNT7" s="372"/>
      <c r="VNU7" s="372"/>
      <c r="VNV7" s="372"/>
      <c r="VNW7" s="372"/>
      <c r="VNX7" s="372"/>
      <c r="VNY7" s="372"/>
      <c r="VNZ7" s="372"/>
      <c r="VOA7" s="372"/>
      <c r="VOB7" s="372"/>
      <c r="VOC7" s="372"/>
      <c r="VOD7" s="372"/>
      <c r="VOE7" s="372"/>
      <c r="VOF7" s="372"/>
      <c r="VOG7" s="372"/>
      <c r="VOH7" s="372"/>
      <c r="VOI7" s="372"/>
      <c r="VOJ7" s="372"/>
      <c r="VOK7" s="372"/>
      <c r="VOL7" s="372"/>
      <c r="VOM7" s="372"/>
      <c r="VON7" s="372"/>
      <c r="VOO7" s="372"/>
      <c r="VOP7" s="372"/>
      <c r="VOQ7" s="372"/>
      <c r="VOR7" s="372"/>
      <c r="VOS7" s="372"/>
      <c r="VOT7" s="372"/>
      <c r="VOU7" s="372"/>
      <c r="VOV7" s="372"/>
      <c r="VOW7" s="372"/>
      <c r="VOX7" s="372"/>
      <c r="VOY7" s="372"/>
      <c r="VOZ7" s="372"/>
      <c r="VPA7" s="372"/>
      <c r="VPB7" s="372"/>
      <c r="VPC7" s="372"/>
      <c r="VPD7" s="372"/>
      <c r="VPE7" s="372"/>
      <c r="VPF7" s="372"/>
      <c r="VPG7" s="372"/>
      <c r="VPH7" s="372"/>
      <c r="VPI7" s="372"/>
      <c r="VPJ7" s="372"/>
      <c r="VPK7" s="372"/>
      <c r="VPL7" s="372"/>
      <c r="VPM7" s="372"/>
      <c r="VPN7" s="372"/>
      <c r="VPO7" s="372"/>
      <c r="VPP7" s="372"/>
      <c r="VPQ7" s="372"/>
      <c r="VPR7" s="372"/>
      <c r="VPS7" s="372"/>
      <c r="VPT7" s="372"/>
      <c r="VPU7" s="372"/>
      <c r="VPV7" s="372"/>
      <c r="VPW7" s="372"/>
      <c r="VPX7" s="372"/>
      <c r="VPY7" s="372"/>
      <c r="VPZ7" s="372"/>
      <c r="VQA7" s="372"/>
      <c r="VQB7" s="372"/>
      <c r="VQC7" s="372"/>
      <c r="VQD7" s="372"/>
      <c r="VQE7" s="372"/>
      <c r="VQF7" s="372"/>
      <c r="VQG7" s="372"/>
      <c r="VQH7" s="372"/>
      <c r="VQI7" s="372"/>
      <c r="VQJ7" s="372"/>
      <c r="VQK7" s="372"/>
      <c r="VQL7" s="372"/>
      <c r="VQM7" s="372"/>
      <c r="VQN7" s="372"/>
      <c r="VQO7" s="372"/>
      <c r="VQP7" s="372"/>
      <c r="VQQ7" s="372"/>
      <c r="VQR7" s="372"/>
      <c r="VQS7" s="372"/>
      <c r="VQT7" s="372"/>
      <c r="VQU7" s="372"/>
      <c r="VQV7" s="372"/>
      <c r="VQW7" s="372"/>
      <c r="VQX7" s="372"/>
      <c r="VQY7" s="372"/>
      <c r="VQZ7" s="372"/>
      <c r="VRA7" s="372"/>
      <c r="VRB7" s="372"/>
      <c r="VRC7" s="372"/>
      <c r="VRD7" s="372"/>
      <c r="VRE7" s="372"/>
      <c r="VRF7" s="372"/>
      <c r="VRG7" s="372"/>
      <c r="VRH7" s="372"/>
      <c r="VRI7" s="372"/>
      <c r="VRJ7" s="372"/>
      <c r="VRK7" s="372"/>
      <c r="VRL7" s="372"/>
      <c r="VRM7" s="372"/>
      <c r="VRN7" s="372"/>
      <c r="VRO7" s="372"/>
      <c r="VRP7" s="372"/>
      <c r="VRQ7" s="372"/>
      <c r="VRR7" s="372"/>
      <c r="VRS7" s="372"/>
      <c r="VRT7" s="372"/>
      <c r="VRU7" s="372"/>
      <c r="VRV7" s="372"/>
      <c r="VRW7" s="372"/>
      <c r="VRX7" s="372"/>
      <c r="VRY7" s="372"/>
      <c r="VRZ7" s="372"/>
      <c r="VSA7" s="372"/>
      <c r="VSB7" s="372"/>
      <c r="VSC7" s="372"/>
      <c r="VSD7" s="372"/>
      <c r="VSE7" s="372"/>
      <c r="VSF7" s="372"/>
      <c r="VSG7" s="372"/>
      <c r="VSH7" s="372"/>
      <c r="VSI7" s="372"/>
      <c r="VSJ7" s="372"/>
      <c r="VSK7" s="372"/>
      <c r="VSL7" s="372"/>
      <c r="VSM7" s="372"/>
      <c r="VSN7" s="372"/>
      <c r="VSO7" s="372"/>
      <c r="VSP7" s="372"/>
      <c r="VSQ7" s="372"/>
      <c r="VSR7" s="372"/>
      <c r="VSS7" s="372"/>
      <c r="VST7" s="372"/>
      <c r="VSU7" s="372"/>
      <c r="VSV7" s="372"/>
      <c r="VSW7" s="372"/>
      <c r="VSX7" s="372"/>
      <c r="VSY7" s="372"/>
      <c r="VSZ7" s="372"/>
      <c r="VTA7" s="372"/>
      <c r="VTB7" s="372"/>
      <c r="VTC7" s="372"/>
      <c r="VTD7" s="372"/>
      <c r="VTE7" s="372"/>
      <c r="VTF7" s="372"/>
      <c r="VTG7" s="372"/>
      <c r="VTH7" s="372"/>
      <c r="VTI7" s="372"/>
      <c r="VTJ7" s="372"/>
      <c r="VTK7" s="372"/>
      <c r="VTL7" s="372"/>
      <c r="VTM7" s="372"/>
      <c r="VTN7" s="372"/>
      <c r="VTO7" s="372"/>
      <c r="VTP7" s="372"/>
      <c r="VTQ7" s="372"/>
      <c r="VTR7" s="372"/>
      <c r="VTS7" s="372"/>
      <c r="VTT7" s="372"/>
      <c r="VTU7" s="372"/>
      <c r="VTV7" s="372"/>
      <c r="VTW7" s="372"/>
      <c r="VTX7" s="372"/>
      <c r="VTY7" s="372"/>
      <c r="VTZ7" s="372"/>
      <c r="VUA7" s="372"/>
      <c r="VUB7" s="372"/>
      <c r="VUC7" s="372"/>
      <c r="VUD7" s="372"/>
      <c r="VUE7" s="372"/>
      <c r="VUF7" s="372"/>
      <c r="VUG7" s="372"/>
      <c r="VUH7" s="372"/>
      <c r="VUI7" s="372"/>
      <c r="VUJ7" s="372"/>
      <c r="VUK7" s="372"/>
      <c r="VUL7" s="372"/>
      <c r="VUM7" s="372"/>
      <c r="VUN7" s="372"/>
      <c r="VUO7" s="372"/>
      <c r="VUP7" s="372"/>
      <c r="VUQ7" s="372"/>
      <c r="VUR7" s="372"/>
      <c r="VUS7" s="372"/>
      <c r="VUT7" s="372"/>
      <c r="VUU7" s="372"/>
      <c r="VUV7" s="372"/>
      <c r="VUW7" s="372"/>
      <c r="VUX7" s="372"/>
      <c r="VUY7" s="372"/>
      <c r="VUZ7" s="372"/>
      <c r="VVA7" s="372"/>
      <c r="VVB7" s="372"/>
      <c r="VVC7" s="372"/>
      <c r="VVD7" s="372"/>
      <c r="VVE7" s="372"/>
      <c r="VVF7" s="372"/>
      <c r="VVG7" s="372"/>
      <c r="VVH7" s="372"/>
      <c r="VVI7" s="372"/>
      <c r="VVJ7" s="372"/>
      <c r="VVK7" s="372"/>
      <c r="VVL7" s="372"/>
      <c r="VVM7" s="372"/>
      <c r="VVN7" s="372"/>
      <c r="VVO7" s="372"/>
      <c r="VVP7" s="372"/>
      <c r="VVQ7" s="372"/>
      <c r="VVR7" s="372"/>
      <c r="VVS7" s="372"/>
      <c r="VVT7" s="372"/>
      <c r="VVU7" s="372"/>
      <c r="VVV7" s="372"/>
      <c r="VVW7" s="372"/>
      <c r="VVX7" s="372"/>
      <c r="VVY7" s="372"/>
      <c r="VVZ7" s="372"/>
      <c r="VWA7" s="372"/>
      <c r="VWB7" s="372"/>
      <c r="VWC7" s="372"/>
      <c r="VWD7" s="372"/>
      <c r="VWE7" s="372"/>
      <c r="VWF7" s="372"/>
      <c r="VWG7" s="372"/>
      <c r="VWH7" s="372"/>
      <c r="VWI7" s="372"/>
      <c r="VWJ7" s="372"/>
      <c r="VWK7" s="372"/>
      <c r="VWL7" s="372"/>
      <c r="VWM7" s="372"/>
      <c r="VWN7" s="372"/>
      <c r="VWO7" s="372"/>
      <c r="VWP7" s="372"/>
      <c r="VWQ7" s="372"/>
      <c r="VWR7" s="372"/>
      <c r="VWS7" s="372"/>
      <c r="VWT7" s="372"/>
      <c r="VWU7" s="372"/>
      <c r="VWV7" s="372"/>
      <c r="VWW7" s="372"/>
      <c r="VWX7" s="372"/>
      <c r="VWY7" s="372"/>
      <c r="VWZ7" s="372"/>
      <c r="VXA7" s="372"/>
      <c r="VXB7" s="372"/>
      <c r="VXC7" s="372"/>
      <c r="VXD7" s="372"/>
      <c r="VXE7" s="372"/>
      <c r="VXF7" s="372"/>
      <c r="VXG7" s="372"/>
      <c r="VXH7" s="372"/>
      <c r="VXI7" s="372"/>
      <c r="VXJ7" s="372"/>
      <c r="VXK7" s="372"/>
      <c r="VXL7" s="372"/>
      <c r="VXM7" s="372"/>
      <c r="VXN7" s="372"/>
      <c r="VXO7" s="372"/>
      <c r="VXP7" s="372"/>
      <c r="VXQ7" s="372"/>
      <c r="VXR7" s="372"/>
      <c r="VXS7" s="372"/>
      <c r="VXT7" s="372"/>
      <c r="VXU7" s="372"/>
      <c r="VXV7" s="372"/>
      <c r="VXW7" s="372"/>
      <c r="VXX7" s="372"/>
      <c r="VXY7" s="372"/>
      <c r="VXZ7" s="372"/>
      <c r="VYA7" s="372"/>
      <c r="VYB7" s="372"/>
      <c r="VYC7" s="372"/>
      <c r="VYD7" s="372"/>
      <c r="VYE7" s="372"/>
      <c r="VYF7" s="372"/>
      <c r="VYG7" s="372"/>
      <c r="VYH7" s="372"/>
      <c r="VYI7" s="372"/>
      <c r="VYJ7" s="372"/>
      <c r="VYK7" s="372"/>
      <c r="VYL7" s="372"/>
      <c r="VYM7" s="372"/>
      <c r="VYN7" s="372"/>
      <c r="VYO7" s="372"/>
      <c r="VYP7" s="372"/>
      <c r="VYQ7" s="372"/>
      <c r="VYR7" s="372"/>
      <c r="VYS7" s="372"/>
      <c r="VYT7" s="372"/>
      <c r="VYU7" s="372"/>
      <c r="VYV7" s="372"/>
      <c r="VYW7" s="372"/>
      <c r="VYX7" s="372"/>
      <c r="VYY7" s="372"/>
      <c r="VYZ7" s="372"/>
      <c r="VZA7" s="372"/>
      <c r="VZB7" s="372"/>
      <c r="VZC7" s="372"/>
      <c r="VZD7" s="372"/>
      <c r="VZE7" s="372"/>
      <c r="VZF7" s="372"/>
      <c r="VZG7" s="372"/>
      <c r="VZH7" s="372"/>
      <c r="VZI7" s="372"/>
      <c r="VZJ7" s="372"/>
      <c r="VZK7" s="372"/>
      <c r="VZL7" s="372"/>
      <c r="VZM7" s="372"/>
      <c r="VZN7" s="372"/>
      <c r="VZO7" s="372"/>
      <c r="VZP7" s="372"/>
      <c r="VZQ7" s="372"/>
      <c r="VZR7" s="372"/>
      <c r="VZS7" s="372"/>
      <c r="VZT7" s="372"/>
      <c r="VZU7" s="372"/>
      <c r="VZV7" s="372"/>
      <c r="VZW7" s="372"/>
      <c r="VZX7" s="372"/>
      <c r="VZY7" s="372"/>
      <c r="VZZ7" s="372"/>
      <c r="WAA7" s="372"/>
      <c r="WAB7" s="372"/>
      <c r="WAC7" s="372"/>
      <c r="WAD7" s="372"/>
      <c r="WAE7" s="372"/>
      <c r="WAF7" s="372"/>
      <c r="WAG7" s="372"/>
      <c r="WAH7" s="372"/>
      <c r="WAI7" s="372"/>
      <c r="WAJ7" s="372"/>
      <c r="WAK7" s="372"/>
      <c r="WAL7" s="372"/>
      <c r="WAM7" s="372"/>
      <c r="WAN7" s="372"/>
      <c r="WAO7" s="372"/>
      <c r="WAP7" s="372"/>
      <c r="WAQ7" s="372"/>
      <c r="WAR7" s="372"/>
      <c r="WAS7" s="372"/>
      <c r="WAT7" s="372"/>
      <c r="WAU7" s="372"/>
      <c r="WAV7" s="372"/>
      <c r="WAW7" s="372"/>
      <c r="WAX7" s="372"/>
      <c r="WAY7" s="372"/>
      <c r="WAZ7" s="372"/>
      <c r="WBA7" s="372"/>
      <c r="WBB7" s="372"/>
      <c r="WBC7" s="372"/>
      <c r="WBD7" s="372"/>
      <c r="WBE7" s="372"/>
      <c r="WBF7" s="372"/>
      <c r="WBG7" s="372"/>
      <c r="WBH7" s="372"/>
      <c r="WBI7" s="372"/>
      <c r="WBJ7" s="372"/>
      <c r="WBK7" s="372"/>
      <c r="WBL7" s="372"/>
      <c r="WBM7" s="372"/>
      <c r="WBN7" s="372"/>
      <c r="WBO7" s="372"/>
      <c r="WBP7" s="372"/>
      <c r="WBQ7" s="372"/>
      <c r="WBR7" s="372"/>
      <c r="WBS7" s="372"/>
      <c r="WBT7" s="372"/>
      <c r="WBU7" s="372"/>
      <c r="WBV7" s="372"/>
      <c r="WBW7" s="372"/>
      <c r="WBX7" s="372"/>
      <c r="WBY7" s="372"/>
      <c r="WBZ7" s="372"/>
      <c r="WCA7" s="372"/>
      <c r="WCB7" s="372"/>
      <c r="WCC7" s="372"/>
      <c r="WCD7" s="372"/>
      <c r="WCE7" s="372"/>
      <c r="WCF7" s="372"/>
      <c r="WCG7" s="372"/>
      <c r="WCH7" s="372"/>
      <c r="WCI7" s="372"/>
      <c r="WCJ7" s="372"/>
      <c r="WCK7" s="372"/>
      <c r="WCL7" s="372"/>
      <c r="WCM7" s="372"/>
      <c r="WCN7" s="372"/>
      <c r="WCO7" s="372"/>
      <c r="WCP7" s="372"/>
      <c r="WCQ7" s="372"/>
      <c r="WCR7" s="372"/>
      <c r="WCS7" s="372"/>
      <c r="WCT7" s="372"/>
      <c r="WCU7" s="372"/>
      <c r="WCV7" s="372"/>
      <c r="WCW7" s="372"/>
      <c r="WCX7" s="372"/>
      <c r="WCY7" s="372"/>
      <c r="WCZ7" s="372"/>
      <c r="WDA7" s="372"/>
      <c r="WDB7" s="372"/>
      <c r="WDC7" s="372"/>
      <c r="WDD7" s="372"/>
      <c r="WDE7" s="372"/>
      <c r="WDF7" s="372"/>
      <c r="WDG7" s="372"/>
      <c r="WDH7" s="372"/>
      <c r="WDI7" s="372"/>
      <c r="WDJ7" s="372"/>
      <c r="WDK7" s="372"/>
      <c r="WDL7" s="372"/>
      <c r="WDM7" s="372"/>
      <c r="WDN7" s="372"/>
      <c r="WDO7" s="372"/>
      <c r="WDP7" s="372"/>
      <c r="WDQ7" s="372"/>
      <c r="WDR7" s="372"/>
      <c r="WDS7" s="372"/>
      <c r="WDT7" s="372"/>
      <c r="WDU7" s="372"/>
      <c r="WDV7" s="372"/>
      <c r="WDW7" s="372"/>
      <c r="WDX7" s="372"/>
      <c r="WDY7" s="372"/>
      <c r="WDZ7" s="372"/>
      <c r="WEA7" s="372"/>
      <c r="WEB7" s="372"/>
      <c r="WEC7" s="372"/>
      <c r="WED7" s="372"/>
      <c r="WEE7" s="372"/>
      <c r="WEF7" s="372"/>
      <c r="WEG7" s="372"/>
      <c r="WEH7" s="372"/>
      <c r="WEI7" s="372"/>
      <c r="WEJ7" s="372"/>
      <c r="WEK7" s="372"/>
      <c r="WEL7" s="372"/>
      <c r="WEM7" s="372"/>
      <c r="WEN7" s="372"/>
      <c r="WEO7" s="372"/>
      <c r="WEP7" s="372"/>
      <c r="WEQ7" s="372"/>
      <c r="WER7" s="372"/>
      <c r="WES7" s="372"/>
      <c r="WET7" s="372"/>
      <c r="WEU7" s="372"/>
      <c r="WEV7" s="372"/>
      <c r="WEW7" s="372"/>
      <c r="WEX7" s="372"/>
      <c r="WEY7" s="372"/>
      <c r="WEZ7" s="372"/>
      <c r="WFA7" s="372"/>
      <c r="WFB7" s="372"/>
      <c r="WFC7" s="372"/>
      <c r="WFD7" s="372"/>
      <c r="WFE7" s="372"/>
      <c r="WFF7" s="372"/>
      <c r="WFG7" s="372"/>
      <c r="WFH7" s="372"/>
      <c r="WFI7" s="372"/>
      <c r="WFJ7" s="372"/>
      <c r="WFK7" s="372"/>
      <c r="WFL7" s="372"/>
      <c r="WFM7" s="372"/>
      <c r="WFN7" s="372"/>
      <c r="WFO7" s="372"/>
      <c r="WFP7" s="372"/>
      <c r="WFQ7" s="372"/>
      <c r="WFR7" s="372"/>
      <c r="WFS7" s="372"/>
      <c r="WFT7" s="372"/>
      <c r="WFU7" s="372"/>
      <c r="WFV7" s="372"/>
      <c r="WFW7" s="372"/>
      <c r="WFX7" s="372"/>
      <c r="WFY7" s="372"/>
      <c r="WFZ7" s="372"/>
      <c r="WGA7" s="372"/>
      <c r="WGB7" s="372"/>
      <c r="WGC7" s="372"/>
      <c r="WGD7" s="372"/>
      <c r="WGE7" s="372"/>
      <c r="WGF7" s="372"/>
      <c r="WGG7" s="372"/>
      <c r="WGH7" s="372"/>
      <c r="WGI7" s="372"/>
      <c r="WGJ7" s="372"/>
      <c r="WGK7" s="372"/>
      <c r="WGL7" s="372"/>
      <c r="WGM7" s="372"/>
      <c r="WGN7" s="372"/>
      <c r="WGO7" s="372"/>
      <c r="WGP7" s="372"/>
      <c r="WGQ7" s="372"/>
      <c r="WGR7" s="372"/>
      <c r="WGS7" s="372"/>
      <c r="WGT7" s="372"/>
      <c r="WGU7" s="372"/>
      <c r="WGV7" s="372"/>
      <c r="WGW7" s="372"/>
      <c r="WGX7" s="372"/>
      <c r="WGY7" s="372"/>
      <c r="WGZ7" s="372"/>
      <c r="WHA7" s="372"/>
      <c r="WHB7" s="372"/>
      <c r="WHC7" s="372"/>
      <c r="WHD7" s="372"/>
      <c r="WHE7" s="372"/>
      <c r="WHF7" s="372"/>
      <c r="WHG7" s="372"/>
      <c r="WHH7" s="372"/>
      <c r="WHI7" s="372"/>
      <c r="WHJ7" s="372"/>
      <c r="WHK7" s="372"/>
      <c r="WHL7" s="372"/>
      <c r="WHM7" s="372"/>
      <c r="WHN7" s="372"/>
      <c r="WHO7" s="372"/>
      <c r="WHP7" s="372"/>
      <c r="WHQ7" s="372"/>
      <c r="WHR7" s="372"/>
      <c r="WHS7" s="372"/>
      <c r="WHT7" s="372"/>
      <c r="WHU7" s="372"/>
      <c r="WHV7" s="372"/>
      <c r="WHW7" s="372"/>
      <c r="WHX7" s="372"/>
      <c r="WHY7" s="372"/>
      <c r="WHZ7" s="372"/>
      <c r="WIA7" s="372"/>
      <c r="WIB7" s="372"/>
      <c r="WIC7" s="372"/>
      <c r="WID7" s="372"/>
      <c r="WIE7" s="372"/>
      <c r="WIF7" s="372"/>
      <c r="WIG7" s="372"/>
      <c r="WIH7" s="372"/>
      <c r="WII7" s="372"/>
      <c r="WIJ7" s="372"/>
      <c r="WIK7" s="372"/>
      <c r="WIL7" s="372"/>
      <c r="WIM7" s="372"/>
      <c r="WIN7" s="372"/>
      <c r="WIO7" s="372"/>
      <c r="WIP7" s="372"/>
      <c r="WIQ7" s="372"/>
      <c r="WIR7" s="372"/>
      <c r="WIS7" s="372"/>
      <c r="WIT7" s="372"/>
      <c r="WIU7" s="372"/>
      <c r="WIV7" s="372"/>
      <c r="WIW7" s="372"/>
      <c r="WIX7" s="372"/>
      <c r="WIY7" s="372"/>
      <c r="WIZ7" s="372"/>
      <c r="WJA7" s="372"/>
      <c r="WJB7" s="372"/>
      <c r="WJC7" s="372"/>
      <c r="WJD7" s="372"/>
      <c r="WJE7" s="372"/>
      <c r="WJF7" s="372"/>
      <c r="WJG7" s="372"/>
      <c r="WJH7" s="372"/>
      <c r="WJI7" s="372"/>
      <c r="WJJ7" s="372"/>
      <c r="WJK7" s="372"/>
      <c r="WJL7" s="372"/>
      <c r="WJM7" s="372"/>
      <c r="WJN7" s="372"/>
      <c r="WJO7" s="372"/>
      <c r="WJP7" s="372"/>
      <c r="WJQ7" s="372"/>
      <c r="WJR7" s="372"/>
      <c r="WJS7" s="372"/>
      <c r="WJT7" s="372"/>
      <c r="WJU7" s="372"/>
      <c r="WJV7" s="372"/>
      <c r="WJW7" s="372"/>
      <c r="WJX7" s="372"/>
      <c r="WJY7" s="372"/>
      <c r="WJZ7" s="372"/>
      <c r="WKA7" s="372"/>
      <c r="WKB7" s="372"/>
      <c r="WKC7" s="372"/>
      <c r="WKD7" s="372"/>
      <c r="WKE7" s="372"/>
      <c r="WKF7" s="372"/>
      <c r="WKG7" s="372"/>
      <c r="WKH7" s="372"/>
      <c r="WKI7" s="372"/>
      <c r="WKJ7" s="372"/>
      <c r="WKK7" s="372"/>
      <c r="WKL7" s="372"/>
      <c r="WKM7" s="372"/>
      <c r="WKN7" s="372"/>
      <c r="WKO7" s="372"/>
      <c r="WKP7" s="372"/>
      <c r="WKQ7" s="372"/>
      <c r="WKR7" s="372"/>
      <c r="WKS7" s="372"/>
      <c r="WKT7" s="372"/>
      <c r="WKU7" s="372"/>
      <c r="WKV7" s="372"/>
      <c r="WKW7" s="372"/>
      <c r="WKX7" s="372"/>
      <c r="WKY7" s="372"/>
      <c r="WKZ7" s="372"/>
      <c r="WLA7" s="372"/>
      <c r="WLB7" s="372"/>
      <c r="WLC7" s="372"/>
      <c r="WLD7" s="372"/>
      <c r="WLE7" s="372"/>
      <c r="WLF7" s="372"/>
      <c r="WLG7" s="372"/>
      <c r="WLH7" s="372"/>
      <c r="WLI7" s="372"/>
      <c r="WLJ7" s="372"/>
      <c r="WLK7" s="372"/>
      <c r="WLL7" s="372"/>
      <c r="WLM7" s="372"/>
      <c r="WLN7" s="372"/>
      <c r="WLO7" s="372"/>
      <c r="WLP7" s="372"/>
      <c r="WLQ7" s="372"/>
      <c r="WLR7" s="372"/>
      <c r="WLS7" s="372"/>
      <c r="WLT7" s="372"/>
      <c r="WLU7" s="372"/>
      <c r="WLV7" s="372"/>
      <c r="WLW7" s="372"/>
      <c r="WLX7" s="372"/>
      <c r="WLY7" s="372"/>
      <c r="WLZ7" s="372"/>
      <c r="WMA7" s="372"/>
      <c r="WMB7" s="372"/>
      <c r="WMC7" s="372"/>
      <c r="WMD7" s="372"/>
      <c r="WME7" s="372"/>
      <c r="WMF7" s="372"/>
      <c r="WMG7" s="372"/>
      <c r="WMH7" s="372"/>
      <c r="WMI7" s="372"/>
      <c r="WMJ7" s="372"/>
      <c r="WMK7" s="372"/>
      <c r="WML7" s="372"/>
      <c r="WMM7" s="372"/>
      <c r="WMN7" s="372"/>
      <c r="WMO7" s="372"/>
      <c r="WMP7" s="372"/>
      <c r="WMQ7" s="372"/>
      <c r="WMR7" s="372"/>
      <c r="WMS7" s="372"/>
      <c r="WMT7" s="372"/>
      <c r="WMU7" s="372"/>
      <c r="WMV7" s="372"/>
      <c r="WMW7" s="372"/>
      <c r="WMX7" s="372"/>
      <c r="WMY7" s="372"/>
      <c r="WMZ7" s="372"/>
      <c r="WNA7" s="372"/>
      <c r="WNB7" s="372"/>
      <c r="WNC7" s="372"/>
      <c r="WND7" s="372"/>
      <c r="WNE7" s="372"/>
      <c r="WNF7" s="372"/>
      <c r="WNG7" s="372"/>
      <c r="WNH7" s="372"/>
      <c r="WNI7" s="372"/>
      <c r="WNJ7" s="372"/>
      <c r="WNK7" s="372"/>
      <c r="WNL7" s="372"/>
      <c r="WNM7" s="372"/>
      <c r="WNN7" s="372"/>
      <c r="WNO7" s="372"/>
      <c r="WNP7" s="372"/>
      <c r="WNQ7" s="372"/>
      <c r="WNR7" s="372"/>
      <c r="WNS7" s="372"/>
      <c r="WNT7" s="372"/>
      <c r="WNU7" s="372"/>
      <c r="WNV7" s="372"/>
      <c r="WNW7" s="372"/>
      <c r="WNX7" s="372"/>
      <c r="WNY7" s="372"/>
      <c r="WNZ7" s="372"/>
      <c r="WOA7" s="372"/>
      <c r="WOB7" s="372"/>
      <c r="WOC7" s="372"/>
      <c r="WOD7" s="372"/>
      <c r="WOE7" s="372"/>
      <c r="WOF7" s="372"/>
      <c r="WOG7" s="372"/>
      <c r="WOH7" s="372"/>
      <c r="WOI7" s="372"/>
      <c r="WOJ7" s="372"/>
      <c r="WOK7" s="372"/>
      <c r="WOL7" s="372"/>
      <c r="WOM7" s="372"/>
      <c r="WON7" s="372"/>
      <c r="WOO7" s="372"/>
      <c r="WOP7" s="372"/>
      <c r="WOQ7" s="372"/>
      <c r="WOR7" s="372"/>
      <c r="WOS7" s="372"/>
      <c r="WOT7" s="372"/>
      <c r="WOU7" s="372"/>
      <c r="WOV7" s="372"/>
      <c r="WOW7" s="372"/>
      <c r="WOX7" s="372"/>
      <c r="WOY7" s="372"/>
      <c r="WOZ7" s="372"/>
      <c r="WPA7" s="372"/>
      <c r="WPB7" s="372"/>
      <c r="WPC7" s="372"/>
      <c r="WPD7" s="372"/>
      <c r="WPE7" s="372"/>
      <c r="WPF7" s="372"/>
      <c r="WPG7" s="372"/>
      <c r="WPH7" s="372"/>
      <c r="WPI7" s="372"/>
      <c r="WPJ7" s="372"/>
      <c r="WPK7" s="372"/>
      <c r="WPL7" s="372"/>
      <c r="WPM7" s="372"/>
      <c r="WPN7" s="372"/>
      <c r="WPO7" s="372"/>
      <c r="WPP7" s="372"/>
      <c r="WPQ7" s="372"/>
      <c r="WPR7" s="372"/>
      <c r="WPS7" s="372"/>
      <c r="WPT7" s="372"/>
      <c r="WPU7" s="372"/>
      <c r="WPV7" s="372"/>
      <c r="WPW7" s="372"/>
      <c r="WPX7" s="372"/>
      <c r="WPY7" s="372"/>
      <c r="WPZ7" s="372"/>
      <c r="WQA7" s="372"/>
      <c r="WQB7" s="372"/>
      <c r="WQC7" s="372"/>
      <c r="WQD7" s="372"/>
      <c r="WQE7" s="372"/>
      <c r="WQF7" s="372"/>
      <c r="WQG7" s="372"/>
      <c r="WQH7" s="372"/>
      <c r="WQI7" s="372"/>
      <c r="WQJ7" s="372"/>
      <c r="WQK7" s="372"/>
      <c r="WQL7" s="372"/>
      <c r="WQM7" s="372"/>
      <c r="WQN7" s="372"/>
      <c r="WQO7" s="372"/>
      <c r="WQP7" s="372"/>
      <c r="WQQ7" s="372"/>
      <c r="WQR7" s="372"/>
      <c r="WQS7" s="372"/>
      <c r="WQT7" s="372"/>
      <c r="WQU7" s="372"/>
      <c r="WQV7" s="372"/>
      <c r="WQW7" s="372"/>
      <c r="WQX7" s="372"/>
      <c r="WQY7" s="372"/>
      <c r="WQZ7" s="372"/>
      <c r="WRA7" s="372"/>
      <c r="WRB7" s="372"/>
      <c r="WRC7" s="372"/>
      <c r="WRD7" s="372"/>
      <c r="WRE7" s="372"/>
      <c r="WRF7" s="372"/>
      <c r="WRG7" s="372"/>
      <c r="WRH7" s="372"/>
      <c r="WRI7" s="372"/>
      <c r="WRJ7" s="372"/>
      <c r="WRK7" s="372"/>
      <c r="WRL7" s="372"/>
      <c r="WRM7" s="372"/>
      <c r="WRN7" s="372"/>
      <c r="WRO7" s="372"/>
      <c r="WRP7" s="372"/>
      <c r="WRQ7" s="372"/>
      <c r="WRR7" s="372"/>
      <c r="WRS7" s="372"/>
      <c r="WRT7" s="372"/>
      <c r="WRU7" s="372"/>
      <c r="WRV7" s="372"/>
      <c r="WRW7" s="372"/>
      <c r="WRX7" s="372"/>
      <c r="WRY7" s="372"/>
      <c r="WRZ7" s="372"/>
      <c r="WSA7" s="372"/>
      <c r="WSB7" s="372"/>
      <c r="WSC7" s="372"/>
      <c r="WSD7" s="372"/>
      <c r="WSE7" s="372"/>
      <c r="WSF7" s="372"/>
      <c r="WSG7" s="372"/>
      <c r="WSH7" s="372"/>
      <c r="WSI7" s="372"/>
      <c r="WSJ7" s="372"/>
      <c r="WSK7" s="372"/>
      <c r="WSL7" s="372"/>
      <c r="WSM7" s="372"/>
      <c r="WSN7" s="372"/>
      <c r="WSO7" s="372"/>
      <c r="WSP7" s="372"/>
      <c r="WSQ7" s="372"/>
      <c r="WSR7" s="372"/>
      <c r="WSS7" s="372"/>
      <c r="WST7" s="372"/>
      <c r="WSU7" s="372"/>
      <c r="WSV7" s="372"/>
      <c r="WSW7" s="372"/>
      <c r="WSX7" s="372"/>
      <c r="WSY7" s="372"/>
      <c r="WSZ7" s="372"/>
      <c r="WTA7" s="372"/>
      <c r="WTB7" s="372"/>
      <c r="WTC7" s="372"/>
      <c r="WTD7" s="372"/>
      <c r="WTE7" s="372"/>
      <c r="WTF7" s="372"/>
      <c r="WTG7" s="372"/>
      <c r="WTH7" s="372"/>
      <c r="WTI7" s="372"/>
      <c r="WTJ7" s="372"/>
      <c r="WTK7" s="372"/>
      <c r="WTL7" s="372"/>
      <c r="WTM7" s="372"/>
      <c r="WTN7" s="372"/>
      <c r="WTO7" s="372"/>
      <c r="WTP7" s="372"/>
      <c r="WTQ7" s="372"/>
      <c r="WTR7" s="372"/>
      <c r="WTS7" s="372"/>
      <c r="WTT7" s="372"/>
      <c r="WTU7" s="372"/>
      <c r="WTV7" s="372"/>
      <c r="WTW7" s="372"/>
      <c r="WTX7" s="372"/>
      <c r="WTY7" s="372"/>
      <c r="WTZ7" s="372"/>
      <c r="WUA7" s="372"/>
      <c r="WUB7" s="372"/>
      <c r="WUC7" s="372"/>
      <c r="WUD7" s="372"/>
      <c r="WUE7" s="372"/>
      <c r="WUF7" s="372"/>
      <c r="WUG7" s="372"/>
      <c r="WUH7" s="372"/>
      <c r="WUI7" s="372"/>
      <c r="WUJ7" s="372"/>
      <c r="WUK7" s="372"/>
      <c r="WUL7" s="372"/>
      <c r="WUM7" s="372"/>
      <c r="WUN7" s="372"/>
      <c r="WUO7" s="372"/>
      <c r="WUP7" s="372"/>
      <c r="WUQ7" s="372"/>
      <c r="WUR7" s="372"/>
      <c r="WUS7" s="372"/>
      <c r="WUT7" s="372"/>
      <c r="WUU7" s="372"/>
      <c r="WUV7" s="372"/>
      <c r="WUW7" s="372"/>
      <c r="WUX7" s="372"/>
      <c r="WUY7" s="372"/>
      <c r="WUZ7" s="372"/>
      <c r="WVA7" s="372"/>
      <c r="WVB7" s="372"/>
      <c r="WVC7" s="372"/>
      <c r="WVD7" s="372"/>
      <c r="WVE7" s="372"/>
      <c r="WVF7" s="372"/>
      <c r="WVG7" s="372"/>
      <c r="WVH7" s="372"/>
      <c r="WVI7" s="372"/>
      <c r="WVJ7" s="372"/>
      <c r="WVK7" s="372"/>
      <c r="WVL7" s="372"/>
      <c r="WVM7" s="372"/>
      <c r="WVN7" s="372"/>
      <c r="WVO7" s="372"/>
      <c r="WVP7" s="372"/>
      <c r="WVQ7" s="372"/>
      <c r="WVR7" s="372"/>
      <c r="WVS7" s="372"/>
      <c r="WVT7" s="372"/>
      <c r="WVU7" s="372"/>
      <c r="WVV7" s="372"/>
      <c r="WVW7" s="372"/>
      <c r="WVX7" s="372"/>
      <c r="WVY7" s="372"/>
      <c r="WVZ7" s="372"/>
      <c r="WWA7" s="372"/>
      <c r="WWB7" s="372"/>
      <c r="WWC7" s="372"/>
      <c r="WWD7" s="372"/>
      <c r="WWE7" s="372"/>
      <c r="WWF7" s="372"/>
      <c r="WWG7" s="372"/>
      <c r="WWH7" s="372"/>
      <c r="WWI7" s="372"/>
      <c r="WWJ7" s="372"/>
      <c r="WWK7" s="372"/>
      <c r="WWL7" s="372"/>
      <c r="WWM7" s="372"/>
      <c r="WWN7" s="372"/>
      <c r="WWO7" s="372"/>
      <c r="WWP7" s="372"/>
      <c r="WWQ7" s="372"/>
      <c r="WWR7" s="372"/>
      <c r="WWS7" s="372"/>
      <c r="WWT7" s="372"/>
      <c r="WWU7" s="372"/>
      <c r="WWV7" s="372"/>
      <c r="WWW7" s="372"/>
      <c r="WWX7" s="372"/>
      <c r="WWY7" s="372"/>
      <c r="WWZ7" s="372"/>
      <c r="WXA7" s="372"/>
      <c r="WXB7" s="372"/>
      <c r="WXC7" s="372"/>
      <c r="WXD7" s="372"/>
      <c r="WXE7" s="372"/>
      <c r="WXF7" s="372"/>
      <c r="WXG7" s="372"/>
      <c r="WXH7" s="372"/>
      <c r="WXI7" s="372"/>
      <c r="WXJ7" s="372"/>
      <c r="WXK7" s="372"/>
      <c r="WXL7" s="372"/>
      <c r="WXM7" s="372"/>
      <c r="WXN7" s="372"/>
      <c r="WXO7" s="372"/>
      <c r="WXP7" s="372"/>
      <c r="WXQ7" s="372"/>
      <c r="WXR7" s="372"/>
      <c r="WXS7" s="372"/>
      <c r="WXT7" s="372"/>
      <c r="WXU7" s="372"/>
      <c r="WXV7" s="372"/>
      <c r="WXW7" s="372"/>
      <c r="WXX7" s="372"/>
      <c r="WXY7" s="372"/>
      <c r="WXZ7" s="372"/>
      <c r="WYA7" s="372"/>
      <c r="WYB7" s="372"/>
      <c r="WYC7" s="372"/>
      <c r="WYD7" s="372"/>
      <c r="WYE7" s="372"/>
      <c r="WYF7" s="372"/>
      <c r="WYG7" s="372"/>
      <c r="WYH7" s="372"/>
      <c r="WYI7" s="372"/>
      <c r="WYJ7" s="372"/>
      <c r="WYK7" s="372"/>
      <c r="WYL7" s="372"/>
      <c r="WYM7" s="372"/>
      <c r="WYN7" s="372"/>
      <c r="WYO7" s="372"/>
      <c r="WYP7" s="372"/>
      <c r="WYQ7" s="372"/>
      <c r="WYR7" s="372"/>
      <c r="WYS7" s="372"/>
      <c r="WYT7" s="372"/>
      <c r="WYU7" s="372"/>
      <c r="WYV7" s="372"/>
      <c r="WYW7" s="372"/>
      <c r="WYX7" s="372"/>
      <c r="WYY7" s="372"/>
      <c r="WYZ7" s="372"/>
      <c r="WZA7" s="372"/>
      <c r="WZB7" s="372"/>
      <c r="WZC7" s="372"/>
      <c r="WZD7" s="372"/>
      <c r="WZE7" s="372"/>
      <c r="WZF7" s="372"/>
      <c r="WZG7" s="372"/>
      <c r="WZH7" s="372"/>
      <c r="WZI7" s="372"/>
      <c r="WZJ7" s="372"/>
      <c r="WZK7" s="372"/>
      <c r="WZL7" s="372"/>
      <c r="WZM7" s="372"/>
      <c r="WZN7" s="372"/>
      <c r="WZO7" s="372"/>
      <c r="WZP7" s="372"/>
      <c r="WZQ7" s="372"/>
      <c r="WZR7" s="372"/>
      <c r="WZS7" s="372"/>
      <c r="WZT7" s="372"/>
      <c r="WZU7" s="372"/>
      <c r="WZV7" s="372"/>
      <c r="WZW7" s="372"/>
      <c r="WZX7" s="372"/>
      <c r="WZY7" s="372"/>
      <c r="WZZ7" s="372"/>
      <c r="XAA7" s="372"/>
      <c r="XAB7" s="372"/>
      <c r="XAC7" s="372"/>
      <c r="XAD7" s="372"/>
      <c r="XAE7" s="372"/>
      <c r="XAF7" s="372"/>
      <c r="XAG7" s="372"/>
      <c r="XAH7" s="372"/>
      <c r="XAI7" s="372"/>
      <c r="XAJ7" s="372"/>
      <c r="XAK7" s="372"/>
      <c r="XAL7" s="372"/>
      <c r="XAM7" s="372"/>
      <c r="XAN7" s="372"/>
      <c r="XAO7" s="372"/>
      <c r="XAP7" s="372"/>
      <c r="XAQ7" s="372"/>
      <c r="XAR7" s="372"/>
      <c r="XAS7" s="372"/>
      <c r="XAT7" s="372"/>
      <c r="XAU7" s="372"/>
      <c r="XAV7" s="372"/>
      <c r="XAW7" s="372"/>
      <c r="XAX7" s="372"/>
      <c r="XAY7" s="372"/>
      <c r="XAZ7" s="372"/>
      <c r="XBA7" s="372"/>
      <c r="XBB7" s="372"/>
      <c r="XBC7" s="372"/>
      <c r="XBD7" s="372"/>
      <c r="XBE7" s="372"/>
      <c r="XBF7" s="372"/>
      <c r="XBG7" s="372"/>
      <c r="XBH7" s="372"/>
      <c r="XBI7" s="372"/>
      <c r="XBJ7" s="372"/>
      <c r="XBK7" s="372"/>
      <c r="XBL7" s="372"/>
      <c r="XBM7" s="372"/>
      <c r="XBN7" s="372"/>
      <c r="XBO7" s="372"/>
      <c r="XBP7" s="372"/>
      <c r="XBQ7" s="372"/>
      <c r="XBR7" s="372"/>
      <c r="XBS7" s="372"/>
      <c r="XBT7" s="372"/>
      <c r="XBU7" s="372"/>
      <c r="XBV7" s="372"/>
      <c r="XBW7" s="372"/>
      <c r="XBX7" s="372"/>
      <c r="XBY7" s="372"/>
      <c r="XBZ7" s="372"/>
      <c r="XCA7" s="372"/>
      <c r="XCB7" s="372"/>
      <c r="XCC7" s="372"/>
    </row>
    <row r="8" spans="2:16305" ht="13.5" customHeight="1">
      <c r="B8" s="444" t="s">
        <v>499</v>
      </c>
      <c r="C8" s="406">
        <v>0.3210388239303234</v>
      </c>
      <c r="D8" s="406">
        <v>0.13473543645112335</v>
      </c>
      <c r="E8" s="406">
        <v>0.66250620204206234</v>
      </c>
      <c r="F8" s="406">
        <v>1</v>
      </c>
      <c r="G8" s="406"/>
      <c r="H8" s="406"/>
      <c r="I8" s="443"/>
      <c r="J8" s="443"/>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2"/>
      <c r="AY8" s="372"/>
      <c r="AZ8" s="372"/>
      <c r="BA8" s="372"/>
      <c r="BB8" s="372"/>
      <c r="BC8" s="372"/>
      <c r="BD8" s="372"/>
      <c r="BE8" s="372"/>
      <c r="BF8" s="372"/>
      <c r="BG8" s="372"/>
      <c r="BH8" s="372"/>
      <c r="BI8" s="372"/>
      <c r="BJ8" s="372"/>
      <c r="BK8" s="372"/>
      <c r="BL8" s="372"/>
      <c r="BM8" s="372"/>
      <c r="BN8" s="372"/>
      <c r="BO8" s="372"/>
      <c r="BP8" s="372"/>
      <c r="BQ8" s="372"/>
      <c r="BR8" s="372"/>
      <c r="BS8" s="372"/>
      <c r="BT8" s="372"/>
      <c r="BU8" s="372"/>
      <c r="BV8" s="372"/>
      <c r="BW8" s="372"/>
      <c r="BX8" s="372"/>
      <c r="BY8" s="372"/>
      <c r="BZ8" s="372"/>
      <c r="CA8" s="372"/>
      <c r="CB8" s="372"/>
      <c r="CC8" s="372"/>
      <c r="CD8" s="372"/>
      <c r="CE8" s="372"/>
      <c r="CF8" s="372"/>
      <c r="CG8" s="372"/>
      <c r="CH8" s="372"/>
      <c r="CI8" s="372"/>
      <c r="CJ8" s="372"/>
      <c r="CK8" s="372"/>
      <c r="CL8" s="372"/>
      <c r="CM8" s="372"/>
      <c r="CN8" s="372"/>
      <c r="CO8" s="372"/>
      <c r="CP8" s="372"/>
      <c r="CQ8" s="372"/>
      <c r="CR8" s="372"/>
      <c r="CS8" s="372"/>
      <c r="CT8" s="372"/>
      <c r="CU8" s="372"/>
      <c r="CV8" s="372"/>
      <c r="CW8" s="372"/>
      <c r="CX8" s="372"/>
      <c r="CY8" s="372"/>
      <c r="CZ8" s="372"/>
      <c r="DA8" s="372"/>
      <c r="DB8" s="372"/>
      <c r="DC8" s="372"/>
      <c r="DD8" s="372"/>
      <c r="DE8" s="372"/>
      <c r="DF8" s="372"/>
      <c r="DG8" s="372"/>
      <c r="DH8" s="372"/>
      <c r="DI8" s="372"/>
      <c r="DJ8" s="372"/>
      <c r="DK8" s="372"/>
      <c r="DL8" s="372"/>
      <c r="DM8" s="372"/>
      <c r="DN8" s="372"/>
      <c r="DO8" s="372"/>
      <c r="DP8" s="372"/>
      <c r="DQ8" s="372"/>
      <c r="DR8" s="372"/>
      <c r="DS8" s="372"/>
      <c r="DT8" s="372"/>
      <c r="DU8" s="372"/>
      <c r="DV8" s="372"/>
      <c r="DW8" s="372"/>
      <c r="DX8" s="372"/>
      <c r="DY8" s="372"/>
      <c r="DZ8" s="372"/>
      <c r="EA8" s="372"/>
      <c r="EB8" s="372"/>
      <c r="EC8" s="372"/>
      <c r="ED8" s="372"/>
      <c r="EE8" s="372"/>
      <c r="EF8" s="372"/>
      <c r="EG8" s="372"/>
      <c r="EH8" s="372"/>
      <c r="EI8" s="372"/>
      <c r="EJ8" s="372"/>
      <c r="EK8" s="372"/>
      <c r="EL8" s="372"/>
      <c r="EM8" s="372"/>
      <c r="EN8" s="372"/>
      <c r="EO8" s="372"/>
      <c r="EP8" s="372"/>
      <c r="EQ8" s="372"/>
      <c r="ER8" s="372"/>
      <c r="ES8" s="372"/>
      <c r="ET8" s="372"/>
      <c r="EU8" s="372"/>
      <c r="EV8" s="372"/>
      <c r="EW8" s="372"/>
      <c r="EX8" s="372"/>
      <c r="EY8" s="372"/>
      <c r="EZ8" s="372"/>
      <c r="FA8" s="372"/>
      <c r="FB8" s="372"/>
      <c r="FC8" s="372"/>
      <c r="FD8" s="372"/>
      <c r="FE8" s="372"/>
      <c r="FF8" s="372"/>
      <c r="FG8" s="372"/>
      <c r="FH8" s="372"/>
      <c r="FI8" s="372"/>
      <c r="FJ8" s="372"/>
      <c r="FK8" s="372"/>
      <c r="FL8" s="372"/>
      <c r="FM8" s="372"/>
      <c r="FN8" s="372"/>
      <c r="FO8" s="372"/>
      <c r="FP8" s="372"/>
      <c r="FQ8" s="372"/>
      <c r="FR8" s="372"/>
      <c r="FS8" s="372"/>
      <c r="FT8" s="372"/>
      <c r="FU8" s="372"/>
      <c r="FV8" s="372"/>
      <c r="FW8" s="372"/>
      <c r="FX8" s="372"/>
      <c r="FY8" s="372"/>
      <c r="FZ8" s="372"/>
      <c r="GA8" s="372"/>
      <c r="GB8" s="372"/>
      <c r="GC8" s="372"/>
      <c r="GD8" s="372"/>
      <c r="GE8" s="372"/>
      <c r="GF8" s="372"/>
      <c r="GG8" s="372"/>
      <c r="GH8" s="372"/>
      <c r="GI8" s="372"/>
      <c r="GJ8" s="372"/>
      <c r="GK8" s="372"/>
      <c r="GL8" s="372"/>
      <c r="GM8" s="372"/>
      <c r="GN8" s="372"/>
      <c r="GO8" s="372"/>
      <c r="GP8" s="372"/>
      <c r="GQ8" s="372"/>
      <c r="GR8" s="372"/>
      <c r="GS8" s="372"/>
      <c r="GT8" s="372"/>
      <c r="GU8" s="372"/>
      <c r="GV8" s="372"/>
      <c r="GW8" s="372"/>
      <c r="GX8" s="372"/>
      <c r="GY8" s="372"/>
      <c r="GZ8" s="372"/>
      <c r="HA8" s="372"/>
      <c r="HB8" s="372"/>
      <c r="HC8" s="372"/>
      <c r="HD8" s="372"/>
      <c r="HE8" s="372"/>
      <c r="HF8" s="372"/>
      <c r="HG8" s="372"/>
      <c r="HH8" s="372"/>
      <c r="HI8" s="372"/>
      <c r="HJ8" s="372"/>
      <c r="HK8" s="372"/>
      <c r="HL8" s="372"/>
      <c r="HM8" s="372"/>
      <c r="HN8" s="372"/>
      <c r="HO8" s="372"/>
      <c r="HP8" s="372"/>
      <c r="HQ8" s="372"/>
      <c r="HR8" s="372"/>
      <c r="HS8" s="372"/>
      <c r="HT8" s="372"/>
      <c r="HU8" s="372"/>
      <c r="HV8" s="372"/>
      <c r="HW8" s="372"/>
      <c r="HX8" s="372"/>
      <c r="HY8" s="372"/>
      <c r="HZ8" s="372"/>
      <c r="IA8" s="372"/>
      <c r="IB8" s="372"/>
      <c r="IC8" s="372"/>
      <c r="ID8" s="372"/>
      <c r="IE8" s="372"/>
      <c r="IF8" s="372"/>
      <c r="IG8" s="372"/>
      <c r="IH8" s="372"/>
      <c r="II8" s="372"/>
      <c r="IJ8" s="372"/>
      <c r="IK8" s="372"/>
      <c r="IL8" s="372"/>
      <c r="IM8" s="372"/>
      <c r="IN8" s="372"/>
      <c r="IO8" s="372"/>
      <c r="IP8" s="372"/>
      <c r="IQ8" s="372"/>
      <c r="IR8" s="372"/>
      <c r="IS8" s="372"/>
      <c r="IT8" s="372"/>
      <c r="IU8" s="372"/>
      <c r="IV8" s="372"/>
      <c r="IW8" s="372"/>
      <c r="IX8" s="372"/>
      <c r="IY8" s="372"/>
      <c r="IZ8" s="372"/>
      <c r="JA8" s="372"/>
      <c r="JB8" s="372"/>
      <c r="JC8" s="372"/>
      <c r="JD8" s="372"/>
      <c r="JE8" s="372"/>
      <c r="JF8" s="372"/>
      <c r="JG8" s="372"/>
      <c r="JH8" s="372"/>
      <c r="JI8" s="372"/>
      <c r="JJ8" s="372"/>
      <c r="JK8" s="372"/>
      <c r="JL8" s="372"/>
      <c r="JM8" s="372"/>
      <c r="JN8" s="372"/>
      <c r="JO8" s="372"/>
      <c r="JP8" s="372"/>
      <c r="JQ8" s="372"/>
      <c r="JR8" s="372"/>
      <c r="JS8" s="372"/>
      <c r="JT8" s="372"/>
      <c r="JU8" s="372"/>
      <c r="JV8" s="372"/>
      <c r="JW8" s="372"/>
      <c r="JX8" s="372"/>
      <c r="JY8" s="372"/>
      <c r="JZ8" s="372"/>
      <c r="KA8" s="372"/>
      <c r="KB8" s="372"/>
      <c r="KC8" s="372"/>
      <c r="KD8" s="372"/>
      <c r="KE8" s="372"/>
      <c r="KF8" s="372"/>
      <c r="KG8" s="372"/>
      <c r="KH8" s="372"/>
      <c r="KI8" s="372"/>
      <c r="KJ8" s="372"/>
      <c r="KK8" s="372"/>
      <c r="KL8" s="372"/>
      <c r="KM8" s="372"/>
      <c r="KN8" s="372"/>
      <c r="KO8" s="372"/>
      <c r="KP8" s="372"/>
      <c r="KQ8" s="372"/>
      <c r="KR8" s="372"/>
      <c r="KS8" s="372"/>
      <c r="KT8" s="372"/>
      <c r="KU8" s="372"/>
      <c r="KV8" s="372"/>
      <c r="KW8" s="372"/>
      <c r="KX8" s="372"/>
      <c r="KY8" s="372"/>
      <c r="KZ8" s="372"/>
      <c r="LA8" s="372"/>
      <c r="LB8" s="372"/>
      <c r="LC8" s="372"/>
      <c r="LD8" s="372"/>
      <c r="LE8" s="372"/>
      <c r="LF8" s="372"/>
      <c r="LG8" s="372"/>
      <c r="LH8" s="372"/>
      <c r="LI8" s="372"/>
      <c r="LJ8" s="372"/>
      <c r="LK8" s="372"/>
      <c r="LL8" s="372"/>
      <c r="LM8" s="372"/>
      <c r="LN8" s="372"/>
      <c r="LO8" s="372"/>
      <c r="LP8" s="372"/>
      <c r="LQ8" s="372"/>
      <c r="LR8" s="372"/>
      <c r="LS8" s="372"/>
      <c r="LT8" s="372"/>
      <c r="LU8" s="372"/>
      <c r="LV8" s="372"/>
      <c r="LW8" s="372"/>
      <c r="LX8" s="372"/>
      <c r="LY8" s="372"/>
      <c r="LZ8" s="372"/>
      <c r="MA8" s="372"/>
      <c r="MB8" s="372"/>
      <c r="MC8" s="372"/>
      <c r="MD8" s="372"/>
      <c r="ME8" s="372"/>
      <c r="MF8" s="372"/>
      <c r="MG8" s="372"/>
      <c r="MH8" s="372"/>
      <c r="MI8" s="372"/>
      <c r="MJ8" s="372"/>
      <c r="MK8" s="372"/>
      <c r="ML8" s="372"/>
      <c r="MM8" s="372"/>
      <c r="MN8" s="372"/>
      <c r="MO8" s="372"/>
      <c r="MP8" s="372"/>
      <c r="MQ8" s="372"/>
      <c r="MR8" s="372"/>
      <c r="MS8" s="372"/>
      <c r="MT8" s="372"/>
      <c r="MU8" s="372"/>
      <c r="MV8" s="372"/>
      <c r="MW8" s="372"/>
      <c r="MX8" s="372"/>
      <c r="MY8" s="372"/>
      <c r="MZ8" s="372"/>
      <c r="NA8" s="372"/>
      <c r="NB8" s="372"/>
      <c r="NC8" s="372"/>
      <c r="ND8" s="372"/>
      <c r="NE8" s="372"/>
      <c r="NF8" s="372"/>
      <c r="NG8" s="372"/>
      <c r="NH8" s="372"/>
      <c r="NI8" s="372"/>
      <c r="NJ8" s="372"/>
      <c r="NK8" s="372"/>
      <c r="NL8" s="372"/>
      <c r="NM8" s="372"/>
      <c r="NN8" s="372"/>
      <c r="NO8" s="372"/>
      <c r="NP8" s="372"/>
      <c r="NQ8" s="372"/>
      <c r="NR8" s="372"/>
      <c r="NS8" s="372"/>
      <c r="NT8" s="372"/>
      <c r="NU8" s="372"/>
      <c r="NV8" s="372"/>
      <c r="NW8" s="372"/>
      <c r="NX8" s="372"/>
      <c r="NY8" s="372"/>
      <c r="NZ8" s="372"/>
      <c r="OA8" s="372"/>
      <c r="OB8" s="372"/>
      <c r="OC8" s="372"/>
      <c r="OD8" s="372"/>
      <c r="OE8" s="372"/>
      <c r="OF8" s="372"/>
      <c r="OG8" s="372"/>
      <c r="OH8" s="372"/>
      <c r="OI8" s="372"/>
      <c r="OJ8" s="372"/>
      <c r="OK8" s="372"/>
      <c r="OL8" s="372"/>
      <c r="OM8" s="372"/>
      <c r="ON8" s="372"/>
      <c r="OO8" s="372"/>
      <c r="OP8" s="372"/>
      <c r="OQ8" s="372"/>
      <c r="OR8" s="372"/>
      <c r="OS8" s="372"/>
      <c r="OT8" s="372"/>
      <c r="OU8" s="372"/>
      <c r="OV8" s="372"/>
      <c r="OW8" s="372"/>
      <c r="OX8" s="372"/>
      <c r="OY8" s="372"/>
      <c r="OZ8" s="372"/>
      <c r="PA8" s="372"/>
      <c r="PB8" s="372"/>
      <c r="PC8" s="372"/>
      <c r="PD8" s="372"/>
      <c r="PE8" s="372"/>
      <c r="PF8" s="372"/>
      <c r="PG8" s="372"/>
      <c r="PH8" s="372"/>
      <c r="PI8" s="372"/>
      <c r="PJ8" s="372"/>
      <c r="PK8" s="372"/>
      <c r="PL8" s="372"/>
      <c r="PM8" s="372"/>
      <c r="PN8" s="372"/>
      <c r="PO8" s="372"/>
      <c r="PP8" s="372"/>
      <c r="PQ8" s="372"/>
      <c r="PR8" s="372"/>
      <c r="PS8" s="372"/>
      <c r="PT8" s="372"/>
      <c r="PU8" s="372"/>
      <c r="PV8" s="372"/>
      <c r="PW8" s="372"/>
      <c r="PX8" s="372"/>
      <c r="PY8" s="372"/>
      <c r="PZ8" s="372"/>
      <c r="QA8" s="372"/>
      <c r="QB8" s="372"/>
      <c r="QC8" s="372"/>
      <c r="QD8" s="372"/>
      <c r="QE8" s="372"/>
      <c r="QF8" s="372"/>
      <c r="QG8" s="372"/>
      <c r="QH8" s="372"/>
      <c r="QI8" s="372"/>
      <c r="QJ8" s="372"/>
      <c r="QK8" s="372"/>
      <c r="QL8" s="372"/>
      <c r="QM8" s="372"/>
      <c r="QN8" s="372"/>
      <c r="QO8" s="372"/>
      <c r="QP8" s="372"/>
      <c r="QQ8" s="372"/>
      <c r="QR8" s="372"/>
      <c r="QS8" s="372"/>
      <c r="QT8" s="372"/>
      <c r="QU8" s="372"/>
      <c r="QV8" s="372"/>
      <c r="QW8" s="372"/>
      <c r="QX8" s="372"/>
      <c r="QY8" s="372"/>
      <c r="QZ8" s="372"/>
      <c r="RA8" s="372"/>
      <c r="RB8" s="372"/>
      <c r="RC8" s="372"/>
      <c r="RD8" s="372"/>
      <c r="RE8" s="372"/>
      <c r="RF8" s="372"/>
      <c r="RG8" s="372"/>
      <c r="RH8" s="372"/>
      <c r="RI8" s="372"/>
      <c r="RJ8" s="372"/>
      <c r="RK8" s="372"/>
      <c r="RL8" s="372"/>
      <c r="RM8" s="372"/>
      <c r="RN8" s="372"/>
      <c r="RO8" s="372"/>
      <c r="RP8" s="372"/>
      <c r="RQ8" s="372"/>
      <c r="RR8" s="372"/>
      <c r="RS8" s="372"/>
      <c r="RT8" s="372"/>
      <c r="RU8" s="372"/>
      <c r="RV8" s="372"/>
      <c r="RW8" s="372"/>
      <c r="RX8" s="372"/>
      <c r="RY8" s="372"/>
      <c r="RZ8" s="372"/>
      <c r="SA8" s="372"/>
      <c r="SB8" s="372"/>
      <c r="SC8" s="372"/>
      <c r="SD8" s="372"/>
      <c r="SE8" s="372"/>
      <c r="SF8" s="372"/>
      <c r="SG8" s="372"/>
      <c r="SH8" s="372"/>
      <c r="SI8" s="372"/>
      <c r="SJ8" s="372"/>
      <c r="SK8" s="372"/>
      <c r="SL8" s="372"/>
      <c r="SM8" s="372"/>
      <c r="SN8" s="372"/>
      <c r="SO8" s="372"/>
      <c r="SP8" s="372"/>
      <c r="SQ8" s="372"/>
      <c r="SR8" s="372"/>
      <c r="SS8" s="372"/>
      <c r="ST8" s="372"/>
      <c r="SU8" s="372"/>
      <c r="SV8" s="372"/>
      <c r="SW8" s="372"/>
      <c r="SX8" s="372"/>
      <c r="SY8" s="372"/>
      <c r="SZ8" s="372"/>
      <c r="TA8" s="372"/>
      <c r="TB8" s="372"/>
      <c r="TC8" s="372"/>
      <c r="TD8" s="372"/>
      <c r="TE8" s="372"/>
      <c r="TF8" s="372"/>
      <c r="TG8" s="372"/>
      <c r="TH8" s="372"/>
      <c r="TI8" s="372"/>
      <c r="TJ8" s="372"/>
      <c r="TK8" s="372"/>
      <c r="TL8" s="372"/>
      <c r="TM8" s="372"/>
      <c r="TN8" s="372"/>
      <c r="TO8" s="372"/>
      <c r="TP8" s="372"/>
      <c r="TQ8" s="372"/>
      <c r="TR8" s="372"/>
      <c r="TS8" s="372"/>
      <c r="TT8" s="372"/>
      <c r="TU8" s="372"/>
      <c r="TV8" s="372"/>
      <c r="TW8" s="372"/>
      <c r="TX8" s="372"/>
      <c r="TY8" s="372"/>
      <c r="TZ8" s="372"/>
      <c r="UA8" s="372"/>
      <c r="UB8" s="372"/>
      <c r="UC8" s="372"/>
      <c r="UD8" s="372"/>
      <c r="UE8" s="372"/>
      <c r="UF8" s="372"/>
      <c r="UG8" s="372"/>
      <c r="UH8" s="372"/>
      <c r="UI8" s="372"/>
      <c r="UJ8" s="372"/>
      <c r="UK8" s="372"/>
      <c r="UL8" s="372"/>
      <c r="UM8" s="372"/>
      <c r="UN8" s="372"/>
      <c r="UO8" s="372"/>
      <c r="UP8" s="372"/>
      <c r="UQ8" s="372"/>
      <c r="UR8" s="372"/>
      <c r="US8" s="372"/>
      <c r="UT8" s="372"/>
      <c r="UU8" s="372"/>
      <c r="UV8" s="372"/>
      <c r="UW8" s="372"/>
      <c r="UX8" s="372"/>
      <c r="UY8" s="372"/>
      <c r="UZ8" s="372"/>
      <c r="VA8" s="372"/>
      <c r="VB8" s="372"/>
      <c r="VC8" s="372"/>
      <c r="VD8" s="372"/>
      <c r="VE8" s="372"/>
      <c r="VF8" s="372"/>
      <c r="VG8" s="372"/>
      <c r="VH8" s="372"/>
      <c r="VI8" s="372"/>
      <c r="VJ8" s="372"/>
      <c r="VK8" s="372"/>
      <c r="VL8" s="372"/>
      <c r="VM8" s="372"/>
      <c r="VN8" s="372"/>
      <c r="VO8" s="372"/>
      <c r="VP8" s="372"/>
      <c r="VQ8" s="372"/>
      <c r="VR8" s="372"/>
      <c r="VS8" s="372"/>
      <c r="VT8" s="372"/>
      <c r="VU8" s="372"/>
      <c r="VV8" s="372"/>
      <c r="VW8" s="372"/>
      <c r="VX8" s="372"/>
      <c r="VY8" s="372"/>
      <c r="VZ8" s="372"/>
      <c r="WA8" s="372"/>
      <c r="WB8" s="372"/>
      <c r="WC8" s="372"/>
      <c r="WD8" s="372"/>
      <c r="WE8" s="372"/>
      <c r="WF8" s="372"/>
      <c r="WG8" s="372"/>
      <c r="WH8" s="372"/>
      <c r="WI8" s="372"/>
      <c r="WJ8" s="372"/>
      <c r="WK8" s="372"/>
      <c r="WL8" s="372"/>
      <c r="WM8" s="372"/>
      <c r="WN8" s="372"/>
      <c r="WO8" s="372"/>
      <c r="WP8" s="372"/>
      <c r="WQ8" s="372"/>
      <c r="WR8" s="372"/>
      <c r="WS8" s="372"/>
      <c r="WT8" s="372"/>
      <c r="WU8" s="372"/>
      <c r="WV8" s="372"/>
      <c r="WW8" s="372"/>
      <c r="WX8" s="372"/>
      <c r="WY8" s="372"/>
      <c r="WZ8" s="372"/>
      <c r="XA8" s="372"/>
      <c r="XB8" s="372"/>
      <c r="XC8" s="372"/>
      <c r="XD8" s="372"/>
      <c r="XE8" s="372"/>
      <c r="XF8" s="372"/>
      <c r="XG8" s="372"/>
      <c r="XH8" s="372"/>
      <c r="XI8" s="372"/>
      <c r="XJ8" s="372"/>
      <c r="XK8" s="372"/>
      <c r="XL8" s="372"/>
      <c r="XM8" s="372"/>
      <c r="XN8" s="372"/>
      <c r="XO8" s="372"/>
      <c r="XP8" s="372"/>
      <c r="XQ8" s="372"/>
      <c r="XR8" s="372"/>
      <c r="XS8" s="372"/>
      <c r="XT8" s="372"/>
      <c r="XU8" s="372"/>
      <c r="XV8" s="372"/>
      <c r="XW8" s="372"/>
      <c r="XX8" s="372"/>
      <c r="XY8" s="372"/>
      <c r="XZ8" s="372"/>
      <c r="YA8" s="372"/>
      <c r="YB8" s="372"/>
      <c r="YC8" s="372"/>
      <c r="YD8" s="372"/>
      <c r="YE8" s="372"/>
      <c r="YF8" s="372"/>
      <c r="YG8" s="372"/>
      <c r="YH8" s="372"/>
      <c r="YI8" s="372"/>
      <c r="YJ8" s="372"/>
      <c r="YK8" s="372"/>
      <c r="YL8" s="372"/>
      <c r="YM8" s="372"/>
      <c r="YN8" s="372"/>
      <c r="YO8" s="372"/>
      <c r="YP8" s="372"/>
      <c r="YQ8" s="372"/>
      <c r="YR8" s="372"/>
      <c r="YS8" s="372"/>
      <c r="YT8" s="372"/>
      <c r="YU8" s="372"/>
      <c r="YV8" s="372"/>
      <c r="YW8" s="372"/>
      <c r="YX8" s="372"/>
      <c r="YY8" s="372"/>
      <c r="YZ8" s="372"/>
      <c r="ZA8" s="372"/>
      <c r="ZB8" s="372"/>
      <c r="ZC8" s="372"/>
      <c r="ZD8" s="372"/>
      <c r="ZE8" s="372"/>
      <c r="ZF8" s="372"/>
      <c r="ZG8" s="372"/>
      <c r="ZH8" s="372"/>
      <c r="ZI8" s="372"/>
      <c r="ZJ8" s="372"/>
      <c r="ZK8" s="372"/>
      <c r="ZL8" s="372"/>
      <c r="ZM8" s="372"/>
      <c r="ZN8" s="372"/>
      <c r="ZO8" s="372"/>
      <c r="ZP8" s="372"/>
      <c r="ZQ8" s="372"/>
      <c r="ZR8" s="372"/>
      <c r="ZS8" s="372"/>
      <c r="ZT8" s="372"/>
      <c r="ZU8" s="372"/>
      <c r="ZV8" s="372"/>
      <c r="ZW8" s="372"/>
      <c r="ZX8" s="372"/>
      <c r="ZY8" s="372"/>
      <c r="ZZ8" s="372"/>
      <c r="AAA8" s="372"/>
      <c r="AAB8" s="372"/>
      <c r="AAC8" s="372"/>
      <c r="AAD8" s="372"/>
      <c r="AAE8" s="372"/>
      <c r="AAF8" s="372"/>
      <c r="AAG8" s="372"/>
      <c r="AAH8" s="372"/>
      <c r="AAI8" s="372"/>
      <c r="AAJ8" s="372"/>
      <c r="AAK8" s="372"/>
      <c r="AAL8" s="372"/>
      <c r="AAM8" s="372"/>
      <c r="AAN8" s="372"/>
      <c r="AAO8" s="372"/>
      <c r="AAP8" s="372"/>
      <c r="AAQ8" s="372"/>
      <c r="AAR8" s="372"/>
      <c r="AAS8" s="372"/>
      <c r="AAT8" s="372"/>
      <c r="AAU8" s="372"/>
      <c r="AAV8" s="372"/>
      <c r="AAW8" s="372"/>
      <c r="AAX8" s="372"/>
      <c r="AAY8" s="372"/>
      <c r="AAZ8" s="372"/>
      <c r="ABA8" s="372"/>
      <c r="ABB8" s="372"/>
      <c r="ABC8" s="372"/>
      <c r="ABD8" s="372"/>
      <c r="ABE8" s="372"/>
      <c r="ABF8" s="372"/>
      <c r="ABG8" s="372"/>
      <c r="ABH8" s="372"/>
      <c r="ABI8" s="372"/>
      <c r="ABJ8" s="372"/>
      <c r="ABK8" s="372"/>
      <c r="ABL8" s="372"/>
      <c r="ABM8" s="372"/>
      <c r="ABN8" s="372"/>
      <c r="ABO8" s="372"/>
      <c r="ABP8" s="372"/>
      <c r="ABQ8" s="372"/>
      <c r="ABR8" s="372"/>
      <c r="ABS8" s="372"/>
      <c r="ABT8" s="372"/>
      <c r="ABU8" s="372"/>
      <c r="ABV8" s="372"/>
      <c r="ABW8" s="372"/>
      <c r="ABX8" s="372"/>
      <c r="ABY8" s="372"/>
      <c r="ABZ8" s="372"/>
      <c r="ACA8" s="372"/>
      <c r="ACB8" s="372"/>
      <c r="ACC8" s="372"/>
      <c r="ACD8" s="372"/>
      <c r="ACE8" s="372"/>
      <c r="ACF8" s="372"/>
      <c r="ACG8" s="372"/>
      <c r="ACH8" s="372"/>
      <c r="ACI8" s="372"/>
      <c r="ACJ8" s="372"/>
      <c r="ACK8" s="372"/>
      <c r="ACL8" s="372"/>
      <c r="ACM8" s="372"/>
      <c r="ACN8" s="372"/>
      <c r="ACO8" s="372"/>
      <c r="ACP8" s="372"/>
      <c r="ACQ8" s="372"/>
      <c r="ACR8" s="372"/>
      <c r="ACS8" s="372"/>
      <c r="ACT8" s="372"/>
      <c r="ACU8" s="372"/>
      <c r="ACV8" s="372"/>
      <c r="ACW8" s="372"/>
      <c r="ACX8" s="372"/>
      <c r="ACY8" s="372"/>
      <c r="ACZ8" s="372"/>
      <c r="ADA8" s="372"/>
      <c r="ADB8" s="372"/>
      <c r="ADC8" s="372"/>
      <c r="ADD8" s="372"/>
      <c r="ADE8" s="372"/>
      <c r="ADF8" s="372"/>
      <c r="ADG8" s="372"/>
      <c r="ADH8" s="372"/>
      <c r="ADI8" s="372"/>
      <c r="ADJ8" s="372"/>
      <c r="ADK8" s="372"/>
      <c r="ADL8" s="372"/>
      <c r="ADM8" s="372"/>
      <c r="ADN8" s="372"/>
      <c r="ADO8" s="372"/>
      <c r="ADP8" s="372"/>
      <c r="ADQ8" s="372"/>
      <c r="ADR8" s="372"/>
      <c r="ADS8" s="372"/>
      <c r="ADT8" s="372"/>
      <c r="ADU8" s="372"/>
      <c r="ADV8" s="372"/>
      <c r="ADW8" s="372"/>
      <c r="ADX8" s="372"/>
      <c r="ADY8" s="372"/>
      <c r="ADZ8" s="372"/>
      <c r="AEA8" s="372"/>
      <c r="AEB8" s="372"/>
      <c r="AEC8" s="372"/>
      <c r="AED8" s="372"/>
      <c r="AEE8" s="372"/>
      <c r="AEF8" s="372"/>
      <c r="AEG8" s="372"/>
      <c r="AEH8" s="372"/>
      <c r="AEI8" s="372"/>
      <c r="AEJ8" s="372"/>
      <c r="AEK8" s="372"/>
      <c r="AEL8" s="372"/>
      <c r="AEM8" s="372"/>
      <c r="AEN8" s="372"/>
      <c r="AEO8" s="372"/>
      <c r="AEP8" s="372"/>
      <c r="AEQ8" s="372"/>
      <c r="AER8" s="372"/>
      <c r="AES8" s="372"/>
      <c r="AET8" s="372"/>
      <c r="AEU8" s="372"/>
      <c r="AEV8" s="372"/>
      <c r="AEW8" s="372"/>
      <c r="AEX8" s="372"/>
      <c r="AEY8" s="372"/>
      <c r="AEZ8" s="372"/>
      <c r="AFA8" s="372"/>
      <c r="AFB8" s="372"/>
      <c r="AFC8" s="372"/>
      <c r="AFD8" s="372"/>
      <c r="AFE8" s="372"/>
      <c r="AFF8" s="372"/>
      <c r="AFG8" s="372"/>
      <c r="AFH8" s="372"/>
      <c r="AFI8" s="372"/>
      <c r="AFJ8" s="372"/>
      <c r="AFK8" s="372"/>
      <c r="AFL8" s="372"/>
      <c r="AFM8" s="372"/>
      <c r="AFN8" s="372"/>
      <c r="AFO8" s="372"/>
      <c r="AFP8" s="372"/>
      <c r="AFQ8" s="372"/>
      <c r="AFR8" s="372"/>
      <c r="AFS8" s="372"/>
      <c r="AFT8" s="372"/>
      <c r="AFU8" s="372"/>
      <c r="AFV8" s="372"/>
      <c r="AFW8" s="372"/>
      <c r="AFX8" s="372"/>
      <c r="AFY8" s="372"/>
      <c r="AFZ8" s="372"/>
      <c r="AGA8" s="372"/>
      <c r="AGB8" s="372"/>
      <c r="AGC8" s="372"/>
      <c r="AGD8" s="372"/>
      <c r="AGE8" s="372"/>
      <c r="AGF8" s="372"/>
      <c r="AGG8" s="372"/>
      <c r="AGH8" s="372"/>
      <c r="AGI8" s="372"/>
      <c r="AGJ8" s="372"/>
      <c r="AGK8" s="372"/>
      <c r="AGL8" s="372"/>
      <c r="AGM8" s="372"/>
      <c r="AGN8" s="372"/>
      <c r="AGO8" s="372"/>
      <c r="AGP8" s="372"/>
      <c r="AGQ8" s="372"/>
      <c r="AGR8" s="372"/>
      <c r="AGS8" s="372"/>
      <c r="AGT8" s="372"/>
      <c r="AGU8" s="372"/>
      <c r="AGV8" s="372"/>
      <c r="AGW8" s="372"/>
      <c r="AGX8" s="372"/>
      <c r="AGY8" s="372"/>
      <c r="AGZ8" s="372"/>
      <c r="AHA8" s="372"/>
      <c r="AHB8" s="372"/>
      <c r="AHC8" s="372"/>
      <c r="AHD8" s="372"/>
      <c r="AHE8" s="372"/>
      <c r="AHF8" s="372"/>
      <c r="AHG8" s="372"/>
      <c r="AHH8" s="372"/>
      <c r="AHI8" s="372"/>
      <c r="AHJ8" s="372"/>
      <c r="AHK8" s="372"/>
      <c r="AHL8" s="372"/>
      <c r="AHM8" s="372"/>
      <c r="AHN8" s="372"/>
      <c r="AHO8" s="372"/>
      <c r="AHP8" s="372"/>
      <c r="AHQ8" s="372"/>
      <c r="AHR8" s="372"/>
      <c r="AHS8" s="372"/>
      <c r="AHT8" s="372"/>
      <c r="AHU8" s="372"/>
      <c r="AHV8" s="372"/>
      <c r="AHW8" s="372"/>
      <c r="AHX8" s="372"/>
      <c r="AHY8" s="372"/>
      <c r="AHZ8" s="372"/>
      <c r="AIA8" s="372"/>
      <c r="AIB8" s="372"/>
      <c r="AIC8" s="372"/>
      <c r="AID8" s="372"/>
      <c r="AIE8" s="372"/>
      <c r="AIF8" s="372"/>
      <c r="AIG8" s="372"/>
      <c r="AIH8" s="372"/>
      <c r="AII8" s="372"/>
      <c r="AIJ8" s="372"/>
      <c r="AIK8" s="372"/>
      <c r="AIL8" s="372"/>
      <c r="AIM8" s="372"/>
      <c r="AIN8" s="372"/>
      <c r="AIO8" s="372"/>
      <c r="AIP8" s="372"/>
      <c r="AIQ8" s="372"/>
      <c r="AIR8" s="372"/>
      <c r="AIS8" s="372"/>
      <c r="AIT8" s="372"/>
      <c r="AIU8" s="372"/>
      <c r="AIV8" s="372"/>
      <c r="AIW8" s="372"/>
      <c r="AIX8" s="372"/>
      <c r="AIY8" s="372"/>
      <c r="AIZ8" s="372"/>
      <c r="AJA8" s="372"/>
      <c r="AJB8" s="372"/>
      <c r="AJC8" s="372"/>
      <c r="AJD8" s="372"/>
      <c r="AJE8" s="372"/>
      <c r="AJF8" s="372"/>
      <c r="AJG8" s="372"/>
      <c r="AJH8" s="372"/>
      <c r="AJI8" s="372"/>
      <c r="AJJ8" s="372"/>
      <c r="AJK8" s="372"/>
      <c r="AJL8" s="372"/>
      <c r="AJM8" s="372"/>
      <c r="AJN8" s="372"/>
      <c r="AJO8" s="372"/>
      <c r="AJP8" s="372"/>
      <c r="AJQ8" s="372"/>
      <c r="AJR8" s="372"/>
      <c r="AJS8" s="372"/>
      <c r="AJT8" s="372"/>
      <c r="AJU8" s="372"/>
      <c r="AJV8" s="372"/>
      <c r="AJW8" s="372"/>
      <c r="AJX8" s="372"/>
      <c r="AJY8" s="372"/>
      <c r="AJZ8" s="372"/>
      <c r="AKA8" s="372"/>
      <c r="AKB8" s="372"/>
      <c r="AKC8" s="372"/>
      <c r="AKD8" s="372"/>
      <c r="AKE8" s="372"/>
      <c r="AKF8" s="372"/>
      <c r="AKG8" s="372"/>
      <c r="AKH8" s="372"/>
      <c r="AKI8" s="372"/>
      <c r="AKJ8" s="372"/>
      <c r="AKK8" s="372"/>
      <c r="AKL8" s="372"/>
      <c r="AKM8" s="372"/>
      <c r="AKN8" s="372"/>
      <c r="AKO8" s="372"/>
      <c r="AKP8" s="372"/>
      <c r="AKQ8" s="372"/>
      <c r="AKR8" s="372"/>
      <c r="AKS8" s="372"/>
      <c r="AKT8" s="372"/>
      <c r="AKU8" s="372"/>
      <c r="AKV8" s="372"/>
      <c r="AKW8" s="372"/>
      <c r="AKX8" s="372"/>
      <c r="AKY8" s="372"/>
      <c r="AKZ8" s="372"/>
      <c r="ALA8" s="372"/>
      <c r="ALB8" s="372"/>
      <c r="ALC8" s="372"/>
      <c r="ALD8" s="372"/>
      <c r="ALE8" s="372"/>
      <c r="ALF8" s="372"/>
      <c r="ALG8" s="372"/>
      <c r="ALH8" s="372"/>
      <c r="ALI8" s="372"/>
      <c r="ALJ8" s="372"/>
      <c r="ALK8" s="372"/>
      <c r="ALL8" s="372"/>
      <c r="ALM8" s="372"/>
      <c r="ALN8" s="372"/>
      <c r="ALO8" s="372"/>
      <c r="ALP8" s="372"/>
      <c r="ALQ8" s="372"/>
      <c r="ALR8" s="372"/>
      <c r="ALS8" s="372"/>
      <c r="ALT8" s="372"/>
      <c r="ALU8" s="372"/>
      <c r="ALV8" s="372"/>
      <c r="ALW8" s="372"/>
      <c r="ALX8" s="372"/>
      <c r="ALY8" s="372"/>
      <c r="ALZ8" s="372"/>
      <c r="AMA8" s="372"/>
      <c r="AMB8" s="372"/>
      <c r="AMC8" s="372"/>
      <c r="AMD8" s="372"/>
      <c r="AME8" s="372"/>
      <c r="AMF8" s="372"/>
      <c r="AMG8" s="372"/>
      <c r="AMH8" s="372"/>
      <c r="AMI8" s="372"/>
      <c r="AMJ8" s="372"/>
      <c r="AMK8" s="372"/>
      <c r="AML8" s="372"/>
      <c r="AMM8" s="372"/>
      <c r="AMN8" s="372"/>
      <c r="AMO8" s="372"/>
      <c r="AMP8" s="372"/>
      <c r="AMQ8" s="372"/>
      <c r="AMR8" s="372"/>
      <c r="AMS8" s="372"/>
      <c r="AMT8" s="372"/>
      <c r="AMU8" s="372"/>
      <c r="AMV8" s="372"/>
      <c r="AMW8" s="372"/>
      <c r="AMX8" s="372"/>
      <c r="AMY8" s="372"/>
      <c r="AMZ8" s="372"/>
      <c r="ANA8" s="372"/>
      <c r="ANB8" s="372"/>
      <c r="ANC8" s="372"/>
      <c r="AND8" s="372"/>
      <c r="ANE8" s="372"/>
      <c r="ANF8" s="372"/>
      <c r="ANG8" s="372"/>
      <c r="ANH8" s="372"/>
      <c r="ANI8" s="372"/>
      <c r="ANJ8" s="372"/>
      <c r="ANK8" s="372"/>
      <c r="ANL8" s="372"/>
      <c r="ANM8" s="372"/>
      <c r="ANN8" s="372"/>
      <c r="ANO8" s="372"/>
      <c r="ANP8" s="372"/>
      <c r="ANQ8" s="372"/>
      <c r="ANR8" s="372"/>
      <c r="ANS8" s="372"/>
      <c r="ANT8" s="372"/>
      <c r="ANU8" s="372"/>
      <c r="ANV8" s="372"/>
      <c r="ANW8" s="372"/>
      <c r="ANX8" s="372"/>
      <c r="ANY8" s="372"/>
      <c r="ANZ8" s="372"/>
      <c r="AOA8" s="372"/>
      <c r="AOB8" s="372"/>
      <c r="AOC8" s="372"/>
      <c r="AOD8" s="372"/>
      <c r="AOE8" s="372"/>
      <c r="AOF8" s="372"/>
      <c r="AOG8" s="372"/>
      <c r="AOH8" s="372"/>
      <c r="AOI8" s="372"/>
      <c r="AOJ8" s="372"/>
      <c r="AOK8" s="372"/>
      <c r="AOL8" s="372"/>
      <c r="AOM8" s="372"/>
      <c r="AON8" s="372"/>
      <c r="AOO8" s="372"/>
      <c r="AOP8" s="372"/>
      <c r="AOQ8" s="372"/>
      <c r="AOR8" s="372"/>
      <c r="AOS8" s="372"/>
      <c r="AOT8" s="372"/>
      <c r="AOU8" s="372"/>
      <c r="AOV8" s="372"/>
      <c r="AOW8" s="372"/>
      <c r="AOX8" s="372"/>
      <c r="AOY8" s="372"/>
      <c r="AOZ8" s="372"/>
      <c r="APA8" s="372"/>
      <c r="APB8" s="372"/>
      <c r="APC8" s="372"/>
      <c r="APD8" s="372"/>
      <c r="APE8" s="372"/>
      <c r="APF8" s="372"/>
      <c r="APG8" s="372"/>
      <c r="APH8" s="372"/>
      <c r="API8" s="372"/>
      <c r="APJ8" s="372"/>
      <c r="APK8" s="372"/>
      <c r="APL8" s="372"/>
      <c r="APM8" s="372"/>
      <c r="APN8" s="372"/>
      <c r="APO8" s="372"/>
      <c r="APP8" s="372"/>
      <c r="APQ8" s="372"/>
      <c r="APR8" s="372"/>
      <c r="APS8" s="372"/>
      <c r="APT8" s="372"/>
      <c r="APU8" s="372"/>
      <c r="APV8" s="372"/>
      <c r="APW8" s="372"/>
      <c r="APX8" s="372"/>
      <c r="APY8" s="372"/>
      <c r="APZ8" s="372"/>
      <c r="AQA8" s="372"/>
      <c r="AQB8" s="372"/>
      <c r="AQC8" s="372"/>
      <c r="AQD8" s="372"/>
      <c r="AQE8" s="372"/>
      <c r="AQF8" s="372"/>
      <c r="AQG8" s="372"/>
      <c r="AQH8" s="372"/>
      <c r="AQI8" s="372"/>
      <c r="AQJ8" s="372"/>
      <c r="AQK8" s="372"/>
      <c r="AQL8" s="372"/>
      <c r="AQM8" s="372"/>
      <c r="AQN8" s="372"/>
      <c r="AQO8" s="372"/>
      <c r="AQP8" s="372"/>
      <c r="AQQ8" s="372"/>
      <c r="AQR8" s="372"/>
      <c r="AQS8" s="372"/>
      <c r="AQT8" s="372"/>
      <c r="AQU8" s="372"/>
      <c r="AQV8" s="372"/>
      <c r="AQW8" s="372"/>
      <c r="AQX8" s="372"/>
      <c r="AQY8" s="372"/>
      <c r="AQZ8" s="372"/>
      <c r="ARA8" s="372"/>
      <c r="ARB8" s="372"/>
      <c r="ARC8" s="372"/>
      <c r="ARD8" s="372"/>
      <c r="ARE8" s="372"/>
      <c r="ARF8" s="372"/>
      <c r="ARG8" s="372"/>
      <c r="ARH8" s="372"/>
      <c r="ARI8" s="372"/>
      <c r="ARJ8" s="372"/>
      <c r="ARK8" s="372"/>
      <c r="ARL8" s="372"/>
      <c r="ARM8" s="372"/>
      <c r="ARN8" s="372"/>
      <c r="ARO8" s="372"/>
      <c r="ARP8" s="372"/>
      <c r="ARQ8" s="372"/>
      <c r="ARR8" s="372"/>
      <c r="ARS8" s="372"/>
      <c r="ART8" s="372"/>
      <c r="ARU8" s="372"/>
      <c r="ARV8" s="372"/>
      <c r="ARW8" s="372"/>
      <c r="ARX8" s="372"/>
      <c r="ARY8" s="372"/>
      <c r="ARZ8" s="372"/>
      <c r="ASA8" s="372"/>
      <c r="ASB8" s="372"/>
      <c r="ASC8" s="372"/>
      <c r="ASD8" s="372"/>
      <c r="ASE8" s="372"/>
      <c r="ASF8" s="372"/>
      <c r="ASG8" s="372"/>
      <c r="ASH8" s="372"/>
      <c r="ASI8" s="372"/>
      <c r="ASJ8" s="372"/>
      <c r="ASK8" s="372"/>
      <c r="ASL8" s="372"/>
      <c r="ASM8" s="372"/>
      <c r="ASN8" s="372"/>
      <c r="ASO8" s="372"/>
      <c r="ASP8" s="372"/>
      <c r="ASQ8" s="372"/>
      <c r="ASR8" s="372"/>
      <c r="ASS8" s="372"/>
      <c r="AST8" s="372"/>
      <c r="ASU8" s="372"/>
      <c r="ASV8" s="372"/>
      <c r="ASW8" s="372"/>
      <c r="ASX8" s="372"/>
      <c r="ASY8" s="372"/>
      <c r="ASZ8" s="372"/>
      <c r="ATA8" s="372"/>
      <c r="ATB8" s="372"/>
      <c r="ATC8" s="372"/>
      <c r="ATD8" s="372"/>
      <c r="ATE8" s="372"/>
      <c r="ATF8" s="372"/>
      <c r="ATG8" s="372"/>
      <c r="ATH8" s="372"/>
      <c r="ATI8" s="372"/>
      <c r="ATJ8" s="372"/>
      <c r="ATK8" s="372"/>
      <c r="ATL8" s="372"/>
      <c r="ATM8" s="372"/>
      <c r="ATN8" s="372"/>
      <c r="ATO8" s="372"/>
      <c r="ATP8" s="372"/>
      <c r="ATQ8" s="372"/>
      <c r="ATR8" s="372"/>
      <c r="ATS8" s="372"/>
      <c r="ATT8" s="372"/>
      <c r="ATU8" s="372"/>
      <c r="ATV8" s="372"/>
      <c r="ATW8" s="372"/>
      <c r="ATX8" s="372"/>
      <c r="ATY8" s="372"/>
      <c r="ATZ8" s="372"/>
      <c r="AUA8" s="372"/>
      <c r="AUB8" s="372"/>
      <c r="AUC8" s="372"/>
      <c r="AUD8" s="372"/>
      <c r="AUE8" s="372"/>
      <c r="AUF8" s="372"/>
      <c r="AUG8" s="372"/>
      <c r="AUH8" s="372"/>
      <c r="AUI8" s="372"/>
      <c r="AUJ8" s="372"/>
      <c r="AUK8" s="372"/>
      <c r="AUL8" s="372"/>
      <c r="AUM8" s="372"/>
      <c r="AUN8" s="372"/>
      <c r="AUO8" s="372"/>
      <c r="AUP8" s="372"/>
      <c r="AUQ8" s="372"/>
      <c r="AUR8" s="372"/>
      <c r="AUS8" s="372"/>
      <c r="AUT8" s="372"/>
      <c r="AUU8" s="372"/>
      <c r="AUV8" s="372"/>
      <c r="AUW8" s="372"/>
      <c r="AUX8" s="372"/>
      <c r="AUY8" s="372"/>
      <c r="AUZ8" s="372"/>
      <c r="AVA8" s="372"/>
      <c r="AVB8" s="372"/>
      <c r="AVC8" s="372"/>
      <c r="AVD8" s="372"/>
      <c r="AVE8" s="372"/>
      <c r="AVF8" s="372"/>
      <c r="AVG8" s="372"/>
      <c r="AVH8" s="372"/>
      <c r="AVI8" s="372"/>
      <c r="AVJ8" s="372"/>
      <c r="AVK8" s="372"/>
      <c r="AVL8" s="372"/>
      <c r="AVM8" s="372"/>
      <c r="AVN8" s="372"/>
      <c r="AVO8" s="372"/>
      <c r="AVP8" s="372"/>
      <c r="AVQ8" s="372"/>
      <c r="AVR8" s="372"/>
      <c r="AVS8" s="372"/>
      <c r="AVT8" s="372"/>
      <c r="AVU8" s="372"/>
      <c r="AVV8" s="372"/>
      <c r="AVW8" s="372"/>
      <c r="AVX8" s="372"/>
      <c r="AVY8" s="372"/>
      <c r="AVZ8" s="372"/>
      <c r="AWA8" s="372"/>
      <c r="AWB8" s="372"/>
      <c r="AWC8" s="372"/>
      <c r="AWD8" s="372"/>
      <c r="AWE8" s="372"/>
      <c r="AWF8" s="372"/>
      <c r="AWG8" s="372"/>
      <c r="AWH8" s="372"/>
      <c r="AWI8" s="372"/>
      <c r="AWJ8" s="372"/>
      <c r="AWK8" s="372"/>
      <c r="AWL8" s="372"/>
      <c r="AWM8" s="372"/>
      <c r="AWN8" s="372"/>
      <c r="AWO8" s="372"/>
      <c r="AWP8" s="372"/>
      <c r="AWQ8" s="372"/>
      <c r="AWR8" s="372"/>
      <c r="AWS8" s="372"/>
      <c r="AWT8" s="372"/>
      <c r="AWU8" s="372"/>
      <c r="AWV8" s="372"/>
      <c r="AWW8" s="372"/>
      <c r="AWX8" s="372"/>
      <c r="AWY8" s="372"/>
      <c r="AWZ8" s="372"/>
      <c r="AXA8" s="372"/>
      <c r="AXB8" s="372"/>
      <c r="AXC8" s="372"/>
      <c r="AXD8" s="372"/>
      <c r="AXE8" s="372"/>
      <c r="AXF8" s="372"/>
      <c r="AXG8" s="372"/>
      <c r="AXH8" s="372"/>
      <c r="AXI8" s="372"/>
      <c r="AXJ8" s="372"/>
      <c r="AXK8" s="372"/>
      <c r="AXL8" s="372"/>
      <c r="AXM8" s="372"/>
      <c r="AXN8" s="372"/>
      <c r="AXO8" s="372"/>
      <c r="AXP8" s="372"/>
      <c r="AXQ8" s="372"/>
      <c r="AXR8" s="372"/>
      <c r="AXS8" s="372"/>
      <c r="AXT8" s="372"/>
      <c r="AXU8" s="372"/>
      <c r="AXV8" s="372"/>
      <c r="AXW8" s="372"/>
      <c r="AXX8" s="372"/>
      <c r="AXY8" s="372"/>
      <c r="AXZ8" s="372"/>
      <c r="AYA8" s="372"/>
      <c r="AYB8" s="372"/>
      <c r="AYC8" s="372"/>
      <c r="AYD8" s="372"/>
      <c r="AYE8" s="372"/>
      <c r="AYF8" s="372"/>
      <c r="AYG8" s="372"/>
      <c r="AYH8" s="372"/>
      <c r="AYI8" s="372"/>
      <c r="AYJ8" s="372"/>
      <c r="AYK8" s="372"/>
      <c r="AYL8" s="372"/>
      <c r="AYM8" s="372"/>
      <c r="AYN8" s="372"/>
      <c r="AYO8" s="372"/>
      <c r="AYP8" s="372"/>
      <c r="AYQ8" s="372"/>
      <c r="AYR8" s="372"/>
      <c r="AYS8" s="372"/>
      <c r="AYT8" s="372"/>
      <c r="AYU8" s="372"/>
      <c r="AYV8" s="372"/>
      <c r="AYW8" s="372"/>
      <c r="AYX8" s="372"/>
      <c r="AYY8" s="372"/>
      <c r="AYZ8" s="372"/>
      <c r="AZA8" s="372"/>
      <c r="AZB8" s="372"/>
      <c r="AZC8" s="372"/>
      <c r="AZD8" s="372"/>
      <c r="AZE8" s="372"/>
      <c r="AZF8" s="372"/>
      <c r="AZG8" s="372"/>
      <c r="AZH8" s="372"/>
      <c r="AZI8" s="372"/>
      <c r="AZJ8" s="372"/>
      <c r="AZK8" s="372"/>
      <c r="AZL8" s="372"/>
      <c r="AZM8" s="372"/>
      <c r="AZN8" s="372"/>
      <c r="AZO8" s="372"/>
      <c r="AZP8" s="372"/>
      <c r="AZQ8" s="372"/>
      <c r="AZR8" s="372"/>
      <c r="AZS8" s="372"/>
      <c r="AZT8" s="372"/>
      <c r="AZU8" s="372"/>
      <c r="AZV8" s="372"/>
      <c r="AZW8" s="372"/>
      <c r="AZX8" s="372"/>
      <c r="AZY8" s="372"/>
      <c r="AZZ8" s="372"/>
      <c r="BAA8" s="372"/>
      <c r="BAB8" s="372"/>
      <c r="BAC8" s="372"/>
      <c r="BAD8" s="372"/>
      <c r="BAE8" s="372"/>
      <c r="BAF8" s="372"/>
      <c r="BAG8" s="372"/>
      <c r="BAH8" s="372"/>
      <c r="BAI8" s="372"/>
      <c r="BAJ8" s="372"/>
      <c r="BAK8" s="372"/>
      <c r="BAL8" s="372"/>
      <c r="BAM8" s="372"/>
      <c r="BAN8" s="372"/>
      <c r="BAO8" s="372"/>
      <c r="BAP8" s="372"/>
      <c r="BAQ8" s="372"/>
      <c r="BAR8" s="372"/>
      <c r="BAS8" s="372"/>
      <c r="BAT8" s="372"/>
      <c r="BAU8" s="372"/>
      <c r="BAV8" s="372"/>
      <c r="BAW8" s="372"/>
      <c r="BAX8" s="372"/>
      <c r="BAY8" s="372"/>
      <c r="BAZ8" s="372"/>
      <c r="BBA8" s="372"/>
      <c r="BBB8" s="372"/>
      <c r="BBC8" s="372"/>
      <c r="BBD8" s="372"/>
      <c r="BBE8" s="372"/>
      <c r="BBF8" s="372"/>
      <c r="BBG8" s="372"/>
      <c r="BBH8" s="372"/>
      <c r="BBI8" s="372"/>
      <c r="BBJ8" s="372"/>
      <c r="BBK8" s="372"/>
      <c r="BBL8" s="372"/>
      <c r="BBM8" s="372"/>
      <c r="BBN8" s="372"/>
      <c r="BBO8" s="372"/>
      <c r="BBP8" s="372"/>
      <c r="BBQ8" s="372"/>
      <c r="BBR8" s="372"/>
      <c r="BBS8" s="372"/>
      <c r="BBT8" s="372"/>
      <c r="BBU8" s="372"/>
      <c r="BBV8" s="372"/>
      <c r="BBW8" s="372"/>
      <c r="BBX8" s="372"/>
      <c r="BBY8" s="372"/>
      <c r="BBZ8" s="372"/>
      <c r="BCA8" s="372"/>
      <c r="BCB8" s="372"/>
      <c r="BCC8" s="372"/>
      <c r="BCD8" s="372"/>
      <c r="BCE8" s="372"/>
      <c r="BCF8" s="372"/>
      <c r="BCG8" s="372"/>
      <c r="BCH8" s="372"/>
      <c r="BCI8" s="372"/>
      <c r="BCJ8" s="372"/>
      <c r="BCK8" s="372"/>
      <c r="BCL8" s="372"/>
      <c r="BCM8" s="372"/>
      <c r="BCN8" s="372"/>
      <c r="BCO8" s="372"/>
      <c r="BCP8" s="372"/>
      <c r="BCQ8" s="372"/>
      <c r="BCR8" s="372"/>
      <c r="BCS8" s="372"/>
      <c r="BCT8" s="372"/>
      <c r="BCU8" s="372"/>
      <c r="BCV8" s="372"/>
      <c r="BCW8" s="372"/>
      <c r="BCX8" s="372"/>
      <c r="BCY8" s="372"/>
      <c r="BCZ8" s="372"/>
      <c r="BDA8" s="372"/>
      <c r="BDB8" s="372"/>
      <c r="BDC8" s="372"/>
      <c r="BDD8" s="372"/>
      <c r="BDE8" s="372"/>
      <c r="BDF8" s="372"/>
      <c r="BDG8" s="372"/>
      <c r="BDH8" s="372"/>
      <c r="BDI8" s="372"/>
      <c r="BDJ8" s="372"/>
      <c r="BDK8" s="372"/>
      <c r="BDL8" s="372"/>
      <c r="BDM8" s="372"/>
      <c r="BDN8" s="372"/>
      <c r="BDO8" s="372"/>
      <c r="BDP8" s="372"/>
      <c r="BDQ8" s="372"/>
      <c r="BDR8" s="372"/>
      <c r="BDS8" s="372"/>
      <c r="BDT8" s="372"/>
      <c r="BDU8" s="372"/>
      <c r="BDV8" s="372"/>
      <c r="BDW8" s="372"/>
      <c r="BDX8" s="372"/>
      <c r="BDY8" s="372"/>
      <c r="BDZ8" s="372"/>
      <c r="BEA8" s="372"/>
      <c r="BEB8" s="372"/>
      <c r="BEC8" s="372"/>
      <c r="BED8" s="372"/>
      <c r="BEE8" s="372"/>
      <c r="BEF8" s="372"/>
      <c r="BEG8" s="372"/>
      <c r="BEH8" s="372"/>
      <c r="BEI8" s="372"/>
      <c r="BEJ8" s="372"/>
      <c r="BEK8" s="372"/>
      <c r="BEL8" s="372"/>
      <c r="BEM8" s="372"/>
      <c r="BEN8" s="372"/>
      <c r="BEO8" s="372"/>
      <c r="BEP8" s="372"/>
      <c r="BEQ8" s="372"/>
      <c r="BER8" s="372"/>
      <c r="BES8" s="372"/>
      <c r="BET8" s="372"/>
      <c r="BEU8" s="372"/>
      <c r="BEV8" s="372"/>
      <c r="BEW8" s="372"/>
      <c r="BEX8" s="372"/>
      <c r="BEY8" s="372"/>
      <c r="BEZ8" s="372"/>
      <c r="BFA8" s="372"/>
      <c r="BFB8" s="372"/>
      <c r="BFC8" s="372"/>
      <c r="BFD8" s="372"/>
      <c r="BFE8" s="372"/>
      <c r="BFF8" s="372"/>
      <c r="BFG8" s="372"/>
      <c r="BFH8" s="372"/>
      <c r="BFI8" s="372"/>
      <c r="BFJ8" s="372"/>
      <c r="BFK8" s="372"/>
      <c r="BFL8" s="372"/>
      <c r="BFM8" s="372"/>
      <c r="BFN8" s="372"/>
      <c r="BFO8" s="372"/>
      <c r="BFP8" s="372"/>
      <c r="BFQ8" s="372"/>
      <c r="BFR8" s="372"/>
      <c r="BFS8" s="372"/>
      <c r="BFT8" s="372"/>
      <c r="BFU8" s="372"/>
      <c r="BFV8" s="372"/>
      <c r="BFW8" s="372"/>
      <c r="BFX8" s="372"/>
      <c r="BFY8" s="372"/>
      <c r="BFZ8" s="372"/>
      <c r="BGA8" s="372"/>
      <c r="BGB8" s="372"/>
      <c r="BGC8" s="372"/>
      <c r="BGD8" s="372"/>
      <c r="BGE8" s="372"/>
      <c r="BGF8" s="372"/>
      <c r="BGG8" s="372"/>
      <c r="BGH8" s="372"/>
      <c r="BGI8" s="372"/>
      <c r="BGJ8" s="372"/>
      <c r="BGK8" s="372"/>
      <c r="BGL8" s="372"/>
      <c r="BGM8" s="372"/>
      <c r="BGN8" s="372"/>
      <c r="BGO8" s="372"/>
      <c r="BGP8" s="372"/>
      <c r="BGQ8" s="372"/>
      <c r="BGR8" s="372"/>
      <c r="BGS8" s="372"/>
      <c r="BGT8" s="372"/>
      <c r="BGU8" s="372"/>
      <c r="BGV8" s="372"/>
      <c r="BGW8" s="372"/>
      <c r="BGX8" s="372"/>
      <c r="BGY8" s="372"/>
      <c r="BGZ8" s="372"/>
      <c r="BHA8" s="372"/>
      <c r="BHB8" s="372"/>
      <c r="BHC8" s="372"/>
      <c r="BHD8" s="372"/>
      <c r="BHE8" s="372"/>
      <c r="BHF8" s="372"/>
      <c r="BHG8" s="372"/>
      <c r="BHH8" s="372"/>
      <c r="BHI8" s="372"/>
      <c r="BHJ8" s="372"/>
      <c r="BHK8" s="372"/>
      <c r="BHL8" s="372"/>
      <c r="BHM8" s="372"/>
      <c r="BHN8" s="372"/>
      <c r="BHO8" s="372"/>
      <c r="BHP8" s="372"/>
      <c r="BHQ8" s="372"/>
      <c r="BHR8" s="372"/>
      <c r="BHS8" s="372"/>
      <c r="BHT8" s="372"/>
      <c r="BHU8" s="372"/>
      <c r="BHV8" s="372"/>
      <c r="BHW8" s="372"/>
      <c r="BHX8" s="372"/>
      <c r="BHY8" s="372"/>
      <c r="BHZ8" s="372"/>
      <c r="BIA8" s="372"/>
      <c r="BIB8" s="372"/>
      <c r="BIC8" s="372"/>
      <c r="BID8" s="372"/>
      <c r="BIE8" s="372"/>
      <c r="BIF8" s="372"/>
      <c r="BIG8" s="372"/>
      <c r="BIH8" s="372"/>
      <c r="BII8" s="372"/>
      <c r="BIJ8" s="372"/>
      <c r="BIK8" s="372"/>
      <c r="BIL8" s="372"/>
      <c r="BIM8" s="372"/>
      <c r="BIN8" s="372"/>
      <c r="BIO8" s="372"/>
      <c r="BIP8" s="372"/>
      <c r="BIQ8" s="372"/>
      <c r="BIR8" s="372"/>
      <c r="BIS8" s="372"/>
      <c r="BIT8" s="372"/>
      <c r="BIU8" s="372"/>
      <c r="BIV8" s="372"/>
      <c r="BIW8" s="372"/>
      <c r="BIX8" s="372"/>
      <c r="BIY8" s="372"/>
      <c r="BIZ8" s="372"/>
      <c r="BJA8" s="372"/>
      <c r="BJB8" s="372"/>
      <c r="BJC8" s="372"/>
      <c r="BJD8" s="372"/>
      <c r="BJE8" s="372"/>
      <c r="BJF8" s="372"/>
      <c r="BJG8" s="372"/>
      <c r="BJH8" s="372"/>
      <c r="BJI8" s="372"/>
      <c r="BJJ8" s="372"/>
      <c r="BJK8" s="372"/>
      <c r="BJL8" s="372"/>
      <c r="BJM8" s="372"/>
      <c r="BJN8" s="372"/>
      <c r="BJO8" s="372"/>
      <c r="BJP8" s="372"/>
      <c r="BJQ8" s="372"/>
      <c r="BJR8" s="372"/>
      <c r="BJS8" s="372"/>
      <c r="BJT8" s="372"/>
      <c r="BJU8" s="372"/>
      <c r="BJV8" s="372"/>
      <c r="BJW8" s="372"/>
      <c r="BJX8" s="372"/>
      <c r="BJY8" s="372"/>
      <c r="BJZ8" s="372"/>
      <c r="BKA8" s="372"/>
      <c r="BKB8" s="372"/>
      <c r="BKC8" s="372"/>
      <c r="BKD8" s="372"/>
      <c r="BKE8" s="372"/>
      <c r="BKF8" s="372"/>
      <c r="BKG8" s="372"/>
      <c r="BKH8" s="372"/>
      <c r="BKI8" s="372"/>
      <c r="BKJ8" s="372"/>
      <c r="BKK8" s="372"/>
      <c r="BKL8" s="372"/>
      <c r="BKM8" s="372"/>
      <c r="BKN8" s="372"/>
      <c r="BKO8" s="372"/>
      <c r="BKP8" s="372"/>
      <c r="BKQ8" s="372"/>
      <c r="BKR8" s="372"/>
      <c r="BKS8" s="372"/>
      <c r="BKT8" s="372"/>
      <c r="BKU8" s="372"/>
      <c r="BKV8" s="372"/>
      <c r="BKW8" s="372"/>
      <c r="BKX8" s="372"/>
      <c r="BKY8" s="372"/>
      <c r="BKZ8" s="372"/>
      <c r="BLA8" s="372"/>
      <c r="BLB8" s="372"/>
      <c r="BLC8" s="372"/>
      <c r="BLD8" s="372"/>
      <c r="BLE8" s="372"/>
      <c r="BLF8" s="372"/>
      <c r="BLG8" s="372"/>
      <c r="BLH8" s="372"/>
      <c r="BLI8" s="372"/>
      <c r="BLJ8" s="372"/>
      <c r="BLK8" s="372"/>
      <c r="BLL8" s="372"/>
      <c r="BLM8" s="372"/>
      <c r="BLN8" s="372"/>
      <c r="BLO8" s="372"/>
      <c r="BLP8" s="372"/>
      <c r="BLQ8" s="372"/>
      <c r="BLR8" s="372"/>
      <c r="BLS8" s="372"/>
      <c r="BLT8" s="372"/>
      <c r="BLU8" s="372"/>
      <c r="BLV8" s="372"/>
      <c r="BLW8" s="372"/>
      <c r="BLX8" s="372"/>
      <c r="BLY8" s="372"/>
      <c r="BLZ8" s="372"/>
      <c r="BMA8" s="372"/>
      <c r="BMB8" s="372"/>
      <c r="BMC8" s="372"/>
      <c r="BMD8" s="372"/>
      <c r="BME8" s="372"/>
      <c r="BMF8" s="372"/>
      <c r="BMG8" s="372"/>
      <c r="BMH8" s="372"/>
      <c r="BMI8" s="372"/>
      <c r="BMJ8" s="372"/>
      <c r="BMK8" s="372"/>
      <c r="BML8" s="372"/>
      <c r="BMM8" s="372"/>
      <c r="BMN8" s="372"/>
      <c r="BMO8" s="372"/>
      <c r="BMP8" s="372"/>
      <c r="BMQ8" s="372"/>
      <c r="BMR8" s="372"/>
      <c r="BMS8" s="372"/>
      <c r="BMT8" s="372"/>
      <c r="BMU8" s="372"/>
      <c r="BMV8" s="372"/>
      <c r="BMW8" s="372"/>
      <c r="BMX8" s="372"/>
      <c r="BMY8" s="372"/>
      <c r="BMZ8" s="372"/>
      <c r="BNA8" s="372"/>
      <c r="BNB8" s="372"/>
      <c r="BNC8" s="372"/>
      <c r="BND8" s="372"/>
      <c r="BNE8" s="372"/>
      <c r="BNF8" s="372"/>
      <c r="BNG8" s="372"/>
      <c r="BNH8" s="372"/>
      <c r="BNI8" s="372"/>
      <c r="BNJ8" s="372"/>
      <c r="BNK8" s="372"/>
      <c r="BNL8" s="372"/>
      <c r="BNM8" s="372"/>
      <c r="BNN8" s="372"/>
      <c r="BNO8" s="372"/>
      <c r="BNP8" s="372"/>
      <c r="BNQ8" s="372"/>
      <c r="BNR8" s="372"/>
      <c r="BNS8" s="372"/>
      <c r="BNT8" s="372"/>
      <c r="BNU8" s="372"/>
      <c r="BNV8" s="372"/>
      <c r="BNW8" s="372"/>
      <c r="BNX8" s="372"/>
      <c r="BNY8" s="372"/>
      <c r="BNZ8" s="372"/>
      <c r="BOA8" s="372"/>
      <c r="BOB8" s="372"/>
      <c r="BOC8" s="372"/>
      <c r="BOD8" s="372"/>
      <c r="BOE8" s="372"/>
      <c r="BOF8" s="372"/>
      <c r="BOG8" s="372"/>
      <c r="BOH8" s="372"/>
      <c r="BOI8" s="372"/>
      <c r="BOJ8" s="372"/>
      <c r="BOK8" s="372"/>
      <c r="BOL8" s="372"/>
      <c r="BOM8" s="372"/>
      <c r="BON8" s="372"/>
      <c r="BOO8" s="372"/>
      <c r="BOP8" s="372"/>
      <c r="BOQ8" s="372"/>
      <c r="BOR8" s="372"/>
      <c r="BOS8" s="372"/>
      <c r="BOT8" s="372"/>
      <c r="BOU8" s="372"/>
      <c r="BOV8" s="372"/>
      <c r="BOW8" s="372"/>
      <c r="BOX8" s="372"/>
      <c r="BOY8" s="372"/>
      <c r="BOZ8" s="372"/>
      <c r="BPA8" s="372"/>
      <c r="BPB8" s="372"/>
      <c r="BPC8" s="372"/>
      <c r="BPD8" s="372"/>
      <c r="BPE8" s="372"/>
      <c r="BPF8" s="372"/>
      <c r="BPG8" s="372"/>
      <c r="BPH8" s="372"/>
      <c r="BPI8" s="372"/>
      <c r="BPJ8" s="372"/>
      <c r="BPK8" s="372"/>
      <c r="BPL8" s="372"/>
      <c r="BPM8" s="372"/>
      <c r="BPN8" s="372"/>
      <c r="BPO8" s="372"/>
      <c r="BPP8" s="372"/>
      <c r="BPQ8" s="372"/>
      <c r="BPR8" s="372"/>
      <c r="BPS8" s="372"/>
      <c r="BPT8" s="372"/>
      <c r="BPU8" s="372"/>
      <c r="BPV8" s="372"/>
      <c r="BPW8" s="372"/>
      <c r="BPX8" s="372"/>
      <c r="BPY8" s="372"/>
      <c r="BPZ8" s="372"/>
      <c r="BQA8" s="372"/>
      <c r="BQB8" s="372"/>
      <c r="BQC8" s="372"/>
      <c r="BQD8" s="372"/>
      <c r="BQE8" s="372"/>
      <c r="BQF8" s="372"/>
      <c r="BQG8" s="372"/>
      <c r="BQH8" s="372"/>
      <c r="BQI8" s="372"/>
      <c r="BQJ8" s="372"/>
      <c r="BQK8" s="372"/>
      <c r="BQL8" s="372"/>
      <c r="BQM8" s="372"/>
      <c r="BQN8" s="372"/>
      <c r="BQO8" s="372"/>
      <c r="BQP8" s="372"/>
      <c r="BQQ8" s="372"/>
      <c r="BQR8" s="372"/>
      <c r="BQS8" s="372"/>
      <c r="BQT8" s="372"/>
      <c r="BQU8" s="372"/>
      <c r="BQV8" s="372"/>
      <c r="BQW8" s="372"/>
      <c r="BQX8" s="372"/>
      <c r="BQY8" s="372"/>
      <c r="BQZ8" s="372"/>
      <c r="BRA8" s="372"/>
      <c r="BRB8" s="372"/>
      <c r="BRC8" s="372"/>
      <c r="BRD8" s="372"/>
      <c r="BRE8" s="372"/>
      <c r="BRF8" s="372"/>
      <c r="BRG8" s="372"/>
      <c r="BRH8" s="372"/>
      <c r="BRI8" s="372"/>
      <c r="BRJ8" s="372"/>
      <c r="BRK8" s="372"/>
      <c r="BRL8" s="372"/>
      <c r="BRM8" s="372"/>
      <c r="BRN8" s="372"/>
      <c r="BRO8" s="372"/>
      <c r="BRP8" s="372"/>
      <c r="BRQ8" s="372"/>
      <c r="BRR8" s="372"/>
      <c r="BRS8" s="372"/>
      <c r="BRT8" s="372"/>
      <c r="BRU8" s="372"/>
      <c r="BRV8" s="372"/>
      <c r="BRW8" s="372"/>
      <c r="BRX8" s="372"/>
      <c r="BRY8" s="372"/>
      <c r="BRZ8" s="372"/>
      <c r="BSA8" s="372"/>
      <c r="BSB8" s="372"/>
      <c r="BSC8" s="372"/>
      <c r="BSD8" s="372"/>
      <c r="BSE8" s="372"/>
      <c r="BSF8" s="372"/>
      <c r="BSG8" s="372"/>
      <c r="BSH8" s="372"/>
      <c r="BSI8" s="372"/>
      <c r="BSJ8" s="372"/>
      <c r="BSK8" s="372"/>
      <c r="BSL8" s="372"/>
      <c r="BSM8" s="372"/>
      <c r="BSN8" s="372"/>
      <c r="BSO8" s="372"/>
      <c r="BSP8" s="372"/>
      <c r="BSQ8" s="372"/>
      <c r="BSR8" s="372"/>
      <c r="BSS8" s="372"/>
      <c r="BST8" s="372"/>
      <c r="BSU8" s="372"/>
      <c r="BSV8" s="372"/>
      <c r="BSW8" s="372"/>
      <c r="BSX8" s="372"/>
      <c r="BSY8" s="372"/>
      <c r="BSZ8" s="372"/>
      <c r="BTA8" s="372"/>
      <c r="BTB8" s="372"/>
      <c r="BTC8" s="372"/>
      <c r="BTD8" s="372"/>
      <c r="BTE8" s="372"/>
      <c r="BTF8" s="372"/>
      <c r="BTG8" s="372"/>
      <c r="BTH8" s="372"/>
      <c r="BTI8" s="372"/>
      <c r="BTJ8" s="372"/>
      <c r="BTK8" s="372"/>
      <c r="BTL8" s="372"/>
      <c r="BTM8" s="372"/>
      <c r="BTN8" s="372"/>
      <c r="BTO8" s="372"/>
      <c r="BTP8" s="372"/>
      <c r="BTQ8" s="372"/>
      <c r="BTR8" s="372"/>
      <c r="BTS8" s="372"/>
      <c r="BTT8" s="372"/>
      <c r="BTU8" s="372"/>
      <c r="BTV8" s="372"/>
      <c r="BTW8" s="372"/>
      <c r="BTX8" s="372"/>
      <c r="BTY8" s="372"/>
      <c r="BTZ8" s="372"/>
      <c r="BUA8" s="372"/>
      <c r="BUB8" s="372"/>
      <c r="BUC8" s="372"/>
      <c r="BUD8" s="372"/>
      <c r="BUE8" s="372"/>
      <c r="BUF8" s="372"/>
      <c r="BUG8" s="372"/>
      <c r="BUH8" s="372"/>
      <c r="BUI8" s="372"/>
      <c r="BUJ8" s="372"/>
      <c r="BUK8" s="372"/>
      <c r="BUL8" s="372"/>
      <c r="BUM8" s="372"/>
      <c r="BUN8" s="372"/>
      <c r="BUO8" s="372"/>
      <c r="BUP8" s="372"/>
      <c r="BUQ8" s="372"/>
      <c r="BUR8" s="372"/>
      <c r="BUS8" s="372"/>
      <c r="BUT8" s="372"/>
      <c r="BUU8" s="372"/>
      <c r="BUV8" s="372"/>
      <c r="BUW8" s="372"/>
      <c r="BUX8" s="372"/>
      <c r="BUY8" s="372"/>
      <c r="BUZ8" s="372"/>
      <c r="BVA8" s="372"/>
      <c r="BVB8" s="372"/>
      <c r="BVC8" s="372"/>
      <c r="BVD8" s="372"/>
      <c r="BVE8" s="372"/>
      <c r="BVF8" s="372"/>
      <c r="BVG8" s="372"/>
      <c r="BVH8" s="372"/>
      <c r="BVI8" s="372"/>
      <c r="BVJ8" s="372"/>
      <c r="BVK8" s="372"/>
      <c r="BVL8" s="372"/>
      <c r="BVM8" s="372"/>
      <c r="BVN8" s="372"/>
      <c r="BVO8" s="372"/>
      <c r="BVP8" s="372"/>
      <c r="BVQ8" s="372"/>
      <c r="BVR8" s="372"/>
      <c r="BVS8" s="372"/>
      <c r="BVT8" s="372"/>
      <c r="BVU8" s="372"/>
      <c r="BVV8" s="372"/>
      <c r="BVW8" s="372"/>
      <c r="BVX8" s="372"/>
      <c r="BVY8" s="372"/>
      <c r="BVZ8" s="372"/>
      <c r="BWA8" s="372"/>
      <c r="BWB8" s="372"/>
      <c r="BWC8" s="372"/>
      <c r="BWD8" s="372"/>
      <c r="BWE8" s="372"/>
      <c r="BWF8" s="372"/>
      <c r="BWG8" s="372"/>
      <c r="BWH8" s="372"/>
      <c r="BWI8" s="372"/>
      <c r="BWJ8" s="372"/>
      <c r="BWK8" s="372"/>
      <c r="BWL8" s="372"/>
      <c r="BWM8" s="372"/>
      <c r="BWN8" s="372"/>
      <c r="BWO8" s="372"/>
      <c r="BWP8" s="372"/>
      <c r="BWQ8" s="372"/>
      <c r="BWR8" s="372"/>
      <c r="BWS8" s="372"/>
      <c r="BWT8" s="372"/>
      <c r="BWU8" s="372"/>
      <c r="BWV8" s="372"/>
      <c r="BWW8" s="372"/>
      <c r="BWX8" s="372"/>
      <c r="BWY8" s="372"/>
      <c r="BWZ8" s="372"/>
      <c r="BXA8" s="372"/>
      <c r="BXB8" s="372"/>
      <c r="BXC8" s="372"/>
      <c r="BXD8" s="372"/>
      <c r="BXE8" s="372"/>
      <c r="BXF8" s="372"/>
      <c r="BXG8" s="372"/>
      <c r="BXH8" s="372"/>
      <c r="BXI8" s="372"/>
      <c r="BXJ8" s="372"/>
      <c r="BXK8" s="372"/>
      <c r="BXL8" s="372"/>
      <c r="BXM8" s="372"/>
      <c r="BXN8" s="372"/>
      <c r="BXO8" s="372"/>
      <c r="BXP8" s="372"/>
      <c r="BXQ8" s="372"/>
      <c r="BXR8" s="372"/>
      <c r="BXS8" s="372"/>
      <c r="BXT8" s="372"/>
      <c r="BXU8" s="372"/>
      <c r="BXV8" s="372"/>
      <c r="BXW8" s="372"/>
      <c r="BXX8" s="372"/>
      <c r="BXY8" s="372"/>
      <c r="BXZ8" s="372"/>
      <c r="BYA8" s="372"/>
      <c r="BYB8" s="372"/>
      <c r="BYC8" s="372"/>
      <c r="BYD8" s="372"/>
      <c r="BYE8" s="372"/>
      <c r="BYF8" s="372"/>
      <c r="BYG8" s="372"/>
      <c r="BYH8" s="372"/>
      <c r="BYI8" s="372"/>
      <c r="BYJ8" s="372"/>
      <c r="BYK8" s="372"/>
      <c r="BYL8" s="372"/>
      <c r="BYM8" s="372"/>
      <c r="BYN8" s="372"/>
      <c r="BYO8" s="372"/>
      <c r="BYP8" s="372"/>
      <c r="BYQ8" s="372"/>
      <c r="BYR8" s="372"/>
      <c r="BYS8" s="372"/>
      <c r="BYT8" s="372"/>
      <c r="BYU8" s="372"/>
      <c r="BYV8" s="372"/>
      <c r="BYW8" s="372"/>
      <c r="BYX8" s="372"/>
      <c r="BYY8" s="372"/>
      <c r="BYZ8" s="372"/>
      <c r="BZA8" s="372"/>
      <c r="BZB8" s="372"/>
      <c r="BZC8" s="372"/>
      <c r="BZD8" s="372"/>
      <c r="BZE8" s="372"/>
      <c r="BZF8" s="372"/>
      <c r="BZG8" s="372"/>
      <c r="BZH8" s="372"/>
      <c r="BZI8" s="372"/>
      <c r="BZJ8" s="372"/>
      <c r="BZK8" s="372"/>
      <c r="BZL8" s="372"/>
      <c r="BZM8" s="372"/>
      <c r="BZN8" s="372"/>
      <c r="BZO8" s="372"/>
      <c r="BZP8" s="372"/>
      <c r="BZQ8" s="372"/>
      <c r="BZR8" s="372"/>
      <c r="BZS8" s="372"/>
      <c r="BZT8" s="372"/>
      <c r="BZU8" s="372"/>
      <c r="BZV8" s="372"/>
      <c r="BZW8" s="372"/>
      <c r="BZX8" s="372"/>
      <c r="BZY8" s="372"/>
      <c r="BZZ8" s="372"/>
      <c r="CAA8" s="372"/>
      <c r="CAB8" s="372"/>
      <c r="CAC8" s="372"/>
      <c r="CAD8" s="372"/>
      <c r="CAE8" s="372"/>
      <c r="CAF8" s="372"/>
      <c r="CAG8" s="372"/>
      <c r="CAH8" s="372"/>
      <c r="CAI8" s="372"/>
      <c r="CAJ8" s="372"/>
      <c r="CAK8" s="372"/>
      <c r="CAL8" s="372"/>
      <c r="CAM8" s="372"/>
      <c r="CAN8" s="372"/>
      <c r="CAO8" s="372"/>
      <c r="CAP8" s="372"/>
      <c r="CAQ8" s="372"/>
      <c r="CAR8" s="372"/>
      <c r="CAS8" s="372"/>
      <c r="CAT8" s="372"/>
      <c r="CAU8" s="372"/>
      <c r="CAV8" s="372"/>
      <c r="CAW8" s="372"/>
      <c r="CAX8" s="372"/>
      <c r="CAY8" s="372"/>
      <c r="CAZ8" s="372"/>
      <c r="CBA8" s="372"/>
      <c r="CBB8" s="372"/>
      <c r="CBC8" s="372"/>
      <c r="CBD8" s="372"/>
      <c r="CBE8" s="372"/>
      <c r="CBF8" s="372"/>
      <c r="CBG8" s="372"/>
      <c r="CBH8" s="372"/>
      <c r="CBI8" s="372"/>
      <c r="CBJ8" s="372"/>
      <c r="CBK8" s="372"/>
      <c r="CBL8" s="372"/>
      <c r="CBM8" s="372"/>
      <c r="CBN8" s="372"/>
      <c r="CBO8" s="372"/>
      <c r="CBP8" s="372"/>
      <c r="CBQ8" s="372"/>
      <c r="CBR8" s="372"/>
      <c r="CBS8" s="372"/>
      <c r="CBT8" s="372"/>
      <c r="CBU8" s="372"/>
      <c r="CBV8" s="372"/>
      <c r="CBW8" s="372"/>
      <c r="CBX8" s="372"/>
      <c r="CBY8" s="372"/>
      <c r="CBZ8" s="372"/>
      <c r="CCA8" s="372"/>
      <c r="CCB8" s="372"/>
      <c r="CCC8" s="372"/>
      <c r="CCD8" s="372"/>
      <c r="CCE8" s="372"/>
      <c r="CCF8" s="372"/>
      <c r="CCG8" s="372"/>
      <c r="CCH8" s="372"/>
      <c r="CCI8" s="372"/>
      <c r="CCJ8" s="372"/>
      <c r="CCK8" s="372"/>
      <c r="CCL8" s="372"/>
      <c r="CCM8" s="372"/>
      <c r="CCN8" s="372"/>
      <c r="CCO8" s="372"/>
      <c r="CCP8" s="372"/>
      <c r="CCQ8" s="372"/>
      <c r="CCR8" s="372"/>
      <c r="CCS8" s="372"/>
      <c r="CCT8" s="372"/>
      <c r="CCU8" s="372"/>
      <c r="CCV8" s="372"/>
      <c r="CCW8" s="372"/>
      <c r="CCX8" s="372"/>
      <c r="CCY8" s="372"/>
      <c r="CCZ8" s="372"/>
      <c r="CDA8" s="372"/>
      <c r="CDB8" s="372"/>
      <c r="CDC8" s="372"/>
      <c r="CDD8" s="372"/>
      <c r="CDE8" s="372"/>
      <c r="CDF8" s="372"/>
      <c r="CDG8" s="372"/>
      <c r="CDH8" s="372"/>
      <c r="CDI8" s="372"/>
      <c r="CDJ8" s="372"/>
      <c r="CDK8" s="372"/>
      <c r="CDL8" s="372"/>
      <c r="CDM8" s="372"/>
      <c r="CDN8" s="372"/>
      <c r="CDO8" s="372"/>
      <c r="CDP8" s="372"/>
      <c r="CDQ8" s="372"/>
      <c r="CDR8" s="372"/>
      <c r="CDS8" s="372"/>
      <c r="CDT8" s="372"/>
      <c r="CDU8" s="372"/>
      <c r="CDV8" s="372"/>
      <c r="CDW8" s="372"/>
      <c r="CDX8" s="372"/>
      <c r="CDY8" s="372"/>
      <c r="CDZ8" s="372"/>
      <c r="CEA8" s="372"/>
      <c r="CEB8" s="372"/>
      <c r="CEC8" s="372"/>
      <c r="CED8" s="372"/>
      <c r="CEE8" s="372"/>
      <c r="CEF8" s="372"/>
      <c r="CEG8" s="372"/>
      <c r="CEH8" s="372"/>
      <c r="CEI8" s="372"/>
      <c r="CEJ8" s="372"/>
      <c r="CEK8" s="372"/>
      <c r="CEL8" s="372"/>
      <c r="CEM8" s="372"/>
      <c r="CEN8" s="372"/>
      <c r="CEO8" s="372"/>
      <c r="CEP8" s="372"/>
      <c r="CEQ8" s="372"/>
      <c r="CER8" s="372"/>
      <c r="CES8" s="372"/>
      <c r="CET8" s="372"/>
      <c r="CEU8" s="372"/>
      <c r="CEV8" s="372"/>
      <c r="CEW8" s="372"/>
      <c r="CEX8" s="372"/>
      <c r="CEY8" s="372"/>
      <c r="CEZ8" s="372"/>
      <c r="CFA8" s="372"/>
      <c r="CFB8" s="372"/>
      <c r="CFC8" s="372"/>
      <c r="CFD8" s="372"/>
      <c r="CFE8" s="372"/>
      <c r="CFF8" s="372"/>
      <c r="CFG8" s="372"/>
      <c r="CFH8" s="372"/>
      <c r="CFI8" s="372"/>
      <c r="CFJ8" s="372"/>
      <c r="CFK8" s="372"/>
      <c r="CFL8" s="372"/>
      <c r="CFM8" s="372"/>
      <c r="CFN8" s="372"/>
      <c r="CFO8" s="372"/>
      <c r="CFP8" s="372"/>
      <c r="CFQ8" s="372"/>
      <c r="CFR8" s="372"/>
      <c r="CFS8" s="372"/>
      <c r="CFT8" s="372"/>
      <c r="CFU8" s="372"/>
      <c r="CFV8" s="372"/>
      <c r="CFW8" s="372"/>
      <c r="CFX8" s="372"/>
      <c r="CFY8" s="372"/>
      <c r="CFZ8" s="372"/>
      <c r="CGA8" s="372"/>
      <c r="CGB8" s="372"/>
      <c r="CGC8" s="372"/>
      <c r="CGD8" s="372"/>
      <c r="CGE8" s="372"/>
      <c r="CGF8" s="372"/>
      <c r="CGG8" s="372"/>
      <c r="CGH8" s="372"/>
      <c r="CGI8" s="372"/>
      <c r="CGJ8" s="372"/>
      <c r="CGK8" s="372"/>
      <c r="CGL8" s="372"/>
      <c r="CGM8" s="372"/>
      <c r="CGN8" s="372"/>
      <c r="CGO8" s="372"/>
      <c r="CGP8" s="372"/>
      <c r="CGQ8" s="372"/>
      <c r="CGR8" s="372"/>
      <c r="CGS8" s="372"/>
      <c r="CGT8" s="372"/>
      <c r="CGU8" s="372"/>
      <c r="CGV8" s="372"/>
      <c r="CGW8" s="372"/>
      <c r="CGX8" s="372"/>
      <c r="CGY8" s="372"/>
      <c r="CGZ8" s="372"/>
      <c r="CHA8" s="372"/>
      <c r="CHB8" s="372"/>
      <c r="CHC8" s="372"/>
      <c r="CHD8" s="372"/>
      <c r="CHE8" s="372"/>
      <c r="CHF8" s="372"/>
      <c r="CHG8" s="372"/>
      <c r="CHH8" s="372"/>
      <c r="CHI8" s="372"/>
      <c r="CHJ8" s="372"/>
      <c r="CHK8" s="372"/>
      <c r="CHL8" s="372"/>
      <c r="CHM8" s="372"/>
      <c r="CHN8" s="372"/>
      <c r="CHO8" s="372"/>
      <c r="CHP8" s="372"/>
      <c r="CHQ8" s="372"/>
      <c r="CHR8" s="372"/>
      <c r="CHS8" s="372"/>
      <c r="CHT8" s="372"/>
      <c r="CHU8" s="372"/>
      <c r="CHV8" s="372"/>
      <c r="CHW8" s="372"/>
      <c r="CHX8" s="372"/>
      <c r="CHY8" s="372"/>
      <c r="CHZ8" s="372"/>
      <c r="CIA8" s="372"/>
      <c r="CIB8" s="372"/>
      <c r="CIC8" s="372"/>
      <c r="CID8" s="372"/>
      <c r="CIE8" s="372"/>
      <c r="CIF8" s="372"/>
      <c r="CIG8" s="372"/>
      <c r="CIH8" s="372"/>
      <c r="CII8" s="372"/>
      <c r="CIJ8" s="372"/>
      <c r="CIK8" s="372"/>
      <c r="CIL8" s="372"/>
      <c r="CIM8" s="372"/>
      <c r="CIN8" s="372"/>
      <c r="CIO8" s="372"/>
      <c r="CIP8" s="372"/>
      <c r="CIQ8" s="372"/>
      <c r="CIR8" s="372"/>
      <c r="CIS8" s="372"/>
      <c r="CIT8" s="372"/>
      <c r="CIU8" s="372"/>
      <c r="CIV8" s="372"/>
      <c r="CIW8" s="372"/>
      <c r="CIX8" s="372"/>
      <c r="CIY8" s="372"/>
      <c r="CIZ8" s="372"/>
      <c r="CJA8" s="372"/>
      <c r="CJB8" s="372"/>
      <c r="CJC8" s="372"/>
      <c r="CJD8" s="372"/>
      <c r="CJE8" s="372"/>
      <c r="CJF8" s="372"/>
      <c r="CJG8" s="372"/>
      <c r="CJH8" s="372"/>
      <c r="CJI8" s="372"/>
      <c r="CJJ8" s="372"/>
      <c r="CJK8" s="372"/>
      <c r="CJL8" s="372"/>
      <c r="CJM8" s="372"/>
      <c r="CJN8" s="372"/>
      <c r="CJO8" s="372"/>
      <c r="CJP8" s="372"/>
      <c r="CJQ8" s="372"/>
      <c r="CJR8" s="372"/>
      <c r="CJS8" s="372"/>
      <c r="CJT8" s="372"/>
      <c r="CJU8" s="372"/>
      <c r="CJV8" s="372"/>
      <c r="CJW8" s="372"/>
      <c r="CJX8" s="372"/>
      <c r="CJY8" s="372"/>
      <c r="CJZ8" s="372"/>
      <c r="CKA8" s="372"/>
      <c r="CKB8" s="372"/>
      <c r="CKC8" s="372"/>
      <c r="CKD8" s="372"/>
      <c r="CKE8" s="372"/>
      <c r="CKF8" s="372"/>
      <c r="CKG8" s="372"/>
      <c r="CKH8" s="372"/>
      <c r="CKI8" s="372"/>
      <c r="CKJ8" s="372"/>
      <c r="CKK8" s="372"/>
      <c r="CKL8" s="372"/>
      <c r="CKM8" s="372"/>
      <c r="CKN8" s="372"/>
      <c r="CKO8" s="372"/>
      <c r="CKP8" s="372"/>
      <c r="CKQ8" s="372"/>
      <c r="CKR8" s="372"/>
      <c r="CKS8" s="372"/>
      <c r="CKT8" s="372"/>
      <c r="CKU8" s="372"/>
      <c r="CKV8" s="372"/>
      <c r="CKW8" s="372"/>
      <c r="CKX8" s="372"/>
      <c r="CKY8" s="372"/>
      <c r="CKZ8" s="372"/>
      <c r="CLA8" s="372"/>
      <c r="CLB8" s="372"/>
      <c r="CLC8" s="372"/>
      <c r="CLD8" s="372"/>
      <c r="CLE8" s="372"/>
      <c r="CLF8" s="372"/>
      <c r="CLG8" s="372"/>
      <c r="CLH8" s="372"/>
      <c r="CLI8" s="372"/>
      <c r="CLJ8" s="372"/>
      <c r="CLK8" s="372"/>
      <c r="CLL8" s="372"/>
      <c r="CLM8" s="372"/>
      <c r="CLN8" s="372"/>
      <c r="CLO8" s="372"/>
      <c r="CLP8" s="372"/>
      <c r="CLQ8" s="372"/>
      <c r="CLR8" s="372"/>
      <c r="CLS8" s="372"/>
      <c r="CLT8" s="372"/>
      <c r="CLU8" s="372"/>
      <c r="CLV8" s="372"/>
      <c r="CLW8" s="372"/>
      <c r="CLX8" s="372"/>
      <c r="CLY8" s="372"/>
      <c r="CLZ8" s="372"/>
      <c r="CMA8" s="372"/>
      <c r="CMB8" s="372"/>
      <c r="CMC8" s="372"/>
      <c r="CMD8" s="372"/>
      <c r="CME8" s="372"/>
      <c r="CMF8" s="372"/>
      <c r="CMG8" s="372"/>
      <c r="CMH8" s="372"/>
      <c r="CMI8" s="372"/>
      <c r="CMJ8" s="372"/>
      <c r="CMK8" s="372"/>
      <c r="CML8" s="372"/>
      <c r="CMM8" s="372"/>
      <c r="CMN8" s="372"/>
      <c r="CMO8" s="372"/>
      <c r="CMP8" s="372"/>
      <c r="CMQ8" s="372"/>
      <c r="CMR8" s="372"/>
      <c r="CMS8" s="372"/>
      <c r="CMT8" s="372"/>
      <c r="CMU8" s="372"/>
      <c r="CMV8" s="372"/>
      <c r="CMW8" s="372"/>
      <c r="CMX8" s="372"/>
      <c r="CMY8" s="372"/>
      <c r="CMZ8" s="372"/>
      <c r="CNA8" s="372"/>
      <c r="CNB8" s="372"/>
      <c r="CNC8" s="372"/>
      <c r="CND8" s="372"/>
      <c r="CNE8" s="372"/>
      <c r="CNF8" s="372"/>
      <c r="CNG8" s="372"/>
      <c r="CNH8" s="372"/>
      <c r="CNI8" s="372"/>
      <c r="CNJ8" s="372"/>
      <c r="CNK8" s="372"/>
      <c r="CNL8" s="372"/>
      <c r="CNM8" s="372"/>
      <c r="CNN8" s="372"/>
      <c r="CNO8" s="372"/>
      <c r="CNP8" s="372"/>
      <c r="CNQ8" s="372"/>
      <c r="CNR8" s="372"/>
      <c r="CNS8" s="372"/>
      <c r="CNT8" s="372"/>
      <c r="CNU8" s="372"/>
      <c r="CNV8" s="372"/>
      <c r="CNW8" s="372"/>
      <c r="CNX8" s="372"/>
      <c r="CNY8" s="372"/>
      <c r="CNZ8" s="372"/>
      <c r="COA8" s="372"/>
      <c r="COB8" s="372"/>
      <c r="COC8" s="372"/>
      <c r="COD8" s="372"/>
      <c r="COE8" s="372"/>
      <c r="COF8" s="372"/>
      <c r="COG8" s="372"/>
      <c r="COH8" s="372"/>
      <c r="COI8" s="372"/>
      <c r="COJ8" s="372"/>
      <c r="COK8" s="372"/>
      <c r="COL8" s="372"/>
      <c r="COM8" s="372"/>
      <c r="CON8" s="372"/>
      <c r="COO8" s="372"/>
      <c r="COP8" s="372"/>
      <c r="COQ8" s="372"/>
      <c r="COR8" s="372"/>
      <c r="COS8" s="372"/>
      <c r="COT8" s="372"/>
      <c r="COU8" s="372"/>
      <c r="COV8" s="372"/>
      <c r="COW8" s="372"/>
      <c r="COX8" s="372"/>
      <c r="COY8" s="372"/>
      <c r="COZ8" s="372"/>
      <c r="CPA8" s="372"/>
      <c r="CPB8" s="372"/>
      <c r="CPC8" s="372"/>
      <c r="CPD8" s="372"/>
      <c r="CPE8" s="372"/>
      <c r="CPF8" s="372"/>
      <c r="CPG8" s="372"/>
      <c r="CPH8" s="372"/>
      <c r="CPI8" s="372"/>
      <c r="CPJ8" s="372"/>
      <c r="CPK8" s="372"/>
      <c r="CPL8" s="372"/>
      <c r="CPM8" s="372"/>
      <c r="CPN8" s="372"/>
      <c r="CPO8" s="372"/>
      <c r="CPP8" s="372"/>
      <c r="CPQ8" s="372"/>
      <c r="CPR8" s="372"/>
      <c r="CPS8" s="372"/>
      <c r="CPT8" s="372"/>
      <c r="CPU8" s="372"/>
      <c r="CPV8" s="372"/>
      <c r="CPW8" s="372"/>
      <c r="CPX8" s="372"/>
      <c r="CPY8" s="372"/>
      <c r="CPZ8" s="372"/>
      <c r="CQA8" s="372"/>
      <c r="CQB8" s="372"/>
      <c r="CQC8" s="372"/>
      <c r="CQD8" s="372"/>
      <c r="CQE8" s="372"/>
      <c r="CQF8" s="372"/>
      <c r="CQG8" s="372"/>
      <c r="CQH8" s="372"/>
      <c r="CQI8" s="372"/>
      <c r="CQJ8" s="372"/>
      <c r="CQK8" s="372"/>
      <c r="CQL8" s="372"/>
      <c r="CQM8" s="372"/>
      <c r="CQN8" s="372"/>
      <c r="CQO8" s="372"/>
      <c r="CQP8" s="372"/>
      <c r="CQQ8" s="372"/>
      <c r="CQR8" s="372"/>
      <c r="CQS8" s="372"/>
      <c r="CQT8" s="372"/>
      <c r="CQU8" s="372"/>
      <c r="CQV8" s="372"/>
      <c r="CQW8" s="372"/>
      <c r="CQX8" s="372"/>
      <c r="CQY8" s="372"/>
      <c r="CQZ8" s="372"/>
      <c r="CRA8" s="372"/>
      <c r="CRB8" s="372"/>
      <c r="CRC8" s="372"/>
      <c r="CRD8" s="372"/>
      <c r="CRE8" s="372"/>
      <c r="CRF8" s="372"/>
      <c r="CRG8" s="372"/>
      <c r="CRH8" s="372"/>
      <c r="CRI8" s="372"/>
      <c r="CRJ8" s="372"/>
      <c r="CRK8" s="372"/>
      <c r="CRL8" s="372"/>
      <c r="CRM8" s="372"/>
      <c r="CRN8" s="372"/>
      <c r="CRO8" s="372"/>
      <c r="CRP8" s="372"/>
      <c r="CRQ8" s="372"/>
      <c r="CRR8" s="372"/>
      <c r="CRS8" s="372"/>
      <c r="CRT8" s="372"/>
      <c r="CRU8" s="372"/>
      <c r="CRV8" s="372"/>
      <c r="CRW8" s="372"/>
      <c r="CRX8" s="372"/>
      <c r="CRY8" s="372"/>
      <c r="CRZ8" s="372"/>
      <c r="CSA8" s="372"/>
      <c r="CSB8" s="372"/>
      <c r="CSC8" s="372"/>
      <c r="CSD8" s="372"/>
      <c r="CSE8" s="372"/>
      <c r="CSF8" s="372"/>
      <c r="CSG8" s="372"/>
      <c r="CSH8" s="372"/>
      <c r="CSI8" s="372"/>
      <c r="CSJ8" s="372"/>
      <c r="CSK8" s="372"/>
      <c r="CSL8" s="372"/>
      <c r="CSM8" s="372"/>
      <c r="CSN8" s="372"/>
      <c r="CSO8" s="372"/>
      <c r="CSP8" s="372"/>
      <c r="CSQ8" s="372"/>
      <c r="CSR8" s="372"/>
      <c r="CSS8" s="372"/>
      <c r="CST8" s="372"/>
      <c r="CSU8" s="372"/>
      <c r="CSV8" s="372"/>
      <c r="CSW8" s="372"/>
      <c r="CSX8" s="372"/>
      <c r="CSY8" s="372"/>
      <c r="CSZ8" s="372"/>
      <c r="CTA8" s="372"/>
      <c r="CTB8" s="372"/>
      <c r="CTC8" s="372"/>
      <c r="CTD8" s="372"/>
      <c r="CTE8" s="372"/>
      <c r="CTF8" s="372"/>
      <c r="CTG8" s="372"/>
      <c r="CTH8" s="372"/>
      <c r="CTI8" s="372"/>
      <c r="CTJ8" s="372"/>
      <c r="CTK8" s="372"/>
      <c r="CTL8" s="372"/>
      <c r="CTM8" s="372"/>
      <c r="CTN8" s="372"/>
      <c r="CTO8" s="372"/>
      <c r="CTP8" s="372"/>
      <c r="CTQ8" s="372"/>
      <c r="CTR8" s="372"/>
      <c r="CTS8" s="372"/>
      <c r="CTT8" s="372"/>
      <c r="CTU8" s="372"/>
      <c r="CTV8" s="372"/>
      <c r="CTW8" s="372"/>
      <c r="CTX8" s="372"/>
      <c r="CTY8" s="372"/>
      <c r="CTZ8" s="372"/>
      <c r="CUA8" s="372"/>
      <c r="CUB8" s="372"/>
      <c r="CUC8" s="372"/>
      <c r="CUD8" s="372"/>
      <c r="CUE8" s="372"/>
      <c r="CUF8" s="372"/>
      <c r="CUG8" s="372"/>
      <c r="CUH8" s="372"/>
      <c r="CUI8" s="372"/>
      <c r="CUJ8" s="372"/>
      <c r="CUK8" s="372"/>
      <c r="CUL8" s="372"/>
      <c r="CUM8" s="372"/>
      <c r="CUN8" s="372"/>
      <c r="CUO8" s="372"/>
      <c r="CUP8" s="372"/>
      <c r="CUQ8" s="372"/>
      <c r="CUR8" s="372"/>
      <c r="CUS8" s="372"/>
      <c r="CUT8" s="372"/>
      <c r="CUU8" s="372"/>
      <c r="CUV8" s="372"/>
      <c r="CUW8" s="372"/>
      <c r="CUX8" s="372"/>
      <c r="CUY8" s="372"/>
      <c r="CUZ8" s="372"/>
      <c r="CVA8" s="372"/>
      <c r="CVB8" s="372"/>
      <c r="CVC8" s="372"/>
      <c r="CVD8" s="372"/>
      <c r="CVE8" s="372"/>
      <c r="CVF8" s="372"/>
      <c r="CVG8" s="372"/>
      <c r="CVH8" s="372"/>
      <c r="CVI8" s="372"/>
      <c r="CVJ8" s="372"/>
      <c r="CVK8" s="372"/>
      <c r="CVL8" s="372"/>
      <c r="CVM8" s="372"/>
      <c r="CVN8" s="372"/>
      <c r="CVO8" s="372"/>
      <c r="CVP8" s="372"/>
      <c r="CVQ8" s="372"/>
      <c r="CVR8" s="372"/>
      <c r="CVS8" s="372"/>
      <c r="CVT8" s="372"/>
      <c r="CVU8" s="372"/>
      <c r="CVV8" s="372"/>
      <c r="CVW8" s="372"/>
      <c r="CVX8" s="372"/>
      <c r="CVY8" s="372"/>
      <c r="CVZ8" s="372"/>
      <c r="CWA8" s="372"/>
      <c r="CWB8" s="372"/>
      <c r="CWC8" s="372"/>
      <c r="CWD8" s="372"/>
      <c r="CWE8" s="372"/>
      <c r="CWF8" s="372"/>
      <c r="CWG8" s="372"/>
      <c r="CWH8" s="372"/>
      <c r="CWI8" s="372"/>
      <c r="CWJ8" s="372"/>
      <c r="CWK8" s="372"/>
      <c r="CWL8" s="372"/>
      <c r="CWM8" s="372"/>
      <c r="CWN8" s="372"/>
      <c r="CWO8" s="372"/>
      <c r="CWP8" s="372"/>
      <c r="CWQ8" s="372"/>
      <c r="CWR8" s="372"/>
      <c r="CWS8" s="372"/>
      <c r="CWT8" s="372"/>
      <c r="CWU8" s="372"/>
      <c r="CWV8" s="372"/>
      <c r="CWW8" s="372"/>
      <c r="CWX8" s="372"/>
      <c r="CWY8" s="372"/>
      <c r="CWZ8" s="372"/>
      <c r="CXA8" s="372"/>
      <c r="CXB8" s="372"/>
      <c r="CXC8" s="372"/>
      <c r="CXD8" s="372"/>
      <c r="CXE8" s="372"/>
      <c r="CXF8" s="372"/>
      <c r="CXG8" s="372"/>
      <c r="CXH8" s="372"/>
      <c r="CXI8" s="372"/>
      <c r="CXJ8" s="372"/>
      <c r="CXK8" s="372"/>
      <c r="CXL8" s="372"/>
      <c r="CXM8" s="372"/>
      <c r="CXN8" s="372"/>
      <c r="CXO8" s="372"/>
      <c r="CXP8" s="372"/>
      <c r="CXQ8" s="372"/>
      <c r="CXR8" s="372"/>
      <c r="CXS8" s="372"/>
      <c r="CXT8" s="372"/>
      <c r="CXU8" s="372"/>
      <c r="CXV8" s="372"/>
      <c r="CXW8" s="372"/>
      <c r="CXX8" s="372"/>
      <c r="CXY8" s="372"/>
      <c r="CXZ8" s="372"/>
      <c r="CYA8" s="372"/>
      <c r="CYB8" s="372"/>
      <c r="CYC8" s="372"/>
      <c r="CYD8" s="372"/>
      <c r="CYE8" s="372"/>
      <c r="CYF8" s="372"/>
      <c r="CYG8" s="372"/>
      <c r="CYH8" s="372"/>
      <c r="CYI8" s="372"/>
      <c r="CYJ8" s="372"/>
      <c r="CYK8" s="372"/>
      <c r="CYL8" s="372"/>
      <c r="CYM8" s="372"/>
      <c r="CYN8" s="372"/>
      <c r="CYO8" s="372"/>
      <c r="CYP8" s="372"/>
      <c r="CYQ8" s="372"/>
      <c r="CYR8" s="372"/>
      <c r="CYS8" s="372"/>
      <c r="CYT8" s="372"/>
      <c r="CYU8" s="372"/>
      <c r="CYV8" s="372"/>
      <c r="CYW8" s="372"/>
      <c r="CYX8" s="372"/>
      <c r="CYY8" s="372"/>
      <c r="CYZ8" s="372"/>
      <c r="CZA8" s="372"/>
      <c r="CZB8" s="372"/>
      <c r="CZC8" s="372"/>
      <c r="CZD8" s="372"/>
      <c r="CZE8" s="372"/>
      <c r="CZF8" s="372"/>
      <c r="CZG8" s="372"/>
      <c r="CZH8" s="372"/>
      <c r="CZI8" s="372"/>
      <c r="CZJ8" s="372"/>
      <c r="CZK8" s="372"/>
      <c r="CZL8" s="372"/>
      <c r="CZM8" s="372"/>
      <c r="CZN8" s="372"/>
      <c r="CZO8" s="372"/>
      <c r="CZP8" s="372"/>
      <c r="CZQ8" s="372"/>
      <c r="CZR8" s="372"/>
      <c r="CZS8" s="372"/>
      <c r="CZT8" s="372"/>
      <c r="CZU8" s="372"/>
      <c r="CZV8" s="372"/>
      <c r="CZW8" s="372"/>
      <c r="CZX8" s="372"/>
      <c r="CZY8" s="372"/>
      <c r="CZZ8" s="372"/>
      <c r="DAA8" s="372"/>
      <c r="DAB8" s="372"/>
      <c r="DAC8" s="372"/>
      <c r="DAD8" s="372"/>
      <c r="DAE8" s="372"/>
      <c r="DAF8" s="372"/>
      <c r="DAG8" s="372"/>
      <c r="DAH8" s="372"/>
      <c r="DAI8" s="372"/>
      <c r="DAJ8" s="372"/>
      <c r="DAK8" s="372"/>
      <c r="DAL8" s="372"/>
      <c r="DAM8" s="372"/>
      <c r="DAN8" s="372"/>
      <c r="DAO8" s="372"/>
      <c r="DAP8" s="372"/>
      <c r="DAQ8" s="372"/>
      <c r="DAR8" s="372"/>
      <c r="DAS8" s="372"/>
      <c r="DAT8" s="372"/>
      <c r="DAU8" s="372"/>
      <c r="DAV8" s="372"/>
      <c r="DAW8" s="372"/>
      <c r="DAX8" s="372"/>
      <c r="DAY8" s="372"/>
      <c r="DAZ8" s="372"/>
      <c r="DBA8" s="372"/>
      <c r="DBB8" s="372"/>
      <c r="DBC8" s="372"/>
      <c r="DBD8" s="372"/>
      <c r="DBE8" s="372"/>
      <c r="DBF8" s="372"/>
      <c r="DBG8" s="372"/>
      <c r="DBH8" s="372"/>
      <c r="DBI8" s="372"/>
      <c r="DBJ8" s="372"/>
      <c r="DBK8" s="372"/>
      <c r="DBL8" s="372"/>
      <c r="DBM8" s="372"/>
      <c r="DBN8" s="372"/>
      <c r="DBO8" s="372"/>
      <c r="DBP8" s="372"/>
      <c r="DBQ8" s="372"/>
      <c r="DBR8" s="372"/>
      <c r="DBS8" s="372"/>
      <c r="DBT8" s="372"/>
      <c r="DBU8" s="372"/>
      <c r="DBV8" s="372"/>
      <c r="DBW8" s="372"/>
      <c r="DBX8" s="372"/>
      <c r="DBY8" s="372"/>
      <c r="DBZ8" s="372"/>
      <c r="DCA8" s="372"/>
      <c r="DCB8" s="372"/>
      <c r="DCC8" s="372"/>
      <c r="DCD8" s="372"/>
      <c r="DCE8" s="372"/>
      <c r="DCF8" s="372"/>
      <c r="DCG8" s="372"/>
      <c r="DCH8" s="372"/>
      <c r="DCI8" s="372"/>
      <c r="DCJ8" s="372"/>
      <c r="DCK8" s="372"/>
      <c r="DCL8" s="372"/>
      <c r="DCM8" s="372"/>
      <c r="DCN8" s="372"/>
      <c r="DCO8" s="372"/>
      <c r="DCP8" s="372"/>
      <c r="DCQ8" s="372"/>
      <c r="DCR8" s="372"/>
      <c r="DCS8" s="372"/>
      <c r="DCT8" s="372"/>
      <c r="DCU8" s="372"/>
      <c r="DCV8" s="372"/>
      <c r="DCW8" s="372"/>
      <c r="DCX8" s="372"/>
      <c r="DCY8" s="372"/>
      <c r="DCZ8" s="372"/>
      <c r="DDA8" s="372"/>
      <c r="DDB8" s="372"/>
      <c r="DDC8" s="372"/>
      <c r="DDD8" s="372"/>
      <c r="DDE8" s="372"/>
      <c r="DDF8" s="372"/>
      <c r="DDG8" s="372"/>
      <c r="DDH8" s="372"/>
      <c r="DDI8" s="372"/>
      <c r="DDJ8" s="372"/>
      <c r="DDK8" s="372"/>
      <c r="DDL8" s="372"/>
      <c r="DDM8" s="372"/>
      <c r="DDN8" s="372"/>
      <c r="DDO8" s="372"/>
      <c r="DDP8" s="372"/>
      <c r="DDQ8" s="372"/>
      <c r="DDR8" s="372"/>
      <c r="DDS8" s="372"/>
      <c r="DDT8" s="372"/>
      <c r="DDU8" s="372"/>
      <c r="DDV8" s="372"/>
      <c r="DDW8" s="372"/>
      <c r="DDX8" s="372"/>
      <c r="DDY8" s="372"/>
      <c r="DDZ8" s="372"/>
      <c r="DEA8" s="372"/>
      <c r="DEB8" s="372"/>
      <c r="DEC8" s="372"/>
      <c r="DED8" s="372"/>
      <c r="DEE8" s="372"/>
      <c r="DEF8" s="372"/>
      <c r="DEG8" s="372"/>
      <c r="DEH8" s="372"/>
      <c r="DEI8" s="372"/>
      <c r="DEJ8" s="372"/>
      <c r="DEK8" s="372"/>
      <c r="DEL8" s="372"/>
      <c r="DEM8" s="372"/>
      <c r="DEN8" s="372"/>
      <c r="DEO8" s="372"/>
      <c r="DEP8" s="372"/>
      <c r="DEQ8" s="372"/>
      <c r="DER8" s="372"/>
      <c r="DES8" s="372"/>
      <c r="DET8" s="372"/>
      <c r="DEU8" s="372"/>
      <c r="DEV8" s="372"/>
      <c r="DEW8" s="372"/>
      <c r="DEX8" s="372"/>
      <c r="DEY8" s="372"/>
      <c r="DEZ8" s="372"/>
      <c r="DFA8" s="372"/>
      <c r="DFB8" s="372"/>
      <c r="DFC8" s="372"/>
      <c r="DFD8" s="372"/>
      <c r="DFE8" s="372"/>
      <c r="DFF8" s="372"/>
      <c r="DFG8" s="372"/>
      <c r="DFH8" s="372"/>
      <c r="DFI8" s="372"/>
      <c r="DFJ8" s="372"/>
      <c r="DFK8" s="372"/>
      <c r="DFL8" s="372"/>
      <c r="DFM8" s="372"/>
      <c r="DFN8" s="372"/>
      <c r="DFO8" s="372"/>
      <c r="DFP8" s="372"/>
      <c r="DFQ8" s="372"/>
      <c r="DFR8" s="372"/>
      <c r="DFS8" s="372"/>
      <c r="DFT8" s="372"/>
      <c r="DFU8" s="372"/>
      <c r="DFV8" s="372"/>
      <c r="DFW8" s="372"/>
      <c r="DFX8" s="372"/>
      <c r="DFY8" s="372"/>
      <c r="DFZ8" s="372"/>
      <c r="DGA8" s="372"/>
      <c r="DGB8" s="372"/>
      <c r="DGC8" s="372"/>
      <c r="DGD8" s="372"/>
      <c r="DGE8" s="372"/>
      <c r="DGF8" s="372"/>
      <c r="DGG8" s="372"/>
      <c r="DGH8" s="372"/>
      <c r="DGI8" s="372"/>
      <c r="DGJ8" s="372"/>
      <c r="DGK8" s="372"/>
      <c r="DGL8" s="372"/>
      <c r="DGM8" s="372"/>
      <c r="DGN8" s="372"/>
      <c r="DGO8" s="372"/>
      <c r="DGP8" s="372"/>
      <c r="DGQ8" s="372"/>
      <c r="DGR8" s="372"/>
      <c r="DGS8" s="372"/>
      <c r="DGT8" s="372"/>
      <c r="DGU8" s="372"/>
      <c r="DGV8" s="372"/>
      <c r="DGW8" s="372"/>
      <c r="DGX8" s="372"/>
      <c r="DGY8" s="372"/>
      <c r="DGZ8" s="372"/>
      <c r="DHA8" s="372"/>
      <c r="DHB8" s="372"/>
      <c r="DHC8" s="372"/>
      <c r="DHD8" s="372"/>
      <c r="DHE8" s="372"/>
      <c r="DHF8" s="372"/>
      <c r="DHG8" s="372"/>
      <c r="DHH8" s="372"/>
      <c r="DHI8" s="372"/>
      <c r="DHJ8" s="372"/>
      <c r="DHK8" s="372"/>
      <c r="DHL8" s="372"/>
      <c r="DHM8" s="372"/>
      <c r="DHN8" s="372"/>
      <c r="DHO8" s="372"/>
      <c r="DHP8" s="372"/>
      <c r="DHQ8" s="372"/>
      <c r="DHR8" s="372"/>
      <c r="DHS8" s="372"/>
      <c r="DHT8" s="372"/>
      <c r="DHU8" s="372"/>
      <c r="DHV8" s="372"/>
      <c r="DHW8" s="372"/>
      <c r="DHX8" s="372"/>
      <c r="DHY8" s="372"/>
      <c r="DHZ8" s="372"/>
      <c r="DIA8" s="372"/>
      <c r="DIB8" s="372"/>
      <c r="DIC8" s="372"/>
      <c r="DID8" s="372"/>
      <c r="DIE8" s="372"/>
      <c r="DIF8" s="372"/>
      <c r="DIG8" s="372"/>
      <c r="DIH8" s="372"/>
      <c r="DII8" s="372"/>
      <c r="DIJ8" s="372"/>
      <c r="DIK8" s="372"/>
      <c r="DIL8" s="372"/>
      <c r="DIM8" s="372"/>
      <c r="DIN8" s="372"/>
      <c r="DIO8" s="372"/>
      <c r="DIP8" s="372"/>
      <c r="DIQ8" s="372"/>
      <c r="DIR8" s="372"/>
      <c r="DIS8" s="372"/>
      <c r="DIT8" s="372"/>
      <c r="DIU8" s="372"/>
      <c r="DIV8" s="372"/>
      <c r="DIW8" s="372"/>
      <c r="DIX8" s="372"/>
      <c r="DIY8" s="372"/>
      <c r="DIZ8" s="372"/>
      <c r="DJA8" s="372"/>
      <c r="DJB8" s="372"/>
      <c r="DJC8" s="372"/>
      <c r="DJD8" s="372"/>
      <c r="DJE8" s="372"/>
      <c r="DJF8" s="372"/>
      <c r="DJG8" s="372"/>
      <c r="DJH8" s="372"/>
      <c r="DJI8" s="372"/>
      <c r="DJJ8" s="372"/>
      <c r="DJK8" s="372"/>
      <c r="DJL8" s="372"/>
      <c r="DJM8" s="372"/>
      <c r="DJN8" s="372"/>
      <c r="DJO8" s="372"/>
      <c r="DJP8" s="372"/>
      <c r="DJQ8" s="372"/>
      <c r="DJR8" s="372"/>
      <c r="DJS8" s="372"/>
      <c r="DJT8" s="372"/>
      <c r="DJU8" s="372"/>
      <c r="DJV8" s="372"/>
      <c r="DJW8" s="372"/>
      <c r="DJX8" s="372"/>
      <c r="DJY8" s="372"/>
      <c r="DJZ8" s="372"/>
      <c r="DKA8" s="372"/>
      <c r="DKB8" s="372"/>
      <c r="DKC8" s="372"/>
      <c r="DKD8" s="372"/>
      <c r="DKE8" s="372"/>
      <c r="DKF8" s="372"/>
      <c r="DKG8" s="372"/>
      <c r="DKH8" s="372"/>
      <c r="DKI8" s="372"/>
      <c r="DKJ8" s="372"/>
      <c r="DKK8" s="372"/>
      <c r="DKL8" s="372"/>
      <c r="DKM8" s="372"/>
      <c r="DKN8" s="372"/>
      <c r="DKO8" s="372"/>
      <c r="DKP8" s="372"/>
      <c r="DKQ8" s="372"/>
      <c r="DKR8" s="372"/>
      <c r="DKS8" s="372"/>
      <c r="DKT8" s="372"/>
      <c r="DKU8" s="372"/>
      <c r="DKV8" s="372"/>
      <c r="DKW8" s="372"/>
      <c r="DKX8" s="372"/>
      <c r="DKY8" s="372"/>
      <c r="DKZ8" s="372"/>
      <c r="DLA8" s="372"/>
      <c r="DLB8" s="372"/>
      <c r="DLC8" s="372"/>
      <c r="DLD8" s="372"/>
      <c r="DLE8" s="372"/>
      <c r="DLF8" s="372"/>
      <c r="DLG8" s="372"/>
      <c r="DLH8" s="372"/>
      <c r="DLI8" s="372"/>
      <c r="DLJ8" s="372"/>
      <c r="DLK8" s="372"/>
      <c r="DLL8" s="372"/>
      <c r="DLM8" s="372"/>
      <c r="DLN8" s="372"/>
      <c r="DLO8" s="372"/>
      <c r="DLP8" s="372"/>
      <c r="DLQ8" s="372"/>
      <c r="DLR8" s="372"/>
      <c r="DLS8" s="372"/>
      <c r="DLT8" s="372"/>
      <c r="DLU8" s="372"/>
      <c r="DLV8" s="372"/>
      <c r="DLW8" s="372"/>
      <c r="DLX8" s="372"/>
      <c r="DLY8" s="372"/>
      <c r="DLZ8" s="372"/>
      <c r="DMA8" s="372"/>
      <c r="DMB8" s="372"/>
      <c r="DMC8" s="372"/>
      <c r="DMD8" s="372"/>
      <c r="DME8" s="372"/>
      <c r="DMF8" s="372"/>
      <c r="DMG8" s="372"/>
      <c r="DMH8" s="372"/>
      <c r="DMI8" s="372"/>
      <c r="DMJ8" s="372"/>
      <c r="DMK8" s="372"/>
      <c r="DML8" s="372"/>
      <c r="DMM8" s="372"/>
      <c r="DMN8" s="372"/>
      <c r="DMO8" s="372"/>
      <c r="DMP8" s="372"/>
      <c r="DMQ8" s="372"/>
      <c r="DMR8" s="372"/>
      <c r="DMS8" s="372"/>
      <c r="DMT8" s="372"/>
      <c r="DMU8" s="372"/>
      <c r="DMV8" s="372"/>
      <c r="DMW8" s="372"/>
      <c r="DMX8" s="372"/>
      <c r="DMY8" s="372"/>
      <c r="DMZ8" s="372"/>
      <c r="DNA8" s="372"/>
      <c r="DNB8" s="372"/>
      <c r="DNC8" s="372"/>
      <c r="DND8" s="372"/>
      <c r="DNE8" s="372"/>
      <c r="DNF8" s="372"/>
      <c r="DNG8" s="372"/>
      <c r="DNH8" s="372"/>
      <c r="DNI8" s="372"/>
      <c r="DNJ8" s="372"/>
      <c r="DNK8" s="372"/>
      <c r="DNL8" s="372"/>
      <c r="DNM8" s="372"/>
      <c r="DNN8" s="372"/>
      <c r="DNO8" s="372"/>
      <c r="DNP8" s="372"/>
      <c r="DNQ8" s="372"/>
      <c r="DNR8" s="372"/>
      <c r="DNS8" s="372"/>
      <c r="DNT8" s="372"/>
      <c r="DNU8" s="372"/>
      <c r="DNV8" s="372"/>
      <c r="DNW8" s="372"/>
      <c r="DNX8" s="372"/>
      <c r="DNY8" s="372"/>
      <c r="DNZ8" s="372"/>
      <c r="DOA8" s="372"/>
      <c r="DOB8" s="372"/>
      <c r="DOC8" s="372"/>
      <c r="DOD8" s="372"/>
      <c r="DOE8" s="372"/>
      <c r="DOF8" s="372"/>
      <c r="DOG8" s="372"/>
      <c r="DOH8" s="372"/>
      <c r="DOI8" s="372"/>
      <c r="DOJ8" s="372"/>
      <c r="DOK8" s="372"/>
      <c r="DOL8" s="372"/>
      <c r="DOM8" s="372"/>
      <c r="DON8" s="372"/>
      <c r="DOO8" s="372"/>
      <c r="DOP8" s="372"/>
      <c r="DOQ8" s="372"/>
      <c r="DOR8" s="372"/>
      <c r="DOS8" s="372"/>
      <c r="DOT8" s="372"/>
      <c r="DOU8" s="372"/>
      <c r="DOV8" s="372"/>
      <c r="DOW8" s="372"/>
      <c r="DOX8" s="372"/>
      <c r="DOY8" s="372"/>
      <c r="DOZ8" s="372"/>
      <c r="DPA8" s="372"/>
      <c r="DPB8" s="372"/>
      <c r="DPC8" s="372"/>
      <c r="DPD8" s="372"/>
      <c r="DPE8" s="372"/>
      <c r="DPF8" s="372"/>
      <c r="DPG8" s="372"/>
      <c r="DPH8" s="372"/>
      <c r="DPI8" s="372"/>
      <c r="DPJ8" s="372"/>
      <c r="DPK8" s="372"/>
      <c r="DPL8" s="372"/>
      <c r="DPM8" s="372"/>
      <c r="DPN8" s="372"/>
      <c r="DPO8" s="372"/>
      <c r="DPP8" s="372"/>
      <c r="DPQ8" s="372"/>
      <c r="DPR8" s="372"/>
      <c r="DPS8" s="372"/>
      <c r="DPT8" s="372"/>
      <c r="DPU8" s="372"/>
      <c r="DPV8" s="372"/>
      <c r="DPW8" s="372"/>
      <c r="DPX8" s="372"/>
      <c r="DPY8" s="372"/>
      <c r="DPZ8" s="372"/>
      <c r="DQA8" s="372"/>
      <c r="DQB8" s="372"/>
      <c r="DQC8" s="372"/>
      <c r="DQD8" s="372"/>
      <c r="DQE8" s="372"/>
      <c r="DQF8" s="372"/>
      <c r="DQG8" s="372"/>
      <c r="DQH8" s="372"/>
      <c r="DQI8" s="372"/>
      <c r="DQJ8" s="372"/>
      <c r="DQK8" s="372"/>
      <c r="DQL8" s="372"/>
      <c r="DQM8" s="372"/>
      <c r="DQN8" s="372"/>
      <c r="DQO8" s="372"/>
      <c r="DQP8" s="372"/>
      <c r="DQQ8" s="372"/>
      <c r="DQR8" s="372"/>
      <c r="DQS8" s="372"/>
      <c r="DQT8" s="372"/>
      <c r="DQU8" s="372"/>
      <c r="DQV8" s="372"/>
      <c r="DQW8" s="372"/>
      <c r="DQX8" s="372"/>
      <c r="DQY8" s="372"/>
      <c r="DQZ8" s="372"/>
      <c r="DRA8" s="372"/>
      <c r="DRB8" s="372"/>
      <c r="DRC8" s="372"/>
      <c r="DRD8" s="372"/>
      <c r="DRE8" s="372"/>
      <c r="DRF8" s="372"/>
      <c r="DRG8" s="372"/>
      <c r="DRH8" s="372"/>
      <c r="DRI8" s="372"/>
      <c r="DRJ8" s="372"/>
      <c r="DRK8" s="372"/>
      <c r="DRL8" s="372"/>
      <c r="DRM8" s="372"/>
      <c r="DRN8" s="372"/>
      <c r="DRO8" s="372"/>
      <c r="DRP8" s="372"/>
      <c r="DRQ8" s="372"/>
      <c r="DRR8" s="372"/>
      <c r="DRS8" s="372"/>
      <c r="DRT8" s="372"/>
      <c r="DRU8" s="372"/>
      <c r="DRV8" s="372"/>
      <c r="DRW8" s="372"/>
      <c r="DRX8" s="372"/>
      <c r="DRY8" s="372"/>
      <c r="DRZ8" s="372"/>
      <c r="DSA8" s="372"/>
      <c r="DSB8" s="372"/>
      <c r="DSC8" s="372"/>
      <c r="DSD8" s="372"/>
      <c r="DSE8" s="372"/>
      <c r="DSF8" s="372"/>
      <c r="DSG8" s="372"/>
      <c r="DSH8" s="372"/>
      <c r="DSI8" s="372"/>
      <c r="DSJ8" s="372"/>
      <c r="DSK8" s="372"/>
      <c r="DSL8" s="372"/>
      <c r="DSM8" s="372"/>
      <c r="DSN8" s="372"/>
      <c r="DSO8" s="372"/>
      <c r="DSP8" s="372"/>
      <c r="DSQ8" s="372"/>
      <c r="DSR8" s="372"/>
      <c r="DSS8" s="372"/>
      <c r="DST8" s="372"/>
      <c r="DSU8" s="372"/>
      <c r="DSV8" s="372"/>
      <c r="DSW8" s="372"/>
      <c r="DSX8" s="372"/>
      <c r="DSY8" s="372"/>
      <c r="DSZ8" s="372"/>
      <c r="DTA8" s="372"/>
      <c r="DTB8" s="372"/>
      <c r="DTC8" s="372"/>
      <c r="DTD8" s="372"/>
      <c r="DTE8" s="372"/>
      <c r="DTF8" s="372"/>
      <c r="DTG8" s="372"/>
      <c r="DTH8" s="372"/>
      <c r="DTI8" s="372"/>
      <c r="DTJ8" s="372"/>
      <c r="DTK8" s="372"/>
      <c r="DTL8" s="372"/>
      <c r="DTM8" s="372"/>
      <c r="DTN8" s="372"/>
      <c r="DTO8" s="372"/>
      <c r="DTP8" s="372"/>
      <c r="DTQ8" s="372"/>
      <c r="DTR8" s="372"/>
      <c r="DTS8" s="372"/>
      <c r="DTT8" s="372"/>
      <c r="DTU8" s="372"/>
      <c r="DTV8" s="372"/>
      <c r="DTW8" s="372"/>
      <c r="DTX8" s="372"/>
      <c r="DTY8" s="372"/>
      <c r="DTZ8" s="372"/>
      <c r="DUA8" s="372"/>
      <c r="DUB8" s="372"/>
      <c r="DUC8" s="372"/>
      <c r="DUD8" s="372"/>
      <c r="DUE8" s="372"/>
      <c r="DUF8" s="372"/>
      <c r="DUG8" s="372"/>
      <c r="DUH8" s="372"/>
      <c r="DUI8" s="372"/>
      <c r="DUJ8" s="372"/>
      <c r="DUK8" s="372"/>
      <c r="DUL8" s="372"/>
      <c r="DUM8" s="372"/>
      <c r="DUN8" s="372"/>
      <c r="DUO8" s="372"/>
      <c r="DUP8" s="372"/>
      <c r="DUQ8" s="372"/>
      <c r="DUR8" s="372"/>
      <c r="DUS8" s="372"/>
      <c r="DUT8" s="372"/>
      <c r="DUU8" s="372"/>
      <c r="DUV8" s="372"/>
      <c r="DUW8" s="372"/>
      <c r="DUX8" s="372"/>
      <c r="DUY8" s="372"/>
      <c r="DUZ8" s="372"/>
      <c r="DVA8" s="372"/>
      <c r="DVB8" s="372"/>
      <c r="DVC8" s="372"/>
      <c r="DVD8" s="372"/>
      <c r="DVE8" s="372"/>
      <c r="DVF8" s="372"/>
      <c r="DVG8" s="372"/>
      <c r="DVH8" s="372"/>
      <c r="DVI8" s="372"/>
      <c r="DVJ8" s="372"/>
      <c r="DVK8" s="372"/>
      <c r="DVL8" s="372"/>
      <c r="DVM8" s="372"/>
      <c r="DVN8" s="372"/>
      <c r="DVO8" s="372"/>
      <c r="DVP8" s="372"/>
      <c r="DVQ8" s="372"/>
      <c r="DVR8" s="372"/>
      <c r="DVS8" s="372"/>
      <c r="DVT8" s="372"/>
      <c r="DVU8" s="372"/>
      <c r="DVV8" s="372"/>
      <c r="DVW8" s="372"/>
      <c r="DVX8" s="372"/>
      <c r="DVY8" s="372"/>
      <c r="DVZ8" s="372"/>
      <c r="DWA8" s="372"/>
      <c r="DWB8" s="372"/>
      <c r="DWC8" s="372"/>
      <c r="DWD8" s="372"/>
      <c r="DWE8" s="372"/>
      <c r="DWF8" s="372"/>
      <c r="DWG8" s="372"/>
      <c r="DWH8" s="372"/>
      <c r="DWI8" s="372"/>
      <c r="DWJ8" s="372"/>
      <c r="DWK8" s="372"/>
      <c r="DWL8" s="372"/>
      <c r="DWM8" s="372"/>
      <c r="DWN8" s="372"/>
      <c r="DWO8" s="372"/>
      <c r="DWP8" s="372"/>
      <c r="DWQ8" s="372"/>
      <c r="DWR8" s="372"/>
      <c r="DWS8" s="372"/>
      <c r="DWT8" s="372"/>
      <c r="DWU8" s="372"/>
      <c r="DWV8" s="372"/>
      <c r="DWW8" s="372"/>
      <c r="DWX8" s="372"/>
      <c r="DWY8" s="372"/>
      <c r="DWZ8" s="372"/>
      <c r="DXA8" s="372"/>
      <c r="DXB8" s="372"/>
      <c r="DXC8" s="372"/>
      <c r="DXD8" s="372"/>
      <c r="DXE8" s="372"/>
      <c r="DXF8" s="372"/>
      <c r="DXG8" s="372"/>
      <c r="DXH8" s="372"/>
      <c r="DXI8" s="372"/>
      <c r="DXJ8" s="372"/>
      <c r="DXK8" s="372"/>
      <c r="DXL8" s="372"/>
      <c r="DXM8" s="372"/>
      <c r="DXN8" s="372"/>
      <c r="DXO8" s="372"/>
      <c r="DXP8" s="372"/>
      <c r="DXQ8" s="372"/>
      <c r="DXR8" s="372"/>
      <c r="DXS8" s="372"/>
      <c r="DXT8" s="372"/>
      <c r="DXU8" s="372"/>
      <c r="DXV8" s="372"/>
      <c r="DXW8" s="372"/>
      <c r="DXX8" s="372"/>
      <c r="DXY8" s="372"/>
      <c r="DXZ8" s="372"/>
      <c r="DYA8" s="372"/>
      <c r="DYB8" s="372"/>
      <c r="DYC8" s="372"/>
      <c r="DYD8" s="372"/>
      <c r="DYE8" s="372"/>
      <c r="DYF8" s="372"/>
      <c r="DYG8" s="372"/>
      <c r="DYH8" s="372"/>
      <c r="DYI8" s="372"/>
      <c r="DYJ8" s="372"/>
      <c r="DYK8" s="372"/>
      <c r="DYL8" s="372"/>
      <c r="DYM8" s="372"/>
      <c r="DYN8" s="372"/>
      <c r="DYO8" s="372"/>
      <c r="DYP8" s="372"/>
      <c r="DYQ8" s="372"/>
      <c r="DYR8" s="372"/>
      <c r="DYS8" s="372"/>
      <c r="DYT8" s="372"/>
      <c r="DYU8" s="372"/>
      <c r="DYV8" s="372"/>
      <c r="DYW8" s="372"/>
      <c r="DYX8" s="372"/>
      <c r="DYY8" s="372"/>
      <c r="DYZ8" s="372"/>
      <c r="DZA8" s="372"/>
      <c r="DZB8" s="372"/>
      <c r="DZC8" s="372"/>
      <c r="DZD8" s="372"/>
      <c r="DZE8" s="372"/>
      <c r="DZF8" s="372"/>
      <c r="DZG8" s="372"/>
      <c r="DZH8" s="372"/>
      <c r="DZI8" s="372"/>
      <c r="DZJ8" s="372"/>
      <c r="DZK8" s="372"/>
      <c r="DZL8" s="372"/>
      <c r="DZM8" s="372"/>
      <c r="DZN8" s="372"/>
      <c r="DZO8" s="372"/>
      <c r="DZP8" s="372"/>
      <c r="DZQ8" s="372"/>
      <c r="DZR8" s="372"/>
      <c r="DZS8" s="372"/>
      <c r="DZT8" s="372"/>
      <c r="DZU8" s="372"/>
      <c r="DZV8" s="372"/>
      <c r="DZW8" s="372"/>
      <c r="DZX8" s="372"/>
      <c r="DZY8" s="372"/>
      <c r="DZZ8" s="372"/>
      <c r="EAA8" s="372"/>
      <c r="EAB8" s="372"/>
      <c r="EAC8" s="372"/>
      <c r="EAD8" s="372"/>
      <c r="EAE8" s="372"/>
      <c r="EAF8" s="372"/>
      <c r="EAG8" s="372"/>
      <c r="EAH8" s="372"/>
      <c r="EAI8" s="372"/>
      <c r="EAJ8" s="372"/>
      <c r="EAK8" s="372"/>
      <c r="EAL8" s="372"/>
      <c r="EAM8" s="372"/>
      <c r="EAN8" s="372"/>
      <c r="EAO8" s="372"/>
      <c r="EAP8" s="372"/>
      <c r="EAQ8" s="372"/>
      <c r="EAR8" s="372"/>
      <c r="EAS8" s="372"/>
      <c r="EAT8" s="372"/>
      <c r="EAU8" s="372"/>
      <c r="EAV8" s="372"/>
      <c r="EAW8" s="372"/>
      <c r="EAX8" s="372"/>
      <c r="EAY8" s="372"/>
      <c r="EAZ8" s="372"/>
      <c r="EBA8" s="372"/>
      <c r="EBB8" s="372"/>
      <c r="EBC8" s="372"/>
      <c r="EBD8" s="372"/>
      <c r="EBE8" s="372"/>
      <c r="EBF8" s="372"/>
      <c r="EBG8" s="372"/>
      <c r="EBH8" s="372"/>
      <c r="EBI8" s="372"/>
      <c r="EBJ8" s="372"/>
      <c r="EBK8" s="372"/>
      <c r="EBL8" s="372"/>
      <c r="EBM8" s="372"/>
      <c r="EBN8" s="372"/>
      <c r="EBO8" s="372"/>
      <c r="EBP8" s="372"/>
      <c r="EBQ8" s="372"/>
      <c r="EBR8" s="372"/>
      <c r="EBS8" s="372"/>
      <c r="EBT8" s="372"/>
      <c r="EBU8" s="372"/>
      <c r="EBV8" s="372"/>
      <c r="EBW8" s="372"/>
      <c r="EBX8" s="372"/>
      <c r="EBY8" s="372"/>
      <c r="EBZ8" s="372"/>
      <c r="ECA8" s="372"/>
      <c r="ECB8" s="372"/>
      <c r="ECC8" s="372"/>
      <c r="ECD8" s="372"/>
      <c r="ECE8" s="372"/>
      <c r="ECF8" s="372"/>
      <c r="ECG8" s="372"/>
      <c r="ECH8" s="372"/>
      <c r="ECI8" s="372"/>
      <c r="ECJ8" s="372"/>
      <c r="ECK8" s="372"/>
      <c r="ECL8" s="372"/>
      <c r="ECM8" s="372"/>
      <c r="ECN8" s="372"/>
      <c r="ECO8" s="372"/>
      <c r="ECP8" s="372"/>
      <c r="ECQ8" s="372"/>
      <c r="ECR8" s="372"/>
      <c r="ECS8" s="372"/>
      <c r="ECT8" s="372"/>
      <c r="ECU8" s="372"/>
      <c r="ECV8" s="372"/>
      <c r="ECW8" s="372"/>
      <c r="ECX8" s="372"/>
      <c r="ECY8" s="372"/>
      <c r="ECZ8" s="372"/>
      <c r="EDA8" s="372"/>
      <c r="EDB8" s="372"/>
      <c r="EDC8" s="372"/>
      <c r="EDD8" s="372"/>
      <c r="EDE8" s="372"/>
      <c r="EDF8" s="372"/>
      <c r="EDG8" s="372"/>
      <c r="EDH8" s="372"/>
      <c r="EDI8" s="372"/>
      <c r="EDJ8" s="372"/>
      <c r="EDK8" s="372"/>
      <c r="EDL8" s="372"/>
      <c r="EDM8" s="372"/>
      <c r="EDN8" s="372"/>
      <c r="EDO8" s="372"/>
      <c r="EDP8" s="372"/>
      <c r="EDQ8" s="372"/>
      <c r="EDR8" s="372"/>
      <c r="EDS8" s="372"/>
      <c r="EDT8" s="372"/>
      <c r="EDU8" s="372"/>
      <c r="EDV8" s="372"/>
      <c r="EDW8" s="372"/>
      <c r="EDX8" s="372"/>
      <c r="EDY8" s="372"/>
      <c r="EDZ8" s="372"/>
      <c r="EEA8" s="372"/>
      <c r="EEB8" s="372"/>
      <c r="EEC8" s="372"/>
      <c r="EED8" s="372"/>
      <c r="EEE8" s="372"/>
      <c r="EEF8" s="372"/>
      <c r="EEG8" s="372"/>
      <c r="EEH8" s="372"/>
      <c r="EEI8" s="372"/>
      <c r="EEJ8" s="372"/>
      <c r="EEK8" s="372"/>
      <c r="EEL8" s="372"/>
      <c r="EEM8" s="372"/>
      <c r="EEN8" s="372"/>
      <c r="EEO8" s="372"/>
      <c r="EEP8" s="372"/>
      <c r="EEQ8" s="372"/>
      <c r="EER8" s="372"/>
      <c r="EES8" s="372"/>
      <c r="EET8" s="372"/>
      <c r="EEU8" s="372"/>
      <c r="EEV8" s="372"/>
      <c r="EEW8" s="372"/>
      <c r="EEX8" s="372"/>
      <c r="EEY8" s="372"/>
      <c r="EEZ8" s="372"/>
      <c r="EFA8" s="372"/>
      <c r="EFB8" s="372"/>
      <c r="EFC8" s="372"/>
      <c r="EFD8" s="372"/>
      <c r="EFE8" s="372"/>
      <c r="EFF8" s="372"/>
      <c r="EFG8" s="372"/>
      <c r="EFH8" s="372"/>
      <c r="EFI8" s="372"/>
      <c r="EFJ8" s="372"/>
      <c r="EFK8" s="372"/>
      <c r="EFL8" s="372"/>
      <c r="EFM8" s="372"/>
      <c r="EFN8" s="372"/>
      <c r="EFO8" s="372"/>
      <c r="EFP8" s="372"/>
      <c r="EFQ8" s="372"/>
      <c r="EFR8" s="372"/>
      <c r="EFS8" s="372"/>
      <c r="EFT8" s="372"/>
      <c r="EFU8" s="372"/>
      <c r="EFV8" s="372"/>
      <c r="EFW8" s="372"/>
      <c r="EFX8" s="372"/>
      <c r="EFY8" s="372"/>
      <c r="EFZ8" s="372"/>
      <c r="EGA8" s="372"/>
      <c r="EGB8" s="372"/>
      <c r="EGC8" s="372"/>
      <c r="EGD8" s="372"/>
      <c r="EGE8" s="372"/>
      <c r="EGF8" s="372"/>
      <c r="EGG8" s="372"/>
      <c r="EGH8" s="372"/>
      <c r="EGI8" s="372"/>
      <c r="EGJ8" s="372"/>
      <c r="EGK8" s="372"/>
      <c r="EGL8" s="372"/>
      <c r="EGM8" s="372"/>
      <c r="EGN8" s="372"/>
      <c r="EGO8" s="372"/>
      <c r="EGP8" s="372"/>
      <c r="EGQ8" s="372"/>
      <c r="EGR8" s="372"/>
      <c r="EGS8" s="372"/>
      <c r="EGT8" s="372"/>
      <c r="EGU8" s="372"/>
      <c r="EGV8" s="372"/>
      <c r="EGW8" s="372"/>
      <c r="EGX8" s="372"/>
      <c r="EGY8" s="372"/>
      <c r="EGZ8" s="372"/>
      <c r="EHA8" s="372"/>
      <c r="EHB8" s="372"/>
      <c r="EHC8" s="372"/>
      <c r="EHD8" s="372"/>
      <c r="EHE8" s="372"/>
      <c r="EHF8" s="372"/>
      <c r="EHG8" s="372"/>
      <c r="EHH8" s="372"/>
      <c r="EHI8" s="372"/>
      <c r="EHJ8" s="372"/>
      <c r="EHK8" s="372"/>
      <c r="EHL8" s="372"/>
      <c r="EHM8" s="372"/>
      <c r="EHN8" s="372"/>
      <c r="EHO8" s="372"/>
      <c r="EHP8" s="372"/>
      <c r="EHQ8" s="372"/>
      <c r="EHR8" s="372"/>
      <c r="EHS8" s="372"/>
      <c r="EHT8" s="372"/>
      <c r="EHU8" s="372"/>
      <c r="EHV8" s="372"/>
      <c r="EHW8" s="372"/>
      <c r="EHX8" s="372"/>
      <c r="EHY8" s="372"/>
      <c r="EHZ8" s="372"/>
      <c r="EIA8" s="372"/>
      <c r="EIB8" s="372"/>
      <c r="EIC8" s="372"/>
      <c r="EID8" s="372"/>
      <c r="EIE8" s="372"/>
      <c r="EIF8" s="372"/>
      <c r="EIG8" s="372"/>
      <c r="EIH8" s="372"/>
      <c r="EII8" s="372"/>
      <c r="EIJ8" s="372"/>
      <c r="EIK8" s="372"/>
      <c r="EIL8" s="372"/>
      <c r="EIM8" s="372"/>
      <c r="EIN8" s="372"/>
      <c r="EIO8" s="372"/>
      <c r="EIP8" s="372"/>
      <c r="EIQ8" s="372"/>
      <c r="EIR8" s="372"/>
      <c r="EIS8" s="372"/>
      <c r="EIT8" s="372"/>
      <c r="EIU8" s="372"/>
      <c r="EIV8" s="372"/>
      <c r="EIW8" s="372"/>
      <c r="EIX8" s="372"/>
      <c r="EIY8" s="372"/>
      <c r="EIZ8" s="372"/>
      <c r="EJA8" s="372"/>
      <c r="EJB8" s="372"/>
      <c r="EJC8" s="372"/>
      <c r="EJD8" s="372"/>
      <c r="EJE8" s="372"/>
      <c r="EJF8" s="372"/>
      <c r="EJG8" s="372"/>
      <c r="EJH8" s="372"/>
      <c r="EJI8" s="372"/>
      <c r="EJJ8" s="372"/>
      <c r="EJK8" s="372"/>
      <c r="EJL8" s="372"/>
      <c r="EJM8" s="372"/>
      <c r="EJN8" s="372"/>
      <c r="EJO8" s="372"/>
      <c r="EJP8" s="372"/>
      <c r="EJQ8" s="372"/>
      <c r="EJR8" s="372"/>
      <c r="EJS8" s="372"/>
      <c r="EJT8" s="372"/>
      <c r="EJU8" s="372"/>
      <c r="EJV8" s="372"/>
      <c r="EJW8" s="372"/>
      <c r="EJX8" s="372"/>
      <c r="EJY8" s="372"/>
      <c r="EJZ8" s="372"/>
      <c r="EKA8" s="372"/>
      <c r="EKB8" s="372"/>
      <c r="EKC8" s="372"/>
      <c r="EKD8" s="372"/>
      <c r="EKE8" s="372"/>
      <c r="EKF8" s="372"/>
      <c r="EKG8" s="372"/>
      <c r="EKH8" s="372"/>
      <c r="EKI8" s="372"/>
      <c r="EKJ8" s="372"/>
      <c r="EKK8" s="372"/>
      <c r="EKL8" s="372"/>
      <c r="EKM8" s="372"/>
      <c r="EKN8" s="372"/>
      <c r="EKO8" s="372"/>
      <c r="EKP8" s="372"/>
      <c r="EKQ8" s="372"/>
      <c r="EKR8" s="372"/>
      <c r="EKS8" s="372"/>
      <c r="EKT8" s="372"/>
      <c r="EKU8" s="372"/>
      <c r="EKV8" s="372"/>
      <c r="EKW8" s="372"/>
      <c r="EKX8" s="372"/>
      <c r="EKY8" s="372"/>
      <c r="EKZ8" s="372"/>
      <c r="ELA8" s="372"/>
      <c r="ELB8" s="372"/>
      <c r="ELC8" s="372"/>
      <c r="ELD8" s="372"/>
      <c r="ELE8" s="372"/>
      <c r="ELF8" s="372"/>
      <c r="ELG8" s="372"/>
      <c r="ELH8" s="372"/>
      <c r="ELI8" s="372"/>
      <c r="ELJ8" s="372"/>
      <c r="ELK8" s="372"/>
      <c r="ELL8" s="372"/>
      <c r="ELM8" s="372"/>
      <c r="ELN8" s="372"/>
      <c r="ELO8" s="372"/>
      <c r="ELP8" s="372"/>
      <c r="ELQ8" s="372"/>
      <c r="ELR8" s="372"/>
      <c r="ELS8" s="372"/>
      <c r="ELT8" s="372"/>
      <c r="ELU8" s="372"/>
      <c r="ELV8" s="372"/>
      <c r="ELW8" s="372"/>
      <c r="ELX8" s="372"/>
      <c r="ELY8" s="372"/>
      <c r="ELZ8" s="372"/>
      <c r="EMA8" s="372"/>
      <c r="EMB8" s="372"/>
      <c r="EMC8" s="372"/>
      <c r="EMD8" s="372"/>
      <c r="EME8" s="372"/>
      <c r="EMF8" s="372"/>
      <c r="EMG8" s="372"/>
      <c r="EMH8" s="372"/>
      <c r="EMI8" s="372"/>
      <c r="EMJ8" s="372"/>
      <c r="EMK8" s="372"/>
      <c r="EML8" s="372"/>
      <c r="EMM8" s="372"/>
      <c r="EMN8" s="372"/>
      <c r="EMO8" s="372"/>
      <c r="EMP8" s="372"/>
      <c r="EMQ8" s="372"/>
      <c r="EMR8" s="372"/>
      <c r="EMS8" s="372"/>
      <c r="EMT8" s="372"/>
      <c r="EMU8" s="372"/>
      <c r="EMV8" s="372"/>
      <c r="EMW8" s="372"/>
      <c r="EMX8" s="372"/>
      <c r="EMY8" s="372"/>
      <c r="EMZ8" s="372"/>
      <c r="ENA8" s="372"/>
      <c r="ENB8" s="372"/>
      <c r="ENC8" s="372"/>
      <c r="END8" s="372"/>
      <c r="ENE8" s="372"/>
      <c r="ENF8" s="372"/>
      <c r="ENG8" s="372"/>
      <c r="ENH8" s="372"/>
      <c r="ENI8" s="372"/>
      <c r="ENJ8" s="372"/>
      <c r="ENK8" s="372"/>
      <c r="ENL8" s="372"/>
      <c r="ENM8" s="372"/>
      <c r="ENN8" s="372"/>
      <c r="ENO8" s="372"/>
      <c r="ENP8" s="372"/>
      <c r="ENQ8" s="372"/>
      <c r="ENR8" s="372"/>
      <c r="ENS8" s="372"/>
      <c r="ENT8" s="372"/>
      <c r="ENU8" s="372"/>
      <c r="ENV8" s="372"/>
      <c r="ENW8" s="372"/>
      <c r="ENX8" s="372"/>
      <c r="ENY8" s="372"/>
      <c r="ENZ8" s="372"/>
      <c r="EOA8" s="372"/>
      <c r="EOB8" s="372"/>
      <c r="EOC8" s="372"/>
      <c r="EOD8" s="372"/>
      <c r="EOE8" s="372"/>
      <c r="EOF8" s="372"/>
      <c r="EOG8" s="372"/>
      <c r="EOH8" s="372"/>
      <c r="EOI8" s="372"/>
      <c r="EOJ8" s="372"/>
      <c r="EOK8" s="372"/>
      <c r="EOL8" s="372"/>
      <c r="EOM8" s="372"/>
      <c r="EON8" s="372"/>
      <c r="EOO8" s="372"/>
      <c r="EOP8" s="372"/>
      <c r="EOQ8" s="372"/>
      <c r="EOR8" s="372"/>
      <c r="EOS8" s="372"/>
      <c r="EOT8" s="372"/>
      <c r="EOU8" s="372"/>
      <c r="EOV8" s="372"/>
      <c r="EOW8" s="372"/>
      <c r="EOX8" s="372"/>
      <c r="EOY8" s="372"/>
      <c r="EOZ8" s="372"/>
      <c r="EPA8" s="372"/>
      <c r="EPB8" s="372"/>
      <c r="EPC8" s="372"/>
      <c r="EPD8" s="372"/>
      <c r="EPE8" s="372"/>
      <c r="EPF8" s="372"/>
      <c r="EPG8" s="372"/>
      <c r="EPH8" s="372"/>
      <c r="EPI8" s="372"/>
      <c r="EPJ8" s="372"/>
      <c r="EPK8" s="372"/>
      <c r="EPL8" s="372"/>
      <c r="EPM8" s="372"/>
      <c r="EPN8" s="372"/>
      <c r="EPO8" s="372"/>
      <c r="EPP8" s="372"/>
      <c r="EPQ8" s="372"/>
      <c r="EPR8" s="372"/>
      <c r="EPS8" s="372"/>
      <c r="EPT8" s="372"/>
      <c r="EPU8" s="372"/>
      <c r="EPV8" s="372"/>
      <c r="EPW8" s="372"/>
      <c r="EPX8" s="372"/>
      <c r="EPY8" s="372"/>
      <c r="EPZ8" s="372"/>
      <c r="EQA8" s="372"/>
      <c r="EQB8" s="372"/>
      <c r="EQC8" s="372"/>
      <c r="EQD8" s="372"/>
      <c r="EQE8" s="372"/>
      <c r="EQF8" s="372"/>
      <c r="EQG8" s="372"/>
      <c r="EQH8" s="372"/>
      <c r="EQI8" s="372"/>
      <c r="EQJ8" s="372"/>
      <c r="EQK8" s="372"/>
      <c r="EQL8" s="372"/>
      <c r="EQM8" s="372"/>
      <c r="EQN8" s="372"/>
      <c r="EQO8" s="372"/>
      <c r="EQP8" s="372"/>
      <c r="EQQ8" s="372"/>
      <c r="EQR8" s="372"/>
      <c r="EQS8" s="372"/>
      <c r="EQT8" s="372"/>
      <c r="EQU8" s="372"/>
      <c r="EQV8" s="372"/>
      <c r="EQW8" s="372"/>
      <c r="EQX8" s="372"/>
      <c r="EQY8" s="372"/>
      <c r="EQZ8" s="372"/>
      <c r="ERA8" s="372"/>
      <c r="ERB8" s="372"/>
      <c r="ERC8" s="372"/>
      <c r="ERD8" s="372"/>
      <c r="ERE8" s="372"/>
      <c r="ERF8" s="372"/>
      <c r="ERG8" s="372"/>
      <c r="ERH8" s="372"/>
      <c r="ERI8" s="372"/>
      <c r="ERJ8" s="372"/>
      <c r="ERK8" s="372"/>
      <c r="ERL8" s="372"/>
      <c r="ERM8" s="372"/>
      <c r="ERN8" s="372"/>
      <c r="ERO8" s="372"/>
      <c r="ERP8" s="372"/>
      <c r="ERQ8" s="372"/>
      <c r="ERR8" s="372"/>
      <c r="ERS8" s="372"/>
      <c r="ERT8" s="372"/>
      <c r="ERU8" s="372"/>
      <c r="ERV8" s="372"/>
      <c r="ERW8" s="372"/>
      <c r="ERX8" s="372"/>
      <c r="ERY8" s="372"/>
      <c r="ERZ8" s="372"/>
      <c r="ESA8" s="372"/>
      <c r="ESB8" s="372"/>
      <c r="ESC8" s="372"/>
      <c r="ESD8" s="372"/>
      <c r="ESE8" s="372"/>
      <c r="ESF8" s="372"/>
      <c r="ESG8" s="372"/>
      <c r="ESH8" s="372"/>
      <c r="ESI8" s="372"/>
      <c r="ESJ8" s="372"/>
      <c r="ESK8" s="372"/>
      <c r="ESL8" s="372"/>
      <c r="ESM8" s="372"/>
      <c r="ESN8" s="372"/>
      <c r="ESO8" s="372"/>
      <c r="ESP8" s="372"/>
      <c r="ESQ8" s="372"/>
      <c r="ESR8" s="372"/>
      <c r="ESS8" s="372"/>
      <c r="EST8" s="372"/>
      <c r="ESU8" s="372"/>
      <c r="ESV8" s="372"/>
      <c r="ESW8" s="372"/>
      <c r="ESX8" s="372"/>
      <c r="ESY8" s="372"/>
      <c r="ESZ8" s="372"/>
      <c r="ETA8" s="372"/>
      <c r="ETB8" s="372"/>
      <c r="ETC8" s="372"/>
      <c r="ETD8" s="372"/>
      <c r="ETE8" s="372"/>
      <c r="ETF8" s="372"/>
      <c r="ETG8" s="372"/>
      <c r="ETH8" s="372"/>
      <c r="ETI8" s="372"/>
      <c r="ETJ8" s="372"/>
      <c r="ETK8" s="372"/>
      <c r="ETL8" s="372"/>
      <c r="ETM8" s="372"/>
      <c r="ETN8" s="372"/>
      <c r="ETO8" s="372"/>
      <c r="ETP8" s="372"/>
      <c r="ETQ8" s="372"/>
      <c r="ETR8" s="372"/>
      <c r="ETS8" s="372"/>
      <c r="ETT8" s="372"/>
      <c r="ETU8" s="372"/>
      <c r="ETV8" s="372"/>
      <c r="ETW8" s="372"/>
      <c r="ETX8" s="372"/>
      <c r="ETY8" s="372"/>
      <c r="ETZ8" s="372"/>
      <c r="EUA8" s="372"/>
      <c r="EUB8" s="372"/>
      <c r="EUC8" s="372"/>
      <c r="EUD8" s="372"/>
      <c r="EUE8" s="372"/>
      <c r="EUF8" s="372"/>
      <c r="EUG8" s="372"/>
      <c r="EUH8" s="372"/>
      <c r="EUI8" s="372"/>
      <c r="EUJ8" s="372"/>
      <c r="EUK8" s="372"/>
      <c r="EUL8" s="372"/>
      <c r="EUM8" s="372"/>
      <c r="EUN8" s="372"/>
      <c r="EUO8" s="372"/>
      <c r="EUP8" s="372"/>
      <c r="EUQ8" s="372"/>
      <c r="EUR8" s="372"/>
      <c r="EUS8" s="372"/>
      <c r="EUT8" s="372"/>
      <c r="EUU8" s="372"/>
      <c r="EUV8" s="372"/>
      <c r="EUW8" s="372"/>
      <c r="EUX8" s="372"/>
      <c r="EUY8" s="372"/>
      <c r="EUZ8" s="372"/>
      <c r="EVA8" s="372"/>
      <c r="EVB8" s="372"/>
      <c r="EVC8" s="372"/>
      <c r="EVD8" s="372"/>
      <c r="EVE8" s="372"/>
      <c r="EVF8" s="372"/>
      <c r="EVG8" s="372"/>
      <c r="EVH8" s="372"/>
      <c r="EVI8" s="372"/>
      <c r="EVJ8" s="372"/>
      <c r="EVK8" s="372"/>
      <c r="EVL8" s="372"/>
      <c r="EVM8" s="372"/>
      <c r="EVN8" s="372"/>
      <c r="EVO8" s="372"/>
      <c r="EVP8" s="372"/>
      <c r="EVQ8" s="372"/>
      <c r="EVR8" s="372"/>
      <c r="EVS8" s="372"/>
      <c r="EVT8" s="372"/>
      <c r="EVU8" s="372"/>
      <c r="EVV8" s="372"/>
      <c r="EVW8" s="372"/>
      <c r="EVX8" s="372"/>
      <c r="EVY8" s="372"/>
      <c r="EVZ8" s="372"/>
      <c r="EWA8" s="372"/>
      <c r="EWB8" s="372"/>
      <c r="EWC8" s="372"/>
      <c r="EWD8" s="372"/>
      <c r="EWE8" s="372"/>
      <c r="EWF8" s="372"/>
      <c r="EWG8" s="372"/>
      <c r="EWH8" s="372"/>
      <c r="EWI8" s="372"/>
      <c r="EWJ8" s="372"/>
      <c r="EWK8" s="372"/>
      <c r="EWL8" s="372"/>
      <c r="EWM8" s="372"/>
      <c r="EWN8" s="372"/>
      <c r="EWO8" s="372"/>
      <c r="EWP8" s="372"/>
      <c r="EWQ8" s="372"/>
      <c r="EWR8" s="372"/>
      <c r="EWS8" s="372"/>
      <c r="EWT8" s="372"/>
      <c r="EWU8" s="372"/>
      <c r="EWV8" s="372"/>
      <c r="EWW8" s="372"/>
      <c r="EWX8" s="372"/>
      <c r="EWY8" s="372"/>
      <c r="EWZ8" s="372"/>
      <c r="EXA8" s="372"/>
      <c r="EXB8" s="372"/>
      <c r="EXC8" s="372"/>
      <c r="EXD8" s="372"/>
      <c r="EXE8" s="372"/>
      <c r="EXF8" s="372"/>
      <c r="EXG8" s="372"/>
      <c r="EXH8" s="372"/>
      <c r="EXI8" s="372"/>
      <c r="EXJ8" s="372"/>
      <c r="EXK8" s="372"/>
      <c r="EXL8" s="372"/>
      <c r="EXM8" s="372"/>
      <c r="EXN8" s="372"/>
      <c r="EXO8" s="372"/>
      <c r="EXP8" s="372"/>
      <c r="EXQ8" s="372"/>
      <c r="EXR8" s="372"/>
      <c r="EXS8" s="372"/>
      <c r="EXT8" s="372"/>
      <c r="EXU8" s="372"/>
      <c r="EXV8" s="372"/>
      <c r="EXW8" s="372"/>
      <c r="EXX8" s="372"/>
      <c r="EXY8" s="372"/>
      <c r="EXZ8" s="372"/>
      <c r="EYA8" s="372"/>
      <c r="EYB8" s="372"/>
      <c r="EYC8" s="372"/>
      <c r="EYD8" s="372"/>
      <c r="EYE8" s="372"/>
      <c r="EYF8" s="372"/>
      <c r="EYG8" s="372"/>
      <c r="EYH8" s="372"/>
      <c r="EYI8" s="372"/>
      <c r="EYJ8" s="372"/>
      <c r="EYK8" s="372"/>
      <c r="EYL8" s="372"/>
      <c r="EYM8" s="372"/>
      <c r="EYN8" s="372"/>
      <c r="EYO8" s="372"/>
      <c r="EYP8" s="372"/>
      <c r="EYQ8" s="372"/>
      <c r="EYR8" s="372"/>
      <c r="EYS8" s="372"/>
      <c r="EYT8" s="372"/>
      <c r="EYU8" s="372"/>
      <c r="EYV8" s="372"/>
      <c r="EYW8" s="372"/>
      <c r="EYX8" s="372"/>
      <c r="EYY8" s="372"/>
      <c r="EYZ8" s="372"/>
      <c r="EZA8" s="372"/>
      <c r="EZB8" s="372"/>
      <c r="EZC8" s="372"/>
      <c r="EZD8" s="372"/>
      <c r="EZE8" s="372"/>
      <c r="EZF8" s="372"/>
      <c r="EZG8" s="372"/>
      <c r="EZH8" s="372"/>
      <c r="EZI8" s="372"/>
      <c r="EZJ8" s="372"/>
      <c r="EZK8" s="372"/>
      <c r="EZL8" s="372"/>
      <c r="EZM8" s="372"/>
      <c r="EZN8" s="372"/>
      <c r="EZO8" s="372"/>
      <c r="EZP8" s="372"/>
      <c r="EZQ8" s="372"/>
      <c r="EZR8" s="372"/>
      <c r="EZS8" s="372"/>
      <c r="EZT8" s="372"/>
      <c r="EZU8" s="372"/>
      <c r="EZV8" s="372"/>
      <c r="EZW8" s="372"/>
      <c r="EZX8" s="372"/>
      <c r="EZY8" s="372"/>
      <c r="EZZ8" s="372"/>
      <c r="FAA8" s="372"/>
      <c r="FAB8" s="372"/>
      <c r="FAC8" s="372"/>
      <c r="FAD8" s="372"/>
      <c r="FAE8" s="372"/>
      <c r="FAF8" s="372"/>
      <c r="FAG8" s="372"/>
      <c r="FAH8" s="372"/>
      <c r="FAI8" s="372"/>
      <c r="FAJ8" s="372"/>
      <c r="FAK8" s="372"/>
      <c r="FAL8" s="372"/>
      <c r="FAM8" s="372"/>
      <c r="FAN8" s="372"/>
      <c r="FAO8" s="372"/>
      <c r="FAP8" s="372"/>
      <c r="FAQ8" s="372"/>
      <c r="FAR8" s="372"/>
      <c r="FAS8" s="372"/>
      <c r="FAT8" s="372"/>
      <c r="FAU8" s="372"/>
      <c r="FAV8" s="372"/>
      <c r="FAW8" s="372"/>
      <c r="FAX8" s="372"/>
      <c r="FAY8" s="372"/>
      <c r="FAZ8" s="372"/>
      <c r="FBA8" s="372"/>
      <c r="FBB8" s="372"/>
      <c r="FBC8" s="372"/>
      <c r="FBD8" s="372"/>
      <c r="FBE8" s="372"/>
      <c r="FBF8" s="372"/>
      <c r="FBG8" s="372"/>
      <c r="FBH8" s="372"/>
      <c r="FBI8" s="372"/>
      <c r="FBJ8" s="372"/>
      <c r="FBK8" s="372"/>
      <c r="FBL8" s="372"/>
      <c r="FBM8" s="372"/>
      <c r="FBN8" s="372"/>
      <c r="FBO8" s="372"/>
      <c r="FBP8" s="372"/>
      <c r="FBQ8" s="372"/>
      <c r="FBR8" s="372"/>
      <c r="FBS8" s="372"/>
      <c r="FBT8" s="372"/>
      <c r="FBU8" s="372"/>
      <c r="FBV8" s="372"/>
      <c r="FBW8" s="372"/>
      <c r="FBX8" s="372"/>
      <c r="FBY8" s="372"/>
      <c r="FBZ8" s="372"/>
      <c r="FCA8" s="372"/>
      <c r="FCB8" s="372"/>
      <c r="FCC8" s="372"/>
      <c r="FCD8" s="372"/>
      <c r="FCE8" s="372"/>
      <c r="FCF8" s="372"/>
      <c r="FCG8" s="372"/>
      <c r="FCH8" s="372"/>
      <c r="FCI8" s="372"/>
      <c r="FCJ8" s="372"/>
      <c r="FCK8" s="372"/>
      <c r="FCL8" s="372"/>
      <c r="FCM8" s="372"/>
      <c r="FCN8" s="372"/>
      <c r="FCO8" s="372"/>
      <c r="FCP8" s="372"/>
      <c r="FCQ8" s="372"/>
      <c r="FCR8" s="372"/>
      <c r="FCS8" s="372"/>
      <c r="FCT8" s="372"/>
      <c r="FCU8" s="372"/>
      <c r="FCV8" s="372"/>
      <c r="FCW8" s="372"/>
      <c r="FCX8" s="372"/>
      <c r="FCY8" s="372"/>
      <c r="FCZ8" s="372"/>
      <c r="FDA8" s="372"/>
      <c r="FDB8" s="372"/>
      <c r="FDC8" s="372"/>
      <c r="FDD8" s="372"/>
      <c r="FDE8" s="372"/>
      <c r="FDF8" s="372"/>
      <c r="FDG8" s="372"/>
      <c r="FDH8" s="372"/>
      <c r="FDI8" s="372"/>
      <c r="FDJ8" s="372"/>
      <c r="FDK8" s="372"/>
      <c r="FDL8" s="372"/>
      <c r="FDM8" s="372"/>
      <c r="FDN8" s="372"/>
      <c r="FDO8" s="372"/>
      <c r="FDP8" s="372"/>
      <c r="FDQ8" s="372"/>
      <c r="FDR8" s="372"/>
      <c r="FDS8" s="372"/>
      <c r="FDT8" s="372"/>
      <c r="FDU8" s="372"/>
      <c r="FDV8" s="372"/>
      <c r="FDW8" s="372"/>
      <c r="FDX8" s="372"/>
      <c r="FDY8" s="372"/>
      <c r="FDZ8" s="372"/>
      <c r="FEA8" s="372"/>
      <c r="FEB8" s="372"/>
      <c r="FEC8" s="372"/>
      <c r="FED8" s="372"/>
      <c r="FEE8" s="372"/>
      <c r="FEF8" s="372"/>
      <c r="FEG8" s="372"/>
      <c r="FEH8" s="372"/>
      <c r="FEI8" s="372"/>
      <c r="FEJ8" s="372"/>
      <c r="FEK8" s="372"/>
      <c r="FEL8" s="372"/>
      <c r="FEM8" s="372"/>
      <c r="FEN8" s="372"/>
      <c r="FEO8" s="372"/>
      <c r="FEP8" s="372"/>
      <c r="FEQ8" s="372"/>
      <c r="FER8" s="372"/>
      <c r="FES8" s="372"/>
      <c r="FET8" s="372"/>
      <c r="FEU8" s="372"/>
      <c r="FEV8" s="372"/>
      <c r="FEW8" s="372"/>
      <c r="FEX8" s="372"/>
      <c r="FEY8" s="372"/>
      <c r="FEZ8" s="372"/>
      <c r="FFA8" s="372"/>
      <c r="FFB8" s="372"/>
      <c r="FFC8" s="372"/>
      <c r="FFD8" s="372"/>
      <c r="FFE8" s="372"/>
      <c r="FFF8" s="372"/>
      <c r="FFG8" s="372"/>
      <c r="FFH8" s="372"/>
      <c r="FFI8" s="372"/>
      <c r="FFJ8" s="372"/>
      <c r="FFK8" s="372"/>
      <c r="FFL8" s="372"/>
      <c r="FFM8" s="372"/>
      <c r="FFN8" s="372"/>
      <c r="FFO8" s="372"/>
      <c r="FFP8" s="372"/>
      <c r="FFQ8" s="372"/>
      <c r="FFR8" s="372"/>
      <c r="FFS8" s="372"/>
      <c r="FFT8" s="372"/>
      <c r="FFU8" s="372"/>
      <c r="FFV8" s="372"/>
      <c r="FFW8" s="372"/>
      <c r="FFX8" s="372"/>
      <c r="FFY8" s="372"/>
      <c r="FFZ8" s="372"/>
      <c r="FGA8" s="372"/>
      <c r="FGB8" s="372"/>
      <c r="FGC8" s="372"/>
      <c r="FGD8" s="372"/>
      <c r="FGE8" s="372"/>
      <c r="FGF8" s="372"/>
      <c r="FGG8" s="372"/>
      <c r="FGH8" s="372"/>
      <c r="FGI8" s="372"/>
      <c r="FGJ8" s="372"/>
      <c r="FGK8" s="372"/>
      <c r="FGL8" s="372"/>
      <c r="FGM8" s="372"/>
      <c r="FGN8" s="372"/>
      <c r="FGO8" s="372"/>
      <c r="FGP8" s="372"/>
      <c r="FGQ8" s="372"/>
      <c r="FGR8" s="372"/>
      <c r="FGS8" s="372"/>
      <c r="FGT8" s="372"/>
      <c r="FGU8" s="372"/>
      <c r="FGV8" s="372"/>
      <c r="FGW8" s="372"/>
      <c r="FGX8" s="372"/>
      <c r="FGY8" s="372"/>
      <c r="FGZ8" s="372"/>
      <c r="FHA8" s="372"/>
      <c r="FHB8" s="372"/>
      <c r="FHC8" s="372"/>
      <c r="FHD8" s="372"/>
      <c r="FHE8" s="372"/>
      <c r="FHF8" s="372"/>
      <c r="FHG8" s="372"/>
      <c r="FHH8" s="372"/>
      <c r="FHI8" s="372"/>
      <c r="FHJ8" s="372"/>
      <c r="FHK8" s="372"/>
      <c r="FHL8" s="372"/>
      <c r="FHM8" s="372"/>
      <c r="FHN8" s="372"/>
      <c r="FHO8" s="372"/>
      <c r="FHP8" s="372"/>
      <c r="FHQ8" s="372"/>
      <c r="FHR8" s="372"/>
      <c r="FHS8" s="372"/>
      <c r="FHT8" s="372"/>
      <c r="FHU8" s="372"/>
      <c r="FHV8" s="372"/>
      <c r="FHW8" s="372"/>
      <c r="FHX8" s="372"/>
      <c r="FHY8" s="372"/>
      <c r="FHZ8" s="372"/>
      <c r="FIA8" s="372"/>
      <c r="FIB8" s="372"/>
      <c r="FIC8" s="372"/>
      <c r="FID8" s="372"/>
      <c r="FIE8" s="372"/>
      <c r="FIF8" s="372"/>
      <c r="FIG8" s="372"/>
      <c r="FIH8" s="372"/>
      <c r="FII8" s="372"/>
      <c r="FIJ8" s="372"/>
      <c r="FIK8" s="372"/>
      <c r="FIL8" s="372"/>
      <c r="FIM8" s="372"/>
      <c r="FIN8" s="372"/>
      <c r="FIO8" s="372"/>
      <c r="FIP8" s="372"/>
      <c r="FIQ8" s="372"/>
      <c r="FIR8" s="372"/>
      <c r="FIS8" s="372"/>
      <c r="FIT8" s="372"/>
      <c r="FIU8" s="372"/>
      <c r="FIV8" s="372"/>
      <c r="FIW8" s="372"/>
      <c r="FIX8" s="372"/>
      <c r="FIY8" s="372"/>
      <c r="FIZ8" s="372"/>
      <c r="FJA8" s="372"/>
      <c r="FJB8" s="372"/>
      <c r="FJC8" s="372"/>
      <c r="FJD8" s="372"/>
      <c r="FJE8" s="372"/>
      <c r="FJF8" s="372"/>
      <c r="FJG8" s="372"/>
      <c r="FJH8" s="372"/>
      <c r="FJI8" s="372"/>
      <c r="FJJ8" s="372"/>
      <c r="FJK8" s="372"/>
      <c r="FJL8" s="372"/>
      <c r="FJM8" s="372"/>
      <c r="FJN8" s="372"/>
      <c r="FJO8" s="372"/>
      <c r="FJP8" s="372"/>
      <c r="FJQ8" s="372"/>
      <c r="FJR8" s="372"/>
      <c r="FJS8" s="372"/>
      <c r="FJT8" s="372"/>
      <c r="FJU8" s="372"/>
      <c r="FJV8" s="372"/>
      <c r="FJW8" s="372"/>
      <c r="FJX8" s="372"/>
      <c r="FJY8" s="372"/>
      <c r="FJZ8" s="372"/>
      <c r="FKA8" s="372"/>
      <c r="FKB8" s="372"/>
      <c r="FKC8" s="372"/>
      <c r="FKD8" s="372"/>
      <c r="FKE8" s="372"/>
      <c r="FKF8" s="372"/>
      <c r="FKG8" s="372"/>
      <c r="FKH8" s="372"/>
      <c r="FKI8" s="372"/>
      <c r="FKJ8" s="372"/>
      <c r="FKK8" s="372"/>
      <c r="FKL8" s="372"/>
      <c r="FKM8" s="372"/>
      <c r="FKN8" s="372"/>
      <c r="FKO8" s="372"/>
      <c r="FKP8" s="372"/>
      <c r="FKQ8" s="372"/>
      <c r="FKR8" s="372"/>
      <c r="FKS8" s="372"/>
      <c r="FKT8" s="372"/>
      <c r="FKU8" s="372"/>
      <c r="FKV8" s="372"/>
      <c r="FKW8" s="372"/>
      <c r="FKX8" s="372"/>
      <c r="FKY8" s="372"/>
      <c r="FKZ8" s="372"/>
      <c r="FLA8" s="372"/>
      <c r="FLB8" s="372"/>
      <c r="FLC8" s="372"/>
      <c r="FLD8" s="372"/>
      <c r="FLE8" s="372"/>
      <c r="FLF8" s="372"/>
      <c r="FLG8" s="372"/>
      <c r="FLH8" s="372"/>
      <c r="FLI8" s="372"/>
      <c r="FLJ8" s="372"/>
      <c r="FLK8" s="372"/>
      <c r="FLL8" s="372"/>
      <c r="FLM8" s="372"/>
      <c r="FLN8" s="372"/>
      <c r="FLO8" s="372"/>
      <c r="FLP8" s="372"/>
      <c r="FLQ8" s="372"/>
      <c r="FLR8" s="372"/>
      <c r="FLS8" s="372"/>
      <c r="FLT8" s="372"/>
      <c r="FLU8" s="372"/>
      <c r="FLV8" s="372"/>
      <c r="FLW8" s="372"/>
      <c r="FLX8" s="372"/>
      <c r="FLY8" s="372"/>
      <c r="FLZ8" s="372"/>
      <c r="FMA8" s="372"/>
      <c r="FMB8" s="372"/>
      <c r="FMC8" s="372"/>
      <c r="FMD8" s="372"/>
      <c r="FME8" s="372"/>
      <c r="FMF8" s="372"/>
      <c r="FMG8" s="372"/>
      <c r="FMH8" s="372"/>
      <c r="FMI8" s="372"/>
      <c r="FMJ8" s="372"/>
      <c r="FMK8" s="372"/>
      <c r="FML8" s="372"/>
      <c r="FMM8" s="372"/>
      <c r="FMN8" s="372"/>
      <c r="FMO8" s="372"/>
      <c r="FMP8" s="372"/>
      <c r="FMQ8" s="372"/>
      <c r="FMR8" s="372"/>
      <c r="FMS8" s="372"/>
      <c r="FMT8" s="372"/>
      <c r="FMU8" s="372"/>
      <c r="FMV8" s="372"/>
      <c r="FMW8" s="372"/>
      <c r="FMX8" s="372"/>
      <c r="FMY8" s="372"/>
      <c r="FMZ8" s="372"/>
      <c r="FNA8" s="372"/>
      <c r="FNB8" s="372"/>
      <c r="FNC8" s="372"/>
      <c r="FND8" s="372"/>
      <c r="FNE8" s="372"/>
      <c r="FNF8" s="372"/>
      <c r="FNG8" s="372"/>
      <c r="FNH8" s="372"/>
      <c r="FNI8" s="372"/>
      <c r="FNJ8" s="372"/>
      <c r="FNK8" s="372"/>
      <c r="FNL8" s="372"/>
      <c r="FNM8" s="372"/>
      <c r="FNN8" s="372"/>
      <c r="FNO8" s="372"/>
      <c r="FNP8" s="372"/>
      <c r="FNQ8" s="372"/>
      <c r="FNR8" s="372"/>
      <c r="FNS8" s="372"/>
      <c r="FNT8" s="372"/>
      <c r="FNU8" s="372"/>
      <c r="FNV8" s="372"/>
      <c r="FNW8" s="372"/>
      <c r="FNX8" s="372"/>
      <c r="FNY8" s="372"/>
      <c r="FNZ8" s="372"/>
      <c r="FOA8" s="372"/>
      <c r="FOB8" s="372"/>
      <c r="FOC8" s="372"/>
      <c r="FOD8" s="372"/>
      <c r="FOE8" s="372"/>
      <c r="FOF8" s="372"/>
      <c r="FOG8" s="372"/>
      <c r="FOH8" s="372"/>
      <c r="FOI8" s="372"/>
      <c r="FOJ8" s="372"/>
      <c r="FOK8" s="372"/>
      <c r="FOL8" s="372"/>
      <c r="FOM8" s="372"/>
      <c r="FON8" s="372"/>
      <c r="FOO8" s="372"/>
      <c r="FOP8" s="372"/>
      <c r="FOQ8" s="372"/>
      <c r="FOR8" s="372"/>
      <c r="FOS8" s="372"/>
      <c r="FOT8" s="372"/>
      <c r="FOU8" s="372"/>
      <c r="FOV8" s="372"/>
      <c r="FOW8" s="372"/>
      <c r="FOX8" s="372"/>
      <c r="FOY8" s="372"/>
      <c r="FOZ8" s="372"/>
      <c r="FPA8" s="372"/>
      <c r="FPB8" s="372"/>
      <c r="FPC8" s="372"/>
      <c r="FPD8" s="372"/>
      <c r="FPE8" s="372"/>
      <c r="FPF8" s="372"/>
      <c r="FPG8" s="372"/>
      <c r="FPH8" s="372"/>
      <c r="FPI8" s="372"/>
      <c r="FPJ8" s="372"/>
      <c r="FPK8" s="372"/>
      <c r="FPL8" s="372"/>
      <c r="FPM8" s="372"/>
      <c r="FPN8" s="372"/>
      <c r="FPO8" s="372"/>
      <c r="FPP8" s="372"/>
      <c r="FPQ8" s="372"/>
      <c r="FPR8" s="372"/>
      <c r="FPS8" s="372"/>
      <c r="FPT8" s="372"/>
      <c r="FPU8" s="372"/>
      <c r="FPV8" s="372"/>
      <c r="FPW8" s="372"/>
      <c r="FPX8" s="372"/>
      <c r="FPY8" s="372"/>
      <c r="FPZ8" s="372"/>
      <c r="FQA8" s="372"/>
      <c r="FQB8" s="372"/>
      <c r="FQC8" s="372"/>
      <c r="FQD8" s="372"/>
      <c r="FQE8" s="372"/>
      <c r="FQF8" s="372"/>
      <c r="FQG8" s="372"/>
      <c r="FQH8" s="372"/>
      <c r="FQI8" s="372"/>
      <c r="FQJ8" s="372"/>
      <c r="FQK8" s="372"/>
      <c r="FQL8" s="372"/>
      <c r="FQM8" s="372"/>
      <c r="FQN8" s="372"/>
      <c r="FQO8" s="372"/>
      <c r="FQP8" s="372"/>
      <c r="FQQ8" s="372"/>
      <c r="FQR8" s="372"/>
      <c r="FQS8" s="372"/>
      <c r="FQT8" s="372"/>
      <c r="FQU8" s="372"/>
      <c r="FQV8" s="372"/>
      <c r="FQW8" s="372"/>
      <c r="FQX8" s="372"/>
      <c r="FQY8" s="372"/>
      <c r="FQZ8" s="372"/>
      <c r="FRA8" s="372"/>
      <c r="FRB8" s="372"/>
      <c r="FRC8" s="372"/>
      <c r="FRD8" s="372"/>
      <c r="FRE8" s="372"/>
      <c r="FRF8" s="372"/>
      <c r="FRG8" s="372"/>
      <c r="FRH8" s="372"/>
      <c r="FRI8" s="372"/>
      <c r="FRJ8" s="372"/>
      <c r="FRK8" s="372"/>
      <c r="FRL8" s="372"/>
      <c r="FRM8" s="372"/>
      <c r="FRN8" s="372"/>
      <c r="FRO8" s="372"/>
      <c r="FRP8" s="372"/>
      <c r="FRQ8" s="372"/>
      <c r="FRR8" s="372"/>
      <c r="FRS8" s="372"/>
      <c r="FRT8" s="372"/>
      <c r="FRU8" s="372"/>
      <c r="FRV8" s="372"/>
      <c r="FRW8" s="372"/>
      <c r="FRX8" s="372"/>
      <c r="FRY8" s="372"/>
      <c r="FRZ8" s="372"/>
      <c r="FSA8" s="372"/>
      <c r="FSB8" s="372"/>
      <c r="FSC8" s="372"/>
      <c r="FSD8" s="372"/>
      <c r="FSE8" s="372"/>
      <c r="FSF8" s="372"/>
      <c r="FSG8" s="372"/>
      <c r="FSH8" s="372"/>
      <c r="FSI8" s="372"/>
      <c r="FSJ8" s="372"/>
      <c r="FSK8" s="372"/>
      <c r="FSL8" s="372"/>
      <c r="FSM8" s="372"/>
      <c r="FSN8" s="372"/>
      <c r="FSO8" s="372"/>
      <c r="FSP8" s="372"/>
      <c r="FSQ8" s="372"/>
      <c r="FSR8" s="372"/>
      <c r="FSS8" s="372"/>
      <c r="FST8" s="372"/>
      <c r="FSU8" s="372"/>
      <c r="FSV8" s="372"/>
      <c r="FSW8" s="372"/>
      <c r="FSX8" s="372"/>
      <c r="FSY8" s="372"/>
      <c r="FSZ8" s="372"/>
      <c r="FTA8" s="372"/>
      <c r="FTB8" s="372"/>
      <c r="FTC8" s="372"/>
      <c r="FTD8" s="372"/>
      <c r="FTE8" s="372"/>
      <c r="FTF8" s="372"/>
      <c r="FTG8" s="372"/>
      <c r="FTH8" s="372"/>
      <c r="FTI8" s="372"/>
      <c r="FTJ8" s="372"/>
      <c r="FTK8" s="372"/>
      <c r="FTL8" s="372"/>
      <c r="FTM8" s="372"/>
      <c r="FTN8" s="372"/>
      <c r="FTO8" s="372"/>
      <c r="FTP8" s="372"/>
      <c r="FTQ8" s="372"/>
      <c r="FTR8" s="372"/>
      <c r="FTS8" s="372"/>
      <c r="FTT8" s="372"/>
      <c r="FTU8" s="372"/>
      <c r="FTV8" s="372"/>
      <c r="FTW8" s="372"/>
      <c r="FTX8" s="372"/>
      <c r="FTY8" s="372"/>
      <c r="FTZ8" s="372"/>
      <c r="FUA8" s="372"/>
      <c r="FUB8" s="372"/>
      <c r="FUC8" s="372"/>
      <c r="FUD8" s="372"/>
      <c r="FUE8" s="372"/>
      <c r="FUF8" s="372"/>
      <c r="FUG8" s="372"/>
      <c r="FUH8" s="372"/>
      <c r="FUI8" s="372"/>
      <c r="FUJ8" s="372"/>
      <c r="FUK8" s="372"/>
      <c r="FUL8" s="372"/>
      <c r="FUM8" s="372"/>
      <c r="FUN8" s="372"/>
      <c r="FUO8" s="372"/>
      <c r="FUP8" s="372"/>
      <c r="FUQ8" s="372"/>
      <c r="FUR8" s="372"/>
      <c r="FUS8" s="372"/>
      <c r="FUT8" s="372"/>
      <c r="FUU8" s="372"/>
      <c r="FUV8" s="372"/>
      <c r="FUW8" s="372"/>
      <c r="FUX8" s="372"/>
      <c r="FUY8" s="372"/>
      <c r="FUZ8" s="372"/>
      <c r="FVA8" s="372"/>
      <c r="FVB8" s="372"/>
      <c r="FVC8" s="372"/>
      <c r="FVD8" s="372"/>
      <c r="FVE8" s="372"/>
      <c r="FVF8" s="372"/>
      <c r="FVG8" s="372"/>
      <c r="FVH8" s="372"/>
      <c r="FVI8" s="372"/>
      <c r="FVJ8" s="372"/>
      <c r="FVK8" s="372"/>
      <c r="FVL8" s="372"/>
      <c r="FVM8" s="372"/>
      <c r="FVN8" s="372"/>
      <c r="FVO8" s="372"/>
      <c r="FVP8" s="372"/>
      <c r="FVQ8" s="372"/>
      <c r="FVR8" s="372"/>
      <c r="FVS8" s="372"/>
      <c r="FVT8" s="372"/>
      <c r="FVU8" s="372"/>
      <c r="FVV8" s="372"/>
      <c r="FVW8" s="372"/>
      <c r="FVX8" s="372"/>
      <c r="FVY8" s="372"/>
      <c r="FVZ8" s="372"/>
      <c r="FWA8" s="372"/>
      <c r="FWB8" s="372"/>
      <c r="FWC8" s="372"/>
      <c r="FWD8" s="372"/>
      <c r="FWE8" s="372"/>
      <c r="FWF8" s="372"/>
      <c r="FWG8" s="372"/>
      <c r="FWH8" s="372"/>
      <c r="FWI8" s="372"/>
      <c r="FWJ8" s="372"/>
      <c r="FWK8" s="372"/>
      <c r="FWL8" s="372"/>
      <c r="FWM8" s="372"/>
      <c r="FWN8" s="372"/>
      <c r="FWO8" s="372"/>
      <c r="FWP8" s="372"/>
      <c r="FWQ8" s="372"/>
      <c r="FWR8" s="372"/>
      <c r="FWS8" s="372"/>
      <c r="FWT8" s="372"/>
      <c r="FWU8" s="372"/>
      <c r="FWV8" s="372"/>
      <c r="FWW8" s="372"/>
      <c r="FWX8" s="372"/>
      <c r="FWY8" s="372"/>
      <c r="FWZ8" s="372"/>
      <c r="FXA8" s="372"/>
      <c r="FXB8" s="372"/>
      <c r="FXC8" s="372"/>
      <c r="FXD8" s="372"/>
      <c r="FXE8" s="372"/>
      <c r="FXF8" s="372"/>
      <c r="FXG8" s="372"/>
      <c r="FXH8" s="372"/>
      <c r="FXI8" s="372"/>
      <c r="FXJ8" s="372"/>
      <c r="FXK8" s="372"/>
      <c r="FXL8" s="372"/>
      <c r="FXM8" s="372"/>
      <c r="FXN8" s="372"/>
      <c r="FXO8" s="372"/>
      <c r="FXP8" s="372"/>
      <c r="FXQ8" s="372"/>
      <c r="FXR8" s="372"/>
      <c r="FXS8" s="372"/>
      <c r="FXT8" s="372"/>
      <c r="FXU8" s="372"/>
      <c r="FXV8" s="372"/>
      <c r="FXW8" s="372"/>
      <c r="FXX8" s="372"/>
      <c r="FXY8" s="372"/>
      <c r="FXZ8" s="372"/>
      <c r="FYA8" s="372"/>
      <c r="FYB8" s="372"/>
      <c r="FYC8" s="372"/>
      <c r="FYD8" s="372"/>
      <c r="FYE8" s="372"/>
      <c r="FYF8" s="372"/>
      <c r="FYG8" s="372"/>
      <c r="FYH8" s="372"/>
      <c r="FYI8" s="372"/>
      <c r="FYJ8" s="372"/>
      <c r="FYK8" s="372"/>
      <c r="FYL8" s="372"/>
      <c r="FYM8" s="372"/>
      <c r="FYN8" s="372"/>
      <c r="FYO8" s="372"/>
      <c r="FYP8" s="372"/>
      <c r="FYQ8" s="372"/>
      <c r="FYR8" s="372"/>
      <c r="FYS8" s="372"/>
      <c r="FYT8" s="372"/>
      <c r="FYU8" s="372"/>
      <c r="FYV8" s="372"/>
      <c r="FYW8" s="372"/>
      <c r="FYX8" s="372"/>
      <c r="FYY8" s="372"/>
      <c r="FYZ8" s="372"/>
      <c r="FZA8" s="372"/>
      <c r="FZB8" s="372"/>
      <c r="FZC8" s="372"/>
      <c r="FZD8" s="372"/>
      <c r="FZE8" s="372"/>
      <c r="FZF8" s="372"/>
      <c r="FZG8" s="372"/>
      <c r="FZH8" s="372"/>
      <c r="FZI8" s="372"/>
      <c r="FZJ8" s="372"/>
      <c r="FZK8" s="372"/>
      <c r="FZL8" s="372"/>
      <c r="FZM8" s="372"/>
      <c r="FZN8" s="372"/>
      <c r="FZO8" s="372"/>
      <c r="FZP8" s="372"/>
      <c r="FZQ8" s="372"/>
      <c r="FZR8" s="372"/>
      <c r="FZS8" s="372"/>
      <c r="FZT8" s="372"/>
      <c r="FZU8" s="372"/>
      <c r="FZV8" s="372"/>
      <c r="FZW8" s="372"/>
      <c r="FZX8" s="372"/>
      <c r="FZY8" s="372"/>
      <c r="FZZ8" s="372"/>
      <c r="GAA8" s="372"/>
      <c r="GAB8" s="372"/>
      <c r="GAC8" s="372"/>
      <c r="GAD8" s="372"/>
      <c r="GAE8" s="372"/>
      <c r="GAF8" s="372"/>
      <c r="GAG8" s="372"/>
      <c r="GAH8" s="372"/>
      <c r="GAI8" s="372"/>
      <c r="GAJ8" s="372"/>
      <c r="GAK8" s="372"/>
      <c r="GAL8" s="372"/>
      <c r="GAM8" s="372"/>
      <c r="GAN8" s="372"/>
      <c r="GAO8" s="372"/>
      <c r="GAP8" s="372"/>
      <c r="GAQ8" s="372"/>
      <c r="GAR8" s="372"/>
      <c r="GAS8" s="372"/>
      <c r="GAT8" s="372"/>
      <c r="GAU8" s="372"/>
      <c r="GAV8" s="372"/>
      <c r="GAW8" s="372"/>
      <c r="GAX8" s="372"/>
      <c r="GAY8" s="372"/>
      <c r="GAZ8" s="372"/>
      <c r="GBA8" s="372"/>
      <c r="GBB8" s="372"/>
      <c r="GBC8" s="372"/>
      <c r="GBD8" s="372"/>
      <c r="GBE8" s="372"/>
      <c r="GBF8" s="372"/>
      <c r="GBG8" s="372"/>
      <c r="GBH8" s="372"/>
      <c r="GBI8" s="372"/>
      <c r="GBJ8" s="372"/>
      <c r="GBK8" s="372"/>
      <c r="GBL8" s="372"/>
      <c r="GBM8" s="372"/>
      <c r="GBN8" s="372"/>
      <c r="GBO8" s="372"/>
      <c r="GBP8" s="372"/>
      <c r="GBQ8" s="372"/>
      <c r="GBR8" s="372"/>
      <c r="GBS8" s="372"/>
      <c r="GBT8" s="372"/>
      <c r="GBU8" s="372"/>
      <c r="GBV8" s="372"/>
      <c r="GBW8" s="372"/>
      <c r="GBX8" s="372"/>
      <c r="GBY8" s="372"/>
      <c r="GBZ8" s="372"/>
      <c r="GCA8" s="372"/>
      <c r="GCB8" s="372"/>
      <c r="GCC8" s="372"/>
      <c r="GCD8" s="372"/>
      <c r="GCE8" s="372"/>
      <c r="GCF8" s="372"/>
      <c r="GCG8" s="372"/>
      <c r="GCH8" s="372"/>
      <c r="GCI8" s="372"/>
      <c r="GCJ8" s="372"/>
      <c r="GCK8" s="372"/>
      <c r="GCL8" s="372"/>
      <c r="GCM8" s="372"/>
      <c r="GCN8" s="372"/>
      <c r="GCO8" s="372"/>
      <c r="GCP8" s="372"/>
      <c r="GCQ8" s="372"/>
      <c r="GCR8" s="372"/>
      <c r="GCS8" s="372"/>
      <c r="GCT8" s="372"/>
      <c r="GCU8" s="372"/>
      <c r="GCV8" s="372"/>
      <c r="GCW8" s="372"/>
      <c r="GCX8" s="372"/>
      <c r="GCY8" s="372"/>
      <c r="GCZ8" s="372"/>
      <c r="GDA8" s="372"/>
      <c r="GDB8" s="372"/>
      <c r="GDC8" s="372"/>
      <c r="GDD8" s="372"/>
      <c r="GDE8" s="372"/>
      <c r="GDF8" s="372"/>
      <c r="GDG8" s="372"/>
      <c r="GDH8" s="372"/>
      <c r="GDI8" s="372"/>
      <c r="GDJ8" s="372"/>
      <c r="GDK8" s="372"/>
      <c r="GDL8" s="372"/>
      <c r="GDM8" s="372"/>
      <c r="GDN8" s="372"/>
      <c r="GDO8" s="372"/>
      <c r="GDP8" s="372"/>
      <c r="GDQ8" s="372"/>
      <c r="GDR8" s="372"/>
      <c r="GDS8" s="372"/>
      <c r="GDT8" s="372"/>
      <c r="GDU8" s="372"/>
      <c r="GDV8" s="372"/>
      <c r="GDW8" s="372"/>
      <c r="GDX8" s="372"/>
      <c r="GDY8" s="372"/>
      <c r="GDZ8" s="372"/>
      <c r="GEA8" s="372"/>
      <c r="GEB8" s="372"/>
      <c r="GEC8" s="372"/>
      <c r="GED8" s="372"/>
      <c r="GEE8" s="372"/>
      <c r="GEF8" s="372"/>
      <c r="GEG8" s="372"/>
      <c r="GEH8" s="372"/>
      <c r="GEI8" s="372"/>
      <c r="GEJ8" s="372"/>
      <c r="GEK8" s="372"/>
      <c r="GEL8" s="372"/>
      <c r="GEM8" s="372"/>
      <c r="GEN8" s="372"/>
      <c r="GEO8" s="372"/>
      <c r="GEP8" s="372"/>
      <c r="GEQ8" s="372"/>
      <c r="GER8" s="372"/>
      <c r="GES8" s="372"/>
      <c r="GET8" s="372"/>
      <c r="GEU8" s="372"/>
      <c r="GEV8" s="372"/>
      <c r="GEW8" s="372"/>
      <c r="GEX8" s="372"/>
      <c r="GEY8" s="372"/>
      <c r="GEZ8" s="372"/>
      <c r="GFA8" s="372"/>
      <c r="GFB8" s="372"/>
      <c r="GFC8" s="372"/>
      <c r="GFD8" s="372"/>
      <c r="GFE8" s="372"/>
      <c r="GFF8" s="372"/>
      <c r="GFG8" s="372"/>
      <c r="GFH8" s="372"/>
      <c r="GFI8" s="372"/>
      <c r="GFJ8" s="372"/>
      <c r="GFK8" s="372"/>
      <c r="GFL8" s="372"/>
      <c r="GFM8" s="372"/>
      <c r="GFN8" s="372"/>
      <c r="GFO8" s="372"/>
      <c r="GFP8" s="372"/>
      <c r="GFQ8" s="372"/>
      <c r="GFR8" s="372"/>
      <c r="GFS8" s="372"/>
      <c r="GFT8" s="372"/>
      <c r="GFU8" s="372"/>
      <c r="GFV8" s="372"/>
      <c r="GFW8" s="372"/>
      <c r="GFX8" s="372"/>
      <c r="GFY8" s="372"/>
      <c r="GFZ8" s="372"/>
      <c r="GGA8" s="372"/>
      <c r="GGB8" s="372"/>
      <c r="GGC8" s="372"/>
      <c r="GGD8" s="372"/>
      <c r="GGE8" s="372"/>
      <c r="GGF8" s="372"/>
      <c r="GGG8" s="372"/>
      <c r="GGH8" s="372"/>
      <c r="GGI8" s="372"/>
      <c r="GGJ8" s="372"/>
      <c r="GGK8" s="372"/>
      <c r="GGL8" s="372"/>
      <c r="GGM8" s="372"/>
      <c r="GGN8" s="372"/>
      <c r="GGO8" s="372"/>
      <c r="GGP8" s="372"/>
      <c r="GGQ8" s="372"/>
      <c r="GGR8" s="372"/>
      <c r="GGS8" s="372"/>
      <c r="GGT8" s="372"/>
      <c r="GGU8" s="372"/>
      <c r="GGV8" s="372"/>
      <c r="GGW8" s="372"/>
      <c r="GGX8" s="372"/>
      <c r="GGY8" s="372"/>
      <c r="GGZ8" s="372"/>
      <c r="GHA8" s="372"/>
      <c r="GHB8" s="372"/>
      <c r="GHC8" s="372"/>
      <c r="GHD8" s="372"/>
      <c r="GHE8" s="372"/>
      <c r="GHF8" s="372"/>
      <c r="GHG8" s="372"/>
      <c r="GHH8" s="372"/>
      <c r="GHI8" s="372"/>
      <c r="GHJ8" s="372"/>
      <c r="GHK8" s="372"/>
      <c r="GHL8" s="372"/>
      <c r="GHM8" s="372"/>
      <c r="GHN8" s="372"/>
      <c r="GHO8" s="372"/>
      <c r="GHP8" s="372"/>
      <c r="GHQ8" s="372"/>
      <c r="GHR8" s="372"/>
      <c r="GHS8" s="372"/>
      <c r="GHT8" s="372"/>
      <c r="GHU8" s="372"/>
      <c r="GHV8" s="372"/>
      <c r="GHW8" s="372"/>
      <c r="GHX8" s="372"/>
      <c r="GHY8" s="372"/>
      <c r="GHZ8" s="372"/>
      <c r="GIA8" s="372"/>
      <c r="GIB8" s="372"/>
      <c r="GIC8" s="372"/>
      <c r="GID8" s="372"/>
      <c r="GIE8" s="372"/>
      <c r="GIF8" s="372"/>
      <c r="GIG8" s="372"/>
      <c r="GIH8" s="372"/>
      <c r="GII8" s="372"/>
      <c r="GIJ8" s="372"/>
      <c r="GIK8" s="372"/>
      <c r="GIL8" s="372"/>
      <c r="GIM8" s="372"/>
      <c r="GIN8" s="372"/>
      <c r="GIO8" s="372"/>
      <c r="GIP8" s="372"/>
      <c r="GIQ8" s="372"/>
      <c r="GIR8" s="372"/>
      <c r="GIS8" s="372"/>
      <c r="GIT8" s="372"/>
      <c r="GIU8" s="372"/>
      <c r="GIV8" s="372"/>
      <c r="GIW8" s="372"/>
      <c r="GIX8" s="372"/>
      <c r="GIY8" s="372"/>
      <c r="GIZ8" s="372"/>
      <c r="GJA8" s="372"/>
      <c r="GJB8" s="372"/>
      <c r="GJC8" s="372"/>
      <c r="GJD8" s="372"/>
      <c r="GJE8" s="372"/>
      <c r="GJF8" s="372"/>
      <c r="GJG8" s="372"/>
      <c r="GJH8" s="372"/>
      <c r="GJI8" s="372"/>
      <c r="GJJ8" s="372"/>
      <c r="GJK8" s="372"/>
      <c r="GJL8" s="372"/>
      <c r="GJM8" s="372"/>
      <c r="GJN8" s="372"/>
      <c r="GJO8" s="372"/>
      <c r="GJP8" s="372"/>
      <c r="GJQ8" s="372"/>
      <c r="GJR8" s="372"/>
      <c r="GJS8" s="372"/>
      <c r="GJT8" s="372"/>
      <c r="GJU8" s="372"/>
      <c r="GJV8" s="372"/>
      <c r="GJW8" s="372"/>
      <c r="GJX8" s="372"/>
      <c r="GJY8" s="372"/>
      <c r="GJZ8" s="372"/>
      <c r="GKA8" s="372"/>
      <c r="GKB8" s="372"/>
      <c r="GKC8" s="372"/>
      <c r="GKD8" s="372"/>
      <c r="GKE8" s="372"/>
      <c r="GKF8" s="372"/>
      <c r="GKG8" s="372"/>
      <c r="GKH8" s="372"/>
      <c r="GKI8" s="372"/>
      <c r="GKJ8" s="372"/>
      <c r="GKK8" s="372"/>
      <c r="GKL8" s="372"/>
      <c r="GKM8" s="372"/>
      <c r="GKN8" s="372"/>
      <c r="GKO8" s="372"/>
      <c r="GKP8" s="372"/>
      <c r="GKQ8" s="372"/>
      <c r="GKR8" s="372"/>
      <c r="GKS8" s="372"/>
      <c r="GKT8" s="372"/>
      <c r="GKU8" s="372"/>
      <c r="GKV8" s="372"/>
      <c r="GKW8" s="372"/>
      <c r="GKX8" s="372"/>
      <c r="GKY8" s="372"/>
      <c r="GKZ8" s="372"/>
      <c r="GLA8" s="372"/>
      <c r="GLB8" s="372"/>
      <c r="GLC8" s="372"/>
      <c r="GLD8" s="372"/>
      <c r="GLE8" s="372"/>
      <c r="GLF8" s="372"/>
      <c r="GLG8" s="372"/>
      <c r="GLH8" s="372"/>
      <c r="GLI8" s="372"/>
      <c r="GLJ8" s="372"/>
      <c r="GLK8" s="372"/>
      <c r="GLL8" s="372"/>
      <c r="GLM8" s="372"/>
      <c r="GLN8" s="372"/>
      <c r="GLO8" s="372"/>
      <c r="GLP8" s="372"/>
      <c r="GLQ8" s="372"/>
      <c r="GLR8" s="372"/>
      <c r="GLS8" s="372"/>
      <c r="GLT8" s="372"/>
      <c r="GLU8" s="372"/>
      <c r="GLV8" s="372"/>
      <c r="GLW8" s="372"/>
      <c r="GLX8" s="372"/>
      <c r="GLY8" s="372"/>
      <c r="GLZ8" s="372"/>
      <c r="GMA8" s="372"/>
      <c r="GMB8" s="372"/>
      <c r="GMC8" s="372"/>
      <c r="GMD8" s="372"/>
      <c r="GME8" s="372"/>
      <c r="GMF8" s="372"/>
      <c r="GMG8" s="372"/>
      <c r="GMH8" s="372"/>
      <c r="GMI8" s="372"/>
      <c r="GMJ8" s="372"/>
      <c r="GMK8" s="372"/>
      <c r="GML8" s="372"/>
      <c r="GMM8" s="372"/>
      <c r="GMN8" s="372"/>
      <c r="GMO8" s="372"/>
      <c r="GMP8" s="372"/>
      <c r="GMQ8" s="372"/>
      <c r="GMR8" s="372"/>
      <c r="GMS8" s="372"/>
      <c r="GMT8" s="372"/>
      <c r="GMU8" s="372"/>
      <c r="GMV8" s="372"/>
      <c r="GMW8" s="372"/>
      <c r="GMX8" s="372"/>
      <c r="GMY8" s="372"/>
      <c r="GMZ8" s="372"/>
      <c r="GNA8" s="372"/>
      <c r="GNB8" s="372"/>
      <c r="GNC8" s="372"/>
      <c r="GND8" s="372"/>
      <c r="GNE8" s="372"/>
      <c r="GNF8" s="372"/>
      <c r="GNG8" s="372"/>
      <c r="GNH8" s="372"/>
      <c r="GNI8" s="372"/>
      <c r="GNJ8" s="372"/>
      <c r="GNK8" s="372"/>
      <c r="GNL8" s="372"/>
      <c r="GNM8" s="372"/>
      <c r="GNN8" s="372"/>
      <c r="GNO8" s="372"/>
      <c r="GNP8" s="372"/>
      <c r="GNQ8" s="372"/>
      <c r="GNR8" s="372"/>
      <c r="GNS8" s="372"/>
      <c r="GNT8" s="372"/>
      <c r="GNU8" s="372"/>
      <c r="GNV8" s="372"/>
      <c r="GNW8" s="372"/>
      <c r="GNX8" s="372"/>
      <c r="GNY8" s="372"/>
      <c r="GNZ8" s="372"/>
      <c r="GOA8" s="372"/>
      <c r="GOB8" s="372"/>
      <c r="GOC8" s="372"/>
      <c r="GOD8" s="372"/>
      <c r="GOE8" s="372"/>
      <c r="GOF8" s="372"/>
      <c r="GOG8" s="372"/>
      <c r="GOH8" s="372"/>
      <c r="GOI8" s="372"/>
      <c r="GOJ8" s="372"/>
      <c r="GOK8" s="372"/>
      <c r="GOL8" s="372"/>
      <c r="GOM8" s="372"/>
      <c r="GON8" s="372"/>
      <c r="GOO8" s="372"/>
      <c r="GOP8" s="372"/>
      <c r="GOQ8" s="372"/>
      <c r="GOR8" s="372"/>
      <c r="GOS8" s="372"/>
      <c r="GOT8" s="372"/>
      <c r="GOU8" s="372"/>
      <c r="GOV8" s="372"/>
      <c r="GOW8" s="372"/>
      <c r="GOX8" s="372"/>
      <c r="GOY8" s="372"/>
      <c r="GOZ8" s="372"/>
      <c r="GPA8" s="372"/>
      <c r="GPB8" s="372"/>
      <c r="GPC8" s="372"/>
      <c r="GPD8" s="372"/>
      <c r="GPE8" s="372"/>
      <c r="GPF8" s="372"/>
      <c r="GPG8" s="372"/>
      <c r="GPH8" s="372"/>
      <c r="GPI8" s="372"/>
      <c r="GPJ8" s="372"/>
      <c r="GPK8" s="372"/>
      <c r="GPL8" s="372"/>
      <c r="GPM8" s="372"/>
      <c r="GPN8" s="372"/>
      <c r="GPO8" s="372"/>
      <c r="GPP8" s="372"/>
      <c r="GPQ8" s="372"/>
      <c r="GPR8" s="372"/>
      <c r="GPS8" s="372"/>
      <c r="GPT8" s="372"/>
      <c r="GPU8" s="372"/>
      <c r="GPV8" s="372"/>
      <c r="GPW8" s="372"/>
      <c r="GPX8" s="372"/>
      <c r="GPY8" s="372"/>
      <c r="GPZ8" s="372"/>
      <c r="GQA8" s="372"/>
      <c r="GQB8" s="372"/>
      <c r="GQC8" s="372"/>
      <c r="GQD8" s="372"/>
      <c r="GQE8" s="372"/>
      <c r="GQF8" s="372"/>
      <c r="GQG8" s="372"/>
      <c r="GQH8" s="372"/>
      <c r="GQI8" s="372"/>
      <c r="GQJ8" s="372"/>
      <c r="GQK8" s="372"/>
      <c r="GQL8" s="372"/>
      <c r="GQM8" s="372"/>
      <c r="GQN8" s="372"/>
      <c r="GQO8" s="372"/>
      <c r="GQP8" s="372"/>
      <c r="GQQ8" s="372"/>
      <c r="GQR8" s="372"/>
      <c r="GQS8" s="372"/>
      <c r="GQT8" s="372"/>
      <c r="GQU8" s="372"/>
      <c r="GQV8" s="372"/>
      <c r="GQW8" s="372"/>
      <c r="GQX8" s="372"/>
      <c r="GQY8" s="372"/>
      <c r="GQZ8" s="372"/>
      <c r="GRA8" s="372"/>
      <c r="GRB8" s="372"/>
      <c r="GRC8" s="372"/>
      <c r="GRD8" s="372"/>
      <c r="GRE8" s="372"/>
      <c r="GRF8" s="372"/>
      <c r="GRG8" s="372"/>
      <c r="GRH8" s="372"/>
      <c r="GRI8" s="372"/>
      <c r="GRJ8" s="372"/>
      <c r="GRK8" s="372"/>
      <c r="GRL8" s="372"/>
      <c r="GRM8" s="372"/>
      <c r="GRN8" s="372"/>
      <c r="GRO8" s="372"/>
      <c r="GRP8" s="372"/>
      <c r="GRQ8" s="372"/>
      <c r="GRR8" s="372"/>
      <c r="GRS8" s="372"/>
      <c r="GRT8" s="372"/>
      <c r="GRU8" s="372"/>
      <c r="GRV8" s="372"/>
      <c r="GRW8" s="372"/>
      <c r="GRX8" s="372"/>
      <c r="GRY8" s="372"/>
      <c r="GRZ8" s="372"/>
      <c r="GSA8" s="372"/>
      <c r="GSB8" s="372"/>
      <c r="GSC8" s="372"/>
      <c r="GSD8" s="372"/>
      <c r="GSE8" s="372"/>
      <c r="GSF8" s="372"/>
      <c r="GSG8" s="372"/>
      <c r="GSH8" s="372"/>
      <c r="GSI8" s="372"/>
      <c r="GSJ8" s="372"/>
      <c r="GSK8" s="372"/>
      <c r="GSL8" s="372"/>
      <c r="GSM8" s="372"/>
      <c r="GSN8" s="372"/>
      <c r="GSO8" s="372"/>
      <c r="GSP8" s="372"/>
      <c r="GSQ8" s="372"/>
      <c r="GSR8" s="372"/>
      <c r="GSS8" s="372"/>
      <c r="GST8" s="372"/>
      <c r="GSU8" s="372"/>
      <c r="GSV8" s="372"/>
      <c r="GSW8" s="372"/>
      <c r="GSX8" s="372"/>
      <c r="GSY8" s="372"/>
      <c r="GSZ8" s="372"/>
      <c r="GTA8" s="372"/>
      <c r="GTB8" s="372"/>
      <c r="GTC8" s="372"/>
      <c r="GTD8" s="372"/>
      <c r="GTE8" s="372"/>
      <c r="GTF8" s="372"/>
      <c r="GTG8" s="372"/>
      <c r="GTH8" s="372"/>
      <c r="GTI8" s="372"/>
      <c r="GTJ8" s="372"/>
      <c r="GTK8" s="372"/>
      <c r="GTL8" s="372"/>
      <c r="GTM8" s="372"/>
      <c r="GTN8" s="372"/>
      <c r="GTO8" s="372"/>
      <c r="GTP8" s="372"/>
      <c r="GTQ8" s="372"/>
      <c r="GTR8" s="372"/>
      <c r="GTS8" s="372"/>
      <c r="GTT8" s="372"/>
      <c r="GTU8" s="372"/>
      <c r="GTV8" s="372"/>
      <c r="GTW8" s="372"/>
      <c r="GTX8" s="372"/>
      <c r="GTY8" s="372"/>
      <c r="GTZ8" s="372"/>
      <c r="GUA8" s="372"/>
      <c r="GUB8" s="372"/>
      <c r="GUC8" s="372"/>
      <c r="GUD8" s="372"/>
      <c r="GUE8" s="372"/>
      <c r="GUF8" s="372"/>
      <c r="GUG8" s="372"/>
      <c r="GUH8" s="372"/>
      <c r="GUI8" s="372"/>
      <c r="GUJ8" s="372"/>
      <c r="GUK8" s="372"/>
      <c r="GUL8" s="372"/>
      <c r="GUM8" s="372"/>
      <c r="GUN8" s="372"/>
      <c r="GUO8" s="372"/>
      <c r="GUP8" s="372"/>
      <c r="GUQ8" s="372"/>
      <c r="GUR8" s="372"/>
      <c r="GUS8" s="372"/>
      <c r="GUT8" s="372"/>
      <c r="GUU8" s="372"/>
      <c r="GUV8" s="372"/>
      <c r="GUW8" s="372"/>
      <c r="GUX8" s="372"/>
      <c r="GUY8" s="372"/>
      <c r="GUZ8" s="372"/>
      <c r="GVA8" s="372"/>
      <c r="GVB8" s="372"/>
      <c r="GVC8" s="372"/>
      <c r="GVD8" s="372"/>
      <c r="GVE8" s="372"/>
      <c r="GVF8" s="372"/>
      <c r="GVG8" s="372"/>
      <c r="GVH8" s="372"/>
      <c r="GVI8" s="372"/>
      <c r="GVJ8" s="372"/>
      <c r="GVK8" s="372"/>
      <c r="GVL8" s="372"/>
      <c r="GVM8" s="372"/>
      <c r="GVN8" s="372"/>
      <c r="GVO8" s="372"/>
      <c r="GVP8" s="372"/>
      <c r="GVQ8" s="372"/>
      <c r="GVR8" s="372"/>
      <c r="GVS8" s="372"/>
      <c r="GVT8" s="372"/>
      <c r="GVU8" s="372"/>
      <c r="GVV8" s="372"/>
      <c r="GVW8" s="372"/>
      <c r="GVX8" s="372"/>
      <c r="GVY8" s="372"/>
      <c r="GVZ8" s="372"/>
      <c r="GWA8" s="372"/>
      <c r="GWB8" s="372"/>
      <c r="GWC8" s="372"/>
      <c r="GWD8" s="372"/>
      <c r="GWE8" s="372"/>
      <c r="GWF8" s="372"/>
      <c r="GWG8" s="372"/>
      <c r="GWH8" s="372"/>
      <c r="GWI8" s="372"/>
      <c r="GWJ8" s="372"/>
      <c r="GWK8" s="372"/>
      <c r="GWL8" s="372"/>
      <c r="GWM8" s="372"/>
      <c r="GWN8" s="372"/>
      <c r="GWO8" s="372"/>
      <c r="GWP8" s="372"/>
      <c r="GWQ8" s="372"/>
      <c r="GWR8" s="372"/>
      <c r="GWS8" s="372"/>
      <c r="GWT8" s="372"/>
      <c r="GWU8" s="372"/>
      <c r="GWV8" s="372"/>
      <c r="GWW8" s="372"/>
      <c r="GWX8" s="372"/>
      <c r="GWY8" s="372"/>
      <c r="GWZ8" s="372"/>
      <c r="GXA8" s="372"/>
      <c r="GXB8" s="372"/>
      <c r="GXC8" s="372"/>
      <c r="GXD8" s="372"/>
      <c r="GXE8" s="372"/>
      <c r="GXF8" s="372"/>
      <c r="GXG8" s="372"/>
      <c r="GXH8" s="372"/>
      <c r="GXI8" s="372"/>
      <c r="GXJ8" s="372"/>
      <c r="GXK8" s="372"/>
      <c r="GXL8" s="372"/>
      <c r="GXM8" s="372"/>
      <c r="GXN8" s="372"/>
      <c r="GXO8" s="372"/>
      <c r="GXP8" s="372"/>
      <c r="GXQ8" s="372"/>
      <c r="GXR8" s="372"/>
      <c r="GXS8" s="372"/>
      <c r="GXT8" s="372"/>
      <c r="GXU8" s="372"/>
      <c r="GXV8" s="372"/>
      <c r="GXW8" s="372"/>
      <c r="GXX8" s="372"/>
      <c r="GXY8" s="372"/>
      <c r="GXZ8" s="372"/>
      <c r="GYA8" s="372"/>
      <c r="GYB8" s="372"/>
      <c r="GYC8" s="372"/>
      <c r="GYD8" s="372"/>
      <c r="GYE8" s="372"/>
      <c r="GYF8" s="372"/>
      <c r="GYG8" s="372"/>
      <c r="GYH8" s="372"/>
      <c r="GYI8" s="372"/>
      <c r="GYJ8" s="372"/>
      <c r="GYK8" s="372"/>
      <c r="GYL8" s="372"/>
      <c r="GYM8" s="372"/>
      <c r="GYN8" s="372"/>
      <c r="GYO8" s="372"/>
      <c r="GYP8" s="372"/>
      <c r="GYQ8" s="372"/>
      <c r="GYR8" s="372"/>
      <c r="GYS8" s="372"/>
      <c r="GYT8" s="372"/>
      <c r="GYU8" s="372"/>
      <c r="GYV8" s="372"/>
      <c r="GYW8" s="372"/>
      <c r="GYX8" s="372"/>
      <c r="GYY8" s="372"/>
      <c r="GYZ8" s="372"/>
      <c r="GZA8" s="372"/>
      <c r="GZB8" s="372"/>
      <c r="GZC8" s="372"/>
      <c r="GZD8" s="372"/>
      <c r="GZE8" s="372"/>
      <c r="GZF8" s="372"/>
      <c r="GZG8" s="372"/>
      <c r="GZH8" s="372"/>
      <c r="GZI8" s="372"/>
      <c r="GZJ8" s="372"/>
      <c r="GZK8" s="372"/>
      <c r="GZL8" s="372"/>
      <c r="GZM8" s="372"/>
      <c r="GZN8" s="372"/>
      <c r="GZO8" s="372"/>
      <c r="GZP8" s="372"/>
      <c r="GZQ8" s="372"/>
      <c r="GZR8" s="372"/>
      <c r="GZS8" s="372"/>
      <c r="GZT8" s="372"/>
      <c r="GZU8" s="372"/>
      <c r="GZV8" s="372"/>
      <c r="GZW8" s="372"/>
      <c r="GZX8" s="372"/>
      <c r="GZY8" s="372"/>
      <c r="GZZ8" s="372"/>
      <c r="HAA8" s="372"/>
      <c r="HAB8" s="372"/>
      <c r="HAC8" s="372"/>
      <c r="HAD8" s="372"/>
      <c r="HAE8" s="372"/>
      <c r="HAF8" s="372"/>
      <c r="HAG8" s="372"/>
      <c r="HAH8" s="372"/>
      <c r="HAI8" s="372"/>
      <c r="HAJ8" s="372"/>
      <c r="HAK8" s="372"/>
      <c r="HAL8" s="372"/>
      <c r="HAM8" s="372"/>
      <c r="HAN8" s="372"/>
      <c r="HAO8" s="372"/>
      <c r="HAP8" s="372"/>
      <c r="HAQ8" s="372"/>
      <c r="HAR8" s="372"/>
      <c r="HAS8" s="372"/>
      <c r="HAT8" s="372"/>
      <c r="HAU8" s="372"/>
      <c r="HAV8" s="372"/>
      <c r="HAW8" s="372"/>
      <c r="HAX8" s="372"/>
      <c r="HAY8" s="372"/>
      <c r="HAZ8" s="372"/>
      <c r="HBA8" s="372"/>
      <c r="HBB8" s="372"/>
      <c r="HBC8" s="372"/>
      <c r="HBD8" s="372"/>
      <c r="HBE8" s="372"/>
      <c r="HBF8" s="372"/>
      <c r="HBG8" s="372"/>
      <c r="HBH8" s="372"/>
      <c r="HBI8" s="372"/>
      <c r="HBJ8" s="372"/>
      <c r="HBK8" s="372"/>
      <c r="HBL8" s="372"/>
      <c r="HBM8" s="372"/>
      <c r="HBN8" s="372"/>
      <c r="HBO8" s="372"/>
      <c r="HBP8" s="372"/>
      <c r="HBQ8" s="372"/>
      <c r="HBR8" s="372"/>
      <c r="HBS8" s="372"/>
      <c r="HBT8" s="372"/>
      <c r="HBU8" s="372"/>
      <c r="HBV8" s="372"/>
      <c r="HBW8" s="372"/>
      <c r="HBX8" s="372"/>
      <c r="HBY8" s="372"/>
      <c r="HBZ8" s="372"/>
      <c r="HCA8" s="372"/>
      <c r="HCB8" s="372"/>
      <c r="HCC8" s="372"/>
      <c r="HCD8" s="372"/>
      <c r="HCE8" s="372"/>
      <c r="HCF8" s="372"/>
      <c r="HCG8" s="372"/>
      <c r="HCH8" s="372"/>
      <c r="HCI8" s="372"/>
      <c r="HCJ8" s="372"/>
      <c r="HCK8" s="372"/>
      <c r="HCL8" s="372"/>
      <c r="HCM8" s="372"/>
      <c r="HCN8" s="372"/>
      <c r="HCO8" s="372"/>
      <c r="HCP8" s="372"/>
      <c r="HCQ8" s="372"/>
      <c r="HCR8" s="372"/>
      <c r="HCS8" s="372"/>
      <c r="HCT8" s="372"/>
      <c r="HCU8" s="372"/>
      <c r="HCV8" s="372"/>
      <c r="HCW8" s="372"/>
      <c r="HCX8" s="372"/>
      <c r="HCY8" s="372"/>
      <c r="HCZ8" s="372"/>
      <c r="HDA8" s="372"/>
      <c r="HDB8" s="372"/>
      <c r="HDC8" s="372"/>
      <c r="HDD8" s="372"/>
      <c r="HDE8" s="372"/>
      <c r="HDF8" s="372"/>
      <c r="HDG8" s="372"/>
      <c r="HDH8" s="372"/>
      <c r="HDI8" s="372"/>
      <c r="HDJ8" s="372"/>
      <c r="HDK8" s="372"/>
      <c r="HDL8" s="372"/>
      <c r="HDM8" s="372"/>
      <c r="HDN8" s="372"/>
      <c r="HDO8" s="372"/>
      <c r="HDP8" s="372"/>
      <c r="HDQ8" s="372"/>
      <c r="HDR8" s="372"/>
      <c r="HDS8" s="372"/>
      <c r="HDT8" s="372"/>
      <c r="HDU8" s="372"/>
      <c r="HDV8" s="372"/>
      <c r="HDW8" s="372"/>
      <c r="HDX8" s="372"/>
      <c r="HDY8" s="372"/>
      <c r="HDZ8" s="372"/>
      <c r="HEA8" s="372"/>
      <c r="HEB8" s="372"/>
      <c r="HEC8" s="372"/>
      <c r="HED8" s="372"/>
      <c r="HEE8" s="372"/>
      <c r="HEF8" s="372"/>
      <c r="HEG8" s="372"/>
      <c r="HEH8" s="372"/>
      <c r="HEI8" s="372"/>
      <c r="HEJ8" s="372"/>
      <c r="HEK8" s="372"/>
      <c r="HEL8" s="372"/>
      <c r="HEM8" s="372"/>
      <c r="HEN8" s="372"/>
      <c r="HEO8" s="372"/>
      <c r="HEP8" s="372"/>
      <c r="HEQ8" s="372"/>
      <c r="HER8" s="372"/>
      <c r="HES8" s="372"/>
      <c r="HET8" s="372"/>
      <c r="HEU8" s="372"/>
      <c r="HEV8" s="372"/>
      <c r="HEW8" s="372"/>
      <c r="HEX8" s="372"/>
      <c r="HEY8" s="372"/>
      <c r="HEZ8" s="372"/>
      <c r="HFA8" s="372"/>
      <c r="HFB8" s="372"/>
      <c r="HFC8" s="372"/>
      <c r="HFD8" s="372"/>
      <c r="HFE8" s="372"/>
      <c r="HFF8" s="372"/>
      <c r="HFG8" s="372"/>
      <c r="HFH8" s="372"/>
      <c r="HFI8" s="372"/>
      <c r="HFJ8" s="372"/>
      <c r="HFK8" s="372"/>
      <c r="HFL8" s="372"/>
      <c r="HFM8" s="372"/>
      <c r="HFN8" s="372"/>
      <c r="HFO8" s="372"/>
      <c r="HFP8" s="372"/>
      <c r="HFQ8" s="372"/>
      <c r="HFR8" s="372"/>
      <c r="HFS8" s="372"/>
      <c r="HFT8" s="372"/>
      <c r="HFU8" s="372"/>
      <c r="HFV8" s="372"/>
      <c r="HFW8" s="372"/>
      <c r="HFX8" s="372"/>
      <c r="HFY8" s="372"/>
      <c r="HFZ8" s="372"/>
      <c r="HGA8" s="372"/>
      <c r="HGB8" s="372"/>
      <c r="HGC8" s="372"/>
      <c r="HGD8" s="372"/>
      <c r="HGE8" s="372"/>
      <c r="HGF8" s="372"/>
      <c r="HGG8" s="372"/>
      <c r="HGH8" s="372"/>
      <c r="HGI8" s="372"/>
      <c r="HGJ8" s="372"/>
      <c r="HGK8" s="372"/>
      <c r="HGL8" s="372"/>
      <c r="HGM8" s="372"/>
      <c r="HGN8" s="372"/>
      <c r="HGO8" s="372"/>
      <c r="HGP8" s="372"/>
      <c r="HGQ8" s="372"/>
      <c r="HGR8" s="372"/>
      <c r="HGS8" s="372"/>
      <c r="HGT8" s="372"/>
      <c r="HGU8" s="372"/>
      <c r="HGV8" s="372"/>
      <c r="HGW8" s="372"/>
      <c r="HGX8" s="372"/>
      <c r="HGY8" s="372"/>
      <c r="HGZ8" s="372"/>
      <c r="HHA8" s="372"/>
      <c r="HHB8" s="372"/>
      <c r="HHC8" s="372"/>
      <c r="HHD8" s="372"/>
      <c r="HHE8" s="372"/>
      <c r="HHF8" s="372"/>
      <c r="HHG8" s="372"/>
      <c r="HHH8" s="372"/>
      <c r="HHI8" s="372"/>
      <c r="HHJ8" s="372"/>
      <c r="HHK8" s="372"/>
      <c r="HHL8" s="372"/>
      <c r="HHM8" s="372"/>
      <c r="HHN8" s="372"/>
      <c r="HHO8" s="372"/>
      <c r="HHP8" s="372"/>
      <c r="HHQ8" s="372"/>
      <c r="HHR8" s="372"/>
      <c r="HHS8" s="372"/>
      <c r="HHT8" s="372"/>
      <c r="HHU8" s="372"/>
      <c r="HHV8" s="372"/>
      <c r="HHW8" s="372"/>
      <c r="HHX8" s="372"/>
      <c r="HHY8" s="372"/>
      <c r="HHZ8" s="372"/>
      <c r="HIA8" s="372"/>
      <c r="HIB8" s="372"/>
      <c r="HIC8" s="372"/>
      <c r="HID8" s="372"/>
      <c r="HIE8" s="372"/>
      <c r="HIF8" s="372"/>
      <c r="HIG8" s="372"/>
      <c r="HIH8" s="372"/>
      <c r="HII8" s="372"/>
      <c r="HIJ8" s="372"/>
      <c r="HIK8" s="372"/>
      <c r="HIL8" s="372"/>
      <c r="HIM8" s="372"/>
      <c r="HIN8" s="372"/>
      <c r="HIO8" s="372"/>
      <c r="HIP8" s="372"/>
      <c r="HIQ8" s="372"/>
      <c r="HIR8" s="372"/>
      <c r="HIS8" s="372"/>
      <c r="HIT8" s="372"/>
      <c r="HIU8" s="372"/>
      <c r="HIV8" s="372"/>
      <c r="HIW8" s="372"/>
      <c r="HIX8" s="372"/>
      <c r="HIY8" s="372"/>
      <c r="HIZ8" s="372"/>
      <c r="HJA8" s="372"/>
      <c r="HJB8" s="372"/>
      <c r="HJC8" s="372"/>
      <c r="HJD8" s="372"/>
      <c r="HJE8" s="372"/>
      <c r="HJF8" s="372"/>
      <c r="HJG8" s="372"/>
      <c r="HJH8" s="372"/>
      <c r="HJI8" s="372"/>
      <c r="HJJ8" s="372"/>
      <c r="HJK8" s="372"/>
      <c r="HJL8" s="372"/>
      <c r="HJM8" s="372"/>
      <c r="HJN8" s="372"/>
      <c r="HJO8" s="372"/>
      <c r="HJP8" s="372"/>
      <c r="HJQ8" s="372"/>
      <c r="HJR8" s="372"/>
      <c r="HJS8" s="372"/>
      <c r="HJT8" s="372"/>
      <c r="HJU8" s="372"/>
      <c r="HJV8" s="372"/>
      <c r="HJW8" s="372"/>
      <c r="HJX8" s="372"/>
      <c r="HJY8" s="372"/>
      <c r="HJZ8" s="372"/>
      <c r="HKA8" s="372"/>
      <c r="HKB8" s="372"/>
      <c r="HKC8" s="372"/>
      <c r="HKD8" s="372"/>
      <c r="HKE8" s="372"/>
      <c r="HKF8" s="372"/>
      <c r="HKG8" s="372"/>
      <c r="HKH8" s="372"/>
      <c r="HKI8" s="372"/>
      <c r="HKJ8" s="372"/>
      <c r="HKK8" s="372"/>
      <c r="HKL8" s="372"/>
      <c r="HKM8" s="372"/>
      <c r="HKN8" s="372"/>
      <c r="HKO8" s="372"/>
      <c r="HKP8" s="372"/>
      <c r="HKQ8" s="372"/>
      <c r="HKR8" s="372"/>
      <c r="HKS8" s="372"/>
      <c r="HKT8" s="372"/>
      <c r="HKU8" s="372"/>
      <c r="HKV8" s="372"/>
      <c r="HKW8" s="372"/>
      <c r="HKX8" s="372"/>
      <c r="HKY8" s="372"/>
      <c r="HKZ8" s="372"/>
      <c r="HLA8" s="372"/>
      <c r="HLB8" s="372"/>
      <c r="HLC8" s="372"/>
      <c r="HLD8" s="372"/>
      <c r="HLE8" s="372"/>
      <c r="HLF8" s="372"/>
      <c r="HLG8" s="372"/>
      <c r="HLH8" s="372"/>
      <c r="HLI8" s="372"/>
      <c r="HLJ8" s="372"/>
      <c r="HLK8" s="372"/>
      <c r="HLL8" s="372"/>
      <c r="HLM8" s="372"/>
      <c r="HLN8" s="372"/>
      <c r="HLO8" s="372"/>
      <c r="HLP8" s="372"/>
      <c r="HLQ8" s="372"/>
      <c r="HLR8" s="372"/>
      <c r="HLS8" s="372"/>
      <c r="HLT8" s="372"/>
      <c r="HLU8" s="372"/>
      <c r="HLV8" s="372"/>
      <c r="HLW8" s="372"/>
      <c r="HLX8" s="372"/>
      <c r="HLY8" s="372"/>
      <c r="HLZ8" s="372"/>
      <c r="HMA8" s="372"/>
      <c r="HMB8" s="372"/>
      <c r="HMC8" s="372"/>
      <c r="HMD8" s="372"/>
      <c r="HME8" s="372"/>
      <c r="HMF8" s="372"/>
      <c r="HMG8" s="372"/>
      <c r="HMH8" s="372"/>
      <c r="HMI8" s="372"/>
      <c r="HMJ8" s="372"/>
      <c r="HMK8" s="372"/>
      <c r="HML8" s="372"/>
      <c r="HMM8" s="372"/>
      <c r="HMN8" s="372"/>
      <c r="HMO8" s="372"/>
      <c r="HMP8" s="372"/>
      <c r="HMQ8" s="372"/>
      <c r="HMR8" s="372"/>
      <c r="HMS8" s="372"/>
      <c r="HMT8" s="372"/>
      <c r="HMU8" s="372"/>
      <c r="HMV8" s="372"/>
      <c r="HMW8" s="372"/>
      <c r="HMX8" s="372"/>
      <c r="HMY8" s="372"/>
      <c r="HMZ8" s="372"/>
      <c r="HNA8" s="372"/>
      <c r="HNB8" s="372"/>
      <c r="HNC8" s="372"/>
      <c r="HND8" s="372"/>
      <c r="HNE8" s="372"/>
      <c r="HNF8" s="372"/>
      <c r="HNG8" s="372"/>
      <c r="HNH8" s="372"/>
      <c r="HNI8" s="372"/>
      <c r="HNJ8" s="372"/>
      <c r="HNK8" s="372"/>
      <c r="HNL8" s="372"/>
      <c r="HNM8" s="372"/>
      <c r="HNN8" s="372"/>
      <c r="HNO8" s="372"/>
      <c r="HNP8" s="372"/>
      <c r="HNQ8" s="372"/>
      <c r="HNR8" s="372"/>
      <c r="HNS8" s="372"/>
      <c r="HNT8" s="372"/>
      <c r="HNU8" s="372"/>
      <c r="HNV8" s="372"/>
      <c r="HNW8" s="372"/>
      <c r="HNX8" s="372"/>
      <c r="HNY8" s="372"/>
      <c r="HNZ8" s="372"/>
      <c r="HOA8" s="372"/>
      <c r="HOB8" s="372"/>
      <c r="HOC8" s="372"/>
      <c r="HOD8" s="372"/>
      <c r="HOE8" s="372"/>
      <c r="HOF8" s="372"/>
      <c r="HOG8" s="372"/>
      <c r="HOH8" s="372"/>
      <c r="HOI8" s="372"/>
      <c r="HOJ8" s="372"/>
      <c r="HOK8" s="372"/>
      <c r="HOL8" s="372"/>
      <c r="HOM8" s="372"/>
      <c r="HON8" s="372"/>
      <c r="HOO8" s="372"/>
      <c r="HOP8" s="372"/>
      <c r="HOQ8" s="372"/>
      <c r="HOR8" s="372"/>
      <c r="HOS8" s="372"/>
      <c r="HOT8" s="372"/>
      <c r="HOU8" s="372"/>
      <c r="HOV8" s="372"/>
      <c r="HOW8" s="372"/>
      <c r="HOX8" s="372"/>
      <c r="HOY8" s="372"/>
      <c r="HOZ8" s="372"/>
      <c r="HPA8" s="372"/>
      <c r="HPB8" s="372"/>
      <c r="HPC8" s="372"/>
      <c r="HPD8" s="372"/>
      <c r="HPE8" s="372"/>
      <c r="HPF8" s="372"/>
      <c r="HPG8" s="372"/>
      <c r="HPH8" s="372"/>
      <c r="HPI8" s="372"/>
      <c r="HPJ8" s="372"/>
      <c r="HPK8" s="372"/>
      <c r="HPL8" s="372"/>
      <c r="HPM8" s="372"/>
      <c r="HPN8" s="372"/>
      <c r="HPO8" s="372"/>
      <c r="HPP8" s="372"/>
      <c r="HPQ8" s="372"/>
      <c r="HPR8" s="372"/>
      <c r="HPS8" s="372"/>
      <c r="HPT8" s="372"/>
      <c r="HPU8" s="372"/>
      <c r="HPV8" s="372"/>
      <c r="HPW8" s="372"/>
      <c r="HPX8" s="372"/>
      <c r="HPY8" s="372"/>
      <c r="HPZ8" s="372"/>
      <c r="HQA8" s="372"/>
      <c r="HQB8" s="372"/>
      <c r="HQC8" s="372"/>
      <c r="HQD8" s="372"/>
      <c r="HQE8" s="372"/>
      <c r="HQF8" s="372"/>
      <c r="HQG8" s="372"/>
      <c r="HQH8" s="372"/>
      <c r="HQI8" s="372"/>
      <c r="HQJ8" s="372"/>
      <c r="HQK8" s="372"/>
      <c r="HQL8" s="372"/>
      <c r="HQM8" s="372"/>
      <c r="HQN8" s="372"/>
      <c r="HQO8" s="372"/>
      <c r="HQP8" s="372"/>
      <c r="HQQ8" s="372"/>
      <c r="HQR8" s="372"/>
      <c r="HQS8" s="372"/>
      <c r="HQT8" s="372"/>
      <c r="HQU8" s="372"/>
      <c r="HQV8" s="372"/>
      <c r="HQW8" s="372"/>
      <c r="HQX8" s="372"/>
      <c r="HQY8" s="372"/>
      <c r="HQZ8" s="372"/>
      <c r="HRA8" s="372"/>
      <c r="HRB8" s="372"/>
      <c r="HRC8" s="372"/>
      <c r="HRD8" s="372"/>
      <c r="HRE8" s="372"/>
      <c r="HRF8" s="372"/>
      <c r="HRG8" s="372"/>
      <c r="HRH8" s="372"/>
      <c r="HRI8" s="372"/>
      <c r="HRJ8" s="372"/>
      <c r="HRK8" s="372"/>
      <c r="HRL8" s="372"/>
      <c r="HRM8" s="372"/>
      <c r="HRN8" s="372"/>
      <c r="HRO8" s="372"/>
      <c r="HRP8" s="372"/>
      <c r="HRQ8" s="372"/>
      <c r="HRR8" s="372"/>
      <c r="HRS8" s="372"/>
      <c r="HRT8" s="372"/>
      <c r="HRU8" s="372"/>
      <c r="HRV8" s="372"/>
      <c r="HRW8" s="372"/>
      <c r="HRX8" s="372"/>
      <c r="HRY8" s="372"/>
      <c r="HRZ8" s="372"/>
      <c r="HSA8" s="372"/>
      <c r="HSB8" s="372"/>
      <c r="HSC8" s="372"/>
      <c r="HSD8" s="372"/>
      <c r="HSE8" s="372"/>
      <c r="HSF8" s="372"/>
      <c r="HSG8" s="372"/>
      <c r="HSH8" s="372"/>
      <c r="HSI8" s="372"/>
      <c r="HSJ8" s="372"/>
      <c r="HSK8" s="372"/>
      <c r="HSL8" s="372"/>
      <c r="HSM8" s="372"/>
      <c r="HSN8" s="372"/>
      <c r="HSO8" s="372"/>
      <c r="HSP8" s="372"/>
      <c r="HSQ8" s="372"/>
      <c r="HSR8" s="372"/>
      <c r="HSS8" s="372"/>
      <c r="HST8" s="372"/>
      <c r="HSU8" s="372"/>
      <c r="HSV8" s="372"/>
      <c r="HSW8" s="372"/>
      <c r="HSX8" s="372"/>
      <c r="HSY8" s="372"/>
      <c r="HSZ8" s="372"/>
      <c r="HTA8" s="372"/>
      <c r="HTB8" s="372"/>
      <c r="HTC8" s="372"/>
      <c r="HTD8" s="372"/>
      <c r="HTE8" s="372"/>
      <c r="HTF8" s="372"/>
      <c r="HTG8" s="372"/>
      <c r="HTH8" s="372"/>
      <c r="HTI8" s="372"/>
      <c r="HTJ8" s="372"/>
      <c r="HTK8" s="372"/>
      <c r="HTL8" s="372"/>
      <c r="HTM8" s="372"/>
      <c r="HTN8" s="372"/>
      <c r="HTO8" s="372"/>
      <c r="HTP8" s="372"/>
      <c r="HTQ8" s="372"/>
      <c r="HTR8" s="372"/>
      <c r="HTS8" s="372"/>
      <c r="HTT8" s="372"/>
      <c r="HTU8" s="372"/>
      <c r="HTV8" s="372"/>
      <c r="HTW8" s="372"/>
      <c r="HTX8" s="372"/>
      <c r="HTY8" s="372"/>
      <c r="HTZ8" s="372"/>
      <c r="HUA8" s="372"/>
      <c r="HUB8" s="372"/>
      <c r="HUC8" s="372"/>
      <c r="HUD8" s="372"/>
      <c r="HUE8" s="372"/>
      <c r="HUF8" s="372"/>
      <c r="HUG8" s="372"/>
      <c r="HUH8" s="372"/>
      <c r="HUI8" s="372"/>
      <c r="HUJ8" s="372"/>
      <c r="HUK8" s="372"/>
      <c r="HUL8" s="372"/>
      <c r="HUM8" s="372"/>
      <c r="HUN8" s="372"/>
      <c r="HUO8" s="372"/>
      <c r="HUP8" s="372"/>
      <c r="HUQ8" s="372"/>
      <c r="HUR8" s="372"/>
      <c r="HUS8" s="372"/>
      <c r="HUT8" s="372"/>
      <c r="HUU8" s="372"/>
      <c r="HUV8" s="372"/>
      <c r="HUW8" s="372"/>
      <c r="HUX8" s="372"/>
      <c r="HUY8" s="372"/>
      <c r="HUZ8" s="372"/>
      <c r="HVA8" s="372"/>
      <c r="HVB8" s="372"/>
      <c r="HVC8" s="372"/>
      <c r="HVD8" s="372"/>
      <c r="HVE8" s="372"/>
      <c r="HVF8" s="372"/>
      <c r="HVG8" s="372"/>
      <c r="HVH8" s="372"/>
      <c r="HVI8" s="372"/>
      <c r="HVJ8" s="372"/>
      <c r="HVK8" s="372"/>
      <c r="HVL8" s="372"/>
      <c r="HVM8" s="372"/>
      <c r="HVN8" s="372"/>
      <c r="HVO8" s="372"/>
      <c r="HVP8" s="372"/>
      <c r="HVQ8" s="372"/>
      <c r="HVR8" s="372"/>
      <c r="HVS8" s="372"/>
      <c r="HVT8" s="372"/>
      <c r="HVU8" s="372"/>
      <c r="HVV8" s="372"/>
      <c r="HVW8" s="372"/>
      <c r="HVX8" s="372"/>
      <c r="HVY8" s="372"/>
      <c r="HVZ8" s="372"/>
      <c r="HWA8" s="372"/>
      <c r="HWB8" s="372"/>
      <c r="HWC8" s="372"/>
      <c r="HWD8" s="372"/>
      <c r="HWE8" s="372"/>
      <c r="HWF8" s="372"/>
      <c r="HWG8" s="372"/>
      <c r="HWH8" s="372"/>
      <c r="HWI8" s="372"/>
      <c r="HWJ8" s="372"/>
      <c r="HWK8" s="372"/>
      <c r="HWL8" s="372"/>
      <c r="HWM8" s="372"/>
      <c r="HWN8" s="372"/>
      <c r="HWO8" s="372"/>
      <c r="HWP8" s="372"/>
      <c r="HWQ8" s="372"/>
      <c r="HWR8" s="372"/>
      <c r="HWS8" s="372"/>
      <c r="HWT8" s="372"/>
      <c r="HWU8" s="372"/>
      <c r="HWV8" s="372"/>
      <c r="HWW8" s="372"/>
      <c r="HWX8" s="372"/>
      <c r="HWY8" s="372"/>
      <c r="HWZ8" s="372"/>
      <c r="HXA8" s="372"/>
      <c r="HXB8" s="372"/>
      <c r="HXC8" s="372"/>
      <c r="HXD8" s="372"/>
      <c r="HXE8" s="372"/>
      <c r="HXF8" s="372"/>
      <c r="HXG8" s="372"/>
      <c r="HXH8" s="372"/>
      <c r="HXI8" s="372"/>
      <c r="HXJ8" s="372"/>
      <c r="HXK8" s="372"/>
      <c r="HXL8" s="372"/>
      <c r="HXM8" s="372"/>
      <c r="HXN8" s="372"/>
      <c r="HXO8" s="372"/>
      <c r="HXP8" s="372"/>
      <c r="HXQ8" s="372"/>
      <c r="HXR8" s="372"/>
      <c r="HXS8" s="372"/>
      <c r="HXT8" s="372"/>
      <c r="HXU8" s="372"/>
      <c r="HXV8" s="372"/>
      <c r="HXW8" s="372"/>
      <c r="HXX8" s="372"/>
      <c r="HXY8" s="372"/>
      <c r="HXZ8" s="372"/>
      <c r="HYA8" s="372"/>
      <c r="HYB8" s="372"/>
      <c r="HYC8" s="372"/>
      <c r="HYD8" s="372"/>
      <c r="HYE8" s="372"/>
      <c r="HYF8" s="372"/>
      <c r="HYG8" s="372"/>
      <c r="HYH8" s="372"/>
      <c r="HYI8" s="372"/>
      <c r="HYJ8" s="372"/>
      <c r="HYK8" s="372"/>
      <c r="HYL8" s="372"/>
      <c r="HYM8" s="372"/>
      <c r="HYN8" s="372"/>
      <c r="HYO8" s="372"/>
      <c r="HYP8" s="372"/>
      <c r="HYQ8" s="372"/>
      <c r="HYR8" s="372"/>
      <c r="HYS8" s="372"/>
      <c r="HYT8" s="372"/>
      <c r="HYU8" s="372"/>
      <c r="HYV8" s="372"/>
      <c r="HYW8" s="372"/>
      <c r="HYX8" s="372"/>
      <c r="HYY8" s="372"/>
      <c r="HYZ8" s="372"/>
      <c r="HZA8" s="372"/>
      <c r="HZB8" s="372"/>
      <c r="HZC8" s="372"/>
      <c r="HZD8" s="372"/>
      <c r="HZE8" s="372"/>
      <c r="HZF8" s="372"/>
      <c r="HZG8" s="372"/>
      <c r="HZH8" s="372"/>
      <c r="HZI8" s="372"/>
      <c r="HZJ8" s="372"/>
      <c r="HZK8" s="372"/>
      <c r="HZL8" s="372"/>
      <c r="HZM8" s="372"/>
      <c r="HZN8" s="372"/>
      <c r="HZO8" s="372"/>
      <c r="HZP8" s="372"/>
      <c r="HZQ8" s="372"/>
      <c r="HZR8" s="372"/>
      <c r="HZS8" s="372"/>
      <c r="HZT8" s="372"/>
      <c r="HZU8" s="372"/>
      <c r="HZV8" s="372"/>
      <c r="HZW8" s="372"/>
      <c r="HZX8" s="372"/>
      <c r="HZY8" s="372"/>
      <c r="HZZ8" s="372"/>
      <c r="IAA8" s="372"/>
      <c r="IAB8" s="372"/>
      <c r="IAC8" s="372"/>
      <c r="IAD8" s="372"/>
      <c r="IAE8" s="372"/>
      <c r="IAF8" s="372"/>
      <c r="IAG8" s="372"/>
      <c r="IAH8" s="372"/>
      <c r="IAI8" s="372"/>
      <c r="IAJ8" s="372"/>
      <c r="IAK8" s="372"/>
      <c r="IAL8" s="372"/>
      <c r="IAM8" s="372"/>
      <c r="IAN8" s="372"/>
      <c r="IAO8" s="372"/>
      <c r="IAP8" s="372"/>
      <c r="IAQ8" s="372"/>
      <c r="IAR8" s="372"/>
      <c r="IAS8" s="372"/>
      <c r="IAT8" s="372"/>
      <c r="IAU8" s="372"/>
      <c r="IAV8" s="372"/>
      <c r="IAW8" s="372"/>
      <c r="IAX8" s="372"/>
      <c r="IAY8" s="372"/>
      <c r="IAZ8" s="372"/>
      <c r="IBA8" s="372"/>
      <c r="IBB8" s="372"/>
      <c r="IBC8" s="372"/>
      <c r="IBD8" s="372"/>
      <c r="IBE8" s="372"/>
      <c r="IBF8" s="372"/>
      <c r="IBG8" s="372"/>
      <c r="IBH8" s="372"/>
      <c r="IBI8" s="372"/>
      <c r="IBJ8" s="372"/>
      <c r="IBK8" s="372"/>
      <c r="IBL8" s="372"/>
      <c r="IBM8" s="372"/>
      <c r="IBN8" s="372"/>
      <c r="IBO8" s="372"/>
      <c r="IBP8" s="372"/>
      <c r="IBQ8" s="372"/>
      <c r="IBR8" s="372"/>
      <c r="IBS8" s="372"/>
      <c r="IBT8" s="372"/>
      <c r="IBU8" s="372"/>
      <c r="IBV8" s="372"/>
      <c r="IBW8" s="372"/>
      <c r="IBX8" s="372"/>
      <c r="IBY8" s="372"/>
      <c r="IBZ8" s="372"/>
      <c r="ICA8" s="372"/>
      <c r="ICB8" s="372"/>
      <c r="ICC8" s="372"/>
      <c r="ICD8" s="372"/>
      <c r="ICE8" s="372"/>
      <c r="ICF8" s="372"/>
      <c r="ICG8" s="372"/>
      <c r="ICH8" s="372"/>
      <c r="ICI8" s="372"/>
      <c r="ICJ8" s="372"/>
      <c r="ICK8" s="372"/>
      <c r="ICL8" s="372"/>
      <c r="ICM8" s="372"/>
      <c r="ICN8" s="372"/>
      <c r="ICO8" s="372"/>
      <c r="ICP8" s="372"/>
      <c r="ICQ8" s="372"/>
      <c r="ICR8" s="372"/>
      <c r="ICS8" s="372"/>
      <c r="ICT8" s="372"/>
      <c r="ICU8" s="372"/>
      <c r="ICV8" s="372"/>
      <c r="ICW8" s="372"/>
      <c r="ICX8" s="372"/>
      <c r="ICY8" s="372"/>
      <c r="ICZ8" s="372"/>
      <c r="IDA8" s="372"/>
      <c r="IDB8" s="372"/>
      <c r="IDC8" s="372"/>
      <c r="IDD8" s="372"/>
      <c r="IDE8" s="372"/>
      <c r="IDF8" s="372"/>
      <c r="IDG8" s="372"/>
      <c r="IDH8" s="372"/>
      <c r="IDI8" s="372"/>
      <c r="IDJ8" s="372"/>
      <c r="IDK8" s="372"/>
      <c r="IDL8" s="372"/>
      <c r="IDM8" s="372"/>
      <c r="IDN8" s="372"/>
      <c r="IDO8" s="372"/>
      <c r="IDP8" s="372"/>
      <c r="IDQ8" s="372"/>
      <c r="IDR8" s="372"/>
      <c r="IDS8" s="372"/>
      <c r="IDT8" s="372"/>
      <c r="IDU8" s="372"/>
      <c r="IDV8" s="372"/>
      <c r="IDW8" s="372"/>
      <c r="IDX8" s="372"/>
      <c r="IDY8" s="372"/>
      <c r="IDZ8" s="372"/>
      <c r="IEA8" s="372"/>
      <c r="IEB8" s="372"/>
      <c r="IEC8" s="372"/>
      <c r="IED8" s="372"/>
      <c r="IEE8" s="372"/>
      <c r="IEF8" s="372"/>
      <c r="IEG8" s="372"/>
      <c r="IEH8" s="372"/>
      <c r="IEI8" s="372"/>
      <c r="IEJ8" s="372"/>
      <c r="IEK8" s="372"/>
      <c r="IEL8" s="372"/>
      <c r="IEM8" s="372"/>
      <c r="IEN8" s="372"/>
      <c r="IEO8" s="372"/>
      <c r="IEP8" s="372"/>
      <c r="IEQ8" s="372"/>
      <c r="IER8" s="372"/>
      <c r="IES8" s="372"/>
      <c r="IET8" s="372"/>
      <c r="IEU8" s="372"/>
      <c r="IEV8" s="372"/>
      <c r="IEW8" s="372"/>
      <c r="IEX8" s="372"/>
      <c r="IEY8" s="372"/>
      <c r="IEZ8" s="372"/>
      <c r="IFA8" s="372"/>
      <c r="IFB8" s="372"/>
      <c r="IFC8" s="372"/>
      <c r="IFD8" s="372"/>
      <c r="IFE8" s="372"/>
      <c r="IFF8" s="372"/>
      <c r="IFG8" s="372"/>
      <c r="IFH8" s="372"/>
      <c r="IFI8" s="372"/>
      <c r="IFJ8" s="372"/>
      <c r="IFK8" s="372"/>
      <c r="IFL8" s="372"/>
      <c r="IFM8" s="372"/>
      <c r="IFN8" s="372"/>
      <c r="IFO8" s="372"/>
      <c r="IFP8" s="372"/>
      <c r="IFQ8" s="372"/>
      <c r="IFR8" s="372"/>
      <c r="IFS8" s="372"/>
      <c r="IFT8" s="372"/>
      <c r="IFU8" s="372"/>
      <c r="IFV8" s="372"/>
      <c r="IFW8" s="372"/>
      <c r="IFX8" s="372"/>
      <c r="IFY8" s="372"/>
      <c r="IFZ8" s="372"/>
      <c r="IGA8" s="372"/>
      <c r="IGB8" s="372"/>
      <c r="IGC8" s="372"/>
      <c r="IGD8" s="372"/>
      <c r="IGE8" s="372"/>
      <c r="IGF8" s="372"/>
      <c r="IGG8" s="372"/>
      <c r="IGH8" s="372"/>
      <c r="IGI8" s="372"/>
      <c r="IGJ8" s="372"/>
      <c r="IGK8" s="372"/>
      <c r="IGL8" s="372"/>
      <c r="IGM8" s="372"/>
      <c r="IGN8" s="372"/>
      <c r="IGO8" s="372"/>
      <c r="IGP8" s="372"/>
      <c r="IGQ8" s="372"/>
      <c r="IGR8" s="372"/>
      <c r="IGS8" s="372"/>
      <c r="IGT8" s="372"/>
      <c r="IGU8" s="372"/>
      <c r="IGV8" s="372"/>
      <c r="IGW8" s="372"/>
      <c r="IGX8" s="372"/>
      <c r="IGY8" s="372"/>
      <c r="IGZ8" s="372"/>
      <c r="IHA8" s="372"/>
      <c r="IHB8" s="372"/>
      <c r="IHC8" s="372"/>
      <c r="IHD8" s="372"/>
      <c r="IHE8" s="372"/>
      <c r="IHF8" s="372"/>
      <c r="IHG8" s="372"/>
      <c r="IHH8" s="372"/>
      <c r="IHI8" s="372"/>
      <c r="IHJ8" s="372"/>
      <c r="IHK8" s="372"/>
      <c r="IHL8" s="372"/>
      <c r="IHM8" s="372"/>
      <c r="IHN8" s="372"/>
      <c r="IHO8" s="372"/>
      <c r="IHP8" s="372"/>
      <c r="IHQ8" s="372"/>
      <c r="IHR8" s="372"/>
      <c r="IHS8" s="372"/>
      <c r="IHT8" s="372"/>
      <c r="IHU8" s="372"/>
      <c r="IHV8" s="372"/>
      <c r="IHW8" s="372"/>
      <c r="IHX8" s="372"/>
      <c r="IHY8" s="372"/>
      <c r="IHZ8" s="372"/>
      <c r="IIA8" s="372"/>
      <c r="IIB8" s="372"/>
      <c r="IIC8" s="372"/>
      <c r="IID8" s="372"/>
      <c r="IIE8" s="372"/>
      <c r="IIF8" s="372"/>
      <c r="IIG8" s="372"/>
      <c r="IIH8" s="372"/>
      <c r="III8" s="372"/>
      <c r="IIJ8" s="372"/>
      <c r="IIK8" s="372"/>
      <c r="IIL8" s="372"/>
      <c r="IIM8" s="372"/>
      <c r="IIN8" s="372"/>
      <c r="IIO8" s="372"/>
      <c r="IIP8" s="372"/>
      <c r="IIQ8" s="372"/>
      <c r="IIR8" s="372"/>
      <c r="IIS8" s="372"/>
      <c r="IIT8" s="372"/>
      <c r="IIU8" s="372"/>
      <c r="IIV8" s="372"/>
      <c r="IIW8" s="372"/>
      <c r="IIX8" s="372"/>
      <c r="IIY8" s="372"/>
      <c r="IIZ8" s="372"/>
      <c r="IJA8" s="372"/>
      <c r="IJB8" s="372"/>
      <c r="IJC8" s="372"/>
      <c r="IJD8" s="372"/>
      <c r="IJE8" s="372"/>
      <c r="IJF8" s="372"/>
      <c r="IJG8" s="372"/>
      <c r="IJH8" s="372"/>
      <c r="IJI8" s="372"/>
      <c r="IJJ8" s="372"/>
      <c r="IJK8" s="372"/>
      <c r="IJL8" s="372"/>
      <c r="IJM8" s="372"/>
      <c r="IJN8" s="372"/>
      <c r="IJO8" s="372"/>
      <c r="IJP8" s="372"/>
      <c r="IJQ8" s="372"/>
      <c r="IJR8" s="372"/>
      <c r="IJS8" s="372"/>
      <c r="IJT8" s="372"/>
      <c r="IJU8" s="372"/>
      <c r="IJV8" s="372"/>
      <c r="IJW8" s="372"/>
      <c r="IJX8" s="372"/>
      <c r="IJY8" s="372"/>
      <c r="IJZ8" s="372"/>
      <c r="IKA8" s="372"/>
      <c r="IKB8" s="372"/>
      <c r="IKC8" s="372"/>
      <c r="IKD8" s="372"/>
      <c r="IKE8" s="372"/>
      <c r="IKF8" s="372"/>
      <c r="IKG8" s="372"/>
      <c r="IKH8" s="372"/>
      <c r="IKI8" s="372"/>
      <c r="IKJ8" s="372"/>
      <c r="IKK8" s="372"/>
      <c r="IKL8" s="372"/>
      <c r="IKM8" s="372"/>
      <c r="IKN8" s="372"/>
      <c r="IKO8" s="372"/>
      <c r="IKP8" s="372"/>
      <c r="IKQ8" s="372"/>
      <c r="IKR8" s="372"/>
      <c r="IKS8" s="372"/>
      <c r="IKT8" s="372"/>
      <c r="IKU8" s="372"/>
      <c r="IKV8" s="372"/>
      <c r="IKW8" s="372"/>
      <c r="IKX8" s="372"/>
      <c r="IKY8" s="372"/>
      <c r="IKZ8" s="372"/>
      <c r="ILA8" s="372"/>
      <c r="ILB8" s="372"/>
      <c r="ILC8" s="372"/>
      <c r="ILD8" s="372"/>
      <c r="ILE8" s="372"/>
      <c r="ILF8" s="372"/>
      <c r="ILG8" s="372"/>
      <c r="ILH8" s="372"/>
      <c r="ILI8" s="372"/>
      <c r="ILJ8" s="372"/>
      <c r="ILK8" s="372"/>
      <c r="ILL8" s="372"/>
      <c r="ILM8" s="372"/>
      <c r="ILN8" s="372"/>
      <c r="ILO8" s="372"/>
      <c r="ILP8" s="372"/>
      <c r="ILQ8" s="372"/>
      <c r="ILR8" s="372"/>
      <c r="ILS8" s="372"/>
      <c r="ILT8" s="372"/>
      <c r="ILU8" s="372"/>
      <c r="ILV8" s="372"/>
      <c r="ILW8" s="372"/>
      <c r="ILX8" s="372"/>
      <c r="ILY8" s="372"/>
      <c r="ILZ8" s="372"/>
      <c r="IMA8" s="372"/>
      <c r="IMB8" s="372"/>
      <c r="IMC8" s="372"/>
      <c r="IMD8" s="372"/>
      <c r="IME8" s="372"/>
      <c r="IMF8" s="372"/>
      <c r="IMG8" s="372"/>
      <c r="IMH8" s="372"/>
      <c r="IMI8" s="372"/>
      <c r="IMJ8" s="372"/>
      <c r="IMK8" s="372"/>
      <c r="IML8" s="372"/>
      <c r="IMM8" s="372"/>
      <c r="IMN8" s="372"/>
      <c r="IMO8" s="372"/>
      <c r="IMP8" s="372"/>
      <c r="IMQ8" s="372"/>
      <c r="IMR8" s="372"/>
      <c r="IMS8" s="372"/>
      <c r="IMT8" s="372"/>
      <c r="IMU8" s="372"/>
      <c r="IMV8" s="372"/>
      <c r="IMW8" s="372"/>
      <c r="IMX8" s="372"/>
      <c r="IMY8" s="372"/>
      <c r="IMZ8" s="372"/>
      <c r="INA8" s="372"/>
      <c r="INB8" s="372"/>
      <c r="INC8" s="372"/>
      <c r="IND8" s="372"/>
      <c r="INE8" s="372"/>
      <c r="INF8" s="372"/>
      <c r="ING8" s="372"/>
      <c r="INH8" s="372"/>
      <c r="INI8" s="372"/>
      <c r="INJ8" s="372"/>
      <c r="INK8" s="372"/>
      <c r="INL8" s="372"/>
      <c r="INM8" s="372"/>
      <c r="INN8" s="372"/>
      <c r="INO8" s="372"/>
      <c r="INP8" s="372"/>
      <c r="INQ8" s="372"/>
      <c r="INR8" s="372"/>
      <c r="INS8" s="372"/>
      <c r="INT8" s="372"/>
      <c r="INU8" s="372"/>
      <c r="INV8" s="372"/>
      <c r="INW8" s="372"/>
      <c r="INX8" s="372"/>
      <c r="INY8" s="372"/>
      <c r="INZ8" s="372"/>
      <c r="IOA8" s="372"/>
      <c r="IOB8" s="372"/>
      <c r="IOC8" s="372"/>
      <c r="IOD8" s="372"/>
      <c r="IOE8" s="372"/>
      <c r="IOF8" s="372"/>
      <c r="IOG8" s="372"/>
      <c r="IOH8" s="372"/>
      <c r="IOI8" s="372"/>
      <c r="IOJ8" s="372"/>
      <c r="IOK8" s="372"/>
      <c r="IOL8" s="372"/>
      <c r="IOM8" s="372"/>
      <c r="ION8" s="372"/>
      <c r="IOO8" s="372"/>
      <c r="IOP8" s="372"/>
      <c r="IOQ8" s="372"/>
      <c r="IOR8" s="372"/>
      <c r="IOS8" s="372"/>
      <c r="IOT8" s="372"/>
      <c r="IOU8" s="372"/>
      <c r="IOV8" s="372"/>
      <c r="IOW8" s="372"/>
      <c r="IOX8" s="372"/>
      <c r="IOY8" s="372"/>
      <c r="IOZ8" s="372"/>
      <c r="IPA8" s="372"/>
      <c r="IPB8" s="372"/>
      <c r="IPC8" s="372"/>
      <c r="IPD8" s="372"/>
      <c r="IPE8" s="372"/>
      <c r="IPF8" s="372"/>
      <c r="IPG8" s="372"/>
      <c r="IPH8" s="372"/>
      <c r="IPI8" s="372"/>
      <c r="IPJ8" s="372"/>
      <c r="IPK8" s="372"/>
      <c r="IPL8" s="372"/>
      <c r="IPM8" s="372"/>
      <c r="IPN8" s="372"/>
      <c r="IPO8" s="372"/>
      <c r="IPP8" s="372"/>
      <c r="IPQ8" s="372"/>
      <c r="IPR8" s="372"/>
      <c r="IPS8" s="372"/>
      <c r="IPT8" s="372"/>
      <c r="IPU8" s="372"/>
      <c r="IPV8" s="372"/>
      <c r="IPW8" s="372"/>
      <c r="IPX8" s="372"/>
      <c r="IPY8" s="372"/>
      <c r="IPZ8" s="372"/>
      <c r="IQA8" s="372"/>
      <c r="IQB8" s="372"/>
      <c r="IQC8" s="372"/>
      <c r="IQD8" s="372"/>
      <c r="IQE8" s="372"/>
      <c r="IQF8" s="372"/>
      <c r="IQG8" s="372"/>
      <c r="IQH8" s="372"/>
      <c r="IQI8" s="372"/>
      <c r="IQJ8" s="372"/>
      <c r="IQK8" s="372"/>
      <c r="IQL8" s="372"/>
      <c r="IQM8" s="372"/>
      <c r="IQN8" s="372"/>
      <c r="IQO8" s="372"/>
      <c r="IQP8" s="372"/>
      <c r="IQQ8" s="372"/>
      <c r="IQR8" s="372"/>
      <c r="IQS8" s="372"/>
      <c r="IQT8" s="372"/>
      <c r="IQU8" s="372"/>
      <c r="IQV8" s="372"/>
      <c r="IQW8" s="372"/>
      <c r="IQX8" s="372"/>
      <c r="IQY8" s="372"/>
      <c r="IQZ8" s="372"/>
      <c r="IRA8" s="372"/>
      <c r="IRB8" s="372"/>
      <c r="IRC8" s="372"/>
      <c r="IRD8" s="372"/>
      <c r="IRE8" s="372"/>
      <c r="IRF8" s="372"/>
      <c r="IRG8" s="372"/>
      <c r="IRH8" s="372"/>
      <c r="IRI8" s="372"/>
      <c r="IRJ8" s="372"/>
      <c r="IRK8" s="372"/>
      <c r="IRL8" s="372"/>
      <c r="IRM8" s="372"/>
      <c r="IRN8" s="372"/>
      <c r="IRO8" s="372"/>
      <c r="IRP8" s="372"/>
      <c r="IRQ8" s="372"/>
      <c r="IRR8" s="372"/>
      <c r="IRS8" s="372"/>
      <c r="IRT8" s="372"/>
      <c r="IRU8" s="372"/>
      <c r="IRV8" s="372"/>
      <c r="IRW8" s="372"/>
      <c r="IRX8" s="372"/>
      <c r="IRY8" s="372"/>
      <c r="IRZ8" s="372"/>
      <c r="ISA8" s="372"/>
      <c r="ISB8" s="372"/>
      <c r="ISC8" s="372"/>
      <c r="ISD8" s="372"/>
      <c r="ISE8" s="372"/>
      <c r="ISF8" s="372"/>
      <c r="ISG8" s="372"/>
      <c r="ISH8" s="372"/>
      <c r="ISI8" s="372"/>
      <c r="ISJ8" s="372"/>
      <c r="ISK8" s="372"/>
      <c r="ISL8" s="372"/>
      <c r="ISM8" s="372"/>
      <c r="ISN8" s="372"/>
      <c r="ISO8" s="372"/>
      <c r="ISP8" s="372"/>
      <c r="ISQ8" s="372"/>
      <c r="ISR8" s="372"/>
      <c r="ISS8" s="372"/>
      <c r="IST8" s="372"/>
      <c r="ISU8" s="372"/>
      <c r="ISV8" s="372"/>
      <c r="ISW8" s="372"/>
      <c r="ISX8" s="372"/>
      <c r="ISY8" s="372"/>
      <c r="ISZ8" s="372"/>
      <c r="ITA8" s="372"/>
      <c r="ITB8" s="372"/>
      <c r="ITC8" s="372"/>
      <c r="ITD8" s="372"/>
      <c r="ITE8" s="372"/>
      <c r="ITF8" s="372"/>
      <c r="ITG8" s="372"/>
      <c r="ITH8" s="372"/>
      <c r="ITI8" s="372"/>
      <c r="ITJ8" s="372"/>
      <c r="ITK8" s="372"/>
      <c r="ITL8" s="372"/>
      <c r="ITM8" s="372"/>
      <c r="ITN8" s="372"/>
      <c r="ITO8" s="372"/>
      <c r="ITP8" s="372"/>
      <c r="ITQ8" s="372"/>
      <c r="ITR8" s="372"/>
      <c r="ITS8" s="372"/>
      <c r="ITT8" s="372"/>
      <c r="ITU8" s="372"/>
      <c r="ITV8" s="372"/>
      <c r="ITW8" s="372"/>
      <c r="ITX8" s="372"/>
      <c r="ITY8" s="372"/>
      <c r="ITZ8" s="372"/>
      <c r="IUA8" s="372"/>
      <c r="IUB8" s="372"/>
      <c r="IUC8" s="372"/>
      <c r="IUD8" s="372"/>
      <c r="IUE8" s="372"/>
      <c r="IUF8" s="372"/>
      <c r="IUG8" s="372"/>
      <c r="IUH8" s="372"/>
      <c r="IUI8" s="372"/>
      <c r="IUJ8" s="372"/>
      <c r="IUK8" s="372"/>
      <c r="IUL8" s="372"/>
      <c r="IUM8" s="372"/>
      <c r="IUN8" s="372"/>
      <c r="IUO8" s="372"/>
      <c r="IUP8" s="372"/>
      <c r="IUQ8" s="372"/>
      <c r="IUR8" s="372"/>
      <c r="IUS8" s="372"/>
      <c r="IUT8" s="372"/>
      <c r="IUU8" s="372"/>
      <c r="IUV8" s="372"/>
      <c r="IUW8" s="372"/>
      <c r="IUX8" s="372"/>
      <c r="IUY8" s="372"/>
      <c r="IUZ8" s="372"/>
      <c r="IVA8" s="372"/>
      <c r="IVB8" s="372"/>
      <c r="IVC8" s="372"/>
      <c r="IVD8" s="372"/>
      <c r="IVE8" s="372"/>
      <c r="IVF8" s="372"/>
      <c r="IVG8" s="372"/>
      <c r="IVH8" s="372"/>
      <c r="IVI8" s="372"/>
      <c r="IVJ8" s="372"/>
      <c r="IVK8" s="372"/>
      <c r="IVL8" s="372"/>
      <c r="IVM8" s="372"/>
      <c r="IVN8" s="372"/>
      <c r="IVO8" s="372"/>
      <c r="IVP8" s="372"/>
      <c r="IVQ8" s="372"/>
      <c r="IVR8" s="372"/>
      <c r="IVS8" s="372"/>
      <c r="IVT8" s="372"/>
      <c r="IVU8" s="372"/>
      <c r="IVV8" s="372"/>
      <c r="IVW8" s="372"/>
      <c r="IVX8" s="372"/>
      <c r="IVY8" s="372"/>
      <c r="IVZ8" s="372"/>
      <c r="IWA8" s="372"/>
      <c r="IWB8" s="372"/>
      <c r="IWC8" s="372"/>
      <c r="IWD8" s="372"/>
      <c r="IWE8" s="372"/>
      <c r="IWF8" s="372"/>
      <c r="IWG8" s="372"/>
      <c r="IWH8" s="372"/>
      <c r="IWI8" s="372"/>
      <c r="IWJ8" s="372"/>
      <c r="IWK8" s="372"/>
      <c r="IWL8" s="372"/>
      <c r="IWM8" s="372"/>
      <c r="IWN8" s="372"/>
      <c r="IWO8" s="372"/>
      <c r="IWP8" s="372"/>
      <c r="IWQ8" s="372"/>
      <c r="IWR8" s="372"/>
      <c r="IWS8" s="372"/>
      <c r="IWT8" s="372"/>
      <c r="IWU8" s="372"/>
      <c r="IWV8" s="372"/>
      <c r="IWW8" s="372"/>
      <c r="IWX8" s="372"/>
      <c r="IWY8" s="372"/>
      <c r="IWZ8" s="372"/>
      <c r="IXA8" s="372"/>
      <c r="IXB8" s="372"/>
      <c r="IXC8" s="372"/>
      <c r="IXD8" s="372"/>
      <c r="IXE8" s="372"/>
      <c r="IXF8" s="372"/>
      <c r="IXG8" s="372"/>
      <c r="IXH8" s="372"/>
      <c r="IXI8" s="372"/>
      <c r="IXJ8" s="372"/>
      <c r="IXK8" s="372"/>
      <c r="IXL8" s="372"/>
      <c r="IXM8" s="372"/>
      <c r="IXN8" s="372"/>
      <c r="IXO8" s="372"/>
      <c r="IXP8" s="372"/>
      <c r="IXQ8" s="372"/>
      <c r="IXR8" s="372"/>
      <c r="IXS8" s="372"/>
      <c r="IXT8" s="372"/>
      <c r="IXU8" s="372"/>
      <c r="IXV8" s="372"/>
      <c r="IXW8" s="372"/>
      <c r="IXX8" s="372"/>
      <c r="IXY8" s="372"/>
      <c r="IXZ8" s="372"/>
      <c r="IYA8" s="372"/>
      <c r="IYB8" s="372"/>
      <c r="IYC8" s="372"/>
      <c r="IYD8" s="372"/>
      <c r="IYE8" s="372"/>
      <c r="IYF8" s="372"/>
      <c r="IYG8" s="372"/>
      <c r="IYH8" s="372"/>
      <c r="IYI8" s="372"/>
      <c r="IYJ8" s="372"/>
      <c r="IYK8" s="372"/>
      <c r="IYL8" s="372"/>
      <c r="IYM8" s="372"/>
      <c r="IYN8" s="372"/>
      <c r="IYO8" s="372"/>
      <c r="IYP8" s="372"/>
      <c r="IYQ8" s="372"/>
      <c r="IYR8" s="372"/>
      <c r="IYS8" s="372"/>
      <c r="IYT8" s="372"/>
      <c r="IYU8" s="372"/>
      <c r="IYV8" s="372"/>
      <c r="IYW8" s="372"/>
      <c r="IYX8" s="372"/>
      <c r="IYY8" s="372"/>
      <c r="IYZ8" s="372"/>
      <c r="IZA8" s="372"/>
      <c r="IZB8" s="372"/>
      <c r="IZC8" s="372"/>
      <c r="IZD8" s="372"/>
      <c r="IZE8" s="372"/>
      <c r="IZF8" s="372"/>
      <c r="IZG8" s="372"/>
      <c r="IZH8" s="372"/>
      <c r="IZI8" s="372"/>
      <c r="IZJ8" s="372"/>
      <c r="IZK8" s="372"/>
      <c r="IZL8" s="372"/>
      <c r="IZM8" s="372"/>
      <c r="IZN8" s="372"/>
      <c r="IZO8" s="372"/>
      <c r="IZP8" s="372"/>
      <c r="IZQ8" s="372"/>
      <c r="IZR8" s="372"/>
      <c r="IZS8" s="372"/>
      <c r="IZT8" s="372"/>
      <c r="IZU8" s="372"/>
      <c r="IZV8" s="372"/>
      <c r="IZW8" s="372"/>
      <c r="IZX8" s="372"/>
      <c r="IZY8" s="372"/>
      <c r="IZZ8" s="372"/>
      <c r="JAA8" s="372"/>
      <c r="JAB8" s="372"/>
      <c r="JAC8" s="372"/>
      <c r="JAD8" s="372"/>
      <c r="JAE8" s="372"/>
      <c r="JAF8" s="372"/>
      <c r="JAG8" s="372"/>
      <c r="JAH8" s="372"/>
      <c r="JAI8" s="372"/>
      <c r="JAJ8" s="372"/>
      <c r="JAK8" s="372"/>
      <c r="JAL8" s="372"/>
      <c r="JAM8" s="372"/>
      <c r="JAN8" s="372"/>
      <c r="JAO8" s="372"/>
      <c r="JAP8" s="372"/>
      <c r="JAQ8" s="372"/>
      <c r="JAR8" s="372"/>
      <c r="JAS8" s="372"/>
      <c r="JAT8" s="372"/>
      <c r="JAU8" s="372"/>
      <c r="JAV8" s="372"/>
      <c r="JAW8" s="372"/>
      <c r="JAX8" s="372"/>
      <c r="JAY8" s="372"/>
      <c r="JAZ8" s="372"/>
      <c r="JBA8" s="372"/>
      <c r="JBB8" s="372"/>
      <c r="JBC8" s="372"/>
      <c r="JBD8" s="372"/>
      <c r="JBE8" s="372"/>
      <c r="JBF8" s="372"/>
      <c r="JBG8" s="372"/>
      <c r="JBH8" s="372"/>
      <c r="JBI8" s="372"/>
      <c r="JBJ8" s="372"/>
      <c r="JBK8" s="372"/>
      <c r="JBL8" s="372"/>
      <c r="JBM8" s="372"/>
      <c r="JBN8" s="372"/>
      <c r="JBO8" s="372"/>
      <c r="JBP8" s="372"/>
      <c r="JBQ8" s="372"/>
      <c r="JBR8" s="372"/>
      <c r="JBS8" s="372"/>
      <c r="JBT8" s="372"/>
      <c r="JBU8" s="372"/>
      <c r="JBV8" s="372"/>
      <c r="JBW8" s="372"/>
      <c r="JBX8" s="372"/>
      <c r="JBY8" s="372"/>
      <c r="JBZ8" s="372"/>
      <c r="JCA8" s="372"/>
      <c r="JCB8" s="372"/>
      <c r="JCC8" s="372"/>
      <c r="JCD8" s="372"/>
      <c r="JCE8" s="372"/>
      <c r="JCF8" s="372"/>
      <c r="JCG8" s="372"/>
      <c r="JCH8" s="372"/>
      <c r="JCI8" s="372"/>
      <c r="JCJ8" s="372"/>
      <c r="JCK8" s="372"/>
      <c r="JCL8" s="372"/>
      <c r="JCM8" s="372"/>
      <c r="JCN8" s="372"/>
      <c r="JCO8" s="372"/>
      <c r="JCP8" s="372"/>
      <c r="JCQ8" s="372"/>
      <c r="JCR8" s="372"/>
      <c r="JCS8" s="372"/>
      <c r="JCT8" s="372"/>
      <c r="JCU8" s="372"/>
      <c r="JCV8" s="372"/>
      <c r="JCW8" s="372"/>
      <c r="JCX8" s="372"/>
      <c r="JCY8" s="372"/>
      <c r="JCZ8" s="372"/>
      <c r="JDA8" s="372"/>
      <c r="JDB8" s="372"/>
      <c r="JDC8" s="372"/>
      <c r="JDD8" s="372"/>
      <c r="JDE8" s="372"/>
      <c r="JDF8" s="372"/>
      <c r="JDG8" s="372"/>
      <c r="JDH8" s="372"/>
      <c r="JDI8" s="372"/>
      <c r="JDJ8" s="372"/>
      <c r="JDK8" s="372"/>
      <c r="JDL8" s="372"/>
      <c r="JDM8" s="372"/>
      <c r="JDN8" s="372"/>
      <c r="JDO8" s="372"/>
      <c r="JDP8" s="372"/>
      <c r="JDQ8" s="372"/>
      <c r="JDR8" s="372"/>
      <c r="JDS8" s="372"/>
      <c r="JDT8" s="372"/>
      <c r="JDU8" s="372"/>
      <c r="JDV8" s="372"/>
      <c r="JDW8" s="372"/>
      <c r="JDX8" s="372"/>
      <c r="JDY8" s="372"/>
      <c r="JDZ8" s="372"/>
      <c r="JEA8" s="372"/>
      <c r="JEB8" s="372"/>
      <c r="JEC8" s="372"/>
      <c r="JED8" s="372"/>
      <c r="JEE8" s="372"/>
      <c r="JEF8" s="372"/>
      <c r="JEG8" s="372"/>
      <c r="JEH8" s="372"/>
      <c r="JEI8" s="372"/>
      <c r="JEJ8" s="372"/>
      <c r="JEK8" s="372"/>
      <c r="JEL8" s="372"/>
      <c r="JEM8" s="372"/>
      <c r="JEN8" s="372"/>
      <c r="JEO8" s="372"/>
      <c r="JEP8" s="372"/>
      <c r="JEQ8" s="372"/>
      <c r="JER8" s="372"/>
      <c r="JES8" s="372"/>
      <c r="JET8" s="372"/>
      <c r="JEU8" s="372"/>
      <c r="JEV8" s="372"/>
      <c r="JEW8" s="372"/>
      <c r="JEX8" s="372"/>
      <c r="JEY8" s="372"/>
      <c r="JEZ8" s="372"/>
      <c r="JFA8" s="372"/>
      <c r="JFB8" s="372"/>
      <c r="JFC8" s="372"/>
      <c r="JFD8" s="372"/>
      <c r="JFE8" s="372"/>
      <c r="JFF8" s="372"/>
      <c r="JFG8" s="372"/>
      <c r="JFH8" s="372"/>
      <c r="JFI8" s="372"/>
      <c r="JFJ8" s="372"/>
      <c r="JFK8" s="372"/>
      <c r="JFL8" s="372"/>
      <c r="JFM8" s="372"/>
      <c r="JFN8" s="372"/>
      <c r="JFO8" s="372"/>
      <c r="JFP8" s="372"/>
      <c r="JFQ8" s="372"/>
      <c r="JFR8" s="372"/>
      <c r="JFS8" s="372"/>
      <c r="JFT8" s="372"/>
      <c r="JFU8" s="372"/>
      <c r="JFV8" s="372"/>
      <c r="JFW8" s="372"/>
      <c r="JFX8" s="372"/>
      <c r="JFY8" s="372"/>
      <c r="JFZ8" s="372"/>
      <c r="JGA8" s="372"/>
      <c r="JGB8" s="372"/>
      <c r="JGC8" s="372"/>
      <c r="JGD8" s="372"/>
      <c r="JGE8" s="372"/>
      <c r="JGF8" s="372"/>
      <c r="JGG8" s="372"/>
      <c r="JGH8" s="372"/>
      <c r="JGI8" s="372"/>
      <c r="JGJ8" s="372"/>
      <c r="JGK8" s="372"/>
      <c r="JGL8" s="372"/>
      <c r="JGM8" s="372"/>
      <c r="JGN8" s="372"/>
      <c r="JGO8" s="372"/>
      <c r="JGP8" s="372"/>
      <c r="JGQ8" s="372"/>
      <c r="JGR8" s="372"/>
      <c r="JGS8" s="372"/>
      <c r="JGT8" s="372"/>
      <c r="JGU8" s="372"/>
      <c r="JGV8" s="372"/>
      <c r="JGW8" s="372"/>
      <c r="JGX8" s="372"/>
      <c r="JGY8" s="372"/>
      <c r="JGZ8" s="372"/>
      <c r="JHA8" s="372"/>
      <c r="JHB8" s="372"/>
      <c r="JHC8" s="372"/>
      <c r="JHD8" s="372"/>
      <c r="JHE8" s="372"/>
      <c r="JHF8" s="372"/>
      <c r="JHG8" s="372"/>
      <c r="JHH8" s="372"/>
      <c r="JHI8" s="372"/>
      <c r="JHJ8" s="372"/>
      <c r="JHK8" s="372"/>
      <c r="JHL8" s="372"/>
      <c r="JHM8" s="372"/>
      <c r="JHN8" s="372"/>
      <c r="JHO8" s="372"/>
      <c r="JHP8" s="372"/>
      <c r="JHQ8" s="372"/>
      <c r="JHR8" s="372"/>
      <c r="JHS8" s="372"/>
      <c r="JHT8" s="372"/>
      <c r="JHU8" s="372"/>
      <c r="JHV8" s="372"/>
      <c r="JHW8" s="372"/>
      <c r="JHX8" s="372"/>
      <c r="JHY8" s="372"/>
      <c r="JHZ8" s="372"/>
      <c r="JIA8" s="372"/>
      <c r="JIB8" s="372"/>
      <c r="JIC8" s="372"/>
      <c r="JID8" s="372"/>
      <c r="JIE8" s="372"/>
      <c r="JIF8" s="372"/>
      <c r="JIG8" s="372"/>
      <c r="JIH8" s="372"/>
      <c r="JII8" s="372"/>
      <c r="JIJ8" s="372"/>
      <c r="JIK8" s="372"/>
      <c r="JIL8" s="372"/>
      <c r="JIM8" s="372"/>
      <c r="JIN8" s="372"/>
      <c r="JIO8" s="372"/>
      <c r="JIP8" s="372"/>
      <c r="JIQ8" s="372"/>
      <c r="JIR8" s="372"/>
      <c r="JIS8" s="372"/>
      <c r="JIT8" s="372"/>
      <c r="JIU8" s="372"/>
      <c r="JIV8" s="372"/>
      <c r="JIW8" s="372"/>
      <c r="JIX8" s="372"/>
      <c r="JIY8" s="372"/>
      <c r="JIZ8" s="372"/>
      <c r="JJA8" s="372"/>
      <c r="JJB8" s="372"/>
      <c r="JJC8" s="372"/>
      <c r="JJD8" s="372"/>
      <c r="JJE8" s="372"/>
      <c r="JJF8" s="372"/>
      <c r="JJG8" s="372"/>
      <c r="JJH8" s="372"/>
      <c r="JJI8" s="372"/>
      <c r="JJJ8" s="372"/>
      <c r="JJK8" s="372"/>
      <c r="JJL8" s="372"/>
      <c r="JJM8" s="372"/>
      <c r="JJN8" s="372"/>
      <c r="JJO8" s="372"/>
      <c r="JJP8" s="372"/>
      <c r="JJQ8" s="372"/>
      <c r="JJR8" s="372"/>
      <c r="JJS8" s="372"/>
      <c r="JJT8" s="372"/>
      <c r="JJU8" s="372"/>
      <c r="JJV8" s="372"/>
      <c r="JJW8" s="372"/>
      <c r="JJX8" s="372"/>
      <c r="JJY8" s="372"/>
      <c r="JJZ8" s="372"/>
      <c r="JKA8" s="372"/>
      <c r="JKB8" s="372"/>
      <c r="JKC8" s="372"/>
      <c r="JKD8" s="372"/>
      <c r="JKE8" s="372"/>
      <c r="JKF8" s="372"/>
      <c r="JKG8" s="372"/>
      <c r="JKH8" s="372"/>
      <c r="JKI8" s="372"/>
      <c r="JKJ8" s="372"/>
      <c r="JKK8" s="372"/>
      <c r="JKL8" s="372"/>
      <c r="JKM8" s="372"/>
      <c r="JKN8" s="372"/>
      <c r="JKO8" s="372"/>
      <c r="JKP8" s="372"/>
      <c r="JKQ8" s="372"/>
      <c r="JKR8" s="372"/>
      <c r="JKS8" s="372"/>
      <c r="JKT8" s="372"/>
      <c r="JKU8" s="372"/>
      <c r="JKV8" s="372"/>
      <c r="JKW8" s="372"/>
      <c r="JKX8" s="372"/>
      <c r="JKY8" s="372"/>
      <c r="JKZ8" s="372"/>
      <c r="JLA8" s="372"/>
      <c r="JLB8" s="372"/>
      <c r="JLC8" s="372"/>
      <c r="JLD8" s="372"/>
      <c r="JLE8" s="372"/>
      <c r="JLF8" s="372"/>
      <c r="JLG8" s="372"/>
      <c r="JLH8" s="372"/>
      <c r="JLI8" s="372"/>
      <c r="JLJ8" s="372"/>
      <c r="JLK8" s="372"/>
      <c r="JLL8" s="372"/>
      <c r="JLM8" s="372"/>
      <c r="JLN8" s="372"/>
      <c r="JLO8" s="372"/>
      <c r="JLP8" s="372"/>
      <c r="JLQ8" s="372"/>
      <c r="JLR8" s="372"/>
      <c r="JLS8" s="372"/>
      <c r="JLT8" s="372"/>
      <c r="JLU8" s="372"/>
      <c r="JLV8" s="372"/>
      <c r="JLW8" s="372"/>
      <c r="JLX8" s="372"/>
      <c r="JLY8" s="372"/>
      <c r="JLZ8" s="372"/>
      <c r="JMA8" s="372"/>
      <c r="JMB8" s="372"/>
      <c r="JMC8" s="372"/>
      <c r="JMD8" s="372"/>
      <c r="JME8" s="372"/>
      <c r="JMF8" s="372"/>
      <c r="JMG8" s="372"/>
      <c r="JMH8" s="372"/>
      <c r="JMI8" s="372"/>
      <c r="JMJ8" s="372"/>
      <c r="JMK8" s="372"/>
      <c r="JML8" s="372"/>
      <c r="JMM8" s="372"/>
      <c r="JMN8" s="372"/>
      <c r="JMO8" s="372"/>
      <c r="JMP8" s="372"/>
      <c r="JMQ8" s="372"/>
      <c r="JMR8" s="372"/>
      <c r="JMS8" s="372"/>
      <c r="JMT8" s="372"/>
      <c r="JMU8" s="372"/>
      <c r="JMV8" s="372"/>
      <c r="JMW8" s="372"/>
      <c r="JMX8" s="372"/>
      <c r="JMY8" s="372"/>
      <c r="JMZ8" s="372"/>
      <c r="JNA8" s="372"/>
      <c r="JNB8" s="372"/>
      <c r="JNC8" s="372"/>
      <c r="JND8" s="372"/>
      <c r="JNE8" s="372"/>
      <c r="JNF8" s="372"/>
      <c r="JNG8" s="372"/>
      <c r="JNH8" s="372"/>
      <c r="JNI8" s="372"/>
      <c r="JNJ8" s="372"/>
      <c r="JNK8" s="372"/>
      <c r="JNL8" s="372"/>
      <c r="JNM8" s="372"/>
      <c r="JNN8" s="372"/>
      <c r="JNO8" s="372"/>
      <c r="JNP8" s="372"/>
      <c r="JNQ8" s="372"/>
      <c r="JNR8" s="372"/>
      <c r="JNS8" s="372"/>
      <c r="JNT8" s="372"/>
      <c r="JNU8" s="372"/>
      <c r="JNV8" s="372"/>
      <c r="JNW8" s="372"/>
      <c r="JNX8" s="372"/>
      <c r="JNY8" s="372"/>
      <c r="JNZ8" s="372"/>
      <c r="JOA8" s="372"/>
      <c r="JOB8" s="372"/>
      <c r="JOC8" s="372"/>
      <c r="JOD8" s="372"/>
      <c r="JOE8" s="372"/>
      <c r="JOF8" s="372"/>
      <c r="JOG8" s="372"/>
      <c r="JOH8" s="372"/>
      <c r="JOI8" s="372"/>
      <c r="JOJ8" s="372"/>
      <c r="JOK8" s="372"/>
      <c r="JOL8" s="372"/>
      <c r="JOM8" s="372"/>
      <c r="JON8" s="372"/>
      <c r="JOO8" s="372"/>
      <c r="JOP8" s="372"/>
      <c r="JOQ8" s="372"/>
      <c r="JOR8" s="372"/>
      <c r="JOS8" s="372"/>
      <c r="JOT8" s="372"/>
      <c r="JOU8" s="372"/>
      <c r="JOV8" s="372"/>
      <c r="JOW8" s="372"/>
      <c r="JOX8" s="372"/>
      <c r="JOY8" s="372"/>
      <c r="JOZ8" s="372"/>
      <c r="JPA8" s="372"/>
      <c r="JPB8" s="372"/>
      <c r="JPC8" s="372"/>
      <c r="JPD8" s="372"/>
      <c r="JPE8" s="372"/>
      <c r="JPF8" s="372"/>
      <c r="JPG8" s="372"/>
      <c r="JPH8" s="372"/>
      <c r="JPI8" s="372"/>
      <c r="JPJ8" s="372"/>
      <c r="JPK8" s="372"/>
      <c r="JPL8" s="372"/>
      <c r="JPM8" s="372"/>
      <c r="JPN8" s="372"/>
      <c r="JPO8" s="372"/>
      <c r="JPP8" s="372"/>
      <c r="JPQ8" s="372"/>
      <c r="JPR8" s="372"/>
      <c r="JPS8" s="372"/>
      <c r="JPT8" s="372"/>
      <c r="JPU8" s="372"/>
      <c r="JPV8" s="372"/>
      <c r="JPW8" s="372"/>
      <c r="JPX8" s="372"/>
      <c r="JPY8" s="372"/>
      <c r="JPZ8" s="372"/>
      <c r="JQA8" s="372"/>
      <c r="JQB8" s="372"/>
      <c r="JQC8" s="372"/>
      <c r="JQD8" s="372"/>
      <c r="JQE8" s="372"/>
      <c r="JQF8" s="372"/>
      <c r="JQG8" s="372"/>
      <c r="JQH8" s="372"/>
      <c r="JQI8" s="372"/>
      <c r="JQJ8" s="372"/>
      <c r="JQK8" s="372"/>
      <c r="JQL8" s="372"/>
      <c r="JQM8" s="372"/>
      <c r="JQN8" s="372"/>
      <c r="JQO8" s="372"/>
      <c r="JQP8" s="372"/>
      <c r="JQQ8" s="372"/>
      <c r="JQR8" s="372"/>
      <c r="JQS8" s="372"/>
      <c r="JQT8" s="372"/>
      <c r="JQU8" s="372"/>
      <c r="JQV8" s="372"/>
      <c r="JQW8" s="372"/>
      <c r="JQX8" s="372"/>
      <c r="JQY8" s="372"/>
      <c r="JQZ8" s="372"/>
      <c r="JRA8" s="372"/>
      <c r="JRB8" s="372"/>
      <c r="JRC8" s="372"/>
      <c r="JRD8" s="372"/>
      <c r="JRE8" s="372"/>
      <c r="JRF8" s="372"/>
      <c r="JRG8" s="372"/>
      <c r="JRH8" s="372"/>
      <c r="JRI8" s="372"/>
      <c r="JRJ8" s="372"/>
      <c r="JRK8" s="372"/>
      <c r="JRL8" s="372"/>
      <c r="JRM8" s="372"/>
      <c r="JRN8" s="372"/>
      <c r="JRO8" s="372"/>
      <c r="JRP8" s="372"/>
      <c r="JRQ8" s="372"/>
      <c r="JRR8" s="372"/>
      <c r="JRS8" s="372"/>
      <c r="JRT8" s="372"/>
      <c r="JRU8" s="372"/>
      <c r="JRV8" s="372"/>
      <c r="JRW8" s="372"/>
      <c r="JRX8" s="372"/>
      <c r="JRY8" s="372"/>
      <c r="JRZ8" s="372"/>
      <c r="JSA8" s="372"/>
      <c r="JSB8" s="372"/>
      <c r="JSC8" s="372"/>
      <c r="JSD8" s="372"/>
      <c r="JSE8" s="372"/>
      <c r="JSF8" s="372"/>
      <c r="JSG8" s="372"/>
      <c r="JSH8" s="372"/>
      <c r="JSI8" s="372"/>
      <c r="JSJ8" s="372"/>
      <c r="JSK8" s="372"/>
      <c r="JSL8" s="372"/>
      <c r="JSM8" s="372"/>
      <c r="JSN8" s="372"/>
      <c r="JSO8" s="372"/>
      <c r="JSP8" s="372"/>
      <c r="JSQ8" s="372"/>
      <c r="JSR8" s="372"/>
      <c r="JSS8" s="372"/>
      <c r="JST8" s="372"/>
      <c r="JSU8" s="372"/>
      <c r="JSV8" s="372"/>
      <c r="JSW8" s="372"/>
      <c r="JSX8" s="372"/>
      <c r="JSY8" s="372"/>
      <c r="JSZ8" s="372"/>
      <c r="JTA8" s="372"/>
      <c r="JTB8" s="372"/>
      <c r="JTC8" s="372"/>
      <c r="JTD8" s="372"/>
      <c r="JTE8" s="372"/>
      <c r="JTF8" s="372"/>
      <c r="JTG8" s="372"/>
      <c r="JTH8" s="372"/>
      <c r="JTI8" s="372"/>
      <c r="JTJ8" s="372"/>
      <c r="JTK8" s="372"/>
      <c r="JTL8" s="372"/>
      <c r="JTM8" s="372"/>
      <c r="JTN8" s="372"/>
      <c r="JTO8" s="372"/>
      <c r="JTP8" s="372"/>
      <c r="JTQ8" s="372"/>
      <c r="JTR8" s="372"/>
      <c r="JTS8" s="372"/>
      <c r="JTT8" s="372"/>
      <c r="JTU8" s="372"/>
      <c r="JTV8" s="372"/>
      <c r="JTW8" s="372"/>
      <c r="JTX8" s="372"/>
      <c r="JTY8" s="372"/>
      <c r="JTZ8" s="372"/>
      <c r="JUA8" s="372"/>
      <c r="JUB8" s="372"/>
      <c r="JUC8" s="372"/>
      <c r="JUD8" s="372"/>
      <c r="JUE8" s="372"/>
      <c r="JUF8" s="372"/>
      <c r="JUG8" s="372"/>
      <c r="JUH8" s="372"/>
      <c r="JUI8" s="372"/>
      <c r="JUJ8" s="372"/>
      <c r="JUK8" s="372"/>
      <c r="JUL8" s="372"/>
      <c r="JUM8" s="372"/>
      <c r="JUN8" s="372"/>
      <c r="JUO8" s="372"/>
      <c r="JUP8" s="372"/>
      <c r="JUQ8" s="372"/>
      <c r="JUR8" s="372"/>
      <c r="JUS8" s="372"/>
      <c r="JUT8" s="372"/>
      <c r="JUU8" s="372"/>
      <c r="JUV8" s="372"/>
      <c r="JUW8" s="372"/>
      <c r="JUX8" s="372"/>
      <c r="JUY8" s="372"/>
      <c r="JUZ8" s="372"/>
      <c r="JVA8" s="372"/>
      <c r="JVB8" s="372"/>
      <c r="JVC8" s="372"/>
      <c r="JVD8" s="372"/>
      <c r="JVE8" s="372"/>
      <c r="JVF8" s="372"/>
      <c r="JVG8" s="372"/>
      <c r="JVH8" s="372"/>
      <c r="JVI8" s="372"/>
      <c r="JVJ8" s="372"/>
      <c r="JVK8" s="372"/>
      <c r="JVL8" s="372"/>
      <c r="JVM8" s="372"/>
      <c r="JVN8" s="372"/>
      <c r="JVO8" s="372"/>
      <c r="JVP8" s="372"/>
      <c r="JVQ8" s="372"/>
      <c r="JVR8" s="372"/>
      <c r="JVS8" s="372"/>
      <c r="JVT8" s="372"/>
      <c r="JVU8" s="372"/>
      <c r="JVV8" s="372"/>
      <c r="JVW8" s="372"/>
      <c r="JVX8" s="372"/>
      <c r="JVY8" s="372"/>
      <c r="JVZ8" s="372"/>
      <c r="JWA8" s="372"/>
      <c r="JWB8" s="372"/>
      <c r="JWC8" s="372"/>
      <c r="JWD8" s="372"/>
      <c r="JWE8" s="372"/>
      <c r="JWF8" s="372"/>
      <c r="JWG8" s="372"/>
      <c r="JWH8" s="372"/>
      <c r="JWI8" s="372"/>
      <c r="JWJ8" s="372"/>
      <c r="JWK8" s="372"/>
      <c r="JWL8" s="372"/>
      <c r="JWM8" s="372"/>
      <c r="JWN8" s="372"/>
      <c r="JWO8" s="372"/>
      <c r="JWP8" s="372"/>
      <c r="JWQ8" s="372"/>
      <c r="JWR8" s="372"/>
      <c r="JWS8" s="372"/>
      <c r="JWT8" s="372"/>
      <c r="JWU8" s="372"/>
      <c r="JWV8" s="372"/>
      <c r="JWW8" s="372"/>
      <c r="JWX8" s="372"/>
      <c r="JWY8" s="372"/>
      <c r="JWZ8" s="372"/>
      <c r="JXA8" s="372"/>
      <c r="JXB8" s="372"/>
      <c r="JXC8" s="372"/>
      <c r="JXD8" s="372"/>
      <c r="JXE8" s="372"/>
      <c r="JXF8" s="372"/>
      <c r="JXG8" s="372"/>
      <c r="JXH8" s="372"/>
      <c r="JXI8" s="372"/>
      <c r="JXJ8" s="372"/>
      <c r="JXK8" s="372"/>
      <c r="JXL8" s="372"/>
      <c r="JXM8" s="372"/>
      <c r="JXN8" s="372"/>
      <c r="JXO8" s="372"/>
      <c r="JXP8" s="372"/>
      <c r="JXQ8" s="372"/>
      <c r="JXR8" s="372"/>
      <c r="JXS8" s="372"/>
      <c r="JXT8" s="372"/>
      <c r="JXU8" s="372"/>
      <c r="JXV8" s="372"/>
      <c r="JXW8" s="372"/>
      <c r="JXX8" s="372"/>
      <c r="JXY8" s="372"/>
      <c r="JXZ8" s="372"/>
      <c r="JYA8" s="372"/>
      <c r="JYB8" s="372"/>
      <c r="JYC8" s="372"/>
      <c r="JYD8" s="372"/>
      <c r="JYE8" s="372"/>
      <c r="JYF8" s="372"/>
      <c r="JYG8" s="372"/>
      <c r="JYH8" s="372"/>
      <c r="JYI8" s="372"/>
      <c r="JYJ8" s="372"/>
      <c r="JYK8" s="372"/>
      <c r="JYL8" s="372"/>
      <c r="JYM8" s="372"/>
      <c r="JYN8" s="372"/>
      <c r="JYO8" s="372"/>
      <c r="JYP8" s="372"/>
      <c r="JYQ8" s="372"/>
      <c r="JYR8" s="372"/>
      <c r="JYS8" s="372"/>
      <c r="JYT8" s="372"/>
      <c r="JYU8" s="372"/>
      <c r="JYV8" s="372"/>
      <c r="JYW8" s="372"/>
      <c r="JYX8" s="372"/>
      <c r="JYY8" s="372"/>
      <c r="JYZ8" s="372"/>
      <c r="JZA8" s="372"/>
      <c r="JZB8" s="372"/>
      <c r="JZC8" s="372"/>
      <c r="JZD8" s="372"/>
      <c r="JZE8" s="372"/>
      <c r="JZF8" s="372"/>
      <c r="JZG8" s="372"/>
      <c r="JZH8" s="372"/>
      <c r="JZI8" s="372"/>
      <c r="JZJ8" s="372"/>
      <c r="JZK8" s="372"/>
      <c r="JZL8" s="372"/>
      <c r="JZM8" s="372"/>
      <c r="JZN8" s="372"/>
      <c r="JZO8" s="372"/>
      <c r="JZP8" s="372"/>
      <c r="JZQ8" s="372"/>
      <c r="JZR8" s="372"/>
      <c r="JZS8" s="372"/>
      <c r="JZT8" s="372"/>
      <c r="JZU8" s="372"/>
      <c r="JZV8" s="372"/>
      <c r="JZW8" s="372"/>
      <c r="JZX8" s="372"/>
      <c r="JZY8" s="372"/>
      <c r="JZZ8" s="372"/>
      <c r="KAA8" s="372"/>
      <c r="KAB8" s="372"/>
      <c r="KAC8" s="372"/>
      <c r="KAD8" s="372"/>
      <c r="KAE8" s="372"/>
      <c r="KAF8" s="372"/>
      <c r="KAG8" s="372"/>
      <c r="KAH8" s="372"/>
      <c r="KAI8" s="372"/>
      <c r="KAJ8" s="372"/>
      <c r="KAK8" s="372"/>
      <c r="KAL8" s="372"/>
      <c r="KAM8" s="372"/>
      <c r="KAN8" s="372"/>
      <c r="KAO8" s="372"/>
      <c r="KAP8" s="372"/>
      <c r="KAQ8" s="372"/>
      <c r="KAR8" s="372"/>
      <c r="KAS8" s="372"/>
      <c r="KAT8" s="372"/>
      <c r="KAU8" s="372"/>
      <c r="KAV8" s="372"/>
      <c r="KAW8" s="372"/>
      <c r="KAX8" s="372"/>
      <c r="KAY8" s="372"/>
      <c r="KAZ8" s="372"/>
      <c r="KBA8" s="372"/>
      <c r="KBB8" s="372"/>
      <c r="KBC8" s="372"/>
      <c r="KBD8" s="372"/>
      <c r="KBE8" s="372"/>
      <c r="KBF8" s="372"/>
      <c r="KBG8" s="372"/>
      <c r="KBH8" s="372"/>
      <c r="KBI8" s="372"/>
      <c r="KBJ8" s="372"/>
      <c r="KBK8" s="372"/>
      <c r="KBL8" s="372"/>
      <c r="KBM8" s="372"/>
      <c r="KBN8" s="372"/>
      <c r="KBO8" s="372"/>
      <c r="KBP8" s="372"/>
      <c r="KBQ8" s="372"/>
      <c r="KBR8" s="372"/>
      <c r="KBS8" s="372"/>
      <c r="KBT8" s="372"/>
      <c r="KBU8" s="372"/>
      <c r="KBV8" s="372"/>
      <c r="KBW8" s="372"/>
      <c r="KBX8" s="372"/>
      <c r="KBY8" s="372"/>
      <c r="KBZ8" s="372"/>
      <c r="KCA8" s="372"/>
      <c r="KCB8" s="372"/>
      <c r="KCC8" s="372"/>
      <c r="KCD8" s="372"/>
      <c r="KCE8" s="372"/>
      <c r="KCF8" s="372"/>
      <c r="KCG8" s="372"/>
      <c r="KCH8" s="372"/>
      <c r="KCI8" s="372"/>
      <c r="KCJ8" s="372"/>
      <c r="KCK8" s="372"/>
      <c r="KCL8" s="372"/>
      <c r="KCM8" s="372"/>
      <c r="KCN8" s="372"/>
      <c r="KCO8" s="372"/>
      <c r="KCP8" s="372"/>
      <c r="KCQ8" s="372"/>
      <c r="KCR8" s="372"/>
      <c r="KCS8" s="372"/>
      <c r="KCT8" s="372"/>
      <c r="KCU8" s="372"/>
      <c r="KCV8" s="372"/>
      <c r="KCW8" s="372"/>
      <c r="KCX8" s="372"/>
      <c r="KCY8" s="372"/>
      <c r="KCZ8" s="372"/>
      <c r="KDA8" s="372"/>
      <c r="KDB8" s="372"/>
      <c r="KDC8" s="372"/>
      <c r="KDD8" s="372"/>
      <c r="KDE8" s="372"/>
      <c r="KDF8" s="372"/>
      <c r="KDG8" s="372"/>
      <c r="KDH8" s="372"/>
      <c r="KDI8" s="372"/>
      <c r="KDJ8" s="372"/>
      <c r="KDK8" s="372"/>
      <c r="KDL8" s="372"/>
      <c r="KDM8" s="372"/>
      <c r="KDN8" s="372"/>
      <c r="KDO8" s="372"/>
      <c r="KDP8" s="372"/>
      <c r="KDQ8" s="372"/>
      <c r="KDR8" s="372"/>
      <c r="KDS8" s="372"/>
      <c r="KDT8" s="372"/>
      <c r="KDU8" s="372"/>
      <c r="KDV8" s="372"/>
      <c r="KDW8" s="372"/>
      <c r="KDX8" s="372"/>
      <c r="KDY8" s="372"/>
      <c r="KDZ8" s="372"/>
      <c r="KEA8" s="372"/>
      <c r="KEB8" s="372"/>
      <c r="KEC8" s="372"/>
      <c r="KED8" s="372"/>
      <c r="KEE8" s="372"/>
      <c r="KEF8" s="372"/>
      <c r="KEG8" s="372"/>
      <c r="KEH8" s="372"/>
      <c r="KEI8" s="372"/>
      <c r="KEJ8" s="372"/>
      <c r="KEK8" s="372"/>
      <c r="KEL8" s="372"/>
      <c r="KEM8" s="372"/>
      <c r="KEN8" s="372"/>
      <c r="KEO8" s="372"/>
      <c r="KEP8" s="372"/>
      <c r="KEQ8" s="372"/>
      <c r="KER8" s="372"/>
      <c r="KES8" s="372"/>
      <c r="KET8" s="372"/>
      <c r="KEU8" s="372"/>
      <c r="KEV8" s="372"/>
      <c r="KEW8" s="372"/>
      <c r="KEX8" s="372"/>
      <c r="KEY8" s="372"/>
      <c r="KEZ8" s="372"/>
      <c r="KFA8" s="372"/>
      <c r="KFB8" s="372"/>
      <c r="KFC8" s="372"/>
      <c r="KFD8" s="372"/>
      <c r="KFE8" s="372"/>
      <c r="KFF8" s="372"/>
      <c r="KFG8" s="372"/>
      <c r="KFH8" s="372"/>
      <c r="KFI8" s="372"/>
      <c r="KFJ8" s="372"/>
      <c r="KFK8" s="372"/>
      <c r="KFL8" s="372"/>
      <c r="KFM8" s="372"/>
      <c r="KFN8" s="372"/>
      <c r="KFO8" s="372"/>
      <c r="KFP8" s="372"/>
      <c r="KFQ8" s="372"/>
      <c r="KFR8" s="372"/>
      <c r="KFS8" s="372"/>
      <c r="KFT8" s="372"/>
      <c r="KFU8" s="372"/>
      <c r="KFV8" s="372"/>
      <c r="KFW8" s="372"/>
      <c r="KFX8" s="372"/>
      <c r="KFY8" s="372"/>
      <c r="KFZ8" s="372"/>
      <c r="KGA8" s="372"/>
      <c r="KGB8" s="372"/>
      <c r="KGC8" s="372"/>
      <c r="KGD8" s="372"/>
      <c r="KGE8" s="372"/>
      <c r="KGF8" s="372"/>
      <c r="KGG8" s="372"/>
      <c r="KGH8" s="372"/>
      <c r="KGI8" s="372"/>
      <c r="KGJ8" s="372"/>
      <c r="KGK8" s="372"/>
      <c r="KGL8" s="372"/>
      <c r="KGM8" s="372"/>
      <c r="KGN8" s="372"/>
      <c r="KGO8" s="372"/>
      <c r="KGP8" s="372"/>
      <c r="KGQ8" s="372"/>
      <c r="KGR8" s="372"/>
      <c r="KGS8" s="372"/>
      <c r="KGT8" s="372"/>
      <c r="KGU8" s="372"/>
      <c r="KGV8" s="372"/>
      <c r="KGW8" s="372"/>
      <c r="KGX8" s="372"/>
      <c r="KGY8" s="372"/>
      <c r="KGZ8" s="372"/>
      <c r="KHA8" s="372"/>
      <c r="KHB8" s="372"/>
      <c r="KHC8" s="372"/>
      <c r="KHD8" s="372"/>
      <c r="KHE8" s="372"/>
      <c r="KHF8" s="372"/>
      <c r="KHG8" s="372"/>
      <c r="KHH8" s="372"/>
      <c r="KHI8" s="372"/>
      <c r="KHJ8" s="372"/>
      <c r="KHK8" s="372"/>
      <c r="KHL8" s="372"/>
      <c r="KHM8" s="372"/>
      <c r="KHN8" s="372"/>
      <c r="KHO8" s="372"/>
      <c r="KHP8" s="372"/>
      <c r="KHQ8" s="372"/>
      <c r="KHR8" s="372"/>
      <c r="KHS8" s="372"/>
      <c r="KHT8" s="372"/>
      <c r="KHU8" s="372"/>
      <c r="KHV8" s="372"/>
      <c r="KHW8" s="372"/>
      <c r="KHX8" s="372"/>
      <c r="KHY8" s="372"/>
      <c r="KHZ8" s="372"/>
      <c r="KIA8" s="372"/>
      <c r="KIB8" s="372"/>
      <c r="KIC8" s="372"/>
      <c r="KID8" s="372"/>
      <c r="KIE8" s="372"/>
      <c r="KIF8" s="372"/>
      <c r="KIG8" s="372"/>
      <c r="KIH8" s="372"/>
      <c r="KII8" s="372"/>
      <c r="KIJ8" s="372"/>
      <c r="KIK8" s="372"/>
      <c r="KIL8" s="372"/>
      <c r="KIM8" s="372"/>
      <c r="KIN8" s="372"/>
      <c r="KIO8" s="372"/>
      <c r="KIP8" s="372"/>
      <c r="KIQ8" s="372"/>
      <c r="KIR8" s="372"/>
      <c r="KIS8" s="372"/>
      <c r="KIT8" s="372"/>
      <c r="KIU8" s="372"/>
      <c r="KIV8" s="372"/>
      <c r="KIW8" s="372"/>
      <c r="KIX8" s="372"/>
      <c r="KIY8" s="372"/>
      <c r="KIZ8" s="372"/>
      <c r="KJA8" s="372"/>
      <c r="KJB8" s="372"/>
      <c r="KJC8" s="372"/>
      <c r="KJD8" s="372"/>
      <c r="KJE8" s="372"/>
      <c r="KJF8" s="372"/>
      <c r="KJG8" s="372"/>
      <c r="KJH8" s="372"/>
      <c r="KJI8" s="372"/>
      <c r="KJJ8" s="372"/>
      <c r="KJK8" s="372"/>
      <c r="KJL8" s="372"/>
      <c r="KJM8" s="372"/>
      <c r="KJN8" s="372"/>
      <c r="KJO8" s="372"/>
      <c r="KJP8" s="372"/>
      <c r="KJQ8" s="372"/>
      <c r="KJR8" s="372"/>
      <c r="KJS8" s="372"/>
      <c r="KJT8" s="372"/>
      <c r="KJU8" s="372"/>
      <c r="KJV8" s="372"/>
      <c r="KJW8" s="372"/>
      <c r="KJX8" s="372"/>
      <c r="KJY8" s="372"/>
      <c r="KJZ8" s="372"/>
      <c r="KKA8" s="372"/>
      <c r="KKB8" s="372"/>
      <c r="KKC8" s="372"/>
      <c r="KKD8" s="372"/>
      <c r="KKE8" s="372"/>
      <c r="KKF8" s="372"/>
      <c r="KKG8" s="372"/>
      <c r="KKH8" s="372"/>
      <c r="KKI8" s="372"/>
      <c r="KKJ8" s="372"/>
      <c r="KKK8" s="372"/>
      <c r="KKL8" s="372"/>
      <c r="KKM8" s="372"/>
      <c r="KKN8" s="372"/>
      <c r="KKO8" s="372"/>
      <c r="KKP8" s="372"/>
      <c r="KKQ8" s="372"/>
      <c r="KKR8" s="372"/>
      <c r="KKS8" s="372"/>
      <c r="KKT8" s="372"/>
      <c r="KKU8" s="372"/>
      <c r="KKV8" s="372"/>
      <c r="KKW8" s="372"/>
      <c r="KKX8" s="372"/>
      <c r="KKY8" s="372"/>
      <c r="KKZ8" s="372"/>
      <c r="KLA8" s="372"/>
      <c r="KLB8" s="372"/>
      <c r="KLC8" s="372"/>
      <c r="KLD8" s="372"/>
      <c r="KLE8" s="372"/>
      <c r="KLF8" s="372"/>
      <c r="KLG8" s="372"/>
      <c r="KLH8" s="372"/>
      <c r="KLI8" s="372"/>
      <c r="KLJ8" s="372"/>
      <c r="KLK8" s="372"/>
      <c r="KLL8" s="372"/>
      <c r="KLM8" s="372"/>
      <c r="KLN8" s="372"/>
      <c r="KLO8" s="372"/>
      <c r="KLP8" s="372"/>
      <c r="KLQ8" s="372"/>
      <c r="KLR8" s="372"/>
      <c r="KLS8" s="372"/>
      <c r="KLT8" s="372"/>
      <c r="KLU8" s="372"/>
      <c r="KLV8" s="372"/>
      <c r="KLW8" s="372"/>
      <c r="KLX8" s="372"/>
      <c r="KLY8" s="372"/>
      <c r="KLZ8" s="372"/>
      <c r="KMA8" s="372"/>
      <c r="KMB8" s="372"/>
      <c r="KMC8" s="372"/>
      <c r="KMD8" s="372"/>
      <c r="KME8" s="372"/>
      <c r="KMF8" s="372"/>
      <c r="KMG8" s="372"/>
      <c r="KMH8" s="372"/>
      <c r="KMI8" s="372"/>
      <c r="KMJ8" s="372"/>
      <c r="KMK8" s="372"/>
      <c r="KML8" s="372"/>
      <c r="KMM8" s="372"/>
      <c r="KMN8" s="372"/>
      <c r="KMO8" s="372"/>
      <c r="KMP8" s="372"/>
      <c r="KMQ8" s="372"/>
      <c r="KMR8" s="372"/>
      <c r="KMS8" s="372"/>
      <c r="KMT8" s="372"/>
      <c r="KMU8" s="372"/>
      <c r="KMV8" s="372"/>
      <c r="KMW8" s="372"/>
      <c r="KMX8" s="372"/>
      <c r="KMY8" s="372"/>
      <c r="KMZ8" s="372"/>
      <c r="KNA8" s="372"/>
      <c r="KNB8" s="372"/>
      <c r="KNC8" s="372"/>
      <c r="KND8" s="372"/>
      <c r="KNE8" s="372"/>
      <c r="KNF8" s="372"/>
      <c r="KNG8" s="372"/>
      <c r="KNH8" s="372"/>
      <c r="KNI8" s="372"/>
      <c r="KNJ8" s="372"/>
      <c r="KNK8" s="372"/>
      <c r="KNL8" s="372"/>
      <c r="KNM8" s="372"/>
      <c r="KNN8" s="372"/>
      <c r="KNO8" s="372"/>
      <c r="KNP8" s="372"/>
      <c r="KNQ8" s="372"/>
      <c r="KNR8" s="372"/>
      <c r="KNS8" s="372"/>
      <c r="KNT8" s="372"/>
      <c r="KNU8" s="372"/>
      <c r="KNV8" s="372"/>
      <c r="KNW8" s="372"/>
      <c r="KNX8" s="372"/>
      <c r="KNY8" s="372"/>
      <c r="KNZ8" s="372"/>
      <c r="KOA8" s="372"/>
      <c r="KOB8" s="372"/>
      <c r="KOC8" s="372"/>
      <c r="KOD8" s="372"/>
      <c r="KOE8" s="372"/>
      <c r="KOF8" s="372"/>
      <c r="KOG8" s="372"/>
      <c r="KOH8" s="372"/>
      <c r="KOI8" s="372"/>
      <c r="KOJ8" s="372"/>
      <c r="KOK8" s="372"/>
      <c r="KOL8" s="372"/>
      <c r="KOM8" s="372"/>
      <c r="KON8" s="372"/>
      <c r="KOO8" s="372"/>
      <c r="KOP8" s="372"/>
      <c r="KOQ8" s="372"/>
      <c r="KOR8" s="372"/>
      <c r="KOS8" s="372"/>
      <c r="KOT8" s="372"/>
      <c r="KOU8" s="372"/>
      <c r="KOV8" s="372"/>
      <c r="KOW8" s="372"/>
      <c r="KOX8" s="372"/>
      <c r="KOY8" s="372"/>
      <c r="KOZ8" s="372"/>
      <c r="KPA8" s="372"/>
      <c r="KPB8" s="372"/>
      <c r="KPC8" s="372"/>
      <c r="KPD8" s="372"/>
      <c r="KPE8" s="372"/>
      <c r="KPF8" s="372"/>
      <c r="KPG8" s="372"/>
      <c r="KPH8" s="372"/>
      <c r="KPI8" s="372"/>
      <c r="KPJ8" s="372"/>
      <c r="KPK8" s="372"/>
      <c r="KPL8" s="372"/>
      <c r="KPM8" s="372"/>
      <c r="KPN8" s="372"/>
      <c r="KPO8" s="372"/>
      <c r="KPP8" s="372"/>
      <c r="KPQ8" s="372"/>
      <c r="KPR8" s="372"/>
      <c r="KPS8" s="372"/>
      <c r="KPT8" s="372"/>
      <c r="KPU8" s="372"/>
      <c r="KPV8" s="372"/>
      <c r="KPW8" s="372"/>
      <c r="KPX8" s="372"/>
      <c r="KPY8" s="372"/>
      <c r="KPZ8" s="372"/>
      <c r="KQA8" s="372"/>
      <c r="KQB8" s="372"/>
      <c r="KQC8" s="372"/>
      <c r="KQD8" s="372"/>
      <c r="KQE8" s="372"/>
      <c r="KQF8" s="372"/>
      <c r="KQG8" s="372"/>
      <c r="KQH8" s="372"/>
      <c r="KQI8" s="372"/>
      <c r="KQJ8" s="372"/>
      <c r="KQK8" s="372"/>
      <c r="KQL8" s="372"/>
      <c r="KQM8" s="372"/>
      <c r="KQN8" s="372"/>
      <c r="KQO8" s="372"/>
      <c r="KQP8" s="372"/>
      <c r="KQQ8" s="372"/>
      <c r="KQR8" s="372"/>
      <c r="KQS8" s="372"/>
      <c r="KQT8" s="372"/>
      <c r="KQU8" s="372"/>
      <c r="KQV8" s="372"/>
      <c r="KQW8" s="372"/>
      <c r="KQX8" s="372"/>
      <c r="KQY8" s="372"/>
      <c r="KQZ8" s="372"/>
      <c r="KRA8" s="372"/>
      <c r="KRB8" s="372"/>
      <c r="KRC8" s="372"/>
      <c r="KRD8" s="372"/>
      <c r="KRE8" s="372"/>
      <c r="KRF8" s="372"/>
      <c r="KRG8" s="372"/>
      <c r="KRH8" s="372"/>
      <c r="KRI8" s="372"/>
      <c r="KRJ8" s="372"/>
      <c r="KRK8" s="372"/>
      <c r="KRL8" s="372"/>
      <c r="KRM8" s="372"/>
      <c r="KRN8" s="372"/>
      <c r="KRO8" s="372"/>
      <c r="KRP8" s="372"/>
      <c r="KRQ8" s="372"/>
      <c r="KRR8" s="372"/>
      <c r="KRS8" s="372"/>
      <c r="KRT8" s="372"/>
      <c r="KRU8" s="372"/>
      <c r="KRV8" s="372"/>
      <c r="KRW8" s="372"/>
      <c r="KRX8" s="372"/>
      <c r="KRY8" s="372"/>
      <c r="KRZ8" s="372"/>
      <c r="KSA8" s="372"/>
      <c r="KSB8" s="372"/>
      <c r="KSC8" s="372"/>
      <c r="KSD8" s="372"/>
      <c r="KSE8" s="372"/>
      <c r="KSF8" s="372"/>
      <c r="KSG8" s="372"/>
      <c r="KSH8" s="372"/>
      <c r="KSI8" s="372"/>
      <c r="KSJ8" s="372"/>
      <c r="KSK8" s="372"/>
      <c r="KSL8" s="372"/>
      <c r="KSM8" s="372"/>
      <c r="KSN8" s="372"/>
      <c r="KSO8" s="372"/>
      <c r="KSP8" s="372"/>
      <c r="KSQ8" s="372"/>
      <c r="KSR8" s="372"/>
      <c r="KSS8" s="372"/>
      <c r="KST8" s="372"/>
      <c r="KSU8" s="372"/>
      <c r="KSV8" s="372"/>
      <c r="KSW8" s="372"/>
      <c r="KSX8" s="372"/>
      <c r="KSY8" s="372"/>
      <c r="KSZ8" s="372"/>
      <c r="KTA8" s="372"/>
      <c r="KTB8" s="372"/>
      <c r="KTC8" s="372"/>
      <c r="KTD8" s="372"/>
      <c r="KTE8" s="372"/>
      <c r="KTF8" s="372"/>
      <c r="KTG8" s="372"/>
      <c r="KTH8" s="372"/>
      <c r="KTI8" s="372"/>
      <c r="KTJ8" s="372"/>
      <c r="KTK8" s="372"/>
      <c r="KTL8" s="372"/>
      <c r="KTM8" s="372"/>
      <c r="KTN8" s="372"/>
      <c r="KTO8" s="372"/>
      <c r="KTP8" s="372"/>
      <c r="KTQ8" s="372"/>
      <c r="KTR8" s="372"/>
      <c r="KTS8" s="372"/>
      <c r="KTT8" s="372"/>
      <c r="KTU8" s="372"/>
      <c r="KTV8" s="372"/>
      <c r="KTW8" s="372"/>
      <c r="KTX8" s="372"/>
      <c r="KTY8" s="372"/>
      <c r="KTZ8" s="372"/>
      <c r="KUA8" s="372"/>
      <c r="KUB8" s="372"/>
      <c r="KUC8" s="372"/>
      <c r="KUD8" s="372"/>
      <c r="KUE8" s="372"/>
      <c r="KUF8" s="372"/>
      <c r="KUG8" s="372"/>
      <c r="KUH8" s="372"/>
      <c r="KUI8" s="372"/>
      <c r="KUJ8" s="372"/>
      <c r="KUK8" s="372"/>
      <c r="KUL8" s="372"/>
      <c r="KUM8" s="372"/>
      <c r="KUN8" s="372"/>
      <c r="KUO8" s="372"/>
      <c r="KUP8" s="372"/>
      <c r="KUQ8" s="372"/>
      <c r="KUR8" s="372"/>
      <c r="KUS8" s="372"/>
      <c r="KUT8" s="372"/>
      <c r="KUU8" s="372"/>
      <c r="KUV8" s="372"/>
      <c r="KUW8" s="372"/>
      <c r="KUX8" s="372"/>
      <c r="KUY8" s="372"/>
      <c r="KUZ8" s="372"/>
      <c r="KVA8" s="372"/>
      <c r="KVB8" s="372"/>
      <c r="KVC8" s="372"/>
      <c r="KVD8" s="372"/>
      <c r="KVE8" s="372"/>
      <c r="KVF8" s="372"/>
      <c r="KVG8" s="372"/>
      <c r="KVH8" s="372"/>
      <c r="KVI8" s="372"/>
      <c r="KVJ8" s="372"/>
      <c r="KVK8" s="372"/>
      <c r="KVL8" s="372"/>
      <c r="KVM8" s="372"/>
      <c r="KVN8" s="372"/>
      <c r="KVO8" s="372"/>
      <c r="KVP8" s="372"/>
      <c r="KVQ8" s="372"/>
      <c r="KVR8" s="372"/>
      <c r="KVS8" s="372"/>
      <c r="KVT8" s="372"/>
      <c r="KVU8" s="372"/>
      <c r="KVV8" s="372"/>
      <c r="KVW8" s="372"/>
      <c r="KVX8" s="372"/>
      <c r="KVY8" s="372"/>
      <c r="KVZ8" s="372"/>
      <c r="KWA8" s="372"/>
      <c r="KWB8" s="372"/>
      <c r="KWC8" s="372"/>
      <c r="KWD8" s="372"/>
      <c r="KWE8" s="372"/>
      <c r="KWF8" s="372"/>
      <c r="KWG8" s="372"/>
      <c r="KWH8" s="372"/>
      <c r="KWI8" s="372"/>
      <c r="KWJ8" s="372"/>
      <c r="KWK8" s="372"/>
      <c r="KWL8" s="372"/>
      <c r="KWM8" s="372"/>
      <c r="KWN8" s="372"/>
      <c r="KWO8" s="372"/>
      <c r="KWP8" s="372"/>
      <c r="KWQ8" s="372"/>
      <c r="KWR8" s="372"/>
      <c r="KWS8" s="372"/>
      <c r="KWT8" s="372"/>
      <c r="KWU8" s="372"/>
      <c r="KWV8" s="372"/>
      <c r="KWW8" s="372"/>
      <c r="KWX8" s="372"/>
      <c r="KWY8" s="372"/>
      <c r="KWZ8" s="372"/>
      <c r="KXA8" s="372"/>
      <c r="KXB8" s="372"/>
      <c r="KXC8" s="372"/>
      <c r="KXD8" s="372"/>
      <c r="KXE8" s="372"/>
      <c r="KXF8" s="372"/>
      <c r="KXG8" s="372"/>
      <c r="KXH8" s="372"/>
      <c r="KXI8" s="372"/>
      <c r="KXJ8" s="372"/>
      <c r="KXK8" s="372"/>
      <c r="KXL8" s="372"/>
      <c r="KXM8" s="372"/>
      <c r="KXN8" s="372"/>
      <c r="KXO8" s="372"/>
      <c r="KXP8" s="372"/>
      <c r="KXQ8" s="372"/>
      <c r="KXR8" s="372"/>
      <c r="KXS8" s="372"/>
      <c r="KXT8" s="372"/>
      <c r="KXU8" s="372"/>
      <c r="KXV8" s="372"/>
      <c r="KXW8" s="372"/>
      <c r="KXX8" s="372"/>
      <c r="KXY8" s="372"/>
      <c r="KXZ8" s="372"/>
      <c r="KYA8" s="372"/>
      <c r="KYB8" s="372"/>
      <c r="KYC8" s="372"/>
      <c r="KYD8" s="372"/>
      <c r="KYE8" s="372"/>
      <c r="KYF8" s="372"/>
      <c r="KYG8" s="372"/>
      <c r="KYH8" s="372"/>
      <c r="KYI8" s="372"/>
      <c r="KYJ8" s="372"/>
      <c r="KYK8" s="372"/>
      <c r="KYL8" s="372"/>
      <c r="KYM8" s="372"/>
      <c r="KYN8" s="372"/>
      <c r="KYO8" s="372"/>
      <c r="KYP8" s="372"/>
      <c r="KYQ8" s="372"/>
      <c r="KYR8" s="372"/>
      <c r="KYS8" s="372"/>
      <c r="KYT8" s="372"/>
      <c r="KYU8" s="372"/>
      <c r="KYV8" s="372"/>
      <c r="KYW8" s="372"/>
      <c r="KYX8" s="372"/>
      <c r="KYY8" s="372"/>
      <c r="KYZ8" s="372"/>
      <c r="KZA8" s="372"/>
      <c r="KZB8" s="372"/>
      <c r="KZC8" s="372"/>
      <c r="KZD8" s="372"/>
      <c r="KZE8" s="372"/>
      <c r="KZF8" s="372"/>
      <c r="KZG8" s="372"/>
      <c r="KZH8" s="372"/>
      <c r="KZI8" s="372"/>
      <c r="KZJ8" s="372"/>
      <c r="KZK8" s="372"/>
      <c r="KZL8" s="372"/>
      <c r="KZM8" s="372"/>
      <c r="KZN8" s="372"/>
      <c r="KZO8" s="372"/>
      <c r="KZP8" s="372"/>
      <c r="KZQ8" s="372"/>
      <c r="KZR8" s="372"/>
      <c r="KZS8" s="372"/>
      <c r="KZT8" s="372"/>
      <c r="KZU8" s="372"/>
      <c r="KZV8" s="372"/>
      <c r="KZW8" s="372"/>
      <c r="KZX8" s="372"/>
      <c r="KZY8" s="372"/>
      <c r="KZZ8" s="372"/>
      <c r="LAA8" s="372"/>
      <c r="LAB8" s="372"/>
      <c r="LAC8" s="372"/>
      <c r="LAD8" s="372"/>
      <c r="LAE8" s="372"/>
      <c r="LAF8" s="372"/>
      <c r="LAG8" s="372"/>
      <c r="LAH8" s="372"/>
      <c r="LAI8" s="372"/>
      <c r="LAJ8" s="372"/>
      <c r="LAK8" s="372"/>
      <c r="LAL8" s="372"/>
      <c r="LAM8" s="372"/>
      <c r="LAN8" s="372"/>
      <c r="LAO8" s="372"/>
      <c r="LAP8" s="372"/>
      <c r="LAQ8" s="372"/>
      <c r="LAR8" s="372"/>
      <c r="LAS8" s="372"/>
      <c r="LAT8" s="372"/>
      <c r="LAU8" s="372"/>
      <c r="LAV8" s="372"/>
      <c r="LAW8" s="372"/>
      <c r="LAX8" s="372"/>
      <c r="LAY8" s="372"/>
      <c r="LAZ8" s="372"/>
      <c r="LBA8" s="372"/>
      <c r="LBB8" s="372"/>
      <c r="LBC8" s="372"/>
      <c r="LBD8" s="372"/>
      <c r="LBE8" s="372"/>
      <c r="LBF8" s="372"/>
      <c r="LBG8" s="372"/>
      <c r="LBH8" s="372"/>
      <c r="LBI8" s="372"/>
      <c r="LBJ8" s="372"/>
      <c r="LBK8" s="372"/>
      <c r="LBL8" s="372"/>
      <c r="LBM8" s="372"/>
      <c r="LBN8" s="372"/>
      <c r="LBO8" s="372"/>
      <c r="LBP8" s="372"/>
      <c r="LBQ8" s="372"/>
      <c r="LBR8" s="372"/>
      <c r="LBS8" s="372"/>
      <c r="LBT8" s="372"/>
      <c r="LBU8" s="372"/>
      <c r="LBV8" s="372"/>
      <c r="LBW8" s="372"/>
      <c r="LBX8" s="372"/>
      <c r="LBY8" s="372"/>
      <c r="LBZ8" s="372"/>
      <c r="LCA8" s="372"/>
      <c r="LCB8" s="372"/>
      <c r="LCC8" s="372"/>
      <c r="LCD8" s="372"/>
      <c r="LCE8" s="372"/>
      <c r="LCF8" s="372"/>
      <c r="LCG8" s="372"/>
      <c r="LCH8" s="372"/>
      <c r="LCI8" s="372"/>
      <c r="LCJ8" s="372"/>
      <c r="LCK8" s="372"/>
      <c r="LCL8" s="372"/>
      <c r="LCM8" s="372"/>
      <c r="LCN8" s="372"/>
      <c r="LCO8" s="372"/>
      <c r="LCP8" s="372"/>
      <c r="LCQ8" s="372"/>
      <c r="LCR8" s="372"/>
      <c r="LCS8" s="372"/>
      <c r="LCT8" s="372"/>
      <c r="LCU8" s="372"/>
      <c r="LCV8" s="372"/>
      <c r="LCW8" s="372"/>
      <c r="LCX8" s="372"/>
      <c r="LCY8" s="372"/>
      <c r="LCZ8" s="372"/>
      <c r="LDA8" s="372"/>
      <c r="LDB8" s="372"/>
      <c r="LDC8" s="372"/>
      <c r="LDD8" s="372"/>
      <c r="LDE8" s="372"/>
      <c r="LDF8" s="372"/>
      <c r="LDG8" s="372"/>
      <c r="LDH8" s="372"/>
      <c r="LDI8" s="372"/>
      <c r="LDJ8" s="372"/>
      <c r="LDK8" s="372"/>
      <c r="LDL8" s="372"/>
      <c r="LDM8" s="372"/>
      <c r="LDN8" s="372"/>
      <c r="LDO8" s="372"/>
      <c r="LDP8" s="372"/>
      <c r="LDQ8" s="372"/>
      <c r="LDR8" s="372"/>
      <c r="LDS8" s="372"/>
      <c r="LDT8" s="372"/>
      <c r="LDU8" s="372"/>
      <c r="LDV8" s="372"/>
      <c r="LDW8" s="372"/>
      <c r="LDX8" s="372"/>
      <c r="LDY8" s="372"/>
      <c r="LDZ8" s="372"/>
      <c r="LEA8" s="372"/>
      <c r="LEB8" s="372"/>
      <c r="LEC8" s="372"/>
      <c r="LED8" s="372"/>
      <c r="LEE8" s="372"/>
      <c r="LEF8" s="372"/>
      <c r="LEG8" s="372"/>
      <c r="LEH8" s="372"/>
      <c r="LEI8" s="372"/>
      <c r="LEJ8" s="372"/>
      <c r="LEK8" s="372"/>
      <c r="LEL8" s="372"/>
      <c r="LEM8" s="372"/>
      <c r="LEN8" s="372"/>
      <c r="LEO8" s="372"/>
      <c r="LEP8" s="372"/>
      <c r="LEQ8" s="372"/>
      <c r="LER8" s="372"/>
      <c r="LES8" s="372"/>
      <c r="LET8" s="372"/>
      <c r="LEU8" s="372"/>
      <c r="LEV8" s="372"/>
      <c r="LEW8" s="372"/>
      <c r="LEX8" s="372"/>
      <c r="LEY8" s="372"/>
      <c r="LEZ8" s="372"/>
      <c r="LFA8" s="372"/>
      <c r="LFB8" s="372"/>
      <c r="LFC8" s="372"/>
      <c r="LFD8" s="372"/>
      <c r="LFE8" s="372"/>
      <c r="LFF8" s="372"/>
      <c r="LFG8" s="372"/>
      <c r="LFH8" s="372"/>
      <c r="LFI8" s="372"/>
      <c r="LFJ8" s="372"/>
      <c r="LFK8" s="372"/>
      <c r="LFL8" s="372"/>
      <c r="LFM8" s="372"/>
      <c r="LFN8" s="372"/>
      <c r="LFO8" s="372"/>
      <c r="LFP8" s="372"/>
      <c r="LFQ8" s="372"/>
      <c r="LFR8" s="372"/>
      <c r="LFS8" s="372"/>
      <c r="LFT8" s="372"/>
      <c r="LFU8" s="372"/>
      <c r="LFV8" s="372"/>
      <c r="LFW8" s="372"/>
      <c r="LFX8" s="372"/>
      <c r="LFY8" s="372"/>
      <c r="LFZ8" s="372"/>
      <c r="LGA8" s="372"/>
      <c r="LGB8" s="372"/>
      <c r="LGC8" s="372"/>
      <c r="LGD8" s="372"/>
      <c r="LGE8" s="372"/>
      <c r="LGF8" s="372"/>
      <c r="LGG8" s="372"/>
      <c r="LGH8" s="372"/>
      <c r="LGI8" s="372"/>
      <c r="LGJ8" s="372"/>
      <c r="LGK8" s="372"/>
      <c r="LGL8" s="372"/>
      <c r="LGM8" s="372"/>
      <c r="LGN8" s="372"/>
      <c r="LGO8" s="372"/>
      <c r="LGP8" s="372"/>
      <c r="LGQ8" s="372"/>
      <c r="LGR8" s="372"/>
      <c r="LGS8" s="372"/>
      <c r="LGT8" s="372"/>
      <c r="LGU8" s="372"/>
      <c r="LGV8" s="372"/>
      <c r="LGW8" s="372"/>
      <c r="LGX8" s="372"/>
      <c r="LGY8" s="372"/>
      <c r="LGZ8" s="372"/>
      <c r="LHA8" s="372"/>
      <c r="LHB8" s="372"/>
      <c r="LHC8" s="372"/>
      <c r="LHD8" s="372"/>
      <c r="LHE8" s="372"/>
      <c r="LHF8" s="372"/>
      <c r="LHG8" s="372"/>
      <c r="LHH8" s="372"/>
      <c r="LHI8" s="372"/>
      <c r="LHJ8" s="372"/>
      <c r="LHK8" s="372"/>
      <c r="LHL8" s="372"/>
      <c r="LHM8" s="372"/>
      <c r="LHN8" s="372"/>
      <c r="LHO8" s="372"/>
      <c r="LHP8" s="372"/>
      <c r="LHQ8" s="372"/>
      <c r="LHR8" s="372"/>
      <c r="LHS8" s="372"/>
      <c r="LHT8" s="372"/>
      <c r="LHU8" s="372"/>
      <c r="LHV8" s="372"/>
      <c r="LHW8" s="372"/>
      <c r="LHX8" s="372"/>
      <c r="LHY8" s="372"/>
      <c r="LHZ8" s="372"/>
      <c r="LIA8" s="372"/>
      <c r="LIB8" s="372"/>
      <c r="LIC8" s="372"/>
      <c r="LID8" s="372"/>
      <c r="LIE8" s="372"/>
      <c r="LIF8" s="372"/>
      <c r="LIG8" s="372"/>
      <c r="LIH8" s="372"/>
      <c r="LII8" s="372"/>
      <c r="LIJ8" s="372"/>
      <c r="LIK8" s="372"/>
      <c r="LIL8" s="372"/>
      <c r="LIM8" s="372"/>
      <c r="LIN8" s="372"/>
      <c r="LIO8" s="372"/>
      <c r="LIP8" s="372"/>
      <c r="LIQ8" s="372"/>
      <c r="LIR8" s="372"/>
      <c r="LIS8" s="372"/>
      <c r="LIT8" s="372"/>
      <c r="LIU8" s="372"/>
      <c r="LIV8" s="372"/>
      <c r="LIW8" s="372"/>
      <c r="LIX8" s="372"/>
      <c r="LIY8" s="372"/>
      <c r="LIZ8" s="372"/>
      <c r="LJA8" s="372"/>
      <c r="LJB8" s="372"/>
      <c r="LJC8" s="372"/>
      <c r="LJD8" s="372"/>
      <c r="LJE8" s="372"/>
      <c r="LJF8" s="372"/>
      <c r="LJG8" s="372"/>
      <c r="LJH8" s="372"/>
      <c r="LJI8" s="372"/>
      <c r="LJJ8" s="372"/>
      <c r="LJK8" s="372"/>
      <c r="LJL8" s="372"/>
      <c r="LJM8" s="372"/>
      <c r="LJN8" s="372"/>
      <c r="LJO8" s="372"/>
      <c r="LJP8" s="372"/>
      <c r="LJQ8" s="372"/>
      <c r="LJR8" s="372"/>
      <c r="LJS8" s="372"/>
      <c r="LJT8" s="372"/>
      <c r="LJU8" s="372"/>
      <c r="LJV8" s="372"/>
      <c r="LJW8" s="372"/>
      <c r="LJX8" s="372"/>
      <c r="LJY8" s="372"/>
      <c r="LJZ8" s="372"/>
      <c r="LKA8" s="372"/>
      <c r="LKB8" s="372"/>
      <c r="LKC8" s="372"/>
      <c r="LKD8" s="372"/>
      <c r="LKE8" s="372"/>
      <c r="LKF8" s="372"/>
      <c r="LKG8" s="372"/>
      <c r="LKH8" s="372"/>
      <c r="LKI8" s="372"/>
      <c r="LKJ8" s="372"/>
      <c r="LKK8" s="372"/>
      <c r="LKL8" s="372"/>
      <c r="LKM8" s="372"/>
      <c r="LKN8" s="372"/>
      <c r="LKO8" s="372"/>
      <c r="LKP8" s="372"/>
      <c r="LKQ8" s="372"/>
      <c r="LKR8" s="372"/>
      <c r="LKS8" s="372"/>
      <c r="LKT8" s="372"/>
      <c r="LKU8" s="372"/>
      <c r="LKV8" s="372"/>
      <c r="LKW8" s="372"/>
      <c r="LKX8" s="372"/>
      <c r="LKY8" s="372"/>
      <c r="LKZ8" s="372"/>
      <c r="LLA8" s="372"/>
      <c r="LLB8" s="372"/>
      <c r="LLC8" s="372"/>
      <c r="LLD8" s="372"/>
      <c r="LLE8" s="372"/>
      <c r="LLF8" s="372"/>
      <c r="LLG8" s="372"/>
      <c r="LLH8" s="372"/>
      <c r="LLI8" s="372"/>
      <c r="LLJ8" s="372"/>
      <c r="LLK8" s="372"/>
      <c r="LLL8" s="372"/>
      <c r="LLM8" s="372"/>
      <c r="LLN8" s="372"/>
      <c r="LLO8" s="372"/>
      <c r="LLP8" s="372"/>
      <c r="LLQ8" s="372"/>
      <c r="LLR8" s="372"/>
      <c r="LLS8" s="372"/>
      <c r="LLT8" s="372"/>
      <c r="LLU8" s="372"/>
      <c r="LLV8" s="372"/>
      <c r="LLW8" s="372"/>
      <c r="LLX8" s="372"/>
      <c r="LLY8" s="372"/>
      <c r="LLZ8" s="372"/>
      <c r="LMA8" s="372"/>
      <c r="LMB8" s="372"/>
      <c r="LMC8" s="372"/>
      <c r="LMD8" s="372"/>
      <c r="LME8" s="372"/>
      <c r="LMF8" s="372"/>
      <c r="LMG8" s="372"/>
      <c r="LMH8" s="372"/>
      <c r="LMI8" s="372"/>
      <c r="LMJ8" s="372"/>
      <c r="LMK8" s="372"/>
      <c r="LML8" s="372"/>
      <c r="LMM8" s="372"/>
      <c r="LMN8" s="372"/>
      <c r="LMO8" s="372"/>
      <c r="LMP8" s="372"/>
      <c r="LMQ8" s="372"/>
      <c r="LMR8" s="372"/>
      <c r="LMS8" s="372"/>
      <c r="LMT8" s="372"/>
      <c r="LMU8" s="372"/>
      <c r="LMV8" s="372"/>
      <c r="LMW8" s="372"/>
      <c r="LMX8" s="372"/>
      <c r="LMY8" s="372"/>
      <c r="LMZ8" s="372"/>
      <c r="LNA8" s="372"/>
      <c r="LNB8" s="372"/>
      <c r="LNC8" s="372"/>
      <c r="LND8" s="372"/>
      <c r="LNE8" s="372"/>
      <c r="LNF8" s="372"/>
      <c r="LNG8" s="372"/>
      <c r="LNH8" s="372"/>
      <c r="LNI8" s="372"/>
      <c r="LNJ8" s="372"/>
      <c r="LNK8" s="372"/>
      <c r="LNL8" s="372"/>
      <c r="LNM8" s="372"/>
      <c r="LNN8" s="372"/>
      <c r="LNO8" s="372"/>
      <c r="LNP8" s="372"/>
      <c r="LNQ8" s="372"/>
      <c r="LNR8" s="372"/>
      <c r="LNS8" s="372"/>
      <c r="LNT8" s="372"/>
      <c r="LNU8" s="372"/>
      <c r="LNV8" s="372"/>
      <c r="LNW8" s="372"/>
      <c r="LNX8" s="372"/>
      <c r="LNY8" s="372"/>
      <c r="LNZ8" s="372"/>
      <c r="LOA8" s="372"/>
      <c r="LOB8" s="372"/>
      <c r="LOC8" s="372"/>
      <c r="LOD8" s="372"/>
      <c r="LOE8" s="372"/>
      <c r="LOF8" s="372"/>
      <c r="LOG8" s="372"/>
      <c r="LOH8" s="372"/>
      <c r="LOI8" s="372"/>
      <c r="LOJ8" s="372"/>
      <c r="LOK8" s="372"/>
      <c r="LOL8" s="372"/>
      <c r="LOM8" s="372"/>
      <c r="LON8" s="372"/>
      <c r="LOO8" s="372"/>
      <c r="LOP8" s="372"/>
      <c r="LOQ8" s="372"/>
      <c r="LOR8" s="372"/>
      <c r="LOS8" s="372"/>
      <c r="LOT8" s="372"/>
      <c r="LOU8" s="372"/>
      <c r="LOV8" s="372"/>
      <c r="LOW8" s="372"/>
      <c r="LOX8" s="372"/>
      <c r="LOY8" s="372"/>
      <c r="LOZ8" s="372"/>
      <c r="LPA8" s="372"/>
      <c r="LPB8" s="372"/>
      <c r="LPC8" s="372"/>
      <c r="LPD8" s="372"/>
      <c r="LPE8" s="372"/>
      <c r="LPF8" s="372"/>
      <c r="LPG8" s="372"/>
      <c r="LPH8" s="372"/>
      <c r="LPI8" s="372"/>
      <c r="LPJ8" s="372"/>
      <c r="LPK8" s="372"/>
      <c r="LPL8" s="372"/>
      <c r="LPM8" s="372"/>
      <c r="LPN8" s="372"/>
      <c r="LPO8" s="372"/>
      <c r="LPP8" s="372"/>
      <c r="LPQ8" s="372"/>
      <c r="LPR8" s="372"/>
      <c r="LPS8" s="372"/>
      <c r="LPT8" s="372"/>
      <c r="LPU8" s="372"/>
      <c r="LPV8" s="372"/>
      <c r="LPW8" s="372"/>
      <c r="LPX8" s="372"/>
      <c r="LPY8" s="372"/>
      <c r="LPZ8" s="372"/>
      <c r="LQA8" s="372"/>
      <c r="LQB8" s="372"/>
      <c r="LQC8" s="372"/>
      <c r="LQD8" s="372"/>
      <c r="LQE8" s="372"/>
      <c r="LQF8" s="372"/>
      <c r="LQG8" s="372"/>
      <c r="LQH8" s="372"/>
      <c r="LQI8" s="372"/>
      <c r="LQJ8" s="372"/>
      <c r="LQK8" s="372"/>
      <c r="LQL8" s="372"/>
      <c r="LQM8" s="372"/>
      <c r="LQN8" s="372"/>
      <c r="LQO8" s="372"/>
      <c r="LQP8" s="372"/>
      <c r="LQQ8" s="372"/>
      <c r="LQR8" s="372"/>
      <c r="LQS8" s="372"/>
      <c r="LQT8" s="372"/>
      <c r="LQU8" s="372"/>
      <c r="LQV8" s="372"/>
      <c r="LQW8" s="372"/>
      <c r="LQX8" s="372"/>
      <c r="LQY8" s="372"/>
      <c r="LQZ8" s="372"/>
      <c r="LRA8" s="372"/>
      <c r="LRB8" s="372"/>
      <c r="LRC8" s="372"/>
      <c r="LRD8" s="372"/>
      <c r="LRE8" s="372"/>
      <c r="LRF8" s="372"/>
      <c r="LRG8" s="372"/>
      <c r="LRH8" s="372"/>
      <c r="LRI8" s="372"/>
      <c r="LRJ8" s="372"/>
      <c r="LRK8" s="372"/>
      <c r="LRL8" s="372"/>
      <c r="LRM8" s="372"/>
      <c r="LRN8" s="372"/>
      <c r="LRO8" s="372"/>
      <c r="LRP8" s="372"/>
      <c r="LRQ8" s="372"/>
      <c r="LRR8" s="372"/>
      <c r="LRS8" s="372"/>
      <c r="LRT8" s="372"/>
      <c r="LRU8" s="372"/>
      <c r="LRV8" s="372"/>
      <c r="LRW8" s="372"/>
      <c r="LRX8" s="372"/>
      <c r="LRY8" s="372"/>
      <c r="LRZ8" s="372"/>
      <c r="LSA8" s="372"/>
      <c r="LSB8" s="372"/>
      <c r="LSC8" s="372"/>
      <c r="LSD8" s="372"/>
      <c r="LSE8" s="372"/>
      <c r="LSF8" s="372"/>
      <c r="LSG8" s="372"/>
      <c r="LSH8" s="372"/>
      <c r="LSI8" s="372"/>
      <c r="LSJ8" s="372"/>
      <c r="LSK8" s="372"/>
      <c r="LSL8" s="372"/>
      <c r="LSM8" s="372"/>
      <c r="LSN8" s="372"/>
      <c r="LSO8" s="372"/>
      <c r="LSP8" s="372"/>
      <c r="LSQ8" s="372"/>
      <c r="LSR8" s="372"/>
      <c r="LSS8" s="372"/>
      <c r="LST8" s="372"/>
      <c r="LSU8" s="372"/>
      <c r="LSV8" s="372"/>
      <c r="LSW8" s="372"/>
      <c r="LSX8" s="372"/>
      <c r="LSY8" s="372"/>
      <c r="LSZ8" s="372"/>
      <c r="LTA8" s="372"/>
      <c r="LTB8" s="372"/>
      <c r="LTC8" s="372"/>
      <c r="LTD8" s="372"/>
      <c r="LTE8" s="372"/>
      <c r="LTF8" s="372"/>
      <c r="LTG8" s="372"/>
      <c r="LTH8" s="372"/>
      <c r="LTI8" s="372"/>
      <c r="LTJ8" s="372"/>
      <c r="LTK8" s="372"/>
      <c r="LTL8" s="372"/>
      <c r="LTM8" s="372"/>
      <c r="LTN8" s="372"/>
      <c r="LTO8" s="372"/>
      <c r="LTP8" s="372"/>
      <c r="LTQ8" s="372"/>
      <c r="LTR8" s="372"/>
      <c r="LTS8" s="372"/>
      <c r="LTT8" s="372"/>
      <c r="LTU8" s="372"/>
      <c r="LTV8" s="372"/>
      <c r="LTW8" s="372"/>
      <c r="LTX8" s="372"/>
      <c r="LTY8" s="372"/>
      <c r="LTZ8" s="372"/>
      <c r="LUA8" s="372"/>
      <c r="LUB8" s="372"/>
      <c r="LUC8" s="372"/>
      <c r="LUD8" s="372"/>
      <c r="LUE8" s="372"/>
      <c r="LUF8" s="372"/>
      <c r="LUG8" s="372"/>
      <c r="LUH8" s="372"/>
      <c r="LUI8" s="372"/>
      <c r="LUJ8" s="372"/>
      <c r="LUK8" s="372"/>
      <c r="LUL8" s="372"/>
      <c r="LUM8" s="372"/>
      <c r="LUN8" s="372"/>
      <c r="LUO8" s="372"/>
      <c r="LUP8" s="372"/>
      <c r="LUQ8" s="372"/>
      <c r="LUR8" s="372"/>
      <c r="LUS8" s="372"/>
      <c r="LUT8" s="372"/>
      <c r="LUU8" s="372"/>
      <c r="LUV8" s="372"/>
      <c r="LUW8" s="372"/>
      <c r="LUX8" s="372"/>
      <c r="LUY8" s="372"/>
      <c r="LUZ8" s="372"/>
      <c r="LVA8" s="372"/>
      <c r="LVB8" s="372"/>
      <c r="LVC8" s="372"/>
      <c r="LVD8" s="372"/>
      <c r="LVE8" s="372"/>
      <c r="LVF8" s="372"/>
      <c r="LVG8" s="372"/>
      <c r="LVH8" s="372"/>
      <c r="LVI8" s="372"/>
      <c r="LVJ8" s="372"/>
      <c r="LVK8" s="372"/>
      <c r="LVL8" s="372"/>
      <c r="LVM8" s="372"/>
      <c r="LVN8" s="372"/>
      <c r="LVO8" s="372"/>
      <c r="LVP8" s="372"/>
      <c r="LVQ8" s="372"/>
      <c r="LVR8" s="372"/>
      <c r="LVS8" s="372"/>
      <c r="LVT8" s="372"/>
      <c r="LVU8" s="372"/>
      <c r="LVV8" s="372"/>
      <c r="LVW8" s="372"/>
      <c r="LVX8" s="372"/>
      <c r="LVY8" s="372"/>
      <c r="LVZ8" s="372"/>
      <c r="LWA8" s="372"/>
      <c r="LWB8" s="372"/>
      <c r="LWC8" s="372"/>
      <c r="LWD8" s="372"/>
      <c r="LWE8" s="372"/>
      <c r="LWF8" s="372"/>
      <c r="LWG8" s="372"/>
      <c r="LWH8" s="372"/>
      <c r="LWI8" s="372"/>
      <c r="LWJ8" s="372"/>
      <c r="LWK8" s="372"/>
      <c r="LWL8" s="372"/>
      <c r="LWM8" s="372"/>
      <c r="LWN8" s="372"/>
      <c r="LWO8" s="372"/>
      <c r="LWP8" s="372"/>
      <c r="LWQ8" s="372"/>
      <c r="LWR8" s="372"/>
      <c r="LWS8" s="372"/>
      <c r="LWT8" s="372"/>
      <c r="LWU8" s="372"/>
      <c r="LWV8" s="372"/>
      <c r="LWW8" s="372"/>
      <c r="LWX8" s="372"/>
      <c r="LWY8" s="372"/>
      <c r="LWZ8" s="372"/>
      <c r="LXA8" s="372"/>
      <c r="LXB8" s="372"/>
      <c r="LXC8" s="372"/>
      <c r="LXD8" s="372"/>
      <c r="LXE8" s="372"/>
      <c r="LXF8" s="372"/>
      <c r="LXG8" s="372"/>
      <c r="LXH8" s="372"/>
      <c r="LXI8" s="372"/>
      <c r="LXJ8" s="372"/>
      <c r="LXK8" s="372"/>
      <c r="LXL8" s="372"/>
      <c r="LXM8" s="372"/>
      <c r="LXN8" s="372"/>
      <c r="LXO8" s="372"/>
      <c r="LXP8" s="372"/>
      <c r="LXQ8" s="372"/>
      <c r="LXR8" s="372"/>
      <c r="LXS8" s="372"/>
      <c r="LXT8" s="372"/>
      <c r="LXU8" s="372"/>
      <c r="LXV8" s="372"/>
      <c r="LXW8" s="372"/>
      <c r="LXX8" s="372"/>
      <c r="LXY8" s="372"/>
      <c r="LXZ8" s="372"/>
      <c r="LYA8" s="372"/>
      <c r="LYB8" s="372"/>
      <c r="LYC8" s="372"/>
      <c r="LYD8" s="372"/>
      <c r="LYE8" s="372"/>
      <c r="LYF8" s="372"/>
      <c r="LYG8" s="372"/>
      <c r="LYH8" s="372"/>
      <c r="LYI8" s="372"/>
      <c r="LYJ8" s="372"/>
      <c r="LYK8" s="372"/>
      <c r="LYL8" s="372"/>
      <c r="LYM8" s="372"/>
      <c r="LYN8" s="372"/>
      <c r="LYO8" s="372"/>
      <c r="LYP8" s="372"/>
      <c r="LYQ8" s="372"/>
      <c r="LYR8" s="372"/>
      <c r="LYS8" s="372"/>
      <c r="LYT8" s="372"/>
      <c r="LYU8" s="372"/>
      <c r="LYV8" s="372"/>
      <c r="LYW8" s="372"/>
      <c r="LYX8" s="372"/>
      <c r="LYY8" s="372"/>
      <c r="LYZ8" s="372"/>
      <c r="LZA8" s="372"/>
      <c r="LZB8" s="372"/>
      <c r="LZC8" s="372"/>
      <c r="LZD8" s="372"/>
      <c r="LZE8" s="372"/>
      <c r="LZF8" s="372"/>
      <c r="LZG8" s="372"/>
      <c r="LZH8" s="372"/>
      <c r="LZI8" s="372"/>
      <c r="LZJ8" s="372"/>
      <c r="LZK8" s="372"/>
      <c r="LZL8" s="372"/>
      <c r="LZM8" s="372"/>
      <c r="LZN8" s="372"/>
      <c r="LZO8" s="372"/>
      <c r="LZP8" s="372"/>
      <c r="LZQ8" s="372"/>
      <c r="LZR8" s="372"/>
      <c r="LZS8" s="372"/>
      <c r="LZT8" s="372"/>
      <c r="LZU8" s="372"/>
      <c r="LZV8" s="372"/>
      <c r="LZW8" s="372"/>
      <c r="LZX8" s="372"/>
      <c r="LZY8" s="372"/>
      <c r="LZZ8" s="372"/>
      <c r="MAA8" s="372"/>
      <c r="MAB8" s="372"/>
      <c r="MAC8" s="372"/>
      <c r="MAD8" s="372"/>
      <c r="MAE8" s="372"/>
      <c r="MAF8" s="372"/>
      <c r="MAG8" s="372"/>
      <c r="MAH8" s="372"/>
      <c r="MAI8" s="372"/>
      <c r="MAJ8" s="372"/>
      <c r="MAK8" s="372"/>
      <c r="MAL8" s="372"/>
      <c r="MAM8" s="372"/>
      <c r="MAN8" s="372"/>
      <c r="MAO8" s="372"/>
      <c r="MAP8" s="372"/>
      <c r="MAQ8" s="372"/>
      <c r="MAR8" s="372"/>
      <c r="MAS8" s="372"/>
      <c r="MAT8" s="372"/>
      <c r="MAU8" s="372"/>
      <c r="MAV8" s="372"/>
      <c r="MAW8" s="372"/>
      <c r="MAX8" s="372"/>
      <c r="MAY8" s="372"/>
      <c r="MAZ8" s="372"/>
      <c r="MBA8" s="372"/>
      <c r="MBB8" s="372"/>
      <c r="MBC8" s="372"/>
      <c r="MBD8" s="372"/>
      <c r="MBE8" s="372"/>
      <c r="MBF8" s="372"/>
      <c r="MBG8" s="372"/>
      <c r="MBH8" s="372"/>
      <c r="MBI8" s="372"/>
      <c r="MBJ8" s="372"/>
      <c r="MBK8" s="372"/>
      <c r="MBL8" s="372"/>
      <c r="MBM8" s="372"/>
      <c r="MBN8" s="372"/>
      <c r="MBO8" s="372"/>
      <c r="MBP8" s="372"/>
      <c r="MBQ8" s="372"/>
      <c r="MBR8" s="372"/>
      <c r="MBS8" s="372"/>
      <c r="MBT8" s="372"/>
      <c r="MBU8" s="372"/>
      <c r="MBV8" s="372"/>
      <c r="MBW8" s="372"/>
      <c r="MBX8" s="372"/>
      <c r="MBY8" s="372"/>
      <c r="MBZ8" s="372"/>
      <c r="MCA8" s="372"/>
      <c r="MCB8" s="372"/>
      <c r="MCC8" s="372"/>
      <c r="MCD8" s="372"/>
      <c r="MCE8" s="372"/>
      <c r="MCF8" s="372"/>
      <c r="MCG8" s="372"/>
      <c r="MCH8" s="372"/>
      <c r="MCI8" s="372"/>
      <c r="MCJ8" s="372"/>
      <c r="MCK8" s="372"/>
      <c r="MCL8" s="372"/>
      <c r="MCM8" s="372"/>
      <c r="MCN8" s="372"/>
      <c r="MCO8" s="372"/>
      <c r="MCP8" s="372"/>
      <c r="MCQ8" s="372"/>
      <c r="MCR8" s="372"/>
      <c r="MCS8" s="372"/>
      <c r="MCT8" s="372"/>
      <c r="MCU8" s="372"/>
      <c r="MCV8" s="372"/>
      <c r="MCW8" s="372"/>
      <c r="MCX8" s="372"/>
      <c r="MCY8" s="372"/>
      <c r="MCZ8" s="372"/>
      <c r="MDA8" s="372"/>
      <c r="MDB8" s="372"/>
      <c r="MDC8" s="372"/>
      <c r="MDD8" s="372"/>
      <c r="MDE8" s="372"/>
      <c r="MDF8" s="372"/>
      <c r="MDG8" s="372"/>
      <c r="MDH8" s="372"/>
      <c r="MDI8" s="372"/>
      <c r="MDJ8" s="372"/>
      <c r="MDK8" s="372"/>
      <c r="MDL8" s="372"/>
      <c r="MDM8" s="372"/>
      <c r="MDN8" s="372"/>
      <c r="MDO8" s="372"/>
      <c r="MDP8" s="372"/>
      <c r="MDQ8" s="372"/>
      <c r="MDR8" s="372"/>
      <c r="MDS8" s="372"/>
      <c r="MDT8" s="372"/>
      <c r="MDU8" s="372"/>
      <c r="MDV8" s="372"/>
      <c r="MDW8" s="372"/>
      <c r="MDX8" s="372"/>
      <c r="MDY8" s="372"/>
      <c r="MDZ8" s="372"/>
      <c r="MEA8" s="372"/>
      <c r="MEB8" s="372"/>
      <c r="MEC8" s="372"/>
      <c r="MED8" s="372"/>
      <c r="MEE8" s="372"/>
      <c r="MEF8" s="372"/>
      <c r="MEG8" s="372"/>
      <c r="MEH8" s="372"/>
      <c r="MEI8" s="372"/>
      <c r="MEJ8" s="372"/>
      <c r="MEK8" s="372"/>
      <c r="MEL8" s="372"/>
      <c r="MEM8" s="372"/>
      <c r="MEN8" s="372"/>
      <c r="MEO8" s="372"/>
      <c r="MEP8" s="372"/>
      <c r="MEQ8" s="372"/>
      <c r="MER8" s="372"/>
      <c r="MES8" s="372"/>
      <c r="MET8" s="372"/>
      <c r="MEU8" s="372"/>
      <c r="MEV8" s="372"/>
      <c r="MEW8" s="372"/>
      <c r="MEX8" s="372"/>
      <c r="MEY8" s="372"/>
      <c r="MEZ8" s="372"/>
      <c r="MFA8" s="372"/>
      <c r="MFB8" s="372"/>
      <c r="MFC8" s="372"/>
      <c r="MFD8" s="372"/>
      <c r="MFE8" s="372"/>
      <c r="MFF8" s="372"/>
      <c r="MFG8" s="372"/>
      <c r="MFH8" s="372"/>
      <c r="MFI8" s="372"/>
      <c r="MFJ8" s="372"/>
      <c r="MFK8" s="372"/>
      <c r="MFL8" s="372"/>
      <c r="MFM8" s="372"/>
      <c r="MFN8" s="372"/>
      <c r="MFO8" s="372"/>
      <c r="MFP8" s="372"/>
      <c r="MFQ8" s="372"/>
      <c r="MFR8" s="372"/>
      <c r="MFS8" s="372"/>
      <c r="MFT8" s="372"/>
      <c r="MFU8" s="372"/>
      <c r="MFV8" s="372"/>
      <c r="MFW8" s="372"/>
      <c r="MFX8" s="372"/>
      <c r="MFY8" s="372"/>
      <c r="MFZ8" s="372"/>
      <c r="MGA8" s="372"/>
      <c r="MGB8" s="372"/>
      <c r="MGC8" s="372"/>
      <c r="MGD8" s="372"/>
      <c r="MGE8" s="372"/>
      <c r="MGF8" s="372"/>
      <c r="MGG8" s="372"/>
      <c r="MGH8" s="372"/>
      <c r="MGI8" s="372"/>
      <c r="MGJ8" s="372"/>
      <c r="MGK8" s="372"/>
      <c r="MGL8" s="372"/>
      <c r="MGM8" s="372"/>
      <c r="MGN8" s="372"/>
      <c r="MGO8" s="372"/>
      <c r="MGP8" s="372"/>
      <c r="MGQ8" s="372"/>
      <c r="MGR8" s="372"/>
      <c r="MGS8" s="372"/>
      <c r="MGT8" s="372"/>
      <c r="MGU8" s="372"/>
      <c r="MGV8" s="372"/>
      <c r="MGW8" s="372"/>
      <c r="MGX8" s="372"/>
      <c r="MGY8" s="372"/>
      <c r="MGZ8" s="372"/>
      <c r="MHA8" s="372"/>
      <c r="MHB8" s="372"/>
      <c r="MHC8" s="372"/>
      <c r="MHD8" s="372"/>
      <c r="MHE8" s="372"/>
      <c r="MHF8" s="372"/>
      <c r="MHG8" s="372"/>
      <c r="MHH8" s="372"/>
      <c r="MHI8" s="372"/>
      <c r="MHJ8" s="372"/>
      <c r="MHK8" s="372"/>
      <c r="MHL8" s="372"/>
      <c r="MHM8" s="372"/>
      <c r="MHN8" s="372"/>
      <c r="MHO8" s="372"/>
      <c r="MHP8" s="372"/>
      <c r="MHQ8" s="372"/>
      <c r="MHR8" s="372"/>
      <c r="MHS8" s="372"/>
      <c r="MHT8" s="372"/>
      <c r="MHU8" s="372"/>
      <c r="MHV8" s="372"/>
      <c r="MHW8" s="372"/>
      <c r="MHX8" s="372"/>
      <c r="MHY8" s="372"/>
      <c r="MHZ8" s="372"/>
      <c r="MIA8" s="372"/>
      <c r="MIB8" s="372"/>
      <c r="MIC8" s="372"/>
      <c r="MID8" s="372"/>
      <c r="MIE8" s="372"/>
      <c r="MIF8" s="372"/>
      <c r="MIG8" s="372"/>
      <c r="MIH8" s="372"/>
      <c r="MII8" s="372"/>
      <c r="MIJ8" s="372"/>
      <c r="MIK8" s="372"/>
      <c r="MIL8" s="372"/>
      <c r="MIM8" s="372"/>
      <c r="MIN8" s="372"/>
      <c r="MIO8" s="372"/>
      <c r="MIP8" s="372"/>
      <c r="MIQ8" s="372"/>
      <c r="MIR8" s="372"/>
      <c r="MIS8" s="372"/>
      <c r="MIT8" s="372"/>
      <c r="MIU8" s="372"/>
      <c r="MIV8" s="372"/>
      <c r="MIW8" s="372"/>
      <c r="MIX8" s="372"/>
      <c r="MIY8" s="372"/>
      <c r="MIZ8" s="372"/>
      <c r="MJA8" s="372"/>
      <c r="MJB8" s="372"/>
      <c r="MJC8" s="372"/>
      <c r="MJD8" s="372"/>
      <c r="MJE8" s="372"/>
      <c r="MJF8" s="372"/>
      <c r="MJG8" s="372"/>
      <c r="MJH8" s="372"/>
      <c r="MJI8" s="372"/>
      <c r="MJJ8" s="372"/>
      <c r="MJK8" s="372"/>
      <c r="MJL8" s="372"/>
      <c r="MJM8" s="372"/>
      <c r="MJN8" s="372"/>
      <c r="MJO8" s="372"/>
      <c r="MJP8" s="372"/>
      <c r="MJQ8" s="372"/>
      <c r="MJR8" s="372"/>
      <c r="MJS8" s="372"/>
      <c r="MJT8" s="372"/>
      <c r="MJU8" s="372"/>
      <c r="MJV8" s="372"/>
      <c r="MJW8" s="372"/>
      <c r="MJX8" s="372"/>
      <c r="MJY8" s="372"/>
      <c r="MJZ8" s="372"/>
      <c r="MKA8" s="372"/>
      <c r="MKB8" s="372"/>
      <c r="MKC8" s="372"/>
      <c r="MKD8" s="372"/>
      <c r="MKE8" s="372"/>
      <c r="MKF8" s="372"/>
      <c r="MKG8" s="372"/>
      <c r="MKH8" s="372"/>
      <c r="MKI8" s="372"/>
      <c r="MKJ8" s="372"/>
      <c r="MKK8" s="372"/>
      <c r="MKL8" s="372"/>
      <c r="MKM8" s="372"/>
      <c r="MKN8" s="372"/>
      <c r="MKO8" s="372"/>
      <c r="MKP8" s="372"/>
      <c r="MKQ8" s="372"/>
      <c r="MKR8" s="372"/>
      <c r="MKS8" s="372"/>
      <c r="MKT8" s="372"/>
      <c r="MKU8" s="372"/>
      <c r="MKV8" s="372"/>
      <c r="MKW8" s="372"/>
      <c r="MKX8" s="372"/>
      <c r="MKY8" s="372"/>
      <c r="MKZ8" s="372"/>
      <c r="MLA8" s="372"/>
      <c r="MLB8" s="372"/>
      <c r="MLC8" s="372"/>
      <c r="MLD8" s="372"/>
      <c r="MLE8" s="372"/>
      <c r="MLF8" s="372"/>
      <c r="MLG8" s="372"/>
      <c r="MLH8" s="372"/>
      <c r="MLI8" s="372"/>
      <c r="MLJ8" s="372"/>
      <c r="MLK8" s="372"/>
      <c r="MLL8" s="372"/>
      <c r="MLM8" s="372"/>
      <c r="MLN8" s="372"/>
      <c r="MLO8" s="372"/>
      <c r="MLP8" s="372"/>
      <c r="MLQ8" s="372"/>
      <c r="MLR8" s="372"/>
      <c r="MLS8" s="372"/>
      <c r="MLT8" s="372"/>
      <c r="MLU8" s="372"/>
      <c r="MLV8" s="372"/>
      <c r="MLW8" s="372"/>
      <c r="MLX8" s="372"/>
      <c r="MLY8" s="372"/>
      <c r="MLZ8" s="372"/>
      <c r="MMA8" s="372"/>
      <c r="MMB8" s="372"/>
      <c r="MMC8" s="372"/>
      <c r="MMD8" s="372"/>
      <c r="MME8" s="372"/>
      <c r="MMF8" s="372"/>
      <c r="MMG8" s="372"/>
      <c r="MMH8" s="372"/>
      <c r="MMI8" s="372"/>
      <c r="MMJ8" s="372"/>
      <c r="MMK8" s="372"/>
      <c r="MML8" s="372"/>
      <c r="MMM8" s="372"/>
      <c r="MMN8" s="372"/>
      <c r="MMO8" s="372"/>
      <c r="MMP8" s="372"/>
      <c r="MMQ8" s="372"/>
      <c r="MMR8" s="372"/>
      <c r="MMS8" s="372"/>
      <c r="MMT8" s="372"/>
      <c r="MMU8" s="372"/>
      <c r="MMV8" s="372"/>
      <c r="MMW8" s="372"/>
      <c r="MMX8" s="372"/>
      <c r="MMY8" s="372"/>
      <c r="MMZ8" s="372"/>
      <c r="MNA8" s="372"/>
      <c r="MNB8" s="372"/>
      <c r="MNC8" s="372"/>
      <c r="MND8" s="372"/>
      <c r="MNE8" s="372"/>
      <c r="MNF8" s="372"/>
      <c r="MNG8" s="372"/>
      <c r="MNH8" s="372"/>
      <c r="MNI8" s="372"/>
      <c r="MNJ8" s="372"/>
      <c r="MNK8" s="372"/>
      <c r="MNL8" s="372"/>
      <c r="MNM8" s="372"/>
      <c r="MNN8" s="372"/>
      <c r="MNO8" s="372"/>
      <c r="MNP8" s="372"/>
      <c r="MNQ8" s="372"/>
      <c r="MNR8" s="372"/>
      <c r="MNS8" s="372"/>
      <c r="MNT8" s="372"/>
      <c r="MNU8" s="372"/>
      <c r="MNV8" s="372"/>
      <c r="MNW8" s="372"/>
      <c r="MNX8" s="372"/>
      <c r="MNY8" s="372"/>
      <c r="MNZ8" s="372"/>
      <c r="MOA8" s="372"/>
      <c r="MOB8" s="372"/>
      <c r="MOC8" s="372"/>
      <c r="MOD8" s="372"/>
      <c r="MOE8" s="372"/>
      <c r="MOF8" s="372"/>
      <c r="MOG8" s="372"/>
      <c r="MOH8" s="372"/>
      <c r="MOI8" s="372"/>
      <c r="MOJ8" s="372"/>
      <c r="MOK8" s="372"/>
      <c r="MOL8" s="372"/>
      <c r="MOM8" s="372"/>
      <c r="MON8" s="372"/>
      <c r="MOO8" s="372"/>
      <c r="MOP8" s="372"/>
      <c r="MOQ8" s="372"/>
      <c r="MOR8" s="372"/>
      <c r="MOS8" s="372"/>
      <c r="MOT8" s="372"/>
      <c r="MOU8" s="372"/>
      <c r="MOV8" s="372"/>
      <c r="MOW8" s="372"/>
      <c r="MOX8" s="372"/>
      <c r="MOY8" s="372"/>
      <c r="MOZ8" s="372"/>
      <c r="MPA8" s="372"/>
      <c r="MPB8" s="372"/>
      <c r="MPC8" s="372"/>
      <c r="MPD8" s="372"/>
      <c r="MPE8" s="372"/>
      <c r="MPF8" s="372"/>
      <c r="MPG8" s="372"/>
      <c r="MPH8" s="372"/>
      <c r="MPI8" s="372"/>
      <c r="MPJ8" s="372"/>
      <c r="MPK8" s="372"/>
      <c r="MPL8" s="372"/>
      <c r="MPM8" s="372"/>
      <c r="MPN8" s="372"/>
      <c r="MPO8" s="372"/>
      <c r="MPP8" s="372"/>
      <c r="MPQ8" s="372"/>
      <c r="MPR8" s="372"/>
      <c r="MPS8" s="372"/>
      <c r="MPT8" s="372"/>
      <c r="MPU8" s="372"/>
      <c r="MPV8" s="372"/>
      <c r="MPW8" s="372"/>
      <c r="MPX8" s="372"/>
      <c r="MPY8" s="372"/>
      <c r="MPZ8" s="372"/>
      <c r="MQA8" s="372"/>
      <c r="MQB8" s="372"/>
      <c r="MQC8" s="372"/>
      <c r="MQD8" s="372"/>
      <c r="MQE8" s="372"/>
      <c r="MQF8" s="372"/>
      <c r="MQG8" s="372"/>
      <c r="MQH8" s="372"/>
      <c r="MQI8" s="372"/>
      <c r="MQJ8" s="372"/>
      <c r="MQK8" s="372"/>
      <c r="MQL8" s="372"/>
      <c r="MQM8" s="372"/>
      <c r="MQN8" s="372"/>
      <c r="MQO8" s="372"/>
      <c r="MQP8" s="372"/>
      <c r="MQQ8" s="372"/>
      <c r="MQR8" s="372"/>
      <c r="MQS8" s="372"/>
      <c r="MQT8" s="372"/>
      <c r="MQU8" s="372"/>
      <c r="MQV8" s="372"/>
      <c r="MQW8" s="372"/>
      <c r="MQX8" s="372"/>
      <c r="MQY8" s="372"/>
      <c r="MQZ8" s="372"/>
      <c r="MRA8" s="372"/>
      <c r="MRB8" s="372"/>
      <c r="MRC8" s="372"/>
      <c r="MRD8" s="372"/>
      <c r="MRE8" s="372"/>
      <c r="MRF8" s="372"/>
      <c r="MRG8" s="372"/>
      <c r="MRH8" s="372"/>
      <c r="MRI8" s="372"/>
      <c r="MRJ8" s="372"/>
      <c r="MRK8" s="372"/>
      <c r="MRL8" s="372"/>
      <c r="MRM8" s="372"/>
      <c r="MRN8" s="372"/>
      <c r="MRO8" s="372"/>
      <c r="MRP8" s="372"/>
      <c r="MRQ8" s="372"/>
      <c r="MRR8" s="372"/>
      <c r="MRS8" s="372"/>
      <c r="MRT8" s="372"/>
      <c r="MRU8" s="372"/>
      <c r="MRV8" s="372"/>
      <c r="MRW8" s="372"/>
      <c r="MRX8" s="372"/>
      <c r="MRY8" s="372"/>
      <c r="MRZ8" s="372"/>
      <c r="MSA8" s="372"/>
      <c r="MSB8" s="372"/>
      <c r="MSC8" s="372"/>
      <c r="MSD8" s="372"/>
      <c r="MSE8" s="372"/>
      <c r="MSF8" s="372"/>
      <c r="MSG8" s="372"/>
      <c r="MSH8" s="372"/>
      <c r="MSI8" s="372"/>
      <c r="MSJ8" s="372"/>
      <c r="MSK8" s="372"/>
      <c r="MSL8" s="372"/>
      <c r="MSM8" s="372"/>
      <c r="MSN8" s="372"/>
      <c r="MSO8" s="372"/>
      <c r="MSP8" s="372"/>
      <c r="MSQ8" s="372"/>
      <c r="MSR8" s="372"/>
      <c r="MSS8" s="372"/>
      <c r="MST8" s="372"/>
      <c r="MSU8" s="372"/>
      <c r="MSV8" s="372"/>
      <c r="MSW8" s="372"/>
      <c r="MSX8" s="372"/>
      <c r="MSY8" s="372"/>
      <c r="MSZ8" s="372"/>
      <c r="MTA8" s="372"/>
      <c r="MTB8" s="372"/>
      <c r="MTC8" s="372"/>
      <c r="MTD8" s="372"/>
      <c r="MTE8" s="372"/>
      <c r="MTF8" s="372"/>
      <c r="MTG8" s="372"/>
      <c r="MTH8" s="372"/>
      <c r="MTI8" s="372"/>
      <c r="MTJ8" s="372"/>
      <c r="MTK8" s="372"/>
      <c r="MTL8" s="372"/>
      <c r="MTM8" s="372"/>
      <c r="MTN8" s="372"/>
      <c r="MTO8" s="372"/>
      <c r="MTP8" s="372"/>
      <c r="MTQ8" s="372"/>
      <c r="MTR8" s="372"/>
      <c r="MTS8" s="372"/>
      <c r="MTT8" s="372"/>
      <c r="MTU8" s="372"/>
      <c r="MTV8" s="372"/>
      <c r="MTW8" s="372"/>
      <c r="MTX8" s="372"/>
      <c r="MTY8" s="372"/>
      <c r="MTZ8" s="372"/>
      <c r="MUA8" s="372"/>
      <c r="MUB8" s="372"/>
      <c r="MUC8" s="372"/>
      <c r="MUD8" s="372"/>
      <c r="MUE8" s="372"/>
      <c r="MUF8" s="372"/>
      <c r="MUG8" s="372"/>
      <c r="MUH8" s="372"/>
      <c r="MUI8" s="372"/>
      <c r="MUJ8" s="372"/>
      <c r="MUK8" s="372"/>
      <c r="MUL8" s="372"/>
      <c r="MUM8" s="372"/>
      <c r="MUN8" s="372"/>
      <c r="MUO8" s="372"/>
      <c r="MUP8" s="372"/>
      <c r="MUQ8" s="372"/>
      <c r="MUR8" s="372"/>
      <c r="MUS8" s="372"/>
      <c r="MUT8" s="372"/>
      <c r="MUU8" s="372"/>
      <c r="MUV8" s="372"/>
      <c r="MUW8" s="372"/>
      <c r="MUX8" s="372"/>
      <c r="MUY8" s="372"/>
      <c r="MUZ8" s="372"/>
      <c r="MVA8" s="372"/>
      <c r="MVB8" s="372"/>
      <c r="MVC8" s="372"/>
      <c r="MVD8" s="372"/>
      <c r="MVE8" s="372"/>
      <c r="MVF8" s="372"/>
      <c r="MVG8" s="372"/>
      <c r="MVH8" s="372"/>
      <c r="MVI8" s="372"/>
      <c r="MVJ8" s="372"/>
      <c r="MVK8" s="372"/>
      <c r="MVL8" s="372"/>
      <c r="MVM8" s="372"/>
      <c r="MVN8" s="372"/>
      <c r="MVO8" s="372"/>
      <c r="MVP8" s="372"/>
      <c r="MVQ8" s="372"/>
      <c r="MVR8" s="372"/>
      <c r="MVS8" s="372"/>
      <c r="MVT8" s="372"/>
      <c r="MVU8" s="372"/>
      <c r="MVV8" s="372"/>
      <c r="MVW8" s="372"/>
      <c r="MVX8" s="372"/>
      <c r="MVY8" s="372"/>
      <c r="MVZ8" s="372"/>
      <c r="MWA8" s="372"/>
      <c r="MWB8" s="372"/>
      <c r="MWC8" s="372"/>
      <c r="MWD8" s="372"/>
      <c r="MWE8" s="372"/>
      <c r="MWF8" s="372"/>
      <c r="MWG8" s="372"/>
      <c r="MWH8" s="372"/>
      <c r="MWI8" s="372"/>
      <c r="MWJ8" s="372"/>
      <c r="MWK8" s="372"/>
      <c r="MWL8" s="372"/>
      <c r="MWM8" s="372"/>
      <c r="MWN8" s="372"/>
      <c r="MWO8" s="372"/>
      <c r="MWP8" s="372"/>
      <c r="MWQ8" s="372"/>
      <c r="MWR8" s="372"/>
      <c r="MWS8" s="372"/>
      <c r="MWT8" s="372"/>
      <c r="MWU8" s="372"/>
      <c r="MWV8" s="372"/>
      <c r="MWW8" s="372"/>
      <c r="MWX8" s="372"/>
      <c r="MWY8" s="372"/>
      <c r="MWZ8" s="372"/>
      <c r="MXA8" s="372"/>
      <c r="MXB8" s="372"/>
      <c r="MXC8" s="372"/>
      <c r="MXD8" s="372"/>
      <c r="MXE8" s="372"/>
      <c r="MXF8" s="372"/>
      <c r="MXG8" s="372"/>
      <c r="MXH8" s="372"/>
      <c r="MXI8" s="372"/>
      <c r="MXJ8" s="372"/>
      <c r="MXK8" s="372"/>
      <c r="MXL8" s="372"/>
      <c r="MXM8" s="372"/>
      <c r="MXN8" s="372"/>
      <c r="MXO8" s="372"/>
      <c r="MXP8" s="372"/>
      <c r="MXQ8" s="372"/>
      <c r="MXR8" s="372"/>
      <c r="MXS8" s="372"/>
      <c r="MXT8" s="372"/>
      <c r="MXU8" s="372"/>
      <c r="MXV8" s="372"/>
      <c r="MXW8" s="372"/>
      <c r="MXX8" s="372"/>
      <c r="MXY8" s="372"/>
      <c r="MXZ8" s="372"/>
      <c r="MYA8" s="372"/>
      <c r="MYB8" s="372"/>
      <c r="MYC8" s="372"/>
      <c r="MYD8" s="372"/>
      <c r="MYE8" s="372"/>
      <c r="MYF8" s="372"/>
      <c r="MYG8" s="372"/>
      <c r="MYH8" s="372"/>
      <c r="MYI8" s="372"/>
      <c r="MYJ8" s="372"/>
      <c r="MYK8" s="372"/>
      <c r="MYL8" s="372"/>
      <c r="MYM8" s="372"/>
      <c r="MYN8" s="372"/>
      <c r="MYO8" s="372"/>
      <c r="MYP8" s="372"/>
      <c r="MYQ8" s="372"/>
      <c r="MYR8" s="372"/>
      <c r="MYS8" s="372"/>
      <c r="MYT8" s="372"/>
      <c r="MYU8" s="372"/>
      <c r="MYV8" s="372"/>
      <c r="MYW8" s="372"/>
      <c r="MYX8" s="372"/>
      <c r="MYY8" s="372"/>
      <c r="MYZ8" s="372"/>
      <c r="MZA8" s="372"/>
      <c r="MZB8" s="372"/>
      <c r="MZC8" s="372"/>
      <c r="MZD8" s="372"/>
      <c r="MZE8" s="372"/>
      <c r="MZF8" s="372"/>
      <c r="MZG8" s="372"/>
      <c r="MZH8" s="372"/>
      <c r="MZI8" s="372"/>
      <c r="MZJ8" s="372"/>
      <c r="MZK8" s="372"/>
      <c r="MZL8" s="372"/>
      <c r="MZM8" s="372"/>
      <c r="MZN8" s="372"/>
      <c r="MZO8" s="372"/>
      <c r="MZP8" s="372"/>
      <c r="MZQ8" s="372"/>
      <c r="MZR8" s="372"/>
      <c r="MZS8" s="372"/>
      <c r="MZT8" s="372"/>
      <c r="MZU8" s="372"/>
      <c r="MZV8" s="372"/>
      <c r="MZW8" s="372"/>
      <c r="MZX8" s="372"/>
      <c r="MZY8" s="372"/>
      <c r="MZZ8" s="372"/>
      <c r="NAA8" s="372"/>
      <c r="NAB8" s="372"/>
      <c r="NAC8" s="372"/>
      <c r="NAD8" s="372"/>
      <c r="NAE8" s="372"/>
      <c r="NAF8" s="372"/>
      <c r="NAG8" s="372"/>
      <c r="NAH8" s="372"/>
      <c r="NAI8" s="372"/>
      <c r="NAJ8" s="372"/>
      <c r="NAK8" s="372"/>
      <c r="NAL8" s="372"/>
      <c r="NAM8" s="372"/>
      <c r="NAN8" s="372"/>
      <c r="NAO8" s="372"/>
      <c r="NAP8" s="372"/>
      <c r="NAQ8" s="372"/>
      <c r="NAR8" s="372"/>
      <c r="NAS8" s="372"/>
      <c r="NAT8" s="372"/>
      <c r="NAU8" s="372"/>
      <c r="NAV8" s="372"/>
      <c r="NAW8" s="372"/>
      <c r="NAX8" s="372"/>
      <c r="NAY8" s="372"/>
      <c r="NAZ8" s="372"/>
      <c r="NBA8" s="372"/>
      <c r="NBB8" s="372"/>
      <c r="NBC8" s="372"/>
      <c r="NBD8" s="372"/>
      <c r="NBE8" s="372"/>
      <c r="NBF8" s="372"/>
      <c r="NBG8" s="372"/>
      <c r="NBH8" s="372"/>
      <c r="NBI8" s="372"/>
      <c r="NBJ8" s="372"/>
      <c r="NBK8" s="372"/>
      <c r="NBL8" s="372"/>
      <c r="NBM8" s="372"/>
      <c r="NBN8" s="372"/>
      <c r="NBO8" s="372"/>
      <c r="NBP8" s="372"/>
      <c r="NBQ8" s="372"/>
      <c r="NBR8" s="372"/>
      <c r="NBS8" s="372"/>
      <c r="NBT8" s="372"/>
      <c r="NBU8" s="372"/>
      <c r="NBV8" s="372"/>
      <c r="NBW8" s="372"/>
      <c r="NBX8" s="372"/>
      <c r="NBY8" s="372"/>
      <c r="NBZ8" s="372"/>
      <c r="NCA8" s="372"/>
      <c r="NCB8" s="372"/>
      <c r="NCC8" s="372"/>
      <c r="NCD8" s="372"/>
      <c r="NCE8" s="372"/>
      <c r="NCF8" s="372"/>
      <c r="NCG8" s="372"/>
      <c r="NCH8" s="372"/>
      <c r="NCI8" s="372"/>
      <c r="NCJ8" s="372"/>
      <c r="NCK8" s="372"/>
      <c r="NCL8" s="372"/>
      <c r="NCM8" s="372"/>
      <c r="NCN8" s="372"/>
      <c r="NCO8" s="372"/>
      <c r="NCP8" s="372"/>
      <c r="NCQ8" s="372"/>
      <c r="NCR8" s="372"/>
      <c r="NCS8" s="372"/>
      <c r="NCT8" s="372"/>
      <c r="NCU8" s="372"/>
      <c r="NCV8" s="372"/>
      <c r="NCW8" s="372"/>
      <c r="NCX8" s="372"/>
      <c r="NCY8" s="372"/>
      <c r="NCZ8" s="372"/>
      <c r="NDA8" s="372"/>
      <c r="NDB8" s="372"/>
      <c r="NDC8" s="372"/>
      <c r="NDD8" s="372"/>
      <c r="NDE8" s="372"/>
      <c r="NDF8" s="372"/>
      <c r="NDG8" s="372"/>
      <c r="NDH8" s="372"/>
      <c r="NDI8" s="372"/>
      <c r="NDJ8" s="372"/>
      <c r="NDK8" s="372"/>
      <c r="NDL8" s="372"/>
      <c r="NDM8" s="372"/>
      <c r="NDN8" s="372"/>
      <c r="NDO8" s="372"/>
      <c r="NDP8" s="372"/>
      <c r="NDQ8" s="372"/>
      <c r="NDR8" s="372"/>
      <c r="NDS8" s="372"/>
      <c r="NDT8" s="372"/>
      <c r="NDU8" s="372"/>
      <c r="NDV8" s="372"/>
      <c r="NDW8" s="372"/>
      <c r="NDX8" s="372"/>
      <c r="NDY8" s="372"/>
      <c r="NDZ8" s="372"/>
      <c r="NEA8" s="372"/>
      <c r="NEB8" s="372"/>
      <c r="NEC8" s="372"/>
      <c r="NED8" s="372"/>
      <c r="NEE8" s="372"/>
      <c r="NEF8" s="372"/>
      <c r="NEG8" s="372"/>
      <c r="NEH8" s="372"/>
      <c r="NEI8" s="372"/>
      <c r="NEJ8" s="372"/>
      <c r="NEK8" s="372"/>
      <c r="NEL8" s="372"/>
      <c r="NEM8" s="372"/>
      <c r="NEN8" s="372"/>
      <c r="NEO8" s="372"/>
      <c r="NEP8" s="372"/>
      <c r="NEQ8" s="372"/>
      <c r="NER8" s="372"/>
      <c r="NES8" s="372"/>
      <c r="NET8" s="372"/>
      <c r="NEU8" s="372"/>
      <c r="NEV8" s="372"/>
      <c r="NEW8" s="372"/>
      <c r="NEX8" s="372"/>
      <c r="NEY8" s="372"/>
      <c r="NEZ8" s="372"/>
      <c r="NFA8" s="372"/>
      <c r="NFB8" s="372"/>
      <c r="NFC8" s="372"/>
      <c r="NFD8" s="372"/>
      <c r="NFE8" s="372"/>
      <c r="NFF8" s="372"/>
      <c r="NFG8" s="372"/>
      <c r="NFH8" s="372"/>
      <c r="NFI8" s="372"/>
      <c r="NFJ8" s="372"/>
      <c r="NFK8" s="372"/>
      <c r="NFL8" s="372"/>
      <c r="NFM8" s="372"/>
      <c r="NFN8" s="372"/>
      <c r="NFO8" s="372"/>
      <c r="NFP8" s="372"/>
      <c r="NFQ8" s="372"/>
      <c r="NFR8" s="372"/>
      <c r="NFS8" s="372"/>
      <c r="NFT8" s="372"/>
      <c r="NFU8" s="372"/>
      <c r="NFV8" s="372"/>
      <c r="NFW8" s="372"/>
      <c r="NFX8" s="372"/>
      <c r="NFY8" s="372"/>
      <c r="NFZ8" s="372"/>
      <c r="NGA8" s="372"/>
      <c r="NGB8" s="372"/>
      <c r="NGC8" s="372"/>
      <c r="NGD8" s="372"/>
      <c r="NGE8" s="372"/>
      <c r="NGF8" s="372"/>
      <c r="NGG8" s="372"/>
      <c r="NGH8" s="372"/>
      <c r="NGI8" s="372"/>
      <c r="NGJ8" s="372"/>
      <c r="NGK8" s="372"/>
      <c r="NGL8" s="372"/>
      <c r="NGM8" s="372"/>
      <c r="NGN8" s="372"/>
      <c r="NGO8" s="372"/>
      <c r="NGP8" s="372"/>
      <c r="NGQ8" s="372"/>
      <c r="NGR8" s="372"/>
      <c r="NGS8" s="372"/>
      <c r="NGT8" s="372"/>
      <c r="NGU8" s="372"/>
      <c r="NGV8" s="372"/>
      <c r="NGW8" s="372"/>
      <c r="NGX8" s="372"/>
      <c r="NGY8" s="372"/>
      <c r="NGZ8" s="372"/>
      <c r="NHA8" s="372"/>
      <c r="NHB8" s="372"/>
      <c r="NHC8" s="372"/>
      <c r="NHD8" s="372"/>
      <c r="NHE8" s="372"/>
      <c r="NHF8" s="372"/>
      <c r="NHG8" s="372"/>
      <c r="NHH8" s="372"/>
      <c r="NHI8" s="372"/>
      <c r="NHJ8" s="372"/>
      <c r="NHK8" s="372"/>
      <c r="NHL8" s="372"/>
      <c r="NHM8" s="372"/>
      <c r="NHN8" s="372"/>
      <c r="NHO8" s="372"/>
      <c r="NHP8" s="372"/>
      <c r="NHQ8" s="372"/>
      <c r="NHR8" s="372"/>
      <c r="NHS8" s="372"/>
      <c r="NHT8" s="372"/>
      <c r="NHU8" s="372"/>
      <c r="NHV8" s="372"/>
      <c r="NHW8" s="372"/>
      <c r="NHX8" s="372"/>
      <c r="NHY8" s="372"/>
      <c r="NHZ8" s="372"/>
      <c r="NIA8" s="372"/>
      <c r="NIB8" s="372"/>
      <c r="NIC8" s="372"/>
      <c r="NID8" s="372"/>
      <c r="NIE8" s="372"/>
      <c r="NIF8" s="372"/>
      <c r="NIG8" s="372"/>
      <c r="NIH8" s="372"/>
      <c r="NII8" s="372"/>
      <c r="NIJ8" s="372"/>
      <c r="NIK8" s="372"/>
      <c r="NIL8" s="372"/>
      <c r="NIM8" s="372"/>
      <c r="NIN8" s="372"/>
      <c r="NIO8" s="372"/>
      <c r="NIP8" s="372"/>
      <c r="NIQ8" s="372"/>
      <c r="NIR8" s="372"/>
      <c r="NIS8" s="372"/>
      <c r="NIT8" s="372"/>
      <c r="NIU8" s="372"/>
      <c r="NIV8" s="372"/>
      <c r="NIW8" s="372"/>
      <c r="NIX8" s="372"/>
      <c r="NIY8" s="372"/>
      <c r="NIZ8" s="372"/>
      <c r="NJA8" s="372"/>
      <c r="NJB8" s="372"/>
      <c r="NJC8" s="372"/>
      <c r="NJD8" s="372"/>
      <c r="NJE8" s="372"/>
      <c r="NJF8" s="372"/>
      <c r="NJG8" s="372"/>
      <c r="NJH8" s="372"/>
      <c r="NJI8" s="372"/>
      <c r="NJJ8" s="372"/>
      <c r="NJK8" s="372"/>
      <c r="NJL8" s="372"/>
      <c r="NJM8" s="372"/>
      <c r="NJN8" s="372"/>
      <c r="NJO8" s="372"/>
      <c r="NJP8" s="372"/>
      <c r="NJQ8" s="372"/>
      <c r="NJR8" s="372"/>
      <c r="NJS8" s="372"/>
      <c r="NJT8" s="372"/>
      <c r="NJU8" s="372"/>
      <c r="NJV8" s="372"/>
      <c r="NJW8" s="372"/>
      <c r="NJX8" s="372"/>
      <c r="NJY8" s="372"/>
      <c r="NJZ8" s="372"/>
      <c r="NKA8" s="372"/>
      <c r="NKB8" s="372"/>
      <c r="NKC8" s="372"/>
      <c r="NKD8" s="372"/>
      <c r="NKE8" s="372"/>
      <c r="NKF8" s="372"/>
      <c r="NKG8" s="372"/>
      <c r="NKH8" s="372"/>
      <c r="NKI8" s="372"/>
      <c r="NKJ8" s="372"/>
      <c r="NKK8" s="372"/>
      <c r="NKL8" s="372"/>
      <c r="NKM8" s="372"/>
      <c r="NKN8" s="372"/>
      <c r="NKO8" s="372"/>
      <c r="NKP8" s="372"/>
      <c r="NKQ8" s="372"/>
      <c r="NKR8" s="372"/>
      <c r="NKS8" s="372"/>
      <c r="NKT8" s="372"/>
      <c r="NKU8" s="372"/>
      <c r="NKV8" s="372"/>
      <c r="NKW8" s="372"/>
      <c r="NKX8" s="372"/>
      <c r="NKY8" s="372"/>
      <c r="NKZ8" s="372"/>
      <c r="NLA8" s="372"/>
      <c r="NLB8" s="372"/>
      <c r="NLC8" s="372"/>
      <c r="NLD8" s="372"/>
      <c r="NLE8" s="372"/>
      <c r="NLF8" s="372"/>
      <c r="NLG8" s="372"/>
      <c r="NLH8" s="372"/>
      <c r="NLI8" s="372"/>
      <c r="NLJ8" s="372"/>
      <c r="NLK8" s="372"/>
      <c r="NLL8" s="372"/>
      <c r="NLM8" s="372"/>
      <c r="NLN8" s="372"/>
      <c r="NLO8" s="372"/>
      <c r="NLP8" s="372"/>
      <c r="NLQ8" s="372"/>
      <c r="NLR8" s="372"/>
      <c r="NLS8" s="372"/>
      <c r="NLT8" s="372"/>
      <c r="NLU8" s="372"/>
      <c r="NLV8" s="372"/>
      <c r="NLW8" s="372"/>
      <c r="NLX8" s="372"/>
      <c r="NLY8" s="372"/>
      <c r="NLZ8" s="372"/>
      <c r="NMA8" s="372"/>
      <c r="NMB8" s="372"/>
      <c r="NMC8" s="372"/>
      <c r="NMD8" s="372"/>
      <c r="NME8" s="372"/>
      <c r="NMF8" s="372"/>
      <c r="NMG8" s="372"/>
      <c r="NMH8" s="372"/>
      <c r="NMI8" s="372"/>
      <c r="NMJ8" s="372"/>
      <c r="NMK8" s="372"/>
      <c r="NML8" s="372"/>
      <c r="NMM8" s="372"/>
      <c r="NMN8" s="372"/>
      <c r="NMO8" s="372"/>
      <c r="NMP8" s="372"/>
      <c r="NMQ8" s="372"/>
      <c r="NMR8" s="372"/>
      <c r="NMS8" s="372"/>
      <c r="NMT8" s="372"/>
      <c r="NMU8" s="372"/>
      <c r="NMV8" s="372"/>
      <c r="NMW8" s="372"/>
      <c r="NMX8" s="372"/>
      <c r="NMY8" s="372"/>
      <c r="NMZ8" s="372"/>
      <c r="NNA8" s="372"/>
      <c r="NNB8" s="372"/>
      <c r="NNC8" s="372"/>
      <c r="NND8" s="372"/>
      <c r="NNE8" s="372"/>
      <c r="NNF8" s="372"/>
      <c r="NNG8" s="372"/>
      <c r="NNH8" s="372"/>
      <c r="NNI8" s="372"/>
      <c r="NNJ8" s="372"/>
      <c r="NNK8" s="372"/>
      <c r="NNL8" s="372"/>
      <c r="NNM8" s="372"/>
      <c r="NNN8" s="372"/>
      <c r="NNO8" s="372"/>
      <c r="NNP8" s="372"/>
      <c r="NNQ8" s="372"/>
      <c r="NNR8" s="372"/>
      <c r="NNS8" s="372"/>
      <c r="NNT8" s="372"/>
      <c r="NNU8" s="372"/>
      <c r="NNV8" s="372"/>
      <c r="NNW8" s="372"/>
      <c r="NNX8" s="372"/>
      <c r="NNY8" s="372"/>
      <c r="NNZ8" s="372"/>
      <c r="NOA8" s="372"/>
      <c r="NOB8" s="372"/>
      <c r="NOC8" s="372"/>
      <c r="NOD8" s="372"/>
      <c r="NOE8" s="372"/>
      <c r="NOF8" s="372"/>
      <c r="NOG8" s="372"/>
      <c r="NOH8" s="372"/>
      <c r="NOI8" s="372"/>
      <c r="NOJ8" s="372"/>
      <c r="NOK8" s="372"/>
      <c r="NOL8" s="372"/>
      <c r="NOM8" s="372"/>
      <c r="NON8" s="372"/>
      <c r="NOO8" s="372"/>
      <c r="NOP8" s="372"/>
      <c r="NOQ8" s="372"/>
      <c r="NOR8" s="372"/>
      <c r="NOS8" s="372"/>
      <c r="NOT8" s="372"/>
      <c r="NOU8" s="372"/>
      <c r="NOV8" s="372"/>
      <c r="NOW8" s="372"/>
      <c r="NOX8" s="372"/>
      <c r="NOY8" s="372"/>
      <c r="NOZ8" s="372"/>
      <c r="NPA8" s="372"/>
      <c r="NPB8" s="372"/>
      <c r="NPC8" s="372"/>
      <c r="NPD8" s="372"/>
      <c r="NPE8" s="372"/>
      <c r="NPF8" s="372"/>
      <c r="NPG8" s="372"/>
      <c r="NPH8" s="372"/>
      <c r="NPI8" s="372"/>
      <c r="NPJ8" s="372"/>
      <c r="NPK8" s="372"/>
      <c r="NPL8" s="372"/>
      <c r="NPM8" s="372"/>
      <c r="NPN8" s="372"/>
      <c r="NPO8" s="372"/>
      <c r="NPP8" s="372"/>
      <c r="NPQ8" s="372"/>
      <c r="NPR8" s="372"/>
      <c r="NPS8" s="372"/>
      <c r="NPT8" s="372"/>
      <c r="NPU8" s="372"/>
      <c r="NPV8" s="372"/>
      <c r="NPW8" s="372"/>
      <c r="NPX8" s="372"/>
      <c r="NPY8" s="372"/>
      <c r="NPZ8" s="372"/>
      <c r="NQA8" s="372"/>
      <c r="NQB8" s="372"/>
      <c r="NQC8" s="372"/>
      <c r="NQD8" s="372"/>
      <c r="NQE8" s="372"/>
      <c r="NQF8" s="372"/>
      <c r="NQG8" s="372"/>
      <c r="NQH8" s="372"/>
      <c r="NQI8" s="372"/>
      <c r="NQJ8" s="372"/>
      <c r="NQK8" s="372"/>
      <c r="NQL8" s="372"/>
      <c r="NQM8" s="372"/>
      <c r="NQN8" s="372"/>
      <c r="NQO8" s="372"/>
      <c r="NQP8" s="372"/>
      <c r="NQQ8" s="372"/>
      <c r="NQR8" s="372"/>
      <c r="NQS8" s="372"/>
      <c r="NQT8" s="372"/>
      <c r="NQU8" s="372"/>
      <c r="NQV8" s="372"/>
      <c r="NQW8" s="372"/>
      <c r="NQX8" s="372"/>
      <c r="NQY8" s="372"/>
      <c r="NQZ8" s="372"/>
      <c r="NRA8" s="372"/>
      <c r="NRB8" s="372"/>
      <c r="NRC8" s="372"/>
      <c r="NRD8" s="372"/>
      <c r="NRE8" s="372"/>
      <c r="NRF8" s="372"/>
      <c r="NRG8" s="372"/>
      <c r="NRH8" s="372"/>
      <c r="NRI8" s="372"/>
      <c r="NRJ8" s="372"/>
      <c r="NRK8" s="372"/>
      <c r="NRL8" s="372"/>
      <c r="NRM8" s="372"/>
      <c r="NRN8" s="372"/>
      <c r="NRO8" s="372"/>
      <c r="NRP8" s="372"/>
      <c r="NRQ8" s="372"/>
      <c r="NRR8" s="372"/>
      <c r="NRS8" s="372"/>
      <c r="NRT8" s="372"/>
      <c r="NRU8" s="372"/>
      <c r="NRV8" s="372"/>
      <c r="NRW8" s="372"/>
      <c r="NRX8" s="372"/>
      <c r="NRY8" s="372"/>
      <c r="NRZ8" s="372"/>
      <c r="NSA8" s="372"/>
      <c r="NSB8" s="372"/>
      <c r="NSC8" s="372"/>
      <c r="NSD8" s="372"/>
      <c r="NSE8" s="372"/>
      <c r="NSF8" s="372"/>
      <c r="NSG8" s="372"/>
      <c r="NSH8" s="372"/>
      <c r="NSI8" s="372"/>
      <c r="NSJ8" s="372"/>
      <c r="NSK8" s="372"/>
      <c r="NSL8" s="372"/>
      <c r="NSM8" s="372"/>
      <c r="NSN8" s="372"/>
      <c r="NSO8" s="372"/>
      <c r="NSP8" s="372"/>
      <c r="NSQ8" s="372"/>
      <c r="NSR8" s="372"/>
      <c r="NSS8" s="372"/>
      <c r="NST8" s="372"/>
      <c r="NSU8" s="372"/>
      <c r="NSV8" s="372"/>
      <c r="NSW8" s="372"/>
      <c r="NSX8" s="372"/>
      <c r="NSY8" s="372"/>
      <c r="NSZ8" s="372"/>
      <c r="NTA8" s="372"/>
      <c r="NTB8" s="372"/>
      <c r="NTC8" s="372"/>
      <c r="NTD8" s="372"/>
      <c r="NTE8" s="372"/>
      <c r="NTF8" s="372"/>
      <c r="NTG8" s="372"/>
      <c r="NTH8" s="372"/>
      <c r="NTI8" s="372"/>
      <c r="NTJ8" s="372"/>
      <c r="NTK8" s="372"/>
      <c r="NTL8" s="372"/>
      <c r="NTM8" s="372"/>
      <c r="NTN8" s="372"/>
      <c r="NTO8" s="372"/>
      <c r="NTP8" s="372"/>
      <c r="NTQ8" s="372"/>
      <c r="NTR8" s="372"/>
      <c r="NTS8" s="372"/>
      <c r="NTT8" s="372"/>
      <c r="NTU8" s="372"/>
      <c r="NTV8" s="372"/>
      <c r="NTW8" s="372"/>
      <c r="NTX8" s="372"/>
      <c r="NTY8" s="372"/>
      <c r="NTZ8" s="372"/>
      <c r="NUA8" s="372"/>
      <c r="NUB8" s="372"/>
      <c r="NUC8" s="372"/>
      <c r="NUD8" s="372"/>
      <c r="NUE8" s="372"/>
      <c r="NUF8" s="372"/>
      <c r="NUG8" s="372"/>
      <c r="NUH8" s="372"/>
      <c r="NUI8" s="372"/>
      <c r="NUJ8" s="372"/>
      <c r="NUK8" s="372"/>
      <c r="NUL8" s="372"/>
      <c r="NUM8" s="372"/>
      <c r="NUN8" s="372"/>
      <c r="NUO8" s="372"/>
      <c r="NUP8" s="372"/>
      <c r="NUQ8" s="372"/>
      <c r="NUR8" s="372"/>
      <c r="NUS8" s="372"/>
      <c r="NUT8" s="372"/>
      <c r="NUU8" s="372"/>
      <c r="NUV8" s="372"/>
      <c r="NUW8" s="372"/>
      <c r="NUX8" s="372"/>
      <c r="NUY8" s="372"/>
      <c r="NUZ8" s="372"/>
      <c r="NVA8" s="372"/>
      <c r="NVB8" s="372"/>
      <c r="NVC8" s="372"/>
      <c r="NVD8" s="372"/>
      <c r="NVE8" s="372"/>
      <c r="NVF8" s="372"/>
      <c r="NVG8" s="372"/>
      <c r="NVH8" s="372"/>
      <c r="NVI8" s="372"/>
      <c r="NVJ8" s="372"/>
      <c r="NVK8" s="372"/>
      <c r="NVL8" s="372"/>
      <c r="NVM8" s="372"/>
      <c r="NVN8" s="372"/>
      <c r="NVO8" s="372"/>
      <c r="NVP8" s="372"/>
      <c r="NVQ8" s="372"/>
      <c r="NVR8" s="372"/>
      <c r="NVS8" s="372"/>
      <c r="NVT8" s="372"/>
      <c r="NVU8" s="372"/>
      <c r="NVV8" s="372"/>
      <c r="NVW8" s="372"/>
      <c r="NVX8" s="372"/>
      <c r="NVY8" s="372"/>
      <c r="NVZ8" s="372"/>
      <c r="NWA8" s="372"/>
      <c r="NWB8" s="372"/>
      <c r="NWC8" s="372"/>
      <c r="NWD8" s="372"/>
      <c r="NWE8" s="372"/>
      <c r="NWF8" s="372"/>
      <c r="NWG8" s="372"/>
      <c r="NWH8" s="372"/>
      <c r="NWI8" s="372"/>
      <c r="NWJ8" s="372"/>
      <c r="NWK8" s="372"/>
      <c r="NWL8" s="372"/>
      <c r="NWM8" s="372"/>
      <c r="NWN8" s="372"/>
      <c r="NWO8" s="372"/>
      <c r="NWP8" s="372"/>
      <c r="NWQ8" s="372"/>
      <c r="NWR8" s="372"/>
      <c r="NWS8" s="372"/>
      <c r="NWT8" s="372"/>
      <c r="NWU8" s="372"/>
      <c r="NWV8" s="372"/>
      <c r="NWW8" s="372"/>
      <c r="NWX8" s="372"/>
      <c r="NWY8" s="372"/>
      <c r="NWZ8" s="372"/>
      <c r="NXA8" s="372"/>
      <c r="NXB8" s="372"/>
      <c r="NXC8" s="372"/>
      <c r="NXD8" s="372"/>
      <c r="NXE8" s="372"/>
      <c r="NXF8" s="372"/>
      <c r="NXG8" s="372"/>
      <c r="NXH8" s="372"/>
      <c r="NXI8" s="372"/>
      <c r="NXJ8" s="372"/>
      <c r="NXK8" s="372"/>
      <c r="NXL8" s="372"/>
      <c r="NXM8" s="372"/>
      <c r="NXN8" s="372"/>
      <c r="NXO8" s="372"/>
      <c r="NXP8" s="372"/>
      <c r="NXQ8" s="372"/>
      <c r="NXR8" s="372"/>
      <c r="NXS8" s="372"/>
      <c r="NXT8" s="372"/>
      <c r="NXU8" s="372"/>
      <c r="NXV8" s="372"/>
      <c r="NXW8" s="372"/>
      <c r="NXX8" s="372"/>
      <c r="NXY8" s="372"/>
      <c r="NXZ8" s="372"/>
      <c r="NYA8" s="372"/>
      <c r="NYB8" s="372"/>
      <c r="NYC8" s="372"/>
      <c r="NYD8" s="372"/>
      <c r="NYE8" s="372"/>
      <c r="NYF8" s="372"/>
      <c r="NYG8" s="372"/>
      <c r="NYH8" s="372"/>
      <c r="NYI8" s="372"/>
      <c r="NYJ8" s="372"/>
      <c r="NYK8" s="372"/>
      <c r="NYL8" s="372"/>
      <c r="NYM8" s="372"/>
      <c r="NYN8" s="372"/>
      <c r="NYO8" s="372"/>
      <c r="NYP8" s="372"/>
      <c r="NYQ8" s="372"/>
      <c r="NYR8" s="372"/>
      <c r="NYS8" s="372"/>
      <c r="NYT8" s="372"/>
      <c r="NYU8" s="372"/>
      <c r="NYV8" s="372"/>
      <c r="NYW8" s="372"/>
      <c r="NYX8" s="372"/>
      <c r="NYY8" s="372"/>
      <c r="NYZ8" s="372"/>
      <c r="NZA8" s="372"/>
      <c r="NZB8" s="372"/>
      <c r="NZC8" s="372"/>
      <c r="NZD8" s="372"/>
      <c r="NZE8" s="372"/>
      <c r="NZF8" s="372"/>
      <c r="NZG8" s="372"/>
      <c r="NZH8" s="372"/>
      <c r="NZI8" s="372"/>
      <c r="NZJ8" s="372"/>
      <c r="NZK8" s="372"/>
      <c r="NZL8" s="372"/>
      <c r="NZM8" s="372"/>
      <c r="NZN8" s="372"/>
      <c r="NZO8" s="372"/>
      <c r="NZP8" s="372"/>
      <c r="NZQ8" s="372"/>
      <c r="NZR8" s="372"/>
      <c r="NZS8" s="372"/>
      <c r="NZT8" s="372"/>
      <c r="NZU8" s="372"/>
      <c r="NZV8" s="372"/>
      <c r="NZW8" s="372"/>
      <c r="NZX8" s="372"/>
      <c r="NZY8" s="372"/>
      <c r="NZZ8" s="372"/>
      <c r="OAA8" s="372"/>
      <c r="OAB8" s="372"/>
      <c r="OAC8" s="372"/>
      <c r="OAD8" s="372"/>
      <c r="OAE8" s="372"/>
      <c r="OAF8" s="372"/>
      <c r="OAG8" s="372"/>
      <c r="OAH8" s="372"/>
      <c r="OAI8" s="372"/>
      <c r="OAJ8" s="372"/>
      <c r="OAK8" s="372"/>
      <c r="OAL8" s="372"/>
      <c r="OAM8" s="372"/>
      <c r="OAN8" s="372"/>
      <c r="OAO8" s="372"/>
      <c r="OAP8" s="372"/>
      <c r="OAQ8" s="372"/>
      <c r="OAR8" s="372"/>
      <c r="OAS8" s="372"/>
      <c r="OAT8" s="372"/>
      <c r="OAU8" s="372"/>
      <c r="OAV8" s="372"/>
      <c r="OAW8" s="372"/>
      <c r="OAX8" s="372"/>
      <c r="OAY8" s="372"/>
      <c r="OAZ8" s="372"/>
      <c r="OBA8" s="372"/>
      <c r="OBB8" s="372"/>
      <c r="OBC8" s="372"/>
      <c r="OBD8" s="372"/>
      <c r="OBE8" s="372"/>
      <c r="OBF8" s="372"/>
      <c r="OBG8" s="372"/>
      <c r="OBH8" s="372"/>
      <c r="OBI8" s="372"/>
      <c r="OBJ8" s="372"/>
      <c r="OBK8" s="372"/>
      <c r="OBL8" s="372"/>
      <c r="OBM8" s="372"/>
      <c r="OBN8" s="372"/>
      <c r="OBO8" s="372"/>
      <c r="OBP8" s="372"/>
      <c r="OBQ8" s="372"/>
      <c r="OBR8" s="372"/>
      <c r="OBS8" s="372"/>
      <c r="OBT8" s="372"/>
      <c r="OBU8" s="372"/>
      <c r="OBV8" s="372"/>
      <c r="OBW8" s="372"/>
      <c r="OBX8" s="372"/>
      <c r="OBY8" s="372"/>
      <c r="OBZ8" s="372"/>
      <c r="OCA8" s="372"/>
      <c r="OCB8" s="372"/>
      <c r="OCC8" s="372"/>
      <c r="OCD8" s="372"/>
      <c r="OCE8" s="372"/>
      <c r="OCF8" s="372"/>
      <c r="OCG8" s="372"/>
      <c r="OCH8" s="372"/>
      <c r="OCI8" s="372"/>
      <c r="OCJ8" s="372"/>
      <c r="OCK8" s="372"/>
      <c r="OCL8" s="372"/>
      <c r="OCM8" s="372"/>
      <c r="OCN8" s="372"/>
      <c r="OCO8" s="372"/>
      <c r="OCP8" s="372"/>
      <c r="OCQ8" s="372"/>
      <c r="OCR8" s="372"/>
      <c r="OCS8" s="372"/>
      <c r="OCT8" s="372"/>
      <c r="OCU8" s="372"/>
      <c r="OCV8" s="372"/>
      <c r="OCW8" s="372"/>
      <c r="OCX8" s="372"/>
      <c r="OCY8" s="372"/>
      <c r="OCZ8" s="372"/>
      <c r="ODA8" s="372"/>
      <c r="ODB8" s="372"/>
      <c r="ODC8" s="372"/>
      <c r="ODD8" s="372"/>
      <c r="ODE8" s="372"/>
      <c r="ODF8" s="372"/>
      <c r="ODG8" s="372"/>
      <c r="ODH8" s="372"/>
      <c r="ODI8" s="372"/>
      <c r="ODJ8" s="372"/>
      <c r="ODK8" s="372"/>
      <c r="ODL8" s="372"/>
      <c r="ODM8" s="372"/>
      <c r="ODN8" s="372"/>
      <c r="ODO8" s="372"/>
      <c r="ODP8" s="372"/>
      <c r="ODQ8" s="372"/>
      <c r="ODR8" s="372"/>
      <c r="ODS8" s="372"/>
      <c r="ODT8" s="372"/>
      <c r="ODU8" s="372"/>
      <c r="ODV8" s="372"/>
      <c r="ODW8" s="372"/>
      <c r="ODX8" s="372"/>
      <c r="ODY8" s="372"/>
      <c r="ODZ8" s="372"/>
      <c r="OEA8" s="372"/>
      <c r="OEB8" s="372"/>
      <c r="OEC8" s="372"/>
      <c r="OED8" s="372"/>
      <c r="OEE8" s="372"/>
      <c r="OEF8" s="372"/>
      <c r="OEG8" s="372"/>
      <c r="OEH8" s="372"/>
      <c r="OEI8" s="372"/>
      <c r="OEJ8" s="372"/>
      <c r="OEK8" s="372"/>
      <c r="OEL8" s="372"/>
      <c r="OEM8" s="372"/>
      <c r="OEN8" s="372"/>
      <c r="OEO8" s="372"/>
      <c r="OEP8" s="372"/>
      <c r="OEQ8" s="372"/>
      <c r="OER8" s="372"/>
      <c r="OES8" s="372"/>
      <c r="OET8" s="372"/>
      <c r="OEU8" s="372"/>
      <c r="OEV8" s="372"/>
      <c r="OEW8" s="372"/>
      <c r="OEX8" s="372"/>
      <c r="OEY8" s="372"/>
      <c r="OEZ8" s="372"/>
      <c r="OFA8" s="372"/>
      <c r="OFB8" s="372"/>
      <c r="OFC8" s="372"/>
      <c r="OFD8" s="372"/>
      <c r="OFE8" s="372"/>
      <c r="OFF8" s="372"/>
      <c r="OFG8" s="372"/>
      <c r="OFH8" s="372"/>
      <c r="OFI8" s="372"/>
      <c r="OFJ8" s="372"/>
      <c r="OFK8" s="372"/>
      <c r="OFL8" s="372"/>
      <c r="OFM8" s="372"/>
      <c r="OFN8" s="372"/>
      <c r="OFO8" s="372"/>
      <c r="OFP8" s="372"/>
      <c r="OFQ8" s="372"/>
      <c r="OFR8" s="372"/>
      <c r="OFS8" s="372"/>
      <c r="OFT8" s="372"/>
      <c r="OFU8" s="372"/>
      <c r="OFV8" s="372"/>
      <c r="OFW8" s="372"/>
      <c r="OFX8" s="372"/>
      <c r="OFY8" s="372"/>
      <c r="OFZ8" s="372"/>
      <c r="OGA8" s="372"/>
      <c r="OGB8" s="372"/>
      <c r="OGC8" s="372"/>
      <c r="OGD8" s="372"/>
      <c r="OGE8" s="372"/>
      <c r="OGF8" s="372"/>
      <c r="OGG8" s="372"/>
      <c r="OGH8" s="372"/>
      <c r="OGI8" s="372"/>
      <c r="OGJ8" s="372"/>
      <c r="OGK8" s="372"/>
      <c r="OGL8" s="372"/>
      <c r="OGM8" s="372"/>
      <c r="OGN8" s="372"/>
      <c r="OGO8" s="372"/>
      <c r="OGP8" s="372"/>
      <c r="OGQ8" s="372"/>
      <c r="OGR8" s="372"/>
      <c r="OGS8" s="372"/>
      <c r="OGT8" s="372"/>
      <c r="OGU8" s="372"/>
      <c r="OGV8" s="372"/>
      <c r="OGW8" s="372"/>
      <c r="OGX8" s="372"/>
      <c r="OGY8" s="372"/>
      <c r="OGZ8" s="372"/>
      <c r="OHA8" s="372"/>
      <c r="OHB8" s="372"/>
      <c r="OHC8" s="372"/>
      <c r="OHD8" s="372"/>
      <c r="OHE8" s="372"/>
      <c r="OHF8" s="372"/>
      <c r="OHG8" s="372"/>
      <c r="OHH8" s="372"/>
      <c r="OHI8" s="372"/>
      <c r="OHJ8" s="372"/>
      <c r="OHK8" s="372"/>
      <c r="OHL8" s="372"/>
      <c r="OHM8" s="372"/>
      <c r="OHN8" s="372"/>
      <c r="OHO8" s="372"/>
      <c r="OHP8" s="372"/>
      <c r="OHQ8" s="372"/>
      <c r="OHR8" s="372"/>
      <c r="OHS8" s="372"/>
      <c r="OHT8" s="372"/>
      <c r="OHU8" s="372"/>
      <c r="OHV8" s="372"/>
      <c r="OHW8" s="372"/>
      <c r="OHX8" s="372"/>
      <c r="OHY8" s="372"/>
      <c r="OHZ8" s="372"/>
      <c r="OIA8" s="372"/>
      <c r="OIB8" s="372"/>
      <c r="OIC8" s="372"/>
      <c r="OID8" s="372"/>
      <c r="OIE8" s="372"/>
      <c r="OIF8" s="372"/>
      <c r="OIG8" s="372"/>
      <c r="OIH8" s="372"/>
      <c r="OII8" s="372"/>
      <c r="OIJ8" s="372"/>
      <c r="OIK8" s="372"/>
      <c r="OIL8" s="372"/>
      <c r="OIM8" s="372"/>
      <c r="OIN8" s="372"/>
      <c r="OIO8" s="372"/>
      <c r="OIP8" s="372"/>
      <c r="OIQ8" s="372"/>
      <c r="OIR8" s="372"/>
      <c r="OIS8" s="372"/>
      <c r="OIT8" s="372"/>
      <c r="OIU8" s="372"/>
      <c r="OIV8" s="372"/>
      <c r="OIW8" s="372"/>
      <c r="OIX8" s="372"/>
      <c r="OIY8" s="372"/>
      <c r="OIZ8" s="372"/>
      <c r="OJA8" s="372"/>
      <c r="OJB8" s="372"/>
      <c r="OJC8" s="372"/>
      <c r="OJD8" s="372"/>
      <c r="OJE8" s="372"/>
      <c r="OJF8" s="372"/>
      <c r="OJG8" s="372"/>
      <c r="OJH8" s="372"/>
      <c r="OJI8" s="372"/>
      <c r="OJJ8" s="372"/>
      <c r="OJK8" s="372"/>
      <c r="OJL8" s="372"/>
      <c r="OJM8" s="372"/>
      <c r="OJN8" s="372"/>
      <c r="OJO8" s="372"/>
      <c r="OJP8" s="372"/>
      <c r="OJQ8" s="372"/>
      <c r="OJR8" s="372"/>
      <c r="OJS8" s="372"/>
      <c r="OJT8" s="372"/>
      <c r="OJU8" s="372"/>
      <c r="OJV8" s="372"/>
      <c r="OJW8" s="372"/>
      <c r="OJX8" s="372"/>
      <c r="OJY8" s="372"/>
      <c r="OJZ8" s="372"/>
      <c r="OKA8" s="372"/>
      <c r="OKB8" s="372"/>
      <c r="OKC8" s="372"/>
      <c r="OKD8" s="372"/>
      <c r="OKE8" s="372"/>
      <c r="OKF8" s="372"/>
      <c r="OKG8" s="372"/>
      <c r="OKH8" s="372"/>
      <c r="OKI8" s="372"/>
      <c r="OKJ8" s="372"/>
      <c r="OKK8" s="372"/>
      <c r="OKL8" s="372"/>
      <c r="OKM8" s="372"/>
      <c r="OKN8" s="372"/>
      <c r="OKO8" s="372"/>
      <c r="OKP8" s="372"/>
      <c r="OKQ8" s="372"/>
      <c r="OKR8" s="372"/>
      <c r="OKS8" s="372"/>
      <c r="OKT8" s="372"/>
      <c r="OKU8" s="372"/>
      <c r="OKV8" s="372"/>
      <c r="OKW8" s="372"/>
      <c r="OKX8" s="372"/>
      <c r="OKY8" s="372"/>
      <c r="OKZ8" s="372"/>
      <c r="OLA8" s="372"/>
      <c r="OLB8" s="372"/>
      <c r="OLC8" s="372"/>
      <c r="OLD8" s="372"/>
      <c r="OLE8" s="372"/>
      <c r="OLF8" s="372"/>
      <c r="OLG8" s="372"/>
      <c r="OLH8" s="372"/>
      <c r="OLI8" s="372"/>
      <c r="OLJ8" s="372"/>
      <c r="OLK8" s="372"/>
      <c r="OLL8" s="372"/>
      <c r="OLM8" s="372"/>
      <c r="OLN8" s="372"/>
      <c r="OLO8" s="372"/>
      <c r="OLP8" s="372"/>
      <c r="OLQ8" s="372"/>
      <c r="OLR8" s="372"/>
      <c r="OLS8" s="372"/>
      <c r="OLT8" s="372"/>
      <c r="OLU8" s="372"/>
      <c r="OLV8" s="372"/>
      <c r="OLW8" s="372"/>
      <c r="OLX8" s="372"/>
      <c r="OLY8" s="372"/>
      <c r="OLZ8" s="372"/>
      <c r="OMA8" s="372"/>
      <c r="OMB8" s="372"/>
      <c r="OMC8" s="372"/>
      <c r="OMD8" s="372"/>
      <c r="OME8" s="372"/>
      <c r="OMF8" s="372"/>
      <c r="OMG8" s="372"/>
      <c r="OMH8" s="372"/>
      <c r="OMI8" s="372"/>
      <c r="OMJ8" s="372"/>
      <c r="OMK8" s="372"/>
      <c r="OML8" s="372"/>
      <c r="OMM8" s="372"/>
      <c r="OMN8" s="372"/>
      <c r="OMO8" s="372"/>
      <c r="OMP8" s="372"/>
      <c r="OMQ8" s="372"/>
      <c r="OMR8" s="372"/>
      <c r="OMS8" s="372"/>
      <c r="OMT8" s="372"/>
      <c r="OMU8" s="372"/>
      <c r="OMV8" s="372"/>
      <c r="OMW8" s="372"/>
      <c r="OMX8" s="372"/>
      <c r="OMY8" s="372"/>
      <c r="OMZ8" s="372"/>
      <c r="ONA8" s="372"/>
      <c r="ONB8" s="372"/>
      <c r="ONC8" s="372"/>
      <c r="OND8" s="372"/>
      <c r="ONE8" s="372"/>
      <c r="ONF8" s="372"/>
      <c r="ONG8" s="372"/>
      <c r="ONH8" s="372"/>
      <c r="ONI8" s="372"/>
      <c r="ONJ8" s="372"/>
      <c r="ONK8" s="372"/>
      <c r="ONL8" s="372"/>
      <c r="ONM8" s="372"/>
      <c r="ONN8" s="372"/>
      <c r="ONO8" s="372"/>
      <c r="ONP8" s="372"/>
      <c r="ONQ8" s="372"/>
      <c r="ONR8" s="372"/>
      <c r="ONS8" s="372"/>
      <c r="ONT8" s="372"/>
      <c r="ONU8" s="372"/>
      <c r="ONV8" s="372"/>
      <c r="ONW8" s="372"/>
      <c r="ONX8" s="372"/>
      <c r="ONY8" s="372"/>
      <c r="ONZ8" s="372"/>
      <c r="OOA8" s="372"/>
      <c r="OOB8" s="372"/>
      <c r="OOC8" s="372"/>
      <c r="OOD8" s="372"/>
      <c r="OOE8" s="372"/>
      <c r="OOF8" s="372"/>
      <c r="OOG8" s="372"/>
      <c r="OOH8" s="372"/>
      <c r="OOI8" s="372"/>
      <c r="OOJ8" s="372"/>
      <c r="OOK8" s="372"/>
      <c r="OOL8" s="372"/>
      <c r="OOM8" s="372"/>
      <c r="OON8" s="372"/>
      <c r="OOO8" s="372"/>
      <c r="OOP8" s="372"/>
      <c r="OOQ8" s="372"/>
      <c r="OOR8" s="372"/>
      <c r="OOS8" s="372"/>
      <c r="OOT8" s="372"/>
      <c r="OOU8" s="372"/>
      <c r="OOV8" s="372"/>
      <c r="OOW8" s="372"/>
      <c r="OOX8" s="372"/>
      <c r="OOY8" s="372"/>
      <c r="OOZ8" s="372"/>
      <c r="OPA8" s="372"/>
      <c r="OPB8" s="372"/>
      <c r="OPC8" s="372"/>
      <c r="OPD8" s="372"/>
      <c r="OPE8" s="372"/>
      <c r="OPF8" s="372"/>
      <c r="OPG8" s="372"/>
      <c r="OPH8" s="372"/>
      <c r="OPI8" s="372"/>
      <c r="OPJ8" s="372"/>
      <c r="OPK8" s="372"/>
      <c r="OPL8" s="372"/>
      <c r="OPM8" s="372"/>
      <c r="OPN8" s="372"/>
      <c r="OPO8" s="372"/>
      <c r="OPP8" s="372"/>
      <c r="OPQ8" s="372"/>
      <c r="OPR8" s="372"/>
      <c r="OPS8" s="372"/>
      <c r="OPT8" s="372"/>
      <c r="OPU8" s="372"/>
      <c r="OPV8" s="372"/>
      <c r="OPW8" s="372"/>
      <c r="OPX8" s="372"/>
      <c r="OPY8" s="372"/>
      <c r="OPZ8" s="372"/>
      <c r="OQA8" s="372"/>
      <c r="OQB8" s="372"/>
      <c r="OQC8" s="372"/>
      <c r="OQD8" s="372"/>
      <c r="OQE8" s="372"/>
      <c r="OQF8" s="372"/>
      <c r="OQG8" s="372"/>
      <c r="OQH8" s="372"/>
      <c r="OQI8" s="372"/>
      <c r="OQJ8" s="372"/>
      <c r="OQK8" s="372"/>
      <c r="OQL8" s="372"/>
      <c r="OQM8" s="372"/>
      <c r="OQN8" s="372"/>
      <c r="OQO8" s="372"/>
      <c r="OQP8" s="372"/>
      <c r="OQQ8" s="372"/>
      <c r="OQR8" s="372"/>
      <c r="OQS8" s="372"/>
      <c r="OQT8" s="372"/>
      <c r="OQU8" s="372"/>
      <c r="OQV8" s="372"/>
      <c r="OQW8" s="372"/>
      <c r="OQX8" s="372"/>
      <c r="OQY8" s="372"/>
      <c r="OQZ8" s="372"/>
      <c r="ORA8" s="372"/>
      <c r="ORB8" s="372"/>
      <c r="ORC8" s="372"/>
      <c r="ORD8" s="372"/>
      <c r="ORE8" s="372"/>
      <c r="ORF8" s="372"/>
      <c r="ORG8" s="372"/>
      <c r="ORH8" s="372"/>
      <c r="ORI8" s="372"/>
      <c r="ORJ8" s="372"/>
      <c r="ORK8" s="372"/>
      <c r="ORL8" s="372"/>
      <c r="ORM8" s="372"/>
      <c r="ORN8" s="372"/>
      <c r="ORO8" s="372"/>
      <c r="ORP8" s="372"/>
      <c r="ORQ8" s="372"/>
      <c r="ORR8" s="372"/>
      <c r="ORS8" s="372"/>
      <c r="ORT8" s="372"/>
      <c r="ORU8" s="372"/>
      <c r="ORV8" s="372"/>
      <c r="ORW8" s="372"/>
      <c r="ORX8" s="372"/>
      <c r="ORY8" s="372"/>
      <c r="ORZ8" s="372"/>
      <c r="OSA8" s="372"/>
      <c r="OSB8" s="372"/>
      <c r="OSC8" s="372"/>
      <c r="OSD8" s="372"/>
      <c r="OSE8" s="372"/>
      <c r="OSF8" s="372"/>
      <c r="OSG8" s="372"/>
      <c r="OSH8" s="372"/>
      <c r="OSI8" s="372"/>
      <c r="OSJ8" s="372"/>
      <c r="OSK8" s="372"/>
      <c r="OSL8" s="372"/>
      <c r="OSM8" s="372"/>
      <c r="OSN8" s="372"/>
      <c r="OSO8" s="372"/>
      <c r="OSP8" s="372"/>
      <c r="OSQ8" s="372"/>
      <c r="OSR8" s="372"/>
      <c r="OSS8" s="372"/>
      <c r="OST8" s="372"/>
      <c r="OSU8" s="372"/>
      <c r="OSV8" s="372"/>
      <c r="OSW8" s="372"/>
      <c r="OSX8" s="372"/>
      <c r="OSY8" s="372"/>
      <c r="OSZ8" s="372"/>
      <c r="OTA8" s="372"/>
      <c r="OTB8" s="372"/>
      <c r="OTC8" s="372"/>
      <c r="OTD8" s="372"/>
      <c r="OTE8" s="372"/>
      <c r="OTF8" s="372"/>
      <c r="OTG8" s="372"/>
      <c r="OTH8" s="372"/>
      <c r="OTI8" s="372"/>
      <c r="OTJ8" s="372"/>
      <c r="OTK8" s="372"/>
      <c r="OTL8" s="372"/>
      <c r="OTM8" s="372"/>
      <c r="OTN8" s="372"/>
      <c r="OTO8" s="372"/>
      <c r="OTP8" s="372"/>
      <c r="OTQ8" s="372"/>
      <c r="OTR8" s="372"/>
      <c r="OTS8" s="372"/>
      <c r="OTT8" s="372"/>
      <c r="OTU8" s="372"/>
      <c r="OTV8" s="372"/>
      <c r="OTW8" s="372"/>
      <c r="OTX8" s="372"/>
      <c r="OTY8" s="372"/>
      <c r="OTZ8" s="372"/>
      <c r="OUA8" s="372"/>
      <c r="OUB8" s="372"/>
      <c r="OUC8" s="372"/>
      <c r="OUD8" s="372"/>
      <c r="OUE8" s="372"/>
      <c r="OUF8" s="372"/>
      <c r="OUG8" s="372"/>
      <c r="OUH8" s="372"/>
      <c r="OUI8" s="372"/>
      <c r="OUJ8" s="372"/>
      <c r="OUK8" s="372"/>
      <c r="OUL8" s="372"/>
      <c r="OUM8" s="372"/>
      <c r="OUN8" s="372"/>
      <c r="OUO8" s="372"/>
      <c r="OUP8" s="372"/>
      <c r="OUQ8" s="372"/>
      <c r="OUR8" s="372"/>
      <c r="OUS8" s="372"/>
      <c r="OUT8" s="372"/>
      <c r="OUU8" s="372"/>
      <c r="OUV8" s="372"/>
      <c r="OUW8" s="372"/>
      <c r="OUX8" s="372"/>
      <c r="OUY8" s="372"/>
      <c r="OUZ8" s="372"/>
      <c r="OVA8" s="372"/>
      <c r="OVB8" s="372"/>
      <c r="OVC8" s="372"/>
      <c r="OVD8" s="372"/>
      <c r="OVE8" s="372"/>
      <c r="OVF8" s="372"/>
      <c r="OVG8" s="372"/>
      <c r="OVH8" s="372"/>
      <c r="OVI8" s="372"/>
      <c r="OVJ8" s="372"/>
      <c r="OVK8" s="372"/>
      <c r="OVL8" s="372"/>
      <c r="OVM8" s="372"/>
      <c r="OVN8" s="372"/>
      <c r="OVO8" s="372"/>
      <c r="OVP8" s="372"/>
      <c r="OVQ8" s="372"/>
      <c r="OVR8" s="372"/>
      <c r="OVS8" s="372"/>
      <c r="OVT8" s="372"/>
      <c r="OVU8" s="372"/>
      <c r="OVV8" s="372"/>
      <c r="OVW8" s="372"/>
      <c r="OVX8" s="372"/>
      <c r="OVY8" s="372"/>
      <c r="OVZ8" s="372"/>
      <c r="OWA8" s="372"/>
      <c r="OWB8" s="372"/>
      <c r="OWC8" s="372"/>
      <c r="OWD8" s="372"/>
      <c r="OWE8" s="372"/>
      <c r="OWF8" s="372"/>
      <c r="OWG8" s="372"/>
      <c r="OWH8" s="372"/>
      <c r="OWI8" s="372"/>
      <c r="OWJ8" s="372"/>
      <c r="OWK8" s="372"/>
      <c r="OWL8" s="372"/>
      <c r="OWM8" s="372"/>
      <c r="OWN8" s="372"/>
      <c r="OWO8" s="372"/>
      <c r="OWP8" s="372"/>
      <c r="OWQ8" s="372"/>
      <c r="OWR8" s="372"/>
      <c r="OWS8" s="372"/>
      <c r="OWT8" s="372"/>
      <c r="OWU8" s="372"/>
      <c r="OWV8" s="372"/>
      <c r="OWW8" s="372"/>
      <c r="OWX8" s="372"/>
      <c r="OWY8" s="372"/>
      <c r="OWZ8" s="372"/>
      <c r="OXA8" s="372"/>
      <c r="OXB8" s="372"/>
      <c r="OXC8" s="372"/>
      <c r="OXD8" s="372"/>
      <c r="OXE8" s="372"/>
      <c r="OXF8" s="372"/>
      <c r="OXG8" s="372"/>
      <c r="OXH8" s="372"/>
      <c r="OXI8" s="372"/>
      <c r="OXJ8" s="372"/>
      <c r="OXK8" s="372"/>
      <c r="OXL8" s="372"/>
      <c r="OXM8" s="372"/>
      <c r="OXN8" s="372"/>
      <c r="OXO8" s="372"/>
      <c r="OXP8" s="372"/>
      <c r="OXQ8" s="372"/>
      <c r="OXR8" s="372"/>
      <c r="OXS8" s="372"/>
      <c r="OXT8" s="372"/>
      <c r="OXU8" s="372"/>
      <c r="OXV8" s="372"/>
      <c r="OXW8" s="372"/>
      <c r="OXX8" s="372"/>
      <c r="OXY8" s="372"/>
      <c r="OXZ8" s="372"/>
      <c r="OYA8" s="372"/>
      <c r="OYB8" s="372"/>
      <c r="OYC8" s="372"/>
      <c r="OYD8" s="372"/>
      <c r="OYE8" s="372"/>
      <c r="OYF8" s="372"/>
      <c r="OYG8" s="372"/>
      <c r="OYH8" s="372"/>
      <c r="OYI8" s="372"/>
      <c r="OYJ8" s="372"/>
      <c r="OYK8" s="372"/>
      <c r="OYL8" s="372"/>
      <c r="OYM8" s="372"/>
      <c r="OYN8" s="372"/>
      <c r="OYO8" s="372"/>
      <c r="OYP8" s="372"/>
      <c r="OYQ8" s="372"/>
      <c r="OYR8" s="372"/>
      <c r="OYS8" s="372"/>
      <c r="OYT8" s="372"/>
      <c r="OYU8" s="372"/>
      <c r="OYV8" s="372"/>
      <c r="OYW8" s="372"/>
      <c r="OYX8" s="372"/>
      <c r="OYY8" s="372"/>
      <c r="OYZ8" s="372"/>
      <c r="OZA8" s="372"/>
      <c r="OZB8" s="372"/>
      <c r="OZC8" s="372"/>
      <c r="OZD8" s="372"/>
      <c r="OZE8" s="372"/>
      <c r="OZF8" s="372"/>
      <c r="OZG8" s="372"/>
      <c r="OZH8" s="372"/>
      <c r="OZI8" s="372"/>
      <c r="OZJ8" s="372"/>
      <c r="OZK8" s="372"/>
      <c r="OZL8" s="372"/>
      <c r="OZM8" s="372"/>
      <c r="OZN8" s="372"/>
      <c r="OZO8" s="372"/>
      <c r="OZP8" s="372"/>
      <c r="OZQ8" s="372"/>
      <c r="OZR8" s="372"/>
      <c r="OZS8" s="372"/>
      <c r="OZT8" s="372"/>
      <c r="OZU8" s="372"/>
      <c r="OZV8" s="372"/>
      <c r="OZW8" s="372"/>
      <c r="OZX8" s="372"/>
      <c r="OZY8" s="372"/>
      <c r="OZZ8" s="372"/>
      <c r="PAA8" s="372"/>
      <c r="PAB8" s="372"/>
      <c r="PAC8" s="372"/>
      <c r="PAD8" s="372"/>
      <c r="PAE8" s="372"/>
      <c r="PAF8" s="372"/>
      <c r="PAG8" s="372"/>
      <c r="PAH8" s="372"/>
      <c r="PAI8" s="372"/>
      <c r="PAJ8" s="372"/>
      <c r="PAK8" s="372"/>
      <c r="PAL8" s="372"/>
      <c r="PAM8" s="372"/>
      <c r="PAN8" s="372"/>
      <c r="PAO8" s="372"/>
      <c r="PAP8" s="372"/>
      <c r="PAQ8" s="372"/>
      <c r="PAR8" s="372"/>
      <c r="PAS8" s="372"/>
      <c r="PAT8" s="372"/>
      <c r="PAU8" s="372"/>
      <c r="PAV8" s="372"/>
      <c r="PAW8" s="372"/>
      <c r="PAX8" s="372"/>
      <c r="PAY8" s="372"/>
      <c r="PAZ8" s="372"/>
      <c r="PBA8" s="372"/>
      <c r="PBB8" s="372"/>
      <c r="PBC8" s="372"/>
      <c r="PBD8" s="372"/>
      <c r="PBE8" s="372"/>
      <c r="PBF8" s="372"/>
      <c r="PBG8" s="372"/>
      <c r="PBH8" s="372"/>
      <c r="PBI8" s="372"/>
      <c r="PBJ8" s="372"/>
      <c r="PBK8" s="372"/>
      <c r="PBL8" s="372"/>
      <c r="PBM8" s="372"/>
      <c r="PBN8" s="372"/>
      <c r="PBO8" s="372"/>
      <c r="PBP8" s="372"/>
      <c r="PBQ8" s="372"/>
      <c r="PBR8" s="372"/>
      <c r="PBS8" s="372"/>
      <c r="PBT8" s="372"/>
      <c r="PBU8" s="372"/>
      <c r="PBV8" s="372"/>
      <c r="PBW8" s="372"/>
      <c r="PBX8" s="372"/>
      <c r="PBY8" s="372"/>
      <c r="PBZ8" s="372"/>
      <c r="PCA8" s="372"/>
      <c r="PCB8" s="372"/>
      <c r="PCC8" s="372"/>
      <c r="PCD8" s="372"/>
      <c r="PCE8" s="372"/>
      <c r="PCF8" s="372"/>
      <c r="PCG8" s="372"/>
      <c r="PCH8" s="372"/>
      <c r="PCI8" s="372"/>
      <c r="PCJ8" s="372"/>
      <c r="PCK8" s="372"/>
      <c r="PCL8" s="372"/>
      <c r="PCM8" s="372"/>
      <c r="PCN8" s="372"/>
      <c r="PCO8" s="372"/>
      <c r="PCP8" s="372"/>
      <c r="PCQ8" s="372"/>
      <c r="PCR8" s="372"/>
      <c r="PCS8" s="372"/>
      <c r="PCT8" s="372"/>
      <c r="PCU8" s="372"/>
      <c r="PCV8" s="372"/>
      <c r="PCW8" s="372"/>
      <c r="PCX8" s="372"/>
      <c r="PCY8" s="372"/>
      <c r="PCZ8" s="372"/>
      <c r="PDA8" s="372"/>
      <c r="PDB8" s="372"/>
      <c r="PDC8" s="372"/>
      <c r="PDD8" s="372"/>
      <c r="PDE8" s="372"/>
      <c r="PDF8" s="372"/>
      <c r="PDG8" s="372"/>
      <c r="PDH8" s="372"/>
      <c r="PDI8" s="372"/>
      <c r="PDJ8" s="372"/>
      <c r="PDK8" s="372"/>
      <c r="PDL8" s="372"/>
      <c r="PDM8" s="372"/>
      <c r="PDN8" s="372"/>
      <c r="PDO8" s="372"/>
      <c r="PDP8" s="372"/>
      <c r="PDQ8" s="372"/>
      <c r="PDR8" s="372"/>
      <c r="PDS8" s="372"/>
      <c r="PDT8" s="372"/>
      <c r="PDU8" s="372"/>
      <c r="PDV8" s="372"/>
      <c r="PDW8" s="372"/>
      <c r="PDX8" s="372"/>
      <c r="PDY8" s="372"/>
      <c r="PDZ8" s="372"/>
      <c r="PEA8" s="372"/>
      <c r="PEB8" s="372"/>
      <c r="PEC8" s="372"/>
      <c r="PED8" s="372"/>
      <c r="PEE8" s="372"/>
      <c r="PEF8" s="372"/>
      <c r="PEG8" s="372"/>
      <c r="PEH8" s="372"/>
      <c r="PEI8" s="372"/>
      <c r="PEJ8" s="372"/>
      <c r="PEK8" s="372"/>
      <c r="PEL8" s="372"/>
      <c r="PEM8" s="372"/>
      <c r="PEN8" s="372"/>
      <c r="PEO8" s="372"/>
      <c r="PEP8" s="372"/>
      <c r="PEQ8" s="372"/>
      <c r="PER8" s="372"/>
      <c r="PES8" s="372"/>
      <c r="PET8" s="372"/>
      <c r="PEU8" s="372"/>
      <c r="PEV8" s="372"/>
      <c r="PEW8" s="372"/>
      <c r="PEX8" s="372"/>
      <c r="PEY8" s="372"/>
      <c r="PEZ8" s="372"/>
      <c r="PFA8" s="372"/>
      <c r="PFB8" s="372"/>
      <c r="PFC8" s="372"/>
      <c r="PFD8" s="372"/>
      <c r="PFE8" s="372"/>
      <c r="PFF8" s="372"/>
      <c r="PFG8" s="372"/>
      <c r="PFH8" s="372"/>
      <c r="PFI8" s="372"/>
      <c r="PFJ8" s="372"/>
      <c r="PFK8" s="372"/>
      <c r="PFL8" s="372"/>
      <c r="PFM8" s="372"/>
      <c r="PFN8" s="372"/>
      <c r="PFO8" s="372"/>
      <c r="PFP8" s="372"/>
      <c r="PFQ8" s="372"/>
      <c r="PFR8" s="372"/>
      <c r="PFS8" s="372"/>
      <c r="PFT8" s="372"/>
      <c r="PFU8" s="372"/>
      <c r="PFV8" s="372"/>
      <c r="PFW8" s="372"/>
      <c r="PFX8" s="372"/>
      <c r="PFY8" s="372"/>
      <c r="PFZ8" s="372"/>
      <c r="PGA8" s="372"/>
      <c r="PGB8" s="372"/>
      <c r="PGC8" s="372"/>
      <c r="PGD8" s="372"/>
      <c r="PGE8" s="372"/>
      <c r="PGF8" s="372"/>
      <c r="PGG8" s="372"/>
      <c r="PGH8" s="372"/>
      <c r="PGI8" s="372"/>
      <c r="PGJ8" s="372"/>
      <c r="PGK8" s="372"/>
      <c r="PGL8" s="372"/>
      <c r="PGM8" s="372"/>
      <c r="PGN8" s="372"/>
      <c r="PGO8" s="372"/>
      <c r="PGP8" s="372"/>
      <c r="PGQ8" s="372"/>
      <c r="PGR8" s="372"/>
      <c r="PGS8" s="372"/>
      <c r="PGT8" s="372"/>
      <c r="PGU8" s="372"/>
      <c r="PGV8" s="372"/>
      <c r="PGW8" s="372"/>
      <c r="PGX8" s="372"/>
      <c r="PGY8" s="372"/>
      <c r="PGZ8" s="372"/>
      <c r="PHA8" s="372"/>
      <c r="PHB8" s="372"/>
      <c r="PHC8" s="372"/>
      <c r="PHD8" s="372"/>
      <c r="PHE8" s="372"/>
      <c r="PHF8" s="372"/>
      <c r="PHG8" s="372"/>
      <c r="PHH8" s="372"/>
      <c r="PHI8" s="372"/>
      <c r="PHJ8" s="372"/>
      <c r="PHK8" s="372"/>
      <c r="PHL8" s="372"/>
      <c r="PHM8" s="372"/>
      <c r="PHN8" s="372"/>
      <c r="PHO8" s="372"/>
      <c r="PHP8" s="372"/>
      <c r="PHQ8" s="372"/>
      <c r="PHR8" s="372"/>
      <c r="PHS8" s="372"/>
      <c r="PHT8" s="372"/>
      <c r="PHU8" s="372"/>
      <c r="PHV8" s="372"/>
      <c r="PHW8" s="372"/>
      <c r="PHX8" s="372"/>
      <c r="PHY8" s="372"/>
      <c r="PHZ8" s="372"/>
      <c r="PIA8" s="372"/>
      <c r="PIB8" s="372"/>
      <c r="PIC8" s="372"/>
      <c r="PID8" s="372"/>
      <c r="PIE8" s="372"/>
      <c r="PIF8" s="372"/>
      <c r="PIG8" s="372"/>
      <c r="PIH8" s="372"/>
      <c r="PII8" s="372"/>
      <c r="PIJ8" s="372"/>
      <c r="PIK8" s="372"/>
      <c r="PIL8" s="372"/>
      <c r="PIM8" s="372"/>
      <c r="PIN8" s="372"/>
      <c r="PIO8" s="372"/>
      <c r="PIP8" s="372"/>
      <c r="PIQ8" s="372"/>
      <c r="PIR8" s="372"/>
      <c r="PIS8" s="372"/>
      <c r="PIT8" s="372"/>
      <c r="PIU8" s="372"/>
      <c r="PIV8" s="372"/>
      <c r="PIW8" s="372"/>
      <c r="PIX8" s="372"/>
      <c r="PIY8" s="372"/>
      <c r="PIZ8" s="372"/>
      <c r="PJA8" s="372"/>
      <c r="PJB8" s="372"/>
      <c r="PJC8" s="372"/>
      <c r="PJD8" s="372"/>
      <c r="PJE8" s="372"/>
      <c r="PJF8" s="372"/>
      <c r="PJG8" s="372"/>
      <c r="PJH8" s="372"/>
      <c r="PJI8" s="372"/>
      <c r="PJJ8" s="372"/>
      <c r="PJK8" s="372"/>
      <c r="PJL8" s="372"/>
      <c r="PJM8" s="372"/>
      <c r="PJN8" s="372"/>
      <c r="PJO8" s="372"/>
      <c r="PJP8" s="372"/>
      <c r="PJQ8" s="372"/>
      <c r="PJR8" s="372"/>
      <c r="PJS8" s="372"/>
      <c r="PJT8" s="372"/>
      <c r="PJU8" s="372"/>
      <c r="PJV8" s="372"/>
      <c r="PJW8" s="372"/>
      <c r="PJX8" s="372"/>
      <c r="PJY8" s="372"/>
      <c r="PJZ8" s="372"/>
      <c r="PKA8" s="372"/>
      <c r="PKB8" s="372"/>
      <c r="PKC8" s="372"/>
      <c r="PKD8" s="372"/>
      <c r="PKE8" s="372"/>
      <c r="PKF8" s="372"/>
      <c r="PKG8" s="372"/>
      <c r="PKH8" s="372"/>
      <c r="PKI8" s="372"/>
      <c r="PKJ8" s="372"/>
      <c r="PKK8" s="372"/>
      <c r="PKL8" s="372"/>
      <c r="PKM8" s="372"/>
      <c r="PKN8" s="372"/>
      <c r="PKO8" s="372"/>
      <c r="PKP8" s="372"/>
      <c r="PKQ8" s="372"/>
      <c r="PKR8" s="372"/>
      <c r="PKS8" s="372"/>
      <c r="PKT8" s="372"/>
      <c r="PKU8" s="372"/>
      <c r="PKV8" s="372"/>
      <c r="PKW8" s="372"/>
      <c r="PKX8" s="372"/>
      <c r="PKY8" s="372"/>
      <c r="PKZ8" s="372"/>
      <c r="PLA8" s="372"/>
      <c r="PLB8" s="372"/>
      <c r="PLC8" s="372"/>
      <c r="PLD8" s="372"/>
      <c r="PLE8" s="372"/>
      <c r="PLF8" s="372"/>
      <c r="PLG8" s="372"/>
      <c r="PLH8" s="372"/>
      <c r="PLI8" s="372"/>
      <c r="PLJ8" s="372"/>
      <c r="PLK8" s="372"/>
      <c r="PLL8" s="372"/>
      <c r="PLM8" s="372"/>
      <c r="PLN8" s="372"/>
      <c r="PLO8" s="372"/>
      <c r="PLP8" s="372"/>
      <c r="PLQ8" s="372"/>
      <c r="PLR8" s="372"/>
      <c r="PLS8" s="372"/>
      <c r="PLT8" s="372"/>
      <c r="PLU8" s="372"/>
      <c r="PLV8" s="372"/>
      <c r="PLW8" s="372"/>
      <c r="PLX8" s="372"/>
      <c r="PLY8" s="372"/>
      <c r="PLZ8" s="372"/>
      <c r="PMA8" s="372"/>
      <c r="PMB8" s="372"/>
      <c r="PMC8" s="372"/>
      <c r="PMD8" s="372"/>
      <c r="PME8" s="372"/>
      <c r="PMF8" s="372"/>
      <c r="PMG8" s="372"/>
      <c r="PMH8" s="372"/>
      <c r="PMI8" s="372"/>
      <c r="PMJ8" s="372"/>
      <c r="PMK8" s="372"/>
      <c r="PML8" s="372"/>
      <c r="PMM8" s="372"/>
      <c r="PMN8" s="372"/>
      <c r="PMO8" s="372"/>
      <c r="PMP8" s="372"/>
      <c r="PMQ8" s="372"/>
      <c r="PMR8" s="372"/>
      <c r="PMS8" s="372"/>
      <c r="PMT8" s="372"/>
      <c r="PMU8" s="372"/>
      <c r="PMV8" s="372"/>
      <c r="PMW8" s="372"/>
      <c r="PMX8" s="372"/>
      <c r="PMY8" s="372"/>
      <c r="PMZ8" s="372"/>
      <c r="PNA8" s="372"/>
      <c r="PNB8" s="372"/>
      <c r="PNC8" s="372"/>
      <c r="PND8" s="372"/>
      <c r="PNE8" s="372"/>
      <c r="PNF8" s="372"/>
      <c r="PNG8" s="372"/>
      <c r="PNH8" s="372"/>
      <c r="PNI8" s="372"/>
      <c r="PNJ8" s="372"/>
      <c r="PNK8" s="372"/>
      <c r="PNL8" s="372"/>
      <c r="PNM8" s="372"/>
      <c r="PNN8" s="372"/>
      <c r="PNO8" s="372"/>
      <c r="PNP8" s="372"/>
      <c r="PNQ8" s="372"/>
      <c r="PNR8" s="372"/>
      <c r="PNS8" s="372"/>
      <c r="PNT8" s="372"/>
      <c r="PNU8" s="372"/>
      <c r="PNV8" s="372"/>
      <c r="PNW8" s="372"/>
      <c r="PNX8" s="372"/>
      <c r="PNY8" s="372"/>
      <c r="PNZ8" s="372"/>
      <c r="POA8" s="372"/>
      <c r="POB8" s="372"/>
      <c r="POC8" s="372"/>
      <c r="POD8" s="372"/>
      <c r="POE8" s="372"/>
      <c r="POF8" s="372"/>
      <c r="POG8" s="372"/>
      <c r="POH8" s="372"/>
      <c r="POI8" s="372"/>
      <c r="POJ8" s="372"/>
      <c r="POK8" s="372"/>
      <c r="POL8" s="372"/>
      <c r="POM8" s="372"/>
      <c r="PON8" s="372"/>
      <c r="POO8" s="372"/>
      <c r="POP8" s="372"/>
      <c r="POQ8" s="372"/>
      <c r="POR8" s="372"/>
      <c r="POS8" s="372"/>
      <c r="POT8" s="372"/>
      <c r="POU8" s="372"/>
      <c r="POV8" s="372"/>
      <c r="POW8" s="372"/>
      <c r="POX8" s="372"/>
      <c r="POY8" s="372"/>
      <c r="POZ8" s="372"/>
      <c r="PPA8" s="372"/>
      <c r="PPB8" s="372"/>
      <c r="PPC8" s="372"/>
      <c r="PPD8" s="372"/>
      <c r="PPE8" s="372"/>
      <c r="PPF8" s="372"/>
      <c r="PPG8" s="372"/>
      <c r="PPH8" s="372"/>
      <c r="PPI8" s="372"/>
      <c r="PPJ8" s="372"/>
      <c r="PPK8" s="372"/>
      <c r="PPL8" s="372"/>
      <c r="PPM8" s="372"/>
      <c r="PPN8" s="372"/>
      <c r="PPO8" s="372"/>
      <c r="PPP8" s="372"/>
      <c r="PPQ8" s="372"/>
      <c r="PPR8" s="372"/>
      <c r="PPS8" s="372"/>
      <c r="PPT8" s="372"/>
      <c r="PPU8" s="372"/>
      <c r="PPV8" s="372"/>
      <c r="PPW8" s="372"/>
      <c r="PPX8" s="372"/>
      <c r="PPY8" s="372"/>
      <c r="PPZ8" s="372"/>
      <c r="PQA8" s="372"/>
      <c r="PQB8" s="372"/>
      <c r="PQC8" s="372"/>
      <c r="PQD8" s="372"/>
      <c r="PQE8" s="372"/>
      <c r="PQF8" s="372"/>
      <c r="PQG8" s="372"/>
      <c r="PQH8" s="372"/>
      <c r="PQI8" s="372"/>
      <c r="PQJ8" s="372"/>
      <c r="PQK8" s="372"/>
      <c r="PQL8" s="372"/>
      <c r="PQM8" s="372"/>
      <c r="PQN8" s="372"/>
      <c r="PQO8" s="372"/>
      <c r="PQP8" s="372"/>
      <c r="PQQ8" s="372"/>
      <c r="PQR8" s="372"/>
      <c r="PQS8" s="372"/>
      <c r="PQT8" s="372"/>
      <c r="PQU8" s="372"/>
      <c r="PQV8" s="372"/>
      <c r="PQW8" s="372"/>
      <c r="PQX8" s="372"/>
      <c r="PQY8" s="372"/>
      <c r="PQZ8" s="372"/>
      <c r="PRA8" s="372"/>
      <c r="PRB8" s="372"/>
      <c r="PRC8" s="372"/>
      <c r="PRD8" s="372"/>
      <c r="PRE8" s="372"/>
      <c r="PRF8" s="372"/>
      <c r="PRG8" s="372"/>
      <c r="PRH8" s="372"/>
      <c r="PRI8" s="372"/>
      <c r="PRJ8" s="372"/>
      <c r="PRK8" s="372"/>
      <c r="PRL8" s="372"/>
      <c r="PRM8" s="372"/>
      <c r="PRN8" s="372"/>
      <c r="PRO8" s="372"/>
      <c r="PRP8" s="372"/>
      <c r="PRQ8" s="372"/>
      <c r="PRR8" s="372"/>
      <c r="PRS8" s="372"/>
      <c r="PRT8" s="372"/>
      <c r="PRU8" s="372"/>
      <c r="PRV8" s="372"/>
      <c r="PRW8" s="372"/>
      <c r="PRX8" s="372"/>
      <c r="PRY8" s="372"/>
      <c r="PRZ8" s="372"/>
      <c r="PSA8" s="372"/>
      <c r="PSB8" s="372"/>
      <c r="PSC8" s="372"/>
      <c r="PSD8" s="372"/>
      <c r="PSE8" s="372"/>
      <c r="PSF8" s="372"/>
      <c r="PSG8" s="372"/>
      <c r="PSH8" s="372"/>
      <c r="PSI8" s="372"/>
      <c r="PSJ8" s="372"/>
      <c r="PSK8" s="372"/>
      <c r="PSL8" s="372"/>
      <c r="PSM8" s="372"/>
      <c r="PSN8" s="372"/>
      <c r="PSO8" s="372"/>
      <c r="PSP8" s="372"/>
      <c r="PSQ8" s="372"/>
      <c r="PSR8" s="372"/>
      <c r="PSS8" s="372"/>
      <c r="PST8" s="372"/>
      <c r="PSU8" s="372"/>
      <c r="PSV8" s="372"/>
      <c r="PSW8" s="372"/>
      <c r="PSX8" s="372"/>
      <c r="PSY8" s="372"/>
      <c r="PSZ8" s="372"/>
      <c r="PTA8" s="372"/>
      <c r="PTB8" s="372"/>
      <c r="PTC8" s="372"/>
      <c r="PTD8" s="372"/>
      <c r="PTE8" s="372"/>
      <c r="PTF8" s="372"/>
      <c r="PTG8" s="372"/>
      <c r="PTH8" s="372"/>
      <c r="PTI8" s="372"/>
      <c r="PTJ8" s="372"/>
      <c r="PTK8" s="372"/>
      <c r="PTL8" s="372"/>
      <c r="PTM8" s="372"/>
      <c r="PTN8" s="372"/>
      <c r="PTO8" s="372"/>
      <c r="PTP8" s="372"/>
      <c r="PTQ8" s="372"/>
      <c r="PTR8" s="372"/>
      <c r="PTS8" s="372"/>
      <c r="PTT8" s="372"/>
      <c r="PTU8" s="372"/>
      <c r="PTV8" s="372"/>
      <c r="PTW8" s="372"/>
      <c r="PTX8" s="372"/>
      <c r="PTY8" s="372"/>
      <c r="PTZ8" s="372"/>
      <c r="PUA8" s="372"/>
      <c r="PUB8" s="372"/>
      <c r="PUC8" s="372"/>
      <c r="PUD8" s="372"/>
      <c r="PUE8" s="372"/>
      <c r="PUF8" s="372"/>
      <c r="PUG8" s="372"/>
      <c r="PUH8" s="372"/>
      <c r="PUI8" s="372"/>
      <c r="PUJ8" s="372"/>
      <c r="PUK8" s="372"/>
      <c r="PUL8" s="372"/>
      <c r="PUM8" s="372"/>
      <c r="PUN8" s="372"/>
      <c r="PUO8" s="372"/>
      <c r="PUP8" s="372"/>
      <c r="PUQ8" s="372"/>
      <c r="PUR8" s="372"/>
      <c r="PUS8" s="372"/>
      <c r="PUT8" s="372"/>
      <c r="PUU8" s="372"/>
      <c r="PUV8" s="372"/>
      <c r="PUW8" s="372"/>
      <c r="PUX8" s="372"/>
      <c r="PUY8" s="372"/>
      <c r="PUZ8" s="372"/>
      <c r="PVA8" s="372"/>
      <c r="PVB8" s="372"/>
      <c r="PVC8" s="372"/>
      <c r="PVD8" s="372"/>
      <c r="PVE8" s="372"/>
      <c r="PVF8" s="372"/>
      <c r="PVG8" s="372"/>
      <c r="PVH8" s="372"/>
      <c r="PVI8" s="372"/>
      <c r="PVJ8" s="372"/>
      <c r="PVK8" s="372"/>
      <c r="PVL8" s="372"/>
      <c r="PVM8" s="372"/>
      <c r="PVN8" s="372"/>
      <c r="PVO8" s="372"/>
      <c r="PVP8" s="372"/>
      <c r="PVQ8" s="372"/>
      <c r="PVR8" s="372"/>
      <c r="PVS8" s="372"/>
      <c r="PVT8" s="372"/>
      <c r="PVU8" s="372"/>
      <c r="PVV8" s="372"/>
      <c r="PVW8" s="372"/>
      <c r="PVX8" s="372"/>
      <c r="PVY8" s="372"/>
      <c r="PVZ8" s="372"/>
      <c r="PWA8" s="372"/>
      <c r="PWB8" s="372"/>
      <c r="PWC8" s="372"/>
      <c r="PWD8" s="372"/>
      <c r="PWE8" s="372"/>
      <c r="PWF8" s="372"/>
      <c r="PWG8" s="372"/>
      <c r="PWH8" s="372"/>
      <c r="PWI8" s="372"/>
      <c r="PWJ8" s="372"/>
      <c r="PWK8" s="372"/>
      <c r="PWL8" s="372"/>
      <c r="PWM8" s="372"/>
      <c r="PWN8" s="372"/>
      <c r="PWO8" s="372"/>
      <c r="PWP8" s="372"/>
      <c r="PWQ8" s="372"/>
      <c r="PWR8" s="372"/>
      <c r="PWS8" s="372"/>
      <c r="PWT8" s="372"/>
      <c r="PWU8" s="372"/>
      <c r="PWV8" s="372"/>
      <c r="PWW8" s="372"/>
      <c r="PWX8" s="372"/>
      <c r="PWY8" s="372"/>
      <c r="PWZ8" s="372"/>
      <c r="PXA8" s="372"/>
      <c r="PXB8" s="372"/>
      <c r="PXC8" s="372"/>
      <c r="PXD8" s="372"/>
      <c r="PXE8" s="372"/>
      <c r="PXF8" s="372"/>
      <c r="PXG8" s="372"/>
      <c r="PXH8" s="372"/>
      <c r="PXI8" s="372"/>
      <c r="PXJ8" s="372"/>
      <c r="PXK8" s="372"/>
      <c r="PXL8" s="372"/>
      <c r="PXM8" s="372"/>
      <c r="PXN8" s="372"/>
      <c r="PXO8" s="372"/>
      <c r="PXP8" s="372"/>
      <c r="PXQ8" s="372"/>
      <c r="PXR8" s="372"/>
      <c r="PXS8" s="372"/>
      <c r="PXT8" s="372"/>
      <c r="PXU8" s="372"/>
      <c r="PXV8" s="372"/>
      <c r="PXW8" s="372"/>
      <c r="PXX8" s="372"/>
      <c r="PXY8" s="372"/>
      <c r="PXZ8" s="372"/>
      <c r="PYA8" s="372"/>
      <c r="PYB8" s="372"/>
      <c r="PYC8" s="372"/>
      <c r="PYD8" s="372"/>
      <c r="PYE8" s="372"/>
      <c r="PYF8" s="372"/>
      <c r="PYG8" s="372"/>
      <c r="PYH8" s="372"/>
      <c r="PYI8" s="372"/>
      <c r="PYJ8" s="372"/>
      <c r="PYK8" s="372"/>
      <c r="PYL8" s="372"/>
      <c r="PYM8" s="372"/>
      <c r="PYN8" s="372"/>
      <c r="PYO8" s="372"/>
      <c r="PYP8" s="372"/>
      <c r="PYQ8" s="372"/>
      <c r="PYR8" s="372"/>
      <c r="PYS8" s="372"/>
      <c r="PYT8" s="372"/>
      <c r="PYU8" s="372"/>
      <c r="PYV8" s="372"/>
      <c r="PYW8" s="372"/>
      <c r="PYX8" s="372"/>
      <c r="PYY8" s="372"/>
      <c r="PYZ8" s="372"/>
      <c r="PZA8" s="372"/>
      <c r="PZB8" s="372"/>
      <c r="PZC8" s="372"/>
      <c r="PZD8" s="372"/>
      <c r="PZE8" s="372"/>
      <c r="PZF8" s="372"/>
      <c r="PZG8" s="372"/>
      <c r="PZH8" s="372"/>
      <c r="PZI8" s="372"/>
      <c r="PZJ8" s="372"/>
      <c r="PZK8" s="372"/>
      <c r="PZL8" s="372"/>
      <c r="PZM8" s="372"/>
      <c r="PZN8" s="372"/>
      <c r="PZO8" s="372"/>
      <c r="PZP8" s="372"/>
      <c r="PZQ8" s="372"/>
      <c r="PZR8" s="372"/>
      <c r="PZS8" s="372"/>
      <c r="PZT8" s="372"/>
      <c r="PZU8" s="372"/>
      <c r="PZV8" s="372"/>
      <c r="PZW8" s="372"/>
      <c r="PZX8" s="372"/>
      <c r="PZY8" s="372"/>
      <c r="PZZ8" s="372"/>
      <c r="QAA8" s="372"/>
      <c r="QAB8" s="372"/>
      <c r="QAC8" s="372"/>
      <c r="QAD8" s="372"/>
      <c r="QAE8" s="372"/>
      <c r="QAF8" s="372"/>
      <c r="QAG8" s="372"/>
      <c r="QAH8" s="372"/>
      <c r="QAI8" s="372"/>
      <c r="QAJ8" s="372"/>
      <c r="QAK8" s="372"/>
      <c r="QAL8" s="372"/>
      <c r="QAM8" s="372"/>
      <c r="QAN8" s="372"/>
      <c r="QAO8" s="372"/>
      <c r="QAP8" s="372"/>
      <c r="QAQ8" s="372"/>
      <c r="QAR8" s="372"/>
      <c r="QAS8" s="372"/>
      <c r="QAT8" s="372"/>
      <c r="QAU8" s="372"/>
      <c r="QAV8" s="372"/>
      <c r="QAW8" s="372"/>
      <c r="QAX8" s="372"/>
      <c r="QAY8" s="372"/>
      <c r="QAZ8" s="372"/>
      <c r="QBA8" s="372"/>
      <c r="QBB8" s="372"/>
      <c r="QBC8" s="372"/>
      <c r="QBD8" s="372"/>
      <c r="QBE8" s="372"/>
      <c r="QBF8" s="372"/>
      <c r="QBG8" s="372"/>
      <c r="QBH8" s="372"/>
      <c r="QBI8" s="372"/>
      <c r="QBJ8" s="372"/>
      <c r="QBK8" s="372"/>
      <c r="QBL8" s="372"/>
      <c r="QBM8" s="372"/>
      <c r="QBN8" s="372"/>
      <c r="QBO8" s="372"/>
      <c r="QBP8" s="372"/>
      <c r="QBQ8" s="372"/>
      <c r="QBR8" s="372"/>
      <c r="QBS8" s="372"/>
      <c r="QBT8" s="372"/>
      <c r="QBU8" s="372"/>
      <c r="QBV8" s="372"/>
      <c r="QBW8" s="372"/>
      <c r="QBX8" s="372"/>
      <c r="QBY8" s="372"/>
      <c r="QBZ8" s="372"/>
      <c r="QCA8" s="372"/>
      <c r="QCB8" s="372"/>
      <c r="QCC8" s="372"/>
      <c r="QCD8" s="372"/>
      <c r="QCE8" s="372"/>
      <c r="QCF8" s="372"/>
      <c r="QCG8" s="372"/>
      <c r="QCH8" s="372"/>
      <c r="QCI8" s="372"/>
      <c r="QCJ8" s="372"/>
      <c r="QCK8" s="372"/>
      <c r="QCL8" s="372"/>
      <c r="QCM8" s="372"/>
      <c r="QCN8" s="372"/>
      <c r="QCO8" s="372"/>
      <c r="QCP8" s="372"/>
      <c r="QCQ8" s="372"/>
      <c r="QCR8" s="372"/>
      <c r="QCS8" s="372"/>
      <c r="QCT8" s="372"/>
      <c r="QCU8" s="372"/>
      <c r="QCV8" s="372"/>
      <c r="QCW8" s="372"/>
      <c r="QCX8" s="372"/>
      <c r="QCY8" s="372"/>
      <c r="QCZ8" s="372"/>
      <c r="QDA8" s="372"/>
      <c r="QDB8" s="372"/>
      <c r="QDC8" s="372"/>
      <c r="QDD8" s="372"/>
      <c r="QDE8" s="372"/>
      <c r="QDF8" s="372"/>
      <c r="QDG8" s="372"/>
      <c r="QDH8" s="372"/>
      <c r="QDI8" s="372"/>
      <c r="QDJ8" s="372"/>
      <c r="QDK8" s="372"/>
      <c r="QDL8" s="372"/>
      <c r="QDM8" s="372"/>
      <c r="QDN8" s="372"/>
      <c r="QDO8" s="372"/>
      <c r="QDP8" s="372"/>
      <c r="QDQ8" s="372"/>
      <c r="QDR8" s="372"/>
      <c r="QDS8" s="372"/>
      <c r="QDT8" s="372"/>
      <c r="QDU8" s="372"/>
      <c r="QDV8" s="372"/>
      <c r="QDW8" s="372"/>
      <c r="QDX8" s="372"/>
      <c r="QDY8" s="372"/>
      <c r="QDZ8" s="372"/>
      <c r="QEA8" s="372"/>
      <c r="QEB8" s="372"/>
      <c r="QEC8" s="372"/>
      <c r="QED8" s="372"/>
      <c r="QEE8" s="372"/>
      <c r="QEF8" s="372"/>
      <c r="QEG8" s="372"/>
      <c r="QEH8" s="372"/>
      <c r="QEI8" s="372"/>
      <c r="QEJ8" s="372"/>
      <c r="QEK8" s="372"/>
      <c r="QEL8" s="372"/>
      <c r="QEM8" s="372"/>
      <c r="QEN8" s="372"/>
      <c r="QEO8" s="372"/>
      <c r="QEP8" s="372"/>
      <c r="QEQ8" s="372"/>
      <c r="QER8" s="372"/>
      <c r="QES8" s="372"/>
      <c r="QET8" s="372"/>
      <c r="QEU8" s="372"/>
      <c r="QEV8" s="372"/>
      <c r="QEW8" s="372"/>
      <c r="QEX8" s="372"/>
      <c r="QEY8" s="372"/>
      <c r="QEZ8" s="372"/>
      <c r="QFA8" s="372"/>
      <c r="QFB8" s="372"/>
      <c r="QFC8" s="372"/>
      <c r="QFD8" s="372"/>
      <c r="QFE8" s="372"/>
      <c r="QFF8" s="372"/>
      <c r="QFG8" s="372"/>
      <c r="QFH8" s="372"/>
      <c r="QFI8" s="372"/>
      <c r="QFJ8" s="372"/>
      <c r="QFK8" s="372"/>
      <c r="QFL8" s="372"/>
      <c r="QFM8" s="372"/>
      <c r="QFN8" s="372"/>
      <c r="QFO8" s="372"/>
      <c r="QFP8" s="372"/>
      <c r="QFQ8" s="372"/>
      <c r="QFR8" s="372"/>
      <c r="QFS8" s="372"/>
      <c r="QFT8" s="372"/>
      <c r="QFU8" s="372"/>
      <c r="QFV8" s="372"/>
      <c r="QFW8" s="372"/>
      <c r="QFX8" s="372"/>
      <c r="QFY8" s="372"/>
      <c r="QFZ8" s="372"/>
      <c r="QGA8" s="372"/>
      <c r="QGB8" s="372"/>
      <c r="QGC8" s="372"/>
      <c r="QGD8" s="372"/>
      <c r="QGE8" s="372"/>
      <c r="QGF8" s="372"/>
      <c r="QGG8" s="372"/>
      <c r="QGH8" s="372"/>
      <c r="QGI8" s="372"/>
      <c r="QGJ8" s="372"/>
      <c r="QGK8" s="372"/>
      <c r="QGL8" s="372"/>
      <c r="QGM8" s="372"/>
      <c r="QGN8" s="372"/>
      <c r="QGO8" s="372"/>
      <c r="QGP8" s="372"/>
      <c r="QGQ8" s="372"/>
      <c r="QGR8" s="372"/>
      <c r="QGS8" s="372"/>
      <c r="QGT8" s="372"/>
      <c r="QGU8" s="372"/>
      <c r="QGV8" s="372"/>
      <c r="QGW8" s="372"/>
      <c r="QGX8" s="372"/>
      <c r="QGY8" s="372"/>
      <c r="QGZ8" s="372"/>
      <c r="QHA8" s="372"/>
      <c r="QHB8" s="372"/>
      <c r="QHC8" s="372"/>
      <c r="QHD8" s="372"/>
      <c r="QHE8" s="372"/>
      <c r="QHF8" s="372"/>
      <c r="QHG8" s="372"/>
      <c r="QHH8" s="372"/>
      <c r="QHI8" s="372"/>
      <c r="QHJ8" s="372"/>
      <c r="QHK8" s="372"/>
      <c r="QHL8" s="372"/>
      <c r="QHM8" s="372"/>
      <c r="QHN8" s="372"/>
      <c r="QHO8" s="372"/>
      <c r="QHP8" s="372"/>
      <c r="QHQ8" s="372"/>
      <c r="QHR8" s="372"/>
      <c r="QHS8" s="372"/>
      <c r="QHT8" s="372"/>
      <c r="QHU8" s="372"/>
      <c r="QHV8" s="372"/>
      <c r="QHW8" s="372"/>
      <c r="QHX8" s="372"/>
      <c r="QHY8" s="372"/>
      <c r="QHZ8" s="372"/>
      <c r="QIA8" s="372"/>
      <c r="QIB8" s="372"/>
      <c r="QIC8" s="372"/>
      <c r="QID8" s="372"/>
      <c r="QIE8" s="372"/>
      <c r="QIF8" s="372"/>
      <c r="QIG8" s="372"/>
      <c r="QIH8" s="372"/>
      <c r="QII8" s="372"/>
      <c r="QIJ8" s="372"/>
      <c r="QIK8" s="372"/>
      <c r="QIL8" s="372"/>
      <c r="QIM8" s="372"/>
      <c r="QIN8" s="372"/>
      <c r="QIO8" s="372"/>
      <c r="QIP8" s="372"/>
      <c r="QIQ8" s="372"/>
      <c r="QIR8" s="372"/>
      <c r="QIS8" s="372"/>
      <c r="QIT8" s="372"/>
      <c r="QIU8" s="372"/>
      <c r="QIV8" s="372"/>
      <c r="QIW8" s="372"/>
      <c r="QIX8" s="372"/>
      <c r="QIY8" s="372"/>
      <c r="QIZ8" s="372"/>
      <c r="QJA8" s="372"/>
      <c r="QJB8" s="372"/>
      <c r="QJC8" s="372"/>
      <c r="QJD8" s="372"/>
      <c r="QJE8" s="372"/>
      <c r="QJF8" s="372"/>
      <c r="QJG8" s="372"/>
      <c r="QJH8" s="372"/>
      <c r="QJI8" s="372"/>
      <c r="QJJ8" s="372"/>
      <c r="QJK8" s="372"/>
      <c r="QJL8" s="372"/>
      <c r="QJM8" s="372"/>
      <c r="QJN8" s="372"/>
      <c r="QJO8" s="372"/>
      <c r="QJP8" s="372"/>
      <c r="QJQ8" s="372"/>
      <c r="QJR8" s="372"/>
      <c r="QJS8" s="372"/>
      <c r="QJT8" s="372"/>
      <c r="QJU8" s="372"/>
      <c r="QJV8" s="372"/>
      <c r="QJW8" s="372"/>
      <c r="QJX8" s="372"/>
      <c r="QJY8" s="372"/>
      <c r="QJZ8" s="372"/>
      <c r="QKA8" s="372"/>
      <c r="QKB8" s="372"/>
      <c r="QKC8" s="372"/>
      <c r="QKD8" s="372"/>
      <c r="QKE8" s="372"/>
      <c r="QKF8" s="372"/>
      <c r="QKG8" s="372"/>
      <c r="QKH8" s="372"/>
      <c r="QKI8" s="372"/>
      <c r="QKJ8" s="372"/>
      <c r="QKK8" s="372"/>
      <c r="QKL8" s="372"/>
      <c r="QKM8" s="372"/>
      <c r="QKN8" s="372"/>
      <c r="QKO8" s="372"/>
      <c r="QKP8" s="372"/>
      <c r="QKQ8" s="372"/>
      <c r="QKR8" s="372"/>
      <c r="QKS8" s="372"/>
      <c r="QKT8" s="372"/>
      <c r="QKU8" s="372"/>
      <c r="QKV8" s="372"/>
      <c r="QKW8" s="372"/>
      <c r="QKX8" s="372"/>
      <c r="QKY8" s="372"/>
      <c r="QKZ8" s="372"/>
      <c r="QLA8" s="372"/>
      <c r="QLB8" s="372"/>
      <c r="QLC8" s="372"/>
      <c r="QLD8" s="372"/>
      <c r="QLE8" s="372"/>
      <c r="QLF8" s="372"/>
      <c r="QLG8" s="372"/>
      <c r="QLH8" s="372"/>
      <c r="QLI8" s="372"/>
      <c r="QLJ8" s="372"/>
      <c r="QLK8" s="372"/>
      <c r="QLL8" s="372"/>
      <c r="QLM8" s="372"/>
      <c r="QLN8" s="372"/>
      <c r="QLO8" s="372"/>
      <c r="QLP8" s="372"/>
      <c r="QLQ8" s="372"/>
      <c r="QLR8" s="372"/>
      <c r="QLS8" s="372"/>
      <c r="QLT8" s="372"/>
      <c r="QLU8" s="372"/>
      <c r="QLV8" s="372"/>
      <c r="QLW8" s="372"/>
      <c r="QLX8" s="372"/>
      <c r="QLY8" s="372"/>
      <c r="QLZ8" s="372"/>
      <c r="QMA8" s="372"/>
      <c r="QMB8" s="372"/>
      <c r="QMC8" s="372"/>
      <c r="QMD8" s="372"/>
      <c r="QME8" s="372"/>
      <c r="QMF8" s="372"/>
      <c r="QMG8" s="372"/>
      <c r="QMH8" s="372"/>
      <c r="QMI8" s="372"/>
      <c r="QMJ8" s="372"/>
      <c r="QMK8" s="372"/>
      <c r="QML8" s="372"/>
      <c r="QMM8" s="372"/>
      <c r="QMN8" s="372"/>
      <c r="QMO8" s="372"/>
      <c r="QMP8" s="372"/>
      <c r="QMQ8" s="372"/>
      <c r="QMR8" s="372"/>
      <c r="QMS8" s="372"/>
      <c r="QMT8" s="372"/>
      <c r="QMU8" s="372"/>
      <c r="QMV8" s="372"/>
      <c r="QMW8" s="372"/>
      <c r="QMX8" s="372"/>
      <c r="QMY8" s="372"/>
      <c r="QMZ8" s="372"/>
      <c r="QNA8" s="372"/>
      <c r="QNB8" s="372"/>
      <c r="QNC8" s="372"/>
      <c r="QND8" s="372"/>
      <c r="QNE8" s="372"/>
      <c r="QNF8" s="372"/>
      <c r="QNG8" s="372"/>
      <c r="QNH8" s="372"/>
      <c r="QNI8" s="372"/>
      <c r="QNJ8" s="372"/>
      <c r="QNK8" s="372"/>
      <c r="QNL8" s="372"/>
      <c r="QNM8" s="372"/>
      <c r="QNN8" s="372"/>
      <c r="QNO8" s="372"/>
      <c r="QNP8" s="372"/>
      <c r="QNQ8" s="372"/>
      <c r="QNR8" s="372"/>
      <c r="QNS8" s="372"/>
      <c r="QNT8" s="372"/>
      <c r="QNU8" s="372"/>
      <c r="QNV8" s="372"/>
      <c r="QNW8" s="372"/>
      <c r="QNX8" s="372"/>
      <c r="QNY8" s="372"/>
      <c r="QNZ8" s="372"/>
      <c r="QOA8" s="372"/>
      <c r="QOB8" s="372"/>
      <c r="QOC8" s="372"/>
      <c r="QOD8" s="372"/>
      <c r="QOE8" s="372"/>
      <c r="QOF8" s="372"/>
      <c r="QOG8" s="372"/>
      <c r="QOH8" s="372"/>
      <c r="QOI8" s="372"/>
      <c r="QOJ8" s="372"/>
      <c r="QOK8" s="372"/>
      <c r="QOL8" s="372"/>
      <c r="QOM8" s="372"/>
      <c r="QON8" s="372"/>
      <c r="QOO8" s="372"/>
      <c r="QOP8" s="372"/>
      <c r="QOQ8" s="372"/>
      <c r="QOR8" s="372"/>
      <c r="QOS8" s="372"/>
      <c r="QOT8" s="372"/>
      <c r="QOU8" s="372"/>
      <c r="QOV8" s="372"/>
      <c r="QOW8" s="372"/>
      <c r="QOX8" s="372"/>
      <c r="QOY8" s="372"/>
      <c r="QOZ8" s="372"/>
      <c r="QPA8" s="372"/>
      <c r="QPB8" s="372"/>
      <c r="QPC8" s="372"/>
      <c r="QPD8" s="372"/>
      <c r="QPE8" s="372"/>
      <c r="QPF8" s="372"/>
      <c r="QPG8" s="372"/>
      <c r="QPH8" s="372"/>
      <c r="QPI8" s="372"/>
      <c r="QPJ8" s="372"/>
      <c r="QPK8" s="372"/>
      <c r="QPL8" s="372"/>
      <c r="QPM8" s="372"/>
      <c r="QPN8" s="372"/>
      <c r="QPO8" s="372"/>
      <c r="QPP8" s="372"/>
      <c r="QPQ8" s="372"/>
      <c r="QPR8" s="372"/>
      <c r="QPS8" s="372"/>
      <c r="QPT8" s="372"/>
      <c r="QPU8" s="372"/>
      <c r="QPV8" s="372"/>
      <c r="QPW8" s="372"/>
      <c r="QPX8" s="372"/>
      <c r="QPY8" s="372"/>
      <c r="QPZ8" s="372"/>
      <c r="QQA8" s="372"/>
      <c r="QQB8" s="372"/>
      <c r="QQC8" s="372"/>
      <c r="QQD8" s="372"/>
      <c r="QQE8" s="372"/>
      <c r="QQF8" s="372"/>
      <c r="QQG8" s="372"/>
      <c r="QQH8" s="372"/>
      <c r="QQI8" s="372"/>
      <c r="QQJ8" s="372"/>
      <c r="QQK8" s="372"/>
      <c r="QQL8" s="372"/>
      <c r="QQM8" s="372"/>
      <c r="QQN8" s="372"/>
      <c r="QQO8" s="372"/>
      <c r="QQP8" s="372"/>
      <c r="QQQ8" s="372"/>
      <c r="QQR8" s="372"/>
      <c r="QQS8" s="372"/>
      <c r="QQT8" s="372"/>
      <c r="QQU8" s="372"/>
      <c r="QQV8" s="372"/>
      <c r="QQW8" s="372"/>
      <c r="QQX8" s="372"/>
      <c r="QQY8" s="372"/>
      <c r="QQZ8" s="372"/>
      <c r="QRA8" s="372"/>
      <c r="QRB8" s="372"/>
      <c r="QRC8" s="372"/>
      <c r="QRD8" s="372"/>
      <c r="QRE8" s="372"/>
      <c r="QRF8" s="372"/>
      <c r="QRG8" s="372"/>
      <c r="QRH8" s="372"/>
      <c r="QRI8" s="372"/>
      <c r="QRJ8" s="372"/>
      <c r="QRK8" s="372"/>
      <c r="QRL8" s="372"/>
      <c r="QRM8" s="372"/>
      <c r="QRN8" s="372"/>
      <c r="QRO8" s="372"/>
      <c r="QRP8" s="372"/>
      <c r="QRQ8" s="372"/>
      <c r="QRR8" s="372"/>
      <c r="QRS8" s="372"/>
      <c r="QRT8" s="372"/>
      <c r="QRU8" s="372"/>
      <c r="QRV8" s="372"/>
      <c r="QRW8" s="372"/>
      <c r="QRX8" s="372"/>
      <c r="QRY8" s="372"/>
      <c r="QRZ8" s="372"/>
      <c r="QSA8" s="372"/>
      <c r="QSB8" s="372"/>
      <c r="QSC8" s="372"/>
      <c r="QSD8" s="372"/>
      <c r="QSE8" s="372"/>
      <c r="QSF8" s="372"/>
      <c r="QSG8" s="372"/>
      <c r="QSH8" s="372"/>
      <c r="QSI8" s="372"/>
      <c r="QSJ8" s="372"/>
      <c r="QSK8" s="372"/>
      <c r="QSL8" s="372"/>
      <c r="QSM8" s="372"/>
      <c r="QSN8" s="372"/>
      <c r="QSO8" s="372"/>
      <c r="QSP8" s="372"/>
      <c r="QSQ8" s="372"/>
      <c r="QSR8" s="372"/>
      <c r="QSS8" s="372"/>
      <c r="QST8" s="372"/>
      <c r="QSU8" s="372"/>
      <c r="QSV8" s="372"/>
      <c r="QSW8" s="372"/>
      <c r="QSX8" s="372"/>
      <c r="QSY8" s="372"/>
      <c r="QSZ8" s="372"/>
      <c r="QTA8" s="372"/>
      <c r="QTB8" s="372"/>
      <c r="QTC8" s="372"/>
      <c r="QTD8" s="372"/>
      <c r="QTE8" s="372"/>
      <c r="QTF8" s="372"/>
      <c r="QTG8" s="372"/>
      <c r="QTH8" s="372"/>
      <c r="QTI8" s="372"/>
      <c r="QTJ8" s="372"/>
      <c r="QTK8" s="372"/>
      <c r="QTL8" s="372"/>
      <c r="QTM8" s="372"/>
      <c r="QTN8" s="372"/>
      <c r="QTO8" s="372"/>
      <c r="QTP8" s="372"/>
      <c r="QTQ8" s="372"/>
      <c r="QTR8" s="372"/>
      <c r="QTS8" s="372"/>
      <c r="QTT8" s="372"/>
      <c r="QTU8" s="372"/>
      <c r="QTV8" s="372"/>
      <c r="QTW8" s="372"/>
      <c r="QTX8" s="372"/>
      <c r="QTY8" s="372"/>
      <c r="QTZ8" s="372"/>
      <c r="QUA8" s="372"/>
      <c r="QUB8" s="372"/>
      <c r="QUC8" s="372"/>
      <c r="QUD8" s="372"/>
      <c r="QUE8" s="372"/>
      <c r="QUF8" s="372"/>
      <c r="QUG8" s="372"/>
      <c r="QUH8" s="372"/>
      <c r="QUI8" s="372"/>
      <c r="QUJ8" s="372"/>
      <c r="QUK8" s="372"/>
      <c r="QUL8" s="372"/>
      <c r="QUM8" s="372"/>
      <c r="QUN8" s="372"/>
      <c r="QUO8" s="372"/>
      <c r="QUP8" s="372"/>
      <c r="QUQ8" s="372"/>
      <c r="QUR8" s="372"/>
      <c r="QUS8" s="372"/>
      <c r="QUT8" s="372"/>
      <c r="QUU8" s="372"/>
      <c r="QUV8" s="372"/>
      <c r="QUW8" s="372"/>
      <c r="QUX8" s="372"/>
      <c r="QUY8" s="372"/>
      <c r="QUZ8" s="372"/>
      <c r="QVA8" s="372"/>
      <c r="QVB8" s="372"/>
      <c r="QVC8" s="372"/>
      <c r="QVD8" s="372"/>
      <c r="QVE8" s="372"/>
      <c r="QVF8" s="372"/>
      <c r="QVG8" s="372"/>
      <c r="QVH8" s="372"/>
      <c r="QVI8" s="372"/>
      <c r="QVJ8" s="372"/>
      <c r="QVK8" s="372"/>
      <c r="QVL8" s="372"/>
      <c r="QVM8" s="372"/>
      <c r="QVN8" s="372"/>
      <c r="QVO8" s="372"/>
      <c r="QVP8" s="372"/>
      <c r="QVQ8" s="372"/>
      <c r="QVR8" s="372"/>
      <c r="QVS8" s="372"/>
      <c r="QVT8" s="372"/>
      <c r="QVU8" s="372"/>
      <c r="QVV8" s="372"/>
      <c r="QVW8" s="372"/>
      <c r="QVX8" s="372"/>
      <c r="QVY8" s="372"/>
      <c r="QVZ8" s="372"/>
      <c r="QWA8" s="372"/>
      <c r="QWB8" s="372"/>
      <c r="QWC8" s="372"/>
      <c r="QWD8" s="372"/>
      <c r="QWE8" s="372"/>
      <c r="QWF8" s="372"/>
      <c r="QWG8" s="372"/>
      <c r="QWH8" s="372"/>
      <c r="QWI8" s="372"/>
      <c r="QWJ8" s="372"/>
      <c r="QWK8" s="372"/>
      <c r="QWL8" s="372"/>
      <c r="QWM8" s="372"/>
      <c r="QWN8" s="372"/>
      <c r="QWO8" s="372"/>
      <c r="QWP8" s="372"/>
      <c r="QWQ8" s="372"/>
      <c r="QWR8" s="372"/>
      <c r="QWS8" s="372"/>
      <c r="QWT8" s="372"/>
      <c r="QWU8" s="372"/>
      <c r="QWV8" s="372"/>
      <c r="QWW8" s="372"/>
      <c r="QWX8" s="372"/>
      <c r="QWY8" s="372"/>
      <c r="QWZ8" s="372"/>
      <c r="QXA8" s="372"/>
      <c r="QXB8" s="372"/>
      <c r="QXC8" s="372"/>
      <c r="QXD8" s="372"/>
      <c r="QXE8" s="372"/>
      <c r="QXF8" s="372"/>
      <c r="QXG8" s="372"/>
      <c r="QXH8" s="372"/>
      <c r="QXI8" s="372"/>
      <c r="QXJ8" s="372"/>
      <c r="QXK8" s="372"/>
      <c r="QXL8" s="372"/>
      <c r="QXM8" s="372"/>
      <c r="QXN8" s="372"/>
      <c r="QXO8" s="372"/>
      <c r="QXP8" s="372"/>
      <c r="QXQ8" s="372"/>
      <c r="QXR8" s="372"/>
      <c r="QXS8" s="372"/>
      <c r="QXT8" s="372"/>
      <c r="QXU8" s="372"/>
      <c r="QXV8" s="372"/>
      <c r="QXW8" s="372"/>
      <c r="QXX8" s="372"/>
      <c r="QXY8" s="372"/>
      <c r="QXZ8" s="372"/>
      <c r="QYA8" s="372"/>
      <c r="QYB8" s="372"/>
      <c r="QYC8" s="372"/>
      <c r="QYD8" s="372"/>
      <c r="QYE8" s="372"/>
      <c r="QYF8" s="372"/>
      <c r="QYG8" s="372"/>
      <c r="QYH8" s="372"/>
      <c r="QYI8" s="372"/>
      <c r="QYJ8" s="372"/>
      <c r="QYK8" s="372"/>
      <c r="QYL8" s="372"/>
      <c r="QYM8" s="372"/>
      <c r="QYN8" s="372"/>
      <c r="QYO8" s="372"/>
      <c r="QYP8" s="372"/>
      <c r="QYQ8" s="372"/>
      <c r="QYR8" s="372"/>
      <c r="QYS8" s="372"/>
      <c r="QYT8" s="372"/>
      <c r="QYU8" s="372"/>
      <c r="QYV8" s="372"/>
      <c r="QYW8" s="372"/>
      <c r="QYX8" s="372"/>
      <c r="QYY8" s="372"/>
      <c r="QYZ8" s="372"/>
      <c r="QZA8" s="372"/>
      <c r="QZB8" s="372"/>
      <c r="QZC8" s="372"/>
      <c r="QZD8" s="372"/>
      <c r="QZE8" s="372"/>
      <c r="QZF8" s="372"/>
      <c r="QZG8" s="372"/>
      <c r="QZH8" s="372"/>
      <c r="QZI8" s="372"/>
      <c r="QZJ8" s="372"/>
      <c r="QZK8" s="372"/>
      <c r="QZL8" s="372"/>
      <c r="QZM8" s="372"/>
      <c r="QZN8" s="372"/>
      <c r="QZO8" s="372"/>
      <c r="QZP8" s="372"/>
      <c r="QZQ8" s="372"/>
      <c r="QZR8" s="372"/>
      <c r="QZS8" s="372"/>
      <c r="QZT8" s="372"/>
      <c r="QZU8" s="372"/>
      <c r="QZV8" s="372"/>
      <c r="QZW8" s="372"/>
      <c r="QZX8" s="372"/>
      <c r="QZY8" s="372"/>
      <c r="QZZ8" s="372"/>
      <c r="RAA8" s="372"/>
      <c r="RAB8" s="372"/>
      <c r="RAC8" s="372"/>
      <c r="RAD8" s="372"/>
      <c r="RAE8" s="372"/>
      <c r="RAF8" s="372"/>
      <c r="RAG8" s="372"/>
      <c r="RAH8" s="372"/>
      <c r="RAI8" s="372"/>
      <c r="RAJ8" s="372"/>
      <c r="RAK8" s="372"/>
      <c r="RAL8" s="372"/>
      <c r="RAM8" s="372"/>
      <c r="RAN8" s="372"/>
      <c r="RAO8" s="372"/>
      <c r="RAP8" s="372"/>
      <c r="RAQ8" s="372"/>
      <c r="RAR8" s="372"/>
      <c r="RAS8" s="372"/>
      <c r="RAT8" s="372"/>
      <c r="RAU8" s="372"/>
      <c r="RAV8" s="372"/>
      <c r="RAW8" s="372"/>
      <c r="RAX8" s="372"/>
      <c r="RAY8" s="372"/>
      <c r="RAZ8" s="372"/>
      <c r="RBA8" s="372"/>
      <c r="RBB8" s="372"/>
      <c r="RBC8" s="372"/>
      <c r="RBD8" s="372"/>
      <c r="RBE8" s="372"/>
      <c r="RBF8" s="372"/>
      <c r="RBG8" s="372"/>
      <c r="RBH8" s="372"/>
      <c r="RBI8" s="372"/>
      <c r="RBJ8" s="372"/>
      <c r="RBK8" s="372"/>
      <c r="RBL8" s="372"/>
      <c r="RBM8" s="372"/>
      <c r="RBN8" s="372"/>
      <c r="RBO8" s="372"/>
      <c r="RBP8" s="372"/>
      <c r="RBQ8" s="372"/>
      <c r="RBR8" s="372"/>
      <c r="RBS8" s="372"/>
      <c r="RBT8" s="372"/>
      <c r="RBU8" s="372"/>
      <c r="RBV8" s="372"/>
      <c r="RBW8" s="372"/>
      <c r="RBX8" s="372"/>
      <c r="RBY8" s="372"/>
      <c r="RBZ8" s="372"/>
      <c r="RCA8" s="372"/>
      <c r="RCB8" s="372"/>
      <c r="RCC8" s="372"/>
      <c r="RCD8" s="372"/>
      <c r="RCE8" s="372"/>
      <c r="RCF8" s="372"/>
      <c r="RCG8" s="372"/>
      <c r="RCH8" s="372"/>
      <c r="RCI8" s="372"/>
      <c r="RCJ8" s="372"/>
      <c r="RCK8" s="372"/>
      <c r="RCL8" s="372"/>
      <c r="RCM8" s="372"/>
      <c r="RCN8" s="372"/>
      <c r="RCO8" s="372"/>
      <c r="RCP8" s="372"/>
      <c r="RCQ8" s="372"/>
      <c r="RCR8" s="372"/>
      <c r="RCS8" s="372"/>
      <c r="RCT8" s="372"/>
      <c r="RCU8" s="372"/>
      <c r="RCV8" s="372"/>
      <c r="RCW8" s="372"/>
      <c r="RCX8" s="372"/>
      <c r="RCY8" s="372"/>
      <c r="RCZ8" s="372"/>
      <c r="RDA8" s="372"/>
      <c r="RDB8" s="372"/>
      <c r="RDC8" s="372"/>
      <c r="RDD8" s="372"/>
      <c r="RDE8" s="372"/>
      <c r="RDF8" s="372"/>
      <c r="RDG8" s="372"/>
      <c r="RDH8" s="372"/>
      <c r="RDI8" s="372"/>
      <c r="RDJ8" s="372"/>
      <c r="RDK8" s="372"/>
      <c r="RDL8" s="372"/>
      <c r="RDM8" s="372"/>
      <c r="RDN8" s="372"/>
      <c r="RDO8" s="372"/>
      <c r="RDP8" s="372"/>
      <c r="RDQ8" s="372"/>
      <c r="RDR8" s="372"/>
      <c r="RDS8" s="372"/>
      <c r="RDT8" s="372"/>
      <c r="RDU8" s="372"/>
      <c r="RDV8" s="372"/>
      <c r="RDW8" s="372"/>
      <c r="RDX8" s="372"/>
      <c r="RDY8" s="372"/>
      <c r="RDZ8" s="372"/>
      <c r="REA8" s="372"/>
      <c r="REB8" s="372"/>
      <c r="REC8" s="372"/>
      <c r="RED8" s="372"/>
      <c r="REE8" s="372"/>
      <c r="REF8" s="372"/>
      <c r="REG8" s="372"/>
      <c r="REH8" s="372"/>
      <c r="REI8" s="372"/>
      <c r="REJ8" s="372"/>
      <c r="REK8" s="372"/>
      <c r="REL8" s="372"/>
      <c r="REM8" s="372"/>
      <c r="REN8" s="372"/>
      <c r="REO8" s="372"/>
      <c r="REP8" s="372"/>
      <c r="REQ8" s="372"/>
      <c r="RER8" s="372"/>
      <c r="RES8" s="372"/>
      <c r="RET8" s="372"/>
      <c r="REU8" s="372"/>
      <c r="REV8" s="372"/>
      <c r="REW8" s="372"/>
      <c r="REX8" s="372"/>
      <c r="REY8" s="372"/>
      <c r="REZ8" s="372"/>
      <c r="RFA8" s="372"/>
      <c r="RFB8" s="372"/>
      <c r="RFC8" s="372"/>
      <c r="RFD8" s="372"/>
      <c r="RFE8" s="372"/>
      <c r="RFF8" s="372"/>
      <c r="RFG8" s="372"/>
      <c r="RFH8" s="372"/>
      <c r="RFI8" s="372"/>
      <c r="RFJ8" s="372"/>
      <c r="RFK8" s="372"/>
      <c r="RFL8" s="372"/>
      <c r="RFM8" s="372"/>
      <c r="RFN8" s="372"/>
      <c r="RFO8" s="372"/>
      <c r="RFP8" s="372"/>
      <c r="RFQ8" s="372"/>
      <c r="RFR8" s="372"/>
      <c r="RFS8" s="372"/>
      <c r="RFT8" s="372"/>
      <c r="RFU8" s="372"/>
      <c r="RFV8" s="372"/>
      <c r="RFW8" s="372"/>
      <c r="RFX8" s="372"/>
      <c r="RFY8" s="372"/>
      <c r="RFZ8" s="372"/>
      <c r="RGA8" s="372"/>
      <c r="RGB8" s="372"/>
      <c r="RGC8" s="372"/>
      <c r="RGD8" s="372"/>
      <c r="RGE8" s="372"/>
      <c r="RGF8" s="372"/>
      <c r="RGG8" s="372"/>
      <c r="RGH8" s="372"/>
      <c r="RGI8" s="372"/>
      <c r="RGJ8" s="372"/>
      <c r="RGK8" s="372"/>
      <c r="RGL8" s="372"/>
      <c r="RGM8" s="372"/>
      <c r="RGN8" s="372"/>
      <c r="RGO8" s="372"/>
      <c r="RGP8" s="372"/>
      <c r="RGQ8" s="372"/>
      <c r="RGR8" s="372"/>
      <c r="RGS8" s="372"/>
      <c r="RGT8" s="372"/>
      <c r="RGU8" s="372"/>
      <c r="RGV8" s="372"/>
      <c r="RGW8" s="372"/>
      <c r="RGX8" s="372"/>
      <c r="RGY8" s="372"/>
      <c r="RGZ8" s="372"/>
      <c r="RHA8" s="372"/>
      <c r="RHB8" s="372"/>
      <c r="RHC8" s="372"/>
      <c r="RHD8" s="372"/>
      <c r="RHE8" s="372"/>
      <c r="RHF8" s="372"/>
      <c r="RHG8" s="372"/>
      <c r="RHH8" s="372"/>
      <c r="RHI8" s="372"/>
      <c r="RHJ8" s="372"/>
      <c r="RHK8" s="372"/>
      <c r="RHL8" s="372"/>
      <c r="RHM8" s="372"/>
      <c r="RHN8" s="372"/>
      <c r="RHO8" s="372"/>
      <c r="RHP8" s="372"/>
      <c r="RHQ8" s="372"/>
      <c r="RHR8" s="372"/>
      <c r="RHS8" s="372"/>
      <c r="RHT8" s="372"/>
      <c r="RHU8" s="372"/>
      <c r="RHV8" s="372"/>
      <c r="RHW8" s="372"/>
      <c r="RHX8" s="372"/>
      <c r="RHY8" s="372"/>
      <c r="RHZ8" s="372"/>
      <c r="RIA8" s="372"/>
      <c r="RIB8" s="372"/>
      <c r="RIC8" s="372"/>
      <c r="RID8" s="372"/>
      <c r="RIE8" s="372"/>
      <c r="RIF8" s="372"/>
      <c r="RIG8" s="372"/>
      <c r="RIH8" s="372"/>
      <c r="RII8" s="372"/>
      <c r="RIJ8" s="372"/>
      <c r="RIK8" s="372"/>
      <c r="RIL8" s="372"/>
      <c r="RIM8" s="372"/>
      <c r="RIN8" s="372"/>
      <c r="RIO8" s="372"/>
      <c r="RIP8" s="372"/>
      <c r="RIQ8" s="372"/>
      <c r="RIR8" s="372"/>
      <c r="RIS8" s="372"/>
      <c r="RIT8" s="372"/>
      <c r="RIU8" s="372"/>
      <c r="RIV8" s="372"/>
      <c r="RIW8" s="372"/>
      <c r="RIX8" s="372"/>
      <c r="RIY8" s="372"/>
      <c r="RIZ8" s="372"/>
      <c r="RJA8" s="372"/>
      <c r="RJB8" s="372"/>
      <c r="RJC8" s="372"/>
      <c r="RJD8" s="372"/>
      <c r="RJE8" s="372"/>
      <c r="RJF8" s="372"/>
      <c r="RJG8" s="372"/>
      <c r="RJH8" s="372"/>
      <c r="RJI8" s="372"/>
      <c r="RJJ8" s="372"/>
      <c r="RJK8" s="372"/>
      <c r="RJL8" s="372"/>
      <c r="RJM8" s="372"/>
      <c r="RJN8" s="372"/>
      <c r="RJO8" s="372"/>
      <c r="RJP8" s="372"/>
      <c r="RJQ8" s="372"/>
      <c r="RJR8" s="372"/>
      <c r="RJS8" s="372"/>
      <c r="RJT8" s="372"/>
      <c r="RJU8" s="372"/>
      <c r="RJV8" s="372"/>
      <c r="RJW8" s="372"/>
      <c r="RJX8" s="372"/>
      <c r="RJY8" s="372"/>
      <c r="RJZ8" s="372"/>
      <c r="RKA8" s="372"/>
      <c r="RKB8" s="372"/>
      <c r="RKC8" s="372"/>
      <c r="RKD8" s="372"/>
      <c r="RKE8" s="372"/>
      <c r="RKF8" s="372"/>
      <c r="RKG8" s="372"/>
      <c r="RKH8" s="372"/>
      <c r="RKI8" s="372"/>
      <c r="RKJ8" s="372"/>
      <c r="RKK8" s="372"/>
      <c r="RKL8" s="372"/>
      <c r="RKM8" s="372"/>
      <c r="RKN8" s="372"/>
      <c r="RKO8" s="372"/>
      <c r="RKP8" s="372"/>
      <c r="RKQ8" s="372"/>
      <c r="RKR8" s="372"/>
      <c r="RKS8" s="372"/>
      <c r="RKT8" s="372"/>
      <c r="RKU8" s="372"/>
      <c r="RKV8" s="372"/>
      <c r="RKW8" s="372"/>
      <c r="RKX8" s="372"/>
      <c r="RKY8" s="372"/>
      <c r="RKZ8" s="372"/>
      <c r="RLA8" s="372"/>
      <c r="RLB8" s="372"/>
      <c r="RLC8" s="372"/>
      <c r="RLD8" s="372"/>
      <c r="RLE8" s="372"/>
      <c r="RLF8" s="372"/>
      <c r="RLG8" s="372"/>
      <c r="RLH8" s="372"/>
      <c r="RLI8" s="372"/>
      <c r="RLJ8" s="372"/>
      <c r="RLK8" s="372"/>
      <c r="RLL8" s="372"/>
      <c r="RLM8" s="372"/>
      <c r="RLN8" s="372"/>
      <c r="RLO8" s="372"/>
      <c r="RLP8" s="372"/>
      <c r="RLQ8" s="372"/>
      <c r="RLR8" s="372"/>
      <c r="RLS8" s="372"/>
      <c r="RLT8" s="372"/>
      <c r="RLU8" s="372"/>
      <c r="RLV8" s="372"/>
      <c r="RLW8" s="372"/>
      <c r="RLX8" s="372"/>
      <c r="RLY8" s="372"/>
      <c r="RLZ8" s="372"/>
      <c r="RMA8" s="372"/>
      <c r="RMB8" s="372"/>
      <c r="RMC8" s="372"/>
      <c r="RMD8" s="372"/>
      <c r="RME8" s="372"/>
      <c r="RMF8" s="372"/>
      <c r="RMG8" s="372"/>
      <c r="RMH8" s="372"/>
      <c r="RMI8" s="372"/>
      <c r="RMJ8" s="372"/>
      <c r="RMK8" s="372"/>
      <c r="RML8" s="372"/>
      <c r="RMM8" s="372"/>
      <c r="RMN8" s="372"/>
      <c r="RMO8" s="372"/>
      <c r="RMP8" s="372"/>
      <c r="RMQ8" s="372"/>
      <c r="RMR8" s="372"/>
      <c r="RMS8" s="372"/>
      <c r="RMT8" s="372"/>
      <c r="RMU8" s="372"/>
      <c r="RMV8" s="372"/>
      <c r="RMW8" s="372"/>
      <c r="RMX8" s="372"/>
      <c r="RMY8" s="372"/>
      <c r="RMZ8" s="372"/>
      <c r="RNA8" s="372"/>
      <c r="RNB8" s="372"/>
      <c r="RNC8" s="372"/>
      <c r="RND8" s="372"/>
      <c r="RNE8" s="372"/>
      <c r="RNF8" s="372"/>
      <c r="RNG8" s="372"/>
      <c r="RNH8" s="372"/>
      <c r="RNI8" s="372"/>
      <c r="RNJ8" s="372"/>
      <c r="RNK8" s="372"/>
      <c r="RNL8" s="372"/>
      <c r="RNM8" s="372"/>
      <c r="RNN8" s="372"/>
      <c r="RNO8" s="372"/>
      <c r="RNP8" s="372"/>
      <c r="RNQ8" s="372"/>
      <c r="RNR8" s="372"/>
      <c r="RNS8" s="372"/>
      <c r="RNT8" s="372"/>
      <c r="RNU8" s="372"/>
      <c r="RNV8" s="372"/>
      <c r="RNW8" s="372"/>
      <c r="RNX8" s="372"/>
      <c r="RNY8" s="372"/>
      <c r="RNZ8" s="372"/>
      <c r="ROA8" s="372"/>
      <c r="ROB8" s="372"/>
      <c r="ROC8" s="372"/>
      <c r="ROD8" s="372"/>
      <c r="ROE8" s="372"/>
      <c r="ROF8" s="372"/>
      <c r="ROG8" s="372"/>
      <c r="ROH8" s="372"/>
      <c r="ROI8" s="372"/>
      <c r="ROJ8" s="372"/>
      <c r="ROK8" s="372"/>
      <c r="ROL8" s="372"/>
      <c r="ROM8" s="372"/>
      <c r="RON8" s="372"/>
      <c r="ROO8" s="372"/>
      <c r="ROP8" s="372"/>
      <c r="ROQ8" s="372"/>
      <c r="ROR8" s="372"/>
      <c r="ROS8" s="372"/>
      <c r="ROT8" s="372"/>
      <c r="ROU8" s="372"/>
      <c r="ROV8" s="372"/>
      <c r="ROW8" s="372"/>
      <c r="ROX8" s="372"/>
      <c r="ROY8" s="372"/>
      <c r="ROZ8" s="372"/>
      <c r="RPA8" s="372"/>
      <c r="RPB8" s="372"/>
      <c r="RPC8" s="372"/>
      <c r="RPD8" s="372"/>
      <c r="RPE8" s="372"/>
      <c r="RPF8" s="372"/>
      <c r="RPG8" s="372"/>
      <c r="RPH8" s="372"/>
      <c r="RPI8" s="372"/>
      <c r="RPJ8" s="372"/>
      <c r="RPK8" s="372"/>
      <c r="RPL8" s="372"/>
      <c r="RPM8" s="372"/>
      <c r="RPN8" s="372"/>
      <c r="RPO8" s="372"/>
      <c r="RPP8" s="372"/>
      <c r="RPQ8" s="372"/>
      <c r="RPR8" s="372"/>
      <c r="RPS8" s="372"/>
      <c r="RPT8" s="372"/>
      <c r="RPU8" s="372"/>
      <c r="RPV8" s="372"/>
      <c r="RPW8" s="372"/>
      <c r="RPX8" s="372"/>
      <c r="RPY8" s="372"/>
      <c r="RPZ8" s="372"/>
      <c r="RQA8" s="372"/>
      <c r="RQB8" s="372"/>
      <c r="RQC8" s="372"/>
      <c r="RQD8" s="372"/>
      <c r="RQE8" s="372"/>
      <c r="RQF8" s="372"/>
      <c r="RQG8" s="372"/>
      <c r="RQH8" s="372"/>
      <c r="RQI8" s="372"/>
      <c r="RQJ8" s="372"/>
      <c r="RQK8" s="372"/>
      <c r="RQL8" s="372"/>
      <c r="RQM8" s="372"/>
      <c r="RQN8" s="372"/>
      <c r="RQO8" s="372"/>
      <c r="RQP8" s="372"/>
      <c r="RQQ8" s="372"/>
      <c r="RQR8" s="372"/>
      <c r="RQS8" s="372"/>
      <c r="RQT8" s="372"/>
      <c r="RQU8" s="372"/>
      <c r="RQV8" s="372"/>
      <c r="RQW8" s="372"/>
      <c r="RQX8" s="372"/>
      <c r="RQY8" s="372"/>
      <c r="RQZ8" s="372"/>
      <c r="RRA8" s="372"/>
      <c r="RRB8" s="372"/>
      <c r="RRC8" s="372"/>
      <c r="RRD8" s="372"/>
      <c r="RRE8" s="372"/>
      <c r="RRF8" s="372"/>
      <c r="RRG8" s="372"/>
      <c r="RRH8" s="372"/>
      <c r="RRI8" s="372"/>
      <c r="RRJ8" s="372"/>
      <c r="RRK8" s="372"/>
      <c r="RRL8" s="372"/>
      <c r="RRM8" s="372"/>
      <c r="RRN8" s="372"/>
      <c r="RRO8" s="372"/>
      <c r="RRP8" s="372"/>
      <c r="RRQ8" s="372"/>
      <c r="RRR8" s="372"/>
      <c r="RRS8" s="372"/>
      <c r="RRT8" s="372"/>
      <c r="RRU8" s="372"/>
      <c r="RRV8" s="372"/>
      <c r="RRW8" s="372"/>
      <c r="RRX8" s="372"/>
      <c r="RRY8" s="372"/>
      <c r="RRZ8" s="372"/>
      <c r="RSA8" s="372"/>
      <c r="RSB8" s="372"/>
      <c r="RSC8" s="372"/>
      <c r="RSD8" s="372"/>
      <c r="RSE8" s="372"/>
      <c r="RSF8" s="372"/>
      <c r="RSG8" s="372"/>
      <c r="RSH8" s="372"/>
      <c r="RSI8" s="372"/>
      <c r="RSJ8" s="372"/>
      <c r="RSK8" s="372"/>
      <c r="RSL8" s="372"/>
      <c r="RSM8" s="372"/>
      <c r="RSN8" s="372"/>
      <c r="RSO8" s="372"/>
      <c r="RSP8" s="372"/>
      <c r="RSQ8" s="372"/>
      <c r="RSR8" s="372"/>
      <c r="RSS8" s="372"/>
      <c r="RST8" s="372"/>
      <c r="RSU8" s="372"/>
      <c r="RSV8" s="372"/>
      <c r="RSW8" s="372"/>
      <c r="RSX8" s="372"/>
      <c r="RSY8" s="372"/>
      <c r="RSZ8" s="372"/>
      <c r="RTA8" s="372"/>
      <c r="RTB8" s="372"/>
      <c r="RTC8" s="372"/>
      <c r="RTD8" s="372"/>
      <c r="RTE8" s="372"/>
      <c r="RTF8" s="372"/>
      <c r="RTG8" s="372"/>
      <c r="RTH8" s="372"/>
      <c r="RTI8" s="372"/>
      <c r="RTJ8" s="372"/>
      <c r="RTK8" s="372"/>
      <c r="RTL8" s="372"/>
      <c r="RTM8" s="372"/>
      <c r="RTN8" s="372"/>
      <c r="RTO8" s="372"/>
      <c r="RTP8" s="372"/>
      <c r="RTQ8" s="372"/>
      <c r="RTR8" s="372"/>
      <c r="RTS8" s="372"/>
      <c r="RTT8" s="372"/>
      <c r="RTU8" s="372"/>
      <c r="RTV8" s="372"/>
      <c r="RTW8" s="372"/>
      <c r="RTX8" s="372"/>
      <c r="RTY8" s="372"/>
      <c r="RTZ8" s="372"/>
      <c r="RUA8" s="372"/>
      <c r="RUB8" s="372"/>
      <c r="RUC8" s="372"/>
      <c r="RUD8" s="372"/>
      <c r="RUE8" s="372"/>
      <c r="RUF8" s="372"/>
      <c r="RUG8" s="372"/>
      <c r="RUH8" s="372"/>
      <c r="RUI8" s="372"/>
      <c r="RUJ8" s="372"/>
      <c r="RUK8" s="372"/>
      <c r="RUL8" s="372"/>
      <c r="RUM8" s="372"/>
      <c r="RUN8" s="372"/>
      <c r="RUO8" s="372"/>
      <c r="RUP8" s="372"/>
      <c r="RUQ8" s="372"/>
      <c r="RUR8" s="372"/>
      <c r="RUS8" s="372"/>
      <c r="RUT8" s="372"/>
      <c r="RUU8" s="372"/>
      <c r="RUV8" s="372"/>
      <c r="RUW8" s="372"/>
      <c r="RUX8" s="372"/>
      <c r="RUY8" s="372"/>
      <c r="RUZ8" s="372"/>
      <c r="RVA8" s="372"/>
      <c r="RVB8" s="372"/>
      <c r="RVC8" s="372"/>
      <c r="RVD8" s="372"/>
      <c r="RVE8" s="372"/>
      <c r="RVF8" s="372"/>
      <c r="RVG8" s="372"/>
      <c r="RVH8" s="372"/>
      <c r="RVI8" s="372"/>
      <c r="RVJ8" s="372"/>
      <c r="RVK8" s="372"/>
      <c r="RVL8" s="372"/>
      <c r="RVM8" s="372"/>
      <c r="RVN8" s="372"/>
      <c r="RVO8" s="372"/>
      <c r="RVP8" s="372"/>
      <c r="RVQ8" s="372"/>
      <c r="RVR8" s="372"/>
      <c r="RVS8" s="372"/>
      <c r="RVT8" s="372"/>
      <c r="RVU8" s="372"/>
      <c r="RVV8" s="372"/>
      <c r="RVW8" s="372"/>
      <c r="RVX8" s="372"/>
      <c r="RVY8" s="372"/>
      <c r="RVZ8" s="372"/>
      <c r="RWA8" s="372"/>
      <c r="RWB8" s="372"/>
      <c r="RWC8" s="372"/>
      <c r="RWD8" s="372"/>
      <c r="RWE8" s="372"/>
      <c r="RWF8" s="372"/>
      <c r="RWG8" s="372"/>
      <c r="RWH8" s="372"/>
      <c r="RWI8" s="372"/>
      <c r="RWJ8" s="372"/>
      <c r="RWK8" s="372"/>
      <c r="RWL8" s="372"/>
      <c r="RWM8" s="372"/>
      <c r="RWN8" s="372"/>
      <c r="RWO8" s="372"/>
      <c r="RWP8" s="372"/>
      <c r="RWQ8" s="372"/>
      <c r="RWR8" s="372"/>
      <c r="RWS8" s="372"/>
      <c r="RWT8" s="372"/>
      <c r="RWU8" s="372"/>
      <c r="RWV8" s="372"/>
      <c r="RWW8" s="372"/>
      <c r="RWX8" s="372"/>
      <c r="RWY8" s="372"/>
      <c r="RWZ8" s="372"/>
      <c r="RXA8" s="372"/>
      <c r="RXB8" s="372"/>
      <c r="RXC8" s="372"/>
      <c r="RXD8" s="372"/>
      <c r="RXE8" s="372"/>
      <c r="RXF8" s="372"/>
      <c r="RXG8" s="372"/>
      <c r="RXH8" s="372"/>
      <c r="RXI8" s="372"/>
      <c r="RXJ8" s="372"/>
      <c r="RXK8" s="372"/>
      <c r="RXL8" s="372"/>
      <c r="RXM8" s="372"/>
      <c r="RXN8" s="372"/>
      <c r="RXO8" s="372"/>
      <c r="RXP8" s="372"/>
      <c r="RXQ8" s="372"/>
      <c r="RXR8" s="372"/>
      <c r="RXS8" s="372"/>
      <c r="RXT8" s="372"/>
      <c r="RXU8" s="372"/>
      <c r="RXV8" s="372"/>
      <c r="RXW8" s="372"/>
      <c r="RXX8" s="372"/>
      <c r="RXY8" s="372"/>
      <c r="RXZ8" s="372"/>
      <c r="RYA8" s="372"/>
      <c r="RYB8" s="372"/>
      <c r="RYC8" s="372"/>
      <c r="RYD8" s="372"/>
      <c r="RYE8" s="372"/>
      <c r="RYF8" s="372"/>
      <c r="RYG8" s="372"/>
      <c r="RYH8" s="372"/>
      <c r="RYI8" s="372"/>
      <c r="RYJ8" s="372"/>
      <c r="RYK8" s="372"/>
      <c r="RYL8" s="372"/>
      <c r="RYM8" s="372"/>
      <c r="RYN8" s="372"/>
      <c r="RYO8" s="372"/>
      <c r="RYP8" s="372"/>
      <c r="RYQ8" s="372"/>
      <c r="RYR8" s="372"/>
      <c r="RYS8" s="372"/>
      <c r="RYT8" s="372"/>
      <c r="RYU8" s="372"/>
      <c r="RYV8" s="372"/>
      <c r="RYW8" s="372"/>
      <c r="RYX8" s="372"/>
      <c r="RYY8" s="372"/>
      <c r="RYZ8" s="372"/>
      <c r="RZA8" s="372"/>
      <c r="RZB8" s="372"/>
      <c r="RZC8" s="372"/>
      <c r="RZD8" s="372"/>
      <c r="RZE8" s="372"/>
      <c r="RZF8" s="372"/>
      <c r="RZG8" s="372"/>
      <c r="RZH8" s="372"/>
      <c r="RZI8" s="372"/>
      <c r="RZJ8" s="372"/>
      <c r="RZK8" s="372"/>
      <c r="RZL8" s="372"/>
      <c r="RZM8" s="372"/>
      <c r="RZN8" s="372"/>
      <c r="RZO8" s="372"/>
      <c r="RZP8" s="372"/>
      <c r="RZQ8" s="372"/>
      <c r="RZR8" s="372"/>
      <c r="RZS8" s="372"/>
      <c r="RZT8" s="372"/>
      <c r="RZU8" s="372"/>
      <c r="RZV8" s="372"/>
      <c r="RZW8" s="372"/>
      <c r="RZX8" s="372"/>
      <c r="RZY8" s="372"/>
      <c r="RZZ8" s="372"/>
      <c r="SAA8" s="372"/>
      <c r="SAB8" s="372"/>
      <c r="SAC8" s="372"/>
      <c r="SAD8" s="372"/>
      <c r="SAE8" s="372"/>
      <c r="SAF8" s="372"/>
      <c r="SAG8" s="372"/>
      <c r="SAH8" s="372"/>
      <c r="SAI8" s="372"/>
      <c r="SAJ8" s="372"/>
      <c r="SAK8" s="372"/>
      <c r="SAL8" s="372"/>
      <c r="SAM8" s="372"/>
      <c r="SAN8" s="372"/>
      <c r="SAO8" s="372"/>
      <c r="SAP8" s="372"/>
      <c r="SAQ8" s="372"/>
      <c r="SAR8" s="372"/>
      <c r="SAS8" s="372"/>
      <c r="SAT8" s="372"/>
      <c r="SAU8" s="372"/>
      <c r="SAV8" s="372"/>
      <c r="SAW8" s="372"/>
      <c r="SAX8" s="372"/>
      <c r="SAY8" s="372"/>
      <c r="SAZ8" s="372"/>
      <c r="SBA8" s="372"/>
      <c r="SBB8" s="372"/>
      <c r="SBC8" s="372"/>
      <c r="SBD8" s="372"/>
      <c r="SBE8" s="372"/>
      <c r="SBF8" s="372"/>
      <c r="SBG8" s="372"/>
      <c r="SBH8" s="372"/>
      <c r="SBI8" s="372"/>
      <c r="SBJ8" s="372"/>
      <c r="SBK8" s="372"/>
      <c r="SBL8" s="372"/>
      <c r="SBM8" s="372"/>
      <c r="SBN8" s="372"/>
      <c r="SBO8" s="372"/>
      <c r="SBP8" s="372"/>
      <c r="SBQ8" s="372"/>
      <c r="SBR8" s="372"/>
      <c r="SBS8" s="372"/>
      <c r="SBT8" s="372"/>
      <c r="SBU8" s="372"/>
      <c r="SBV8" s="372"/>
      <c r="SBW8" s="372"/>
      <c r="SBX8" s="372"/>
      <c r="SBY8" s="372"/>
      <c r="SBZ8" s="372"/>
      <c r="SCA8" s="372"/>
      <c r="SCB8" s="372"/>
      <c r="SCC8" s="372"/>
      <c r="SCD8" s="372"/>
      <c r="SCE8" s="372"/>
      <c r="SCF8" s="372"/>
      <c r="SCG8" s="372"/>
      <c r="SCH8" s="372"/>
      <c r="SCI8" s="372"/>
      <c r="SCJ8" s="372"/>
      <c r="SCK8" s="372"/>
      <c r="SCL8" s="372"/>
      <c r="SCM8" s="372"/>
      <c r="SCN8" s="372"/>
      <c r="SCO8" s="372"/>
      <c r="SCP8" s="372"/>
      <c r="SCQ8" s="372"/>
      <c r="SCR8" s="372"/>
      <c r="SCS8" s="372"/>
      <c r="SCT8" s="372"/>
      <c r="SCU8" s="372"/>
      <c r="SCV8" s="372"/>
      <c r="SCW8" s="372"/>
      <c r="SCX8" s="372"/>
      <c r="SCY8" s="372"/>
      <c r="SCZ8" s="372"/>
      <c r="SDA8" s="372"/>
      <c r="SDB8" s="372"/>
      <c r="SDC8" s="372"/>
      <c r="SDD8" s="372"/>
      <c r="SDE8" s="372"/>
      <c r="SDF8" s="372"/>
      <c r="SDG8" s="372"/>
      <c r="SDH8" s="372"/>
      <c r="SDI8" s="372"/>
      <c r="SDJ8" s="372"/>
      <c r="SDK8" s="372"/>
      <c r="SDL8" s="372"/>
      <c r="SDM8" s="372"/>
      <c r="SDN8" s="372"/>
      <c r="SDO8" s="372"/>
      <c r="SDP8" s="372"/>
      <c r="SDQ8" s="372"/>
      <c r="SDR8" s="372"/>
      <c r="SDS8" s="372"/>
      <c r="SDT8" s="372"/>
      <c r="SDU8" s="372"/>
      <c r="SDV8" s="372"/>
      <c r="SDW8" s="372"/>
      <c r="SDX8" s="372"/>
      <c r="SDY8" s="372"/>
      <c r="SDZ8" s="372"/>
      <c r="SEA8" s="372"/>
      <c r="SEB8" s="372"/>
      <c r="SEC8" s="372"/>
      <c r="SED8" s="372"/>
      <c r="SEE8" s="372"/>
      <c r="SEF8" s="372"/>
      <c r="SEG8" s="372"/>
      <c r="SEH8" s="372"/>
      <c r="SEI8" s="372"/>
      <c r="SEJ8" s="372"/>
      <c r="SEK8" s="372"/>
      <c r="SEL8" s="372"/>
      <c r="SEM8" s="372"/>
      <c r="SEN8" s="372"/>
      <c r="SEO8" s="372"/>
      <c r="SEP8" s="372"/>
      <c r="SEQ8" s="372"/>
      <c r="SER8" s="372"/>
      <c r="SES8" s="372"/>
      <c r="SET8" s="372"/>
      <c r="SEU8" s="372"/>
      <c r="SEV8" s="372"/>
      <c r="SEW8" s="372"/>
      <c r="SEX8" s="372"/>
      <c r="SEY8" s="372"/>
      <c r="SEZ8" s="372"/>
      <c r="SFA8" s="372"/>
      <c r="SFB8" s="372"/>
      <c r="SFC8" s="372"/>
      <c r="SFD8" s="372"/>
      <c r="SFE8" s="372"/>
      <c r="SFF8" s="372"/>
      <c r="SFG8" s="372"/>
      <c r="SFH8" s="372"/>
      <c r="SFI8" s="372"/>
      <c r="SFJ8" s="372"/>
      <c r="SFK8" s="372"/>
      <c r="SFL8" s="372"/>
      <c r="SFM8" s="372"/>
      <c r="SFN8" s="372"/>
      <c r="SFO8" s="372"/>
      <c r="SFP8" s="372"/>
      <c r="SFQ8" s="372"/>
      <c r="SFR8" s="372"/>
      <c r="SFS8" s="372"/>
      <c r="SFT8" s="372"/>
      <c r="SFU8" s="372"/>
      <c r="SFV8" s="372"/>
      <c r="SFW8" s="372"/>
      <c r="SFX8" s="372"/>
      <c r="SFY8" s="372"/>
      <c r="SFZ8" s="372"/>
      <c r="SGA8" s="372"/>
      <c r="SGB8" s="372"/>
      <c r="SGC8" s="372"/>
      <c r="SGD8" s="372"/>
      <c r="SGE8" s="372"/>
      <c r="SGF8" s="372"/>
      <c r="SGG8" s="372"/>
      <c r="SGH8" s="372"/>
      <c r="SGI8" s="372"/>
      <c r="SGJ8" s="372"/>
      <c r="SGK8" s="372"/>
      <c r="SGL8" s="372"/>
      <c r="SGM8" s="372"/>
      <c r="SGN8" s="372"/>
      <c r="SGO8" s="372"/>
      <c r="SGP8" s="372"/>
      <c r="SGQ8" s="372"/>
      <c r="SGR8" s="372"/>
      <c r="SGS8" s="372"/>
      <c r="SGT8" s="372"/>
      <c r="SGU8" s="372"/>
      <c r="SGV8" s="372"/>
      <c r="SGW8" s="372"/>
      <c r="SGX8" s="372"/>
      <c r="SGY8" s="372"/>
      <c r="SGZ8" s="372"/>
      <c r="SHA8" s="372"/>
      <c r="SHB8" s="372"/>
      <c r="SHC8" s="372"/>
      <c r="SHD8" s="372"/>
      <c r="SHE8" s="372"/>
      <c r="SHF8" s="372"/>
      <c r="SHG8" s="372"/>
      <c r="SHH8" s="372"/>
      <c r="SHI8" s="372"/>
      <c r="SHJ8" s="372"/>
      <c r="SHK8" s="372"/>
      <c r="SHL8" s="372"/>
      <c r="SHM8" s="372"/>
      <c r="SHN8" s="372"/>
      <c r="SHO8" s="372"/>
      <c r="SHP8" s="372"/>
      <c r="SHQ8" s="372"/>
      <c r="SHR8" s="372"/>
      <c r="SHS8" s="372"/>
      <c r="SHT8" s="372"/>
      <c r="SHU8" s="372"/>
      <c r="SHV8" s="372"/>
      <c r="SHW8" s="372"/>
      <c r="SHX8" s="372"/>
      <c r="SHY8" s="372"/>
      <c r="SHZ8" s="372"/>
      <c r="SIA8" s="372"/>
      <c r="SIB8" s="372"/>
      <c r="SIC8" s="372"/>
      <c r="SID8" s="372"/>
      <c r="SIE8" s="372"/>
      <c r="SIF8" s="372"/>
      <c r="SIG8" s="372"/>
      <c r="SIH8" s="372"/>
      <c r="SII8" s="372"/>
      <c r="SIJ8" s="372"/>
      <c r="SIK8" s="372"/>
      <c r="SIL8" s="372"/>
      <c r="SIM8" s="372"/>
      <c r="SIN8" s="372"/>
      <c r="SIO8" s="372"/>
      <c r="SIP8" s="372"/>
      <c r="SIQ8" s="372"/>
      <c r="SIR8" s="372"/>
      <c r="SIS8" s="372"/>
      <c r="SIT8" s="372"/>
      <c r="SIU8" s="372"/>
      <c r="SIV8" s="372"/>
      <c r="SIW8" s="372"/>
      <c r="SIX8" s="372"/>
      <c r="SIY8" s="372"/>
      <c r="SIZ8" s="372"/>
      <c r="SJA8" s="372"/>
      <c r="SJB8" s="372"/>
      <c r="SJC8" s="372"/>
      <c r="SJD8" s="372"/>
      <c r="SJE8" s="372"/>
      <c r="SJF8" s="372"/>
      <c r="SJG8" s="372"/>
      <c r="SJH8" s="372"/>
      <c r="SJI8" s="372"/>
      <c r="SJJ8" s="372"/>
      <c r="SJK8" s="372"/>
      <c r="SJL8" s="372"/>
      <c r="SJM8" s="372"/>
      <c r="SJN8" s="372"/>
      <c r="SJO8" s="372"/>
      <c r="SJP8" s="372"/>
      <c r="SJQ8" s="372"/>
      <c r="SJR8" s="372"/>
      <c r="SJS8" s="372"/>
      <c r="SJT8" s="372"/>
      <c r="SJU8" s="372"/>
      <c r="SJV8" s="372"/>
      <c r="SJW8" s="372"/>
      <c r="SJX8" s="372"/>
      <c r="SJY8" s="372"/>
      <c r="SJZ8" s="372"/>
      <c r="SKA8" s="372"/>
      <c r="SKB8" s="372"/>
      <c r="SKC8" s="372"/>
      <c r="SKD8" s="372"/>
      <c r="SKE8" s="372"/>
      <c r="SKF8" s="372"/>
      <c r="SKG8" s="372"/>
      <c r="SKH8" s="372"/>
      <c r="SKI8" s="372"/>
      <c r="SKJ8" s="372"/>
      <c r="SKK8" s="372"/>
      <c r="SKL8" s="372"/>
      <c r="SKM8" s="372"/>
      <c r="SKN8" s="372"/>
      <c r="SKO8" s="372"/>
      <c r="SKP8" s="372"/>
      <c r="SKQ8" s="372"/>
      <c r="SKR8" s="372"/>
      <c r="SKS8" s="372"/>
      <c r="SKT8" s="372"/>
      <c r="SKU8" s="372"/>
      <c r="SKV8" s="372"/>
      <c r="SKW8" s="372"/>
      <c r="SKX8" s="372"/>
      <c r="SKY8" s="372"/>
      <c r="SKZ8" s="372"/>
      <c r="SLA8" s="372"/>
      <c r="SLB8" s="372"/>
      <c r="SLC8" s="372"/>
      <c r="SLD8" s="372"/>
      <c r="SLE8" s="372"/>
      <c r="SLF8" s="372"/>
      <c r="SLG8" s="372"/>
      <c r="SLH8" s="372"/>
      <c r="SLI8" s="372"/>
      <c r="SLJ8" s="372"/>
      <c r="SLK8" s="372"/>
      <c r="SLL8" s="372"/>
      <c r="SLM8" s="372"/>
      <c r="SLN8" s="372"/>
      <c r="SLO8" s="372"/>
      <c r="SLP8" s="372"/>
      <c r="SLQ8" s="372"/>
      <c r="SLR8" s="372"/>
      <c r="SLS8" s="372"/>
      <c r="SLT8" s="372"/>
      <c r="SLU8" s="372"/>
      <c r="SLV8" s="372"/>
      <c r="SLW8" s="372"/>
      <c r="SLX8" s="372"/>
      <c r="SLY8" s="372"/>
      <c r="SLZ8" s="372"/>
      <c r="SMA8" s="372"/>
      <c r="SMB8" s="372"/>
      <c r="SMC8" s="372"/>
      <c r="SMD8" s="372"/>
      <c r="SME8" s="372"/>
      <c r="SMF8" s="372"/>
      <c r="SMG8" s="372"/>
      <c r="SMH8" s="372"/>
      <c r="SMI8" s="372"/>
      <c r="SMJ8" s="372"/>
      <c r="SMK8" s="372"/>
      <c r="SML8" s="372"/>
      <c r="SMM8" s="372"/>
      <c r="SMN8" s="372"/>
      <c r="SMO8" s="372"/>
      <c r="SMP8" s="372"/>
      <c r="SMQ8" s="372"/>
      <c r="SMR8" s="372"/>
      <c r="SMS8" s="372"/>
      <c r="SMT8" s="372"/>
      <c r="SMU8" s="372"/>
      <c r="SMV8" s="372"/>
      <c r="SMW8" s="372"/>
      <c r="SMX8" s="372"/>
      <c r="SMY8" s="372"/>
      <c r="SMZ8" s="372"/>
      <c r="SNA8" s="372"/>
      <c r="SNB8" s="372"/>
      <c r="SNC8" s="372"/>
      <c r="SND8" s="372"/>
      <c r="SNE8" s="372"/>
      <c r="SNF8" s="372"/>
      <c r="SNG8" s="372"/>
      <c r="SNH8" s="372"/>
      <c r="SNI8" s="372"/>
      <c r="SNJ8" s="372"/>
      <c r="SNK8" s="372"/>
      <c r="SNL8" s="372"/>
      <c r="SNM8" s="372"/>
      <c r="SNN8" s="372"/>
      <c r="SNO8" s="372"/>
      <c r="SNP8" s="372"/>
      <c r="SNQ8" s="372"/>
      <c r="SNR8" s="372"/>
      <c r="SNS8" s="372"/>
      <c r="SNT8" s="372"/>
      <c r="SNU8" s="372"/>
      <c r="SNV8" s="372"/>
      <c r="SNW8" s="372"/>
      <c r="SNX8" s="372"/>
      <c r="SNY8" s="372"/>
      <c r="SNZ8" s="372"/>
      <c r="SOA8" s="372"/>
      <c r="SOB8" s="372"/>
      <c r="SOC8" s="372"/>
      <c r="SOD8" s="372"/>
      <c r="SOE8" s="372"/>
      <c r="SOF8" s="372"/>
      <c r="SOG8" s="372"/>
      <c r="SOH8" s="372"/>
      <c r="SOI8" s="372"/>
      <c r="SOJ8" s="372"/>
      <c r="SOK8" s="372"/>
      <c r="SOL8" s="372"/>
      <c r="SOM8" s="372"/>
      <c r="SON8" s="372"/>
      <c r="SOO8" s="372"/>
      <c r="SOP8" s="372"/>
      <c r="SOQ8" s="372"/>
      <c r="SOR8" s="372"/>
      <c r="SOS8" s="372"/>
      <c r="SOT8" s="372"/>
      <c r="SOU8" s="372"/>
      <c r="SOV8" s="372"/>
      <c r="SOW8" s="372"/>
      <c r="SOX8" s="372"/>
      <c r="SOY8" s="372"/>
      <c r="SOZ8" s="372"/>
      <c r="SPA8" s="372"/>
      <c r="SPB8" s="372"/>
      <c r="SPC8" s="372"/>
      <c r="SPD8" s="372"/>
      <c r="SPE8" s="372"/>
      <c r="SPF8" s="372"/>
      <c r="SPG8" s="372"/>
      <c r="SPH8" s="372"/>
      <c r="SPI8" s="372"/>
      <c r="SPJ8" s="372"/>
      <c r="SPK8" s="372"/>
      <c r="SPL8" s="372"/>
      <c r="SPM8" s="372"/>
      <c r="SPN8" s="372"/>
      <c r="SPO8" s="372"/>
      <c r="SPP8" s="372"/>
      <c r="SPQ8" s="372"/>
      <c r="SPR8" s="372"/>
      <c r="SPS8" s="372"/>
      <c r="SPT8" s="372"/>
      <c r="SPU8" s="372"/>
      <c r="SPV8" s="372"/>
      <c r="SPW8" s="372"/>
      <c r="SPX8" s="372"/>
      <c r="SPY8" s="372"/>
      <c r="SPZ8" s="372"/>
      <c r="SQA8" s="372"/>
      <c r="SQB8" s="372"/>
      <c r="SQC8" s="372"/>
      <c r="SQD8" s="372"/>
      <c r="SQE8" s="372"/>
      <c r="SQF8" s="372"/>
      <c r="SQG8" s="372"/>
      <c r="SQH8" s="372"/>
      <c r="SQI8" s="372"/>
      <c r="SQJ8" s="372"/>
      <c r="SQK8" s="372"/>
      <c r="SQL8" s="372"/>
      <c r="SQM8" s="372"/>
      <c r="SQN8" s="372"/>
      <c r="SQO8" s="372"/>
      <c r="SQP8" s="372"/>
      <c r="SQQ8" s="372"/>
      <c r="SQR8" s="372"/>
      <c r="SQS8" s="372"/>
      <c r="SQT8" s="372"/>
      <c r="SQU8" s="372"/>
      <c r="SQV8" s="372"/>
      <c r="SQW8" s="372"/>
      <c r="SQX8" s="372"/>
      <c r="SQY8" s="372"/>
      <c r="SQZ8" s="372"/>
      <c r="SRA8" s="372"/>
      <c r="SRB8" s="372"/>
      <c r="SRC8" s="372"/>
      <c r="SRD8" s="372"/>
      <c r="SRE8" s="372"/>
      <c r="SRF8" s="372"/>
      <c r="SRG8" s="372"/>
      <c r="SRH8" s="372"/>
      <c r="SRI8" s="372"/>
      <c r="SRJ8" s="372"/>
      <c r="SRK8" s="372"/>
      <c r="SRL8" s="372"/>
      <c r="SRM8" s="372"/>
      <c r="SRN8" s="372"/>
      <c r="SRO8" s="372"/>
      <c r="SRP8" s="372"/>
      <c r="SRQ8" s="372"/>
      <c r="SRR8" s="372"/>
      <c r="SRS8" s="372"/>
      <c r="SRT8" s="372"/>
      <c r="SRU8" s="372"/>
      <c r="SRV8" s="372"/>
      <c r="SRW8" s="372"/>
      <c r="SRX8" s="372"/>
      <c r="SRY8" s="372"/>
      <c r="SRZ8" s="372"/>
      <c r="SSA8" s="372"/>
      <c r="SSB8" s="372"/>
      <c r="SSC8" s="372"/>
      <c r="SSD8" s="372"/>
      <c r="SSE8" s="372"/>
      <c r="SSF8" s="372"/>
      <c r="SSG8" s="372"/>
      <c r="SSH8" s="372"/>
      <c r="SSI8" s="372"/>
      <c r="SSJ8" s="372"/>
      <c r="SSK8" s="372"/>
      <c r="SSL8" s="372"/>
      <c r="SSM8" s="372"/>
      <c r="SSN8" s="372"/>
      <c r="SSO8" s="372"/>
      <c r="SSP8" s="372"/>
      <c r="SSQ8" s="372"/>
      <c r="SSR8" s="372"/>
      <c r="SSS8" s="372"/>
      <c r="SST8" s="372"/>
      <c r="SSU8" s="372"/>
      <c r="SSV8" s="372"/>
      <c r="SSW8" s="372"/>
      <c r="SSX8" s="372"/>
      <c r="SSY8" s="372"/>
      <c r="SSZ8" s="372"/>
      <c r="STA8" s="372"/>
      <c r="STB8" s="372"/>
      <c r="STC8" s="372"/>
      <c r="STD8" s="372"/>
      <c r="STE8" s="372"/>
      <c r="STF8" s="372"/>
      <c r="STG8" s="372"/>
      <c r="STH8" s="372"/>
      <c r="STI8" s="372"/>
      <c r="STJ8" s="372"/>
      <c r="STK8" s="372"/>
      <c r="STL8" s="372"/>
      <c r="STM8" s="372"/>
      <c r="STN8" s="372"/>
      <c r="STO8" s="372"/>
      <c r="STP8" s="372"/>
      <c r="STQ8" s="372"/>
      <c r="STR8" s="372"/>
      <c r="STS8" s="372"/>
      <c r="STT8" s="372"/>
      <c r="STU8" s="372"/>
      <c r="STV8" s="372"/>
      <c r="STW8" s="372"/>
      <c r="STX8" s="372"/>
      <c r="STY8" s="372"/>
      <c r="STZ8" s="372"/>
      <c r="SUA8" s="372"/>
      <c r="SUB8" s="372"/>
      <c r="SUC8" s="372"/>
      <c r="SUD8" s="372"/>
      <c r="SUE8" s="372"/>
      <c r="SUF8" s="372"/>
      <c r="SUG8" s="372"/>
      <c r="SUH8" s="372"/>
      <c r="SUI8" s="372"/>
      <c r="SUJ8" s="372"/>
      <c r="SUK8" s="372"/>
      <c r="SUL8" s="372"/>
      <c r="SUM8" s="372"/>
      <c r="SUN8" s="372"/>
      <c r="SUO8" s="372"/>
      <c r="SUP8" s="372"/>
      <c r="SUQ8" s="372"/>
      <c r="SUR8" s="372"/>
      <c r="SUS8" s="372"/>
      <c r="SUT8" s="372"/>
      <c r="SUU8" s="372"/>
      <c r="SUV8" s="372"/>
      <c r="SUW8" s="372"/>
      <c r="SUX8" s="372"/>
      <c r="SUY8" s="372"/>
      <c r="SUZ8" s="372"/>
      <c r="SVA8" s="372"/>
      <c r="SVB8" s="372"/>
      <c r="SVC8" s="372"/>
      <c r="SVD8" s="372"/>
      <c r="SVE8" s="372"/>
      <c r="SVF8" s="372"/>
      <c r="SVG8" s="372"/>
      <c r="SVH8" s="372"/>
      <c r="SVI8" s="372"/>
      <c r="SVJ8" s="372"/>
      <c r="SVK8" s="372"/>
      <c r="SVL8" s="372"/>
      <c r="SVM8" s="372"/>
      <c r="SVN8" s="372"/>
      <c r="SVO8" s="372"/>
      <c r="SVP8" s="372"/>
      <c r="SVQ8" s="372"/>
      <c r="SVR8" s="372"/>
      <c r="SVS8" s="372"/>
      <c r="SVT8" s="372"/>
      <c r="SVU8" s="372"/>
      <c r="SVV8" s="372"/>
      <c r="SVW8" s="372"/>
      <c r="SVX8" s="372"/>
      <c r="SVY8" s="372"/>
      <c r="SVZ8" s="372"/>
      <c r="SWA8" s="372"/>
      <c r="SWB8" s="372"/>
      <c r="SWC8" s="372"/>
      <c r="SWD8" s="372"/>
      <c r="SWE8" s="372"/>
      <c r="SWF8" s="372"/>
      <c r="SWG8" s="372"/>
      <c r="SWH8" s="372"/>
      <c r="SWI8" s="372"/>
      <c r="SWJ8" s="372"/>
      <c r="SWK8" s="372"/>
      <c r="SWL8" s="372"/>
      <c r="SWM8" s="372"/>
      <c r="SWN8" s="372"/>
      <c r="SWO8" s="372"/>
      <c r="SWP8" s="372"/>
      <c r="SWQ8" s="372"/>
      <c r="SWR8" s="372"/>
      <c r="SWS8" s="372"/>
      <c r="SWT8" s="372"/>
      <c r="SWU8" s="372"/>
      <c r="SWV8" s="372"/>
      <c r="SWW8" s="372"/>
      <c r="SWX8" s="372"/>
      <c r="SWY8" s="372"/>
      <c r="SWZ8" s="372"/>
      <c r="SXA8" s="372"/>
      <c r="SXB8" s="372"/>
      <c r="SXC8" s="372"/>
      <c r="SXD8" s="372"/>
      <c r="SXE8" s="372"/>
      <c r="SXF8" s="372"/>
      <c r="SXG8" s="372"/>
      <c r="SXH8" s="372"/>
      <c r="SXI8" s="372"/>
      <c r="SXJ8" s="372"/>
      <c r="SXK8" s="372"/>
      <c r="SXL8" s="372"/>
      <c r="SXM8" s="372"/>
      <c r="SXN8" s="372"/>
      <c r="SXO8" s="372"/>
      <c r="SXP8" s="372"/>
      <c r="SXQ8" s="372"/>
      <c r="SXR8" s="372"/>
      <c r="SXS8" s="372"/>
      <c r="SXT8" s="372"/>
      <c r="SXU8" s="372"/>
      <c r="SXV8" s="372"/>
      <c r="SXW8" s="372"/>
      <c r="SXX8" s="372"/>
      <c r="SXY8" s="372"/>
      <c r="SXZ8" s="372"/>
      <c r="SYA8" s="372"/>
      <c r="SYB8" s="372"/>
      <c r="SYC8" s="372"/>
      <c r="SYD8" s="372"/>
      <c r="SYE8" s="372"/>
      <c r="SYF8" s="372"/>
      <c r="SYG8" s="372"/>
      <c r="SYH8" s="372"/>
      <c r="SYI8" s="372"/>
      <c r="SYJ8" s="372"/>
      <c r="SYK8" s="372"/>
      <c r="SYL8" s="372"/>
      <c r="SYM8" s="372"/>
      <c r="SYN8" s="372"/>
      <c r="SYO8" s="372"/>
      <c r="SYP8" s="372"/>
      <c r="SYQ8" s="372"/>
      <c r="SYR8" s="372"/>
      <c r="SYS8" s="372"/>
      <c r="SYT8" s="372"/>
      <c r="SYU8" s="372"/>
      <c r="SYV8" s="372"/>
      <c r="SYW8" s="372"/>
      <c r="SYX8" s="372"/>
      <c r="SYY8" s="372"/>
      <c r="SYZ8" s="372"/>
      <c r="SZA8" s="372"/>
      <c r="SZB8" s="372"/>
      <c r="SZC8" s="372"/>
      <c r="SZD8" s="372"/>
      <c r="SZE8" s="372"/>
      <c r="SZF8" s="372"/>
      <c r="SZG8" s="372"/>
      <c r="SZH8" s="372"/>
      <c r="SZI8" s="372"/>
      <c r="SZJ8" s="372"/>
      <c r="SZK8" s="372"/>
      <c r="SZL8" s="372"/>
      <c r="SZM8" s="372"/>
      <c r="SZN8" s="372"/>
      <c r="SZO8" s="372"/>
      <c r="SZP8" s="372"/>
      <c r="SZQ8" s="372"/>
      <c r="SZR8" s="372"/>
      <c r="SZS8" s="372"/>
      <c r="SZT8" s="372"/>
      <c r="SZU8" s="372"/>
      <c r="SZV8" s="372"/>
      <c r="SZW8" s="372"/>
      <c r="SZX8" s="372"/>
      <c r="SZY8" s="372"/>
      <c r="SZZ8" s="372"/>
      <c r="TAA8" s="372"/>
      <c r="TAB8" s="372"/>
      <c r="TAC8" s="372"/>
      <c r="TAD8" s="372"/>
      <c r="TAE8" s="372"/>
      <c r="TAF8" s="372"/>
      <c r="TAG8" s="372"/>
      <c r="TAH8" s="372"/>
      <c r="TAI8" s="372"/>
      <c r="TAJ8" s="372"/>
      <c r="TAK8" s="372"/>
      <c r="TAL8" s="372"/>
      <c r="TAM8" s="372"/>
      <c r="TAN8" s="372"/>
      <c r="TAO8" s="372"/>
      <c r="TAP8" s="372"/>
      <c r="TAQ8" s="372"/>
      <c r="TAR8" s="372"/>
      <c r="TAS8" s="372"/>
      <c r="TAT8" s="372"/>
      <c r="TAU8" s="372"/>
      <c r="TAV8" s="372"/>
      <c r="TAW8" s="372"/>
      <c r="TAX8" s="372"/>
      <c r="TAY8" s="372"/>
      <c r="TAZ8" s="372"/>
      <c r="TBA8" s="372"/>
      <c r="TBB8" s="372"/>
      <c r="TBC8" s="372"/>
      <c r="TBD8" s="372"/>
      <c r="TBE8" s="372"/>
      <c r="TBF8" s="372"/>
      <c r="TBG8" s="372"/>
      <c r="TBH8" s="372"/>
      <c r="TBI8" s="372"/>
      <c r="TBJ8" s="372"/>
      <c r="TBK8" s="372"/>
      <c r="TBL8" s="372"/>
      <c r="TBM8" s="372"/>
      <c r="TBN8" s="372"/>
      <c r="TBO8" s="372"/>
      <c r="TBP8" s="372"/>
      <c r="TBQ8" s="372"/>
      <c r="TBR8" s="372"/>
      <c r="TBS8" s="372"/>
      <c r="TBT8" s="372"/>
      <c r="TBU8" s="372"/>
      <c r="TBV8" s="372"/>
      <c r="TBW8" s="372"/>
      <c r="TBX8" s="372"/>
      <c r="TBY8" s="372"/>
      <c r="TBZ8" s="372"/>
      <c r="TCA8" s="372"/>
      <c r="TCB8" s="372"/>
      <c r="TCC8" s="372"/>
      <c r="TCD8" s="372"/>
      <c r="TCE8" s="372"/>
      <c r="TCF8" s="372"/>
      <c r="TCG8" s="372"/>
      <c r="TCH8" s="372"/>
      <c r="TCI8" s="372"/>
      <c r="TCJ8" s="372"/>
      <c r="TCK8" s="372"/>
      <c r="TCL8" s="372"/>
      <c r="TCM8" s="372"/>
      <c r="TCN8" s="372"/>
      <c r="TCO8" s="372"/>
      <c r="TCP8" s="372"/>
      <c r="TCQ8" s="372"/>
      <c r="TCR8" s="372"/>
      <c r="TCS8" s="372"/>
      <c r="TCT8" s="372"/>
      <c r="TCU8" s="372"/>
      <c r="TCV8" s="372"/>
      <c r="TCW8" s="372"/>
      <c r="TCX8" s="372"/>
      <c r="TCY8" s="372"/>
      <c r="TCZ8" s="372"/>
      <c r="TDA8" s="372"/>
      <c r="TDB8" s="372"/>
      <c r="TDC8" s="372"/>
      <c r="TDD8" s="372"/>
      <c r="TDE8" s="372"/>
      <c r="TDF8" s="372"/>
      <c r="TDG8" s="372"/>
      <c r="TDH8" s="372"/>
      <c r="TDI8" s="372"/>
      <c r="TDJ8" s="372"/>
      <c r="TDK8" s="372"/>
      <c r="TDL8" s="372"/>
      <c r="TDM8" s="372"/>
      <c r="TDN8" s="372"/>
      <c r="TDO8" s="372"/>
      <c r="TDP8" s="372"/>
      <c r="TDQ8" s="372"/>
      <c r="TDR8" s="372"/>
      <c r="TDS8" s="372"/>
      <c r="TDT8" s="372"/>
      <c r="TDU8" s="372"/>
      <c r="TDV8" s="372"/>
      <c r="TDW8" s="372"/>
      <c r="TDX8" s="372"/>
      <c r="TDY8" s="372"/>
      <c r="TDZ8" s="372"/>
      <c r="TEA8" s="372"/>
      <c r="TEB8" s="372"/>
      <c r="TEC8" s="372"/>
      <c r="TED8" s="372"/>
      <c r="TEE8" s="372"/>
      <c r="TEF8" s="372"/>
      <c r="TEG8" s="372"/>
      <c r="TEH8" s="372"/>
      <c r="TEI8" s="372"/>
      <c r="TEJ8" s="372"/>
      <c r="TEK8" s="372"/>
      <c r="TEL8" s="372"/>
      <c r="TEM8" s="372"/>
      <c r="TEN8" s="372"/>
      <c r="TEO8" s="372"/>
      <c r="TEP8" s="372"/>
      <c r="TEQ8" s="372"/>
      <c r="TER8" s="372"/>
      <c r="TES8" s="372"/>
      <c r="TET8" s="372"/>
      <c r="TEU8" s="372"/>
      <c r="TEV8" s="372"/>
      <c r="TEW8" s="372"/>
      <c r="TEX8" s="372"/>
      <c r="TEY8" s="372"/>
      <c r="TEZ8" s="372"/>
      <c r="TFA8" s="372"/>
      <c r="TFB8" s="372"/>
      <c r="TFC8" s="372"/>
      <c r="TFD8" s="372"/>
      <c r="TFE8" s="372"/>
      <c r="TFF8" s="372"/>
      <c r="TFG8" s="372"/>
      <c r="TFH8" s="372"/>
      <c r="TFI8" s="372"/>
      <c r="TFJ8" s="372"/>
      <c r="TFK8" s="372"/>
      <c r="TFL8" s="372"/>
      <c r="TFM8" s="372"/>
      <c r="TFN8" s="372"/>
      <c r="TFO8" s="372"/>
      <c r="TFP8" s="372"/>
      <c r="TFQ8" s="372"/>
      <c r="TFR8" s="372"/>
      <c r="TFS8" s="372"/>
      <c r="TFT8" s="372"/>
      <c r="TFU8" s="372"/>
      <c r="TFV8" s="372"/>
      <c r="TFW8" s="372"/>
      <c r="TFX8" s="372"/>
      <c r="TFY8" s="372"/>
      <c r="TFZ8" s="372"/>
      <c r="TGA8" s="372"/>
      <c r="TGB8" s="372"/>
      <c r="TGC8" s="372"/>
      <c r="TGD8" s="372"/>
      <c r="TGE8" s="372"/>
      <c r="TGF8" s="372"/>
      <c r="TGG8" s="372"/>
      <c r="TGH8" s="372"/>
      <c r="TGI8" s="372"/>
      <c r="TGJ8" s="372"/>
      <c r="TGK8" s="372"/>
      <c r="TGL8" s="372"/>
      <c r="TGM8" s="372"/>
      <c r="TGN8" s="372"/>
      <c r="TGO8" s="372"/>
      <c r="TGP8" s="372"/>
      <c r="TGQ8" s="372"/>
      <c r="TGR8" s="372"/>
      <c r="TGS8" s="372"/>
      <c r="TGT8" s="372"/>
      <c r="TGU8" s="372"/>
      <c r="TGV8" s="372"/>
      <c r="TGW8" s="372"/>
      <c r="TGX8" s="372"/>
      <c r="TGY8" s="372"/>
      <c r="TGZ8" s="372"/>
      <c r="THA8" s="372"/>
      <c r="THB8" s="372"/>
      <c r="THC8" s="372"/>
      <c r="THD8" s="372"/>
      <c r="THE8" s="372"/>
      <c r="THF8" s="372"/>
      <c r="THG8" s="372"/>
      <c r="THH8" s="372"/>
      <c r="THI8" s="372"/>
      <c r="THJ8" s="372"/>
      <c r="THK8" s="372"/>
      <c r="THL8" s="372"/>
      <c r="THM8" s="372"/>
      <c r="THN8" s="372"/>
      <c r="THO8" s="372"/>
      <c r="THP8" s="372"/>
      <c r="THQ8" s="372"/>
      <c r="THR8" s="372"/>
      <c r="THS8" s="372"/>
      <c r="THT8" s="372"/>
      <c r="THU8" s="372"/>
      <c r="THV8" s="372"/>
      <c r="THW8" s="372"/>
      <c r="THX8" s="372"/>
      <c r="THY8" s="372"/>
      <c r="THZ8" s="372"/>
      <c r="TIA8" s="372"/>
      <c r="TIB8" s="372"/>
      <c r="TIC8" s="372"/>
      <c r="TID8" s="372"/>
      <c r="TIE8" s="372"/>
      <c r="TIF8" s="372"/>
      <c r="TIG8" s="372"/>
      <c r="TIH8" s="372"/>
      <c r="TII8" s="372"/>
      <c r="TIJ8" s="372"/>
      <c r="TIK8" s="372"/>
      <c r="TIL8" s="372"/>
      <c r="TIM8" s="372"/>
      <c r="TIN8" s="372"/>
      <c r="TIO8" s="372"/>
      <c r="TIP8" s="372"/>
      <c r="TIQ8" s="372"/>
      <c r="TIR8" s="372"/>
      <c r="TIS8" s="372"/>
      <c r="TIT8" s="372"/>
      <c r="TIU8" s="372"/>
      <c r="TIV8" s="372"/>
      <c r="TIW8" s="372"/>
      <c r="TIX8" s="372"/>
      <c r="TIY8" s="372"/>
      <c r="TIZ8" s="372"/>
      <c r="TJA8" s="372"/>
      <c r="TJB8" s="372"/>
      <c r="TJC8" s="372"/>
      <c r="TJD8" s="372"/>
      <c r="TJE8" s="372"/>
      <c r="TJF8" s="372"/>
      <c r="TJG8" s="372"/>
      <c r="TJH8" s="372"/>
      <c r="TJI8" s="372"/>
      <c r="TJJ8" s="372"/>
      <c r="TJK8" s="372"/>
      <c r="TJL8" s="372"/>
      <c r="TJM8" s="372"/>
      <c r="TJN8" s="372"/>
      <c r="TJO8" s="372"/>
      <c r="TJP8" s="372"/>
      <c r="TJQ8" s="372"/>
      <c r="TJR8" s="372"/>
      <c r="TJS8" s="372"/>
      <c r="TJT8" s="372"/>
      <c r="TJU8" s="372"/>
      <c r="TJV8" s="372"/>
      <c r="TJW8" s="372"/>
      <c r="TJX8" s="372"/>
      <c r="TJY8" s="372"/>
      <c r="TJZ8" s="372"/>
      <c r="TKA8" s="372"/>
      <c r="TKB8" s="372"/>
      <c r="TKC8" s="372"/>
      <c r="TKD8" s="372"/>
      <c r="TKE8" s="372"/>
      <c r="TKF8" s="372"/>
      <c r="TKG8" s="372"/>
      <c r="TKH8" s="372"/>
      <c r="TKI8" s="372"/>
      <c r="TKJ8" s="372"/>
      <c r="TKK8" s="372"/>
      <c r="TKL8" s="372"/>
      <c r="TKM8" s="372"/>
      <c r="TKN8" s="372"/>
      <c r="TKO8" s="372"/>
      <c r="TKP8" s="372"/>
      <c r="TKQ8" s="372"/>
      <c r="TKR8" s="372"/>
      <c r="TKS8" s="372"/>
      <c r="TKT8" s="372"/>
      <c r="TKU8" s="372"/>
      <c r="TKV8" s="372"/>
      <c r="TKW8" s="372"/>
      <c r="TKX8" s="372"/>
      <c r="TKY8" s="372"/>
      <c r="TKZ8" s="372"/>
      <c r="TLA8" s="372"/>
      <c r="TLB8" s="372"/>
      <c r="TLC8" s="372"/>
      <c r="TLD8" s="372"/>
      <c r="TLE8" s="372"/>
      <c r="TLF8" s="372"/>
      <c r="TLG8" s="372"/>
      <c r="TLH8" s="372"/>
      <c r="TLI8" s="372"/>
      <c r="TLJ8" s="372"/>
      <c r="TLK8" s="372"/>
      <c r="TLL8" s="372"/>
      <c r="TLM8" s="372"/>
      <c r="TLN8" s="372"/>
      <c r="TLO8" s="372"/>
      <c r="TLP8" s="372"/>
      <c r="TLQ8" s="372"/>
      <c r="TLR8" s="372"/>
      <c r="TLS8" s="372"/>
      <c r="TLT8" s="372"/>
      <c r="TLU8" s="372"/>
      <c r="TLV8" s="372"/>
      <c r="TLW8" s="372"/>
      <c r="TLX8" s="372"/>
      <c r="TLY8" s="372"/>
      <c r="TLZ8" s="372"/>
      <c r="TMA8" s="372"/>
      <c r="TMB8" s="372"/>
      <c r="TMC8" s="372"/>
      <c r="TMD8" s="372"/>
      <c r="TME8" s="372"/>
      <c r="TMF8" s="372"/>
      <c r="TMG8" s="372"/>
      <c r="TMH8" s="372"/>
      <c r="TMI8" s="372"/>
      <c r="TMJ8" s="372"/>
      <c r="TMK8" s="372"/>
      <c r="TML8" s="372"/>
      <c r="TMM8" s="372"/>
      <c r="TMN8" s="372"/>
      <c r="TMO8" s="372"/>
      <c r="TMP8" s="372"/>
      <c r="TMQ8" s="372"/>
      <c r="TMR8" s="372"/>
      <c r="TMS8" s="372"/>
      <c r="TMT8" s="372"/>
      <c r="TMU8" s="372"/>
      <c r="TMV8" s="372"/>
      <c r="TMW8" s="372"/>
      <c r="TMX8" s="372"/>
      <c r="TMY8" s="372"/>
      <c r="TMZ8" s="372"/>
      <c r="TNA8" s="372"/>
      <c r="TNB8" s="372"/>
      <c r="TNC8" s="372"/>
      <c r="TND8" s="372"/>
      <c r="TNE8" s="372"/>
      <c r="TNF8" s="372"/>
      <c r="TNG8" s="372"/>
      <c r="TNH8" s="372"/>
      <c r="TNI8" s="372"/>
      <c r="TNJ8" s="372"/>
      <c r="TNK8" s="372"/>
      <c r="TNL8" s="372"/>
      <c r="TNM8" s="372"/>
      <c r="TNN8" s="372"/>
      <c r="TNO8" s="372"/>
      <c r="TNP8" s="372"/>
      <c r="TNQ8" s="372"/>
      <c r="TNR8" s="372"/>
      <c r="TNS8" s="372"/>
      <c r="TNT8" s="372"/>
      <c r="TNU8" s="372"/>
      <c r="TNV8" s="372"/>
      <c r="TNW8" s="372"/>
      <c r="TNX8" s="372"/>
      <c r="TNY8" s="372"/>
      <c r="TNZ8" s="372"/>
      <c r="TOA8" s="372"/>
      <c r="TOB8" s="372"/>
      <c r="TOC8" s="372"/>
      <c r="TOD8" s="372"/>
      <c r="TOE8" s="372"/>
      <c r="TOF8" s="372"/>
      <c r="TOG8" s="372"/>
      <c r="TOH8" s="372"/>
      <c r="TOI8" s="372"/>
      <c r="TOJ8" s="372"/>
      <c r="TOK8" s="372"/>
      <c r="TOL8" s="372"/>
      <c r="TOM8" s="372"/>
      <c r="TON8" s="372"/>
      <c r="TOO8" s="372"/>
      <c r="TOP8" s="372"/>
      <c r="TOQ8" s="372"/>
      <c r="TOR8" s="372"/>
      <c r="TOS8" s="372"/>
      <c r="TOT8" s="372"/>
      <c r="TOU8" s="372"/>
      <c r="TOV8" s="372"/>
      <c r="TOW8" s="372"/>
      <c r="TOX8" s="372"/>
      <c r="TOY8" s="372"/>
      <c r="TOZ8" s="372"/>
      <c r="TPA8" s="372"/>
      <c r="TPB8" s="372"/>
      <c r="TPC8" s="372"/>
      <c r="TPD8" s="372"/>
      <c r="TPE8" s="372"/>
      <c r="TPF8" s="372"/>
      <c r="TPG8" s="372"/>
      <c r="TPH8" s="372"/>
      <c r="TPI8" s="372"/>
      <c r="TPJ8" s="372"/>
      <c r="TPK8" s="372"/>
      <c r="TPL8" s="372"/>
      <c r="TPM8" s="372"/>
      <c r="TPN8" s="372"/>
      <c r="TPO8" s="372"/>
      <c r="TPP8" s="372"/>
      <c r="TPQ8" s="372"/>
      <c r="TPR8" s="372"/>
      <c r="TPS8" s="372"/>
      <c r="TPT8" s="372"/>
      <c r="TPU8" s="372"/>
      <c r="TPV8" s="372"/>
      <c r="TPW8" s="372"/>
      <c r="TPX8" s="372"/>
      <c r="TPY8" s="372"/>
      <c r="TPZ8" s="372"/>
      <c r="TQA8" s="372"/>
      <c r="TQB8" s="372"/>
      <c r="TQC8" s="372"/>
      <c r="TQD8" s="372"/>
      <c r="TQE8" s="372"/>
      <c r="TQF8" s="372"/>
      <c r="TQG8" s="372"/>
      <c r="TQH8" s="372"/>
      <c r="TQI8" s="372"/>
      <c r="TQJ8" s="372"/>
      <c r="TQK8" s="372"/>
      <c r="TQL8" s="372"/>
      <c r="TQM8" s="372"/>
      <c r="TQN8" s="372"/>
      <c r="TQO8" s="372"/>
      <c r="TQP8" s="372"/>
      <c r="TQQ8" s="372"/>
      <c r="TQR8" s="372"/>
      <c r="TQS8" s="372"/>
      <c r="TQT8" s="372"/>
      <c r="TQU8" s="372"/>
      <c r="TQV8" s="372"/>
      <c r="TQW8" s="372"/>
      <c r="TQX8" s="372"/>
      <c r="TQY8" s="372"/>
      <c r="TQZ8" s="372"/>
      <c r="TRA8" s="372"/>
      <c r="TRB8" s="372"/>
      <c r="TRC8" s="372"/>
      <c r="TRD8" s="372"/>
      <c r="TRE8" s="372"/>
      <c r="TRF8" s="372"/>
      <c r="TRG8" s="372"/>
      <c r="TRH8" s="372"/>
      <c r="TRI8" s="372"/>
      <c r="TRJ8" s="372"/>
      <c r="TRK8" s="372"/>
      <c r="TRL8" s="372"/>
      <c r="TRM8" s="372"/>
      <c r="TRN8" s="372"/>
      <c r="TRO8" s="372"/>
      <c r="TRP8" s="372"/>
      <c r="TRQ8" s="372"/>
      <c r="TRR8" s="372"/>
      <c r="TRS8" s="372"/>
      <c r="TRT8" s="372"/>
      <c r="TRU8" s="372"/>
      <c r="TRV8" s="372"/>
      <c r="TRW8" s="372"/>
      <c r="TRX8" s="372"/>
      <c r="TRY8" s="372"/>
      <c r="TRZ8" s="372"/>
      <c r="TSA8" s="372"/>
      <c r="TSB8" s="372"/>
      <c r="TSC8" s="372"/>
      <c r="TSD8" s="372"/>
      <c r="TSE8" s="372"/>
      <c r="TSF8" s="372"/>
      <c r="TSG8" s="372"/>
      <c r="TSH8" s="372"/>
      <c r="TSI8" s="372"/>
      <c r="TSJ8" s="372"/>
      <c r="TSK8" s="372"/>
      <c r="TSL8" s="372"/>
      <c r="TSM8" s="372"/>
      <c r="TSN8" s="372"/>
      <c r="TSO8" s="372"/>
      <c r="TSP8" s="372"/>
      <c r="TSQ8" s="372"/>
      <c r="TSR8" s="372"/>
      <c r="TSS8" s="372"/>
      <c r="TST8" s="372"/>
      <c r="TSU8" s="372"/>
      <c r="TSV8" s="372"/>
      <c r="TSW8" s="372"/>
      <c r="TSX8" s="372"/>
      <c r="TSY8" s="372"/>
      <c r="TSZ8" s="372"/>
      <c r="TTA8" s="372"/>
      <c r="TTB8" s="372"/>
      <c r="TTC8" s="372"/>
      <c r="TTD8" s="372"/>
      <c r="TTE8" s="372"/>
      <c r="TTF8" s="372"/>
      <c r="TTG8" s="372"/>
      <c r="TTH8" s="372"/>
      <c r="TTI8" s="372"/>
      <c r="TTJ8" s="372"/>
      <c r="TTK8" s="372"/>
      <c r="TTL8" s="372"/>
      <c r="TTM8" s="372"/>
      <c r="TTN8" s="372"/>
      <c r="TTO8" s="372"/>
      <c r="TTP8" s="372"/>
      <c r="TTQ8" s="372"/>
      <c r="TTR8" s="372"/>
      <c r="TTS8" s="372"/>
      <c r="TTT8" s="372"/>
      <c r="TTU8" s="372"/>
      <c r="TTV8" s="372"/>
      <c r="TTW8" s="372"/>
      <c r="TTX8" s="372"/>
      <c r="TTY8" s="372"/>
      <c r="TTZ8" s="372"/>
      <c r="TUA8" s="372"/>
      <c r="TUB8" s="372"/>
      <c r="TUC8" s="372"/>
      <c r="TUD8" s="372"/>
      <c r="TUE8" s="372"/>
      <c r="TUF8" s="372"/>
      <c r="TUG8" s="372"/>
      <c r="TUH8" s="372"/>
      <c r="TUI8" s="372"/>
      <c r="TUJ8" s="372"/>
      <c r="TUK8" s="372"/>
      <c r="TUL8" s="372"/>
      <c r="TUM8" s="372"/>
      <c r="TUN8" s="372"/>
      <c r="TUO8" s="372"/>
      <c r="TUP8" s="372"/>
      <c r="TUQ8" s="372"/>
      <c r="TUR8" s="372"/>
      <c r="TUS8" s="372"/>
      <c r="TUT8" s="372"/>
      <c r="TUU8" s="372"/>
      <c r="TUV8" s="372"/>
      <c r="TUW8" s="372"/>
      <c r="TUX8" s="372"/>
      <c r="TUY8" s="372"/>
      <c r="TUZ8" s="372"/>
      <c r="TVA8" s="372"/>
      <c r="TVB8" s="372"/>
      <c r="TVC8" s="372"/>
      <c r="TVD8" s="372"/>
      <c r="TVE8" s="372"/>
      <c r="TVF8" s="372"/>
      <c r="TVG8" s="372"/>
      <c r="TVH8" s="372"/>
      <c r="TVI8" s="372"/>
      <c r="TVJ8" s="372"/>
      <c r="TVK8" s="372"/>
      <c r="TVL8" s="372"/>
      <c r="TVM8" s="372"/>
      <c r="TVN8" s="372"/>
      <c r="TVO8" s="372"/>
      <c r="TVP8" s="372"/>
      <c r="TVQ8" s="372"/>
      <c r="TVR8" s="372"/>
      <c r="TVS8" s="372"/>
      <c r="TVT8" s="372"/>
      <c r="TVU8" s="372"/>
      <c r="TVV8" s="372"/>
      <c r="TVW8" s="372"/>
      <c r="TVX8" s="372"/>
      <c r="TVY8" s="372"/>
      <c r="TVZ8" s="372"/>
      <c r="TWA8" s="372"/>
      <c r="TWB8" s="372"/>
      <c r="TWC8" s="372"/>
      <c r="TWD8" s="372"/>
      <c r="TWE8" s="372"/>
      <c r="TWF8" s="372"/>
      <c r="TWG8" s="372"/>
      <c r="TWH8" s="372"/>
      <c r="TWI8" s="372"/>
      <c r="TWJ8" s="372"/>
      <c r="TWK8" s="372"/>
      <c r="TWL8" s="372"/>
      <c r="TWM8" s="372"/>
      <c r="TWN8" s="372"/>
      <c r="TWO8" s="372"/>
      <c r="TWP8" s="372"/>
      <c r="TWQ8" s="372"/>
      <c r="TWR8" s="372"/>
      <c r="TWS8" s="372"/>
      <c r="TWT8" s="372"/>
      <c r="TWU8" s="372"/>
      <c r="TWV8" s="372"/>
      <c r="TWW8" s="372"/>
      <c r="TWX8" s="372"/>
      <c r="TWY8" s="372"/>
      <c r="TWZ8" s="372"/>
      <c r="TXA8" s="372"/>
      <c r="TXB8" s="372"/>
      <c r="TXC8" s="372"/>
      <c r="TXD8" s="372"/>
      <c r="TXE8" s="372"/>
      <c r="TXF8" s="372"/>
      <c r="TXG8" s="372"/>
      <c r="TXH8" s="372"/>
      <c r="TXI8" s="372"/>
      <c r="TXJ8" s="372"/>
      <c r="TXK8" s="372"/>
      <c r="TXL8" s="372"/>
      <c r="TXM8" s="372"/>
      <c r="TXN8" s="372"/>
      <c r="TXO8" s="372"/>
      <c r="TXP8" s="372"/>
      <c r="TXQ8" s="372"/>
      <c r="TXR8" s="372"/>
      <c r="TXS8" s="372"/>
      <c r="TXT8" s="372"/>
      <c r="TXU8" s="372"/>
      <c r="TXV8" s="372"/>
      <c r="TXW8" s="372"/>
      <c r="TXX8" s="372"/>
      <c r="TXY8" s="372"/>
      <c r="TXZ8" s="372"/>
      <c r="TYA8" s="372"/>
      <c r="TYB8" s="372"/>
      <c r="TYC8" s="372"/>
      <c r="TYD8" s="372"/>
      <c r="TYE8" s="372"/>
      <c r="TYF8" s="372"/>
      <c r="TYG8" s="372"/>
      <c r="TYH8" s="372"/>
      <c r="TYI8" s="372"/>
      <c r="TYJ8" s="372"/>
      <c r="TYK8" s="372"/>
      <c r="TYL8" s="372"/>
      <c r="TYM8" s="372"/>
      <c r="TYN8" s="372"/>
      <c r="TYO8" s="372"/>
      <c r="TYP8" s="372"/>
      <c r="TYQ8" s="372"/>
      <c r="TYR8" s="372"/>
      <c r="TYS8" s="372"/>
      <c r="TYT8" s="372"/>
      <c r="TYU8" s="372"/>
      <c r="TYV8" s="372"/>
      <c r="TYW8" s="372"/>
      <c r="TYX8" s="372"/>
      <c r="TYY8" s="372"/>
      <c r="TYZ8" s="372"/>
      <c r="TZA8" s="372"/>
      <c r="TZB8" s="372"/>
      <c r="TZC8" s="372"/>
      <c r="TZD8" s="372"/>
      <c r="TZE8" s="372"/>
      <c r="TZF8" s="372"/>
      <c r="TZG8" s="372"/>
      <c r="TZH8" s="372"/>
      <c r="TZI8" s="372"/>
      <c r="TZJ8" s="372"/>
      <c r="TZK8" s="372"/>
      <c r="TZL8" s="372"/>
      <c r="TZM8" s="372"/>
      <c r="TZN8" s="372"/>
      <c r="TZO8" s="372"/>
      <c r="TZP8" s="372"/>
      <c r="TZQ8" s="372"/>
      <c r="TZR8" s="372"/>
      <c r="TZS8" s="372"/>
      <c r="TZT8" s="372"/>
      <c r="TZU8" s="372"/>
      <c r="TZV8" s="372"/>
      <c r="TZW8" s="372"/>
      <c r="TZX8" s="372"/>
      <c r="TZY8" s="372"/>
      <c r="TZZ8" s="372"/>
      <c r="UAA8" s="372"/>
      <c r="UAB8" s="372"/>
      <c r="UAC8" s="372"/>
      <c r="UAD8" s="372"/>
      <c r="UAE8" s="372"/>
      <c r="UAF8" s="372"/>
      <c r="UAG8" s="372"/>
      <c r="UAH8" s="372"/>
      <c r="UAI8" s="372"/>
      <c r="UAJ8" s="372"/>
      <c r="UAK8" s="372"/>
      <c r="UAL8" s="372"/>
      <c r="UAM8" s="372"/>
      <c r="UAN8" s="372"/>
      <c r="UAO8" s="372"/>
      <c r="UAP8" s="372"/>
      <c r="UAQ8" s="372"/>
      <c r="UAR8" s="372"/>
      <c r="UAS8" s="372"/>
      <c r="UAT8" s="372"/>
      <c r="UAU8" s="372"/>
      <c r="UAV8" s="372"/>
      <c r="UAW8" s="372"/>
      <c r="UAX8" s="372"/>
      <c r="UAY8" s="372"/>
      <c r="UAZ8" s="372"/>
      <c r="UBA8" s="372"/>
      <c r="UBB8" s="372"/>
      <c r="UBC8" s="372"/>
      <c r="UBD8" s="372"/>
      <c r="UBE8" s="372"/>
      <c r="UBF8" s="372"/>
      <c r="UBG8" s="372"/>
      <c r="UBH8" s="372"/>
      <c r="UBI8" s="372"/>
      <c r="UBJ8" s="372"/>
      <c r="UBK8" s="372"/>
      <c r="UBL8" s="372"/>
      <c r="UBM8" s="372"/>
      <c r="UBN8" s="372"/>
      <c r="UBO8" s="372"/>
      <c r="UBP8" s="372"/>
      <c r="UBQ8" s="372"/>
      <c r="UBR8" s="372"/>
      <c r="UBS8" s="372"/>
      <c r="UBT8" s="372"/>
      <c r="UBU8" s="372"/>
      <c r="UBV8" s="372"/>
      <c r="UBW8" s="372"/>
      <c r="UBX8" s="372"/>
      <c r="UBY8" s="372"/>
      <c r="UBZ8" s="372"/>
      <c r="UCA8" s="372"/>
      <c r="UCB8" s="372"/>
      <c r="UCC8" s="372"/>
      <c r="UCD8" s="372"/>
      <c r="UCE8" s="372"/>
      <c r="UCF8" s="372"/>
      <c r="UCG8" s="372"/>
      <c r="UCH8" s="372"/>
      <c r="UCI8" s="372"/>
      <c r="UCJ8" s="372"/>
      <c r="UCK8" s="372"/>
      <c r="UCL8" s="372"/>
      <c r="UCM8" s="372"/>
      <c r="UCN8" s="372"/>
      <c r="UCO8" s="372"/>
      <c r="UCP8" s="372"/>
      <c r="UCQ8" s="372"/>
      <c r="UCR8" s="372"/>
      <c r="UCS8" s="372"/>
      <c r="UCT8" s="372"/>
      <c r="UCU8" s="372"/>
      <c r="UCV8" s="372"/>
      <c r="UCW8" s="372"/>
      <c r="UCX8" s="372"/>
      <c r="UCY8" s="372"/>
      <c r="UCZ8" s="372"/>
      <c r="UDA8" s="372"/>
      <c r="UDB8" s="372"/>
      <c r="UDC8" s="372"/>
      <c r="UDD8" s="372"/>
      <c r="UDE8" s="372"/>
      <c r="UDF8" s="372"/>
      <c r="UDG8" s="372"/>
      <c r="UDH8" s="372"/>
      <c r="UDI8" s="372"/>
      <c r="UDJ8" s="372"/>
      <c r="UDK8" s="372"/>
      <c r="UDL8" s="372"/>
      <c r="UDM8" s="372"/>
      <c r="UDN8" s="372"/>
      <c r="UDO8" s="372"/>
      <c r="UDP8" s="372"/>
      <c r="UDQ8" s="372"/>
      <c r="UDR8" s="372"/>
      <c r="UDS8" s="372"/>
      <c r="UDT8" s="372"/>
      <c r="UDU8" s="372"/>
      <c r="UDV8" s="372"/>
      <c r="UDW8" s="372"/>
      <c r="UDX8" s="372"/>
      <c r="UDY8" s="372"/>
      <c r="UDZ8" s="372"/>
      <c r="UEA8" s="372"/>
      <c r="UEB8" s="372"/>
      <c r="UEC8" s="372"/>
      <c r="UED8" s="372"/>
      <c r="UEE8" s="372"/>
      <c r="UEF8" s="372"/>
      <c r="UEG8" s="372"/>
      <c r="UEH8" s="372"/>
      <c r="UEI8" s="372"/>
      <c r="UEJ8" s="372"/>
      <c r="UEK8" s="372"/>
      <c r="UEL8" s="372"/>
      <c r="UEM8" s="372"/>
      <c r="UEN8" s="372"/>
      <c r="UEO8" s="372"/>
      <c r="UEP8" s="372"/>
      <c r="UEQ8" s="372"/>
      <c r="UER8" s="372"/>
      <c r="UES8" s="372"/>
      <c r="UET8" s="372"/>
      <c r="UEU8" s="372"/>
      <c r="UEV8" s="372"/>
      <c r="UEW8" s="372"/>
      <c r="UEX8" s="372"/>
      <c r="UEY8" s="372"/>
      <c r="UEZ8" s="372"/>
      <c r="UFA8" s="372"/>
      <c r="UFB8" s="372"/>
      <c r="UFC8" s="372"/>
      <c r="UFD8" s="372"/>
      <c r="UFE8" s="372"/>
      <c r="UFF8" s="372"/>
      <c r="UFG8" s="372"/>
      <c r="UFH8" s="372"/>
      <c r="UFI8" s="372"/>
      <c r="UFJ8" s="372"/>
      <c r="UFK8" s="372"/>
      <c r="UFL8" s="372"/>
      <c r="UFM8" s="372"/>
      <c r="UFN8" s="372"/>
      <c r="UFO8" s="372"/>
      <c r="UFP8" s="372"/>
      <c r="UFQ8" s="372"/>
      <c r="UFR8" s="372"/>
      <c r="UFS8" s="372"/>
      <c r="UFT8" s="372"/>
      <c r="UFU8" s="372"/>
      <c r="UFV8" s="372"/>
      <c r="UFW8" s="372"/>
      <c r="UFX8" s="372"/>
      <c r="UFY8" s="372"/>
      <c r="UFZ8" s="372"/>
      <c r="UGA8" s="372"/>
      <c r="UGB8" s="372"/>
      <c r="UGC8" s="372"/>
      <c r="UGD8" s="372"/>
      <c r="UGE8" s="372"/>
      <c r="UGF8" s="372"/>
      <c r="UGG8" s="372"/>
      <c r="UGH8" s="372"/>
      <c r="UGI8" s="372"/>
      <c r="UGJ8" s="372"/>
      <c r="UGK8" s="372"/>
      <c r="UGL8" s="372"/>
      <c r="UGM8" s="372"/>
      <c r="UGN8" s="372"/>
      <c r="UGO8" s="372"/>
      <c r="UGP8" s="372"/>
      <c r="UGQ8" s="372"/>
      <c r="UGR8" s="372"/>
      <c r="UGS8" s="372"/>
      <c r="UGT8" s="372"/>
      <c r="UGU8" s="372"/>
      <c r="UGV8" s="372"/>
      <c r="UGW8" s="372"/>
      <c r="UGX8" s="372"/>
      <c r="UGY8" s="372"/>
      <c r="UGZ8" s="372"/>
      <c r="UHA8" s="372"/>
      <c r="UHB8" s="372"/>
      <c r="UHC8" s="372"/>
      <c r="UHD8" s="372"/>
      <c r="UHE8" s="372"/>
      <c r="UHF8" s="372"/>
      <c r="UHG8" s="372"/>
      <c r="UHH8" s="372"/>
      <c r="UHI8" s="372"/>
      <c r="UHJ8" s="372"/>
      <c r="UHK8" s="372"/>
      <c r="UHL8" s="372"/>
      <c r="UHM8" s="372"/>
      <c r="UHN8" s="372"/>
      <c r="UHO8" s="372"/>
      <c r="UHP8" s="372"/>
      <c r="UHQ8" s="372"/>
      <c r="UHR8" s="372"/>
      <c r="UHS8" s="372"/>
      <c r="UHT8" s="372"/>
      <c r="UHU8" s="372"/>
      <c r="UHV8" s="372"/>
      <c r="UHW8" s="372"/>
      <c r="UHX8" s="372"/>
      <c r="UHY8" s="372"/>
      <c r="UHZ8" s="372"/>
      <c r="UIA8" s="372"/>
      <c r="UIB8" s="372"/>
      <c r="UIC8" s="372"/>
      <c r="UID8" s="372"/>
      <c r="UIE8" s="372"/>
      <c r="UIF8" s="372"/>
      <c r="UIG8" s="372"/>
      <c r="UIH8" s="372"/>
      <c r="UII8" s="372"/>
      <c r="UIJ8" s="372"/>
      <c r="UIK8" s="372"/>
      <c r="UIL8" s="372"/>
      <c r="UIM8" s="372"/>
      <c r="UIN8" s="372"/>
      <c r="UIO8" s="372"/>
      <c r="UIP8" s="372"/>
      <c r="UIQ8" s="372"/>
      <c r="UIR8" s="372"/>
      <c r="UIS8" s="372"/>
      <c r="UIT8" s="372"/>
      <c r="UIU8" s="372"/>
      <c r="UIV8" s="372"/>
      <c r="UIW8" s="372"/>
      <c r="UIX8" s="372"/>
      <c r="UIY8" s="372"/>
      <c r="UIZ8" s="372"/>
      <c r="UJA8" s="372"/>
      <c r="UJB8" s="372"/>
      <c r="UJC8" s="372"/>
      <c r="UJD8" s="372"/>
      <c r="UJE8" s="372"/>
      <c r="UJF8" s="372"/>
      <c r="UJG8" s="372"/>
      <c r="UJH8" s="372"/>
      <c r="UJI8" s="372"/>
      <c r="UJJ8" s="372"/>
      <c r="UJK8" s="372"/>
      <c r="UJL8" s="372"/>
      <c r="UJM8" s="372"/>
      <c r="UJN8" s="372"/>
      <c r="UJO8" s="372"/>
      <c r="UJP8" s="372"/>
      <c r="UJQ8" s="372"/>
      <c r="UJR8" s="372"/>
      <c r="UJS8" s="372"/>
      <c r="UJT8" s="372"/>
      <c r="UJU8" s="372"/>
      <c r="UJV8" s="372"/>
      <c r="UJW8" s="372"/>
      <c r="UJX8" s="372"/>
      <c r="UJY8" s="372"/>
      <c r="UJZ8" s="372"/>
      <c r="UKA8" s="372"/>
      <c r="UKB8" s="372"/>
      <c r="UKC8" s="372"/>
      <c r="UKD8" s="372"/>
      <c r="UKE8" s="372"/>
      <c r="UKF8" s="372"/>
      <c r="UKG8" s="372"/>
      <c r="UKH8" s="372"/>
      <c r="UKI8" s="372"/>
      <c r="UKJ8" s="372"/>
      <c r="UKK8" s="372"/>
      <c r="UKL8" s="372"/>
      <c r="UKM8" s="372"/>
      <c r="UKN8" s="372"/>
      <c r="UKO8" s="372"/>
      <c r="UKP8" s="372"/>
      <c r="UKQ8" s="372"/>
      <c r="UKR8" s="372"/>
      <c r="UKS8" s="372"/>
      <c r="UKT8" s="372"/>
      <c r="UKU8" s="372"/>
      <c r="UKV8" s="372"/>
      <c r="UKW8" s="372"/>
      <c r="UKX8" s="372"/>
      <c r="UKY8" s="372"/>
      <c r="UKZ8" s="372"/>
      <c r="ULA8" s="372"/>
      <c r="ULB8" s="372"/>
      <c r="ULC8" s="372"/>
      <c r="ULD8" s="372"/>
      <c r="ULE8" s="372"/>
      <c r="ULF8" s="372"/>
      <c r="ULG8" s="372"/>
      <c r="ULH8" s="372"/>
      <c r="ULI8" s="372"/>
      <c r="ULJ8" s="372"/>
      <c r="ULK8" s="372"/>
      <c r="ULL8" s="372"/>
      <c r="ULM8" s="372"/>
      <c r="ULN8" s="372"/>
      <c r="ULO8" s="372"/>
      <c r="ULP8" s="372"/>
      <c r="ULQ8" s="372"/>
      <c r="ULR8" s="372"/>
      <c r="ULS8" s="372"/>
      <c r="ULT8" s="372"/>
      <c r="ULU8" s="372"/>
      <c r="ULV8" s="372"/>
      <c r="ULW8" s="372"/>
      <c r="ULX8" s="372"/>
      <c r="ULY8" s="372"/>
      <c r="ULZ8" s="372"/>
      <c r="UMA8" s="372"/>
      <c r="UMB8" s="372"/>
      <c r="UMC8" s="372"/>
      <c r="UMD8" s="372"/>
      <c r="UME8" s="372"/>
      <c r="UMF8" s="372"/>
      <c r="UMG8" s="372"/>
      <c r="UMH8" s="372"/>
      <c r="UMI8" s="372"/>
      <c r="UMJ8" s="372"/>
      <c r="UMK8" s="372"/>
      <c r="UML8" s="372"/>
      <c r="UMM8" s="372"/>
      <c r="UMN8" s="372"/>
      <c r="UMO8" s="372"/>
      <c r="UMP8" s="372"/>
      <c r="UMQ8" s="372"/>
      <c r="UMR8" s="372"/>
      <c r="UMS8" s="372"/>
      <c r="UMT8" s="372"/>
      <c r="UMU8" s="372"/>
      <c r="UMV8" s="372"/>
      <c r="UMW8" s="372"/>
      <c r="UMX8" s="372"/>
      <c r="UMY8" s="372"/>
      <c r="UMZ8" s="372"/>
      <c r="UNA8" s="372"/>
      <c r="UNB8" s="372"/>
      <c r="UNC8" s="372"/>
      <c r="UND8" s="372"/>
      <c r="UNE8" s="372"/>
      <c r="UNF8" s="372"/>
      <c r="UNG8" s="372"/>
      <c r="UNH8" s="372"/>
      <c r="UNI8" s="372"/>
      <c r="UNJ8" s="372"/>
      <c r="UNK8" s="372"/>
      <c r="UNL8" s="372"/>
      <c r="UNM8" s="372"/>
      <c r="UNN8" s="372"/>
      <c r="UNO8" s="372"/>
      <c r="UNP8" s="372"/>
      <c r="UNQ8" s="372"/>
      <c r="UNR8" s="372"/>
      <c r="UNS8" s="372"/>
      <c r="UNT8" s="372"/>
      <c r="UNU8" s="372"/>
      <c r="UNV8" s="372"/>
      <c r="UNW8" s="372"/>
      <c r="UNX8" s="372"/>
      <c r="UNY8" s="372"/>
      <c r="UNZ8" s="372"/>
      <c r="UOA8" s="372"/>
      <c r="UOB8" s="372"/>
      <c r="UOC8" s="372"/>
      <c r="UOD8" s="372"/>
      <c r="UOE8" s="372"/>
      <c r="UOF8" s="372"/>
      <c r="UOG8" s="372"/>
      <c r="UOH8" s="372"/>
      <c r="UOI8" s="372"/>
      <c r="UOJ8" s="372"/>
      <c r="UOK8" s="372"/>
      <c r="UOL8" s="372"/>
      <c r="UOM8" s="372"/>
      <c r="UON8" s="372"/>
      <c r="UOO8" s="372"/>
      <c r="UOP8" s="372"/>
      <c r="UOQ8" s="372"/>
      <c r="UOR8" s="372"/>
      <c r="UOS8" s="372"/>
      <c r="UOT8" s="372"/>
      <c r="UOU8" s="372"/>
      <c r="UOV8" s="372"/>
      <c r="UOW8" s="372"/>
      <c r="UOX8" s="372"/>
      <c r="UOY8" s="372"/>
      <c r="UOZ8" s="372"/>
      <c r="UPA8" s="372"/>
      <c r="UPB8" s="372"/>
      <c r="UPC8" s="372"/>
      <c r="UPD8" s="372"/>
      <c r="UPE8" s="372"/>
      <c r="UPF8" s="372"/>
      <c r="UPG8" s="372"/>
      <c r="UPH8" s="372"/>
      <c r="UPI8" s="372"/>
      <c r="UPJ8" s="372"/>
      <c r="UPK8" s="372"/>
      <c r="UPL8" s="372"/>
      <c r="UPM8" s="372"/>
      <c r="UPN8" s="372"/>
      <c r="UPO8" s="372"/>
      <c r="UPP8" s="372"/>
      <c r="UPQ8" s="372"/>
      <c r="UPR8" s="372"/>
      <c r="UPS8" s="372"/>
      <c r="UPT8" s="372"/>
      <c r="UPU8" s="372"/>
      <c r="UPV8" s="372"/>
      <c r="UPW8" s="372"/>
      <c r="UPX8" s="372"/>
      <c r="UPY8" s="372"/>
      <c r="UPZ8" s="372"/>
      <c r="UQA8" s="372"/>
      <c r="UQB8" s="372"/>
      <c r="UQC8" s="372"/>
      <c r="UQD8" s="372"/>
      <c r="UQE8" s="372"/>
      <c r="UQF8" s="372"/>
      <c r="UQG8" s="372"/>
      <c r="UQH8" s="372"/>
      <c r="UQI8" s="372"/>
      <c r="UQJ8" s="372"/>
      <c r="UQK8" s="372"/>
      <c r="UQL8" s="372"/>
      <c r="UQM8" s="372"/>
      <c r="UQN8" s="372"/>
      <c r="UQO8" s="372"/>
      <c r="UQP8" s="372"/>
      <c r="UQQ8" s="372"/>
      <c r="UQR8" s="372"/>
      <c r="UQS8" s="372"/>
      <c r="UQT8" s="372"/>
      <c r="UQU8" s="372"/>
      <c r="UQV8" s="372"/>
      <c r="UQW8" s="372"/>
      <c r="UQX8" s="372"/>
      <c r="UQY8" s="372"/>
      <c r="UQZ8" s="372"/>
      <c r="URA8" s="372"/>
      <c r="URB8" s="372"/>
      <c r="URC8" s="372"/>
      <c r="URD8" s="372"/>
      <c r="URE8" s="372"/>
      <c r="URF8" s="372"/>
      <c r="URG8" s="372"/>
      <c r="URH8" s="372"/>
      <c r="URI8" s="372"/>
      <c r="URJ8" s="372"/>
      <c r="URK8" s="372"/>
      <c r="URL8" s="372"/>
      <c r="URM8" s="372"/>
      <c r="URN8" s="372"/>
      <c r="URO8" s="372"/>
      <c r="URP8" s="372"/>
      <c r="URQ8" s="372"/>
      <c r="URR8" s="372"/>
      <c r="URS8" s="372"/>
      <c r="URT8" s="372"/>
      <c r="URU8" s="372"/>
      <c r="URV8" s="372"/>
      <c r="URW8" s="372"/>
      <c r="URX8" s="372"/>
      <c r="URY8" s="372"/>
      <c r="URZ8" s="372"/>
      <c r="USA8" s="372"/>
      <c r="USB8" s="372"/>
      <c r="USC8" s="372"/>
      <c r="USD8" s="372"/>
      <c r="USE8" s="372"/>
      <c r="USF8" s="372"/>
      <c r="USG8" s="372"/>
      <c r="USH8" s="372"/>
      <c r="USI8" s="372"/>
      <c r="USJ8" s="372"/>
      <c r="USK8" s="372"/>
      <c r="USL8" s="372"/>
      <c r="USM8" s="372"/>
      <c r="USN8" s="372"/>
      <c r="USO8" s="372"/>
      <c r="USP8" s="372"/>
      <c r="USQ8" s="372"/>
      <c r="USR8" s="372"/>
      <c r="USS8" s="372"/>
      <c r="UST8" s="372"/>
      <c r="USU8" s="372"/>
      <c r="USV8" s="372"/>
      <c r="USW8" s="372"/>
      <c r="USX8" s="372"/>
      <c r="USY8" s="372"/>
      <c r="USZ8" s="372"/>
      <c r="UTA8" s="372"/>
      <c r="UTB8" s="372"/>
      <c r="UTC8" s="372"/>
      <c r="UTD8" s="372"/>
      <c r="UTE8" s="372"/>
      <c r="UTF8" s="372"/>
      <c r="UTG8" s="372"/>
      <c r="UTH8" s="372"/>
      <c r="UTI8" s="372"/>
      <c r="UTJ8" s="372"/>
      <c r="UTK8" s="372"/>
      <c r="UTL8" s="372"/>
      <c r="UTM8" s="372"/>
      <c r="UTN8" s="372"/>
      <c r="UTO8" s="372"/>
      <c r="UTP8" s="372"/>
      <c r="UTQ8" s="372"/>
      <c r="UTR8" s="372"/>
      <c r="UTS8" s="372"/>
      <c r="UTT8" s="372"/>
      <c r="UTU8" s="372"/>
      <c r="UTV8" s="372"/>
      <c r="UTW8" s="372"/>
      <c r="UTX8" s="372"/>
      <c r="UTY8" s="372"/>
      <c r="UTZ8" s="372"/>
      <c r="UUA8" s="372"/>
      <c r="UUB8" s="372"/>
      <c r="UUC8" s="372"/>
      <c r="UUD8" s="372"/>
      <c r="UUE8" s="372"/>
      <c r="UUF8" s="372"/>
      <c r="UUG8" s="372"/>
      <c r="UUH8" s="372"/>
      <c r="UUI8" s="372"/>
      <c r="UUJ8" s="372"/>
      <c r="UUK8" s="372"/>
      <c r="UUL8" s="372"/>
      <c r="UUM8" s="372"/>
      <c r="UUN8" s="372"/>
      <c r="UUO8" s="372"/>
      <c r="UUP8" s="372"/>
      <c r="UUQ8" s="372"/>
      <c r="UUR8" s="372"/>
      <c r="UUS8" s="372"/>
      <c r="UUT8" s="372"/>
      <c r="UUU8" s="372"/>
      <c r="UUV8" s="372"/>
      <c r="UUW8" s="372"/>
      <c r="UUX8" s="372"/>
      <c r="UUY8" s="372"/>
      <c r="UUZ8" s="372"/>
      <c r="UVA8" s="372"/>
      <c r="UVB8" s="372"/>
      <c r="UVC8" s="372"/>
      <c r="UVD8" s="372"/>
      <c r="UVE8" s="372"/>
      <c r="UVF8" s="372"/>
      <c r="UVG8" s="372"/>
      <c r="UVH8" s="372"/>
      <c r="UVI8" s="372"/>
      <c r="UVJ8" s="372"/>
      <c r="UVK8" s="372"/>
      <c r="UVL8" s="372"/>
      <c r="UVM8" s="372"/>
      <c r="UVN8" s="372"/>
      <c r="UVO8" s="372"/>
      <c r="UVP8" s="372"/>
      <c r="UVQ8" s="372"/>
      <c r="UVR8" s="372"/>
      <c r="UVS8" s="372"/>
      <c r="UVT8" s="372"/>
      <c r="UVU8" s="372"/>
      <c r="UVV8" s="372"/>
      <c r="UVW8" s="372"/>
      <c r="UVX8" s="372"/>
      <c r="UVY8" s="372"/>
      <c r="UVZ8" s="372"/>
      <c r="UWA8" s="372"/>
      <c r="UWB8" s="372"/>
      <c r="UWC8" s="372"/>
      <c r="UWD8" s="372"/>
      <c r="UWE8" s="372"/>
      <c r="UWF8" s="372"/>
      <c r="UWG8" s="372"/>
      <c r="UWH8" s="372"/>
      <c r="UWI8" s="372"/>
      <c r="UWJ8" s="372"/>
      <c r="UWK8" s="372"/>
      <c r="UWL8" s="372"/>
      <c r="UWM8" s="372"/>
      <c r="UWN8" s="372"/>
      <c r="UWO8" s="372"/>
      <c r="UWP8" s="372"/>
      <c r="UWQ8" s="372"/>
      <c r="UWR8" s="372"/>
      <c r="UWS8" s="372"/>
      <c r="UWT8" s="372"/>
      <c r="UWU8" s="372"/>
      <c r="UWV8" s="372"/>
      <c r="UWW8" s="372"/>
      <c r="UWX8" s="372"/>
      <c r="UWY8" s="372"/>
      <c r="UWZ8" s="372"/>
      <c r="UXA8" s="372"/>
      <c r="UXB8" s="372"/>
      <c r="UXC8" s="372"/>
      <c r="UXD8" s="372"/>
      <c r="UXE8" s="372"/>
      <c r="UXF8" s="372"/>
      <c r="UXG8" s="372"/>
      <c r="UXH8" s="372"/>
      <c r="UXI8" s="372"/>
      <c r="UXJ8" s="372"/>
      <c r="UXK8" s="372"/>
      <c r="UXL8" s="372"/>
      <c r="UXM8" s="372"/>
      <c r="UXN8" s="372"/>
      <c r="UXO8" s="372"/>
      <c r="UXP8" s="372"/>
      <c r="UXQ8" s="372"/>
      <c r="UXR8" s="372"/>
      <c r="UXS8" s="372"/>
      <c r="UXT8" s="372"/>
      <c r="UXU8" s="372"/>
      <c r="UXV8" s="372"/>
      <c r="UXW8" s="372"/>
      <c r="UXX8" s="372"/>
      <c r="UXY8" s="372"/>
      <c r="UXZ8" s="372"/>
      <c r="UYA8" s="372"/>
      <c r="UYB8" s="372"/>
      <c r="UYC8" s="372"/>
      <c r="UYD8" s="372"/>
      <c r="UYE8" s="372"/>
      <c r="UYF8" s="372"/>
      <c r="UYG8" s="372"/>
      <c r="UYH8" s="372"/>
      <c r="UYI8" s="372"/>
      <c r="UYJ8" s="372"/>
      <c r="UYK8" s="372"/>
      <c r="UYL8" s="372"/>
      <c r="UYM8" s="372"/>
      <c r="UYN8" s="372"/>
      <c r="UYO8" s="372"/>
      <c r="UYP8" s="372"/>
      <c r="UYQ8" s="372"/>
      <c r="UYR8" s="372"/>
      <c r="UYS8" s="372"/>
      <c r="UYT8" s="372"/>
      <c r="UYU8" s="372"/>
      <c r="UYV8" s="372"/>
      <c r="UYW8" s="372"/>
      <c r="UYX8" s="372"/>
      <c r="UYY8" s="372"/>
      <c r="UYZ8" s="372"/>
      <c r="UZA8" s="372"/>
      <c r="UZB8" s="372"/>
      <c r="UZC8" s="372"/>
      <c r="UZD8" s="372"/>
      <c r="UZE8" s="372"/>
      <c r="UZF8" s="372"/>
      <c r="UZG8" s="372"/>
      <c r="UZH8" s="372"/>
      <c r="UZI8" s="372"/>
      <c r="UZJ8" s="372"/>
      <c r="UZK8" s="372"/>
      <c r="UZL8" s="372"/>
      <c r="UZM8" s="372"/>
      <c r="UZN8" s="372"/>
      <c r="UZO8" s="372"/>
      <c r="UZP8" s="372"/>
      <c r="UZQ8" s="372"/>
      <c r="UZR8" s="372"/>
      <c r="UZS8" s="372"/>
      <c r="UZT8" s="372"/>
      <c r="UZU8" s="372"/>
      <c r="UZV8" s="372"/>
      <c r="UZW8" s="372"/>
      <c r="UZX8" s="372"/>
      <c r="UZY8" s="372"/>
      <c r="UZZ8" s="372"/>
      <c r="VAA8" s="372"/>
      <c r="VAB8" s="372"/>
      <c r="VAC8" s="372"/>
      <c r="VAD8" s="372"/>
      <c r="VAE8" s="372"/>
      <c r="VAF8" s="372"/>
      <c r="VAG8" s="372"/>
      <c r="VAH8" s="372"/>
      <c r="VAI8" s="372"/>
      <c r="VAJ8" s="372"/>
      <c r="VAK8" s="372"/>
      <c r="VAL8" s="372"/>
      <c r="VAM8" s="372"/>
      <c r="VAN8" s="372"/>
      <c r="VAO8" s="372"/>
      <c r="VAP8" s="372"/>
      <c r="VAQ8" s="372"/>
      <c r="VAR8" s="372"/>
      <c r="VAS8" s="372"/>
      <c r="VAT8" s="372"/>
      <c r="VAU8" s="372"/>
      <c r="VAV8" s="372"/>
      <c r="VAW8" s="372"/>
      <c r="VAX8" s="372"/>
      <c r="VAY8" s="372"/>
      <c r="VAZ8" s="372"/>
      <c r="VBA8" s="372"/>
      <c r="VBB8" s="372"/>
      <c r="VBC8" s="372"/>
      <c r="VBD8" s="372"/>
      <c r="VBE8" s="372"/>
      <c r="VBF8" s="372"/>
      <c r="VBG8" s="372"/>
      <c r="VBH8" s="372"/>
      <c r="VBI8" s="372"/>
      <c r="VBJ8" s="372"/>
      <c r="VBK8" s="372"/>
      <c r="VBL8" s="372"/>
      <c r="VBM8" s="372"/>
      <c r="VBN8" s="372"/>
      <c r="VBO8" s="372"/>
      <c r="VBP8" s="372"/>
      <c r="VBQ8" s="372"/>
      <c r="VBR8" s="372"/>
      <c r="VBS8" s="372"/>
      <c r="VBT8" s="372"/>
      <c r="VBU8" s="372"/>
      <c r="VBV8" s="372"/>
      <c r="VBW8" s="372"/>
      <c r="VBX8" s="372"/>
      <c r="VBY8" s="372"/>
      <c r="VBZ8" s="372"/>
      <c r="VCA8" s="372"/>
      <c r="VCB8" s="372"/>
      <c r="VCC8" s="372"/>
      <c r="VCD8" s="372"/>
      <c r="VCE8" s="372"/>
      <c r="VCF8" s="372"/>
      <c r="VCG8" s="372"/>
      <c r="VCH8" s="372"/>
      <c r="VCI8" s="372"/>
      <c r="VCJ8" s="372"/>
      <c r="VCK8" s="372"/>
      <c r="VCL8" s="372"/>
      <c r="VCM8" s="372"/>
      <c r="VCN8" s="372"/>
      <c r="VCO8" s="372"/>
      <c r="VCP8" s="372"/>
      <c r="VCQ8" s="372"/>
      <c r="VCR8" s="372"/>
      <c r="VCS8" s="372"/>
      <c r="VCT8" s="372"/>
      <c r="VCU8" s="372"/>
      <c r="VCV8" s="372"/>
      <c r="VCW8" s="372"/>
      <c r="VCX8" s="372"/>
      <c r="VCY8" s="372"/>
      <c r="VCZ8" s="372"/>
      <c r="VDA8" s="372"/>
      <c r="VDB8" s="372"/>
      <c r="VDC8" s="372"/>
      <c r="VDD8" s="372"/>
      <c r="VDE8" s="372"/>
      <c r="VDF8" s="372"/>
      <c r="VDG8" s="372"/>
      <c r="VDH8" s="372"/>
      <c r="VDI8" s="372"/>
      <c r="VDJ8" s="372"/>
      <c r="VDK8" s="372"/>
      <c r="VDL8" s="372"/>
      <c r="VDM8" s="372"/>
      <c r="VDN8" s="372"/>
      <c r="VDO8" s="372"/>
      <c r="VDP8" s="372"/>
      <c r="VDQ8" s="372"/>
      <c r="VDR8" s="372"/>
      <c r="VDS8" s="372"/>
      <c r="VDT8" s="372"/>
      <c r="VDU8" s="372"/>
      <c r="VDV8" s="372"/>
      <c r="VDW8" s="372"/>
      <c r="VDX8" s="372"/>
      <c r="VDY8" s="372"/>
      <c r="VDZ8" s="372"/>
      <c r="VEA8" s="372"/>
      <c r="VEB8" s="372"/>
      <c r="VEC8" s="372"/>
      <c r="VED8" s="372"/>
      <c r="VEE8" s="372"/>
      <c r="VEF8" s="372"/>
      <c r="VEG8" s="372"/>
      <c r="VEH8" s="372"/>
      <c r="VEI8" s="372"/>
      <c r="VEJ8" s="372"/>
      <c r="VEK8" s="372"/>
      <c r="VEL8" s="372"/>
      <c r="VEM8" s="372"/>
      <c r="VEN8" s="372"/>
      <c r="VEO8" s="372"/>
      <c r="VEP8" s="372"/>
      <c r="VEQ8" s="372"/>
      <c r="VER8" s="372"/>
      <c r="VES8" s="372"/>
      <c r="VET8" s="372"/>
      <c r="VEU8" s="372"/>
      <c r="VEV8" s="372"/>
      <c r="VEW8" s="372"/>
      <c r="VEX8" s="372"/>
      <c r="VEY8" s="372"/>
      <c r="VEZ8" s="372"/>
      <c r="VFA8" s="372"/>
      <c r="VFB8" s="372"/>
      <c r="VFC8" s="372"/>
      <c r="VFD8" s="372"/>
      <c r="VFE8" s="372"/>
      <c r="VFF8" s="372"/>
      <c r="VFG8" s="372"/>
      <c r="VFH8" s="372"/>
      <c r="VFI8" s="372"/>
      <c r="VFJ8" s="372"/>
      <c r="VFK8" s="372"/>
      <c r="VFL8" s="372"/>
      <c r="VFM8" s="372"/>
      <c r="VFN8" s="372"/>
      <c r="VFO8" s="372"/>
      <c r="VFP8" s="372"/>
      <c r="VFQ8" s="372"/>
      <c r="VFR8" s="372"/>
      <c r="VFS8" s="372"/>
      <c r="VFT8" s="372"/>
      <c r="VFU8" s="372"/>
      <c r="VFV8" s="372"/>
      <c r="VFW8" s="372"/>
      <c r="VFX8" s="372"/>
      <c r="VFY8" s="372"/>
      <c r="VFZ8" s="372"/>
      <c r="VGA8" s="372"/>
      <c r="VGB8" s="372"/>
      <c r="VGC8" s="372"/>
      <c r="VGD8" s="372"/>
      <c r="VGE8" s="372"/>
      <c r="VGF8" s="372"/>
      <c r="VGG8" s="372"/>
      <c r="VGH8" s="372"/>
      <c r="VGI8" s="372"/>
      <c r="VGJ8" s="372"/>
      <c r="VGK8" s="372"/>
      <c r="VGL8" s="372"/>
      <c r="VGM8" s="372"/>
      <c r="VGN8" s="372"/>
      <c r="VGO8" s="372"/>
      <c r="VGP8" s="372"/>
      <c r="VGQ8" s="372"/>
      <c r="VGR8" s="372"/>
      <c r="VGS8" s="372"/>
      <c r="VGT8" s="372"/>
      <c r="VGU8" s="372"/>
      <c r="VGV8" s="372"/>
      <c r="VGW8" s="372"/>
      <c r="VGX8" s="372"/>
      <c r="VGY8" s="372"/>
      <c r="VGZ8" s="372"/>
      <c r="VHA8" s="372"/>
      <c r="VHB8" s="372"/>
      <c r="VHC8" s="372"/>
      <c r="VHD8" s="372"/>
      <c r="VHE8" s="372"/>
      <c r="VHF8" s="372"/>
      <c r="VHG8" s="372"/>
      <c r="VHH8" s="372"/>
      <c r="VHI8" s="372"/>
      <c r="VHJ8" s="372"/>
      <c r="VHK8" s="372"/>
      <c r="VHL8" s="372"/>
      <c r="VHM8" s="372"/>
      <c r="VHN8" s="372"/>
      <c r="VHO8" s="372"/>
      <c r="VHP8" s="372"/>
      <c r="VHQ8" s="372"/>
      <c r="VHR8" s="372"/>
      <c r="VHS8" s="372"/>
      <c r="VHT8" s="372"/>
      <c r="VHU8" s="372"/>
      <c r="VHV8" s="372"/>
      <c r="VHW8" s="372"/>
      <c r="VHX8" s="372"/>
      <c r="VHY8" s="372"/>
      <c r="VHZ8" s="372"/>
      <c r="VIA8" s="372"/>
      <c r="VIB8" s="372"/>
      <c r="VIC8" s="372"/>
      <c r="VID8" s="372"/>
      <c r="VIE8" s="372"/>
      <c r="VIF8" s="372"/>
      <c r="VIG8" s="372"/>
      <c r="VIH8" s="372"/>
      <c r="VII8" s="372"/>
      <c r="VIJ8" s="372"/>
      <c r="VIK8" s="372"/>
      <c r="VIL8" s="372"/>
      <c r="VIM8" s="372"/>
      <c r="VIN8" s="372"/>
      <c r="VIO8" s="372"/>
      <c r="VIP8" s="372"/>
      <c r="VIQ8" s="372"/>
      <c r="VIR8" s="372"/>
      <c r="VIS8" s="372"/>
      <c r="VIT8" s="372"/>
      <c r="VIU8" s="372"/>
      <c r="VIV8" s="372"/>
      <c r="VIW8" s="372"/>
      <c r="VIX8" s="372"/>
      <c r="VIY8" s="372"/>
      <c r="VIZ8" s="372"/>
      <c r="VJA8" s="372"/>
      <c r="VJB8" s="372"/>
      <c r="VJC8" s="372"/>
      <c r="VJD8" s="372"/>
      <c r="VJE8" s="372"/>
      <c r="VJF8" s="372"/>
      <c r="VJG8" s="372"/>
      <c r="VJH8" s="372"/>
      <c r="VJI8" s="372"/>
      <c r="VJJ8" s="372"/>
      <c r="VJK8" s="372"/>
      <c r="VJL8" s="372"/>
      <c r="VJM8" s="372"/>
      <c r="VJN8" s="372"/>
      <c r="VJO8" s="372"/>
      <c r="VJP8" s="372"/>
      <c r="VJQ8" s="372"/>
      <c r="VJR8" s="372"/>
      <c r="VJS8" s="372"/>
      <c r="VJT8" s="372"/>
      <c r="VJU8" s="372"/>
      <c r="VJV8" s="372"/>
      <c r="VJW8" s="372"/>
      <c r="VJX8" s="372"/>
      <c r="VJY8" s="372"/>
      <c r="VJZ8" s="372"/>
      <c r="VKA8" s="372"/>
      <c r="VKB8" s="372"/>
      <c r="VKC8" s="372"/>
      <c r="VKD8" s="372"/>
      <c r="VKE8" s="372"/>
      <c r="VKF8" s="372"/>
      <c r="VKG8" s="372"/>
      <c r="VKH8" s="372"/>
      <c r="VKI8" s="372"/>
      <c r="VKJ8" s="372"/>
      <c r="VKK8" s="372"/>
      <c r="VKL8" s="372"/>
      <c r="VKM8" s="372"/>
      <c r="VKN8" s="372"/>
      <c r="VKO8" s="372"/>
      <c r="VKP8" s="372"/>
      <c r="VKQ8" s="372"/>
      <c r="VKR8" s="372"/>
      <c r="VKS8" s="372"/>
      <c r="VKT8" s="372"/>
      <c r="VKU8" s="372"/>
      <c r="VKV8" s="372"/>
      <c r="VKW8" s="372"/>
      <c r="VKX8" s="372"/>
      <c r="VKY8" s="372"/>
      <c r="VKZ8" s="372"/>
      <c r="VLA8" s="372"/>
      <c r="VLB8" s="372"/>
      <c r="VLC8" s="372"/>
      <c r="VLD8" s="372"/>
      <c r="VLE8" s="372"/>
      <c r="VLF8" s="372"/>
      <c r="VLG8" s="372"/>
      <c r="VLH8" s="372"/>
      <c r="VLI8" s="372"/>
      <c r="VLJ8" s="372"/>
      <c r="VLK8" s="372"/>
      <c r="VLL8" s="372"/>
      <c r="VLM8" s="372"/>
      <c r="VLN8" s="372"/>
      <c r="VLO8" s="372"/>
      <c r="VLP8" s="372"/>
      <c r="VLQ8" s="372"/>
      <c r="VLR8" s="372"/>
      <c r="VLS8" s="372"/>
      <c r="VLT8" s="372"/>
      <c r="VLU8" s="372"/>
      <c r="VLV8" s="372"/>
      <c r="VLW8" s="372"/>
      <c r="VLX8" s="372"/>
      <c r="VLY8" s="372"/>
      <c r="VLZ8" s="372"/>
      <c r="VMA8" s="372"/>
      <c r="VMB8" s="372"/>
      <c r="VMC8" s="372"/>
      <c r="VMD8" s="372"/>
      <c r="VME8" s="372"/>
      <c r="VMF8" s="372"/>
      <c r="VMG8" s="372"/>
      <c r="VMH8" s="372"/>
      <c r="VMI8" s="372"/>
      <c r="VMJ8" s="372"/>
      <c r="VMK8" s="372"/>
      <c r="VML8" s="372"/>
      <c r="VMM8" s="372"/>
      <c r="VMN8" s="372"/>
      <c r="VMO8" s="372"/>
      <c r="VMP8" s="372"/>
      <c r="VMQ8" s="372"/>
      <c r="VMR8" s="372"/>
      <c r="VMS8" s="372"/>
      <c r="VMT8" s="372"/>
      <c r="VMU8" s="372"/>
      <c r="VMV8" s="372"/>
      <c r="VMW8" s="372"/>
      <c r="VMX8" s="372"/>
      <c r="VMY8" s="372"/>
      <c r="VMZ8" s="372"/>
      <c r="VNA8" s="372"/>
      <c r="VNB8" s="372"/>
      <c r="VNC8" s="372"/>
      <c r="VND8" s="372"/>
      <c r="VNE8" s="372"/>
      <c r="VNF8" s="372"/>
      <c r="VNG8" s="372"/>
      <c r="VNH8" s="372"/>
      <c r="VNI8" s="372"/>
      <c r="VNJ8" s="372"/>
      <c r="VNK8" s="372"/>
      <c r="VNL8" s="372"/>
      <c r="VNM8" s="372"/>
      <c r="VNN8" s="372"/>
      <c r="VNO8" s="372"/>
      <c r="VNP8" s="372"/>
      <c r="VNQ8" s="372"/>
      <c r="VNR8" s="372"/>
      <c r="VNS8" s="372"/>
      <c r="VNT8" s="372"/>
      <c r="VNU8" s="372"/>
      <c r="VNV8" s="372"/>
      <c r="VNW8" s="372"/>
      <c r="VNX8" s="372"/>
      <c r="VNY8" s="372"/>
      <c r="VNZ8" s="372"/>
      <c r="VOA8" s="372"/>
      <c r="VOB8" s="372"/>
      <c r="VOC8" s="372"/>
      <c r="VOD8" s="372"/>
      <c r="VOE8" s="372"/>
      <c r="VOF8" s="372"/>
      <c r="VOG8" s="372"/>
      <c r="VOH8" s="372"/>
      <c r="VOI8" s="372"/>
      <c r="VOJ8" s="372"/>
      <c r="VOK8" s="372"/>
      <c r="VOL8" s="372"/>
      <c r="VOM8" s="372"/>
      <c r="VON8" s="372"/>
      <c r="VOO8" s="372"/>
      <c r="VOP8" s="372"/>
      <c r="VOQ8" s="372"/>
      <c r="VOR8" s="372"/>
      <c r="VOS8" s="372"/>
      <c r="VOT8" s="372"/>
      <c r="VOU8" s="372"/>
      <c r="VOV8" s="372"/>
      <c r="VOW8" s="372"/>
      <c r="VOX8" s="372"/>
      <c r="VOY8" s="372"/>
      <c r="VOZ8" s="372"/>
      <c r="VPA8" s="372"/>
      <c r="VPB8" s="372"/>
      <c r="VPC8" s="372"/>
      <c r="VPD8" s="372"/>
      <c r="VPE8" s="372"/>
      <c r="VPF8" s="372"/>
      <c r="VPG8" s="372"/>
      <c r="VPH8" s="372"/>
      <c r="VPI8" s="372"/>
      <c r="VPJ8" s="372"/>
      <c r="VPK8" s="372"/>
      <c r="VPL8" s="372"/>
      <c r="VPM8" s="372"/>
      <c r="VPN8" s="372"/>
      <c r="VPO8" s="372"/>
      <c r="VPP8" s="372"/>
      <c r="VPQ8" s="372"/>
      <c r="VPR8" s="372"/>
      <c r="VPS8" s="372"/>
      <c r="VPT8" s="372"/>
      <c r="VPU8" s="372"/>
      <c r="VPV8" s="372"/>
      <c r="VPW8" s="372"/>
      <c r="VPX8" s="372"/>
      <c r="VPY8" s="372"/>
      <c r="VPZ8" s="372"/>
      <c r="VQA8" s="372"/>
      <c r="VQB8" s="372"/>
      <c r="VQC8" s="372"/>
      <c r="VQD8" s="372"/>
      <c r="VQE8" s="372"/>
      <c r="VQF8" s="372"/>
      <c r="VQG8" s="372"/>
      <c r="VQH8" s="372"/>
      <c r="VQI8" s="372"/>
      <c r="VQJ8" s="372"/>
      <c r="VQK8" s="372"/>
      <c r="VQL8" s="372"/>
      <c r="VQM8" s="372"/>
      <c r="VQN8" s="372"/>
      <c r="VQO8" s="372"/>
      <c r="VQP8" s="372"/>
      <c r="VQQ8" s="372"/>
      <c r="VQR8" s="372"/>
      <c r="VQS8" s="372"/>
      <c r="VQT8" s="372"/>
      <c r="VQU8" s="372"/>
      <c r="VQV8" s="372"/>
      <c r="VQW8" s="372"/>
      <c r="VQX8" s="372"/>
      <c r="VQY8" s="372"/>
      <c r="VQZ8" s="372"/>
      <c r="VRA8" s="372"/>
      <c r="VRB8" s="372"/>
      <c r="VRC8" s="372"/>
      <c r="VRD8" s="372"/>
      <c r="VRE8" s="372"/>
      <c r="VRF8" s="372"/>
      <c r="VRG8" s="372"/>
      <c r="VRH8" s="372"/>
      <c r="VRI8" s="372"/>
      <c r="VRJ8" s="372"/>
      <c r="VRK8" s="372"/>
      <c r="VRL8" s="372"/>
      <c r="VRM8" s="372"/>
      <c r="VRN8" s="372"/>
      <c r="VRO8" s="372"/>
      <c r="VRP8" s="372"/>
      <c r="VRQ8" s="372"/>
      <c r="VRR8" s="372"/>
      <c r="VRS8" s="372"/>
      <c r="VRT8" s="372"/>
      <c r="VRU8" s="372"/>
      <c r="VRV8" s="372"/>
      <c r="VRW8" s="372"/>
      <c r="VRX8" s="372"/>
      <c r="VRY8" s="372"/>
      <c r="VRZ8" s="372"/>
      <c r="VSA8" s="372"/>
      <c r="VSB8" s="372"/>
      <c r="VSC8" s="372"/>
      <c r="VSD8" s="372"/>
      <c r="VSE8" s="372"/>
      <c r="VSF8" s="372"/>
      <c r="VSG8" s="372"/>
      <c r="VSH8" s="372"/>
      <c r="VSI8" s="372"/>
      <c r="VSJ8" s="372"/>
      <c r="VSK8" s="372"/>
      <c r="VSL8" s="372"/>
      <c r="VSM8" s="372"/>
      <c r="VSN8" s="372"/>
      <c r="VSO8" s="372"/>
      <c r="VSP8" s="372"/>
      <c r="VSQ8" s="372"/>
      <c r="VSR8" s="372"/>
      <c r="VSS8" s="372"/>
      <c r="VST8" s="372"/>
      <c r="VSU8" s="372"/>
      <c r="VSV8" s="372"/>
      <c r="VSW8" s="372"/>
      <c r="VSX8" s="372"/>
      <c r="VSY8" s="372"/>
      <c r="VSZ8" s="372"/>
      <c r="VTA8" s="372"/>
      <c r="VTB8" s="372"/>
      <c r="VTC8" s="372"/>
      <c r="VTD8" s="372"/>
      <c r="VTE8" s="372"/>
      <c r="VTF8" s="372"/>
      <c r="VTG8" s="372"/>
      <c r="VTH8" s="372"/>
      <c r="VTI8" s="372"/>
      <c r="VTJ8" s="372"/>
      <c r="VTK8" s="372"/>
      <c r="VTL8" s="372"/>
      <c r="VTM8" s="372"/>
      <c r="VTN8" s="372"/>
      <c r="VTO8" s="372"/>
      <c r="VTP8" s="372"/>
      <c r="VTQ8" s="372"/>
      <c r="VTR8" s="372"/>
      <c r="VTS8" s="372"/>
      <c r="VTT8" s="372"/>
      <c r="VTU8" s="372"/>
      <c r="VTV8" s="372"/>
      <c r="VTW8" s="372"/>
      <c r="VTX8" s="372"/>
      <c r="VTY8" s="372"/>
      <c r="VTZ8" s="372"/>
      <c r="VUA8" s="372"/>
      <c r="VUB8" s="372"/>
      <c r="VUC8" s="372"/>
      <c r="VUD8" s="372"/>
      <c r="VUE8" s="372"/>
      <c r="VUF8" s="372"/>
      <c r="VUG8" s="372"/>
      <c r="VUH8" s="372"/>
      <c r="VUI8" s="372"/>
      <c r="VUJ8" s="372"/>
      <c r="VUK8" s="372"/>
      <c r="VUL8" s="372"/>
      <c r="VUM8" s="372"/>
      <c r="VUN8" s="372"/>
      <c r="VUO8" s="372"/>
      <c r="VUP8" s="372"/>
      <c r="VUQ8" s="372"/>
      <c r="VUR8" s="372"/>
      <c r="VUS8" s="372"/>
      <c r="VUT8" s="372"/>
      <c r="VUU8" s="372"/>
      <c r="VUV8" s="372"/>
      <c r="VUW8" s="372"/>
      <c r="VUX8" s="372"/>
      <c r="VUY8" s="372"/>
      <c r="VUZ8" s="372"/>
      <c r="VVA8" s="372"/>
      <c r="VVB8" s="372"/>
      <c r="VVC8" s="372"/>
      <c r="VVD8" s="372"/>
      <c r="VVE8" s="372"/>
      <c r="VVF8" s="372"/>
      <c r="VVG8" s="372"/>
      <c r="VVH8" s="372"/>
      <c r="VVI8" s="372"/>
      <c r="VVJ8" s="372"/>
      <c r="VVK8" s="372"/>
      <c r="VVL8" s="372"/>
      <c r="VVM8" s="372"/>
      <c r="VVN8" s="372"/>
      <c r="VVO8" s="372"/>
      <c r="VVP8" s="372"/>
      <c r="VVQ8" s="372"/>
      <c r="VVR8" s="372"/>
      <c r="VVS8" s="372"/>
      <c r="VVT8" s="372"/>
      <c r="VVU8" s="372"/>
      <c r="VVV8" s="372"/>
      <c r="VVW8" s="372"/>
      <c r="VVX8" s="372"/>
      <c r="VVY8" s="372"/>
      <c r="VVZ8" s="372"/>
      <c r="VWA8" s="372"/>
      <c r="VWB8" s="372"/>
      <c r="VWC8" s="372"/>
      <c r="VWD8" s="372"/>
      <c r="VWE8" s="372"/>
      <c r="VWF8" s="372"/>
      <c r="VWG8" s="372"/>
      <c r="VWH8" s="372"/>
      <c r="VWI8" s="372"/>
      <c r="VWJ8" s="372"/>
      <c r="VWK8" s="372"/>
      <c r="VWL8" s="372"/>
      <c r="VWM8" s="372"/>
      <c r="VWN8" s="372"/>
      <c r="VWO8" s="372"/>
      <c r="VWP8" s="372"/>
      <c r="VWQ8" s="372"/>
      <c r="VWR8" s="372"/>
      <c r="VWS8" s="372"/>
      <c r="VWT8" s="372"/>
      <c r="VWU8" s="372"/>
      <c r="VWV8" s="372"/>
      <c r="VWW8" s="372"/>
      <c r="VWX8" s="372"/>
      <c r="VWY8" s="372"/>
      <c r="VWZ8" s="372"/>
      <c r="VXA8" s="372"/>
      <c r="VXB8" s="372"/>
      <c r="VXC8" s="372"/>
      <c r="VXD8" s="372"/>
      <c r="VXE8" s="372"/>
      <c r="VXF8" s="372"/>
      <c r="VXG8" s="372"/>
      <c r="VXH8" s="372"/>
      <c r="VXI8" s="372"/>
      <c r="VXJ8" s="372"/>
      <c r="VXK8" s="372"/>
      <c r="VXL8" s="372"/>
      <c r="VXM8" s="372"/>
      <c r="VXN8" s="372"/>
      <c r="VXO8" s="372"/>
      <c r="VXP8" s="372"/>
      <c r="VXQ8" s="372"/>
      <c r="VXR8" s="372"/>
      <c r="VXS8" s="372"/>
      <c r="VXT8" s="372"/>
      <c r="VXU8" s="372"/>
      <c r="VXV8" s="372"/>
      <c r="VXW8" s="372"/>
      <c r="VXX8" s="372"/>
      <c r="VXY8" s="372"/>
      <c r="VXZ8" s="372"/>
      <c r="VYA8" s="372"/>
      <c r="VYB8" s="372"/>
      <c r="VYC8" s="372"/>
      <c r="VYD8" s="372"/>
      <c r="VYE8" s="372"/>
      <c r="VYF8" s="372"/>
      <c r="VYG8" s="372"/>
      <c r="VYH8" s="372"/>
      <c r="VYI8" s="372"/>
      <c r="VYJ8" s="372"/>
      <c r="VYK8" s="372"/>
      <c r="VYL8" s="372"/>
      <c r="VYM8" s="372"/>
      <c r="VYN8" s="372"/>
      <c r="VYO8" s="372"/>
      <c r="VYP8" s="372"/>
      <c r="VYQ8" s="372"/>
      <c r="VYR8" s="372"/>
      <c r="VYS8" s="372"/>
      <c r="VYT8" s="372"/>
      <c r="VYU8" s="372"/>
      <c r="VYV8" s="372"/>
      <c r="VYW8" s="372"/>
      <c r="VYX8" s="372"/>
      <c r="VYY8" s="372"/>
      <c r="VYZ8" s="372"/>
      <c r="VZA8" s="372"/>
      <c r="VZB8" s="372"/>
      <c r="VZC8" s="372"/>
      <c r="VZD8" s="372"/>
      <c r="VZE8" s="372"/>
      <c r="VZF8" s="372"/>
      <c r="VZG8" s="372"/>
      <c r="VZH8" s="372"/>
      <c r="VZI8" s="372"/>
      <c r="VZJ8" s="372"/>
      <c r="VZK8" s="372"/>
      <c r="VZL8" s="372"/>
      <c r="VZM8" s="372"/>
      <c r="VZN8" s="372"/>
      <c r="VZO8" s="372"/>
      <c r="VZP8" s="372"/>
      <c r="VZQ8" s="372"/>
      <c r="VZR8" s="372"/>
      <c r="VZS8" s="372"/>
      <c r="VZT8" s="372"/>
      <c r="VZU8" s="372"/>
      <c r="VZV8" s="372"/>
      <c r="VZW8" s="372"/>
      <c r="VZX8" s="372"/>
      <c r="VZY8" s="372"/>
      <c r="VZZ8" s="372"/>
      <c r="WAA8" s="372"/>
      <c r="WAB8" s="372"/>
      <c r="WAC8" s="372"/>
      <c r="WAD8" s="372"/>
      <c r="WAE8" s="372"/>
      <c r="WAF8" s="372"/>
      <c r="WAG8" s="372"/>
      <c r="WAH8" s="372"/>
      <c r="WAI8" s="372"/>
      <c r="WAJ8" s="372"/>
      <c r="WAK8" s="372"/>
      <c r="WAL8" s="372"/>
      <c r="WAM8" s="372"/>
      <c r="WAN8" s="372"/>
      <c r="WAO8" s="372"/>
      <c r="WAP8" s="372"/>
      <c r="WAQ8" s="372"/>
      <c r="WAR8" s="372"/>
      <c r="WAS8" s="372"/>
      <c r="WAT8" s="372"/>
      <c r="WAU8" s="372"/>
      <c r="WAV8" s="372"/>
      <c r="WAW8" s="372"/>
      <c r="WAX8" s="372"/>
      <c r="WAY8" s="372"/>
      <c r="WAZ8" s="372"/>
      <c r="WBA8" s="372"/>
      <c r="WBB8" s="372"/>
      <c r="WBC8" s="372"/>
      <c r="WBD8" s="372"/>
      <c r="WBE8" s="372"/>
      <c r="WBF8" s="372"/>
      <c r="WBG8" s="372"/>
      <c r="WBH8" s="372"/>
      <c r="WBI8" s="372"/>
      <c r="WBJ8" s="372"/>
      <c r="WBK8" s="372"/>
      <c r="WBL8" s="372"/>
      <c r="WBM8" s="372"/>
      <c r="WBN8" s="372"/>
      <c r="WBO8" s="372"/>
      <c r="WBP8" s="372"/>
      <c r="WBQ8" s="372"/>
      <c r="WBR8" s="372"/>
      <c r="WBS8" s="372"/>
      <c r="WBT8" s="372"/>
      <c r="WBU8" s="372"/>
      <c r="WBV8" s="372"/>
      <c r="WBW8" s="372"/>
      <c r="WBX8" s="372"/>
      <c r="WBY8" s="372"/>
      <c r="WBZ8" s="372"/>
      <c r="WCA8" s="372"/>
      <c r="WCB8" s="372"/>
      <c r="WCC8" s="372"/>
      <c r="WCD8" s="372"/>
      <c r="WCE8" s="372"/>
      <c r="WCF8" s="372"/>
      <c r="WCG8" s="372"/>
      <c r="WCH8" s="372"/>
      <c r="WCI8" s="372"/>
      <c r="WCJ8" s="372"/>
      <c r="WCK8" s="372"/>
      <c r="WCL8" s="372"/>
      <c r="WCM8" s="372"/>
      <c r="WCN8" s="372"/>
      <c r="WCO8" s="372"/>
      <c r="WCP8" s="372"/>
      <c r="WCQ8" s="372"/>
      <c r="WCR8" s="372"/>
      <c r="WCS8" s="372"/>
      <c r="WCT8" s="372"/>
      <c r="WCU8" s="372"/>
      <c r="WCV8" s="372"/>
      <c r="WCW8" s="372"/>
      <c r="WCX8" s="372"/>
      <c r="WCY8" s="372"/>
      <c r="WCZ8" s="372"/>
      <c r="WDA8" s="372"/>
      <c r="WDB8" s="372"/>
      <c r="WDC8" s="372"/>
      <c r="WDD8" s="372"/>
      <c r="WDE8" s="372"/>
      <c r="WDF8" s="372"/>
      <c r="WDG8" s="372"/>
      <c r="WDH8" s="372"/>
      <c r="WDI8" s="372"/>
      <c r="WDJ8" s="372"/>
      <c r="WDK8" s="372"/>
      <c r="WDL8" s="372"/>
      <c r="WDM8" s="372"/>
      <c r="WDN8" s="372"/>
      <c r="WDO8" s="372"/>
      <c r="WDP8" s="372"/>
      <c r="WDQ8" s="372"/>
      <c r="WDR8" s="372"/>
      <c r="WDS8" s="372"/>
      <c r="WDT8" s="372"/>
      <c r="WDU8" s="372"/>
      <c r="WDV8" s="372"/>
      <c r="WDW8" s="372"/>
      <c r="WDX8" s="372"/>
      <c r="WDY8" s="372"/>
      <c r="WDZ8" s="372"/>
      <c r="WEA8" s="372"/>
      <c r="WEB8" s="372"/>
      <c r="WEC8" s="372"/>
      <c r="WED8" s="372"/>
      <c r="WEE8" s="372"/>
      <c r="WEF8" s="372"/>
      <c r="WEG8" s="372"/>
      <c r="WEH8" s="372"/>
      <c r="WEI8" s="372"/>
      <c r="WEJ8" s="372"/>
      <c r="WEK8" s="372"/>
      <c r="WEL8" s="372"/>
      <c r="WEM8" s="372"/>
      <c r="WEN8" s="372"/>
      <c r="WEO8" s="372"/>
      <c r="WEP8" s="372"/>
      <c r="WEQ8" s="372"/>
      <c r="WER8" s="372"/>
      <c r="WES8" s="372"/>
      <c r="WET8" s="372"/>
      <c r="WEU8" s="372"/>
      <c r="WEV8" s="372"/>
      <c r="WEW8" s="372"/>
      <c r="WEX8" s="372"/>
      <c r="WEY8" s="372"/>
      <c r="WEZ8" s="372"/>
      <c r="WFA8" s="372"/>
      <c r="WFB8" s="372"/>
      <c r="WFC8" s="372"/>
      <c r="WFD8" s="372"/>
      <c r="WFE8" s="372"/>
      <c r="WFF8" s="372"/>
      <c r="WFG8" s="372"/>
      <c r="WFH8" s="372"/>
      <c r="WFI8" s="372"/>
      <c r="WFJ8" s="372"/>
      <c r="WFK8" s="372"/>
      <c r="WFL8" s="372"/>
      <c r="WFM8" s="372"/>
      <c r="WFN8" s="372"/>
      <c r="WFO8" s="372"/>
      <c r="WFP8" s="372"/>
      <c r="WFQ8" s="372"/>
      <c r="WFR8" s="372"/>
      <c r="WFS8" s="372"/>
      <c r="WFT8" s="372"/>
      <c r="WFU8" s="372"/>
      <c r="WFV8" s="372"/>
      <c r="WFW8" s="372"/>
      <c r="WFX8" s="372"/>
      <c r="WFY8" s="372"/>
      <c r="WFZ8" s="372"/>
      <c r="WGA8" s="372"/>
      <c r="WGB8" s="372"/>
      <c r="WGC8" s="372"/>
      <c r="WGD8" s="372"/>
      <c r="WGE8" s="372"/>
      <c r="WGF8" s="372"/>
      <c r="WGG8" s="372"/>
      <c r="WGH8" s="372"/>
      <c r="WGI8" s="372"/>
      <c r="WGJ8" s="372"/>
      <c r="WGK8" s="372"/>
      <c r="WGL8" s="372"/>
      <c r="WGM8" s="372"/>
      <c r="WGN8" s="372"/>
      <c r="WGO8" s="372"/>
      <c r="WGP8" s="372"/>
      <c r="WGQ8" s="372"/>
      <c r="WGR8" s="372"/>
      <c r="WGS8" s="372"/>
      <c r="WGT8" s="372"/>
      <c r="WGU8" s="372"/>
      <c r="WGV8" s="372"/>
      <c r="WGW8" s="372"/>
      <c r="WGX8" s="372"/>
      <c r="WGY8" s="372"/>
      <c r="WGZ8" s="372"/>
      <c r="WHA8" s="372"/>
      <c r="WHB8" s="372"/>
      <c r="WHC8" s="372"/>
      <c r="WHD8" s="372"/>
      <c r="WHE8" s="372"/>
      <c r="WHF8" s="372"/>
      <c r="WHG8" s="372"/>
      <c r="WHH8" s="372"/>
      <c r="WHI8" s="372"/>
      <c r="WHJ8" s="372"/>
      <c r="WHK8" s="372"/>
      <c r="WHL8" s="372"/>
      <c r="WHM8" s="372"/>
      <c r="WHN8" s="372"/>
      <c r="WHO8" s="372"/>
      <c r="WHP8" s="372"/>
      <c r="WHQ8" s="372"/>
      <c r="WHR8" s="372"/>
      <c r="WHS8" s="372"/>
      <c r="WHT8" s="372"/>
      <c r="WHU8" s="372"/>
      <c r="WHV8" s="372"/>
      <c r="WHW8" s="372"/>
      <c r="WHX8" s="372"/>
      <c r="WHY8" s="372"/>
      <c r="WHZ8" s="372"/>
      <c r="WIA8" s="372"/>
      <c r="WIB8" s="372"/>
      <c r="WIC8" s="372"/>
      <c r="WID8" s="372"/>
      <c r="WIE8" s="372"/>
      <c r="WIF8" s="372"/>
      <c r="WIG8" s="372"/>
      <c r="WIH8" s="372"/>
      <c r="WII8" s="372"/>
      <c r="WIJ8" s="372"/>
      <c r="WIK8" s="372"/>
      <c r="WIL8" s="372"/>
      <c r="WIM8" s="372"/>
      <c r="WIN8" s="372"/>
      <c r="WIO8" s="372"/>
      <c r="WIP8" s="372"/>
      <c r="WIQ8" s="372"/>
      <c r="WIR8" s="372"/>
      <c r="WIS8" s="372"/>
      <c r="WIT8" s="372"/>
      <c r="WIU8" s="372"/>
      <c r="WIV8" s="372"/>
      <c r="WIW8" s="372"/>
      <c r="WIX8" s="372"/>
      <c r="WIY8" s="372"/>
      <c r="WIZ8" s="372"/>
      <c r="WJA8" s="372"/>
      <c r="WJB8" s="372"/>
      <c r="WJC8" s="372"/>
      <c r="WJD8" s="372"/>
      <c r="WJE8" s="372"/>
      <c r="WJF8" s="372"/>
      <c r="WJG8" s="372"/>
      <c r="WJH8" s="372"/>
      <c r="WJI8" s="372"/>
      <c r="WJJ8" s="372"/>
      <c r="WJK8" s="372"/>
      <c r="WJL8" s="372"/>
      <c r="WJM8" s="372"/>
      <c r="WJN8" s="372"/>
      <c r="WJO8" s="372"/>
      <c r="WJP8" s="372"/>
      <c r="WJQ8" s="372"/>
      <c r="WJR8" s="372"/>
      <c r="WJS8" s="372"/>
      <c r="WJT8" s="372"/>
      <c r="WJU8" s="372"/>
      <c r="WJV8" s="372"/>
      <c r="WJW8" s="372"/>
      <c r="WJX8" s="372"/>
      <c r="WJY8" s="372"/>
      <c r="WJZ8" s="372"/>
      <c r="WKA8" s="372"/>
      <c r="WKB8" s="372"/>
      <c r="WKC8" s="372"/>
      <c r="WKD8" s="372"/>
      <c r="WKE8" s="372"/>
      <c r="WKF8" s="372"/>
      <c r="WKG8" s="372"/>
      <c r="WKH8" s="372"/>
      <c r="WKI8" s="372"/>
      <c r="WKJ8" s="372"/>
      <c r="WKK8" s="372"/>
      <c r="WKL8" s="372"/>
      <c r="WKM8" s="372"/>
      <c r="WKN8" s="372"/>
      <c r="WKO8" s="372"/>
      <c r="WKP8" s="372"/>
      <c r="WKQ8" s="372"/>
      <c r="WKR8" s="372"/>
      <c r="WKS8" s="372"/>
      <c r="WKT8" s="372"/>
      <c r="WKU8" s="372"/>
      <c r="WKV8" s="372"/>
      <c r="WKW8" s="372"/>
      <c r="WKX8" s="372"/>
      <c r="WKY8" s="372"/>
      <c r="WKZ8" s="372"/>
      <c r="WLA8" s="372"/>
      <c r="WLB8" s="372"/>
      <c r="WLC8" s="372"/>
      <c r="WLD8" s="372"/>
      <c r="WLE8" s="372"/>
      <c r="WLF8" s="372"/>
      <c r="WLG8" s="372"/>
      <c r="WLH8" s="372"/>
      <c r="WLI8" s="372"/>
      <c r="WLJ8" s="372"/>
      <c r="WLK8" s="372"/>
      <c r="WLL8" s="372"/>
      <c r="WLM8" s="372"/>
      <c r="WLN8" s="372"/>
      <c r="WLO8" s="372"/>
      <c r="WLP8" s="372"/>
      <c r="WLQ8" s="372"/>
      <c r="WLR8" s="372"/>
      <c r="WLS8" s="372"/>
      <c r="WLT8" s="372"/>
      <c r="WLU8" s="372"/>
      <c r="WLV8" s="372"/>
      <c r="WLW8" s="372"/>
      <c r="WLX8" s="372"/>
      <c r="WLY8" s="372"/>
      <c r="WLZ8" s="372"/>
      <c r="WMA8" s="372"/>
      <c r="WMB8" s="372"/>
      <c r="WMC8" s="372"/>
      <c r="WMD8" s="372"/>
      <c r="WME8" s="372"/>
      <c r="WMF8" s="372"/>
      <c r="WMG8" s="372"/>
      <c r="WMH8" s="372"/>
      <c r="WMI8" s="372"/>
      <c r="WMJ8" s="372"/>
      <c r="WMK8" s="372"/>
      <c r="WML8" s="372"/>
      <c r="WMM8" s="372"/>
      <c r="WMN8" s="372"/>
      <c r="WMO8" s="372"/>
      <c r="WMP8" s="372"/>
      <c r="WMQ8" s="372"/>
      <c r="WMR8" s="372"/>
      <c r="WMS8" s="372"/>
      <c r="WMT8" s="372"/>
      <c r="WMU8" s="372"/>
      <c r="WMV8" s="372"/>
      <c r="WMW8" s="372"/>
      <c r="WMX8" s="372"/>
      <c r="WMY8" s="372"/>
      <c r="WMZ8" s="372"/>
      <c r="WNA8" s="372"/>
      <c r="WNB8" s="372"/>
      <c r="WNC8" s="372"/>
      <c r="WND8" s="372"/>
      <c r="WNE8" s="372"/>
      <c r="WNF8" s="372"/>
      <c r="WNG8" s="372"/>
      <c r="WNH8" s="372"/>
      <c r="WNI8" s="372"/>
      <c r="WNJ8" s="372"/>
      <c r="WNK8" s="372"/>
      <c r="WNL8" s="372"/>
      <c r="WNM8" s="372"/>
      <c r="WNN8" s="372"/>
      <c r="WNO8" s="372"/>
      <c r="WNP8" s="372"/>
      <c r="WNQ8" s="372"/>
      <c r="WNR8" s="372"/>
      <c r="WNS8" s="372"/>
      <c r="WNT8" s="372"/>
      <c r="WNU8" s="372"/>
      <c r="WNV8" s="372"/>
      <c r="WNW8" s="372"/>
      <c r="WNX8" s="372"/>
      <c r="WNY8" s="372"/>
      <c r="WNZ8" s="372"/>
      <c r="WOA8" s="372"/>
      <c r="WOB8" s="372"/>
      <c r="WOC8" s="372"/>
      <c r="WOD8" s="372"/>
      <c r="WOE8" s="372"/>
      <c r="WOF8" s="372"/>
      <c r="WOG8" s="372"/>
      <c r="WOH8" s="372"/>
      <c r="WOI8" s="372"/>
      <c r="WOJ8" s="372"/>
      <c r="WOK8" s="372"/>
      <c r="WOL8" s="372"/>
      <c r="WOM8" s="372"/>
      <c r="WON8" s="372"/>
      <c r="WOO8" s="372"/>
      <c r="WOP8" s="372"/>
      <c r="WOQ8" s="372"/>
      <c r="WOR8" s="372"/>
      <c r="WOS8" s="372"/>
      <c r="WOT8" s="372"/>
      <c r="WOU8" s="372"/>
      <c r="WOV8" s="372"/>
      <c r="WOW8" s="372"/>
      <c r="WOX8" s="372"/>
      <c r="WOY8" s="372"/>
      <c r="WOZ8" s="372"/>
      <c r="WPA8" s="372"/>
      <c r="WPB8" s="372"/>
      <c r="WPC8" s="372"/>
      <c r="WPD8" s="372"/>
      <c r="WPE8" s="372"/>
      <c r="WPF8" s="372"/>
      <c r="WPG8" s="372"/>
      <c r="WPH8" s="372"/>
      <c r="WPI8" s="372"/>
      <c r="WPJ8" s="372"/>
      <c r="WPK8" s="372"/>
      <c r="WPL8" s="372"/>
      <c r="WPM8" s="372"/>
      <c r="WPN8" s="372"/>
      <c r="WPO8" s="372"/>
      <c r="WPP8" s="372"/>
      <c r="WPQ8" s="372"/>
      <c r="WPR8" s="372"/>
      <c r="WPS8" s="372"/>
      <c r="WPT8" s="372"/>
      <c r="WPU8" s="372"/>
      <c r="WPV8" s="372"/>
      <c r="WPW8" s="372"/>
      <c r="WPX8" s="372"/>
      <c r="WPY8" s="372"/>
      <c r="WPZ8" s="372"/>
      <c r="WQA8" s="372"/>
      <c r="WQB8" s="372"/>
      <c r="WQC8" s="372"/>
      <c r="WQD8" s="372"/>
      <c r="WQE8" s="372"/>
      <c r="WQF8" s="372"/>
      <c r="WQG8" s="372"/>
      <c r="WQH8" s="372"/>
      <c r="WQI8" s="372"/>
      <c r="WQJ8" s="372"/>
      <c r="WQK8" s="372"/>
      <c r="WQL8" s="372"/>
      <c r="WQM8" s="372"/>
      <c r="WQN8" s="372"/>
      <c r="WQO8" s="372"/>
      <c r="WQP8" s="372"/>
      <c r="WQQ8" s="372"/>
      <c r="WQR8" s="372"/>
      <c r="WQS8" s="372"/>
      <c r="WQT8" s="372"/>
      <c r="WQU8" s="372"/>
      <c r="WQV8" s="372"/>
      <c r="WQW8" s="372"/>
      <c r="WQX8" s="372"/>
      <c r="WQY8" s="372"/>
      <c r="WQZ8" s="372"/>
      <c r="WRA8" s="372"/>
      <c r="WRB8" s="372"/>
      <c r="WRC8" s="372"/>
      <c r="WRD8" s="372"/>
      <c r="WRE8" s="372"/>
      <c r="WRF8" s="372"/>
      <c r="WRG8" s="372"/>
      <c r="WRH8" s="372"/>
      <c r="WRI8" s="372"/>
      <c r="WRJ8" s="372"/>
      <c r="WRK8" s="372"/>
      <c r="WRL8" s="372"/>
      <c r="WRM8" s="372"/>
      <c r="WRN8" s="372"/>
      <c r="WRO8" s="372"/>
      <c r="WRP8" s="372"/>
      <c r="WRQ8" s="372"/>
      <c r="WRR8" s="372"/>
      <c r="WRS8" s="372"/>
      <c r="WRT8" s="372"/>
      <c r="WRU8" s="372"/>
      <c r="WRV8" s="372"/>
      <c r="WRW8" s="372"/>
      <c r="WRX8" s="372"/>
      <c r="WRY8" s="372"/>
      <c r="WRZ8" s="372"/>
      <c r="WSA8" s="372"/>
      <c r="WSB8" s="372"/>
      <c r="WSC8" s="372"/>
      <c r="WSD8" s="372"/>
      <c r="WSE8" s="372"/>
      <c r="WSF8" s="372"/>
      <c r="WSG8" s="372"/>
      <c r="WSH8" s="372"/>
      <c r="WSI8" s="372"/>
      <c r="WSJ8" s="372"/>
      <c r="WSK8" s="372"/>
      <c r="WSL8" s="372"/>
      <c r="WSM8" s="372"/>
      <c r="WSN8" s="372"/>
      <c r="WSO8" s="372"/>
      <c r="WSP8" s="372"/>
      <c r="WSQ8" s="372"/>
      <c r="WSR8" s="372"/>
      <c r="WSS8" s="372"/>
      <c r="WST8" s="372"/>
      <c r="WSU8" s="372"/>
      <c r="WSV8" s="372"/>
      <c r="WSW8" s="372"/>
      <c r="WSX8" s="372"/>
      <c r="WSY8" s="372"/>
      <c r="WSZ8" s="372"/>
      <c r="WTA8" s="372"/>
      <c r="WTB8" s="372"/>
      <c r="WTC8" s="372"/>
      <c r="WTD8" s="372"/>
      <c r="WTE8" s="372"/>
      <c r="WTF8" s="372"/>
      <c r="WTG8" s="372"/>
      <c r="WTH8" s="372"/>
      <c r="WTI8" s="372"/>
      <c r="WTJ8" s="372"/>
      <c r="WTK8" s="372"/>
      <c r="WTL8" s="372"/>
      <c r="WTM8" s="372"/>
      <c r="WTN8" s="372"/>
      <c r="WTO8" s="372"/>
      <c r="WTP8" s="372"/>
      <c r="WTQ8" s="372"/>
      <c r="WTR8" s="372"/>
      <c r="WTS8" s="372"/>
      <c r="WTT8" s="372"/>
      <c r="WTU8" s="372"/>
      <c r="WTV8" s="372"/>
      <c r="WTW8" s="372"/>
      <c r="WTX8" s="372"/>
      <c r="WTY8" s="372"/>
      <c r="WTZ8" s="372"/>
      <c r="WUA8" s="372"/>
      <c r="WUB8" s="372"/>
      <c r="WUC8" s="372"/>
      <c r="WUD8" s="372"/>
      <c r="WUE8" s="372"/>
      <c r="WUF8" s="372"/>
      <c r="WUG8" s="372"/>
      <c r="WUH8" s="372"/>
      <c r="WUI8" s="372"/>
      <c r="WUJ8" s="372"/>
      <c r="WUK8" s="372"/>
      <c r="WUL8" s="372"/>
      <c r="WUM8" s="372"/>
      <c r="WUN8" s="372"/>
      <c r="WUO8" s="372"/>
      <c r="WUP8" s="372"/>
      <c r="WUQ8" s="372"/>
      <c r="WUR8" s="372"/>
      <c r="WUS8" s="372"/>
      <c r="WUT8" s="372"/>
      <c r="WUU8" s="372"/>
      <c r="WUV8" s="372"/>
      <c r="WUW8" s="372"/>
      <c r="WUX8" s="372"/>
      <c r="WUY8" s="372"/>
      <c r="WUZ8" s="372"/>
      <c r="WVA8" s="372"/>
      <c r="WVB8" s="372"/>
      <c r="WVC8" s="372"/>
      <c r="WVD8" s="372"/>
      <c r="WVE8" s="372"/>
      <c r="WVF8" s="372"/>
      <c r="WVG8" s="372"/>
      <c r="WVH8" s="372"/>
      <c r="WVI8" s="372"/>
      <c r="WVJ8" s="372"/>
      <c r="WVK8" s="372"/>
      <c r="WVL8" s="372"/>
      <c r="WVM8" s="372"/>
      <c r="WVN8" s="372"/>
      <c r="WVO8" s="372"/>
      <c r="WVP8" s="372"/>
      <c r="WVQ8" s="372"/>
      <c r="WVR8" s="372"/>
      <c r="WVS8" s="372"/>
      <c r="WVT8" s="372"/>
      <c r="WVU8" s="372"/>
      <c r="WVV8" s="372"/>
      <c r="WVW8" s="372"/>
      <c r="WVX8" s="372"/>
      <c r="WVY8" s="372"/>
      <c r="WVZ8" s="372"/>
      <c r="WWA8" s="372"/>
      <c r="WWB8" s="372"/>
      <c r="WWC8" s="372"/>
      <c r="WWD8" s="372"/>
      <c r="WWE8" s="372"/>
      <c r="WWF8" s="372"/>
      <c r="WWG8" s="372"/>
      <c r="WWH8" s="372"/>
      <c r="WWI8" s="372"/>
      <c r="WWJ8" s="372"/>
      <c r="WWK8" s="372"/>
      <c r="WWL8" s="372"/>
      <c r="WWM8" s="372"/>
      <c r="WWN8" s="372"/>
      <c r="WWO8" s="372"/>
      <c r="WWP8" s="372"/>
      <c r="WWQ8" s="372"/>
      <c r="WWR8" s="372"/>
      <c r="WWS8" s="372"/>
      <c r="WWT8" s="372"/>
      <c r="WWU8" s="372"/>
      <c r="WWV8" s="372"/>
      <c r="WWW8" s="372"/>
      <c r="WWX8" s="372"/>
      <c r="WWY8" s="372"/>
      <c r="WWZ8" s="372"/>
      <c r="WXA8" s="372"/>
      <c r="WXB8" s="372"/>
      <c r="WXC8" s="372"/>
      <c r="WXD8" s="372"/>
      <c r="WXE8" s="372"/>
      <c r="WXF8" s="372"/>
      <c r="WXG8" s="372"/>
      <c r="WXH8" s="372"/>
      <c r="WXI8" s="372"/>
      <c r="WXJ8" s="372"/>
      <c r="WXK8" s="372"/>
      <c r="WXL8" s="372"/>
      <c r="WXM8" s="372"/>
      <c r="WXN8" s="372"/>
      <c r="WXO8" s="372"/>
      <c r="WXP8" s="372"/>
      <c r="WXQ8" s="372"/>
      <c r="WXR8" s="372"/>
      <c r="WXS8" s="372"/>
      <c r="WXT8" s="372"/>
      <c r="WXU8" s="372"/>
      <c r="WXV8" s="372"/>
      <c r="WXW8" s="372"/>
      <c r="WXX8" s="372"/>
      <c r="WXY8" s="372"/>
      <c r="WXZ8" s="372"/>
      <c r="WYA8" s="372"/>
      <c r="WYB8" s="372"/>
      <c r="WYC8" s="372"/>
      <c r="WYD8" s="372"/>
      <c r="WYE8" s="372"/>
      <c r="WYF8" s="372"/>
      <c r="WYG8" s="372"/>
      <c r="WYH8" s="372"/>
      <c r="WYI8" s="372"/>
      <c r="WYJ8" s="372"/>
      <c r="WYK8" s="372"/>
      <c r="WYL8" s="372"/>
      <c r="WYM8" s="372"/>
      <c r="WYN8" s="372"/>
      <c r="WYO8" s="372"/>
      <c r="WYP8" s="372"/>
      <c r="WYQ8" s="372"/>
      <c r="WYR8" s="372"/>
      <c r="WYS8" s="372"/>
      <c r="WYT8" s="372"/>
      <c r="WYU8" s="372"/>
      <c r="WYV8" s="372"/>
      <c r="WYW8" s="372"/>
      <c r="WYX8" s="372"/>
      <c r="WYY8" s="372"/>
      <c r="WYZ8" s="372"/>
      <c r="WZA8" s="372"/>
      <c r="WZB8" s="372"/>
      <c r="WZC8" s="372"/>
      <c r="WZD8" s="372"/>
      <c r="WZE8" s="372"/>
      <c r="WZF8" s="372"/>
      <c r="WZG8" s="372"/>
      <c r="WZH8" s="372"/>
      <c r="WZI8" s="372"/>
      <c r="WZJ8" s="372"/>
      <c r="WZK8" s="372"/>
      <c r="WZL8" s="372"/>
      <c r="WZM8" s="372"/>
      <c r="WZN8" s="372"/>
      <c r="WZO8" s="372"/>
      <c r="WZP8" s="372"/>
      <c r="WZQ8" s="372"/>
      <c r="WZR8" s="372"/>
      <c r="WZS8" s="372"/>
      <c r="WZT8" s="372"/>
      <c r="WZU8" s="372"/>
      <c r="WZV8" s="372"/>
      <c r="WZW8" s="372"/>
      <c r="WZX8" s="372"/>
      <c r="WZY8" s="372"/>
      <c r="WZZ8" s="372"/>
      <c r="XAA8" s="372"/>
      <c r="XAB8" s="372"/>
      <c r="XAC8" s="372"/>
      <c r="XAD8" s="372"/>
      <c r="XAE8" s="372"/>
      <c r="XAF8" s="372"/>
      <c r="XAG8" s="372"/>
      <c r="XAH8" s="372"/>
      <c r="XAI8" s="372"/>
      <c r="XAJ8" s="372"/>
      <c r="XAK8" s="372"/>
      <c r="XAL8" s="372"/>
      <c r="XAM8" s="372"/>
      <c r="XAN8" s="372"/>
      <c r="XAO8" s="372"/>
      <c r="XAP8" s="372"/>
      <c r="XAQ8" s="372"/>
      <c r="XAR8" s="372"/>
      <c r="XAS8" s="372"/>
      <c r="XAT8" s="372"/>
      <c r="XAU8" s="372"/>
      <c r="XAV8" s="372"/>
      <c r="XAW8" s="372"/>
      <c r="XAX8" s="372"/>
      <c r="XAY8" s="372"/>
      <c r="XAZ8" s="372"/>
      <c r="XBA8" s="372"/>
      <c r="XBB8" s="372"/>
      <c r="XBC8" s="372"/>
      <c r="XBD8" s="372"/>
      <c r="XBE8" s="372"/>
      <c r="XBF8" s="372"/>
      <c r="XBG8" s="372"/>
      <c r="XBH8" s="372"/>
      <c r="XBI8" s="372"/>
      <c r="XBJ8" s="372"/>
      <c r="XBK8" s="372"/>
      <c r="XBL8" s="372"/>
      <c r="XBM8" s="372"/>
      <c r="XBN8" s="372"/>
      <c r="XBO8" s="372"/>
      <c r="XBP8" s="372"/>
      <c r="XBQ8" s="372"/>
      <c r="XBR8" s="372"/>
      <c r="XBS8" s="372"/>
      <c r="XBT8" s="372"/>
      <c r="XBU8" s="372"/>
      <c r="XBV8" s="372"/>
      <c r="XBW8" s="372"/>
      <c r="XBX8" s="372"/>
      <c r="XBY8" s="372"/>
      <c r="XBZ8" s="372"/>
      <c r="XCA8" s="372"/>
      <c r="XCB8" s="372"/>
      <c r="XCC8" s="372"/>
    </row>
    <row r="9" spans="2:16305" ht="13.5" customHeight="1">
      <c r="B9" s="442" t="s">
        <v>500</v>
      </c>
      <c r="C9" s="406">
        <v>-0.23217938184914103</v>
      </c>
      <c r="D9" s="406">
        <v>-4.2446226632129422E-2</v>
      </c>
      <c r="E9" s="406">
        <v>-0.67628728143524219</v>
      </c>
      <c r="F9" s="406">
        <v>-0.38074714783429842</v>
      </c>
      <c r="G9" s="406">
        <v>1</v>
      </c>
      <c r="H9" s="406"/>
      <c r="I9" s="443"/>
      <c r="J9" s="443"/>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2"/>
      <c r="IX9" s="372"/>
      <c r="IY9" s="372"/>
      <c r="IZ9" s="372"/>
      <c r="JA9" s="372"/>
      <c r="JB9" s="372"/>
      <c r="JC9" s="372"/>
      <c r="JD9" s="372"/>
      <c r="JE9" s="372"/>
      <c r="JF9" s="372"/>
      <c r="JG9" s="372"/>
      <c r="JH9" s="372"/>
      <c r="JI9" s="372"/>
      <c r="JJ9" s="372"/>
      <c r="JK9" s="372"/>
      <c r="JL9" s="372"/>
      <c r="JM9" s="372"/>
      <c r="JN9" s="372"/>
      <c r="JO9" s="372"/>
      <c r="JP9" s="372"/>
      <c r="JQ9" s="372"/>
      <c r="JR9" s="372"/>
      <c r="JS9" s="372"/>
      <c r="JT9" s="372"/>
      <c r="JU9" s="372"/>
      <c r="JV9" s="372"/>
      <c r="JW9" s="372"/>
      <c r="JX9" s="372"/>
      <c r="JY9" s="372"/>
      <c r="JZ9" s="372"/>
      <c r="KA9" s="372"/>
      <c r="KB9" s="372"/>
      <c r="KC9" s="372"/>
      <c r="KD9" s="372"/>
      <c r="KE9" s="372"/>
      <c r="KF9" s="372"/>
      <c r="KG9" s="372"/>
      <c r="KH9" s="372"/>
      <c r="KI9" s="372"/>
      <c r="KJ9" s="372"/>
      <c r="KK9" s="372"/>
      <c r="KL9" s="372"/>
      <c r="KM9" s="372"/>
      <c r="KN9" s="372"/>
      <c r="KO9" s="372"/>
      <c r="KP9" s="372"/>
      <c r="KQ9" s="372"/>
      <c r="KR9" s="372"/>
      <c r="KS9" s="372"/>
      <c r="KT9" s="372"/>
      <c r="KU9" s="372"/>
      <c r="KV9" s="372"/>
      <c r="KW9" s="372"/>
      <c r="KX9" s="372"/>
      <c r="KY9" s="372"/>
      <c r="KZ9" s="372"/>
      <c r="LA9" s="372"/>
      <c r="LB9" s="372"/>
      <c r="LC9" s="372"/>
      <c r="LD9" s="372"/>
      <c r="LE9" s="372"/>
      <c r="LF9" s="372"/>
      <c r="LG9" s="372"/>
      <c r="LH9" s="372"/>
      <c r="LI9" s="372"/>
      <c r="LJ9" s="372"/>
      <c r="LK9" s="372"/>
      <c r="LL9" s="372"/>
      <c r="LM9" s="372"/>
      <c r="LN9" s="372"/>
      <c r="LO9" s="372"/>
      <c r="LP9" s="372"/>
      <c r="LQ9" s="372"/>
      <c r="LR9" s="372"/>
      <c r="LS9" s="372"/>
      <c r="LT9" s="372"/>
      <c r="LU9" s="372"/>
      <c r="LV9" s="372"/>
      <c r="LW9" s="372"/>
      <c r="LX9" s="372"/>
      <c r="LY9" s="372"/>
      <c r="LZ9" s="372"/>
      <c r="MA9" s="372"/>
      <c r="MB9" s="372"/>
      <c r="MC9" s="372"/>
      <c r="MD9" s="372"/>
      <c r="ME9" s="372"/>
      <c r="MF9" s="372"/>
      <c r="MG9" s="372"/>
      <c r="MH9" s="372"/>
      <c r="MI9" s="372"/>
      <c r="MJ9" s="372"/>
      <c r="MK9" s="372"/>
      <c r="ML9" s="372"/>
      <c r="MM9" s="372"/>
      <c r="MN9" s="372"/>
      <c r="MO9" s="372"/>
      <c r="MP9" s="372"/>
      <c r="MQ9" s="372"/>
      <c r="MR9" s="372"/>
      <c r="MS9" s="372"/>
      <c r="MT9" s="372"/>
      <c r="MU9" s="372"/>
      <c r="MV9" s="372"/>
      <c r="MW9" s="372"/>
      <c r="MX9" s="372"/>
      <c r="MY9" s="372"/>
      <c r="MZ9" s="372"/>
      <c r="NA9" s="372"/>
      <c r="NB9" s="372"/>
      <c r="NC9" s="372"/>
      <c r="ND9" s="372"/>
      <c r="NE9" s="372"/>
      <c r="NF9" s="372"/>
      <c r="NG9" s="372"/>
      <c r="NH9" s="372"/>
      <c r="NI9" s="372"/>
      <c r="NJ9" s="372"/>
      <c r="NK9" s="372"/>
      <c r="NL9" s="372"/>
      <c r="NM9" s="372"/>
      <c r="NN9" s="372"/>
      <c r="NO9" s="372"/>
      <c r="NP9" s="372"/>
      <c r="NQ9" s="372"/>
      <c r="NR9" s="372"/>
      <c r="NS9" s="372"/>
      <c r="NT9" s="372"/>
      <c r="NU9" s="372"/>
      <c r="NV9" s="372"/>
      <c r="NW9" s="372"/>
      <c r="NX9" s="372"/>
      <c r="NY9" s="372"/>
      <c r="NZ9" s="372"/>
      <c r="OA9" s="372"/>
      <c r="OB9" s="372"/>
      <c r="OC9" s="372"/>
      <c r="OD9" s="372"/>
      <c r="OE9" s="372"/>
      <c r="OF9" s="372"/>
      <c r="OG9" s="372"/>
      <c r="OH9" s="372"/>
      <c r="OI9" s="372"/>
      <c r="OJ9" s="372"/>
      <c r="OK9" s="372"/>
      <c r="OL9" s="372"/>
      <c r="OM9" s="372"/>
      <c r="ON9" s="372"/>
      <c r="OO9" s="372"/>
      <c r="OP9" s="372"/>
      <c r="OQ9" s="372"/>
      <c r="OR9" s="372"/>
      <c r="OS9" s="372"/>
      <c r="OT9" s="372"/>
      <c r="OU9" s="372"/>
      <c r="OV9" s="372"/>
      <c r="OW9" s="372"/>
      <c r="OX9" s="372"/>
      <c r="OY9" s="372"/>
      <c r="OZ9" s="372"/>
      <c r="PA9" s="372"/>
      <c r="PB9" s="372"/>
      <c r="PC9" s="372"/>
      <c r="PD9" s="372"/>
      <c r="PE9" s="372"/>
      <c r="PF9" s="372"/>
      <c r="PG9" s="372"/>
      <c r="PH9" s="372"/>
      <c r="PI9" s="372"/>
      <c r="PJ9" s="372"/>
      <c r="PK9" s="372"/>
      <c r="PL9" s="372"/>
      <c r="PM9" s="372"/>
      <c r="PN9" s="372"/>
      <c r="PO9" s="372"/>
      <c r="PP9" s="372"/>
      <c r="PQ9" s="372"/>
      <c r="PR9" s="372"/>
      <c r="PS9" s="372"/>
      <c r="PT9" s="372"/>
      <c r="PU9" s="372"/>
      <c r="PV9" s="372"/>
      <c r="PW9" s="372"/>
      <c r="PX9" s="372"/>
      <c r="PY9" s="372"/>
      <c r="PZ9" s="372"/>
      <c r="QA9" s="372"/>
      <c r="QB9" s="372"/>
      <c r="QC9" s="372"/>
      <c r="QD9" s="372"/>
      <c r="QE9" s="372"/>
      <c r="QF9" s="372"/>
      <c r="QG9" s="372"/>
      <c r="QH9" s="372"/>
      <c r="QI9" s="372"/>
      <c r="QJ9" s="372"/>
      <c r="QK9" s="372"/>
      <c r="QL9" s="372"/>
      <c r="QM9" s="372"/>
      <c r="QN9" s="372"/>
      <c r="QO9" s="372"/>
      <c r="QP9" s="372"/>
      <c r="QQ9" s="372"/>
      <c r="QR9" s="372"/>
      <c r="QS9" s="372"/>
      <c r="QT9" s="372"/>
      <c r="QU9" s="372"/>
      <c r="QV9" s="372"/>
      <c r="QW9" s="372"/>
      <c r="QX9" s="372"/>
      <c r="QY9" s="372"/>
      <c r="QZ9" s="372"/>
      <c r="RA9" s="372"/>
      <c r="RB9" s="372"/>
      <c r="RC9" s="372"/>
      <c r="RD9" s="372"/>
      <c r="RE9" s="372"/>
      <c r="RF9" s="372"/>
      <c r="RG9" s="372"/>
      <c r="RH9" s="372"/>
      <c r="RI9" s="372"/>
      <c r="RJ9" s="372"/>
      <c r="RK9" s="372"/>
      <c r="RL9" s="372"/>
      <c r="RM9" s="372"/>
      <c r="RN9" s="372"/>
      <c r="RO9" s="372"/>
      <c r="RP9" s="372"/>
      <c r="RQ9" s="372"/>
      <c r="RR9" s="372"/>
      <c r="RS9" s="372"/>
      <c r="RT9" s="372"/>
      <c r="RU9" s="372"/>
      <c r="RV9" s="372"/>
      <c r="RW9" s="372"/>
      <c r="RX9" s="372"/>
      <c r="RY9" s="372"/>
      <c r="RZ9" s="372"/>
      <c r="SA9" s="372"/>
      <c r="SB9" s="372"/>
      <c r="SC9" s="372"/>
      <c r="SD9" s="372"/>
      <c r="SE9" s="372"/>
      <c r="SF9" s="372"/>
      <c r="SG9" s="372"/>
      <c r="SH9" s="372"/>
      <c r="SI9" s="372"/>
      <c r="SJ9" s="372"/>
      <c r="SK9" s="372"/>
      <c r="SL9" s="372"/>
      <c r="SM9" s="372"/>
      <c r="SN9" s="372"/>
      <c r="SO9" s="372"/>
      <c r="SP9" s="372"/>
      <c r="SQ9" s="372"/>
      <c r="SR9" s="372"/>
      <c r="SS9" s="372"/>
      <c r="ST9" s="372"/>
      <c r="SU9" s="372"/>
      <c r="SV9" s="372"/>
      <c r="SW9" s="372"/>
      <c r="SX9" s="372"/>
      <c r="SY9" s="372"/>
      <c r="SZ9" s="372"/>
      <c r="TA9" s="372"/>
      <c r="TB9" s="372"/>
      <c r="TC9" s="372"/>
      <c r="TD9" s="372"/>
      <c r="TE9" s="372"/>
      <c r="TF9" s="372"/>
      <c r="TG9" s="372"/>
      <c r="TH9" s="372"/>
      <c r="TI9" s="372"/>
      <c r="TJ9" s="372"/>
      <c r="TK9" s="372"/>
      <c r="TL9" s="372"/>
      <c r="TM9" s="372"/>
      <c r="TN9" s="372"/>
      <c r="TO9" s="372"/>
      <c r="TP9" s="372"/>
      <c r="TQ9" s="372"/>
      <c r="TR9" s="372"/>
      <c r="TS9" s="372"/>
      <c r="TT9" s="372"/>
      <c r="TU9" s="372"/>
      <c r="TV9" s="372"/>
      <c r="TW9" s="372"/>
      <c r="TX9" s="372"/>
      <c r="TY9" s="372"/>
      <c r="TZ9" s="372"/>
      <c r="UA9" s="372"/>
      <c r="UB9" s="372"/>
      <c r="UC9" s="372"/>
      <c r="UD9" s="372"/>
      <c r="UE9" s="372"/>
      <c r="UF9" s="372"/>
      <c r="UG9" s="372"/>
      <c r="UH9" s="372"/>
      <c r="UI9" s="372"/>
      <c r="UJ9" s="372"/>
      <c r="UK9" s="372"/>
      <c r="UL9" s="372"/>
      <c r="UM9" s="372"/>
      <c r="UN9" s="372"/>
      <c r="UO9" s="372"/>
      <c r="UP9" s="372"/>
      <c r="UQ9" s="372"/>
      <c r="UR9" s="372"/>
      <c r="US9" s="372"/>
      <c r="UT9" s="372"/>
      <c r="UU9" s="372"/>
      <c r="UV9" s="372"/>
      <c r="UW9" s="372"/>
      <c r="UX9" s="372"/>
      <c r="UY9" s="372"/>
      <c r="UZ9" s="372"/>
      <c r="VA9" s="372"/>
      <c r="VB9" s="372"/>
      <c r="VC9" s="372"/>
      <c r="VD9" s="372"/>
      <c r="VE9" s="372"/>
      <c r="VF9" s="372"/>
      <c r="VG9" s="372"/>
      <c r="VH9" s="372"/>
      <c r="VI9" s="372"/>
      <c r="VJ9" s="372"/>
      <c r="VK9" s="372"/>
      <c r="VL9" s="372"/>
      <c r="VM9" s="372"/>
      <c r="VN9" s="372"/>
      <c r="VO9" s="372"/>
      <c r="VP9" s="372"/>
      <c r="VQ9" s="372"/>
      <c r="VR9" s="372"/>
      <c r="VS9" s="372"/>
      <c r="VT9" s="372"/>
      <c r="VU9" s="372"/>
      <c r="VV9" s="372"/>
      <c r="VW9" s="372"/>
      <c r="VX9" s="372"/>
      <c r="VY9" s="372"/>
      <c r="VZ9" s="372"/>
      <c r="WA9" s="372"/>
      <c r="WB9" s="372"/>
      <c r="WC9" s="372"/>
      <c r="WD9" s="372"/>
      <c r="WE9" s="372"/>
      <c r="WF9" s="372"/>
      <c r="WG9" s="372"/>
      <c r="WH9" s="372"/>
      <c r="WI9" s="372"/>
      <c r="WJ9" s="372"/>
      <c r="WK9" s="372"/>
      <c r="WL9" s="372"/>
      <c r="WM9" s="372"/>
      <c r="WN9" s="372"/>
      <c r="WO9" s="372"/>
      <c r="WP9" s="372"/>
      <c r="WQ9" s="372"/>
      <c r="WR9" s="372"/>
      <c r="WS9" s="372"/>
      <c r="WT9" s="372"/>
      <c r="WU9" s="372"/>
      <c r="WV9" s="372"/>
      <c r="WW9" s="372"/>
      <c r="WX9" s="372"/>
      <c r="WY9" s="372"/>
      <c r="WZ9" s="372"/>
      <c r="XA9" s="372"/>
      <c r="XB9" s="372"/>
      <c r="XC9" s="372"/>
      <c r="XD9" s="372"/>
      <c r="XE9" s="372"/>
      <c r="XF9" s="372"/>
      <c r="XG9" s="372"/>
      <c r="XH9" s="372"/>
      <c r="XI9" s="372"/>
      <c r="XJ9" s="372"/>
      <c r="XK9" s="372"/>
      <c r="XL9" s="372"/>
      <c r="XM9" s="372"/>
      <c r="XN9" s="372"/>
      <c r="XO9" s="372"/>
      <c r="XP9" s="372"/>
      <c r="XQ9" s="372"/>
      <c r="XR9" s="372"/>
      <c r="XS9" s="372"/>
      <c r="XT9" s="372"/>
      <c r="XU9" s="372"/>
      <c r="XV9" s="372"/>
      <c r="XW9" s="372"/>
      <c r="XX9" s="372"/>
      <c r="XY9" s="372"/>
      <c r="XZ9" s="372"/>
      <c r="YA9" s="372"/>
      <c r="YB9" s="372"/>
      <c r="YC9" s="372"/>
      <c r="YD9" s="372"/>
      <c r="YE9" s="372"/>
      <c r="YF9" s="372"/>
      <c r="YG9" s="372"/>
      <c r="YH9" s="372"/>
      <c r="YI9" s="372"/>
      <c r="YJ9" s="372"/>
      <c r="YK9" s="372"/>
      <c r="YL9" s="372"/>
      <c r="YM9" s="372"/>
      <c r="YN9" s="372"/>
      <c r="YO9" s="372"/>
      <c r="YP9" s="372"/>
      <c r="YQ9" s="372"/>
      <c r="YR9" s="372"/>
      <c r="YS9" s="372"/>
      <c r="YT9" s="372"/>
      <c r="YU9" s="372"/>
      <c r="YV9" s="372"/>
      <c r="YW9" s="372"/>
      <c r="YX9" s="372"/>
      <c r="YY9" s="372"/>
      <c r="YZ9" s="372"/>
      <c r="ZA9" s="372"/>
      <c r="ZB9" s="372"/>
      <c r="ZC9" s="372"/>
      <c r="ZD9" s="372"/>
      <c r="ZE9" s="372"/>
      <c r="ZF9" s="372"/>
      <c r="ZG9" s="372"/>
      <c r="ZH9" s="372"/>
      <c r="ZI9" s="372"/>
      <c r="ZJ9" s="372"/>
      <c r="ZK9" s="372"/>
      <c r="ZL9" s="372"/>
      <c r="ZM9" s="372"/>
      <c r="ZN9" s="372"/>
      <c r="ZO9" s="372"/>
      <c r="ZP9" s="372"/>
      <c r="ZQ9" s="372"/>
      <c r="ZR9" s="372"/>
      <c r="ZS9" s="372"/>
      <c r="ZT9" s="372"/>
      <c r="ZU9" s="372"/>
      <c r="ZV9" s="372"/>
      <c r="ZW9" s="372"/>
      <c r="ZX9" s="372"/>
      <c r="ZY9" s="372"/>
      <c r="ZZ9" s="372"/>
      <c r="AAA9" s="372"/>
      <c r="AAB9" s="372"/>
      <c r="AAC9" s="372"/>
      <c r="AAD9" s="372"/>
      <c r="AAE9" s="372"/>
      <c r="AAF9" s="372"/>
      <c r="AAG9" s="372"/>
      <c r="AAH9" s="372"/>
      <c r="AAI9" s="372"/>
      <c r="AAJ9" s="372"/>
      <c r="AAK9" s="372"/>
      <c r="AAL9" s="372"/>
      <c r="AAM9" s="372"/>
      <c r="AAN9" s="372"/>
      <c r="AAO9" s="372"/>
      <c r="AAP9" s="372"/>
      <c r="AAQ9" s="372"/>
      <c r="AAR9" s="372"/>
      <c r="AAS9" s="372"/>
      <c r="AAT9" s="372"/>
      <c r="AAU9" s="372"/>
      <c r="AAV9" s="372"/>
      <c r="AAW9" s="372"/>
      <c r="AAX9" s="372"/>
      <c r="AAY9" s="372"/>
      <c r="AAZ9" s="372"/>
      <c r="ABA9" s="372"/>
      <c r="ABB9" s="372"/>
      <c r="ABC9" s="372"/>
      <c r="ABD9" s="372"/>
      <c r="ABE9" s="372"/>
      <c r="ABF9" s="372"/>
      <c r="ABG9" s="372"/>
      <c r="ABH9" s="372"/>
      <c r="ABI9" s="372"/>
      <c r="ABJ9" s="372"/>
      <c r="ABK9" s="372"/>
      <c r="ABL9" s="372"/>
      <c r="ABM9" s="372"/>
      <c r="ABN9" s="372"/>
      <c r="ABO9" s="372"/>
      <c r="ABP9" s="372"/>
      <c r="ABQ9" s="372"/>
      <c r="ABR9" s="372"/>
      <c r="ABS9" s="372"/>
      <c r="ABT9" s="372"/>
      <c r="ABU9" s="372"/>
      <c r="ABV9" s="372"/>
      <c r="ABW9" s="372"/>
      <c r="ABX9" s="372"/>
      <c r="ABY9" s="372"/>
      <c r="ABZ9" s="372"/>
      <c r="ACA9" s="372"/>
      <c r="ACB9" s="372"/>
      <c r="ACC9" s="372"/>
      <c r="ACD9" s="372"/>
      <c r="ACE9" s="372"/>
      <c r="ACF9" s="372"/>
      <c r="ACG9" s="372"/>
      <c r="ACH9" s="372"/>
      <c r="ACI9" s="372"/>
      <c r="ACJ9" s="372"/>
      <c r="ACK9" s="372"/>
      <c r="ACL9" s="372"/>
      <c r="ACM9" s="372"/>
      <c r="ACN9" s="372"/>
      <c r="ACO9" s="372"/>
      <c r="ACP9" s="372"/>
      <c r="ACQ9" s="372"/>
      <c r="ACR9" s="372"/>
      <c r="ACS9" s="372"/>
      <c r="ACT9" s="372"/>
      <c r="ACU9" s="372"/>
      <c r="ACV9" s="372"/>
      <c r="ACW9" s="372"/>
      <c r="ACX9" s="372"/>
      <c r="ACY9" s="372"/>
      <c r="ACZ9" s="372"/>
      <c r="ADA9" s="372"/>
      <c r="ADB9" s="372"/>
      <c r="ADC9" s="372"/>
      <c r="ADD9" s="372"/>
      <c r="ADE9" s="372"/>
      <c r="ADF9" s="372"/>
      <c r="ADG9" s="372"/>
      <c r="ADH9" s="372"/>
      <c r="ADI9" s="372"/>
      <c r="ADJ9" s="372"/>
      <c r="ADK9" s="372"/>
      <c r="ADL9" s="372"/>
      <c r="ADM9" s="372"/>
      <c r="ADN9" s="372"/>
      <c r="ADO9" s="372"/>
      <c r="ADP9" s="372"/>
      <c r="ADQ9" s="372"/>
      <c r="ADR9" s="372"/>
      <c r="ADS9" s="372"/>
      <c r="ADT9" s="372"/>
      <c r="ADU9" s="372"/>
      <c r="ADV9" s="372"/>
      <c r="ADW9" s="372"/>
      <c r="ADX9" s="372"/>
      <c r="ADY9" s="372"/>
      <c r="ADZ9" s="372"/>
      <c r="AEA9" s="372"/>
      <c r="AEB9" s="372"/>
      <c r="AEC9" s="372"/>
      <c r="AED9" s="372"/>
      <c r="AEE9" s="372"/>
      <c r="AEF9" s="372"/>
      <c r="AEG9" s="372"/>
      <c r="AEH9" s="372"/>
      <c r="AEI9" s="372"/>
      <c r="AEJ9" s="372"/>
      <c r="AEK9" s="372"/>
      <c r="AEL9" s="372"/>
      <c r="AEM9" s="372"/>
      <c r="AEN9" s="372"/>
      <c r="AEO9" s="372"/>
      <c r="AEP9" s="372"/>
      <c r="AEQ9" s="372"/>
      <c r="AER9" s="372"/>
      <c r="AES9" s="372"/>
      <c r="AET9" s="372"/>
      <c r="AEU9" s="372"/>
      <c r="AEV9" s="372"/>
      <c r="AEW9" s="372"/>
      <c r="AEX9" s="372"/>
      <c r="AEY9" s="372"/>
      <c r="AEZ9" s="372"/>
      <c r="AFA9" s="372"/>
      <c r="AFB9" s="372"/>
      <c r="AFC9" s="372"/>
      <c r="AFD9" s="372"/>
      <c r="AFE9" s="372"/>
      <c r="AFF9" s="372"/>
      <c r="AFG9" s="372"/>
      <c r="AFH9" s="372"/>
      <c r="AFI9" s="372"/>
      <c r="AFJ9" s="372"/>
      <c r="AFK9" s="372"/>
      <c r="AFL9" s="372"/>
      <c r="AFM9" s="372"/>
      <c r="AFN9" s="372"/>
      <c r="AFO9" s="372"/>
      <c r="AFP9" s="372"/>
      <c r="AFQ9" s="372"/>
      <c r="AFR9" s="372"/>
      <c r="AFS9" s="372"/>
      <c r="AFT9" s="372"/>
      <c r="AFU9" s="372"/>
      <c r="AFV9" s="372"/>
      <c r="AFW9" s="372"/>
      <c r="AFX9" s="372"/>
      <c r="AFY9" s="372"/>
      <c r="AFZ9" s="372"/>
      <c r="AGA9" s="372"/>
      <c r="AGB9" s="372"/>
      <c r="AGC9" s="372"/>
      <c r="AGD9" s="372"/>
      <c r="AGE9" s="372"/>
      <c r="AGF9" s="372"/>
      <c r="AGG9" s="372"/>
      <c r="AGH9" s="372"/>
      <c r="AGI9" s="372"/>
      <c r="AGJ9" s="372"/>
      <c r="AGK9" s="372"/>
      <c r="AGL9" s="372"/>
      <c r="AGM9" s="372"/>
      <c r="AGN9" s="372"/>
      <c r="AGO9" s="372"/>
      <c r="AGP9" s="372"/>
      <c r="AGQ9" s="372"/>
      <c r="AGR9" s="372"/>
      <c r="AGS9" s="372"/>
      <c r="AGT9" s="372"/>
      <c r="AGU9" s="372"/>
      <c r="AGV9" s="372"/>
      <c r="AGW9" s="372"/>
      <c r="AGX9" s="372"/>
      <c r="AGY9" s="372"/>
      <c r="AGZ9" s="372"/>
      <c r="AHA9" s="372"/>
      <c r="AHB9" s="372"/>
      <c r="AHC9" s="372"/>
      <c r="AHD9" s="372"/>
      <c r="AHE9" s="372"/>
      <c r="AHF9" s="372"/>
      <c r="AHG9" s="372"/>
      <c r="AHH9" s="372"/>
      <c r="AHI9" s="372"/>
      <c r="AHJ9" s="372"/>
      <c r="AHK9" s="372"/>
      <c r="AHL9" s="372"/>
      <c r="AHM9" s="372"/>
      <c r="AHN9" s="372"/>
      <c r="AHO9" s="372"/>
      <c r="AHP9" s="372"/>
      <c r="AHQ9" s="372"/>
      <c r="AHR9" s="372"/>
      <c r="AHS9" s="372"/>
      <c r="AHT9" s="372"/>
      <c r="AHU9" s="372"/>
      <c r="AHV9" s="372"/>
      <c r="AHW9" s="372"/>
      <c r="AHX9" s="372"/>
      <c r="AHY9" s="372"/>
      <c r="AHZ9" s="372"/>
      <c r="AIA9" s="372"/>
      <c r="AIB9" s="372"/>
      <c r="AIC9" s="372"/>
      <c r="AID9" s="372"/>
      <c r="AIE9" s="372"/>
      <c r="AIF9" s="372"/>
      <c r="AIG9" s="372"/>
      <c r="AIH9" s="372"/>
      <c r="AII9" s="372"/>
      <c r="AIJ9" s="372"/>
      <c r="AIK9" s="372"/>
      <c r="AIL9" s="372"/>
      <c r="AIM9" s="372"/>
      <c r="AIN9" s="372"/>
      <c r="AIO9" s="372"/>
      <c r="AIP9" s="372"/>
      <c r="AIQ9" s="372"/>
      <c r="AIR9" s="372"/>
      <c r="AIS9" s="372"/>
      <c r="AIT9" s="372"/>
      <c r="AIU9" s="372"/>
      <c r="AIV9" s="372"/>
      <c r="AIW9" s="372"/>
      <c r="AIX9" s="372"/>
      <c r="AIY9" s="372"/>
      <c r="AIZ9" s="372"/>
      <c r="AJA9" s="372"/>
      <c r="AJB9" s="372"/>
      <c r="AJC9" s="372"/>
      <c r="AJD9" s="372"/>
      <c r="AJE9" s="372"/>
      <c r="AJF9" s="372"/>
      <c r="AJG9" s="372"/>
      <c r="AJH9" s="372"/>
      <c r="AJI9" s="372"/>
      <c r="AJJ9" s="372"/>
      <c r="AJK9" s="372"/>
      <c r="AJL9" s="372"/>
      <c r="AJM9" s="372"/>
      <c r="AJN9" s="372"/>
      <c r="AJO9" s="372"/>
      <c r="AJP9" s="372"/>
      <c r="AJQ9" s="372"/>
      <c r="AJR9" s="372"/>
      <c r="AJS9" s="372"/>
      <c r="AJT9" s="372"/>
      <c r="AJU9" s="372"/>
      <c r="AJV9" s="372"/>
      <c r="AJW9" s="372"/>
      <c r="AJX9" s="372"/>
      <c r="AJY9" s="372"/>
      <c r="AJZ9" s="372"/>
      <c r="AKA9" s="372"/>
      <c r="AKB9" s="372"/>
      <c r="AKC9" s="372"/>
      <c r="AKD9" s="372"/>
      <c r="AKE9" s="372"/>
      <c r="AKF9" s="372"/>
      <c r="AKG9" s="372"/>
      <c r="AKH9" s="372"/>
      <c r="AKI9" s="372"/>
      <c r="AKJ9" s="372"/>
      <c r="AKK9" s="372"/>
      <c r="AKL9" s="372"/>
      <c r="AKM9" s="372"/>
      <c r="AKN9" s="372"/>
      <c r="AKO9" s="372"/>
      <c r="AKP9" s="372"/>
      <c r="AKQ9" s="372"/>
      <c r="AKR9" s="372"/>
      <c r="AKS9" s="372"/>
      <c r="AKT9" s="372"/>
      <c r="AKU9" s="372"/>
      <c r="AKV9" s="372"/>
      <c r="AKW9" s="372"/>
      <c r="AKX9" s="372"/>
      <c r="AKY9" s="372"/>
      <c r="AKZ9" s="372"/>
      <c r="ALA9" s="372"/>
      <c r="ALB9" s="372"/>
      <c r="ALC9" s="372"/>
      <c r="ALD9" s="372"/>
      <c r="ALE9" s="372"/>
      <c r="ALF9" s="372"/>
      <c r="ALG9" s="372"/>
      <c r="ALH9" s="372"/>
      <c r="ALI9" s="372"/>
      <c r="ALJ9" s="372"/>
      <c r="ALK9" s="372"/>
      <c r="ALL9" s="372"/>
      <c r="ALM9" s="372"/>
      <c r="ALN9" s="372"/>
      <c r="ALO9" s="372"/>
      <c r="ALP9" s="372"/>
      <c r="ALQ9" s="372"/>
      <c r="ALR9" s="372"/>
      <c r="ALS9" s="372"/>
      <c r="ALT9" s="372"/>
      <c r="ALU9" s="372"/>
      <c r="ALV9" s="372"/>
      <c r="ALW9" s="372"/>
      <c r="ALX9" s="372"/>
      <c r="ALY9" s="372"/>
      <c r="ALZ9" s="372"/>
      <c r="AMA9" s="372"/>
      <c r="AMB9" s="372"/>
      <c r="AMC9" s="372"/>
      <c r="AMD9" s="372"/>
      <c r="AME9" s="372"/>
      <c r="AMF9" s="372"/>
      <c r="AMG9" s="372"/>
      <c r="AMH9" s="372"/>
      <c r="AMI9" s="372"/>
      <c r="AMJ9" s="372"/>
      <c r="AMK9" s="372"/>
      <c r="AML9" s="372"/>
      <c r="AMM9" s="372"/>
      <c r="AMN9" s="372"/>
      <c r="AMO9" s="372"/>
      <c r="AMP9" s="372"/>
      <c r="AMQ9" s="372"/>
      <c r="AMR9" s="372"/>
      <c r="AMS9" s="372"/>
      <c r="AMT9" s="372"/>
      <c r="AMU9" s="372"/>
      <c r="AMV9" s="372"/>
      <c r="AMW9" s="372"/>
      <c r="AMX9" s="372"/>
      <c r="AMY9" s="372"/>
      <c r="AMZ9" s="372"/>
      <c r="ANA9" s="372"/>
      <c r="ANB9" s="372"/>
      <c r="ANC9" s="372"/>
      <c r="AND9" s="372"/>
      <c r="ANE9" s="372"/>
      <c r="ANF9" s="372"/>
      <c r="ANG9" s="372"/>
      <c r="ANH9" s="372"/>
      <c r="ANI9" s="372"/>
      <c r="ANJ9" s="372"/>
      <c r="ANK9" s="372"/>
      <c r="ANL9" s="372"/>
      <c r="ANM9" s="372"/>
      <c r="ANN9" s="372"/>
      <c r="ANO9" s="372"/>
      <c r="ANP9" s="372"/>
      <c r="ANQ9" s="372"/>
      <c r="ANR9" s="372"/>
      <c r="ANS9" s="372"/>
      <c r="ANT9" s="372"/>
      <c r="ANU9" s="372"/>
      <c r="ANV9" s="372"/>
      <c r="ANW9" s="372"/>
      <c r="ANX9" s="372"/>
      <c r="ANY9" s="372"/>
      <c r="ANZ9" s="372"/>
      <c r="AOA9" s="372"/>
      <c r="AOB9" s="372"/>
      <c r="AOC9" s="372"/>
      <c r="AOD9" s="372"/>
      <c r="AOE9" s="372"/>
      <c r="AOF9" s="372"/>
      <c r="AOG9" s="372"/>
      <c r="AOH9" s="372"/>
      <c r="AOI9" s="372"/>
      <c r="AOJ9" s="372"/>
      <c r="AOK9" s="372"/>
      <c r="AOL9" s="372"/>
      <c r="AOM9" s="372"/>
      <c r="AON9" s="372"/>
      <c r="AOO9" s="372"/>
      <c r="AOP9" s="372"/>
      <c r="AOQ9" s="372"/>
      <c r="AOR9" s="372"/>
      <c r="AOS9" s="372"/>
      <c r="AOT9" s="372"/>
      <c r="AOU9" s="372"/>
      <c r="AOV9" s="372"/>
      <c r="AOW9" s="372"/>
      <c r="AOX9" s="372"/>
      <c r="AOY9" s="372"/>
      <c r="AOZ9" s="372"/>
      <c r="APA9" s="372"/>
      <c r="APB9" s="372"/>
      <c r="APC9" s="372"/>
      <c r="APD9" s="372"/>
      <c r="APE9" s="372"/>
      <c r="APF9" s="372"/>
      <c r="APG9" s="372"/>
      <c r="APH9" s="372"/>
      <c r="API9" s="372"/>
      <c r="APJ9" s="372"/>
      <c r="APK9" s="372"/>
      <c r="APL9" s="372"/>
      <c r="APM9" s="372"/>
      <c r="APN9" s="372"/>
      <c r="APO9" s="372"/>
      <c r="APP9" s="372"/>
      <c r="APQ9" s="372"/>
      <c r="APR9" s="372"/>
      <c r="APS9" s="372"/>
      <c r="APT9" s="372"/>
      <c r="APU9" s="372"/>
      <c r="APV9" s="372"/>
      <c r="APW9" s="372"/>
      <c r="APX9" s="372"/>
      <c r="APY9" s="372"/>
      <c r="APZ9" s="372"/>
      <c r="AQA9" s="372"/>
      <c r="AQB9" s="372"/>
      <c r="AQC9" s="372"/>
      <c r="AQD9" s="372"/>
      <c r="AQE9" s="372"/>
      <c r="AQF9" s="372"/>
      <c r="AQG9" s="372"/>
      <c r="AQH9" s="372"/>
      <c r="AQI9" s="372"/>
      <c r="AQJ9" s="372"/>
      <c r="AQK9" s="372"/>
      <c r="AQL9" s="372"/>
      <c r="AQM9" s="372"/>
      <c r="AQN9" s="372"/>
      <c r="AQO9" s="372"/>
      <c r="AQP9" s="372"/>
      <c r="AQQ9" s="372"/>
      <c r="AQR9" s="372"/>
      <c r="AQS9" s="372"/>
      <c r="AQT9" s="372"/>
      <c r="AQU9" s="372"/>
      <c r="AQV9" s="372"/>
      <c r="AQW9" s="372"/>
      <c r="AQX9" s="372"/>
      <c r="AQY9" s="372"/>
      <c r="AQZ9" s="372"/>
      <c r="ARA9" s="372"/>
      <c r="ARB9" s="372"/>
      <c r="ARC9" s="372"/>
      <c r="ARD9" s="372"/>
      <c r="ARE9" s="372"/>
      <c r="ARF9" s="372"/>
      <c r="ARG9" s="372"/>
      <c r="ARH9" s="372"/>
      <c r="ARI9" s="372"/>
      <c r="ARJ9" s="372"/>
      <c r="ARK9" s="372"/>
      <c r="ARL9" s="372"/>
      <c r="ARM9" s="372"/>
      <c r="ARN9" s="372"/>
      <c r="ARO9" s="372"/>
      <c r="ARP9" s="372"/>
      <c r="ARQ9" s="372"/>
      <c r="ARR9" s="372"/>
      <c r="ARS9" s="372"/>
      <c r="ART9" s="372"/>
      <c r="ARU9" s="372"/>
      <c r="ARV9" s="372"/>
      <c r="ARW9" s="372"/>
      <c r="ARX9" s="372"/>
      <c r="ARY9" s="372"/>
      <c r="ARZ9" s="372"/>
      <c r="ASA9" s="372"/>
      <c r="ASB9" s="372"/>
      <c r="ASC9" s="372"/>
      <c r="ASD9" s="372"/>
      <c r="ASE9" s="372"/>
      <c r="ASF9" s="372"/>
      <c r="ASG9" s="372"/>
      <c r="ASH9" s="372"/>
      <c r="ASI9" s="372"/>
      <c r="ASJ9" s="372"/>
      <c r="ASK9" s="372"/>
      <c r="ASL9" s="372"/>
      <c r="ASM9" s="372"/>
      <c r="ASN9" s="372"/>
      <c r="ASO9" s="372"/>
      <c r="ASP9" s="372"/>
      <c r="ASQ9" s="372"/>
      <c r="ASR9" s="372"/>
      <c r="ASS9" s="372"/>
      <c r="AST9" s="372"/>
      <c r="ASU9" s="372"/>
      <c r="ASV9" s="372"/>
      <c r="ASW9" s="372"/>
      <c r="ASX9" s="372"/>
      <c r="ASY9" s="372"/>
      <c r="ASZ9" s="372"/>
      <c r="ATA9" s="372"/>
      <c r="ATB9" s="372"/>
      <c r="ATC9" s="372"/>
      <c r="ATD9" s="372"/>
      <c r="ATE9" s="372"/>
      <c r="ATF9" s="372"/>
      <c r="ATG9" s="372"/>
      <c r="ATH9" s="372"/>
      <c r="ATI9" s="372"/>
      <c r="ATJ9" s="372"/>
      <c r="ATK9" s="372"/>
      <c r="ATL9" s="372"/>
      <c r="ATM9" s="372"/>
      <c r="ATN9" s="372"/>
      <c r="ATO9" s="372"/>
      <c r="ATP9" s="372"/>
      <c r="ATQ9" s="372"/>
      <c r="ATR9" s="372"/>
      <c r="ATS9" s="372"/>
      <c r="ATT9" s="372"/>
      <c r="ATU9" s="372"/>
      <c r="ATV9" s="372"/>
      <c r="ATW9" s="372"/>
      <c r="ATX9" s="372"/>
      <c r="ATY9" s="372"/>
      <c r="ATZ9" s="372"/>
      <c r="AUA9" s="372"/>
      <c r="AUB9" s="372"/>
      <c r="AUC9" s="372"/>
      <c r="AUD9" s="372"/>
      <c r="AUE9" s="372"/>
      <c r="AUF9" s="372"/>
      <c r="AUG9" s="372"/>
      <c r="AUH9" s="372"/>
      <c r="AUI9" s="372"/>
      <c r="AUJ9" s="372"/>
      <c r="AUK9" s="372"/>
      <c r="AUL9" s="372"/>
      <c r="AUM9" s="372"/>
      <c r="AUN9" s="372"/>
      <c r="AUO9" s="372"/>
      <c r="AUP9" s="372"/>
      <c r="AUQ9" s="372"/>
      <c r="AUR9" s="372"/>
      <c r="AUS9" s="372"/>
      <c r="AUT9" s="372"/>
      <c r="AUU9" s="372"/>
      <c r="AUV9" s="372"/>
      <c r="AUW9" s="372"/>
      <c r="AUX9" s="372"/>
      <c r="AUY9" s="372"/>
      <c r="AUZ9" s="372"/>
      <c r="AVA9" s="372"/>
      <c r="AVB9" s="372"/>
      <c r="AVC9" s="372"/>
      <c r="AVD9" s="372"/>
      <c r="AVE9" s="372"/>
      <c r="AVF9" s="372"/>
      <c r="AVG9" s="372"/>
      <c r="AVH9" s="372"/>
      <c r="AVI9" s="372"/>
      <c r="AVJ9" s="372"/>
      <c r="AVK9" s="372"/>
      <c r="AVL9" s="372"/>
      <c r="AVM9" s="372"/>
      <c r="AVN9" s="372"/>
      <c r="AVO9" s="372"/>
      <c r="AVP9" s="372"/>
      <c r="AVQ9" s="372"/>
      <c r="AVR9" s="372"/>
      <c r="AVS9" s="372"/>
      <c r="AVT9" s="372"/>
      <c r="AVU9" s="372"/>
      <c r="AVV9" s="372"/>
      <c r="AVW9" s="372"/>
      <c r="AVX9" s="372"/>
      <c r="AVY9" s="372"/>
      <c r="AVZ9" s="372"/>
      <c r="AWA9" s="372"/>
      <c r="AWB9" s="372"/>
      <c r="AWC9" s="372"/>
      <c r="AWD9" s="372"/>
      <c r="AWE9" s="372"/>
      <c r="AWF9" s="372"/>
      <c r="AWG9" s="372"/>
      <c r="AWH9" s="372"/>
      <c r="AWI9" s="372"/>
      <c r="AWJ9" s="372"/>
      <c r="AWK9" s="372"/>
      <c r="AWL9" s="372"/>
      <c r="AWM9" s="372"/>
      <c r="AWN9" s="372"/>
      <c r="AWO9" s="372"/>
      <c r="AWP9" s="372"/>
      <c r="AWQ9" s="372"/>
      <c r="AWR9" s="372"/>
      <c r="AWS9" s="372"/>
      <c r="AWT9" s="372"/>
      <c r="AWU9" s="372"/>
      <c r="AWV9" s="372"/>
      <c r="AWW9" s="372"/>
      <c r="AWX9" s="372"/>
      <c r="AWY9" s="372"/>
      <c r="AWZ9" s="372"/>
      <c r="AXA9" s="372"/>
      <c r="AXB9" s="372"/>
      <c r="AXC9" s="372"/>
      <c r="AXD9" s="372"/>
      <c r="AXE9" s="372"/>
      <c r="AXF9" s="372"/>
      <c r="AXG9" s="372"/>
      <c r="AXH9" s="372"/>
      <c r="AXI9" s="372"/>
      <c r="AXJ9" s="372"/>
      <c r="AXK9" s="372"/>
      <c r="AXL9" s="372"/>
      <c r="AXM9" s="372"/>
      <c r="AXN9" s="372"/>
      <c r="AXO9" s="372"/>
      <c r="AXP9" s="372"/>
      <c r="AXQ9" s="372"/>
      <c r="AXR9" s="372"/>
      <c r="AXS9" s="372"/>
      <c r="AXT9" s="372"/>
      <c r="AXU9" s="372"/>
      <c r="AXV9" s="372"/>
      <c r="AXW9" s="372"/>
      <c r="AXX9" s="372"/>
      <c r="AXY9" s="372"/>
      <c r="AXZ9" s="372"/>
      <c r="AYA9" s="372"/>
      <c r="AYB9" s="372"/>
      <c r="AYC9" s="372"/>
      <c r="AYD9" s="372"/>
      <c r="AYE9" s="372"/>
      <c r="AYF9" s="372"/>
      <c r="AYG9" s="372"/>
      <c r="AYH9" s="372"/>
      <c r="AYI9" s="372"/>
      <c r="AYJ9" s="372"/>
      <c r="AYK9" s="372"/>
      <c r="AYL9" s="372"/>
      <c r="AYM9" s="372"/>
      <c r="AYN9" s="372"/>
      <c r="AYO9" s="372"/>
      <c r="AYP9" s="372"/>
      <c r="AYQ9" s="372"/>
      <c r="AYR9" s="372"/>
      <c r="AYS9" s="372"/>
      <c r="AYT9" s="372"/>
      <c r="AYU9" s="372"/>
      <c r="AYV9" s="372"/>
      <c r="AYW9" s="372"/>
      <c r="AYX9" s="372"/>
      <c r="AYY9" s="372"/>
      <c r="AYZ9" s="372"/>
      <c r="AZA9" s="372"/>
      <c r="AZB9" s="372"/>
      <c r="AZC9" s="372"/>
      <c r="AZD9" s="372"/>
      <c r="AZE9" s="372"/>
      <c r="AZF9" s="372"/>
      <c r="AZG9" s="372"/>
      <c r="AZH9" s="372"/>
      <c r="AZI9" s="372"/>
      <c r="AZJ9" s="372"/>
      <c r="AZK9" s="372"/>
      <c r="AZL9" s="372"/>
      <c r="AZM9" s="372"/>
      <c r="AZN9" s="372"/>
      <c r="AZO9" s="372"/>
      <c r="AZP9" s="372"/>
      <c r="AZQ9" s="372"/>
      <c r="AZR9" s="372"/>
      <c r="AZS9" s="372"/>
      <c r="AZT9" s="372"/>
      <c r="AZU9" s="372"/>
      <c r="AZV9" s="372"/>
      <c r="AZW9" s="372"/>
      <c r="AZX9" s="372"/>
      <c r="AZY9" s="372"/>
      <c r="AZZ9" s="372"/>
      <c r="BAA9" s="372"/>
      <c r="BAB9" s="372"/>
      <c r="BAC9" s="372"/>
      <c r="BAD9" s="372"/>
      <c r="BAE9" s="372"/>
      <c r="BAF9" s="372"/>
      <c r="BAG9" s="372"/>
      <c r="BAH9" s="372"/>
      <c r="BAI9" s="372"/>
      <c r="BAJ9" s="372"/>
      <c r="BAK9" s="372"/>
      <c r="BAL9" s="372"/>
      <c r="BAM9" s="372"/>
      <c r="BAN9" s="372"/>
      <c r="BAO9" s="372"/>
      <c r="BAP9" s="372"/>
      <c r="BAQ9" s="372"/>
      <c r="BAR9" s="372"/>
      <c r="BAS9" s="372"/>
      <c r="BAT9" s="372"/>
      <c r="BAU9" s="372"/>
      <c r="BAV9" s="372"/>
      <c r="BAW9" s="372"/>
      <c r="BAX9" s="372"/>
      <c r="BAY9" s="372"/>
      <c r="BAZ9" s="372"/>
      <c r="BBA9" s="372"/>
      <c r="BBB9" s="372"/>
      <c r="BBC9" s="372"/>
      <c r="BBD9" s="372"/>
      <c r="BBE9" s="372"/>
      <c r="BBF9" s="372"/>
      <c r="BBG9" s="372"/>
      <c r="BBH9" s="372"/>
      <c r="BBI9" s="372"/>
      <c r="BBJ9" s="372"/>
      <c r="BBK9" s="372"/>
      <c r="BBL9" s="372"/>
      <c r="BBM9" s="372"/>
      <c r="BBN9" s="372"/>
      <c r="BBO9" s="372"/>
      <c r="BBP9" s="372"/>
      <c r="BBQ9" s="372"/>
      <c r="BBR9" s="372"/>
      <c r="BBS9" s="372"/>
      <c r="BBT9" s="372"/>
      <c r="BBU9" s="372"/>
      <c r="BBV9" s="372"/>
      <c r="BBW9" s="372"/>
      <c r="BBX9" s="372"/>
      <c r="BBY9" s="372"/>
      <c r="BBZ9" s="372"/>
      <c r="BCA9" s="372"/>
      <c r="BCB9" s="372"/>
      <c r="BCC9" s="372"/>
      <c r="BCD9" s="372"/>
      <c r="BCE9" s="372"/>
      <c r="BCF9" s="372"/>
      <c r="BCG9" s="372"/>
      <c r="BCH9" s="372"/>
      <c r="BCI9" s="372"/>
      <c r="BCJ9" s="372"/>
      <c r="BCK9" s="372"/>
      <c r="BCL9" s="372"/>
      <c r="BCM9" s="372"/>
      <c r="BCN9" s="372"/>
      <c r="BCO9" s="372"/>
      <c r="BCP9" s="372"/>
      <c r="BCQ9" s="372"/>
      <c r="BCR9" s="372"/>
      <c r="BCS9" s="372"/>
      <c r="BCT9" s="372"/>
      <c r="BCU9" s="372"/>
      <c r="BCV9" s="372"/>
      <c r="BCW9" s="372"/>
      <c r="BCX9" s="372"/>
      <c r="BCY9" s="372"/>
      <c r="BCZ9" s="372"/>
      <c r="BDA9" s="372"/>
      <c r="BDB9" s="372"/>
      <c r="BDC9" s="372"/>
      <c r="BDD9" s="372"/>
      <c r="BDE9" s="372"/>
      <c r="BDF9" s="372"/>
      <c r="BDG9" s="372"/>
      <c r="BDH9" s="372"/>
      <c r="BDI9" s="372"/>
      <c r="BDJ9" s="372"/>
      <c r="BDK9" s="372"/>
      <c r="BDL9" s="372"/>
      <c r="BDM9" s="372"/>
      <c r="BDN9" s="372"/>
      <c r="BDO9" s="372"/>
      <c r="BDP9" s="372"/>
      <c r="BDQ9" s="372"/>
      <c r="BDR9" s="372"/>
      <c r="BDS9" s="372"/>
      <c r="BDT9" s="372"/>
      <c r="BDU9" s="372"/>
      <c r="BDV9" s="372"/>
      <c r="BDW9" s="372"/>
      <c r="BDX9" s="372"/>
      <c r="BDY9" s="372"/>
      <c r="BDZ9" s="372"/>
      <c r="BEA9" s="372"/>
      <c r="BEB9" s="372"/>
      <c r="BEC9" s="372"/>
      <c r="BED9" s="372"/>
      <c r="BEE9" s="372"/>
      <c r="BEF9" s="372"/>
      <c r="BEG9" s="372"/>
      <c r="BEH9" s="372"/>
      <c r="BEI9" s="372"/>
      <c r="BEJ9" s="372"/>
      <c r="BEK9" s="372"/>
      <c r="BEL9" s="372"/>
      <c r="BEM9" s="372"/>
      <c r="BEN9" s="372"/>
      <c r="BEO9" s="372"/>
      <c r="BEP9" s="372"/>
      <c r="BEQ9" s="372"/>
      <c r="BER9" s="372"/>
      <c r="BES9" s="372"/>
      <c r="BET9" s="372"/>
      <c r="BEU9" s="372"/>
      <c r="BEV9" s="372"/>
      <c r="BEW9" s="372"/>
      <c r="BEX9" s="372"/>
      <c r="BEY9" s="372"/>
      <c r="BEZ9" s="372"/>
      <c r="BFA9" s="372"/>
      <c r="BFB9" s="372"/>
      <c r="BFC9" s="372"/>
      <c r="BFD9" s="372"/>
      <c r="BFE9" s="372"/>
      <c r="BFF9" s="372"/>
      <c r="BFG9" s="372"/>
      <c r="BFH9" s="372"/>
      <c r="BFI9" s="372"/>
      <c r="BFJ9" s="372"/>
      <c r="BFK9" s="372"/>
      <c r="BFL9" s="372"/>
      <c r="BFM9" s="372"/>
      <c r="BFN9" s="372"/>
      <c r="BFO9" s="372"/>
      <c r="BFP9" s="372"/>
      <c r="BFQ9" s="372"/>
      <c r="BFR9" s="372"/>
      <c r="BFS9" s="372"/>
      <c r="BFT9" s="372"/>
      <c r="BFU9" s="372"/>
      <c r="BFV9" s="372"/>
      <c r="BFW9" s="372"/>
      <c r="BFX9" s="372"/>
      <c r="BFY9" s="372"/>
      <c r="BFZ9" s="372"/>
      <c r="BGA9" s="372"/>
      <c r="BGB9" s="372"/>
      <c r="BGC9" s="372"/>
      <c r="BGD9" s="372"/>
      <c r="BGE9" s="372"/>
      <c r="BGF9" s="372"/>
      <c r="BGG9" s="372"/>
      <c r="BGH9" s="372"/>
      <c r="BGI9" s="372"/>
      <c r="BGJ9" s="372"/>
      <c r="BGK9" s="372"/>
      <c r="BGL9" s="372"/>
      <c r="BGM9" s="372"/>
      <c r="BGN9" s="372"/>
      <c r="BGO9" s="372"/>
      <c r="BGP9" s="372"/>
      <c r="BGQ9" s="372"/>
      <c r="BGR9" s="372"/>
      <c r="BGS9" s="372"/>
      <c r="BGT9" s="372"/>
      <c r="BGU9" s="372"/>
      <c r="BGV9" s="372"/>
      <c r="BGW9" s="372"/>
      <c r="BGX9" s="372"/>
      <c r="BGY9" s="372"/>
      <c r="BGZ9" s="372"/>
      <c r="BHA9" s="372"/>
      <c r="BHB9" s="372"/>
      <c r="BHC9" s="372"/>
      <c r="BHD9" s="372"/>
      <c r="BHE9" s="372"/>
      <c r="BHF9" s="372"/>
      <c r="BHG9" s="372"/>
      <c r="BHH9" s="372"/>
      <c r="BHI9" s="372"/>
      <c r="BHJ9" s="372"/>
      <c r="BHK9" s="372"/>
      <c r="BHL9" s="372"/>
      <c r="BHM9" s="372"/>
      <c r="BHN9" s="372"/>
      <c r="BHO9" s="372"/>
      <c r="BHP9" s="372"/>
      <c r="BHQ9" s="372"/>
      <c r="BHR9" s="372"/>
      <c r="BHS9" s="372"/>
      <c r="BHT9" s="372"/>
      <c r="BHU9" s="372"/>
      <c r="BHV9" s="372"/>
      <c r="BHW9" s="372"/>
      <c r="BHX9" s="372"/>
      <c r="BHY9" s="372"/>
      <c r="BHZ9" s="372"/>
      <c r="BIA9" s="372"/>
      <c r="BIB9" s="372"/>
      <c r="BIC9" s="372"/>
      <c r="BID9" s="372"/>
      <c r="BIE9" s="372"/>
      <c r="BIF9" s="372"/>
      <c r="BIG9" s="372"/>
      <c r="BIH9" s="372"/>
      <c r="BII9" s="372"/>
      <c r="BIJ9" s="372"/>
      <c r="BIK9" s="372"/>
      <c r="BIL9" s="372"/>
      <c r="BIM9" s="372"/>
      <c r="BIN9" s="372"/>
      <c r="BIO9" s="372"/>
      <c r="BIP9" s="372"/>
      <c r="BIQ9" s="372"/>
      <c r="BIR9" s="372"/>
      <c r="BIS9" s="372"/>
      <c r="BIT9" s="372"/>
      <c r="BIU9" s="372"/>
      <c r="BIV9" s="372"/>
      <c r="BIW9" s="372"/>
      <c r="BIX9" s="372"/>
      <c r="BIY9" s="372"/>
      <c r="BIZ9" s="372"/>
      <c r="BJA9" s="372"/>
      <c r="BJB9" s="372"/>
      <c r="BJC9" s="372"/>
      <c r="BJD9" s="372"/>
      <c r="BJE9" s="372"/>
      <c r="BJF9" s="372"/>
      <c r="BJG9" s="372"/>
      <c r="BJH9" s="372"/>
      <c r="BJI9" s="372"/>
      <c r="BJJ9" s="372"/>
      <c r="BJK9" s="372"/>
      <c r="BJL9" s="372"/>
      <c r="BJM9" s="372"/>
      <c r="BJN9" s="372"/>
      <c r="BJO9" s="372"/>
      <c r="BJP9" s="372"/>
      <c r="BJQ9" s="372"/>
      <c r="BJR9" s="372"/>
      <c r="BJS9" s="372"/>
      <c r="BJT9" s="372"/>
      <c r="BJU9" s="372"/>
      <c r="BJV9" s="372"/>
      <c r="BJW9" s="372"/>
      <c r="BJX9" s="372"/>
      <c r="BJY9" s="372"/>
      <c r="BJZ9" s="372"/>
      <c r="BKA9" s="372"/>
      <c r="BKB9" s="372"/>
      <c r="BKC9" s="372"/>
      <c r="BKD9" s="372"/>
      <c r="BKE9" s="372"/>
      <c r="BKF9" s="372"/>
      <c r="BKG9" s="372"/>
      <c r="BKH9" s="372"/>
      <c r="BKI9" s="372"/>
      <c r="BKJ9" s="372"/>
      <c r="BKK9" s="372"/>
      <c r="BKL9" s="372"/>
      <c r="BKM9" s="372"/>
      <c r="BKN9" s="372"/>
      <c r="BKO9" s="372"/>
      <c r="BKP9" s="372"/>
      <c r="BKQ9" s="372"/>
      <c r="BKR9" s="372"/>
      <c r="BKS9" s="372"/>
      <c r="BKT9" s="372"/>
      <c r="BKU9" s="372"/>
      <c r="BKV9" s="372"/>
      <c r="BKW9" s="372"/>
      <c r="BKX9" s="372"/>
      <c r="BKY9" s="372"/>
      <c r="BKZ9" s="372"/>
      <c r="BLA9" s="372"/>
      <c r="BLB9" s="372"/>
      <c r="BLC9" s="372"/>
      <c r="BLD9" s="372"/>
      <c r="BLE9" s="372"/>
      <c r="BLF9" s="372"/>
      <c r="BLG9" s="372"/>
      <c r="BLH9" s="372"/>
      <c r="BLI9" s="372"/>
      <c r="BLJ9" s="372"/>
      <c r="BLK9" s="372"/>
      <c r="BLL9" s="372"/>
      <c r="BLM9" s="372"/>
      <c r="BLN9" s="372"/>
      <c r="BLO9" s="372"/>
      <c r="BLP9" s="372"/>
      <c r="BLQ9" s="372"/>
      <c r="BLR9" s="372"/>
      <c r="BLS9" s="372"/>
      <c r="BLT9" s="372"/>
      <c r="BLU9" s="372"/>
      <c r="BLV9" s="372"/>
      <c r="BLW9" s="372"/>
      <c r="BLX9" s="372"/>
      <c r="BLY9" s="372"/>
      <c r="BLZ9" s="372"/>
      <c r="BMA9" s="372"/>
      <c r="BMB9" s="372"/>
      <c r="BMC9" s="372"/>
      <c r="BMD9" s="372"/>
      <c r="BME9" s="372"/>
      <c r="BMF9" s="372"/>
      <c r="BMG9" s="372"/>
      <c r="BMH9" s="372"/>
      <c r="BMI9" s="372"/>
      <c r="BMJ9" s="372"/>
      <c r="BMK9" s="372"/>
      <c r="BML9" s="372"/>
      <c r="BMM9" s="372"/>
      <c r="BMN9" s="372"/>
      <c r="BMO9" s="372"/>
      <c r="BMP9" s="372"/>
      <c r="BMQ9" s="372"/>
      <c r="BMR9" s="372"/>
      <c r="BMS9" s="372"/>
      <c r="BMT9" s="372"/>
      <c r="BMU9" s="372"/>
      <c r="BMV9" s="372"/>
      <c r="BMW9" s="372"/>
      <c r="BMX9" s="372"/>
      <c r="BMY9" s="372"/>
      <c r="BMZ9" s="372"/>
      <c r="BNA9" s="372"/>
      <c r="BNB9" s="372"/>
      <c r="BNC9" s="372"/>
      <c r="BND9" s="372"/>
      <c r="BNE9" s="372"/>
      <c r="BNF9" s="372"/>
      <c r="BNG9" s="372"/>
      <c r="BNH9" s="372"/>
      <c r="BNI9" s="372"/>
      <c r="BNJ9" s="372"/>
      <c r="BNK9" s="372"/>
      <c r="BNL9" s="372"/>
      <c r="BNM9" s="372"/>
      <c r="BNN9" s="372"/>
      <c r="BNO9" s="372"/>
      <c r="BNP9" s="372"/>
      <c r="BNQ9" s="372"/>
      <c r="BNR9" s="372"/>
      <c r="BNS9" s="372"/>
      <c r="BNT9" s="372"/>
      <c r="BNU9" s="372"/>
      <c r="BNV9" s="372"/>
      <c r="BNW9" s="372"/>
      <c r="BNX9" s="372"/>
      <c r="BNY9" s="372"/>
      <c r="BNZ9" s="372"/>
      <c r="BOA9" s="372"/>
      <c r="BOB9" s="372"/>
      <c r="BOC9" s="372"/>
      <c r="BOD9" s="372"/>
      <c r="BOE9" s="372"/>
      <c r="BOF9" s="372"/>
      <c r="BOG9" s="372"/>
      <c r="BOH9" s="372"/>
      <c r="BOI9" s="372"/>
      <c r="BOJ9" s="372"/>
      <c r="BOK9" s="372"/>
      <c r="BOL9" s="372"/>
      <c r="BOM9" s="372"/>
      <c r="BON9" s="372"/>
      <c r="BOO9" s="372"/>
      <c r="BOP9" s="372"/>
      <c r="BOQ9" s="372"/>
      <c r="BOR9" s="372"/>
      <c r="BOS9" s="372"/>
      <c r="BOT9" s="372"/>
      <c r="BOU9" s="372"/>
      <c r="BOV9" s="372"/>
      <c r="BOW9" s="372"/>
      <c r="BOX9" s="372"/>
      <c r="BOY9" s="372"/>
      <c r="BOZ9" s="372"/>
      <c r="BPA9" s="372"/>
      <c r="BPB9" s="372"/>
      <c r="BPC9" s="372"/>
      <c r="BPD9" s="372"/>
      <c r="BPE9" s="372"/>
      <c r="BPF9" s="372"/>
      <c r="BPG9" s="372"/>
      <c r="BPH9" s="372"/>
      <c r="BPI9" s="372"/>
      <c r="BPJ9" s="372"/>
      <c r="BPK9" s="372"/>
      <c r="BPL9" s="372"/>
      <c r="BPM9" s="372"/>
      <c r="BPN9" s="372"/>
      <c r="BPO9" s="372"/>
      <c r="BPP9" s="372"/>
      <c r="BPQ9" s="372"/>
      <c r="BPR9" s="372"/>
      <c r="BPS9" s="372"/>
      <c r="BPT9" s="372"/>
      <c r="BPU9" s="372"/>
      <c r="BPV9" s="372"/>
      <c r="BPW9" s="372"/>
      <c r="BPX9" s="372"/>
      <c r="BPY9" s="372"/>
      <c r="BPZ9" s="372"/>
      <c r="BQA9" s="372"/>
      <c r="BQB9" s="372"/>
      <c r="BQC9" s="372"/>
      <c r="BQD9" s="372"/>
      <c r="BQE9" s="372"/>
      <c r="BQF9" s="372"/>
      <c r="BQG9" s="372"/>
      <c r="BQH9" s="372"/>
      <c r="BQI9" s="372"/>
      <c r="BQJ9" s="372"/>
      <c r="BQK9" s="372"/>
      <c r="BQL9" s="372"/>
      <c r="BQM9" s="372"/>
      <c r="BQN9" s="372"/>
      <c r="BQO9" s="372"/>
      <c r="BQP9" s="372"/>
      <c r="BQQ9" s="372"/>
      <c r="BQR9" s="372"/>
      <c r="BQS9" s="372"/>
      <c r="BQT9" s="372"/>
      <c r="BQU9" s="372"/>
      <c r="BQV9" s="372"/>
      <c r="BQW9" s="372"/>
      <c r="BQX9" s="372"/>
      <c r="BQY9" s="372"/>
      <c r="BQZ9" s="372"/>
      <c r="BRA9" s="372"/>
      <c r="BRB9" s="372"/>
      <c r="BRC9" s="372"/>
      <c r="BRD9" s="372"/>
      <c r="BRE9" s="372"/>
      <c r="BRF9" s="372"/>
      <c r="BRG9" s="372"/>
      <c r="BRH9" s="372"/>
      <c r="BRI9" s="372"/>
      <c r="BRJ9" s="372"/>
      <c r="BRK9" s="372"/>
      <c r="BRL9" s="372"/>
      <c r="BRM9" s="372"/>
      <c r="BRN9" s="372"/>
      <c r="BRO9" s="372"/>
      <c r="BRP9" s="372"/>
      <c r="BRQ9" s="372"/>
      <c r="BRR9" s="372"/>
      <c r="BRS9" s="372"/>
      <c r="BRT9" s="372"/>
      <c r="BRU9" s="372"/>
      <c r="BRV9" s="372"/>
      <c r="BRW9" s="372"/>
      <c r="BRX9" s="372"/>
      <c r="BRY9" s="372"/>
      <c r="BRZ9" s="372"/>
      <c r="BSA9" s="372"/>
      <c r="BSB9" s="372"/>
      <c r="BSC9" s="372"/>
      <c r="BSD9" s="372"/>
      <c r="BSE9" s="372"/>
      <c r="BSF9" s="372"/>
      <c r="BSG9" s="372"/>
      <c r="BSH9" s="372"/>
      <c r="BSI9" s="372"/>
      <c r="BSJ9" s="372"/>
      <c r="BSK9" s="372"/>
      <c r="BSL9" s="372"/>
      <c r="BSM9" s="372"/>
      <c r="BSN9" s="372"/>
      <c r="BSO9" s="372"/>
      <c r="BSP9" s="372"/>
      <c r="BSQ9" s="372"/>
      <c r="BSR9" s="372"/>
      <c r="BSS9" s="372"/>
      <c r="BST9" s="372"/>
      <c r="BSU9" s="372"/>
      <c r="BSV9" s="372"/>
      <c r="BSW9" s="372"/>
      <c r="BSX9" s="372"/>
      <c r="BSY9" s="372"/>
      <c r="BSZ9" s="372"/>
      <c r="BTA9" s="372"/>
      <c r="BTB9" s="372"/>
      <c r="BTC9" s="372"/>
      <c r="BTD9" s="372"/>
      <c r="BTE9" s="372"/>
      <c r="BTF9" s="372"/>
      <c r="BTG9" s="372"/>
      <c r="BTH9" s="372"/>
      <c r="BTI9" s="372"/>
      <c r="BTJ9" s="372"/>
      <c r="BTK9" s="372"/>
      <c r="BTL9" s="372"/>
      <c r="BTM9" s="372"/>
      <c r="BTN9" s="372"/>
      <c r="BTO9" s="372"/>
      <c r="BTP9" s="372"/>
      <c r="BTQ9" s="372"/>
      <c r="BTR9" s="372"/>
      <c r="BTS9" s="372"/>
      <c r="BTT9" s="372"/>
      <c r="BTU9" s="372"/>
      <c r="BTV9" s="372"/>
      <c r="BTW9" s="372"/>
      <c r="BTX9" s="372"/>
      <c r="BTY9" s="372"/>
      <c r="BTZ9" s="372"/>
      <c r="BUA9" s="372"/>
      <c r="BUB9" s="372"/>
      <c r="BUC9" s="372"/>
      <c r="BUD9" s="372"/>
      <c r="BUE9" s="372"/>
      <c r="BUF9" s="372"/>
      <c r="BUG9" s="372"/>
      <c r="BUH9" s="372"/>
      <c r="BUI9" s="372"/>
      <c r="BUJ9" s="372"/>
      <c r="BUK9" s="372"/>
      <c r="BUL9" s="372"/>
      <c r="BUM9" s="372"/>
      <c r="BUN9" s="372"/>
      <c r="BUO9" s="372"/>
      <c r="BUP9" s="372"/>
      <c r="BUQ9" s="372"/>
      <c r="BUR9" s="372"/>
      <c r="BUS9" s="372"/>
      <c r="BUT9" s="372"/>
      <c r="BUU9" s="372"/>
      <c r="BUV9" s="372"/>
      <c r="BUW9" s="372"/>
      <c r="BUX9" s="372"/>
      <c r="BUY9" s="372"/>
      <c r="BUZ9" s="372"/>
      <c r="BVA9" s="372"/>
      <c r="BVB9" s="372"/>
      <c r="BVC9" s="372"/>
      <c r="BVD9" s="372"/>
      <c r="BVE9" s="372"/>
      <c r="BVF9" s="372"/>
      <c r="BVG9" s="372"/>
      <c r="BVH9" s="372"/>
      <c r="BVI9" s="372"/>
      <c r="BVJ9" s="372"/>
      <c r="BVK9" s="372"/>
      <c r="BVL9" s="372"/>
      <c r="BVM9" s="372"/>
      <c r="BVN9" s="372"/>
      <c r="BVO9" s="372"/>
      <c r="BVP9" s="372"/>
      <c r="BVQ9" s="372"/>
      <c r="BVR9" s="372"/>
      <c r="BVS9" s="372"/>
      <c r="BVT9" s="372"/>
      <c r="BVU9" s="372"/>
      <c r="BVV9" s="372"/>
      <c r="BVW9" s="372"/>
      <c r="BVX9" s="372"/>
      <c r="BVY9" s="372"/>
      <c r="BVZ9" s="372"/>
      <c r="BWA9" s="372"/>
      <c r="BWB9" s="372"/>
      <c r="BWC9" s="372"/>
      <c r="BWD9" s="372"/>
      <c r="BWE9" s="372"/>
      <c r="BWF9" s="372"/>
      <c r="BWG9" s="372"/>
      <c r="BWH9" s="372"/>
      <c r="BWI9" s="372"/>
      <c r="BWJ9" s="372"/>
      <c r="BWK9" s="372"/>
      <c r="BWL9" s="372"/>
      <c r="BWM9" s="372"/>
      <c r="BWN9" s="372"/>
      <c r="BWO9" s="372"/>
      <c r="BWP9" s="372"/>
      <c r="BWQ9" s="372"/>
      <c r="BWR9" s="372"/>
      <c r="BWS9" s="372"/>
      <c r="BWT9" s="372"/>
      <c r="BWU9" s="372"/>
      <c r="BWV9" s="372"/>
      <c r="BWW9" s="372"/>
      <c r="BWX9" s="372"/>
      <c r="BWY9" s="372"/>
      <c r="BWZ9" s="372"/>
      <c r="BXA9" s="372"/>
      <c r="BXB9" s="372"/>
      <c r="BXC9" s="372"/>
      <c r="BXD9" s="372"/>
      <c r="BXE9" s="372"/>
      <c r="BXF9" s="372"/>
      <c r="BXG9" s="372"/>
      <c r="BXH9" s="372"/>
      <c r="BXI9" s="372"/>
      <c r="BXJ9" s="372"/>
      <c r="BXK9" s="372"/>
      <c r="BXL9" s="372"/>
      <c r="BXM9" s="372"/>
      <c r="BXN9" s="372"/>
      <c r="BXO9" s="372"/>
      <c r="BXP9" s="372"/>
      <c r="BXQ9" s="372"/>
      <c r="BXR9" s="372"/>
      <c r="BXS9" s="372"/>
      <c r="BXT9" s="372"/>
      <c r="BXU9" s="372"/>
      <c r="BXV9" s="372"/>
      <c r="BXW9" s="372"/>
      <c r="BXX9" s="372"/>
      <c r="BXY9" s="372"/>
      <c r="BXZ9" s="372"/>
      <c r="BYA9" s="372"/>
      <c r="BYB9" s="372"/>
      <c r="BYC9" s="372"/>
      <c r="BYD9" s="372"/>
      <c r="BYE9" s="372"/>
      <c r="BYF9" s="372"/>
      <c r="BYG9" s="372"/>
      <c r="BYH9" s="372"/>
      <c r="BYI9" s="372"/>
      <c r="BYJ9" s="372"/>
      <c r="BYK9" s="372"/>
      <c r="BYL9" s="372"/>
      <c r="BYM9" s="372"/>
      <c r="BYN9" s="372"/>
      <c r="BYO9" s="372"/>
      <c r="BYP9" s="372"/>
      <c r="BYQ9" s="372"/>
      <c r="BYR9" s="372"/>
      <c r="BYS9" s="372"/>
      <c r="BYT9" s="372"/>
      <c r="BYU9" s="372"/>
      <c r="BYV9" s="372"/>
      <c r="BYW9" s="372"/>
      <c r="BYX9" s="372"/>
      <c r="BYY9" s="372"/>
      <c r="BYZ9" s="372"/>
      <c r="BZA9" s="372"/>
      <c r="BZB9" s="372"/>
      <c r="BZC9" s="372"/>
      <c r="BZD9" s="372"/>
      <c r="BZE9" s="372"/>
      <c r="BZF9" s="372"/>
      <c r="BZG9" s="372"/>
      <c r="BZH9" s="372"/>
      <c r="BZI9" s="372"/>
      <c r="BZJ9" s="372"/>
      <c r="BZK9" s="372"/>
      <c r="BZL9" s="372"/>
      <c r="BZM9" s="372"/>
      <c r="BZN9" s="372"/>
      <c r="BZO9" s="372"/>
      <c r="BZP9" s="372"/>
      <c r="BZQ9" s="372"/>
      <c r="BZR9" s="372"/>
      <c r="BZS9" s="372"/>
      <c r="BZT9" s="372"/>
      <c r="BZU9" s="372"/>
      <c r="BZV9" s="372"/>
      <c r="BZW9" s="372"/>
      <c r="BZX9" s="372"/>
      <c r="BZY9" s="372"/>
      <c r="BZZ9" s="372"/>
      <c r="CAA9" s="372"/>
      <c r="CAB9" s="372"/>
      <c r="CAC9" s="372"/>
      <c r="CAD9" s="372"/>
      <c r="CAE9" s="372"/>
      <c r="CAF9" s="372"/>
      <c r="CAG9" s="372"/>
      <c r="CAH9" s="372"/>
      <c r="CAI9" s="372"/>
      <c r="CAJ9" s="372"/>
      <c r="CAK9" s="372"/>
      <c r="CAL9" s="372"/>
      <c r="CAM9" s="372"/>
      <c r="CAN9" s="372"/>
      <c r="CAO9" s="372"/>
      <c r="CAP9" s="372"/>
      <c r="CAQ9" s="372"/>
      <c r="CAR9" s="372"/>
      <c r="CAS9" s="372"/>
      <c r="CAT9" s="372"/>
      <c r="CAU9" s="372"/>
      <c r="CAV9" s="372"/>
      <c r="CAW9" s="372"/>
      <c r="CAX9" s="372"/>
      <c r="CAY9" s="372"/>
      <c r="CAZ9" s="372"/>
      <c r="CBA9" s="372"/>
      <c r="CBB9" s="372"/>
      <c r="CBC9" s="372"/>
      <c r="CBD9" s="372"/>
      <c r="CBE9" s="372"/>
      <c r="CBF9" s="372"/>
      <c r="CBG9" s="372"/>
      <c r="CBH9" s="372"/>
      <c r="CBI9" s="372"/>
      <c r="CBJ9" s="372"/>
      <c r="CBK9" s="372"/>
      <c r="CBL9" s="372"/>
      <c r="CBM9" s="372"/>
      <c r="CBN9" s="372"/>
      <c r="CBO9" s="372"/>
      <c r="CBP9" s="372"/>
      <c r="CBQ9" s="372"/>
      <c r="CBR9" s="372"/>
      <c r="CBS9" s="372"/>
      <c r="CBT9" s="372"/>
      <c r="CBU9" s="372"/>
      <c r="CBV9" s="372"/>
      <c r="CBW9" s="372"/>
      <c r="CBX9" s="372"/>
      <c r="CBY9" s="372"/>
      <c r="CBZ9" s="372"/>
      <c r="CCA9" s="372"/>
      <c r="CCB9" s="372"/>
      <c r="CCC9" s="372"/>
      <c r="CCD9" s="372"/>
      <c r="CCE9" s="372"/>
      <c r="CCF9" s="372"/>
      <c r="CCG9" s="372"/>
      <c r="CCH9" s="372"/>
      <c r="CCI9" s="372"/>
      <c r="CCJ9" s="372"/>
      <c r="CCK9" s="372"/>
      <c r="CCL9" s="372"/>
      <c r="CCM9" s="372"/>
      <c r="CCN9" s="372"/>
      <c r="CCO9" s="372"/>
      <c r="CCP9" s="372"/>
      <c r="CCQ9" s="372"/>
      <c r="CCR9" s="372"/>
      <c r="CCS9" s="372"/>
      <c r="CCT9" s="372"/>
      <c r="CCU9" s="372"/>
      <c r="CCV9" s="372"/>
      <c r="CCW9" s="372"/>
      <c r="CCX9" s="372"/>
      <c r="CCY9" s="372"/>
      <c r="CCZ9" s="372"/>
      <c r="CDA9" s="372"/>
      <c r="CDB9" s="372"/>
      <c r="CDC9" s="372"/>
      <c r="CDD9" s="372"/>
      <c r="CDE9" s="372"/>
      <c r="CDF9" s="372"/>
      <c r="CDG9" s="372"/>
      <c r="CDH9" s="372"/>
      <c r="CDI9" s="372"/>
      <c r="CDJ9" s="372"/>
      <c r="CDK9" s="372"/>
      <c r="CDL9" s="372"/>
      <c r="CDM9" s="372"/>
      <c r="CDN9" s="372"/>
      <c r="CDO9" s="372"/>
      <c r="CDP9" s="372"/>
      <c r="CDQ9" s="372"/>
      <c r="CDR9" s="372"/>
      <c r="CDS9" s="372"/>
      <c r="CDT9" s="372"/>
      <c r="CDU9" s="372"/>
      <c r="CDV9" s="372"/>
      <c r="CDW9" s="372"/>
      <c r="CDX9" s="372"/>
      <c r="CDY9" s="372"/>
      <c r="CDZ9" s="372"/>
      <c r="CEA9" s="372"/>
      <c r="CEB9" s="372"/>
      <c r="CEC9" s="372"/>
      <c r="CED9" s="372"/>
      <c r="CEE9" s="372"/>
      <c r="CEF9" s="372"/>
      <c r="CEG9" s="372"/>
      <c r="CEH9" s="372"/>
      <c r="CEI9" s="372"/>
      <c r="CEJ9" s="372"/>
      <c r="CEK9" s="372"/>
      <c r="CEL9" s="372"/>
      <c r="CEM9" s="372"/>
      <c r="CEN9" s="372"/>
      <c r="CEO9" s="372"/>
      <c r="CEP9" s="372"/>
      <c r="CEQ9" s="372"/>
      <c r="CER9" s="372"/>
      <c r="CES9" s="372"/>
      <c r="CET9" s="372"/>
      <c r="CEU9" s="372"/>
      <c r="CEV9" s="372"/>
      <c r="CEW9" s="372"/>
      <c r="CEX9" s="372"/>
      <c r="CEY9" s="372"/>
      <c r="CEZ9" s="372"/>
      <c r="CFA9" s="372"/>
      <c r="CFB9" s="372"/>
      <c r="CFC9" s="372"/>
      <c r="CFD9" s="372"/>
      <c r="CFE9" s="372"/>
      <c r="CFF9" s="372"/>
      <c r="CFG9" s="372"/>
      <c r="CFH9" s="372"/>
      <c r="CFI9" s="372"/>
      <c r="CFJ9" s="372"/>
      <c r="CFK9" s="372"/>
      <c r="CFL9" s="372"/>
      <c r="CFM9" s="372"/>
      <c r="CFN9" s="372"/>
      <c r="CFO9" s="372"/>
      <c r="CFP9" s="372"/>
      <c r="CFQ9" s="372"/>
      <c r="CFR9" s="372"/>
      <c r="CFS9" s="372"/>
      <c r="CFT9" s="372"/>
      <c r="CFU9" s="372"/>
      <c r="CFV9" s="372"/>
      <c r="CFW9" s="372"/>
      <c r="CFX9" s="372"/>
      <c r="CFY9" s="372"/>
      <c r="CFZ9" s="372"/>
      <c r="CGA9" s="372"/>
      <c r="CGB9" s="372"/>
      <c r="CGC9" s="372"/>
      <c r="CGD9" s="372"/>
      <c r="CGE9" s="372"/>
      <c r="CGF9" s="372"/>
      <c r="CGG9" s="372"/>
      <c r="CGH9" s="372"/>
      <c r="CGI9" s="372"/>
      <c r="CGJ9" s="372"/>
      <c r="CGK9" s="372"/>
      <c r="CGL9" s="372"/>
      <c r="CGM9" s="372"/>
      <c r="CGN9" s="372"/>
      <c r="CGO9" s="372"/>
      <c r="CGP9" s="372"/>
      <c r="CGQ9" s="372"/>
      <c r="CGR9" s="372"/>
      <c r="CGS9" s="372"/>
      <c r="CGT9" s="372"/>
      <c r="CGU9" s="372"/>
      <c r="CGV9" s="372"/>
      <c r="CGW9" s="372"/>
      <c r="CGX9" s="372"/>
      <c r="CGY9" s="372"/>
      <c r="CGZ9" s="372"/>
      <c r="CHA9" s="372"/>
      <c r="CHB9" s="372"/>
      <c r="CHC9" s="372"/>
      <c r="CHD9" s="372"/>
      <c r="CHE9" s="372"/>
      <c r="CHF9" s="372"/>
      <c r="CHG9" s="372"/>
      <c r="CHH9" s="372"/>
      <c r="CHI9" s="372"/>
      <c r="CHJ9" s="372"/>
      <c r="CHK9" s="372"/>
      <c r="CHL9" s="372"/>
      <c r="CHM9" s="372"/>
      <c r="CHN9" s="372"/>
      <c r="CHO9" s="372"/>
      <c r="CHP9" s="372"/>
      <c r="CHQ9" s="372"/>
      <c r="CHR9" s="372"/>
      <c r="CHS9" s="372"/>
      <c r="CHT9" s="372"/>
      <c r="CHU9" s="372"/>
      <c r="CHV9" s="372"/>
      <c r="CHW9" s="372"/>
      <c r="CHX9" s="372"/>
      <c r="CHY9" s="372"/>
      <c r="CHZ9" s="372"/>
      <c r="CIA9" s="372"/>
      <c r="CIB9" s="372"/>
      <c r="CIC9" s="372"/>
      <c r="CID9" s="372"/>
      <c r="CIE9" s="372"/>
      <c r="CIF9" s="372"/>
      <c r="CIG9" s="372"/>
      <c r="CIH9" s="372"/>
      <c r="CII9" s="372"/>
      <c r="CIJ9" s="372"/>
      <c r="CIK9" s="372"/>
      <c r="CIL9" s="372"/>
      <c r="CIM9" s="372"/>
      <c r="CIN9" s="372"/>
      <c r="CIO9" s="372"/>
      <c r="CIP9" s="372"/>
      <c r="CIQ9" s="372"/>
      <c r="CIR9" s="372"/>
      <c r="CIS9" s="372"/>
      <c r="CIT9" s="372"/>
      <c r="CIU9" s="372"/>
      <c r="CIV9" s="372"/>
      <c r="CIW9" s="372"/>
      <c r="CIX9" s="372"/>
      <c r="CIY9" s="372"/>
      <c r="CIZ9" s="372"/>
      <c r="CJA9" s="372"/>
      <c r="CJB9" s="372"/>
      <c r="CJC9" s="372"/>
      <c r="CJD9" s="372"/>
      <c r="CJE9" s="372"/>
      <c r="CJF9" s="372"/>
      <c r="CJG9" s="372"/>
      <c r="CJH9" s="372"/>
      <c r="CJI9" s="372"/>
      <c r="CJJ9" s="372"/>
      <c r="CJK9" s="372"/>
      <c r="CJL9" s="372"/>
      <c r="CJM9" s="372"/>
      <c r="CJN9" s="372"/>
      <c r="CJO9" s="372"/>
      <c r="CJP9" s="372"/>
      <c r="CJQ9" s="372"/>
      <c r="CJR9" s="372"/>
      <c r="CJS9" s="372"/>
      <c r="CJT9" s="372"/>
      <c r="CJU9" s="372"/>
      <c r="CJV9" s="372"/>
      <c r="CJW9" s="372"/>
      <c r="CJX9" s="372"/>
      <c r="CJY9" s="372"/>
      <c r="CJZ9" s="372"/>
      <c r="CKA9" s="372"/>
      <c r="CKB9" s="372"/>
      <c r="CKC9" s="372"/>
      <c r="CKD9" s="372"/>
      <c r="CKE9" s="372"/>
      <c r="CKF9" s="372"/>
      <c r="CKG9" s="372"/>
      <c r="CKH9" s="372"/>
      <c r="CKI9" s="372"/>
      <c r="CKJ9" s="372"/>
      <c r="CKK9" s="372"/>
      <c r="CKL9" s="372"/>
      <c r="CKM9" s="372"/>
      <c r="CKN9" s="372"/>
      <c r="CKO9" s="372"/>
      <c r="CKP9" s="372"/>
      <c r="CKQ9" s="372"/>
      <c r="CKR9" s="372"/>
      <c r="CKS9" s="372"/>
      <c r="CKT9" s="372"/>
      <c r="CKU9" s="372"/>
      <c r="CKV9" s="372"/>
      <c r="CKW9" s="372"/>
      <c r="CKX9" s="372"/>
      <c r="CKY9" s="372"/>
      <c r="CKZ9" s="372"/>
      <c r="CLA9" s="372"/>
      <c r="CLB9" s="372"/>
      <c r="CLC9" s="372"/>
      <c r="CLD9" s="372"/>
      <c r="CLE9" s="372"/>
      <c r="CLF9" s="372"/>
      <c r="CLG9" s="372"/>
      <c r="CLH9" s="372"/>
      <c r="CLI9" s="372"/>
      <c r="CLJ9" s="372"/>
      <c r="CLK9" s="372"/>
      <c r="CLL9" s="372"/>
      <c r="CLM9" s="372"/>
      <c r="CLN9" s="372"/>
      <c r="CLO9" s="372"/>
      <c r="CLP9" s="372"/>
      <c r="CLQ9" s="372"/>
      <c r="CLR9" s="372"/>
      <c r="CLS9" s="372"/>
      <c r="CLT9" s="372"/>
      <c r="CLU9" s="372"/>
      <c r="CLV9" s="372"/>
      <c r="CLW9" s="372"/>
      <c r="CLX9" s="372"/>
      <c r="CLY9" s="372"/>
      <c r="CLZ9" s="372"/>
      <c r="CMA9" s="372"/>
      <c r="CMB9" s="372"/>
      <c r="CMC9" s="372"/>
      <c r="CMD9" s="372"/>
      <c r="CME9" s="372"/>
      <c r="CMF9" s="372"/>
      <c r="CMG9" s="372"/>
      <c r="CMH9" s="372"/>
      <c r="CMI9" s="372"/>
      <c r="CMJ9" s="372"/>
      <c r="CMK9" s="372"/>
      <c r="CML9" s="372"/>
      <c r="CMM9" s="372"/>
      <c r="CMN9" s="372"/>
      <c r="CMO9" s="372"/>
      <c r="CMP9" s="372"/>
      <c r="CMQ9" s="372"/>
      <c r="CMR9" s="372"/>
      <c r="CMS9" s="372"/>
      <c r="CMT9" s="372"/>
      <c r="CMU9" s="372"/>
      <c r="CMV9" s="372"/>
      <c r="CMW9" s="372"/>
      <c r="CMX9" s="372"/>
      <c r="CMY9" s="372"/>
      <c r="CMZ9" s="372"/>
      <c r="CNA9" s="372"/>
      <c r="CNB9" s="372"/>
      <c r="CNC9" s="372"/>
      <c r="CND9" s="372"/>
      <c r="CNE9" s="372"/>
      <c r="CNF9" s="372"/>
      <c r="CNG9" s="372"/>
      <c r="CNH9" s="372"/>
      <c r="CNI9" s="372"/>
      <c r="CNJ9" s="372"/>
      <c r="CNK9" s="372"/>
      <c r="CNL9" s="372"/>
      <c r="CNM9" s="372"/>
      <c r="CNN9" s="372"/>
      <c r="CNO9" s="372"/>
      <c r="CNP9" s="372"/>
      <c r="CNQ9" s="372"/>
      <c r="CNR9" s="372"/>
      <c r="CNS9" s="372"/>
      <c r="CNT9" s="372"/>
      <c r="CNU9" s="372"/>
      <c r="CNV9" s="372"/>
      <c r="CNW9" s="372"/>
      <c r="CNX9" s="372"/>
      <c r="CNY9" s="372"/>
      <c r="CNZ9" s="372"/>
      <c r="COA9" s="372"/>
      <c r="COB9" s="372"/>
      <c r="COC9" s="372"/>
      <c r="COD9" s="372"/>
      <c r="COE9" s="372"/>
      <c r="COF9" s="372"/>
      <c r="COG9" s="372"/>
      <c r="COH9" s="372"/>
      <c r="COI9" s="372"/>
      <c r="COJ9" s="372"/>
      <c r="COK9" s="372"/>
      <c r="COL9" s="372"/>
      <c r="COM9" s="372"/>
      <c r="CON9" s="372"/>
      <c r="COO9" s="372"/>
      <c r="COP9" s="372"/>
      <c r="COQ9" s="372"/>
      <c r="COR9" s="372"/>
      <c r="COS9" s="372"/>
      <c r="COT9" s="372"/>
      <c r="COU9" s="372"/>
      <c r="COV9" s="372"/>
      <c r="COW9" s="372"/>
      <c r="COX9" s="372"/>
      <c r="COY9" s="372"/>
      <c r="COZ9" s="372"/>
      <c r="CPA9" s="372"/>
      <c r="CPB9" s="372"/>
      <c r="CPC9" s="372"/>
      <c r="CPD9" s="372"/>
      <c r="CPE9" s="372"/>
      <c r="CPF9" s="372"/>
      <c r="CPG9" s="372"/>
      <c r="CPH9" s="372"/>
      <c r="CPI9" s="372"/>
      <c r="CPJ9" s="372"/>
      <c r="CPK9" s="372"/>
      <c r="CPL9" s="372"/>
      <c r="CPM9" s="372"/>
      <c r="CPN9" s="372"/>
      <c r="CPO9" s="372"/>
      <c r="CPP9" s="372"/>
      <c r="CPQ9" s="372"/>
      <c r="CPR9" s="372"/>
      <c r="CPS9" s="372"/>
      <c r="CPT9" s="372"/>
      <c r="CPU9" s="372"/>
      <c r="CPV9" s="372"/>
      <c r="CPW9" s="372"/>
      <c r="CPX9" s="372"/>
      <c r="CPY9" s="372"/>
      <c r="CPZ9" s="372"/>
      <c r="CQA9" s="372"/>
      <c r="CQB9" s="372"/>
      <c r="CQC9" s="372"/>
      <c r="CQD9" s="372"/>
      <c r="CQE9" s="372"/>
      <c r="CQF9" s="372"/>
      <c r="CQG9" s="372"/>
      <c r="CQH9" s="372"/>
      <c r="CQI9" s="372"/>
      <c r="CQJ9" s="372"/>
      <c r="CQK9" s="372"/>
      <c r="CQL9" s="372"/>
      <c r="CQM9" s="372"/>
      <c r="CQN9" s="372"/>
      <c r="CQO9" s="372"/>
      <c r="CQP9" s="372"/>
      <c r="CQQ9" s="372"/>
      <c r="CQR9" s="372"/>
      <c r="CQS9" s="372"/>
      <c r="CQT9" s="372"/>
      <c r="CQU9" s="372"/>
      <c r="CQV9" s="372"/>
      <c r="CQW9" s="372"/>
      <c r="CQX9" s="372"/>
      <c r="CQY9" s="372"/>
      <c r="CQZ9" s="372"/>
      <c r="CRA9" s="372"/>
      <c r="CRB9" s="372"/>
      <c r="CRC9" s="372"/>
      <c r="CRD9" s="372"/>
      <c r="CRE9" s="372"/>
      <c r="CRF9" s="372"/>
      <c r="CRG9" s="372"/>
      <c r="CRH9" s="372"/>
      <c r="CRI9" s="372"/>
      <c r="CRJ9" s="372"/>
      <c r="CRK9" s="372"/>
      <c r="CRL9" s="372"/>
      <c r="CRM9" s="372"/>
      <c r="CRN9" s="372"/>
      <c r="CRO9" s="372"/>
      <c r="CRP9" s="372"/>
      <c r="CRQ9" s="372"/>
      <c r="CRR9" s="372"/>
      <c r="CRS9" s="372"/>
      <c r="CRT9" s="372"/>
      <c r="CRU9" s="372"/>
      <c r="CRV9" s="372"/>
      <c r="CRW9" s="372"/>
      <c r="CRX9" s="372"/>
      <c r="CRY9" s="372"/>
      <c r="CRZ9" s="372"/>
      <c r="CSA9" s="372"/>
      <c r="CSB9" s="372"/>
      <c r="CSC9" s="372"/>
      <c r="CSD9" s="372"/>
      <c r="CSE9" s="372"/>
      <c r="CSF9" s="372"/>
      <c r="CSG9" s="372"/>
      <c r="CSH9" s="372"/>
      <c r="CSI9" s="372"/>
      <c r="CSJ9" s="372"/>
      <c r="CSK9" s="372"/>
      <c r="CSL9" s="372"/>
      <c r="CSM9" s="372"/>
      <c r="CSN9" s="372"/>
      <c r="CSO9" s="372"/>
      <c r="CSP9" s="372"/>
      <c r="CSQ9" s="372"/>
      <c r="CSR9" s="372"/>
      <c r="CSS9" s="372"/>
      <c r="CST9" s="372"/>
      <c r="CSU9" s="372"/>
      <c r="CSV9" s="372"/>
      <c r="CSW9" s="372"/>
      <c r="CSX9" s="372"/>
      <c r="CSY9" s="372"/>
      <c r="CSZ9" s="372"/>
      <c r="CTA9" s="372"/>
      <c r="CTB9" s="372"/>
      <c r="CTC9" s="372"/>
      <c r="CTD9" s="372"/>
      <c r="CTE9" s="372"/>
      <c r="CTF9" s="372"/>
      <c r="CTG9" s="372"/>
      <c r="CTH9" s="372"/>
      <c r="CTI9" s="372"/>
      <c r="CTJ9" s="372"/>
      <c r="CTK9" s="372"/>
      <c r="CTL9" s="372"/>
      <c r="CTM9" s="372"/>
      <c r="CTN9" s="372"/>
      <c r="CTO9" s="372"/>
      <c r="CTP9" s="372"/>
      <c r="CTQ9" s="372"/>
      <c r="CTR9" s="372"/>
      <c r="CTS9" s="372"/>
      <c r="CTT9" s="372"/>
      <c r="CTU9" s="372"/>
      <c r="CTV9" s="372"/>
      <c r="CTW9" s="372"/>
      <c r="CTX9" s="372"/>
      <c r="CTY9" s="372"/>
      <c r="CTZ9" s="372"/>
      <c r="CUA9" s="372"/>
      <c r="CUB9" s="372"/>
      <c r="CUC9" s="372"/>
      <c r="CUD9" s="372"/>
      <c r="CUE9" s="372"/>
      <c r="CUF9" s="372"/>
      <c r="CUG9" s="372"/>
      <c r="CUH9" s="372"/>
      <c r="CUI9" s="372"/>
      <c r="CUJ9" s="372"/>
      <c r="CUK9" s="372"/>
      <c r="CUL9" s="372"/>
      <c r="CUM9" s="372"/>
      <c r="CUN9" s="372"/>
      <c r="CUO9" s="372"/>
      <c r="CUP9" s="372"/>
      <c r="CUQ9" s="372"/>
      <c r="CUR9" s="372"/>
      <c r="CUS9" s="372"/>
      <c r="CUT9" s="372"/>
      <c r="CUU9" s="372"/>
      <c r="CUV9" s="372"/>
      <c r="CUW9" s="372"/>
      <c r="CUX9" s="372"/>
      <c r="CUY9" s="372"/>
      <c r="CUZ9" s="372"/>
      <c r="CVA9" s="372"/>
      <c r="CVB9" s="372"/>
      <c r="CVC9" s="372"/>
      <c r="CVD9" s="372"/>
      <c r="CVE9" s="372"/>
      <c r="CVF9" s="372"/>
      <c r="CVG9" s="372"/>
      <c r="CVH9" s="372"/>
      <c r="CVI9" s="372"/>
      <c r="CVJ9" s="372"/>
      <c r="CVK9" s="372"/>
      <c r="CVL9" s="372"/>
      <c r="CVM9" s="372"/>
      <c r="CVN9" s="372"/>
      <c r="CVO9" s="372"/>
      <c r="CVP9" s="372"/>
      <c r="CVQ9" s="372"/>
      <c r="CVR9" s="372"/>
      <c r="CVS9" s="372"/>
      <c r="CVT9" s="372"/>
      <c r="CVU9" s="372"/>
      <c r="CVV9" s="372"/>
      <c r="CVW9" s="372"/>
      <c r="CVX9" s="372"/>
      <c r="CVY9" s="372"/>
      <c r="CVZ9" s="372"/>
      <c r="CWA9" s="372"/>
      <c r="CWB9" s="372"/>
      <c r="CWC9" s="372"/>
      <c r="CWD9" s="372"/>
      <c r="CWE9" s="372"/>
      <c r="CWF9" s="372"/>
      <c r="CWG9" s="372"/>
      <c r="CWH9" s="372"/>
      <c r="CWI9" s="372"/>
      <c r="CWJ9" s="372"/>
      <c r="CWK9" s="372"/>
      <c r="CWL9" s="372"/>
      <c r="CWM9" s="372"/>
      <c r="CWN9" s="372"/>
      <c r="CWO9" s="372"/>
      <c r="CWP9" s="372"/>
      <c r="CWQ9" s="372"/>
      <c r="CWR9" s="372"/>
      <c r="CWS9" s="372"/>
      <c r="CWT9" s="372"/>
      <c r="CWU9" s="372"/>
      <c r="CWV9" s="372"/>
      <c r="CWW9" s="372"/>
      <c r="CWX9" s="372"/>
      <c r="CWY9" s="372"/>
      <c r="CWZ9" s="372"/>
      <c r="CXA9" s="372"/>
      <c r="CXB9" s="372"/>
      <c r="CXC9" s="372"/>
      <c r="CXD9" s="372"/>
      <c r="CXE9" s="372"/>
      <c r="CXF9" s="372"/>
      <c r="CXG9" s="372"/>
      <c r="CXH9" s="372"/>
      <c r="CXI9" s="372"/>
      <c r="CXJ9" s="372"/>
      <c r="CXK9" s="372"/>
      <c r="CXL9" s="372"/>
      <c r="CXM9" s="372"/>
      <c r="CXN9" s="372"/>
      <c r="CXO9" s="372"/>
      <c r="CXP9" s="372"/>
      <c r="CXQ9" s="372"/>
      <c r="CXR9" s="372"/>
      <c r="CXS9" s="372"/>
      <c r="CXT9" s="372"/>
      <c r="CXU9" s="372"/>
      <c r="CXV9" s="372"/>
      <c r="CXW9" s="372"/>
      <c r="CXX9" s="372"/>
      <c r="CXY9" s="372"/>
      <c r="CXZ9" s="372"/>
      <c r="CYA9" s="372"/>
      <c r="CYB9" s="372"/>
      <c r="CYC9" s="372"/>
      <c r="CYD9" s="372"/>
      <c r="CYE9" s="372"/>
      <c r="CYF9" s="372"/>
      <c r="CYG9" s="372"/>
      <c r="CYH9" s="372"/>
      <c r="CYI9" s="372"/>
      <c r="CYJ9" s="372"/>
      <c r="CYK9" s="372"/>
      <c r="CYL9" s="372"/>
      <c r="CYM9" s="372"/>
      <c r="CYN9" s="372"/>
      <c r="CYO9" s="372"/>
      <c r="CYP9" s="372"/>
      <c r="CYQ9" s="372"/>
      <c r="CYR9" s="372"/>
      <c r="CYS9" s="372"/>
      <c r="CYT9" s="372"/>
      <c r="CYU9" s="372"/>
      <c r="CYV9" s="372"/>
      <c r="CYW9" s="372"/>
      <c r="CYX9" s="372"/>
      <c r="CYY9" s="372"/>
      <c r="CYZ9" s="372"/>
      <c r="CZA9" s="372"/>
      <c r="CZB9" s="372"/>
      <c r="CZC9" s="372"/>
      <c r="CZD9" s="372"/>
      <c r="CZE9" s="372"/>
      <c r="CZF9" s="372"/>
      <c r="CZG9" s="372"/>
      <c r="CZH9" s="372"/>
      <c r="CZI9" s="372"/>
      <c r="CZJ9" s="372"/>
      <c r="CZK9" s="372"/>
      <c r="CZL9" s="372"/>
      <c r="CZM9" s="372"/>
      <c r="CZN9" s="372"/>
      <c r="CZO9" s="372"/>
      <c r="CZP9" s="372"/>
      <c r="CZQ9" s="372"/>
      <c r="CZR9" s="372"/>
      <c r="CZS9" s="372"/>
      <c r="CZT9" s="372"/>
      <c r="CZU9" s="372"/>
      <c r="CZV9" s="372"/>
      <c r="CZW9" s="372"/>
      <c r="CZX9" s="372"/>
      <c r="CZY9" s="372"/>
      <c r="CZZ9" s="372"/>
      <c r="DAA9" s="372"/>
      <c r="DAB9" s="372"/>
      <c r="DAC9" s="372"/>
      <c r="DAD9" s="372"/>
      <c r="DAE9" s="372"/>
      <c r="DAF9" s="372"/>
      <c r="DAG9" s="372"/>
      <c r="DAH9" s="372"/>
      <c r="DAI9" s="372"/>
      <c r="DAJ9" s="372"/>
      <c r="DAK9" s="372"/>
      <c r="DAL9" s="372"/>
      <c r="DAM9" s="372"/>
      <c r="DAN9" s="372"/>
      <c r="DAO9" s="372"/>
      <c r="DAP9" s="372"/>
      <c r="DAQ9" s="372"/>
      <c r="DAR9" s="372"/>
      <c r="DAS9" s="372"/>
      <c r="DAT9" s="372"/>
      <c r="DAU9" s="372"/>
      <c r="DAV9" s="372"/>
      <c r="DAW9" s="372"/>
      <c r="DAX9" s="372"/>
      <c r="DAY9" s="372"/>
      <c r="DAZ9" s="372"/>
      <c r="DBA9" s="372"/>
      <c r="DBB9" s="372"/>
      <c r="DBC9" s="372"/>
      <c r="DBD9" s="372"/>
      <c r="DBE9" s="372"/>
      <c r="DBF9" s="372"/>
      <c r="DBG9" s="372"/>
      <c r="DBH9" s="372"/>
      <c r="DBI9" s="372"/>
      <c r="DBJ9" s="372"/>
      <c r="DBK9" s="372"/>
      <c r="DBL9" s="372"/>
      <c r="DBM9" s="372"/>
      <c r="DBN9" s="372"/>
      <c r="DBO9" s="372"/>
      <c r="DBP9" s="372"/>
      <c r="DBQ9" s="372"/>
      <c r="DBR9" s="372"/>
      <c r="DBS9" s="372"/>
      <c r="DBT9" s="372"/>
      <c r="DBU9" s="372"/>
      <c r="DBV9" s="372"/>
      <c r="DBW9" s="372"/>
      <c r="DBX9" s="372"/>
      <c r="DBY9" s="372"/>
      <c r="DBZ9" s="372"/>
      <c r="DCA9" s="372"/>
      <c r="DCB9" s="372"/>
      <c r="DCC9" s="372"/>
      <c r="DCD9" s="372"/>
      <c r="DCE9" s="372"/>
      <c r="DCF9" s="372"/>
      <c r="DCG9" s="372"/>
      <c r="DCH9" s="372"/>
      <c r="DCI9" s="372"/>
      <c r="DCJ9" s="372"/>
      <c r="DCK9" s="372"/>
      <c r="DCL9" s="372"/>
      <c r="DCM9" s="372"/>
      <c r="DCN9" s="372"/>
      <c r="DCO9" s="372"/>
      <c r="DCP9" s="372"/>
      <c r="DCQ9" s="372"/>
      <c r="DCR9" s="372"/>
      <c r="DCS9" s="372"/>
      <c r="DCT9" s="372"/>
      <c r="DCU9" s="372"/>
      <c r="DCV9" s="372"/>
      <c r="DCW9" s="372"/>
      <c r="DCX9" s="372"/>
      <c r="DCY9" s="372"/>
      <c r="DCZ9" s="372"/>
      <c r="DDA9" s="372"/>
      <c r="DDB9" s="372"/>
      <c r="DDC9" s="372"/>
      <c r="DDD9" s="372"/>
      <c r="DDE9" s="372"/>
      <c r="DDF9" s="372"/>
      <c r="DDG9" s="372"/>
      <c r="DDH9" s="372"/>
      <c r="DDI9" s="372"/>
      <c r="DDJ9" s="372"/>
      <c r="DDK9" s="372"/>
      <c r="DDL9" s="372"/>
      <c r="DDM9" s="372"/>
      <c r="DDN9" s="372"/>
      <c r="DDO9" s="372"/>
      <c r="DDP9" s="372"/>
      <c r="DDQ9" s="372"/>
      <c r="DDR9" s="372"/>
      <c r="DDS9" s="372"/>
      <c r="DDT9" s="372"/>
      <c r="DDU9" s="372"/>
      <c r="DDV9" s="372"/>
      <c r="DDW9" s="372"/>
      <c r="DDX9" s="372"/>
      <c r="DDY9" s="372"/>
      <c r="DDZ9" s="372"/>
      <c r="DEA9" s="372"/>
      <c r="DEB9" s="372"/>
      <c r="DEC9" s="372"/>
      <c r="DED9" s="372"/>
      <c r="DEE9" s="372"/>
      <c r="DEF9" s="372"/>
      <c r="DEG9" s="372"/>
      <c r="DEH9" s="372"/>
      <c r="DEI9" s="372"/>
      <c r="DEJ9" s="372"/>
      <c r="DEK9" s="372"/>
      <c r="DEL9" s="372"/>
      <c r="DEM9" s="372"/>
      <c r="DEN9" s="372"/>
      <c r="DEO9" s="372"/>
      <c r="DEP9" s="372"/>
      <c r="DEQ9" s="372"/>
      <c r="DER9" s="372"/>
      <c r="DES9" s="372"/>
      <c r="DET9" s="372"/>
      <c r="DEU9" s="372"/>
      <c r="DEV9" s="372"/>
      <c r="DEW9" s="372"/>
      <c r="DEX9" s="372"/>
      <c r="DEY9" s="372"/>
      <c r="DEZ9" s="372"/>
      <c r="DFA9" s="372"/>
      <c r="DFB9" s="372"/>
      <c r="DFC9" s="372"/>
      <c r="DFD9" s="372"/>
      <c r="DFE9" s="372"/>
      <c r="DFF9" s="372"/>
      <c r="DFG9" s="372"/>
      <c r="DFH9" s="372"/>
      <c r="DFI9" s="372"/>
      <c r="DFJ9" s="372"/>
      <c r="DFK9" s="372"/>
      <c r="DFL9" s="372"/>
      <c r="DFM9" s="372"/>
      <c r="DFN9" s="372"/>
      <c r="DFO9" s="372"/>
      <c r="DFP9" s="372"/>
      <c r="DFQ9" s="372"/>
      <c r="DFR9" s="372"/>
      <c r="DFS9" s="372"/>
      <c r="DFT9" s="372"/>
      <c r="DFU9" s="372"/>
      <c r="DFV9" s="372"/>
      <c r="DFW9" s="372"/>
      <c r="DFX9" s="372"/>
      <c r="DFY9" s="372"/>
      <c r="DFZ9" s="372"/>
      <c r="DGA9" s="372"/>
      <c r="DGB9" s="372"/>
      <c r="DGC9" s="372"/>
      <c r="DGD9" s="372"/>
      <c r="DGE9" s="372"/>
      <c r="DGF9" s="372"/>
      <c r="DGG9" s="372"/>
      <c r="DGH9" s="372"/>
      <c r="DGI9" s="372"/>
      <c r="DGJ9" s="372"/>
      <c r="DGK9" s="372"/>
      <c r="DGL9" s="372"/>
      <c r="DGM9" s="372"/>
      <c r="DGN9" s="372"/>
      <c r="DGO9" s="372"/>
      <c r="DGP9" s="372"/>
      <c r="DGQ9" s="372"/>
      <c r="DGR9" s="372"/>
      <c r="DGS9" s="372"/>
      <c r="DGT9" s="372"/>
      <c r="DGU9" s="372"/>
      <c r="DGV9" s="372"/>
      <c r="DGW9" s="372"/>
      <c r="DGX9" s="372"/>
      <c r="DGY9" s="372"/>
      <c r="DGZ9" s="372"/>
      <c r="DHA9" s="372"/>
      <c r="DHB9" s="372"/>
      <c r="DHC9" s="372"/>
      <c r="DHD9" s="372"/>
      <c r="DHE9" s="372"/>
      <c r="DHF9" s="372"/>
      <c r="DHG9" s="372"/>
      <c r="DHH9" s="372"/>
      <c r="DHI9" s="372"/>
      <c r="DHJ9" s="372"/>
      <c r="DHK9" s="372"/>
      <c r="DHL9" s="372"/>
      <c r="DHM9" s="372"/>
      <c r="DHN9" s="372"/>
      <c r="DHO9" s="372"/>
      <c r="DHP9" s="372"/>
      <c r="DHQ9" s="372"/>
      <c r="DHR9" s="372"/>
      <c r="DHS9" s="372"/>
      <c r="DHT9" s="372"/>
      <c r="DHU9" s="372"/>
      <c r="DHV9" s="372"/>
      <c r="DHW9" s="372"/>
      <c r="DHX9" s="372"/>
      <c r="DHY9" s="372"/>
      <c r="DHZ9" s="372"/>
      <c r="DIA9" s="372"/>
      <c r="DIB9" s="372"/>
      <c r="DIC9" s="372"/>
      <c r="DID9" s="372"/>
      <c r="DIE9" s="372"/>
      <c r="DIF9" s="372"/>
      <c r="DIG9" s="372"/>
      <c r="DIH9" s="372"/>
      <c r="DII9" s="372"/>
      <c r="DIJ9" s="372"/>
      <c r="DIK9" s="372"/>
      <c r="DIL9" s="372"/>
      <c r="DIM9" s="372"/>
      <c r="DIN9" s="372"/>
      <c r="DIO9" s="372"/>
      <c r="DIP9" s="372"/>
      <c r="DIQ9" s="372"/>
      <c r="DIR9" s="372"/>
      <c r="DIS9" s="372"/>
      <c r="DIT9" s="372"/>
      <c r="DIU9" s="372"/>
      <c r="DIV9" s="372"/>
      <c r="DIW9" s="372"/>
      <c r="DIX9" s="372"/>
      <c r="DIY9" s="372"/>
      <c r="DIZ9" s="372"/>
      <c r="DJA9" s="372"/>
      <c r="DJB9" s="372"/>
      <c r="DJC9" s="372"/>
      <c r="DJD9" s="372"/>
      <c r="DJE9" s="372"/>
      <c r="DJF9" s="372"/>
      <c r="DJG9" s="372"/>
      <c r="DJH9" s="372"/>
      <c r="DJI9" s="372"/>
      <c r="DJJ9" s="372"/>
      <c r="DJK9" s="372"/>
      <c r="DJL9" s="372"/>
      <c r="DJM9" s="372"/>
      <c r="DJN9" s="372"/>
      <c r="DJO9" s="372"/>
      <c r="DJP9" s="372"/>
      <c r="DJQ9" s="372"/>
      <c r="DJR9" s="372"/>
      <c r="DJS9" s="372"/>
      <c r="DJT9" s="372"/>
      <c r="DJU9" s="372"/>
      <c r="DJV9" s="372"/>
      <c r="DJW9" s="372"/>
      <c r="DJX9" s="372"/>
      <c r="DJY9" s="372"/>
      <c r="DJZ9" s="372"/>
      <c r="DKA9" s="372"/>
      <c r="DKB9" s="372"/>
      <c r="DKC9" s="372"/>
      <c r="DKD9" s="372"/>
      <c r="DKE9" s="372"/>
      <c r="DKF9" s="372"/>
      <c r="DKG9" s="372"/>
      <c r="DKH9" s="372"/>
      <c r="DKI9" s="372"/>
      <c r="DKJ9" s="372"/>
      <c r="DKK9" s="372"/>
      <c r="DKL9" s="372"/>
      <c r="DKM9" s="372"/>
      <c r="DKN9" s="372"/>
      <c r="DKO9" s="372"/>
      <c r="DKP9" s="372"/>
      <c r="DKQ9" s="372"/>
      <c r="DKR9" s="372"/>
      <c r="DKS9" s="372"/>
      <c r="DKT9" s="372"/>
      <c r="DKU9" s="372"/>
      <c r="DKV9" s="372"/>
      <c r="DKW9" s="372"/>
      <c r="DKX9" s="372"/>
      <c r="DKY9" s="372"/>
      <c r="DKZ9" s="372"/>
      <c r="DLA9" s="372"/>
      <c r="DLB9" s="372"/>
      <c r="DLC9" s="372"/>
      <c r="DLD9" s="372"/>
      <c r="DLE9" s="372"/>
      <c r="DLF9" s="372"/>
      <c r="DLG9" s="372"/>
      <c r="DLH9" s="372"/>
      <c r="DLI9" s="372"/>
      <c r="DLJ9" s="372"/>
      <c r="DLK9" s="372"/>
      <c r="DLL9" s="372"/>
      <c r="DLM9" s="372"/>
      <c r="DLN9" s="372"/>
      <c r="DLO9" s="372"/>
      <c r="DLP9" s="372"/>
      <c r="DLQ9" s="372"/>
      <c r="DLR9" s="372"/>
      <c r="DLS9" s="372"/>
      <c r="DLT9" s="372"/>
      <c r="DLU9" s="372"/>
      <c r="DLV9" s="372"/>
      <c r="DLW9" s="372"/>
      <c r="DLX9" s="372"/>
      <c r="DLY9" s="372"/>
      <c r="DLZ9" s="372"/>
      <c r="DMA9" s="372"/>
      <c r="DMB9" s="372"/>
      <c r="DMC9" s="372"/>
      <c r="DMD9" s="372"/>
      <c r="DME9" s="372"/>
      <c r="DMF9" s="372"/>
      <c r="DMG9" s="372"/>
      <c r="DMH9" s="372"/>
      <c r="DMI9" s="372"/>
      <c r="DMJ9" s="372"/>
      <c r="DMK9" s="372"/>
      <c r="DML9" s="372"/>
      <c r="DMM9" s="372"/>
      <c r="DMN9" s="372"/>
      <c r="DMO9" s="372"/>
      <c r="DMP9" s="372"/>
      <c r="DMQ9" s="372"/>
      <c r="DMR9" s="372"/>
      <c r="DMS9" s="372"/>
      <c r="DMT9" s="372"/>
      <c r="DMU9" s="372"/>
      <c r="DMV9" s="372"/>
      <c r="DMW9" s="372"/>
      <c r="DMX9" s="372"/>
      <c r="DMY9" s="372"/>
      <c r="DMZ9" s="372"/>
      <c r="DNA9" s="372"/>
      <c r="DNB9" s="372"/>
      <c r="DNC9" s="372"/>
      <c r="DND9" s="372"/>
      <c r="DNE9" s="372"/>
      <c r="DNF9" s="372"/>
      <c r="DNG9" s="372"/>
      <c r="DNH9" s="372"/>
      <c r="DNI9" s="372"/>
      <c r="DNJ9" s="372"/>
      <c r="DNK9" s="372"/>
      <c r="DNL9" s="372"/>
      <c r="DNM9" s="372"/>
      <c r="DNN9" s="372"/>
      <c r="DNO9" s="372"/>
      <c r="DNP9" s="372"/>
      <c r="DNQ9" s="372"/>
      <c r="DNR9" s="372"/>
      <c r="DNS9" s="372"/>
      <c r="DNT9" s="372"/>
      <c r="DNU9" s="372"/>
      <c r="DNV9" s="372"/>
      <c r="DNW9" s="372"/>
      <c r="DNX9" s="372"/>
      <c r="DNY9" s="372"/>
      <c r="DNZ9" s="372"/>
      <c r="DOA9" s="372"/>
      <c r="DOB9" s="372"/>
      <c r="DOC9" s="372"/>
      <c r="DOD9" s="372"/>
      <c r="DOE9" s="372"/>
      <c r="DOF9" s="372"/>
      <c r="DOG9" s="372"/>
      <c r="DOH9" s="372"/>
      <c r="DOI9" s="372"/>
      <c r="DOJ9" s="372"/>
      <c r="DOK9" s="372"/>
      <c r="DOL9" s="372"/>
      <c r="DOM9" s="372"/>
      <c r="DON9" s="372"/>
      <c r="DOO9" s="372"/>
      <c r="DOP9" s="372"/>
      <c r="DOQ9" s="372"/>
      <c r="DOR9" s="372"/>
      <c r="DOS9" s="372"/>
      <c r="DOT9" s="372"/>
      <c r="DOU9" s="372"/>
      <c r="DOV9" s="372"/>
      <c r="DOW9" s="372"/>
      <c r="DOX9" s="372"/>
      <c r="DOY9" s="372"/>
      <c r="DOZ9" s="372"/>
      <c r="DPA9" s="372"/>
      <c r="DPB9" s="372"/>
      <c r="DPC9" s="372"/>
      <c r="DPD9" s="372"/>
      <c r="DPE9" s="372"/>
      <c r="DPF9" s="372"/>
      <c r="DPG9" s="372"/>
      <c r="DPH9" s="372"/>
      <c r="DPI9" s="372"/>
      <c r="DPJ9" s="372"/>
      <c r="DPK9" s="372"/>
      <c r="DPL9" s="372"/>
      <c r="DPM9" s="372"/>
      <c r="DPN9" s="372"/>
      <c r="DPO9" s="372"/>
      <c r="DPP9" s="372"/>
      <c r="DPQ9" s="372"/>
      <c r="DPR9" s="372"/>
      <c r="DPS9" s="372"/>
      <c r="DPT9" s="372"/>
      <c r="DPU9" s="372"/>
      <c r="DPV9" s="372"/>
      <c r="DPW9" s="372"/>
      <c r="DPX9" s="372"/>
      <c r="DPY9" s="372"/>
      <c r="DPZ9" s="372"/>
      <c r="DQA9" s="372"/>
      <c r="DQB9" s="372"/>
      <c r="DQC9" s="372"/>
      <c r="DQD9" s="372"/>
      <c r="DQE9" s="372"/>
      <c r="DQF9" s="372"/>
      <c r="DQG9" s="372"/>
      <c r="DQH9" s="372"/>
      <c r="DQI9" s="372"/>
      <c r="DQJ9" s="372"/>
      <c r="DQK9" s="372"/>
      <c r="DQL9" s="372"/>
      <c r="DQM9" s="372"/>
      <c r="DQN9" s="372"/>
      <c r="DQO9" s="372"/>
      <c r="DQP9" s="372"/>
      <c r="DQQ9" s="372"/>
      <c r="DQR9" s="372"/>
      <c r="DQS9" s="372"/>
      <c r="DQT9" s="372"/>
      <c r="DQU9" s="372"/>
      <c r="DQV9" s="372"/>
      <c r="DQW9" s="372"/>
      <c r="DQX9" s="372"/>
      <c r="DQY9" s="372"/>
      <c r="DQZ9" s="372"/>
      <c r="DRA9" s="372"/>
      <c r="DRB9" s="372"/>
      <c r="DRC9" s="372"/>
      <c r="DRD9" s="372"/>
      <c r="DRE9" s="372"/>
      <c r="DRF9" s="372"/>
      <c r="DRG9" s="372"/>
      <c r="DRH9" s="372"/>
      <c r="DRI9" s="372"/>
      <c r="DRJ9" s="372"/>
      <c r="DRK9" s="372"/>
      <c r="DRL9" s="372"/>
      <c r="DRM9" s="372"/>
      <c r="DRN9" s="372"/>
      <c r="DRO9" s="372"/>
      <c r="DRP9" s="372"/>
      <c r="DRQ9" s="372"/>
      <c r="DRR9" s="372"/>
      <c r="DRS9" s="372"/>
      <c r="DRT9" s="372"/>
      <c r="DRU9" s="372"/>
      <c r="DRV9" s="372"/>
      <c r="DRW9" s="372"/>
      <c r="DRX9" s="372"/>
      <c r="DRY9" s="372"/>
      <c r="DRZ9" s="372"/>
      <c r="DSA9" s="372"/>
      <c r="DSB9" s="372"/>
      <c r="DSC9" s="372"/>
      <c r="DSD9" s="372"/>
      <c r="DSE9" s="372"/>
      <c r="DSF9" s="372"/>
      <c r="DSG9" s="372"/>
      <c r="DSH9" s="372"/>
      <c r="DSI9" s="372"/>
      <c r="DSJ9" s="372"/>
      <c r="DSK9" s="372"/>
      <c r="DSL9" s="372"/>
      <c r="DSM9" s="372"/>
      <c r="DSN9" s="372"/>
      <c r="DSO9" s="372"/>
      <c r="DSP9" s="372"/>
      <c r="DSQ9" s="372"/>
      <c r="DSR9" s="372"/>
      <c r="DSS9" s="372"/>
      <c r="DST9" s="372"/>
      <c r="DSU9" s="372"/>
      <c r="DSV9" s="372"/>
      <c r="DSW9" s="372"/>
      <c r="DSX9" s="372"/>
      <c r="DSY9" s="372"/>
      <c r="DSZ9" s="372"/>
      <c r="DTA9" s="372"/>
      <c r="DTB9" s="372"/>
      <c r="DTC9" s="372"/>
      <c r="DTD9" s="372"/>
      <c r="DTE9" s="372"/>
      <c r="DTF9" s="372"/>
      <c r="DTG9" s="372"/>
      <c r="DTH9" s="372"/>
      <c r="DTI9" s="372"/>
      <c r="DTJ9" s="372"/>
      <c r="DTK9" s="372"/>
      <c r="DTL9" s="372"/>
      <c r="DTM9" s="372"/>
      <c r="DTN9" s="372"/>
      <c r="DTO9" s="372"/>
      <c r="DTP9" s="372"/>
      <c r="DTQ9" s="372"/>
      <c r="DTR9" s="372"/>
      <c r="DTS9" s="372"/>
      <c r="DTT9" s="372"/>
      <c r="DTU9" s="372"/>
      <c r="DTV9" s="372"/>
      <c r="DTW9" s="372"/>
      <c r="DTX9" s="372"/>
      <c r="DTY9" s="372"/>
      <c r="DTZ9" s="372"/>
      <c r="DUA9" s="372"/>
      <c r="DUB9" s="372"/>
      <c r="DUC9" s="372"/>
      <c r="DUD9" s="372"/>
      <c r="DUE9" s="372"/>
      <c r="DUF9" s="372"/>
      <c r="DUG9" s="372"/>
      <c r="DUH9" s="372"/>
      <c r="DUI9" s="372"/>
      <c r="DUJ9" s="372"/>
      <c r="DUK9" s="372"/>
      <c r="DUL9" s="372"/>
      <c r="DUM9" s="372"/>
      <c r="DUN9" s="372"/>
      <c r="DUO9" s="372"/>
      <c r="DUP9" s="372"/>
      <c r="DUQ9" s="372"/>
      <c r="DUR9" s="372"/>
      <c r="DUS9" s="372"/>
      <c r="DUT9" s="372"/>
      <c r="DUU9" s="372"/>
      <c r="DUV9" s="372"/>
      <c r="DUW9" s="372"/>
      <c r="DUX9" s="372"/>
      <c r="DUY9" s="372"/>
      <c r="DUZ9" s="372"/>
      <c r="DVA9" s="372"/>
      <c r="DVB9" s="372"/>
      <c r="DVC9" s="372"/>
      <c r="DVD9" s="372"/>
      <c r="DVE9" s="372"/>
      <c r="DVF9" s="372"/>
      <c r="DVG9" s="372"/>
      <c r="DVH9" s="372"/>
      <c r="DVI9" s="372"/>
      <c r="DVJ9" s="372"/>
      <c r="DVK9" s="372"/>
      <c r="DVL9" s="372"/>
      <c r="DVM9" s="372"/>
      <c r="DVN9" s="372"/>
      <c r="DVO9" s="372"/>
      <c r="DVP9" s="372"/>
      <c r="DVQ9" s="372"/>
      <c r="DVR9" s="372"/>
      <c r="DVS9" s="372"/>
      <c r="DVT9" s="372"/>
      <c r="DVU9" s="372"/>
      <c r="DVV9" s="372"/>
      <c r="DVW9" s="372"/>
      <c r="DVX9" s="372"/>
      <c r="DVY9" s="372"/>
      <c r="DVZ9" s="372"/>
      <c r="DWA9" s="372"/>
      <c r="DWB9" s="372"/>
      <c r="DWC9" s="372"/>
      <c r="DWD9" s="372"/>
      <c r="DWE9" s="372"/>
      <c r="DWF9" s="372"/>
      <c r="DWG9" s="372"/>
      <c r="DWH9" s="372"/>
      <c r="DWI9" s="372"/>
      <c r="DWJ9" s="372"/>
      <c r="DWK9" s="372"/>
      <c r="DWL9" s="372"/>
      <c r="DWM9" s="372"/>
      <c r="DWN9" s="372"/>
      <c r="DWO9" s="372"/>
      <c r="DWP9" s="372"/>
      <c r="DWQ9" s="372"/>
      <c r="DWR9" s="372"/>
      <c r="DWS9" s="372"/>
      <c r="DWT9" s="372"/>
      <c r="DWU9" s="372"/>
      <c r="DWV9" s="372"/>
      <c r="DWW9" s="372"/>
      <c r="DWX9" s="372"/>
      <c r="DWY9" s="372"/>
      <c r="DWZ9" s="372"/>
      <c r="DXA9" s="372"/>
      <c r="DXB9" s="372"/>
      <c r="DXC9" s="372"/>
      <c r="DXD9" s="372"/>
      <c r="DXE9" s="372"/>
      <c r="DXF9" s="372"/>
      <c r="DXG9" s="372"/>
      <c r="DXH9" s="372"/>
      <c r="DXI9" s="372"/>
      <c r="DXJ9" s="372"/>
      <c r="DXK9" s="372"/>
      <c r="DXL9" s="372"/>
      <c r="DXM9" s="372"/>
      <c r="DXN9" s="372"/>
      <c r="DXO9" s="372"/>
      <c r="DXP9" s="372"/>
      <c r="DXQ9" s="372"/>
      <c r="DXR9" s="372"/>
      <c r="DXS9" s="372"/>
      <c r="DXT9" s="372"/>
      <c r="DXU9" s="372"/>
      <c r="DXV9" s="372"/>
      <c r="DXW9" s="372"/>
      <c r="DXX9" s="372"/>
      <c r="DXY9" s="372"/>
      <c r="DXZ9" s="372"/>
      <c r="DYA9" s="372"/>
      <c r="DYB9" s="372"/>
      <c r="DYC9" s="372"/>
      <c r="DYD9" s="372"/>
      <c r="DYE9" s="372"/>
      <c r="DYF9" s="372"/>
      <c r="DYG9" s="372"/>
      <c r="DYH9" s="372"/>
      <c r="DYI9" s="372"/>
      <c r="DYJ9" s="372"/>
      <c r="DYK9" s="372"/>
      <c r="DYL9" s="372"/>
      <c r="DYM9" s="372"/>
      <c r="DYN9" s="372"/>
      <c r="DYO9" s="372"/>
      <c r="DYP9" s="372"/>
      <c r="DYQ9" s="372"/>
      <c r="DYR9" s="372"/>
      <c r="DYS9" s="372"/>
      <c r="DYT9" s="372"/>
      <c r="DYU9" s="372"/>
      <c r="DYV9" s="372"/>
      <c r="DYW9" s="372"/>
      <c r="DYX9" s="372"/>
      <c r="DYY9" s="372"/>
      <c r="DYZ9" s="372"/>
      <c r="DZA9" s="372"/>
      <c r="DZB9" s="372"/>
      <c r="DZC9" s="372"/>
      <c r="DZD9" s="372"/>
      <c r="DZE9" s="372"/>
      <c r="DZF9" s="372"/>
      <c r="DZG9" s="372"/>
      <c r="DZH9" s="372"/>
      <c r="DZI9" s="372"/>
      <c r="DZJ9" s="372"/>
      <c r="DZK9" s="372"/>
      <c r="DZL9" s="372"/>
      <c r="DZM9" s="372"/>
      <c r="DZN9" s="372"/>
      <c r="DZO9" s="372"/>
      <c r="DZP9" s="372"/>
      <c r="DZQ9" s="372"/>
      <c r="DZR9" s="372"/>
      <c r="DZS9" s="372"/>
      <c r="DZT9" s="372"/>
      <c r="DZU9" s="372"/>
      <c r="DZV9" s="372"/>
      <c r="DZW9" s="372"/>
      <c r="DZX9" s="372"/>
      <c r="DZY9" s="372"/>
      <c r="DZZ9" s="372"/>
      <c r="EAA9" s="372"/>
      <c r="EAB9" s="372"/>
      <c r="EAC9" s="372"/>
      <c r="EAD9" s="372"/>
      <c r="EAE9" s="372"/>
      <c r="EAF9" s="372"/>
      <c r="EAG9" s="372"/>
      <c r="EAH9" s="372"/>
      <c r="EAI9" s="372"/>
      <c r="EAJ9" s="372"/>
      <c r="EAK9" s="372"/>
      <c r="EAL9" s="372"/>
      <c r="EAM9" s="372"/>
      <c r="EAN9" s="372"/>
      <c r="EAO9" s="372"/>
      <c r="EAP9" s="372"/>
      <c r="EAQ9" s="372"/>
      <c r="EAR9" s="372"/>
      <c r="EAS9" s="372"/>
      <c r="EAT9" s="372"/>
      <c r="EAU9" s="372"/>
      <c r="EAV9" s="372"/>
      <c r="EAW9" s="372"/>
      <c r="EAX9" s="372"/>
      <c r="EAY9" s="372"/>
      <c r="EAZ9" s="372"/>
      <c r="EBA9" s="372"/>
      <c r="EBB9" s="372"/>
      <c r="EBC9" s="372"/>
      <c r="EBD9" s="372"/>
      <c r="EBE9" s="372"/>
      <c r="EBF9" s="372"/>
      <c r="EBG9" s="372"/>
      <c r="EBH9" s="372"/>
      <c r="EBI9" s="372"/>
      <c r="EBJ9" s="372"/>
      <c r="EBK9" s="372"/>
      <c r="EBL9" s="372"/>
      <c r="EBM9" s="372"/>
      <c r="EBN9" s="372"/>
      <c r="EBO9" s="372"/>
      <c r="EBP9" s="372"/>
      <c r="EBQ9" s="372"/>
      <c r="EBR9" s="372"/>
      <c r="EBS9" s="372"/>
      <c r="EBT9" s="372"/>
      <c r="EBU9" s="372"/>
      <c r="EBV9" s="372"/>
      <c r="EBW9" s="372"/>
      <c r="EBX9" s="372"/>
      <c r="EBY9" s="372"/>
      <c r="EBZ9" s="372"/>
      <c r="ECA9" s="372"/>
      <c r="ECB9" s="372"/>
      <c r="ECC9" s="372"/>
      <c r="ECD9" s="372"/>
      <c r="ECE9" s="372"/>
      <c r="ECF9" s="372"/>
      <c r="ECG9" s="372"/>
      <c r="ECH9" s="372"/>
      <c r="ECI9" s="372"/>
      <c r="ECJ9" s="372"/>
      <c r="ECK9" s="372"/>
      <c r="ECL9" s="372"/>
      <c r="ECM9" s="372"/>
      <c r="ECN9" s="372"/>
      <c r="ECO9" s="372"/>
      <c r="ECP9" s="372"/>
      <c r="ECQ9" s="372"/>
      <c r="ECR9" s="372"/>
      <c r="ECS9" s="372"/>
      <c r="ECT9" s="372"/>
      <c r="ECU9" s="372"/>
      <c r="ECV9" s="372"/>
      <c r="ECW9" s="372"/>
      <c r="ECX9" s="372"/>
      <c r="ECY9" s="372"/>
      <c r="ECZ9" s="372"/>
      <c r="EDA9" s="372"/>
      <c r="EDB9" s="372"/>
      <c r="EDC9" s="372"/>
      <c r="EDD9" s="372"/>
      <c r="EDE9" s="372"/>
      <c r="EDF9" s="372"/>
      <c r="EDG9" s="372"/>
      <c r="EDH9" s="372"/>
      <c r="EDI9" s="372"/>
      <c r="EDJ9" s="372"/>
      <c r="EDK9" s="372"/>
      <c r="EDL9" s="372"/>
      <c r="EDM9" s="372"/>
      <c r="EDN9" s="372"/>
      <c r="EDO9" s="372"/>
      <c r="EDP9" s="372"/>
      <c r="EDQ9" s="372"/>
      <c r="EDR9" s="372"/>
      <c r="EDS9" s="372"/>
      <c r="EDT9" s="372"/>
      <c r="EDU9" s="372"/>
      <c r="EDV9" s="372"/>
      <c r="EDW9" s="372"/>
      <c r="EDX9" s="372"/>
      <c r="EDY9" s="372"/>
      <c r="EDZ9" s="372"/>
      <c r="EEA9" s="372"/>
      <c r="EEB9" s="372"/>
      <c r="EEC9" s="372"/>
      <c r="EED9" s="372"/>
      <c r="EEE9" s="372"/>
      <c r="EEF9" s="372"/>
      <c r="EEG9" s="372"/>
      <c r="EEH9" s="372"/>
      <c r="EEI9" s="372"/>
      <c r="EEJ9" s="372"/>
      <c r="EEK9" s="372"/>
      <c r="EEL9" s="372"/>
      <c r="EEM9" s="372"/>
      <c r="EEN9" s="372"/>
      <c r="EEO9" s="372"/>
      <c r="EEP9" s="372"/>
      <c r="EEQ9" s="372"/>
      <c r="EER9" s="372"/>
      <c r="EES9" s="372"/>
      <c r="EET9" s="372"/>
      <c r="EEU9" s="372"/>
      <c r="EEV9" s="372"/>
      <c r="EEW9" s="372"/>
      <c r="EEX9" s="372"/>
      <c r="EEY9" s="372"/>
      <c r="EEZ9" s="372"/>
      <c r="EFA9" s="372"/>
      <c r="EFB9" s="372"/>
      <c r="EFC9" s="372"/>
      <c r="EFD9" s="372"/>
      <c r="EFE9" s="372"/>
      <c r="EFF9" s="372"/>
      <c r="EFG9" s="372"/>
      <c r="EFH9" s="372"/>
      <c r="EFI9" s="372"/>
      <c r="EFJ9" s="372"/>
      <c r="EFK9" s="372"/>
      <c r="EFL9" s="372"/>
      <c r="EFM9" s="372"/>
      <c r="EFN9" s="372"/>
      <c r="EFO9" s="372"/>
      <c r="EFP9" s="372"/>
      <c r="EFQ9" s="372"/>
      <c r="EFR9" s="372"/>
      <c r="EFS9" s="372"/>
      <c r="EFT9" s="372"/>
      <c r="EFU9" s="372"/>
      <c r="EFV9" s="372"/>
      <c r="EFW9" s="372"/>
      <c r="EFX9" s="372"/>
      <c r="EFY9" s="372"/>
      <c r="EFZ9" s="372"/>
      <c r="EGA9" s="372"/>
      <c r="EGB9" s="372"/>
      <c r="EGC9" s="372"/>
      <c r="EGD9" s="372"/>
      <c r="EGE9" s="372"/>
      <c r="EGF9" s="372"/>
      <c r="EGG9" s="372"/>
      <c r="EGH9" s="372"/>
      <c r="EGI9" s="372"/>
      <c r="EGJ9" s="372"/>
      <c r="EGK9" s="372"/>
      <c r="EGL9" s="372"/>
      <c r="EGM9" s="372"/>
      <c r="EGN9" s="372"/>
      <c r="EGO9" s="372"/>
      <c r="EGP9" s="372"/>
      <c r="EGQ9" s="372"/>
      <c r="EGR9" s="372"/>
      <c r="EGS9" s="372"/>
      <c r="EGT9" s="372"/>
      <c r="EGU9" s="372"/>
      <c r="EGV9" s="372"/>
      <c r="EGW9" s="372"/>
      <c r="EGX9" s="372"/>
      <c r="EGY9" s="372"/>
      <c r="EGZ9" s="372"/>
      <c r="EHA9" s="372"/>
      <c r="EHB9" s="372"/>
      <c r="EHC9" s="372"/>
      <c r="EHD9" s="372"/>
      <c r="EHE9" s="372"/>
      <c r="EHF9" s="372"/>
      <c r="EHG9" s="372"/>
      <c r="EHH9" s="372"/>
      <c r="EHI9" s="372"/>
      <c r="EHJ9" s="372"/>
      <c r="EHK9" s="372"/>
      <c r="EHL9" s="372"/>
      <c r="EHM9" s="372"/>
      <c r="EHN9" s="372"/>
      <c r="EHO9" s="372"/>
      <c r="EHP9" s="372"/>
      <c r="EHQ9" s="372"/>
      <c r="EHR9" s="372"/>
      <c r="EHS9" s="372"/>
      <c r="EHT9" s="372"/>
      <c r="EHU9" s="372"/>
      <c r="EHV9" s="372"/>
      <c r="EHW9" s="372"/>
      <c r="EHX9" s="372"/>
      <c r="EHY9" s="372"/>
      <c r="EHZ9" s="372"/>
      <c r="EIA9" s="372"/>
      <c r="EIB9" s="372"/>
      <c r="EIC9" s="372"/>
      <c r="EID9" s="372"/>
      <c r="EIE9" s="372"/>
      <c r="EIF9" s="372"/>
      <c r="EIG9" s="372"/>
      <c r="EIH9" s="372"/>
      <c r="EII9" s="372"/>
      <c r="EIJ9" s="372"/>
      <c r="EIK9" s="372"/>
      <c r="EIL9" s="372"/>
      <c r="EIM9" s="372"/>
      <c r="EIN9" s="372"/>
      <c r="EIO9" s="372"/>
      <c r="EIP9" s="372"/>
      <c r="EIQ9" s="372"/>
      <c r="EIR9" s="372"/>
      <c r="EIS9" s="372"/>
      <c r="EIT9" s="372"/>
      <c r="EIU9" s="372"/>
      <c r="EIV9" s="372"/>
      <c r="EIW9" s="372"/>
      <c r="EIX9" s="372"/>
      <c r="EIY9" s="372"/>
      <c r="EIZ9" s="372"/>
      <c r="EJA9" s="372"/>
      <c r="EJB9" s="372"/>
      <c r="EJC9" s="372"/>
      <c r="EJD9" s="372"/>
      <c r="EJE9" s="372"/>
      <c r="EJF9" s="372"/>
      <c r="EJG9" s="372"/>
      <c r="EJH9" s="372"/>
      <c r="EJI9" s="372"/>
      <c r="EJJ9" s="372"/>
      <c r="EJK9" s="372"/>
      <c r="EJL9" s="372"/>
      <c r="EJM9" s="372"/>
      <c r="EJN9" s="372"/>
      <c r="EJO9" s="372"/>
      <c r="EJP9" s="372"/>
      <c r="EJQ9" s="372"/>
      <c r="EJR9" s="372"/>
      <c r="EJS9" s="372"/>
      <c r="EJT9" s="372"/>
      <c r="EJU9" s="372"/>
      <c r="EJV9" s="372"/>
      <c r="EJW9" s="372"/>
      <c r="EJX9" s="372"/>
      <c r="EJY9" s="372"/>
      <c r="EJZ9" s="372"/>
      <c r="EKA9" s="372"/>
      <c r="EKB9" s="372"/>
      <c r="EKC9" s="372"/>
      <c r="EKD9" s="372"/>
      <c r="EKE9" s="372"/>
      <c r="EKF9" s="372"/>
      <c r="EKG9" s="372"/>
      <c r="EKH9" s="372"/>
      <c r="EKI9" s="372"/>
      <c r="EKJ9" s="372"/>
      <c r="EKK9" s="372"/>
      <c r="EKL9" s="372"/>
      <c r="EKM9" s="372"/>
      <c r="EKN9" s="372"/>
      <c r="EKO9" s="372"/>
      <c r="EKP9" s="372"/>
      <c r="EKQ9" s="372"/>
      <c r="EKR9" s="372"/>
      <c r="EKS9" s="372"/>
      <c r="EKT9" s="372"/>
      <c r="EKU9" s="372"/>
      <c r="EKV9" s="372"/>
      <c r="EKW9" s="372"/>
      <c r="EKX9" s="372"/>
      <c r="EKY9" s="372"/>
      <c r="EKZ9" s="372"/>
      <c r="ELA9" s="372"/>
      <c r="ELB9" s="372"/>
      <c r="ELC9" s="372"/>
      <c r="ELD9" s="372"/>
      <c r="ELE9" s="372"/>
      <c r="ELF9" s="372"/>
      <c r="ELG9" s="372"/>
      <c r="ELH9" s="372"/>
      <c r="ELI9" s="372"/>
      <c r="ELJ9" s="372"/>
      <c r="ELK9" s="372"/>
      <c r="ELL9" s="372"/>
      <c r="ELM9" s="372"/>
      <c r="ELN9" s="372"/>
      <c r="ELO9" s="372"/>
      <c r="ELP9" s="372"/>
      <c r="ELQ9" s="372"/>
      <c r="ELR9" s="372"/>
      <c r="ELS9" s="372"/>
      <c r="ELT9" s="372"/>
      <c r="ELU9" s="372"/>
      <c r="ELV9" s="372"/>
      <c r="ELW9" s="372"/>
      <c r="ELX9" s="372"/>
      <c r="ELY9" s="372"/>
      <c r="ELZ9" s="372"/>
      <c r="EMA9" s="372"/>
      <c r="EMB9" s="372"/>
      <c r="EMC9" s="372"/>
      <c r="EMD9" s="372"/>
      <c r="EME9" s="372"/>
      <c r="EMF9" s="372"/>
      <c r="EMG9" s="372"/>
      <c r="EMH9" s="372"/>
      <c r="EMI9" s="372"/>
      <c r="EMJ9" s="372"/>
      <c r="EMK9" s="372"/>
      <c r="EML9" s="372"/>
      <c r="EMM9" s="372"/>
      <c r="EMN9" s="372"/>
      <c r="EMO9" s="372"/>
      <c r="EMP9" s="372"/>
      <c r="EMQ9" s="372"/>
      <c r="EMR9" s="372"/>
      <c r="EMS9" s="372"/>
      <c r="EMT9" s="372"/>
      <c r="EMU9" s="372"/>
      <c r="EMV9" s="372"/>
      <c r="EMW9" s="372"/>
      <c r="EMX9" s="372"/>
      <c r="EMY9" s="372"/>
      <c r="EMZ9" s="372"/>
      <c r="ENA9" s="372"/>
      <c r="ENB9" s="372"/>
      <c r="ENC9" s="372"/>
      <c r="END9" s="372"/>
      <c r="ENE9" s="372"/>
      <c r="ENF9" s="372"/>
      <c r="ENG9" s="372"/>
      <c r="ENH9" s="372"/>
      <c r="ENI9" s="372"/>
      <c r="ENJ9" s="372"/>
      <c r="ENK9" s="372"/>
      <c r="ENL9" s="372"/>
      <c r="ENM9" s="372"/>
      <c r="ENN9" s="372"/>
      <c r="ENO9" s="372"/>
      <c r="ENP9" s="372"/>
      <c r="ENQ9" s="372"/>
      <c r="ENR9" s="372"/>
      <c r="ENS9" s="372"/>
      <c r="ENT9" s="372"/>
      <c r="ENU9" s="372"/>
      <c r="ENV9" s="372"/>
      <c r="ENW9" s="372"/>
      <c r="ENX9" s="372"/>
      <c r="ENY9" s="372"/>
      <c r="ENZ9" s="372"/>
      <c r="EOA9" s="372"/>
      <c r="EOB9" s="372"/>
      <c r="EOC9" s="372"/>
      <c r="EOD9" s="372"/>
      <c r="EOE9" s="372"/>
      <c r="EOF9" s="372"/>
      <c r="EOG9" s="372"/>
      <c r="EOH9" s="372"/>
      <c r="EOI9" s="372"/>
      <c r="EOJ9" s="372"/>
      <c r="EOK9" s="372"/>
      <c r="EOL9" s="372"/>
      <c r="EOM9" s="372"/>
      <c r="EON9" s="372"/>
      <c r="EOO9" s="372"/>
      <c r="EOP9" s="372"/>
      <c r="EOQ9" s="372"/>
      <c r="EOR9" s="372"/>
      <c r="EOS9" s="372"/>
      <c r="EOT9" s="372"/>
      <c r="EOU9" s="372"/>
      <c r="EOV9" s="372"/>
      <c r="EOW9" s="372"/>
      <c r="EOX9" s="372"/>
      <c r="EOY9" s="372"/>
      <c r="EOZ9" s="372"/>
      <c r="EPA9" s="372"/>
      <c r="EPB9" s="372"/>
      <c r="EPC9" s="372"/>
      <c r="EPD9" s="372"/>
      <c r="EPE9" s="372"/>
      <c r="EPF9" s="372"/>
      <c r="EPG9" s="372"/>
      <c r="EPH9" s="372"/>
      <c r="EPI9" s="372"/>
      <c r="EPJ9" s="372"/>
      <c r="EPK9" s="372"/>
      <c r="EPL9" s="372"/>
      <c r="EPM9" s="372"/>
      <c r="EPN9" s="372"/>
      <c r="EPO9" s="372"/>
      <c r="EPP9" s="372"/>
      <c r="EPQ9" s="372"/>
      <c r="EPR9" s="372"/>
      <c r="EPS9" s="372"/>
      <c r="EPT9" s="372"/>
      <c r="EPU9" s="372"/>
      <c r="EPV9" s="372"/>
      <c r="EPW9" s="372"/>
      <c r="EPX9" s="372"/>
      <c r="EPY9" s="372"/>
      <c r="EPZ9" s="372"/>
      <c r="EQA9" s="372"/>
      <c r="EQB9" s="372"/>
      <c r="EQC9" s="372"/>
      <c r="EQD9" s="372"/>
      <c r="EQE9" s="372"/>
      <c r="EQF9" s="372"/>
      <c r="EQG9" s="372"/>
      <c r="EQH9" s="372"/>
      <c r="EQI9" s="372"/>
      <c r="EQJ9" s="372"/>
      <c r="EQK9" s="372"/>
      <c r="EQL9" s="372"/>
      <c r="EQM9" s="372"/>
      <c r="EQN9" s="372"/>
      <c r="EQO9" s="372"/>
      <c r="EQP9" s="372"/>
      <c r="EQQ9" s="372"/>
      <c r="EQR9" s="372"/>
      <c r="EQS9" s="372"/>
      <c r="EQT9" s="372"/>
      <c r="EQU9" s="372"/>
      <c r="EQV9" s="372"/>
      <c r="EQW9" s="372"/>
      <c r="EQX9" s="372"/>
      <c r="EQY9" s="372"/>
      <c r="EQZ9" s="372"/>
      <c r="ERA9" s="372"/>
      <c r="ERB9" s="372"/>
      <c r="ERC9" s="372"/>
      <c r="ERD9" s="372"/>
      <c r="ERE9" s="372"/>
      <c r="ERF9" s="372"/>
      <c r="ERG9" s="372"/>
      <c r="ERH9" s="372"/>
      <c r="ERI9" s="372"/>
      <c r="ERJ9" s="372"/>
      <c r="ERK9" s="372"/>
      <c r="ERL9" s="372"/>
      <c r="ERM9" s="372"/>
      <c r="ERN9" s="372"/>
      <c r="ERO9" s="372"/>
      <c r="ERP9" s="372"/>
      <c r="ERQ9" s="372"/>
      <c r="ERR9" s="372"/>
      <c r="ERS9" s="372"/>
      <c r="ERT9" s="372"/>
      <c r="ERU9" s="372"/>
      <c r="ERV9" s="372"/>
      <c r="ERW9" s="372"/>
      <c r="ERX9" s="372"/>
      <c r="ERY9" s="372"/>
      <c r="ERZ9" s="372"/>
      <c r="ESA9" s="372"/>
      <c r="ESB9" s="372"/>
      <c r="ESC9" s="372"/>
      <c r="ESD9" s="372"/>
      <c r="ESE9" s="372"/>
      <c r="ESF9" s="372"/>
      <c r="ESG9" s="372"/>
      <c r="ESH9" s="372"/>
      <c r="ESI9" s="372"/>
      <c r="ESJ9" s="372"/>
      <c r="ESK9" s="372"/>
      <c r="ESL9" s="372"/>
      <c r="ESM9" s="372"/>
      <c r="ESN9" s="372"/>
      <c r="ESO9" s="372"/>
      <c r="ESP9" s="372"/>
      <c r="ESQ9" s="372"/>
      <c r="ESR9" s="372"/>
      <c r="ESS9" s="372"/>
      <c r="EST9" s="372"/>
      <c r="ESU9" s="372"/>
      <c r="ESV9" s="372"/>
      <c r="ESW9" s="372"/>
      <c r="ESX9" s="372"/>
      <c r="ESY9" s="372"/>
      <c r="ESZ9" s="372"/>
      <c r="ETA9" s="372"/>
      <c r="ETB9" s="372"/>
      <c r="ETC9" s="372"/>
      <c r="ETD9" s="372"/>
      <c r="ETE9" s="372"/>
      <c r="ETF9" s="372"/>
      <c r="ETG9" s="372"/>
      <c r="ETH9" s="372"/>
      <c r="ETI9" s="372"/>
      <c r="ETJ9" s="372"/>
      <c r="ETK9" s="372"/>
      <c r="ETL9" s="372"/>
      <c r="ETM9" s="372"/>
      <c r="ETN9" s="372"/>
      <c r="ETO9" s="372"/>
      <c r="ETP9" s="372"/>
      <c r="ETQ9" s="372"/>
      <c r="ETR9" s="372"/>
      <c r="ETS9" s="372"/>
      <c r="ETT9" s="372"/>
      <c r="ETU9" s="372"/>
      <c r="ETV9" s="372"/>
      <c r="ETW9" s="372"/>
      <c r="ETX9" s="372"/>
      <c r="ETY9" s="372"/>
      <c r="ETZ9" s="372"/>
      <c r="EUA9" s="372"/>
      <c r="EUB9" s="372"/>
      <c r="EUC9" s="372"/>
      <c r="EUD9" s="372"/>
      <c r="EUE9" s="372"/>
      <c r="EUF9" s="372"/>
      <c r="EUG9" s="372"/>
      <c r="EUH9" s="372"/>
      <c r="EUI9" s="372"/>
      <c r="EUJ9" s="372"/>
      <c r="EUK9" s="372"/>
      <c r="EUL9" s="372"/>
      <c r="EUM9" s="372"/>
      <c r="EUN9" s="372"/>
      <c r="EUO9" s="372"/>
      <c r="EUP9" s="372"/>
      <c r="EUQ9" s="372"/>
      <c r="EUR9" s="372"/>
      <c r="EUS9" s="372"/>
      <c r="EUT9" s="372"/>
      <c r="EUU9" s="372"/>
      <c r="EUV9" s="372"/>
      <c r="EUW9" s="372"/>
      <c r="EUX9" s="372"/>
      <c r="EUY9" s="372"/>
      <c r="EUZ9" s="372"/>
      <c r="EVA9" s="372"/>
      <c r="EVB9" s="372"/>
      <c r="EVC9" s="372"/>
      <c r="EVD9" s="372"/>
      <c r="EVE9" s="372"/>
      <c r="EVF9" s="372"/>
      <c r="EVG9" s="372"/>
      <c r="EVH9" s="372"/>
      <c r="EVI9" s="372"/>
      <c r="EVJ9" s="372"/>
      <c r="EVK9" s="372"/>
      <c r="EVL9" s="372"/>
      <c r="EVM9" s="372"/>
      <c r="EVN9" s="372"/>
      <c r="EVO9" s="372"/>
      <c r="EVP9" s="372"/>
      <c r="EVQ9" s="372"/>
      <c r="EVR9" s="372"/>
      <c r="EVS9" s="372"/>
      <c r="EVT9" s="372"/>
      <c r="EVU9" s="372"/>
      <c r="EVV9" s="372"/>
      <c r="EVW9" s="372"/>
      <c r="EVX9" s="372"/>
      <c r="EVY9" s="372"/>
      <c r="EVZ9" s="372"/>
      <c r="EWA9" s="372"/>
      <c r="EWB9" s="372"/>
      <c r="EWC9" s="372"/>
      <c r="EWD9" s="372"/>
      <c r="EWE9" s="372"/>
      <c r="EWF9" s="372"/>
      <c r="EWG9" s="372"/>
      <c r="EWH9" s="372"/>
      <c r="EWI9" s="372"/>
      <c r="EWJ9" s="372"/>
      <c r="EWK9" s="372"/>
      <c r="EWL9" s="372"/>
      <c r="EWM9" s="372"/>
      <c r="EWN9" s="372"/>
      <c r="EWO9" s="372"/>
      <c r="EWP9" s="372"/>
      <c r="EWQ9" s="372"/>
      <c r="EWR9" s="372"/>
      <c r="EWS9" s="372"/>
      <c r="EWT9" s="372"/>
      <c r="EWU9" s="372"/>
      <c r="EWV9" s="372"/>
      <c r="EWW9" s="372"/>
      <c r="EWX9" s="372"/>
      <c r="EWY9" s="372"/>
      <c r="EWZ9" s="372"/>
      <c r="EXA9" s="372"/>
      <c r="EXB9" s="372"/>
      <c r="EXC9" s="372"/>
      <c r="EXD9" s="372"/>
      <c r="EXE9" s="372"/>
      <c r="EXF9" s="372"/>
      <c r="EXG9" s="372"/>
      <c r="EXH9" s="372"/>
      <c r="EXI9" s="372"/>
      <c r="EXJ9" s="372"/>
      <c r="EXK9" s="372"/>
      <c r="EXL9" s="372"/>
      <c r="EXM9" s="372"/>
      <c r="EXN9" s="372"/>
      <c r="EXO9" s="372"/>
      <c r="EXP9" s="372"/>
      <c r="EXQ9" s="372"/>
      <c r="EXR9" s="372"/>
      <c r="EXS9" s="372"/>
      <c r="EXT9" s="372"/>
      <c r="EXU9" s="372"/>
      <c r="EXV9" s="372"/>
      <c r="EXW9" s="372"/>
      <c r="EXX9" s="372"/>
      <c r="EXY9" s="372"/>
      <c r="EXZ9" s="372"/>
      <c r="EYA9" s="372"/>
      <c r="EYB9" s="372"/>
      <c r="EYC9" s="372"/>
      <c r="EYD9" s="372"/>
      <c r="EYE9" s="372"/>
      <c r="EYF9" s="372"/>
      <c r="EYG9" s="372"/>
      <c r="EYH9" s="372"/>
      <c r="EYI9" s="372"/>
      <c r="EYJ9" s="372"/>
      <c r="EYK9" s="372"/>
      <c r="EYL9" s="372"/>
      <c r="EYM9" s="372"/>
      <c r="EYN9" s="372"/>
      <c r="EYO9" s="372"/>
      <c r="EYP9" s="372"/>
      <c r="EYQ9" s="372"/>
      <c r="EYR9" s="372"/>
      <c r="EYS9" s="372"/>
      <c r="EYT9" s="372"/>
      <c r="EYU9" s="372"/>
      <c r="EYV9" s="372"/>
      <c r="EYW9" s="372"/>
      <c r="EYX9" s="372"/>
      <c r="EYY9" s="372"/>
      <c r="EYZ9" s="372"/>
      <c r="EZA9" s="372"/>
      <c r="EZB9" s="372"/>
      <c r="EZC9" s="372"/>
      <c r="EZD9" s="372"/>
      <c r="EZE9" s="372"/>
      <c r="EZF9" s="372"/>
      <c r="EZG9" s="372"/>
      <c r="EZH9" s="372"/>
      <c r="EZI9" s="372"/>
      <c r="EZJ9" s="372"/>
      <c r="EZK9" s="372"/>
      <c r="EZL9" s="372"/>
      <c r="EZM9" s="372"/>
      <c r="EZN9" s="372"/>
      <c r="EZO9" s="372"/>
      <c r="EZP9" s="372"/>
      <c r="EZQ9" s="372"/>
      <c r="EZR9" s="372"/>
      <c r="EZS9" s="372"/>
      <c r="EZT9" s="372"/>
      <c r="EZU9" s="372"/>
      <c r="EZV9" s="372"/>
      <c r="EZW9" s="372"/>
      <c r="EZX9" s="372"/>
      <c r="EZY9" s="372"/>
      <c r="EZZ9" s="372"/>
      <c r="FAA9" s="372"/>
      <c r="FAB9" s="372"/>
      <c r="FAC9" s="372"/>
      <c r="FAD9" s="372"/>
      <c r="FAE9" s="372"/>
      <c r="FAF9" s="372"/>
      <c r="FAG9" s="372"/>
      <c r="FAH9" s="372"/>
      <c r="FAI9" s="372"/>
      <c r="FAJ9" s="372"/>
      <c r="FAK9" s="372"/>
      <c r="FAL9" s="372"/>
      <c r="FAM9" s="372"/>
      <c r="FAN9" s="372"/>
      <c r="FAO9" s="372"/>
      <c r="FAP9" s="372"/>
      <c r="FAQ9" s="372"/>
      <c r="FAR9" s="372"/>
      <c r="FAS9" s="372"/>
      <c r="FAT9" s="372"/>
      <c r="FAU9" s="372"/>
      <c r="FAV9" s="372"/>
      <c r="FAW9" s="372"/>
      <c r="FAX9" s="372"/>
      <c r="FAY9" s="372"/>
      <c r="FAZ9" s="372"/>
      <c r="FBA9" s="372"/>
      <c r="FBB9" s="372"/>
      <c r="FBC9" s="372"/>
      <c r="FBD9" s="372"/>
      <c r="FBE9" s="372"/>
      <c r="FBF9" s="372"/>
      <c r="FBG9" s="372"/>
      <c r="FBH9" s="372"/>
      <c r="FBI9" s="372"/>
      <c r="FBJ9" s="372"/>
      <c r="FBK9" s="372"/>
      <c r="FBL9" s="372"/>
      <c r="FBM9" s="372"/>
      <c r="FBN9" s="372"/>
      <c r="FBO9" s="372"/>
      <c r="FBP9" s="372"/>
      <c r="FBQ9" s="372"/>
      <c r="FBR9" s="372"/>
      <c r="FBS9" s="372"/>
      <c r="FBT9" s="372"/>
      <c r="FBU9" s="372"/>
      <c r="FBV9" s="372"/>
      <c r="FBW9" s="372"/>
      <c r="FBX9" s="372"/>
      <c r="FBY9" s="372"/>
      <c r="FBZ9" s="372"/>
      <c r="FCA9" s="372"/>
      <c r="FCB9" s="372"/>
      <c r="FCC9" s="372"/>
      <c r="FCD9" s="372"/>
      <c r="FCE9" s="372"/>
      <c r="FCF9" s="372"/>
      <c r="FCG9" s="372"/>
      <c r="FCH9" s="372"/>
      <c r="FCI9" s="372"/>
      <c r="FCJ9" s="372"/>
      <c r="FCK9" s="372"/>
      <c r="FCL9" s="372"/>
      <c r="FCM9" s="372"/>
      <c r="FCN9" s="372"/>
      <c r="FCO9" s="372"/>
      <c r="FCP9" s="372"/>
      <c r="FCQ9" s="372"/>
      <c r="FCR9" s="372"/>
      <c r="FCS9" s="372"/>
      <c r="FCT9" s="372"/>
      <c r="FCU9" s="372"/>
      <c r="FCV9" s="372"/>
      <c r="FCW9" s="372"/>
      <c r="FCX9" s="372"/>
      <c r="FCY9" s="372"/>
      <c r="FCZ9" s="372"/>
      <c r="FDA9" s="372"/>
      <c r="FDB9" s="372"/>
      <c r="FDC9" s="372"/>
      <c r="FDD9" s="372"/>
      <c r="FDE9" s="372"/>
      <c r="FDF9" s="372"/>
      <c r="FDG9" s="372"/>
      <c r="FDH9" s="372"/>
      <c r="FDI9" s="372"/>
      <c r="FDJ9" s="372"/>
      <c r="FDK9" s="372"/>
      <c r="FDL9" s="372"/>
      <c r="FDM9" s="372"/>
      <c r="FDN9" s="372"/>
      <c r="FDO9" s="372"/>
      <c r="FDP9" s="372"/>
      <c r="FDQ9" s="372"/>
      <c r="FDR9" s="372"/>
      <c r="FDS9" s="372"/>
      <c r="FDT9" s="372"/>
      <c r="FDU9" s="372"/>
      <c r="FDV9" s="372"/>
      <c r="FDW9" s="372"/>
      <c r="FDX9" s="372"/>
      <c r="FDY9" s="372"/>
      <c r="FDZ9" s="372"/>
      <c r="FEA9" s="372"/>
      <c r="FEB9" s="372"/>
      <c r="FEC9" s="372"/>
      <c r="FED9" s="372"/>
      <c r="FEE9" s="372"/>
      <c r="FEF9" s="372"/>
      <c r="FEG9" s="372"/>
      <c r="FEH9" s="372"/>
      <c r="FEI9" s="372"/>
      <c r="FEJ9" s="372"/>
      <c r="FEK9" s="372"/>
      <c r="FEL9" s="372"/>
      <c r="FEM9" s="372"/>
      <c r="FEN9" s="372"/>
      <c r="FEO9" s="372"/>
      <c r="FEP9" s="372"/>
      <c r="FEQ9" s="372"/>
      <c r="FER9" s="372"/>
      <c r="FES9" s="372"/>
      <c r="FET9" s="372"/>
      <c r="FEU9" s="372"/>
      <c r="FEV9" s="372"/>
      <c r="FEW9" s="372"/>
      <c r="FEX9" s="372"/>
      <c r="FEY9" s="372"/>
      <c r="FEZ9" s="372"/>
      <c r="FFA9" s="372"/>
      <c r="FFB9" s="372"/>
      <c r="FFC9" s="372"/>
      <c r="FFD9" s="372"/>
      <c r="FFE9" s="372"/>
      <c r="FFF9" s="372"/>
      <c r="FFG9" s="372"/>
      <c r="FFH9" s="372"/>
      <c r="FFI9" s="372"/>
      <c r="FFJ9" s="372"/>
      <c r="FFK9" s="372"/>
      <c r="FFL9" s="372"/>
      <c r="FFM9" s="372"/>
      <c r="FFN9" s="372"/>
      <c r="FFO9" s="372"/>
      <c r="FFP9" s="372"/>
      <c r="FFQ9" s="372"/>
      <c r="FFR9" s="372"/>
      <c r="FFS9" s="372"/>
      <c r="FFT9" s="372"/>
      <c r="FFU9" s="372"/>
      <c r="FFV9" s="372"/>
      <c r="FFW9" s="372"/>
      <c r="FFX9" s="372"/>
      <c r="FFY9" s="372"/>
      <c r="FFZ9" s="372"/>
      <c r="FGA9" s="372"/>
      <c r="FGB9" s="372"/>
      <c r="FGC9" s="372"/>
      <c r="FGD9" s="372"/>
      <c r="FGE9" s="372"/>
      <c r="FGF9" s="372"/>
      <c r="FGG9" s="372"/>
      <c r="FGH9" s="372"/>
      <c r="FGI9" s="372"/>
      <c r="FGJ9" s="372"/>
      <c r="FGK9" s="372"/>
      <c r="FGL9" s="372"/>
      <c r="FGM9" s="372"/>
      <c r="FGN9" s="372"/>
      <c r="FGO9" s="372"/>
      <c r="FGP9" s="372"/>
      <c r="FGQ9" s="372"/>
      <c r="FGR9" s="372"/>
      <c r="FGS9" s="372"/>
      <c r="FGT9" s="372"/>
      <c r="FGU9" s="372"/>
      <c r="FGV9" s="372"/>
      <c r="FGW9" s="372"/>
      <c r="FGX9" s="372"/>
      <c r="FGY9" s="372"/>
      <c r="FGZ9" s="372"/>
      <c r="FHA9" s="372"/>
      <c r="FHB9" s="372"/>
      <c r="FHC9" s="372"/>
      <c r="FHD9" s="372"/>
      <c r="FHE9" s="372"/>
      <c r="FHF9" s="372"/>
      <c r="FHG9" s="372"/>
      <c r="FHH9" s="372"/>
      <c r="FHI9" s="372"/>
      <c r="FHJ9" s="372"/>
      <c r="FHK9" s="372"/>
      <c r="FHL9" s="372"/>
      <c r="FHM9" s="372"/>
      <c r="FHN9" s="372"/>
      <c r="FHO9" s="372"/>
      <c r="FHP9" s="372"/>
      <c r="FHQ9" s="372"/>
      <c r="FHR9" s="372"/>
      <c r="FHS9" s="372"/>
      <c r="FHT9" s="372"/>
      <c r="FHU9" s="372"/>
      <c r="FHV9" s="372"/>
      <c r="FHW9" s="372"/>
      <c r="FHX9" s="372"/>
      <c r="FHY9" s="372"/>
      <c r="FHZ9" s="372"/>
      <c r="FIA9" s="372"/>
      <c r="FIB9" s="372"/>
      <c r="FIC9" s="372"/>
      <c r="FID9" s="372"/>
      <c r="FIE9" s="372"/>
      <c r="FIF9" s="372"/>
      <c r="FIG9" s="372"/>
      <c r="FIH9" s="372"/>
      <c r="FII9" s="372"/>
      <c r="FIJ9" s="372"/>
      <c r="FIK9" s="372"/>
      <c r="FIL9" s="372"/>
      <c r="FIM9" s="372"/>
      <c r="FIN9" s="372"/>
      <c r="FIO9" s="372"/>
      <c r="FIP9" s="372"/>
      <c r="FIQ9" s="372"/>
      <c r="FIR9" s="372"/>
      <c r="FIS9" s="372"/>
      <c r="FIT9" s="372"/>
      <c r="FIU9" s="372"/>
      <c r="FIV9" s="372"/>
      <c r="FIW9" s="372"/>
      <c r="FIX9" s="372"/>
      <c r="FIY9" s="372"/>
      <c r="FIZ9" s="372"/>
      <c r="FJA9" s="372"/>
      <c r="FJB9" s="372"/>
      <c r="FJC9" s="372"/>
      <c r="FJD9" s="372"/>
      <c r="FJE9" s="372"/>
      <c r="FJF9" s="372"/>
      <c r="FJG9" s="372"/>
      <c r="FJH9" s="372"/>
      <c r="FJI9" s="372"/>
      <c r="FJJ9" s="372"/>
      <c r="FJK9" s="372"/>
      <c r="FJL9" s="372"/>
      <c r="FJM9" s="372"/>
      <c r="FJN9" s="372"/>
      <c r="FJO9" s="372"/>
      <c r="FJP9" s="372"/>
      <c r="FJQ9" s="372"/>
      <c r="FJR9" s="372"/>
      <c r="FJS9" s="372"/>
      <c r="FJT9" s="372"/>
      <c r="FJU9" s="372"/>
      <c r="FJV9" s="372"/>
      <c r="FJW9" s="372"/>
      <c r="FJX9" s="372"/>
      <c r="FJY9" s="372"/>
      <c r="FJZ9" s="372"/>
      <c r="FKA9" s="372"/>
      <c r="FKB9" s="372"/>
      <c r="FKC9" s="372"/>
      <c r="FKD9" s="372"/>
      <c r="FKE9" s="372"/>
      <c r="FKF9" s="372"/>
      <c r="FKG9" s="372"/>
      <c r="FKH9" s="372"/>
      <c r="FKI9" s="372"/>
      <c r="FKJ9" s="372"/>
      <c r="FKK9" s="372"/>
      <c r="FKL9" s="372"/>
      <c r="FKM9" s="372"/>
      <c r="FKN9" s="372"/>
      <c r="FKO9" s="372"/>
      <c r="FKP9" s="372"/>
      <c r="FKQ9" s="372"/>
      <c r="FKR9" s="372"/>
      <c r="FKS9" s="372"/>
      <c r="FKT9" s="372"/>
      <c r="FKU9" s="372"/>
      <c r="FKV9" s="372"/>
      <c r="FKW9" s="372"/>
      <c r="FKX9" s="372"/>
      <c r="FKY9" s="372"/>
      <c r="FKZ9" s="372"/>
      <c r="FLA9" s="372"/>
      <c r="FLB9" s="372"/>
      <c r="FLC9" s="372"/>
      <c r="FLD9" s="372"/>
      <c r="FLE9" s="372"/>
      <c r="FLF9" s="372"/>
      <c r="FLG9" s="372"/>
      <c r="FLH9" s="372"/>
      <c r="FLI9" s="372"/>
      <c r="FLJ9" s="372"/>
      <c r="FLK9" s="372"/>
      <c r="FLL9" s="372"/>
      <c r="FLM9" s="372"/>
      <c r="FLN9" s="372"/>
      <c r="FLO9" s="372"/>
      <c r="FLP9" s="372"/>
      <c r="FLQ9" s="372"/>
      <c r="FLR9" s="372"/>
      <c r="FLS9" s="372"/>
      <c r="FLT9" s="372"/>
      <c r="FLU9" s="372"/>
      <c r="FLV9" s="372"/>
      <c r="FLW9" s="372"/>
      <c r="FLX9" s="372"/>
      <c r="FLY9" s="372"/>
      <c r="FLZ9" s="372"/>
      <c r="FMA9" s="372"/>
      <c r="FMB9" s="372"/>
      <c r="FMC9" s="372"/>
      <c r="FMD9" s="372"/>
      <c r="FME9" s="372"/>
      <c r="FMF9" s="372"/>
      <c r="FMG9" s="372"/>
      <c r="FMH9" s="372"/>
      <c r="FMI9" s="372"/>
      <c r="FMJ9" s="372"/>
      <c r="FMK9" s="372"/>
      <c r="FML9" s="372"/>
      <c r="FMM9" s="372"/>
      <c r="FMN9" s="372"/>
      <c r="FMO9" s="372"/>
      <c r="FMP9" s="372"/>
      <c r="FMQ9" s="372"/>
      <c r="FMR9" s="372"/>
      <c r="FMS9" s="372"/>
      <c r="FMT9" s="372"/>
      <c r="FMU9" s="372"/>
      <c r="FMV9" s="372"/>
      <c r="FMW9" s="372"/>
      <c r="FMX9" s="372"/>
      <c r="FMY9" s="372"/>
      <c r="FMZ9" s="372"/>
      <c r="FNA9" s="372"/>
      <c r="FNB9" s="372"/>
      <c r="FNC9" s="372"/>
      <c r="FND9" s="372"/>
      <c r="FNE9" s="372"/>
      <c r="FNF9" s="372"/>
      <c r="FNG9" s="372"/>
      <c r="FNH9" s="372"/>
      <c r="FNI9" s="372"/>
      <c r="FNJ9" s="372"/>
      <c r="FNK9" s="372"/>
      <c r="FNL9" s="372"/>
      <c r="FNM9" s="372"/>
      <c r="FNN9" s="372"/>
      <c r="FNO9" s="372"/>
      <c r="FNP9" s="372"/>
      <c r="FNQ9" s="372"/>
      <c r="FNR9" s="372"/>
      <c r="FNS9" s="372"/>
      <c r="FNT9" s="372"/>
      <c r="FNU9" s="372"/>
      <c r="FNV9" s="372"/>
      <c r="FNW9" s="372"/>
      <c r="FNX9" s="372"/>
      <c r="FNY9" s="372"/>
      <c r="FNZ9" s="372"/>
      <c r="FOA9" s="372"/>
      <c r="FOB9" s="372"/>
      <c r="FOC9" s="372"/>
      <c r="FOD9" s="372"/>
      <c r="FOE9" s="372"/>
      <c r="FOF9" s="372"/>
      <c r="FOG9" s="372"/>
      <c r="FOH9" s="372"/>
      <c r="FOI9" s="372"/>
      <c r="FOJ9" s="372"/>
      <c r="FOK9" s="372"/>
      <c r="FOL9" s="372"/>
      <c r="FOM9" s="372"/>
      <c r="FON9" s="372"/>
      <c r="FOO9" s="372"/>
      <c r="FOP9" s="372"/>
      <c r="FOQ9" s="372"/>
      <c r="FOR9" s="372"/>
      <c r="FOS9" s="372"/>
      <c r="FOT9" s="372"/>
      <c r="FOU9" s="372"/>
      <c r="FOV9" s="372"/>
      <c r="FOW9" s="372"/>
      <c r="FOX9" s="372"/>
      <c r="FOY9" s="372"/>
      <c r="FOZ9" s="372"/>
      <c r="FPA9" s="372"/>
      <c r="FPB9" s="372"/>
      <c r="FPC9" s="372"/>
      <c r="FPD9" s="372"/>
      <c r="FPE9" s="372"/>
      <c r="FPF9" s="372"/>
      <c r="FPG9" s="372"/>
      <c r="FPH9" s="372"/>
      <c r="FPI9" s="372"/>
      <c r="FPJ9" s="372"/>
      <c r="FPK9" s="372"/>
      <c r="FPL9" s="372"/>
      <c r="FPM9" s="372"/>
      <c r="FPN9" s="372"/>
      <c r="FPO9" s="372"/>
      <c r="FPP9" s="372"/>
      <c r="FPQ9" s="372"/>
      <c r="FPR9" s="372"/>
      <c r="FPS9" s="372"/>
      <c r="FPT9" s="372"/>
      <c r="FPU9" s="372"/>
      <c r="FPV9" s="372"/>
      <c r="FPW9" s="372"/>
      <c r="FPX9" s="372"/>
      <c r="FPY9" s="372"/>
      <c r="FPZ9" s="372"/>
      <c r="FQA9" s="372"/>
      <c r="FQB9" s="372"/>
      <c r="FQC9" s="372"/>
      <c r="FQD9" s="372"/>
      <c r="FQE9" s="372"/>
      <c r="FQF9" s="372"/>
      <c r="FQG9" s="372"/>
      <c r="FQH9" s="372"/>
      <c r="FQI9" s="372"/>
      <c r="FQJ9" s="372"/>
      <c r="FQK9" s="372"/>
      <c r="FQL9" s="372"/>
      <c r="FQM9" s="372"/>
      <c r="FQN9" s="372"/>
      <c r="FQO9" s="372"/>
      <c r="FQP9" s="372"/>
      <c r="FQQ9" s="372"/>
      <c r="FQR9" s="372"/>
      <c r="FQS9" s="372"/>
      <c r="FQT9" s="372"/>
      <c r="FQU9" s="372"/>
      <c r="FQV9" s="372"/>
      <c r="FQW9" s="372"/>
      <c r="FQX9" s="372"/>
      <c r="FQY9" s="372"/>
      <c r="FQZ9" s="372"/>
      <c r="FRA9" s="372"/>
      <c r="FRB9" s="372"/>
      <c r="FRC9" s="372"/>
      <c r="FRD9" s="372"/>
      <c r="FRE9" s="372"/>
      <c r="FRF9" s="372"/>
      <c r="FRG9" s="372"/>
      <c r="FRH9" s="372"/>
      <c r="FRI9" s="372"/>
      <c r="FRJ9" s="372"/>
      <c r="FRK9" s="372"/>
      <c r="FRL9" s="372"/>
      <c r="FRM9" s="372"/>
      <c r="FRN9" s="372"/>
      <c r="FRO9" s="372"/>
      <c r="FRP9" s="372"/>
      <c r="FRQ9" s="372"/>
      <c r="FRR9" s="372"/>
      <c r="FRS9" s="372"/>
      <c r="FRT9" s="372"/>
      <c r="FRU9" s="372"/>
      <c r="FRV9" s="372"/>
      <c r="FRW9" s="372"/>
      <c r="FRX9" s="372"/>
      <c r="FRY9" s="372"/>
      <c r="FRZ9" s="372"/>
      <c r="FSA9" s="372"/>
      <c r="FSB9" s="372"/>
      <c r="FSC9" s="372"/>
      <c r="FSD9" s="372"/>
      <c r="FSE9" s="372"/>
      <c r="FSF9" s="372"/>
      <c r="FSG9" s="372"/>
      <c r="FSH9" s="372"/>
      <c r="FSI9" s="372"/>
      <c r="FSJ9" s="372"/>
      <c r="FSK9" s="372"/>
      <c r="FSL9" s="372"/>
      <c r="FSM9" s="372"/>
      <c r="FSN9" s="372"/>
      <c r="FSO9" s="372"/>
      <c r="FSP9" s="372"/>
      <c r="FSQ9" s="372"/>
      <c r="FSR9" s="372"/>
      <c r="FSS9" s="372"/>
      <c r="FST9" s="372"/>
      <c r="FSU9" s="372"/>
      <c r="FSV9" s="372"/>
      <c r="FSW9" s="372"/>
      <c r="FSX9" s="372"/>
      <c r="FSY9" s="372"/>
      <c r="FSZ9" s="372"/>
      <c r="FTA9" s="372"/>
      <c r="FTB9" s="372"/>
      <c r="FTC9" s="372"/>
      <c r="FTD9" s="372"/>
      <c r="FTE9" s="372"/>
      <c r="FTF9" s="372"/>
      <c r="FTG9" s="372"/>
      <c r="FTH9" s="372"/>
      <c r="FTI9" s="372"/>
      <c r="FTJ9" s="372"/>
      <c r="FTK9" s="372"/>
      <c r="FTL9" s="372"/>
      <c r="FTM9" s="372"/>
      <c r="FTN9" s="372"/>
      <c r="FTO9" s="372"/>
      <c r="FTP9" s="372"/>
      <c r="FTQ9" s="372"/>
      <c r="FTR9" s="372"/>
      <c r="FTS9" s="372"/>
      <c r="FTT9" s="372"/>
      <c r="FTU9" s="372"/>
      <c r="FTV9" s="372"/>
      <c r="FTW9" s="372"/>
      <c r="FTX9" s="372"/>
      <c r="FTY9" s="372"/>
      <c r="FTZ9" s="372"/>
      <c r="FUA9" s="372"/>
      <c r="FUB9" s="372"/>
      <c r="FUC9" s="372"/>
      <c r="FUD9" s="372"/>
      <c r="FUE9" s="372"/>
      <c r="FUF9" s="372"/>
      <c r="FUG9" s="372"/>
      <c r="FUH9" s="372"/>
      <c r="FUI9" s="372"/>
      <c r="FUJ9" s="372"/>
      <c r="FUK9" s="372"/>
      <c r="FUL9" s="372"/>
      <c r="FUM9" s="372"/>
      <c r="FUN9" s="372"/>
      <c r="FUO9" s="372"/>
      <c r="FUP9" s="372"/>
      <c r="FUQ9" s="372"/>
      <c r="FUR9" s="372"/>
      <c r="FUS9" s="372"/>
      <c r="FUT9" s="372"/>
      <c r="FUU9" s="372"/>
      <c r="FUV9" s="372"/>
      <c r="FUW9" s="372"/>
      <c r="FUX9" s="372"/>
      <c r="FUY9" s="372"/>
      <c r="FUZ9" s="372"/>
      <c r="FVA9" s="372"/>
      <c r="FVB9" s="372"/>
      <c r="FVC9" s="372"/>
      <c r="FVD9" s="372"/>
      <c r="FVE9" s="372"/>
      <c r="FVF9" s="372"/>
      <c r="FVG9" s="372"/>
      <c r="FVH9" s="372"/>
      <c r="FVI9" s="372"/>
      <c r="FVJ9" s="372"/>
      <c r="FVK9" s="372"/>
      <c r="FVL9" s="372"/>
      <c r="FVM9" s="372"/>
      <c r="FVN9" s="372"/>
      <c r="FVO9" s="372"/>
      <c r="FVP9" s="372"/>
      <c r="FVQ9" s="372"/>
      <c r="FVR9" s="372"/>
      <c r="FVS9" s="372"/>
      <c r="FVT9" s="372"/>
      <c r="FVU9" s="372"/>
      <c r="FVV9" s="372"/>
      <c r="FVW9" s="372"/>
      <c r="FVX9" s="372"/>
      <c r="FVY9" s="372"/>
      <c r="FVZ9" s="372"/>
      <c r="FWA9" s="372"/>
      <c r="FWB9" s="372"/>
      <c r="FWC9" s="372"/>
      <c r="FWD9" s="372"/>
      <c r="FWE9" s="372"/>
      <c r="FWF9" s="372"/>
      <c r="FWG9" s="372"/>
      <c r="FWH9" s="372"/>
      <c r="FWI9" s="372"/>
      <c r="FWJ9" s="372"/>
      <c r="FWK9" s="372"/>
      <c r="FWL9" s="372"/>
      <c r="FWM9" s="372"/>
      <c r="FWN9" s="372"/>
      <c r="FWO9" s="372"/>
      <c r="FWP9" s="372"/>
      <c r="FWQ9" s="372"/>
      <c r="FWR9" s="372"/>
      <c r="FWS9" s="372"/>
      <c r="FWT9" s="372"/>
      <c r="FWU9" s="372"/>
      <c r="FWV9" s="372"/>
      <c r="FWW9" s="372"/>
      <c r="FWX9" s="372"/>
      <c r="FWY9" s="372"/>
      <c r="FWZ9" s="372"/>
      <c r="FXA9" s="372"/>
      <c r="FXB9" s="372"/>
      <c r="FXC9" s="372"/>
      <c r="FXD9" s="372"/>
      <c r="FXE9" s="372"/>
      <c r="FXF9" s="372"/>
      <c r="FXG9" s="372"/>
      <c r="FXH9" s="372"/>
      <c r="FXI9" s="372"/>
      <c r="FXJ9" s="372"/>
      <c r="FXK9" s="372"/>
      <c r="FXL9" s="372"/>
      <c r="FXM9" s="372"/>
      <c r="FXN9" s="372"/>
      <c r="FXO9" s="372"/>
      <c r="FXP9" s="372"/>
      <c r="FXQ9" s="372"/>
      <c r="FXR9" s="372"/>
      <c r="FXS9" s="372"/>
      <c r="FXT9" s="372"/>
      <c r="FXU9" s="372"/>
      <c r="FXV9" s="372"/>
      <c r="FXW9" s="372"/>
      <c r="FXX9" s="372"/>
      <c r="FXY9" s="372"/>
      <c r="FXZ9" s="372"/>
      <c r="FYA9" s="372"/>
      <c r="FYB9" s="372"/>
      <c r="FYC9" s="372"/>
      <c r="FYD9" s="372"/>
      <c r="FYE9" s="372"/>
      <c r="FYF9" s="372"/>
      <c r="FYG9" s="372"/>
      <c r="FYH9" s="372"/>
      <c r="FYI9" s="372"/>
      <c r="FYJ9" s="372"/>
      <c r="FYK9" s="372"/>
      <c r="FYL9" s="372"/>
      <c r="FYM9" s="372"/>
      <c r="FYN9" s="372"/>
      <c r="FYO9" s="372"/>
      <c r="FYP9" s="372"/>
      <c r="FYQ9" s="372"/>
      <c r="FYR9" s="372"/>
      <c r="FYS9" s="372"/>
      <c r="FYT9" s="372"/>
      <c r="FYU9" s="372"/>
      <c r="FYV9" s="372"/>
      <c r="FYW9" s="372"/>
      <c r="FYX9" s="372"/>
      <c r="FYY9" s="372"/>
      <c r="FYZ9" s="372"/>
      <c r="FZA9" s="372"/>
      <c r="FZB9" s="372"/>
      <c r="FZC9" s="372"/>
      <c r="FZD9" s="372"/>
      <c r="FZE9" s="372"/>
      <c r="FZF9" s="372"/>
      <c r="FZG9" s="372"/>
      <c r="FZH9" s="372"/>
      <c r="FZI9" s="372"/>
      <c r="FZJ9" s="372"/>
      <c r="FZK9" s="372"/>
      <c r="FZL9" s="372"/>
      <c r="FZM9" s="372"/>
      <c r="FZN9" s="372"/>
      <c r="FZO9" s="372"/>
      <c r="FZP9" s="372"/>
      <c r="FZQ9" s="372"/>
      <c r="FZR9" s="372"/>
      <c r="FZS9" s="372"/>
      <c r="FZT9" s="372"/>
      <c r="FZU9" s="372"/>
      <c r="FZV9" s="372"/>
      <c r="FZW9" s="372"/>
      <c r="FZX9" s="372"/>
      <c r="FZY9" s="372"/>
      <c r="FZZ9" s="372"/>
      <c r="GAA9" s="372"/>
      <c r="GAB9" s="372"/>
      <c r="GAC9" s="372"/>
      <c r="GAD9" s="372"/>
      <c r="GAE9" s="372"/>
      <c r="GAF9" s="372"/>
      <c r="GAG9" s="372"/>
      <c r="GAH9" s="372"/>
      <c r="GAI9" s="372"/>
      <c r="GAJ9" s="372"/>
      <c r="GAK9" s="372"/>
      <c r="GAL9" s="372"/>
      <c r="GAM9" s="372"/>
      <c r="GAN9" s="372"/>
      <c r="GAO9" s="372"/>
      <c r="GAP9" s="372"/>
      <c r="GAQ9" s="372"/>
      <c r="GAR9" s="372"/>
      <c r="GAS9" s="372"/>
      <c r="GAT9" s="372"/>
      <c r="GAU9" s="372"/>
      <c r="GAV9" s="372"/>
      <c r="GAW9" s="372"/>
      <c r="GAX9" s="372"/>
      <c r="GAY9" s="372"/>
      <c r="GAZ9" s="372"/>
      <c r="GBA9" s="372"/>
      <c r="GBB9" s="372"/>
      <c r="GBC9" s="372"/>
      <c r="GBD9" s="372"/>
      <c r="GBE9" s="372"/>
      <c r="GBF9" s="372"/>
      <c r="GBG9" s="372"/>
      <c r="GBH9" s="372"/>
      <c r="GBI9" s="372"/>
      <c r="GBJ9" s="372"/>
      <c r="GBK9" s="372"/>
      <c r="GBL9" s="372"/>
      <c r="GBM9" s="372"/>
      <c r="GBN9" s="372"/>
      <c r="GBO9" s="372"/>
      <c r="GBP9" s="372"/>
      <c r="GBQ9" s="372"/>
      <c r="GBR9" s="372"/>
      <c r="GBS9" s="372"/>
      <c r="GBT9" s="372"/>
      <c r="GBU9" s="372"/>
      <c r="GBV9" s="372"/>
      <c r="GBW9" s="372"/>
      <c r="GBX9" s="372"/>
      <c r="GBY9" s="372"/>
      <c r="GBZ9" s="372"/>
      <c r="GCA9" s="372"/>
      <c r="GCB9" s="372"/>
      <c r="GCC9" s="372"/>
      <c r="GCD9" s="372"/>
      <c r="GCE9" s="372"/>
      <c r="GCF9" s="372"/>
      <c r="GCG9" s="372"/>
      <c r="GCH9" s="372"/>
      <c r="GCI9" s="372"/>
      <c r="GCJ9" s="372"/>
      <c r="GCK9" s="372"/>
      <c r="GCL9" s="372"/>
      <c r="GCM9" s="372"/>
      <c r="GCN9" s="372"/>
      <c r="GCO9" s="372"/>
      <c r="GCP9" s="372"/>
      <c r="GCQ9" s="372"/>
      <c r="GCR9" s="372"/>
      <c r="GCS9" s="372"/>
      <c r="GCT9" s="372"/>
      <c r="GCU9" s="372"/>
      <c r="GCV9" s="372"/>
      <c r="GCW9" s="372"/>
      <c r="GCX9" s="372"/>
      <c r="GCY9" s="372"/>
      <c r="GCZ9" s="372"/>
      <c r="GDA9" s="372"/>
      <c r="GDB9" s="372"/>
      <c r="GDC9" s="372"/>
      <c r="GDD9" s="372"/>
      <c r="GDE9" s="372"/>
      <c r="GDF9" s="372"/>
      <c r="GDG9" s="372"/>
      <c r="GDH9" s="372"/>
      <c r="GDI9" s="372"/>
      <c r="GDJ9" s="372"/>
      <c r="GDK9" s="372"/>
      <c r="GDL9" s="372"/>
      <c r="GDM9" s="372"/>
      <c r="GDN9" s="372"/>
      <c r="GDO9" s="372"/>
      <c r="GDP9" s="372"/>
      <c r="GDQ9" s="372"/>
      <c r="GDR9" s="372"/>
      <c r="GDS9" s="372"/>
      <c r="GDT9" s="372"/>
      <c r="GDU9" s="372"/>
      <c r="GDV9" s="372"/>
      <c r="GDW9" s="372"/>
      <c r="GDX9" s="372"/>
      <c r="GDY9" s="372"/>
      <c r="GDZ9" s="372"/>
      <c r="GEA9" s="372"/>
      <c r="GEB9" s="372"/>
      <c r="GEC9" s="372"/>
      <c r="GED9" s="372"/>
      <c r="GEE9" s="372"/>
      <c r="GEF9" s="372"/>
      <c r="GEG9" s="372"/>
      <c r="GEH9" s="372"/>
      <c r="GEI9" s="372"/>
      <c r="GEJ9" s="372"/>
      <c r="GEK9" s="372"/>
      <c r="GEL9" s="372"/>
      <c r="GEM9" s="372"/>
      <c r="GEN9" s="372"/>
      <c r="GEO9" s="372"/>
      <c r="GEP9" s="372"/>
      <c r="GEQ9" s="372"/>
      <c r="GER9" s="372"/>
      <c r="GES9" s="372"/>
      <c r="GET9" s="372"/>
      <c r="GEU9" s="372"/>
      <c r="GEV9" s="372"/>
      <c r="GEW9" s="372"/>
      <c r="GEX9" s="372"/>
      <c r="GEY9" s="372"/>
      <c r="GEZ9" s="372"/>
      <c r="GFA9" s="372"/>
      <c r="GFB9" s="372"/>
      <c r="GFC9" s="372"/>
      <c r="GFD9" s="372"/>
      <c r="GFE9" s="372"/>
      <c r="GFF9" s="372"/>
      <c r="GFG9" s="372"/>
      <c r="GFH9" s="372"/>
      <c r="GFI9" s="372"/>
      <c r="GFJ9" s="372"/>
      <c r="GFK9" s="372"/>
      <c r="GFL9" s="372"/>
      <c r="GFM9" s="372"/>
      <c r="GFN9" s="372"/>
      <c r="GFO9" s="372"/>
      <c r="GFP9" s="372"/>
      <c r="GFQ9" s="372"/>
      <c r="GFR9" s="372"/>
      <c r="GFS9" s="372"/>
      <c r="GFT9" s="372"/>
      <c r="GFU9" s="372"/>
      <c r="GFV9" s="372"/>
      <c r="GFW9" s="372"/>
      <c r="GFX9" s="372"/>
      <c r="GFY9" s="372"/>
      <c r="GFZ9" s="372"/>
      <c r="GGA9" s="372"/>
      <c r="GGB9" s="372"/>
      <c r="GGC9" s="372"/>
      <c r="GGD9" s="372"/>
      <c r="GGE9" s="372"/>
      <c r="GGF9" s="372"/>
      <c r="GGG9" s="372"/>
      <c r="GGH9" s="372"/>
      <c r="GGI9" s="372"/>
      <c r="GGJ9" s="372"/>
      <c r="GGK9" s="372"/>
      <c r="GGL9" s="372"/>
      <c r="GGM9" s="372"/>
      <c r="GGN9" s="372"/>
      <c r="GGO9" s="372"/>
      <c r="GGP9" s="372"/>
      <c r="GGQ9" s="372"/>
      <c r="GGR9" s="372"/>
      <c r="GGS9" s="372"/>
      <c r="GGT9" s="372"/>
      <c r="GGU9" s="372"/>
      <c r="GGV9" s="372"/>
      <c r="GGW9" s="372"/>
      <c r="GGX9" s="372"/>
      <c r="GGY9" s="372"/>
      <c r="GGZ9" s="372"/>
      <c r="GHA9" s="372"/>
      <c r="GHB9" s="372"/>
      <c r="GHC9" s="372"/>
      <c r="GHD9" s="372"/>
      <c r="GHE9" s="372"/>
      <c r="GHF9" s="372"/>
      <c r="GHG9" s="372"/>
      <c r="GHH9" s="372"/>
      <c r="GHI9" s="372"/>
      <c r="GHJ9" s="372"/>
      <c r="GHK9" s="372"/>
      <c r="GHL9" s="372"/>
      <c r="GHM9" s="372"/>
      <c r="GHN9" s="372"/>
      <c r="GHO9" s="372"/>
      <c r="GHP9" s="372"/>
      <c r="GHQ9" s="372"/>
      <c r="GHR9" s="372"/>
      <c r="GHS9" s="372"/>
      <c r="GHT9" s="372"/>
      <c r="GHU9" s="372"/>
      <c r="GHV9" s="372"/>
      <c r="GHW9" s="372"/>
      <c r="GHX9" s="372"/>
      <c r="GHY9" s="372"/>
      <c r="GHZ9" s="372"/>
      <c r="GIA9" s="372"/>
      <c r="GIB9" s="372"/>
      <c r="GIC9" s="372"/>
      <c r="GID9" s="372"/>
      <c r="GIE9" s="372"/>
      <c r="GIF9" s="372"/>
      <c r="GIG9" s="372"/>
      <c r="GIH9" s="372"/>
      <c r="GII9" s="372"/>
      <c r="GIJ9" s="372"/>
      <c r="GIK9" s="372"/>
      <c r="GIL9" s="372"/>
      <c r="GIM9" s="372"/>
      <c r="GIN9" s="372"/>
      <c r="GIO9" s="372"/>
      <c r="GIP9" s="372"/>
      <c r="GIQ9" s="372"/>
      <c r="GIR9" s="372"/>
      <c r="GIS9" s="372"/>
      <c r="GIT9" s="372"/>
      <c r="GIU9" s="372"/>
      <c r="GIV9" s="372"/>
      <c r="GIW9" s="372"/>
      <c r="GIX9" s="372"/>
      <c r="GIY9" s="372"/>
      <c r="GIZ9" s="372"/>
      <c r="GJA9" s="372"/>
      <c r="GJB9" s="372"/>
      <c r="GJC9" s="372"/>
      <c r="GJD9" s="372"/>
      <c r="GJE9" s="372"/>
      <c r="GJF9" s="372"/>
      <c r="GJG9" s="372"/>
      <c r="GJH9" s="372"/>
      <c r="GJI9" s="372"/>
      <c r="GJJ9" s="372"/>
      <c r="GJK9" s="372"/>
      <c r="GJL9" s="372"/>
      <c r="GJM9" s="372"/>
      <c r="GJN9" s="372"/>
      <c r="GJO9" s="372"/>
      <c r="GJP9" s="372"/>
      <c r="GJQ9" s="372"/>
      <c r="GJR9" s="372"/>
      <c r="GJS9" s="372"/>
      <c r="GJT9" s="372"/>
      <c r="GJU9" s="372"/>
      <c r="GJV9" s="372"/>
      <c r="GJW9" s="372"/>
      <c r="GJX9" s="372"/>
      <c r="GJY9" s="372"/>
      <c r="GJZ9" s="372"/>
      <c r="GKA9" s="372"/>
      <c r="GKB9" s="372"/>
      <c r="GKC9" s="372"/>
      <c r="GKD9" s="372"/>
      <c r="GKE9" s="372"/>
      <c r="GKF9" s="372"/>
      <c r="GKG9" s="372"/>
      <c r="GKH9" s="372"/>
      <c r="GKI9" s="372"/>
      <c r="GKJ9" s="372"/>
      <c r="GKK9" s="372"/>
      <c r="GKL9" s="372"/>
      <c r="GKM9" s="372"/>
      <c r="GKN9" s="372"/>
      <c r="GKO9" s="372"/>
      <c r="GKP9" s="372"/>
      <c r="GKQ9" s="372"/>
      <c r="GKR9" s="372"/>
      <c r="GKS9" s="372"/>
      <c r="GKT9" s="372"/>
      <c r="GKU9" s="372"/>
      <c r="GKV9" s="372"/>
      <c r="GKW9" s="372"/>
      <c r="GKX9" s="372"/>
      <c r="GKY9" s="372"/>
      <c r="GKZ9" s="372"/>
      <c r="GLA9" s="372"/>
      <c r="GLB9" s="372"/>
      <c r="GLC9" s="372"/>
      <c r="GLD9" s="372"/>
      <c r="GLE9" s="372"/>
      <c r="GLF9" s="372"/>
      <c r="GLG9" s="372"/>
      <c r="GLH9" s="372"/>
      <c r="GLI9" s="372"/>
      <c r="GLJ9" s="372"/>
      <c r="GLK9" s="372"/>
      <c r="GLL9" s="372"/>
      <c r="GLM9" s="372"/>
      <c r="GLN9" s="372"/>
      <c r="GLO9" s="372"/>
      <c r="GLP9" s="372"/>
      <c r="GLQ9" s="372"/>
      <c r="GLR9" s="372"/>
      <c r="GLS9" s="372"/>
      <c r="GLT9" s="372"/>
      <c r="GLU9" s="372"/>
      <c r="GLV9" s="372"/>
      <c r="GLW9" s="372"/>
      <c r="GLX9" s="372"/>
      <c r="GLY9" s="372"/>
      <c r="GLZ9" s="372"/>
      <c r="GMA9" s="372"/>
      <c r="GMB9" s="372"/>
      <c r="GMC9" s="372"/>
      <c r="GMD9" s="372"/>
      <c r="GME9" s="372"/>
      <c r="GMF9" s="372"/>
      <c r="GMG9" s="372"/>
      <c r="GMH9" s="372"/>
      <c r="GMI9" s="372"/>
      <c r="GMJ9" s="372"/>
      <c r="GMK9" s="372"/>
      <c r="GML9" s="372"/>
      <c r="GMM9" s="372"/>
      <c r="GMN9" s="372"/>
      <c r="GMO9" s="372"/>
      <c r="GMP9" s="372"/>
      <c r="GMQ9" s="372"/>
      <c r="GMR9" s="372"/>
      <c r="GMS9" s="372"/>
      <c r="GMT9" s="372"/>
      <c r="GMU9" s="372"/>
      <c r="GMV9" s="372"/>
      <c r="GMW9" s="372"/>
      <c r="GMX9" s="372"/>
      <c r="GMY9" s="372"/>
      <c r="GMZ9" s="372"/>
      <c r="GNA9" s="372"/>
      <c r="GNB9" s="372"/>
      <c r="GNC9" s="372"/>
      <c r="GND9" s="372"/>
      <c r="GNE9" s="372"/>
      <c r="GNF9" s="372"/>
      <c r="GNG9" s="372"/>
      <c r="GNH9" s="372"/>
      <c r="GNI9" s="372"/>
      <c r="GNJ9" s="372"/>
      <c r="GNK9" s="372"/>
      <c r="GNL9" s="372"/>
      <c r="GNM9" s="372"/>
      <c r="GNN9" s="372"/>
      <c r="GNO9" s="372"/>
      <c r="GNP9" s="372"/>
      <c r="GNQ9" s="372"/>
      <c r="GNR9" s="372"/>
      <c r="GNS9" s="372"/>
      <c r="GNT9" s="372"/>
      <c r="GNU9" s="372"/>
      <c r="GNV9" s="372"/>
      <c r="GNW9" s="372"/>
      <c r="GNX9" s="372"/>
      <c r="GNY9" s="372"/>
      <c r="GNZ9" s="372"/>
      <c r="GOA9" s="372"/>
      <c r="GOB9" s="372"/>
      <c r="GOC9" s="372"/>
      <c r="GOD9" s="372"/>
      <c r="GOE9" s="372"/>
      <c r="GOF9" s="372"/>
      <c r="GOG9" s="372"/>
      <c r="GOH9" s="372"/>
      <c r="GOI9" s="372"/>
      <c r="GOJ9" s="372"/>
      <c r="GOK9" s="372"/>
      <c r="GOL9" s="372"/>
      <c r="GOM9" s="372"/>
      <c r="GON9" s="372"/>
      <c r="GOO9" s="372"/>
      <c r="GOP9" s="372"/>
      <c r="GOQ9" s="372"/>
      <c r="GOR9" s="372"/>
      <c r="GOS9" s="372"/>
      <c r="GOT9" s="372"/>
      <c r="GOU9" s="372"/>
      <c r="GOV9" s="372"/>
      <c r="GOW9" s="372"/>
      <c r="GOX9" s="372"/>
      <c r="GOY9" s="372"/>
      <c r="GOZ9" s="372"/>
      <c r="GPA9" s="372"/>
      <c r="GPB9" s="372"/>
      <c r="GPC9" s="372"/>
      <c r="GPD9" s="372"/>
      <c r="GPE9" s="372"/>
      <c r="GPF9" s="372"/>
      <c r="GPG9" s="372"/>
      <c r="GPH9" s="372"/>
      <c r="GPI9" s="372"/>
      <c r="GPJ9" s="372"/>
      <c r="GPK9" s="372"/>
      <c r="GPL9" s="372"/>
      <c r="GPM9" s="372"/>
      <c r="GPN9" s="372"/>
      <c r="GPO9" s="372"/>
      <c r="GPP9" s="372"/>
      <c r="GPQ9" s="372"/>
      <c r="GPR9" s="372"/>
      <c r="GPS9" s="372"/>
      <c r="GPT9" s="372"/>
      <c r="GPU9" s="372"/>
      <c r="GPV9" s="372"/>
      <c r="GPW9" s="372"/>
      <c r="GPX9" s="372"/>
      <c r="GPY9" s="372"/>
      <c r="GPZ9" s="372"/>
      <c r="GQA9" s="372"/>
      <c r="GQB9" s="372"/>
      <c r="GQC9" s="372"/>
      <c r="GQD9" s="372"/>
      <c r="GQE9" s="372"/>
      <c r="GQF9" s="372"/>
      <c r="GQG9" s="372"/>
      <c r="GQH9" s="372"/>
      <c r="GQI9" s="372"/>
      <c r="GQJ9" s="372"/>
      <c r="GQK9" s="372"/>
      <c r="GQL9" s="372"/>
      <c r="GQM9" s="372"/>
      <c r="GQN9" s="372"/>
      <c r="GQO9" s="372"/>
      <c r="GQP9" s="372"/>
      <c r="GQQ9" s="372"/>
      <c r="GQR9" s="372"/>
      <c r="GQS9" s="372"/>
      <c r="GQT9" s="372"/>
      <c r="GQU9" s="372"/>
      <c r="GQV9" s="372"/>
      <c r="GQW9" s="372"/>
      <c r="GQX9" s="372"/>
      <c r="GQY9" s="372"/>
      <c r="GQZ9" s="372"/>
      <c r="GRA9" s="372"/>
      <c r="GRB9" s="372"/>
      <c r="GRC9" s="372"/>
      <c r="GRD9" s="372"/>
      <c r="GRE9" s="372"/>
      <c r="GRF9" s="372"/>
      <c r="GRG9" s="372"/>
      <c r="GRH9" s="372"/>
      <c r="GRI9" s="372"/>
      <c r="GRJ9" s="372"/>
      <c r="GRK9" s="372"/>
      <c r="GRL9" s="372"/>
      <c r="GRM9" s="372"/>
      <c r="GRN9" s="372"/>
      <c r="GRO9" s="372"/>
      <c r="GRP9" s="372"/>
      <c r="GRQ9" s="372"/>
      <c r="GRR9" s="372"/>
      <c r="GRS9" s="372"/>
      <c r="GRT9" s="372"/>
      <c r="GRU9" s="372"/>
      <c r="GRV9" s="372"/>
      <c r="GRW9" s="372"/>
      <c r="GRX9" s="372"/>
      <c r="GRY9" s="372"/>
      <c r="GRZ9" s="372"/>
      <c r="GSA9" s="372"/>
      <c r="GSB9" s="372"/>
      <c r="GSC9" s="372"/>
      <c r="GSD9" s="372"/>
      <c r="GSE9" s="372"/>
      <c r="GSF9" s="372"/>
      <c r="GSG9" s="372"/>
      <c r="GSH9" s="372"/>
      <c r="GSI9" s="372"/>
      <c r="GSJ9" s="372"/>
      <c r="GSK9" s="372"/>
      <c r="GSL9" s="372"/>
      <c r="GSM9" s="372"/>
      <c r="GSN9" s="372"/>
      <c r="GSO9" s="372"/>
      <c r="GSP9" s="372"/>
      <c r="GSQ9" s="372"/>
      <c r="GSR9" s="372"/>
      <c r="GSS9" s="372"/>
      <c r="GST9" s="372"/>
      <c r="GSU9" s="372"/>
      <c r="GSV9" s="372"/>
      <c r="GSW9" s="372"/>
      <c r="GSX9" s="372"/>
      <c r="GSY9" s="372"/>
      <c r="GSZ9" s="372"/>
      <c r="GTA9" s="372"/>
      <c r="GTB9" s="372"/>
      <c r="GTC9" s="372"/>
      <c r="GTD9" s="372"/>
      <c r="GTE9" s="372"/>
      <c r="GTF9" s="372"/>
      <c r="GTG9" s="372"/>
      <c r="GTH9" s="372"/>
      <c r="GTI9" s="372"/>
      <c r="GTJ9" s="372"/>
      <c r="GTK9" s="372"/>
      <c r="GTL9" s="372"/>
      <c r="GTM9" s="372"/>
      <c r="GTN9" s="372"/>
      <c r="GTO9" s="372"/>
      <c r="GTP9" s="372"/>
      <c r="GTQ9" s="372"/>
      <c r="GTR9" s="372"/>
      <c r="GTS9" s="372"/>
      <c r="GTT9" s="372"/>
      <c r="GTU9" s="372"/>
      <c r="GTV9" s="372"/>
      <c r="GTW9" s="372"/>
      <c r="GTX9" s="372"/>
      <c r="GTY9" s="372"/>
      <c r="GTZ9" s="372"/>
      <c r="GUA9" s="372"/>
      <c r="GUB9" s="372"/>
      <c r="GUC9" s="372"/>
      <c r="GUD9" s="372"/>
      <c r="GUE9" s="372"/>
      <c r="GUF9" s="372"/>
      <c r="GUG9" s="372"/>
      <c r="GUH9" s="372"/>
      <c r="GUI9" s="372"/>
      <c r="GUJ9" s="372"/>
      <c r="GUK9" s="372"/>
      <c r="GUL9" s="372"/>
      <c r="GUM9" s="372"/>
      <c r="GUN9" s="372"/>
      <c r="GUO9" s="372"/>
      <c r="GUP9" s="372"/>
      <c r="GUQ9" s="372"/>
      <c r="GUR9" s="372"/>
      <c r="GUS9" s="372"/>
      <c r="GUT9" s="372"/>
      <c r="GUU9" s="372"/>
      <c r="GUV9" s="372"/>
      <c r="GUW9" s="372"/>
      <c r="GUX9" s="372"/>
      <c r="GUY9" s="372"/>
      <c r="GUZ9" s="372"/>
      <c r="GVA9" s="372"/>
      <c r="GVB9" s="372"/>
      <c r="GVC9" s="372"/>
      <c r="GVD9" s="372"/>
      <c r="GVE9" s="372"/>
      <c r="GVF9" s="372"/>
      <c r="GVG9" s="372"/>
      <c r="GVH9" s="372"/>
      <c r="GVI9" s="372"/>
      <c r="GVJ9" s="372"/>
      <c r="GVK9" s="372"/>
      <c r="GVL9" s="372"/>
      <c r="GVM9" s="372"/>
      <c r="GVN9" s="372"/>
      <c r="GVO9" s="372"/>
      <c r="GVP9" s="372"/>
      <c r="GVQ9" s="372"/>
      <c r="GVR9" s="372"/>
      <c r="GVS9" s="372"/>
      <c r="GVT9" s="372"/>
      <c r="GVU9" s="372"/>
      <c r="GVV9" s="372"/>
      <c r="GVW9" s="372"/>
      <c r="GVX9" s="372"/>
      <c r="GVY9" s="372"/>
      <c r="GVZ9" s="372"/>
      <c r="GWA9" s="372"/>
      <c r="GWB9" s="372"/>
      <c r="GWC9" s="372"/>
      <c r="GWD9" s="372"/>
      <c r="GWE9" s="372"/>
      <c r="GWF9" s="372"/>
      <c r="GWG9" s="372"/>
      <c r="GWH9" s="372"/>
      <c r="GWI9" s="372"/>
      <c r="GWJ9" s="372"/>
      <c r="GWK9" s="372"/>
      <c r="GWL9" s="372"/>
      <c r="GWM9" s="372"/>
      <c r="GWN9" s="372"/>
      <c r="GWO9" s="372"/>
      <c r="GWP9" s="372"/>
      <c r="GWQ9" s="372"/>
      <c r="GWR9" s="372"/>
      <c r="GWS9" s="372"/>
      <c r="GWT9" s="372"/>
      <c r="GWU9" s="372"/>
      <c r="GWV9" s="372"/>
      <c r="GWW9" s="372"/>
      <c r="GWX9" s="372"/>
      <c r="GWY9" s="372"/>
      <c r="GWZ9" s="372"/>
      <c r="GXA9" s="372"/>
      <c r="GXB9" s="372"/>
      <c r="GXC9" s="372"/>
      <c r="GXD9" s="372"/>
      <c r="GXE9" s="372"/>
      <c r="GXF9" s="372"/>
      <c r="GXG9" s="372"/>
      <c r="GXH9" s="372"/>
      <c r="GXI9" s="372"/>
      <c r="GXJ9" s="372"/>
      <c r="GXK9" s="372"/>
      <c r="GXL9" s="372"/>
      <c r="GXM9" s="372"/>
      <c r="GXN9" s="372"/>
      <c r="GXO9" s="372"/>
      <c r="GXP9" s="372"/>
      <c r="GXQ9" s="372"/>
      <c r="GXR9" s="372"/>
      <c r="GXS9" s="372"/>
      <c r="GXT9" s="372"/>
      <c r="GXU9" s="372"/>
      <c r="GXV9" s="372"/>
      <c r="GXW9" s="372"/>
      <c r="GXX9" s="372"/>
      <c r="GXY9" s="372"/>
      <c r="GXZ9" s="372"/>
      <c r="GYA9" s="372"/>
      <c r="GYB9" s="372"/>
      <c r="GYC9" s="372"/>
      <c r="GYD9" s="372"/>
      <c r="GYE9" s="372"/>
      <c r="GYF9" s="372"/>
      <c r="GYG9" s="372"/>
      <c r="GYH9" s="372"/>
      <c r="GYI9" s="372"/>
      <c r="GYJ9" s="372"/>
      <c r="GYK9" s="372"/>
      <c r="GYL9" s="372"/>
      <c r="GYM9" s="372"/>
      <c r="GYN9" s="372"/>
      <c r="GYO9" s="372"/>
      <c r="GYP9" s="372"/>
      <c r="GYQ9" s="372"/>
      <c r="GYR9" s="372"/>
      <c r="GYS9" s="372"/>
      <c r="GYT9" s="372"/>
      <c r="GYU9" s="372"/>
      <c r="GYV9" s="372"/>
      <c r="GYW9" s="372"/>
      <c r="GYX9" s="372"/>
      <c r="GYY9" s="372"/>
      <c r="GYZ9" s="372"/>
      <c r="GZA9" s="372"/>
      <c r="GZB9" s="372"/>
      <c r="GZC9" s="372"/>
      <c r="GZD9" s="372"/>
      <c r="GZE9" s="372"/>
      <c r="GZF9" s="372"/>
      <c r="GZG9" s="372"/>
      <c r="GZH9" s="372"/>
      <c r="GZI9" s="372"/>
      <c r="GZJ9" s="372"/>
      <c r="GZK9" s="372"/>
      <c r="GZL9" s="372"/>
      <c r="GZM9" s="372"/>
      <c r="GZN9" s="372"/>
      <c r="GZO9" s="372"/>
      <c r="GZP9" s="372"/>
      <c r="GZQ9" s="372"/>
      <c r="GZR9" s="372"/>
      <c r="GZS9" s="372"/>
      <c r="GZT9" s="372"/>
      <c r="GZU9" s="372"/>
      <c r="GZV9" s="372"/>
      <c r="GZW9" s="372"/>
      <c r="GZX9" s="372"/>
      <c r="GZY9" s="372"/>
      <c r="GZZ9" s="372"/>
      <c r="HAA9" s="372"/>
      <c r="HAB9" s="372"/>
      <c r="HAC9" s="372"/>
      <c r="HAD9" s="372"/>
      <c r="HAE9" s="372"/>
      <c r="HAF9" s="372"/>
      <c r="HAG9" s="372"/>
      <c r="HAH9" s="372"/>
      <c r="HAI9" s="372"/>
      <c r="HAJ9" s="372"/>
      <c r="HAK9" s="372"/>
      <c r="HAL9" s="372"/>
      <c r="HAM9" s="372"/>
      <c r="HAN9" s="372"/>
      <c r="HAO9" s="372"/>
      <c r="HAP9" s="372"/>
      <c r="HAQ9" s="372"/>
      <c r="HAR9" s="372"/>
      <c r="HAS9" s="372"/>
      <c r="HAT9" s="372"/>
      <c r="HAU9" s="372"/>
      <c r="HAV9" s="372"/>
      <c r="HAW9" s="372"/>
      <c r="HAX9" s="372"/>
      <c r="HAY9" s="372"/>
      <c r="HAZ9" s="372"/>
      <c r="HBA9" s="372"/>
      <c r="HBB9" s="372"/>
      <c r="HBC9" s="372"/>
      <c r="HBD9" s="372"/>
      <c r="HBE9" s="372"/>
      <c r="HBF9" s="372"/>
      <c r="HBG9" s="372"/>
      <c r="HBH9" s="372"/>
      <c r="HBI9" s="372"/>
      <c r="HBJ9" s="372"/>
      <c r="HBK9" s="372"/>
      <c r="HBL9" s="372"/>
      <c r="HBM9" s="372"/>
      <c r="HBN9" s="372"/>
      <c r="HBO9" s="372"/>
      <c r="HBP9" s="372"/>
      <c r="HBQ9" s="372"/>
      <c r="HBR9" s="372"/>
      <c r="HBS9" s="372"/>
      <c r="HBT9" s="372"/>
      <c r="HBU9" s="372"/>
      <c r="HBV9" s="372"/>
      <c r="HBW9" s="372"/>
      <c r="HBX9" s="372"/>
      <c r="HBY9" s="372"/>
      <c r="HBZ9" s="372"/>
      <c r="HCA9" s="372"/>
      <c r="HCB9" s="372"/>
      <c r="HCC9" s="372"/>
      <c r="HCD9" s="372"/>
      <c r="HCE9" s="372"/>
      <c r="HCF9" s="372"/>
      <c r="HCG9" s="372"/>
      <c r="HCH9" s="372"/>
      <c r="HCI9" s="372"/>
      <c r="HCJ9" s="372"/>
      <c r="HCK9" s="372"/>
      <c r="HCL9" s="372"/>
      <c r="HCM9" s="372"/>
      <c r="HCN9" s="372"/>
      <c r="HCO9" s="372"/>
      <c r="HCP9" s="372"/>
      <c r="HCQ9" s="372"/>
      <c r="HCR9" s="372"/>
      <c r="HCS9" s="372"/>
      <c r="HCT9" s="372"/>
      <c r="HCU9" s="372"/>
      <c r="HCV9" s="372"/>
      <c r="HCW9" s="372"/>
      <c r="HCX9" s="372"/>
      <c r="HCY9" s="372"/>
      <c r="HCZ9" s="372"/>
      <c r="HDA9" s="372"/>
      <c r="HDB9" s="372"/>
      <c r="HDC9" s="372"/>
      <c r="HDD9" s="372"/>
      <c r="HDE9" s="372"/>
      <c r="HDF9" s="372"/>
      <c r="HDG9" s="372"/>
      <c r="HDH9" s="372"/>
      <c r="HDI9" s="372"/>
      <c r="HDJ9" s="372"/>
      <c r="HDK9" s="372"/>
      <c r="HDL9" s="372"/>
      <c r="HDM9" s="372"/>
      <c r="HDN9" s="372"/>
      <c r="HDO9" s="372"/>
      <c r="HDP9" s="372"/>
      <c r="HDQ9" s="372"/>
      <c r="HDR9" s="372"/>
      <c r="HDS9" s="372"/>
      <c r="HDT9" s="372"/>
      <c r="HDU9" s="372"/>
      <c r="HDV9" s="372"/>
      <c r="HDW9" s="372"/>
      <c r="HDX9" s="372"/>
      <c r="HDY9" s="372"/>
      <c r="HDZ9" s="372"/>
      <c r="HEA9" s="372"/>
      <c r="HEB9" s="372"/>
      <c r="HEC9" s="372"/>
      <c r="HED9" s="372"/>
      <c r="HEE9" s="372"/>
      <c r="HEF9" s="372"/>
      <c r="HEG9" s="372"/>
      <c r="HEH9" s="372"/>
      <c r="HEI9" s="372"/>
      <c r="HEJ9" s="372"/>
      <c r="HEK9" s="372"/>
      <c r="HEL9" s="372"/>
      <c r="HEM9" s="372"/>
      <c r="HEN9" s="372"/>
      <c r="HEO9" s="372"/>
      <c r="HEP9" s="372"/>
      <c r="HEQ9" s="372"/>
      <c r="HER9" s="372"/>
      <c r="HES9" s="372"/>
      <c r="HET9" s="372"/>
      <c r="HEU9" s="372"/>
      <c r="HEV9" s="372"/>
      <c r="HEW9" s="372"/>
      <c r="HEX9" s="372"/>
      <c r="HEY9" s="372"/>
      <c r="HEZ9" s="372"/>
      <c r="HFA9" s="372"/>
      <c r="HFB9" s="372"/>
      <c r="HFC9" s="372"/>
      <c r="HFD9" s="372"/>
      <c r="HFE9" s="372"/>
      <c r="HFF9" s="372"/>
      <c r="HFG9" s="372"/>
      <c r="HFH9" s="372"/>
      <c r="HFI9" s="372"/>
      <c r="HFJ9" s="372"/>
      <c r="HFK9" s="372"/>
      <c r="HFL9" s="372"/>
      <c r="HFM9" s="372"/>
      <c r="HFN9" s="372"/>
      <c r="HFO9" s="372"/>
      <c r="HFP9" s="372"/>
      <c r="HFQ9" s="372"/>
      <c r="HFR9" s="372"/>
      <c r="HFS9" s="372"/>
      <c r="HFT9" s="372"/>
      <c r="HFU9" s="372"/>
      <c r="HFV9" s="372"/>
      <c r="HFW9" s="372"/>
      <c r="HFX9" s="372"/>
      <c r="HFY9" s="372"/>
      <c r="HFZ9" s="372"/>
      <c r="HGA9" s="372"/>
      <c r="HGB9" s="372"/>
      <c r="HGC9" s="372"/>
      <c r="HGD9" s="372"/>
      <c r="HGE9" s="372"/>
      <c r="HGF9" s="372"/>
      <c r="HGG9" s="372"/>
      <c r="HGH9" s="372"/>
      <c r="HGI9" s="372"/>
      <c r="HGJ9" s="372"/>
      <c r="HGK9" s="372"/>
      <c r="HGL9" s="372"/>
      <c r="HGM9" s="372"/>
      <c r="HGN9" s="372"/>
      <c r="HGO9" s="372"/>
      <c r="HGP9" s="372"/>
      <c r="HGQ9" s="372"/>
      <c r="HGR9" s="372"/>
      <c r="HGS9" s="372"/>
      <c r="HGT9" s="372"/>
      <c r="HGU9" s="372"/>
      <c r="HGV9" s="372"/>
      <c r="HGW9" s="372"/>
      <c r="HGX9" s="372"/>
      <c r="HGY9" s="372"/>
      <c r="HGZ9" s="372"/>
      <c r="HHA9" s="372"/>
      <c r="HHB9" s="372"/>
      <c r="HHC9" s="372"/>
      <c r="HHD9" s="372"/>
      <c r="HHE9" s="372"/>
      <c r="HHF9" s="372"/>
      <c r="HHG9" s="372"/>
      <c r="HHH9" s="372"/>
      <c r="HHI9" s="372"/>
      <c r="HHJ9" s="372"/>
      <c r="HHK9" s="372"/>
      <c r="HHL9" s="372"/>
      <c r="HHM9" s="372"/>
      <c r="HHN9" s="372"/>
      <c r="HHO9" s="372"/>
      <c r="HHP9" s="372"/>
      <c r="HHQ9" s="372"/>
      <c r="HHR9" s="372"/>
      <c r="HHS9" s="372"/>
      <c r="HHT9" s="372"/>
      <c r="HHU9" s="372"/>
      <c r="HHV9" s="372"/>
      <c r="HHW9" s="372"/>
      <c r="HHX9" s="372"/>
      <c r="HHY9" s="372"/>
      <c r="HHZ9" s="372"/>
      <c r="HIA9" s="372"/>
      <c r="HIB9" s="372"/>
      <c r="HIC9" s="372"/>
      <c r="HID9" s="372"/>
      <c r="HIE9" s="372"/>
      <c r="HIF9" s="372"/>
      <c r="HIG9" s="372"/>
      <c r="HIH9" s="372"/>
      <c r="HII9" s="372"/>
      <c r="HIJ9" s="372"/>
      <c r="HIK9" s="372"/>
      <c r="HIL9" s="372"/>
      <c r="HIM9" s="372"/>
      <c r="HIN9" s="372"/>
      <c r="HIO9" s="372"/>
      <c r="HIP9" s="372"/>
      <c r="HIQ9" s="372"/>
      <c r="HIR9" s="372"/>
      <c r="HIS9" s="372"/>
      <c r="HIT9" s="372"/>
      <c r="HIU9" s="372"/>
      <c r="HIV9" s="372"/>
      <c r="HIW9" s="372"/>
      <c r="HIX9" s="372"/>
      <c r="HIY9" s="372"/>
      <c r="HIZ9" s="372"/>
      <c r="HJA9" s="372"/>
      <c r="HJB9" s="372"/>
      <c r="HJC9" s="372"/>
      <c r="HJD9" s="372"/>
      <c r="HJE9" s="372"/>
      <c r="HJF9" s="372"/>
      <c r="HJG9" s="372"/>
      <c r="HJH9" s="372"/>
      <c r="HJI9" s="372"/>
      <c r="HJJ9" s="372"/>
      <c r="HJK9" s="372"/>
      <c r="HJL9" s="372"/>
      <c r="HJM9" s="372"/>
      <c r="HJN9" s="372"/>
      <c r="HJO9" s="372"/>
      <c r="HJP9" s="372"/>
      <c r="HJQ9" s="372"/>
      <c r="HJR9" s="372"/>
      <c r="HJS9" s="372"/>
      <c r="HJT9" s="372"/>
      <c r="HJU9" s="372"/>
      <c r="HJV9" s="372"/>
      <c r="HJW9" s="372"/>
      <c r="HJX9" s="372"/>
      <c r="HJY9" s="372"/>
      <c r="HJZ9" s="372"/>
      <c r="HKA9" s="372"/>
      <c r="HKB9" s="372"/>
      <c r="HKC9" s="372"/>
      <c r="HKD9" s="372"/>
      <c r="HKE9" s="372"/>
      <c r="HKF9" s="372"/>
      <c r="HKG9" s="372"/>
      <c r="HKH9" s="372"/>
      <c r="HKI9" s="372"/>
      <c r="HKJ9" s="372"/>
      <c r="HKK9" s="372"/>
      <c r="HKL9" s="372"/>
      <c r="HKM9" s="372"/>
      <c r="HKN9" s="372"/>
      <c r="HKO9" s="372"/>
      <c r="HKP9" s="372"/>
      <c r="HKQ9" s="372"/>
      <c r="HKR9" s="372"/>
      <c r="HKS9" s="372"/>
      <c r="HKT9" s="372"/>
      <c r="HKU9" s="372"/>
      <c r="HKV9" s="372"/>
      <c r="HKW9" s="372"/>
      <c r="HKX9" s="372"/>
      <c r="HKY9" s="372"/>
      <c r="HKZ9" s="372"/>
      <c r="HLA9" s="372"/>
      <c r="HLB9" s="372"/>
      <c r="HLC9" s="372"/>
      <c r="HLD9" s="372"/>
      <c r="HLE9" s="372"/>
      <c r="HLF9" s="372"/>
      <c r="HLG9" s="372"/>
      <c r="HLH9" s="372"/>
      <c r="HLI9" s="372"/>
      <c r="HLJ9" s="372"/>
      <c r="HLK9" s="372"/>
      <c r="HLL9" s="372"/>
      <c r="HLM9" s="372"/>
      <c r="HLN9" s="372"/>
      <c r="HLO9" s="372"/>
      <c r="HLP9" s="372"/>
      <c r="HLQ9" s="372"/>
      <c r="HLR9" s="372"/>
      <c r="HLS9" s="372"/>
      <c r="HLT9" s="372"/>
      <c r="HLU9" s="372"/>
      <c r="HLV9" s="372"/>
      <c r="HLW9" s="372"/>
      <c r="HLX9" s="372"/>
      <c r="HLY9" s="372"/>
      <c r="HLZ9" s="372"/>
      <c r="HMA9" s="372"/>
      <c r="HMB9" s="372"/>
      <c r="HMC9" s="372"/>
      <c r="HMD9" s="372"/>
      <c r="HME9" s="372"/>
      <c r="HMF9" s="372"/>
      <c r="HMG9" s="372"/>
      <c r="HMH9" s="372"/>
      <c r="HMI9" s="372"/>
      <c r="HMJ9" s="372"/>
      <c r="HMK9" s="372"/>
      <c r="HML9" s="372"/>
      <c r="HMM9" s="372"/>
      <c r="HMN9" s="372"/>
      <c r="HMO9" s="372"/>
      <c r="HMP9" s="372"/>
      <c r="HMQ9" s="372"/>
      <c r="HMR9" s="372"/>
      <c r="HMS9" s="372"/>
      <c r="HMT9" s="372"/>
      <c r="HMU9" s="372"/>
      <c r="HMV9" s="372"/>
      <c r="HMW9" s="372"/>
      <c r="HMX9" s="372"/>
      <c r="HMY9" s="372"/>
      <c r="HMZ9" s="372"/>
      <c r="HNA9" s="372"/>
      <c r="HNB9" s="372"/>
      <c r="HNC9" s="372"/>
      <c r="HND9" s="372"/>
      <c r="HNE9" s="372"/>
      <c r="HNF9" s="372"/>
      <c r="HNG9" s="372"/>
      <c r="HNH9" s="372"/>
      <c r="HNI9" s="372"/>
      <c r="HNJ9" s="372"/>
      <c r="HNK9" s="372"/>
      <c r="HNL9" s="372"/>
      <c r="HNM9" s="372"/>
      <c r="HNN9" s="372"/>
      <c r="HNO9" s="372"/>
      <c r="HNP9" s="372"/>
      <c r="HNQ9" s="372"/>
      <c r="HNR9" s="372"/>
      <c r="HNS9" s="372"/>
      <c r="HNT9" s="372"/>
      <c r="HNU9" s="372"/>
      <c r="HNV9" s="372"/>
      <c r="HNW9" s="372"/>
      <c r="HNX9" s="372"/>
      <c r="HNY9" s="372"/>
      <c r="HNZ9" s="372"/>
      <c r="HOA9" s="372"/>
      <c r="HOB9" s="372"/>
      <c r="HOC9" s="372"/>
      <c r="HOD9" s="372"/>
      <c r="HOE9" s="372"/>
      <c r="HOF9" s="372"/>
      <c r="HOG9" s="372"/>
      <c r="HOH9" s="372"/>
      <c r="HOI9" s="372"/>
      <c r="HOJ9" s="372"/>
      <c r="HOK9" s="372"/>
      <c r="HOL9" s="372"/>
      <c r="HOM9" s="372"/>
      <c r="HON9" s="372"/>
      <c r="HOO9" s="372"/>
      <c r="HOP9" s="372"/>
      <c r="HOQ9" s="372"/>
      <c r="HOR9" s="372"/>
      <c r="HOS9" s="372"/>
      <c r="HOT9" s="372"/>
      <c r="HOU9" s="372"/>
      <c r="HOV9" s="372"/>
      <c r="HOW9" s="372"/>
      <c r="HOX9" s="372"/>
      <c r="HOY9" s="372"/>
      <c r="HOZ9" s="372"/>
      <c r="HPA9" s="372"/>
      <c r="HPB9" s="372"/>
      <c r="HPC9" s="372"/>
      <c r="HPD9" s="372"/>
      <c r="HPE9" s="372"/>
      <c r="HPF9" s="372"/>
      <c r="HPG9" s="372"/>
      <c r="HPH9" s="372"/>
      <c r="HPI9" s="372"/>
      <c r="HPJ9" s="372"/>
      <c r="HPK9" s="372"/>
      <c r="HPL9" s="372"/>
      <c r="HPM9" s="372"/>
      <c r="HPN9" s="372"/>
      <c r="HPO9" s="372"/>
      <c r="HPP9" s="372"/>
      <c r="HPQ9" s="372"/>
      <c r="HPR9" s="372"/>
      <c r="HPS9" s="372"/>
      <c r="HPT9" s="372"/>
      <c r="HPU9" s="372"/>
      <c r="HPV9" s="372"/>
      <c r="HPW9" s="372"/>
      <c r="HPX9" s="372"/>
      <c r="HPY9" s="372"/>
      <c r="HPZ9" s="372"/>
      <c r="HQA9" s="372"/>
      <c r="HQB9" s="372"/>
      <c r="HQC9" s="372"/>
      <c r="HQD9" s="372"/>
      <c r="HQE9" s="372"/>
      <c r="HQF9" s="372"/>
      <c r="HQG9" s="372"/>
      <c r="HQH9" s="372"/>
      <c r="HQI9" s="372"/>
      <c r="HQJ9" s="372"/>
      <c r="HQK9" s="372"/>
      <c r="HQL9" s="372"/>
      <c r="HQM9" s="372"/>
      <c r="HQN9" s="372"/>
      <c r="HQO9" s="372"/>
      <c r="HQP9" s="372"/>
      <c r="HQQ9" s="372"/>
      <c r="HQR9" s="372"/>
      <c r="HQS9" s="372"/>
      <c r="HQT9" s="372"/>
      <c r="HQU9" s="372"/>
      <c r="HQV9" s="372"/>
      <c r="HQW9" s="372"/>
      <c r="HQX9" s="372"/>
      <c r="HQY9" s="372"/>
      <c r="HQZ9" s="372"/>
      <c r="HRA9" s="372"/>
      <c r="HRB9" s="372"/>
      <c r="HRC9" s="372"/>
      <c r="HRD9" s="372"/>
      <c r="HRE9" s="372"/>
      <c r="HRF9" s="372"/>
      <c r="HRG9" s="372"/>
      <c r="HRH9" s="372"/>
      <c r="HRI9" s="372"/>
      <c r="HRJ9" s="372"/>
      <c r="HRK9" s="372"/>
      <c r="HRL9" s="372"/>
      <c r="HRM9" s="372"/>
      <c r="HRN9" s="372"/>
      <c r="HRO9" s="372"/>
      <c r="HRP9" s="372"/>
      <c r="HRQ9" s="372"/>
      <c r="HRR9" s="372"/>
      <c r="HRS9" s="372"/>
      <c r="HRT9" s="372"/>
      <c r="HRU9" s="372"/>
      <c r="HRV9" s="372"/>
      <c r="HRW9" s="372"/>
      <c r="HRX9" s="372"/>
      <c r="HRY9" s="372"/>
      <c r="HRZ9" s="372"/>
      <c r="HSA9" s="372"/>
      <c r="HSB9" s="372"/>
      <c r="HSC9" s="372"/>
      <c r="HSD9" s="372"/>
      <c r="HSE9" s="372"/>
      <c r="HSF9" s="372"/>
      <c r="HSG9" s="372"/>
      <c r="HSH9" s="372"/>
      <c r="HSI9" s="372"/>
      <c r="HSJ9" s="372"/>
      <c r="HSK9" s="372"/>
      <c r="HSL9" s="372"/>
      <c r="HSM9" s="372"/>
      <c r="HSN9" s="372"/>
      <c r="HSO9" s="372"/>
      <c r="HSP9" s="372"/>
      <c r="HSQ9" s="372"/>
      <c r="HSR9" s="372"/>
      <c r="HSS9" s="372"/>
      <c r="HST9" s="372"/>
      <c r="HSU9" s="372"/>
      <c r="HSV9" s="372"/>
      <c r="HSW9" s="372"/>
      <c r="HSX9" s="372"/>
      <c r="HSY9" s="372"/>
      <c r="HSZ9" s="372"/>
      <c r="HTA9" s="372"/>
      <c r="HTB9" s="372"/>
      <c r="HTC9" s="372"/>
      <c r="HTD9" s="372"/>
      <c r="HTE9" s="372"/>
      <c r="HTF9" s="372"/>
      <c r="HTG9" s="372"/>
      <c r="HTH9" s="372"/>
      <c r="HTI9" s="372"/>
      <c r="HTJ9" s="372"/>
      <c r="HTK9" s="372"/>
      <c r="HTL9" s="372"/>
      <c r="HTM9" s="372"/>
      <c r="HTN9" s="372"/>
      <c r="HTO9" s="372"/>
      <c r="HTP9" s="372"/>
      <c r="HTQ9" s="372"/>
      <c r="HTR9" s="372"/>
      <c r="HTS9" s="372"/>
      <c r="HTT9" s="372"/>
      <c r="HTU9" s="372"/>
      <c r="HTV9" s="372"/>
      <c r="HTW9" s="372"/>
      <c r="HTX9" s="372"/>
      <c r="HTY9" s="372"/>
      <c r="HTZ9" s="372"/>
      <c r="HUA9" s="372"/>
      <c r="HUB9" s="372"/>
      <c r="HUC9" s="372"/>
      <c r="HUD9" s="372"/>
      <c r="HUE9" s="372"/>
      <c r="HUF9" s="372"/>
      <c r="HUG9" s="372"/>
      <c r="HUH9" s="372"/>
      <c r="HUI9" s="372"/>
      <c r="HUJ9" s="372"/>
      <c r="HUK9" s="372"/>
      <c r="HUL9" s="372"/>
      <c r="HUM9" s="372"/>
      <c r="HUN9" s="372"/>
      <c r="HUO9" s="372"/>
      <c r="HUP9" s="372"/>
      <c r="HUQ9" s="372"/>
      <c r="HUR9" s="372"/>
      <c r="HUS9" s="372"/>
      <c r="HUT9" s="372"/>
      <c r="HUU9" s="372"/>
      <c r="HUV9" s="372"/>
      <c r="HUW9" s="372"/>
      <c r="HUX9" s="372"/>
      <c r="HUY9" s="372"/>
      <c r="HUZ9" s="372"/>
      <c r="HVA9" s="372"/>
      <c r="HVB9" s="372"/>
      <c r="HVC9" s="372"/>
      <c r="HVD9" s="372"/>
      <c r="HVE9" s="372"/>
      <c r="HVF9" s="372"/>
      <c r="HVG9" s="372"/>
      <c r="HVH9" s="372"/>
      <c r="HVI9" s="372"/>
      <c r="HVJ9" s="372"/>
      <c r="HVK9" s="372"/>
      <c r="HVL9" s="372"/>
      <c r="HVM9" s="372"/>
      <c r="HVN9" s="372"/>
      <c r="HVO9" s="372"/>
      <c r="HVP9" s="372"/>
      <c r="HVQ9" s="372"/>
      <c r="HVR9" s="372"/>
      <c r="HVS9" s="372"/>
      <c r="HVT9" s="372"/>
      <c r="HVU9" s="372"/>
      <c r="HVV9" s="372"/>
      <c r="HVW9" s="372"/>
      <c r="HVX9" s="372"/>
      <c r="HVY9" s="372"/>
      <c r="HVZ9" s="372"/>
      <c r="HWA9" s="372"/>
      <c r="HWB9" s="372"/>
      <c r="HWC9" s="372"/>
      <c r="HWD9" s="372"/>
      <c r="HWE9" s="372"/>
      <c r="HWF9" s="372"/>
      <c r="HWG9" s="372"/>
      <c r="HWH9" s="372"/>
      <c r="HWI9" s="372"/>
      <c r="HWJ9" s="372"/>
      <c r="HWK9" s="372"/>
      <c r="HWL9" s="372"/>
      <c r="HWM9" s="372"/>
      <c r="HWN9" s="372"/>
      <c r="HWO9" s="372"/>
      <c r="HWP9" s="372"/>
      <c r="HWQ9" s="372"/>
      <c r="HWR9" s="372"/>
      <c r="HWS9" s="372"/>
      <c r="HWT9" s="372"/>
      <c r="HWU9" s="372"/>
      <c r="HWV9" s="372"/>
      <c r="HWW9" s="372"/>
      <c r="HWX9" s="372"/>
      <c r="HWY9" s="372"/>
      <c r="HWZ9" s="372"/>
      <c r="HXA9" s="372"/>
      <c r="HXB9" s="372"/>
      <c r="HXC9" s="372"/>
      <c r="HXD9" s="372"/>
      <c r="HXE9" s="372"/>
      <c r="HXF9" s="372"/>
      <c r="HXG9" s="372"/>
      <c r="HXH9" s="372"/>
      <c r="HXI9" s="372"/>
      <c r="HXJ9" s="372"/>
      <c r="HXK9" s="372"/>
      <c r="HXL9" s="372"/>
      <c r="HXM9" s="372"/>
      <c r="HXN9" s="372"/>
      <c r="HXO9" s="372"/>
      <c r="HXP9" s="372"/>
      <c r="HXQ9" s="372"/>
      <c r="HXR9" s="372"/>
      <c r="HXS9" s="372"/>
      <c r="HXT9" s="372"/>
      <c r="HXU9" s="372"/>
      <c r="HXV9" s="372"/>
      <c r="HXW9" s="372"/>
      <c r="HXX9" s="372"/>
      <c r="HXY9" s="372"/>
      <c r="HXZ9" s="372"/>
      <c r="HYA9" s="372"/>
      <c r="HYB9" s="372"/>
      <c r="HYC9" s="372"/>
      <c r="HYD9" s="372"/>
      <c r="HYE9" s="372"/>
      <c r="HYF9" s="372"/>
      <c r="HYG9" s="372"/>
      <c r="HYH9" s="372"/>
      <c r="HYI9" s="372"/>
      <c r="HYJ9" s="372"/>
      <c r="HYK9" s="372"/>
      <c r="HYL9" s="372"/>
      <c r="HYM9" s="372"/>
      <c r="HYN9" s="372"/>
      <c r="HYO9" s="372"/>
      <c r="HYP9" s="372"/>
      <c r="HYQ9" s="372"/>
      <c r="HYR9" s="372"/>
      <c r="HYS9" s="372"/>
      <c r="HYT9" s="372"/>
      <c r="HYU9" s="372"/>
      <c r="HYV9" s="372"/>
      <c r="HYW9" s="372"/>
      <c r="HYX9" s="372"/>
      <c r="HYY9" s="372"/>
      <c r="HYZ9" s="372"/>
      <c r="HZA9" s="372"/>
      <c r="HZB9" s="372"/>
      <c r="HZC9" s="372"/>
      <c r="HZD9" s="372"/>
      <c r="HZE9" s="372"/>
      <c r="HZF9" s="372"/>
      <c r="HZG9" s="372"/>
      <c r="HZH9" s="372"/>
      <c r="HZI9" s="372"/>
      <c r="HZJ9" s="372"/>
      <c r="HZK9" s="372"/>
      <c r="HZL9" s="372"/>
      <c r="HZM9" s="372"/>
      <c r="HZN9" s="372"/>
      <c r="HZO9" s="372"/>
      <c r="HZP9" s="372"/>
      <c r="HZQ9" s="372"/>
      <c r="HZR9" s="372"/>
      <c r="HZS9" s="372"/>
      <c r="HZT9" s="372"/>
      <c r="HZU9" s="372"/>
      <c r="HZV9" s="372"/>
      <c r="HZW9" s="372"/>
      <c r="HZX9" s="372"/>
      <c r="HZY9" s="372"/>
      <c r="HZZ9" s="372"/>
      <c r="IAA9" s="372"/>
      <c r="IAB9" s="372"/>
      <c r="IAC9" s="372"/>
      <c r="IAD9" s="372"/>
      <c r="IAE9" s="372"/>
      <c r="IAF9" s="372"/>
      <c r="IAG9" s="372"/>
      <c r="IAH9" s="372"/>
      <c r="IAI9" s="372"/>
      <c r="IAJ9" s="372"/>
      <c r="IAK9" s="372"/>
      <c r="IAL9" s="372"/>
      <c r="IAM9" s="372"/>
      <c r="IAN9" s="372"/>
      <c r="IAO9" s="372"/>
      <c r="IAP9" s="372"/>
      <c r="IAQ9" s="372"/>
      <c r="IAR9" s="372"/>
      <c r="IAS9" s="372"/>
      <c r="IAT9" s="372"/>
      <c r="IAU9" s="372"/>
      <c r="IAV9" s="372"/>
      <c r="IAW9" s="372"/>
      <c r="IAX9" s="372"/>
      <c r="IAY9" s="372"/>
      <c r="IAZ9" s="372"/>
      <c r="IBA9" s="372"/>
      <c r="IBB9" s="372"/>
      <c r="IBC9" s="372"/>
      <c r="IBD9" s="372"/>
      <c r="IBE9" s="372"/>
      <c r="IBF9" s="372"/>
      <c r="IBG9" s="372"/>
      <c r="IBH9" s="372"/>
      <c r="IBI9" s="372"/>
      <c r="IBJ9" s="372"/>
      <c r="IBK9" s="372"/>
      <c r="IBL9" s="372"/>
      <c r="IBM9" s="372"/>
      <c r="IBN9" s="372"/>
      <c r="IBO9" s="372"/>
      <c r="IBP9" s="372"/>
      <c r="IBQ9" s="372"/>
      <c r="IBR9" s="372"/>
      <c r="IBS9" s="372"/>
      <c r="IBT9" s="372"/>
      <c r="IBU9" s="372"/>
      <c r="IBV9" s="372"/>
      <c r="IBW9" s="372"/>
      <c r="IBX9" s="372"/>
      <c r="IBY9" s="372"/>
      <c r="IBZ9" s="372"/>
      <c r="ICA9" s="372"/>
      <c r="ICB9" s="372"/>
      <c r="ICC9" s="372"/>
      <c r="ICD9" s="372"/>
      <c r="ICE9" s="372"/>
      <c r="ICF9" s="372"/>
      <c r="ICG9" s="372"/>
      <c r="ICH9" s="372"/>
      <c r="ICI9" s="372"/>
      <c r="ICJ9" s="372"/>
      <c r="ICK9" s="372"/>
      <c r="ICL9" s="372"/>
      <c r="ICM9" s="372"/>
      <c r="ICN9" s="372"/>
      <c r="ICO9" s="372"/>
      <c r="ICP9" s="372"/>
      <c r="ICQ9" s="372"/>
      <c r="ICR9" s="372"/>
      <c r="ICS9" s="372"/>
      <c r="ICT9" s="372"/>
      <c r="ICU9" s="372"/>
      <c r="ICV9" s="372"/>
      <c r="ICW9" s="372"/>
      <c r="ICX9" s="372"/>
      <c r="ICY9" s="372"/>
      <c r="ICZ9" s="372"/>
      <c r="IDA9" s="372"/>
      <c r="IDB9" s="372"/>
      <c r="IDC9" s="372"/>
      <c r="IDD9" s="372"/>
      <c r="IDE9" s="372"/>
      <c r="IDF9" s="372"/>
      <c r="IDG9" s="372"/>
      <c r="IDH9" s="372"/>
      <c r="IDI9" s="372"/>
      <c r="IDJ9" s="372"/>
      <c r="IDK9" s="372"/>
      <c r="IDL9" s="372"/>
      <c r="IDM9" s="372"/>
      <c r="IDN9" s="372"/>
      <c r="IDO9" s="372"/>
      <c r="IDP9" s="372"/>
      <c r="IDQ9" s="372"/>
      <c r="IDR9" s="372"/>
      <c r="IDS9" s="372"/>
      <c r="IDT9" s="372"/>
      <c r="IDU9" s="372"/>
      <c r="IDV9" s="372"/>
      <c r="IDW9" s="372"/>
      <c r="IDX9" s="372"/>
      <c r="IDY9" s="372"/>
      <c r="IDZ9" s="372"/>
      <c r="IEA9" s="372"/>
      <c r="IEB9" s="372"/>
      <c r="IEC9" s="372"/>
      <c r="IED9" s="372"/>
      <c r="IEE9" s="372"/>
      <c r="IEF9" s="372"/>
      <c r="IEG9" s="372"/>
      <c r="IEH9" s="372"/>
      <c r="IEI9" s="372"/>
      <c r="IEJ9" s="372"/>
      <c r="IEK9" s="372"/>
      <c r="IEL9" s="372"/>
      <c r="IEM9" s="372"/>
      <c r="IEN9" s="372"/>
      <c r="IEO9" s="372"/>
      <c r="IEP9" s="372"/>
      <c r="IEQ9" s="372"/>
      <c r="IER9" s="372"/>
      <c r="IES9" s="372"/>
      <c r="IET9" s="372"/>
      <c r="IEU9" s="372"/>
      <c r="IEV9" s="372"/>
      <c r="IEW9" s="372"/>
      <c r="IEX9" s="372"/>
      <c r="IEY9" s="372"/>
      <c r="IEZ9" s="372"/>
      <c r="IFA9" s="372"/>
      <c r="IFB9" s="372"/>
      <c r="IFC9" s="372"/>
      <c r="IFD9" s="372"/>
      <c r="IFE9" s="372"/>
      <c r="IFF9" s="372"/>
      <c r="IFG9" s="372"/>
      <c r="IFH9" s="372"/>
      <c r="IFI9" s="372"/>
      <c r="IFJ9" s="372"/>
      <c r="IFK9" s="372"/>
      <c r="IFL9" s="372"/>
      <c r="IFM9" s="372"/>
      <c r="IFN9" s="372"/>
      <c r="IFO9" s="372"/>
      <c r="IFP9" s="372"/>
      <c r="IFQ9" s="372"/>
      <c r="IFR9" s="372"/>
      <c r="IFS9" s="372"/>
      <c r="IFT9" s="372"/>
      <c r="IFU9" s="372"/>
      <c r="IFV9" s="372"/>
      <c r="IFW9" s="372"/>
      <c r="IFX9" s="372"/>
      <c r="IFY9" s="372"/>
      <c r="IFZ9" s="372"/>
      <c r="IGA9" s="372"/>
      <c r="IGB9" s="372"/>
      <c r="IGC9" s="372"/>
      <c r="IGD9" s="372"/>
      <c r="IGE9" s="372"/>
      <c r="IGF9" s="372"/>
      <c r="IGG9" s="372"/>
      <c r="IGH9" s="372"/>
      <c r="IGI9" s="372"/>
      <c r="IGJ9" s="372"/>
      <c r="IGK9" s="372"/>
      <c r="IGL9" s="372"/>
      <c r="IGM9" s="372"/>
      <c r="IGN9" s="372"/>
      <c r="IGO9" s="372"/>
      <c r="IGP9" s="372"/>
      <c r="IGQ9" s="372"/>
      <c r="IGR9" s="372"/>
      <c r="IGS9" s="372"/>
      <c r="IGT9" s="372"/>
      <c r="IGU9" s="372"/>
      <c r="IGV9" s="372"/>
      <c r="IGW9" s="372"/>
      <c r="IGX9" s="372"/>
      <c r="IGY9" s="372"/>
      <c r="IGZ9" s="372"/>
      <c r="IHA9" s="372"/>
      <c r="IHB9" s="372"/>
      <c r="IHC9" s="372"/>
      <c r="IHD9" s="372"/>
      <c r="IHE9" s="372"/>
      <c r="IHF9" s="372"/>
      <c r="IHG9" s="372"/>
      <c r="IHH9" s="372"/>
      <c r="IHI9" s="372"/>
      <c r="IHJ9" s="372"/>
      <c r="IHK9" s="372"/>
      <c r="IHL9" s="372"/>
      <c r="IHM9" s="372"/>
      <c r="IHN9" s="372"/>
      <c r="IHO9" s="372"/>
      <c r="IHP9" s="372"/>
      <c r="IHQ9" s="372"/>
      <c r="IHR9" s="372"/>
      <c r="IHS9" s="372"/>
      <c r="IHT9" s="372"/>
      <c r="IHU9" s="372"/>
      <c r="IHV9" s="372"/>
      <c r="IHW9" s="372"/>
      <c r="IHX9" s="372"/>
      <c r="IHY9" s="372"/>
      <c r="IHZ9" s="372"/>
      <c r="IIA9" s="372"/>
      <c r="IIB9" s="372"/>
      <c r="IIC9" s="372"/>
      <c r="IID9" s="372"/>
      <c r="IIE9" s="372"/>
      <c r="IIF9" s="372"/>
      <c r="IIG9" s="372"/>
      <c r="IIH9" s="372"/>
      <c r="III9" s="372"/>
      <c r="IIJ9" s="372"/>
      <c r="IIK9" s="372"/>
      <c r="IIL9" s="372"/>
      <c r="IIM9" s="372"/>
      <c r="IIN9" s="372"/>
      <c r="IIO9" s="372"/>
      <c r="IIP9" s="372"/>
      <c r="IIQ9" s="372"/>
      <c r="IIR9" s="372"/>
      <c r="IIS9" s="372"/>
      <c r="IIT9" s="372"/>
      <c r="IIU9" s="372"/>
      <c r="IIV9" s="372"/>
      <c r="IIW9" s="372"/>
      <c r="IIX9" s="372"/>
      <c r="IIY9" s="372"/>
      <c r="IIZ9" s="372"/>
      <c r="IJA9" s="372"/>
      <c r="IJB9" s="372"/>
      <c r="IJC9" s="372"/>
      <c r="IJD9" s="372"/>
      <c r="IJE9" s="372"/>
      <c r="IJF9" s="372"/>
      <c r="IJG9" s="372"/>
      <c r="IJH9" s="372"/>
      <c r="IJI9" s="372"/>
      <c r="IJJ9" s="372"/>
      <c r="IJK9" s="372"/>
      <c r="IJL9" s="372"/>
      <c r="IJM9" s="372"/>
      <c r="IJN9" s="372"/>
      <c r="IJO9" s="372"/>
      <c r="IJP9" s="372"/>
      <c r="IJQ9" s="372"/>
      <c r="IJR9" s="372"/>
      <c r="IJS9" s="372"/>
      <c r="IJT9" s="372"/>
      <c r="IJU9" s="372"/>
      <c r="IJV9" s="372"/>
      <c r="IJW9" s="372"/>
      <c r="IJX9" s="372"/>
      <c r="IJY9" s="372"/>
      <c r="IJZ9" s="372"/>
      <c r="IKA9" s="372"/>
      <c r="IKB9" s="372"/>
      <c r="IKC9" s="372"/>
      <c r="IKD9" s="372"/>
      <c r="IKE9" s="372"/>
      <c r="IKF9" s="372"/>
      <c r="IKG9" s="372"/>
      <c r="IKH9" s="372"/>
      <c r="IKI9" s="372"/>
      <c r="IKJ9" s="372"/>
      <c r="IKK9" s="372"/>
      <c r="IKL9" s="372"/>
      <c r="IKM9" s="372"/>
      <c r="IKN9" s="372"/>
      <c r="IKO9" s="372"/>
      <c r="IKP9" s="372"/>
      <c r="IKQ9" s="372"/>
      <c r="IKR9" s="372"/>
      <c r="IKS9" s="372"/>
      <c r="IKT9" s="372"/>
      <c r="IKU9" s="372"/>
      <c r="IKV9" s="372"/>
      <c r="IKW9" s="372"/>
      <c r="IKX9" s="372"/>
      <c r="IKY9" s="372"/>
      <c r="IKZ9" s="372"/>
      <c r="ILA9" s="372"/>
      <c r="ILB9" s="372"/>
      <c r="ILC9" s="372"/>
      <c r="ILD9" s="372"/>
      <c r="ILE9" s="372"/>
      <c r="ILF9" s="372"/>
      <c r="ILG9" s="372"/>
      <c r="ILH9" s="372"/>
      <c r="ILI9" s="372"/>
      <c r="ILJ9" s="372"/>
      <c r="ILK9" s="372"/>
      <c r="ILL9" s="372"/>
      <c r="ILM9" s="372"/>
      <c r="ILN9" s="372"/>
      <c r="ILO9" s="372"/>
      <c r="ILP9" s="372"/>
      <c r="ILQ9" s="372"/>
      <c r="ILR9" s="372"/>
      <c r="ILS9" s="372"/>
      <c r="ILT9" s="372"/>
      <c r="ILU9" s="372"/>
      <c r="ILV9" s="372"/>
      <c r="ILW9" s="372"/>
      <c r="ILX9" s="372"/>
      <c r="ILY9" s="372"/>
      <c r="ILZ9" s="372"/>
      <c r="IMA9" s="372"/>
      <c r="IMB9" s="372"/>
      <c r="IMC9" s="372"/>
      <c r="IMD9" s="372"/>
      <c r="IME9" s="372"/>
      <c r="IMF9" s="372"/>
      <c r="IMG9" s="372"/>
      <c r="IMH9" s="372"/>
      <c r="IMI9" s="372"/>
      <c r="IMJ9" s="372"/>
      <c r="IMK9" s="372"/>
      <c r="IML9" s="372"/>
      <c r="IMM9" s="372"/>
      <c r="IMN9" s="372"/>
      <c r="IMO9" s="372"/>
      <c r="IMP9" s="372"/>
      <c r="IMQ9" s="372"/>
      <c r="IMR9" s="372"/>
      <c r="IMS9" s="372"/>
      <c r="IMT9" s="372"/>
      <c r="IMU9" s="372"/>
      <c r="IMV9" s="372"/>
      <c r="IMW9" s="372"/>
      <c r="IMX9" s="372"/>
      <c r="IMY9" s="372"/>
      <c r="IMZ9" s="372"/>
      <c r="INA9" s="372"/>
      <c r="INB9" s="372"/>
      <c r="INC9" s="372"/>
      <c r="IND9" s="372"/>
      <c r="INE9" s="372"/>
      <c r="INF9" s="372"/>
      <c r="ING9" s="372"/>
      <c r="INH9" s="372"/>
      <c r="INI9" s="372"/>
      <c r="INJ9" s="372"/>
      <c r="INK9" s="372"/>
      <c r="INL9" s="372"/>
      <c r="INM9" s="372"/>
      <c r="INN9" s="372"/>
      <c r="INO9" s="372"/>
      <c r="INP9" s="372"/>
      <c r="INQ9" s="372"/>
      <c r="INR9" s="372"/>
      <c r="INS9" s="372"/>
      <c r="INT9" s="372"/>
      <c r="INU9" s="372"/>
      <c r="INV9" s="372"/>
      <c r="INW9" s="372"/>
      <c r="INX9" s="372"/>
      <c r="INY9" s="372"/>
      <c r="INZ9" s="372"/>
      <c r="IOA9" s="372"/>
      <c r="IOB9" s="372"/>
      <c r="IOC9" s="372"/>
      <c r="IOD9" s="372"/>
      <c r="IOE9" s="372"/>
      <c r="IOF9" s="372"/>
      <c r="IOG9" s="372"/>
      <c r="IOH9" s="372"/>
      <c r="IOI9" s="372"/>
      <c r="IOJ9" s="372"/>
      <c r="IOK9" s="372"/>
      <c r="IOL9" s="372"/>
      <c r="IOM9" s="372"/>
      <c r="ION9" s="372"/>
      <c r="IOO9" s="372"/>
      <c r="IOP9" s="372"/>
      <c r="IOQ9" s="372"/>
      <c r="IOR9" s="372"/>
      <c r="IOS9" s="372"/>
      <c r="IOT9" s="372"/>
      <c r="IOU9" s="372"/>
      <c r="IOV9" s="372"/>
      <c r="IOW9" s="372"/>
      <c r="IOX9" s="372"/>
      <c r="IOY9" s="372"/>
      <c r="IOZ9" s="372"/>
      <c r="IPA9" s="372"/>
      <c r="IPB9" s="372"/>
      <c r="IPC9" s="372"/>
      <c r="IPD9" s="372"/>
      <c r="IPE9" s="372"/>
      <c r="IPF9" s="372"/>
      <c r="IPG9" s="372"/>
      <c r="IPH9" s="372"/>
      <c r="IPI9" s="372"/>
      <c r="IPJ9" s="372"/>
      <c r="IPK9" s="372"/>
      <c r="IPL9" s="372"/>
      <c r="IPM9" s="372"/>
      <c r="IPN9" s="372"/>
      <c r="IPO9" s="372"/>
      <c r="IPP9" s="372"/>
      <c r="IPQ9" s="372"/>
      <c r="IPR9" s="372"/>
      <c r="IPS9" s="372"/>
      <c r="IPT9" s="372"/>
      <c r="IPU9" s="372"/>
      <c r="IPV9" s="372"/>
      <c r="IPW9" s="372"/>
      <c r="IPX9" s="372"/>
      <c r="IPY9" s="372"/>
      <c r="IPZ9" s="372"/>
      <c r="IQA9" s="372"/>
      <c r="IQB9" s="372"/>
      <c r="IQC9" s="372"/>
      <c r="IQD9" s="372"/>
      <c r="IQE9" s="372"/>
      <c r="IQF9" s="372"/>
      <c r="IQG9" s="372"/>
      <c r="IQH9" s="372"/>
      <c r="IQI9" s="372"/>
      <c r="IQJ9" s="372"/>
      <c r="IQK9" s="372"/>
      <c r="IQL9" s="372"/>
      <c r="IQM9" s="372"/>
      <c r="IQN9" s="372"/>
      <c r="IQO9" s="372"/>
      <c r="IQP9" s="372"/>
      <c r="IQQ9" s="372"/>
      <c r="IQR9" s="372"/>
      <c r="IQS9" s="372"/>
      <c r="IQT9" s="372"/>
      <c r="IQU9" s="372"/>
      <c r="IQV9" s="372"/>
      <c r="IQW9" s="372"/>
      <c r="IQX9" s="372"/>
      <c r="IQY9" s="372"/>
      <c r="IQZ9" s="372"/>
      <c r="IRA9" s="372"/>
      <c r="IRB9" s="372"/>
      <c r="IRC9" s="372"/>
      <c r="IRD9" s="372"/>
      <c r="IRE9" s="372"/>
      <c r="IRF9" s="372"/>
      <c r="IRG9" s="372"/>
      <c r="IRH9" s="372"/>
      <c r="IRI9" s="372"/>
      <c r="IRJ9" s="372"/>
      <c r="IRK9" s="372"/>
      <c r="IRL9" s="372"/>
      <c r="IRM9" s="372"/>
      <c r="IRN9" s="372"/>
      <c r="IRO9" s="372"/>
      <c r="IRP9" s="372"/>
      <c r="IRQ9" s="372"/>
      <c r="IRR9" s="372"/>
      <c r="IRS9" s="372"/>
      <c r="IRT9" s="372"/>
      <c r="IRU9" s="372"/>
      <c r="IRV9" s="372"/>
      <c r="IRW9" s="372"/>
      <c r="IRX9" s="372"/>
      <c r="IRY9" s="372"/>
      <c r="IRZ9" s="372"/>
      <c r="ISA9" s="372"/>
      <c r="ISB9" s="372"/>
      <c r="ISC9" s="372"/>
      <c r="ISD9" s="372"/>
      <c r="ISE9" s="372"/>
      <c r="ISF9" s="372"/>
      <c r="ISG9" s="372"/>
      <c r="ISH9" s="372"/>
      <c r="ISI9" s="372"/>
      <c r="ISJ9" s="372"/>
      <c r="ISK9" s="372"/>
      <c r="ISL9" s="372"/>
      <c r="ISM9" s="372"/>
      <c r="ISN9" s="372"/>
      <c r="ISO9" s="372"/>
      <c r="ISP9" s="372"/>
      <c r="ISQ9" s="372"/>
      <c r="ISR9" s="372"/>
      <c r="ISS9" s="372"/>
      <c r="IST9" s="372"/>
      <c r="ISU9" s="372"/>
      <c r="ISV9" s="372"/>
      <c r="ISW9" s="372"/>
      <c r="ISX9" s="372"/>
      <c r="ISY9" s="372"/>
      <c r="ISZ9" s="372"/>
      <c r="ITA9" s="372"/>
      <c r="ITB9" s="372"/>
      <c r="ITC9" s="372"/>
      <c r="ITD9" s="372"/>
      <c r="ITE9" s="372"/>
      <c r="ITF9" s="372"/>
      <c r="ITG9" s="372"/>
      <c r="ITH9" s="372"/>
      <c r="ITI9" s="372"/>
      <c r="ITJ9" s="372"/>
      <c r="ITK9" s="372"/>
      <c r="ITL9" s="372"/>
      <c r="ITM9" s="372"/>
      <c r="ITN9" s="372"/>
      <c r="ITO9" s="372"/>
      <c r="ITP9" s="372"/>
      <c r="ITQ9" s="372"/>
      <c r="ITR9" s="372"/>
      <c r="ITS9" s="372"/>
      <c r="ITT9" s="372"/>
      <c r="ITU9" s="372"/>
      <c r="ITV9" s="372"/>
      <c r="ITW9" s="372"/>
      <c r="ITX9" s="372"/>
      <c r="ITY9" s="372"/>
      <c r="ITZ9" s="372"/>
      <c r="IUA9" s="372"/>
      <c r="IUB9" s="372"/>
      <c r="IUC9" s="372"/>
      <c r="IUD9" s="372"/>
      <c r="IUE9" s="372"/>
      <c r="IUF9" s="372"/>
      <c r="IUG9" s="372"/>
      <c r="IUH9" s="372"/>
      <c r="IUI9" s="372"/>
      <c r="IUJ9" s="372"/>
      <c r="IUK9" s="372"/>
      <c r="IUL9" s="372"/>
      <c r="IUM9" s="372"/>
      <c r="IUN9" s="372"/>
      <c r="IUO9" s="372"/>
      <c r="IUP9" s="372"/>
      <c r="IUQ9" s="372"/>
      <c r="IUR9" s="372"/>
      <c r="IUS9" s="372"/>
      <c r="IUT9" s="372"/>
      <c r="IUU9" s="372"/>
      <c r="IUV9" s="372"/>
      <c r="IUW9" s="372"/>
      <c r="IUX9" s="372"/>
      <c r="IUY9" s="372"/>
      <c r="IUZ9" s="372"/>
      <c r="IVA9" s="372"/>
      <c r="IVB9" s="372"/>
      <c r="IVC9" s="372"/>
      <c r="IVD9" s="372"/>
      <c r="IVE9" s="372"/>
      <c r="IVF9" s="372"/>
      <c r="IVG9" s="372"/>
      <c r="IVH9" s="372"/>
      <c r="IVI9" s="372"/>
      <c r="IVJ9" s="372"/>
      <c r="IVK9" s="372"/>
      <c r="IVL9" s="372"/>
      <c r="IVM9" s="372"/>
      <c r="IVN9" s="372"/>
      <c r="IVO9" s="372"/>
      <c r="IVP9" s="372"/>
      <c r="IVQ9" s="372"/>
      <c r="IVR9" s="372"/>
      <c r="IVS9" s="372"/>
      <c r="IVT9" s="372"/>
      <c r="IVU9" s="372"/>
      <c r="IVV9" s="372"/>
      <c r="IVW9" s="372"/>
      <c r="IVX9" s="372"/>
      <c r="IVY9" s="372"/>
      <c r="IVZ9" s="372"/>
      <c r="IWA9" s="372"/>
      <c r="IWB9" s="372"/>
      <c r="IWC9" s="372"/>
      <c r="IWD9" s="372"/>
      <c r="IWE9" s="372"/>
      <c r="IWF9" s="372"/>
      <c r="IWG9" s="372"/>
      <c r="IWH9" s="372"/>
      <c r="IWI9" s="372"/>
      <c r="IWJ9" s="372"/>
      <c r="IWK9" s="372"/>
      <c r="IWL9" s="372"/>
      <c r="IWM9" s="372"/>
      <c r="IWN9" s="372"/>
      <c r="IWO9" s="372"/>
      <c r="IWP9" s="372"/>
      <c r="IWQ9" s="372"/>
      <c r="IWR9" s="372"/>
      <c r="IWS9" s="372"/>
      <c r="IWT9" s="372"/>
      <c r="IWU9" s="372"/>
      <c r="IWV9" s="372"/>
      <c r="IWW9" s="372"/>
      <c r="IWX9" s="372"/>
      <c r="IWY9" s="372"/>
      <c r="IWZ9" s="372"/>
      <c r="IXA9" s="372"/>
      <c r="IXB9" s="372"/>
      <c r="IXC9" s="372"/>
      <c r="IXD9" s="372"/>
      <c r="IXE9" s="372"/>
      <c r="IXF9" s="372"/>
      <c r="IXG9" s="372"/>
      <c r="IXH9" s="372"/>
      <c r="IXI9" s="372"/>
      <c r="IXJ9" s="372"/>
      <c r="IXK9" s="372"/>
      <c r="IXL9" s="372"/>
      <c r="IXM9" s="372"/>
      <c r="IXN9" s="372"/>
      <c r="IXO9" s="372"/>
      <c r="IXP9" s="372"/>
      <c r="IXQ9" s="372"/>
      <c r="IXR9" s="372"/>
      <c r="IXS9" s="372"/>
      <c r="IXT9" s="372"/>
      <c r="IXU9" s="372"/>
      <c r="IXV9" s="372"/>
      <c r="IXW9" s="372"/>
      <c r="IXX9" s="372"/>
      <c r="IXY9" s="372"/>
      <c r="IXZ9" s="372"/>
      <c r="IYA9" s="372"/>
      <c r="IYB9" s="372"/>
      <c r="IYC9" s="372"/>
      <c r="IYD9" s="372"/>
      <c r="IYE9" s="372"/>
      <c r="IYF9" s="372"/>
      <c r="IYG9" s="372"/>
      <c r="IYH9" s="372"/>
      <c r="IYI9" s="372"/>
      <c r="IYJ9" s="372"/>
      <c r="IYK9" s="372"/>
      <c r="IYL9" s="372"/>
      <c r="IYM9" s="372"/>
      <c r="IYN9" s="372"/>
      <c r="IYO9" s="372"/>
      <c r="IYP9" s="372"/>
      <c r="IYQ9" s="372"/>
      <c r="IYR9" s="372"/>
      <c r="IYS9" s="372"/>
      <c r="IYT9" s="372"/>
      <c r="IYU9" s="372"/>
      <c r="IYV9" s="372"/>
      <c r="IYW9" s="372"/>
      <c r="IYX9" s="372"/>
      <c r="IYY9" s="372"/>
      <c r="IYZ9" s="372"/>
      <c r="IZA9" s="372"/>
      <c r="IZB9" s="372"/>
      <c r="IZC9" s="372"/>
      <c r="IZD9" s="372"/>
      <c r="IZE9" s="372"/>
      <c r="IZF9" s="372"/>
      <c r="IZG9" s="372"/>
      <c r="IZH9" s="372"/>
      <c r="IZI9" s="372"/>
      <c r="IZJ9" s="372"/>
      <c r="IZK9" s="372"/>
      <c r="IZL9" s="372"/>
      <c r="IZM9" s="372"/>
      <c r="IZN9" s="372"/>
      <c r="IZO9" s="372"/>
      <c r="IZP9" s="372"/>
      <c r="IZQ9" s="372"/>
      <c r="IZR9" s="372"/>
      <c r="IZS9" s="372"/>
      <c r="IZT9" s="372"/>
      <c r="IZU9" s="372"/>
      <c r="IZV9" s="372"/>
      <c r="IZW9" s="372"/>
      <c r="IZX9" s="372"/>
      <c r="IZY9" s="372"/>
      <c r="IZZ9" s="372"/>
      <c r="JAA9" s="372"/>
      <c r="JAB9" s="372"/>
      <c r="JAC9" s="372"/>
      <c r="JAD9" s="372"/>
      <c r="JAE9" s="372"/>
      <c r="JAF9" s="372"/>
      <c r="JAG9" s="372"/>
      <c r="JAH9" s="372"/>
      <c r="JAI9" s="372"/>
      <c r="JAJ9" s="372"/>
      <c r="JAK9" s="372"/>
      <c r="JAL9" s="372"/>
      <c r="JAM9" s="372"/>
      <c r="JAN9" s="372"/>
      <c r="JAO9" s="372"/>
      <c r="JAP9" s="372"/>
      <c r="JAQ9" s="372"/>
      <c r="JAR9" s="372"/>
      <c r="JAS9" s="372"/>
      <c r="JAT9" s="372"/>
      <c r="JAU9" s="372"/>
      <c r="JAV9" s="372"/>
      <c r="JAW9" s="372"/>
      <c r="JAX9" s="372"/>
      <c r="JAY9" s="372"/>
      <c r="JAZ9" s="372"/>
      <c r="JBA9" s="372"/>
      <c r="JBB9" s="372"/>
      <c r="JBC9" s="372"/>
      <c r="JBD9" s="372"/>
      <c r="JBE9" s="372"/>
      <c r="JBF9" s="372"/>
      <c r="JBG9" s="372"/>
      <c r="JBH9" s="372"/>
      <c r="JBI9" s="372"/>
      <c r="JBJ9" s="372"/>
      <c r="JBK9" s="372"/>
      <c r="JBL9" s="372"/>
      <c r="JBM9" s="372"/>
      <c r="JBN9" s="372"/>
      <c r="JBO9" s="372"/>
      <c r="JBP9" s="372"/>
      <c r="JBQ9" s="372"/>
      <c r="JBR9" s="372"/>
      <c r="JBS9" s="372"/>
      <c r="JBT9" s="372"/>
      <c r="JBU9" s="372"/>
      <c r="JBV9" s="372"/>
      <c r="JBW9" s="372"/>
      <c r="JBX9" s="372"/>
      <c r="JBY9" s="372"/>
      <c r="JBZ9" s="372"/>
      <c r="JCA9" s="372"/>
      <c r="JCB9" s="372"/>
      <c r="JCC9" s="372"/>
      <c r="JCD9" s="372"/>
      <c r="JCE9" s="372"/>
      <c r="JCF9" s="372"/>
      <c r="JCG9" s="372"/>
      <c r="JCH9" s="372"/>
      <c r="JCI9" s="372"/>
      <c r="JCJ9" s="372"/>
      <c r="JCK9" s="372"/>
      <c r="JCL9" s="372"/>
      <c r="JCM9" s="372"/>
      <c r="JCN9" s="372"/>
      <c r="JCO9" s="372"/>
      <c r="JCP9" s="372"/>
      <c r="JCQ9" s="372"/>
      <c r="JCR9" s="372"/>
      <c r="JCS9" s="372"/>
      <c r="JCT9" s="372"/>
      <c r="JCU9" s="372"/>
      <c r="JCV9" s="372"/>
      <c r="JCW9" s="372"/>
      <c r="JCX9" s="372"/>
      <c r="JCY9" s="372"/>
      <c r="JCZ9" s="372"/>
      <c r="JDA9" s="372"/>
      <c r="JDB9" s="372"/>
      <c r="JDC9" s="372"/>
      <c r="JDD9" s="372"/>
      <c r="JDE9" s="372"/>
      <c r="JDF9" s="372"/>
      <c r="JDG9" s="372"/>
      <c r="JDH9" s="372"/>
      <c r="JDI9" s="372"/>
      <c r="JDJ9" s="372"/>
      <c r="JDK9" s="372"/>
      <c r="JDL9" s="372"/>
      <c r="JDM9" s="372"/>
      <c r="JDN9" s="372"/>
      <c r="JDO9" s="372"/>
      <c r="JDP9" s="372"/>
      <c r="JDQ9" s="372"/>
      <c r="JDR9" s="372"/>
      <c r="JDS9" s="372"/>
      <c r="JDT9" s="372"/>
      <c r="JDU9" s="372"/>
      <c r="JDV9" s="372"/>
      <c r="JDW9" s="372"/>
      <c r="JDX9" s="372"/>
      <c r="JDY9" s="372"/>
      <c r="JDZ9" s="372"/>
      <c r="JEA9" s="372"/>
      <c r="JEB9" s="372"/>
      <c r="JEC9" s="372"/>
      <c r="JED9" s="372"/>
      <c r="JEE9" s="372"/>
      <c r="JEF9" s="372"/>
      <c r="JEG9" s="372"/>
      <c r="JEH9" s="372"/>
      <c r="JEI9" s="372"/>
      <c r="JEJ9" s="372"/>
      <c r="JEK9" s="372"/>
      <c r="JEL9" s="372"/>
      <c r="JEM9" s="372"/>
      <c r="JEN9" s="372"/>
      <c r="JEO9" s="372"/>
      <c r="JEP9" s="372"/>
      <c r="JEQ9" s="372"/>
      <c r="JER9" s="372"/>
      <c r="JES9" s="372"/>
      <c r="JET9" s="372"/>
      <c r="JEU9" s="372"/>
      <c r="JEV9" s="372"/>
      <c r="JEW9" s="372"/>
      <c r="JEX9" s="372"/>
      <c r="JEY9" s="372"/>
      <c r="JEZ9" s="372"/>
      <c r="JFA9" s="372"/>
      <c r="JFB9" s="372"/>
      <c r="JFC9" s="372"/>
      <c r="JFD9" s="372"/>
      <c r="JFE9" s="372"/>
      <c r="JFF9" s="372"/>
      <c r="JFG9" s="372"/>
      <c r="JFH9" s="372"/>
      <c r="JFI9" s="372"/>
      <c r="JFJ9" s="372"/>
      <c r="JFK9" s="372"/>
      <c r="JFL9" s="372"/>
      <c r="JFM9" s="372"/>
      <c r="JFN9" s="372"/>
      <c r="JFO9" s="372"/>
      <c r="JFP9" s="372"/>
      <c r="JFQ9" s="372"/>
      <c r="JFR9" s="372"/>
      <c r="JFS9" s="372"/>
      <c r="JFT9" s="372"/>
      <c r="JFU9" s="372"/>
      <c r="JFV9" s="372"/>
      <c r="JFW9" s="372"/>
      <c r="JFX9" s="372"/>
      <c r="JFY9" s="372"/>
      <c r="JFZ9" s="372"/>
      <c r="JGA9" s="372"/>
      <c r="JGB9" s="372"/>
      <c r="JGC9" s="372"/>
      <c r="JGD9" s="372"/>
      <c r="JGE9" s="372"/>
      <c r="JGF9" s="372"/>
      <c r="JGG9" s="372"/>
      <c r="JGH9" s="372"/>
      <c r="JGI9" s="372"/>
      <c r="JGJ9" s="372"/>
      <c r="JGK9" s="372"/>
      <c r="JGL9" s="372"/>
      <c r="JGM9" s="372"/>
      <c r="JGN9" s="372"/>
      <c r="JGO9" s="372"/>
      <c r="JGP9" s="372"/>
      <c r="JGQ9" s="372"/>
      <c r="JGR9" s="372"/>
      <c r="JGS9" s="372"/>
      <c r="JGT9" s="372"/>
      <c r="JGU9" s="372"/>
      <c r="JGV9" s="372"/>
      <c r="JGW9" s="372"/>
      <c r="JGX9" s="372"/>
      <c r="JGY9" s="372"/>
      <c r="JGZ9" s="372"/>
      <c r="JHA9" s="372"/>
      <c r="JHB9" s="372"/>
      <c r="JHC9" s="372"/>
      <c r="JHD9" s="372"/>
      <c r="JHE9" s="372"/>
      <c r="JHF9" s="372"/>
      <c r="JHG9" s="372"/>
      <c r="JHH9" s="372"/>
      <c r="JHI9" s="372"/>
      <c r="JHJ9" s="372"/>
      <c r="JHK9" s="372"/>
      <c r="JHL9" s="372"/>
      <c r="JHM9" s="372"/>
      <c r="JHN9" s="372"/>
      <c r="JHO9" s="372"/>
      <c r="JHP9" s="372"/>
      <c r="JHQ9" s="372"/>
      <c r="JHR9" s="372"/>
      <c r="JHS9" s="372"/>
      <c r="JHT9" s="372"/>
      <c r="JHU9" s="372"/>
      <c r="JHV9" s="372"/>
      <c r="JHW9" s="372"/>
      <c r="JHX9" s="372"/>
      <c r="JHY9" s="372"/>
      <c r="JHZ9" s="372"/>
      <c r="JIA9" s="372"/>
      <c r="JIB9" s="372"/>
      <c r="JIC9" s="372"/>
      <c r="JID9" s="372"/>
      <c r="JIE9" s="372"/>
      <c r="JIF9" s="372"/>
      <c r="JIG9" s="372"/>
      <c r="JIH9" s="372"/>
      <c r="JII9" s="372"/>
      <c r="JIJ9" s="372"/>
      <c r="JIK9" s="372"/>
      <c r="JIL9" s="372"/>
      <c r="JIM9" s="372"/>
      <c r="JIN9" s="372"/>
      <c r="JIO9" s="372"/>
      <c r="JIP9" s="372"/>
      <c r="JIQ9" s="372"/>
      <c r="JIR9" s="372"/>
      <c r="JIS9" s="372"/>
      <c r="JIT9" s="372"/>
      <c r="JIU9" s="372"/>
      <c r="JIV9" s="372"/>
      <c r="JIW9" s="372"/>
      <c r="JIX9" s="372"/>
      <c r="JIY9" s="372"/>
      <c r="JIZ9" s="372"/>
      <c r="JJA9" s="372"/>
      <c r="JJB9" s="372"/>
      <c r="JJC9" s="372"/>
      <c r="JJD9" s="372"/>
      <c r="JJE9" s="372"/>
      <c r="JJF9" s="372"/>
      <c r="JJG9" s="372"/>
      <c r="JJH9" s="372"/>
      <c r="JJI9" s="372"/>
      <c r="JJJ9" s="372"/>
      <c r="JJK9" s="372"/>
      <c r="JJL9" s="372"/>
      <c r="JJM9" s="372"/>
      <c r="JJN9" s="372"/>
      <c r="JJO9" s="372"/>
      <c r="JJP9" s="372"/>
      <c r="JJQ9" s="372"/>
      <c r="JJR9" s="372"/>
      <c r="JJS9" s="372"/>
      <c r="JJT9" s="372"/>
      <c r="JJU9" s="372"/>
      <c r="JJV9" s="372"/>
      <c r="JJW9" s="372"/>
      <c r="JJX9" s="372"/>
      <c r="JJY9" s="372"/>
      <c r="JJZ9" s="372"/>
      <c r="JKA9" s="372"/>
      <c r="JKB9" s="372"/>
      <c r="JKC9" s="372"/>
      <c r="JKD9" s="372"/>
      <c r="JKE9" s="372"/>
      <c r="JKF9" s="372"/>
      <c r="JKG9" s="372"/>
      <c r="JKH9" s="372"/>
      <c r="JKI9" s="372"/>
      <c r="JKJ9" s="372"/>
      <c r="JKK9" s="372"/>
      <c r="JKL9" s="372"/>
      <c r="JKM9" s="372"/>
      <c r="JKN9" s="372"/>
      <c r="JKO9" s="372"/>
      <c r="JKP9" s="372"/>
      <c r="JKQ9" s="372"/>
      <c r="JKR9" s="372"/>
      <c r="JKS9" s="372"/>
      <c r="JKT9" s="372"/>
      <c r="JKU9" s="372"/>
      <c r="JKV9" s="372"/>
      <c r="JKW9" s="372"/>
      <c r="JKX9" s="372"/>
      <c r="JKY9" s="372"/>
      <c r="JKZ9" s="372"/>
      <c r="JLA9" s="372"/>
      <c r="JLB9" s="372"/>
      <c r="JLC9" s="372"/>
      <c r="JLD9" s="372"/>
      <c r="JLE9" s="372"/>
      <c r="JLF9" s="372"/>
      <c r="JLG9" s="372"/>
      <c r="JLH9" s="372"/>
      <c r="JLI9" s="372"/>
      <c r="JLJ9" s="372"/>
      <c r="JLK9" s="372"/>
      <c r="JLL9" s="372"/>
      <c r="JLM9" s="372"/>
      <c r="JLN9" s="372"/>
      <c r="JLO9" s="372"/>
      <c r="JLP9" s="372"/>
      <c r="JLQ9" s="372"/>
      <c r="JLR9" s="372"/>
      <c r="JLS9" s="372"/>
      <c r="JLT9" s="372"/>
      <c r="JLU9" s="372"/>
      <c r="JLV9" s="372"/>
      <c r="JLW9" s="372"/>
      <c r="JLX9" s="372"/>
      <c r="JLY9" s="372"/>
      <c r="JLZ9" s="372"/>
      <c r="JMA9" s="372"/>
      <c r="JMB9" s="372"/>
      <c r="JMC9" s="372"/>
      <c r="JMD9" s="372"/>
      <c r="JME9" s="372"/>
      <c r="JMF9" s="372"/>
      <c r="JMG9" s="372"/>
      <c r="JMH9" s="372"/>
      <c r="JMI9" s="372"/>
      <c r="JMJ9" s="372"/>
      <c r="JMK9" s="372"/>
      <c r="JML9" s="372"/>
      <c r="JMM9" s="372"/>
      <c r="JMN9" s="372"/>
      <c r="JMO9" s="372"/>
      <c r="JMP9" s="372"/>
      <c r="JMQ9" s="372"/>
      <c r="JMR9" s="372"/>
      <c r="JMS9" s="372"/>
      <c r="JMT9" s="372"/>
      <c r="JMU9" s="372"/>
      <c r="JMV9" s="372"/>
      <c r="JMW9" s="372"/>
      <c r="JMX9" s="372"/>
      <c r="JMY9" s="372"/>
      <c r="JMZ9" s="372"/>
      <c r="JNA9" s="372"/>
      <c r="JNB9" s="372"/>
      <c r="JNC9" s="372"/>
      <c r="JND9" s="372"/>
      <c r="JNE9" s="372"/>
      <c r="JNF9" s="372"/>
      <c r="JNG9" s="372"/>
      <c r="JNH9" s="372"/>
      <c r="JNI9" s="372"/>
      <c r="JNJ9" s="372"/>
      <c r="JNK9" s="372"/>
      <c r="JNL9" s="372"/>
      <c r="JNM9" s="372"/>
      <c r="JNN9" s="372"/>
      <c r="JNO9" s="372"/>
      <c r="JNP9" s="372"/>
      <c r="JNQ9" s="372"/>
      <c r="JNR9" s="372"/>
      <c r="JNS9" s="372"/>
      <c r="JNT9" s="372"/>
      <c r="JNU9" s="372"/>
      <c r="JNV9" s="372"/>
      <c r="JNW9" s="372"/>
      <c r="JNX9" s="372"/>
      <c r="JNY9" s="372"/>
      <c r="JNZ9" s="372"/>
      <c r="JOA9" s="372"/>
      <c r="JOB9" s="372"/>
      <c r="JOC9" s="372"/>
      <c r="JOD9" s="372"/>
      <c r="JOE9" s="372"/>
      <c r="JOF9" s="372"/>
      <c r="JOG9" s="372"/>
      <c r="JOH9" s="372"/>
      <c r="JOI9" s="372"/>
      <c r="JOJ9" s="372"/>
      <c r="JOK9" s="372"/>
      <c r="JOL9" s="372"/>
      <c r="JOM9" s="372"/>
      <c r="JON9" s="372"/>
      <c r="JOO9" s="372"/>
      <c r="JOP9" s="372"/>
      <c r="JOQ9" s="372"/>
      <c r="JOR9" s="372"/>
      <c r="JOS9" s="372"/>
      <c r="JOT9" s="372"/>
      <c r="JOU9" s="372"/>
      <c r="JOV9" s="372"/>
      <c r="JOW9" s="372"/>
      <c r="JOX9" s="372"/>
      <c r="JOY9" s="372"/>
      <c r="JOZ9" s="372"/>
      <c r="JPA9" s="372"/>
      <c r="JPB9" s="372"/>
      <c r="JPC9" s="372"/>
      <c r="JPD9" s="372"/>
      <c r="JPE9" s="372"/>
      <c r="JPF9" s="372"/>
      <c r="JPG9" s="372"/>
      <c r="JPH9" s="372"/>
      <c r="JPI9" s="372"/>
      <c r="JPJ9" s="372"/>
      <c r="JPK9" s="372"/>
      <c r="JPL9" s="372"/>
      <c r="JPM9" s="372"/>
      <c r="JPN9" s="372"/>
      <c r="JPO9" s="372"/>
      <c r="JPP9" s="372"/>
      <c r="JPQ9" s="372"/>
      <c r="JPR9" s="372"/>
      <c r="JPS9" s="372"/>
      <c r="JPT9" s="372"/>
      <c r="JPU9" s="372"/>
      <c r="JPV9" s="372"/>
      <c r="JPW9" s="372"/>
      <c r="JPX9" s="372"/>
      <c r="JPY9" s="372"/>
      <c r="JPZ9" s="372"/>
      <c r="JQA9" s="372"/>
      <c r="JQB9" s="372"/>
      <c r="JQC9" s="372"/>
      <c r="JQD9" s="372"/>
      <c r="JQE9" s="372"/>
      <c r="JQF9" s="372"/>
      <c r="JQG9" s="372"/>
      <c r="JQH9" s="372"/>
      <c r="JQI9" s="372"/>
      <c r="JQJ9" s="372"/>
      <c r="JQK9" s="372"/>
      <c r="JQL9" s="372"/>
      <c r="JQM9" s="372"/>
      <c r="JQN9" s="372"/>
      <c r="JQO9" s="372"/>
      <c r="JQP9" s="372"/>
      <c r="JQQ9" s="372"/>
      <c r="JQR9" s="372"/>
      <c r="JQS9" s="372"/>
      <c r="JQT9" s="372"/>
      <c r="JQU9" s="372"/>
      <c r="JQV9" s="372"/>
      <c r="JQW9" s="372"/>
      <c r="JQX9" s="372"/>
      <c r="JQY9" s="372"/>
      <c r="JQZ9" s="372"/>
      <c r="JRA9" s="372"/>
      <c r="JRB9" s="372"/>
      <c r="JRC9" s="372"/>
      <c r="JRD9" s="372"/>
      <c r="JRE9" s="372"/>
      <c r="JRF9" s="372"/>
      <c r="JRG9" s="372"/>
      <c r="JRH9" s="372"/>
      <c r="JRI9" s="372"/>
      <c r="JRJ9" s="372"/>
      <c r="JRK9" s="372"/>
      <c r="JRL9" s="372"/>
      <c r="JRM9" s="372"/>
      <c r="JRN9" s="372"/>
      <c r="JRO9" s="372"/>
      <c r="JRP9" s="372"/>
      <c r="JRQ9" s="372"/>
      <c r="JRR9" s="372"/>
      <c r="JRS9" s="372"/>
      <c r="JRT9" s="372"/>
      <c r="JRU9" s="372"/>
      <c r="JRV9" s="372"/>
      <c r="JRW9" s="372"/>
      <c r="JRX9" s="372"/>
      <c r="JRY9" s="372"/>
      <c r="JRZ9" s="372"/>
      <c r="JSA9" s="372"/>
      <c r="JSB9" s="372"/>
      <c r="JSC9" s="372"/>
      <c r="JSD9" s="372"/>
      <c r="JSE9" s="372"/>
      <c r="JSF9" s="372"/>
      <c r="JSG9" s="372"/>
      <c r="JSH9" s="372"/>
      <c r="JSI9" s="372"/>
      <c r="JSJ9" s="372"/>
      <c r="JSK9" s="372"/>
      <c r="JSL9" s="372"/>
      <c r="JSM9" s="372"/>
      <c r="JSN9" s="372"/>
      <c r="JSO9" s="372"/>
      <c r="JSP9" s="372"/>
      <c r="JSQ9" s="372"/>
      <c r="JSR9" s="372"/>
      <c r="JSS9" s="372"/>
      <c r="JST9" s="372"/>
      <c r="JSU9" s="372"/>
      <c r="JSV9" s="372"/>
      <c r="JSW9" s="372"/>
      <c r="JSX9" s="372"/>
      <c r="JSY9" s="372"/>
      <c r="JSZ9" s="372"/>
      <c r="JTA9" s="372"/>
      <c r="JTB9" s="372"/>
      <c r="JTC9" s="372"/>
      <c r="JTD9" s="372"/>
      <c r="JTE9" s="372"/>
      <c r="JTF9" s="372"/>
      <c r="JTG9" s="372"/>
      <c r="JTH9" s="372"/>
      <c r="JTI9" s="372"/>
      <c r="JTJ9" s="372"/>
      <c r="JTK9" s="372"/>
      <c r="JTL9" s="372"/>
      <c r="JTM9" s="372"/>
      <c r="JTN9" s="372"/>
      <c r="JTO9" s="372"/>
      <c r="JTP9" s="372"/>
      <c r="JTQ9" s="372"/>
      <c r="JTR9" s="372"/>
      <c r="JTS9" s="372"/>
      <c r="JTT9" s="372"/>
      <c r="JTU9" s="372"/>
      <c r="JTV9" s="372"/>
      <c r="JTW9" s="372"/>
      <c r="JTX9" s="372"/>
      <c r="JTY9" s="372"/>
      <c r="JTZ9" s="372"/>
      <c r="JUA9" s="372"/>
      <c r="JUB9" s="372"/>
      <c r="JUC9" s="372"/>
      <c r="JUD9" s="372"/>
      <c r="JUE9" s="372"/>
      <c r="JUF9" s="372"/>
      <c r="JUG9" s="372"/>
      <c r="JUH9" s="372"/>
      <c r="JUI9" s="372"/>
      <c r="JUJ9" s="372"/>
      <c r="JUK9" s="372"/>
      <c r="JUL9" s="372"/>
      <c r="JUM9" s="372"/>
      <c r="JUN9" s="372"/>
      <c r="JUO9" s="372"/>
      <c r="JUP9" s="372"/>
      <c r="JUQ9" s="372"/>
      <c r="JUR9" s="372"/>
      <c r="JUS9" s="372"/>
      <c r="JUT9" s="372"/>
      <c r="JUU9" s="372"/>
      <c r="JUV9" s="372"/>
      <c r="JUW9" s="372"/>
      <c r="JUX9" s="372"/>
      <c r="JUY9" s="372"/>
      <c r="JUZ9" s="372"/>
      <c r="JVA9" s="372"/>
      <c r="JVB9" s="372"/>
      <c r="JVC9" s="372"/>
      <c r="JVD9" s="372"/>
      <c r="JVE9" s="372"/>
      <c r="JVF9" s="372"/>
      <c r="JVG9" s="372"/>
      <c r="JVH9" s="372"/>
      <c r="JVI9" s="372"/>
      <c r="JVJ9" s="372"/>
      <c r="JVK9" s="372"/>
      <c r="JVL9" s="372"/>
      <c r="JVM9" s="372"/>
      <c r="JVN9" s="372"/>
      <c r="JVO9" s="372"/>
      <c r="JVP9" s="372"/>
      <c r="JVQ9" s="372"/>
      <c r="JVR9" s="372"/>
      <c r="JVS9" s="372"/>
      <c r="JVT9" s="372"/>
      <c r="JVU9" s="372"/>
      <c r="JVV9" s="372"/>
      <c r="JVW9" s="372"/>
      <c r="JVX9" s="372"/>
      <c r="JVY9" s="372"/>
      <c r="JVZ9" s="372"/>
      <c r="JWA9" s="372"/>
      <c r="JWB9" s="372"/>
      <c r="JWC9" s="372"/>
      <c r="JWD9" s="372"/>
      <c r="JWE9" s="372"/>
      <c r="JWF9" s="372"/>
      <c r="JWG9" s="372"/>
      <c r="JWH9" s="372"/>
      <c r="JWI9" s="372"/>
      <c r="JWJ9" s="372"/>
      <c r="JWK9" s="372"/>
      <c r="JWL9" s="372"/>
      <c r="JWM9" s="372"/>
      <c r="JWN9" s="372"/>
      <c r="JWO9" s="372"/>
      <c r="JWP9" s="372"/>
      <c r="JWQ9" s="372"/>
      <c r="JWR9" s="372"/>
      <c r="JWS9" s="372"/>
      <c r="JWT9" s="372"/>
      <c r="JWU9" s="372"/>
      <c r="JWV9" s="372"/>
      <c r="JWW9" s="372"/>
      <c r="JWX9" s="372"/>
      <c r="JWY9" s="372"/>
      <c r="JWZ9" s="372"/>
      <c r="JXA9" s="372"/>
      <c r="JXB9" s="372"/>
      <c r="JXC9" s="372"/>
      <c r="JXD9" s="372"/>
      <c r="JXE9" s="372"/>
      <c r="JXF9" s="372"/>
      <c r="JXG9" s="372"/>
      <c r="JXH9" s="372"/>
      <c r="JXI9" s="372"/>
      <c r="JXJ9" s="372"/>
      <c r="JXK9" s="372"/>
      <c r="JXL9" s="372"/>
      <c r="JXM9" s="372"/>
      <c r="JXN9" s="372"/>
      <c r="JXO9" s="372"/>
      <c r="JXP9" s="372"/>
      <c r="JXQ9" s="372"/>
      <c r="JXR9" s="372"/>
      <c r="JXS9" s="372"/>
      <c r="JXT9" s="372"/>
      <c r="JXU9" s="372"/>
      <c r="JXV9" s="372"/>
      <c r="JXW9" s="372"/>
      <c r="JXX9" s="372"/>
      <c r="JXY9" s="372"/>
      <c r="JXZ9" s="372"/>
      <c r="JYA9" s="372"/>
      <c r="JYB9" s="372"/>
      <c r="JYC9" s="372"/>
      <c r="JYD9" s="372"/>
      <c r="JYE9" s="372"/>
      <c r="JYF9" s="372"/>
      <c r="JYG9" s="372"/>
      <c r="JYH9" s="372"/>
      <c r="JYI9" s="372"/>
      <c r="JYJ9" s="372"/>
      <c r="JYK9" s="372"/>
      <c r="JYL9" s="372"/>
      <c r="JYM9" s="372"/>
      <c r="JYN9" s="372"/>
      <c r="JYO9" s="372"/>
      <c r="JYP9" s="372"/>
      <c r="JYQ9" s="372"/>
      <c r="JYR9" s="372"/>
      <c r="JYS9" s="372"/>
      <c r="JYT9" s="372"/>
      <c r="JYU9" s="372"/>
      <c r="JYV9" s="372"/>
      <c r="JYW9" s="372"/>
      <c r="JYX9" s="372"/>
      <c r="JYY9" s="372"/>
      <c r="JYZ9" s="372"/>
      <c r="JZA9" s="372"/>
      <c r="JZB9" s="372"/>
      <c r="JZC9" s="372"/>
      <c r="JZD9" s="372"/>
      <c r="JZE9" s="372"/>
      <c r="JZF9" s="372"/>
      <c r="JZG9" s="372"/>
      <c r="JZH9" s="372"/>
      <c r="JZI9" s="372"/>
      <c r="JZJ9" s="372"/>
      <c r="JZK9" s="372"/>
      <c r="JZL9" s="372"/>
      <c r="JZM9" s="372"/>
      <c r="JZN9" s="372"/>
      <c r="JZO9" s="372"/>
      <c r="JZP9" s="372"/>
      <c r="JZQ9" s="372"/>
      <c r="JZR9" s="372"/>
      <c r="JZS9" s="372"/>
      <c r="JZT9" s="372"/>
      <c r="JZU9" s="372"/>
      <c r="JZV9" s="372"/>
      <c r="JZW9" s="372"/>
      <c r="JZX9" s="372"/>
      <c r="JZY9" s="372"/>
      <c r="JZZ9" s="372"/>
      <c r="KAA9" s="372"/>
      <c r="KAB9" s="372"/>
      <c r="KAC9" s="372"/>
      <c r="KAD9" s="372"/>
      <c r="KAE9" s="372"/>
      <c r="KAF9" s="372"/>
      <c r="KAG9" s="372"/>
      <c r="KAH9" s="372"/>
      <c r="KAI9" s="372"/>
      <c r="KAJ9" s="372"/>
      <c r="KAK9" s="372"/>
      <c r="KAL9" s="372"/>
      <c r="KAM9" s="372"/>
      <c r="KAN9" s="372"/>
      <c r="KAO9" s="372"/>
      <c r="KAP9" s="372"/>
      <c r="KAQ9" s="372"/>
      <c r="KAR9" s="372"/>
      <c r="KAS9" s="372"/>
      <c r="KAT9" s="372"/>
      <c r="KAU9" s="372"/>
      <c r="KAV9" s="372"/>
      <c r="KAW9" s="372"/>
      <c r="KAX9" s="372"/>
      <c r="KAY9" s="372"/>
      <c r="KAZ9" s="372"/>
      <c r="KBA9" s="372"/>
      <c r="KBB9" s="372"/>
      <c r="KBC9" s="372"/>
      <c r="KBD9" s="372"/>
      <c r="KBE9" s="372"/>
      <c r="KBF9" s="372"/>
      <c r="KBG9" s="372"/>
      <c r="KBH9" s="372"/>
      <c r="KBI9" s="372"/>
      <c r="KBJ9" s="372"/>
      <c r="KBK9" s="372"/>
      <c r="KBL9" s="372"/>
      <c r="KBM9" s="372"/>
      <c r="KBN9" s="372"/>
      <c r="KBO9" s="372"/>
      <c r="KBP9" s="372"/>
      <c r="KBQ9" s="372"/>
      <c r="KBR9" s="372"/>
      <c r="KBS9" s="372"/>
      <c r="KBT9" s="372"/>
      <c r="KBU9" s="372"/>
      <c r="KBV9" s="372"/>
      <c r="KBW9" s="372"/>
      <c r="KBX9" s="372"/>
      <c r="KBY9" s="372"/>
      <c r="KBZ9" s="372"/>
      <c r="KCA9" s="372"/>
      <c r="KCB9" s="372"/>
      <c r="KCC9" s="372"/>
      <c r="KCD9" s="372"/>
      <c r="KCE9" s="372"/>
      <c r="KCF9" s="372"/>
      <c r="KCG9" s="372"/>
      <c r="KCH9" s="372"/>
      <c r="KCI9" s="372"/>
      <c r="KCJ9" s="372"/>
      <c r="KCK9" s="372"/>
      <c r="KCL9" s="372"/>
      <c r="KCM9" s="372"/>
      <c r="KCN9" s="372"/>
      <c r="KCO9" s="372"/>
      <c r="KCP9" s="372"/>
      <c r="KCQ9" s="372"/>
      <c r="KCR9" s="372"/>
      <c r="KCS9" s="372"/>
      <c r="KCT9" s="372"/>
      <c r="KCU9" s="372"/>
      <c r="KCV9" s="372"/>
      <c r="KCW9" s="372"/>
      <c r="KCX9" s="372"/>
      <c r="KCY9" s="372"/>
      <c r="KCZ9" s="372"/>
      <c r="KDA9" s="372"/>
      <c r="KDB9" s="372"/>
      <c r="KDC9" s="372"/>
      <c r="KDD9" s="372"/>
      <c r="KDE9" s="372"/>
      <c r="KDF9" s="372"/>
      <c r="KDG9" s="372"/>
      <c r="KDH9" s="372"/>
      <c r="KDI9" s="372"/>
      <c r="KDJ9" s="372"/>
      <c r="KDK9" s="372"/>
      <c r="KDL9" s="372"/>
      <c r="KDM9" s="372"/>
      <c r="KDN9" s="372"/>
      <c r="KDO9" s="372"/>
      <c r="KDP9" s="372"/>
      <c r="KDQ9" s="372"/>
      <c r="KDR9" s="372"/>
      <c r="KDS9" s="372"/>
      <c r="KDT9" s="372"/>
      <c r="KDU9" s="372"/>
      <c r="KDV9" s="372"/>
      <c r="KDW9" s="372"/>
      <c r="KDX9" s="372"/>
      <c r="KDY9" s="372"/>
      <c r="KDZ9" s="372"/>
      <c r="KEA9" s="372"/>
      <c r="KEB9" s="372"/>
      <c r="KEC9" s="372"/>
      <c r="KED9" s="372"/>
      <c r="KEE9" s="372"/>
      <c r="KEF9" s="372"/>
      <c r="KEG9" s="372"/>
      <c r="KEH9" s="372"/>
      <c r="KEI9" s="372"/>
      <c r="KEJ9" s="372"/>
      <c r="KEK9" s="372"/>
      <c r="KEL9" s="372"/>
      <c r="KEM9" s="372"/>
      <c r="KEN9" s="372"/>
      <c r="KEO9" s="372"/>
      <c r="KEP9" s="372"/>
      <c r="KEQ9" s="372"/>
      <c r="KER9" s="372"/>
      <c r="KES9" s="372"/>
      <c r="KET9" s="372"/>
      <c r="KEU9" s="372"/>
      <c r="KEV9" s="372"/>
      <c r="KEW9" s="372"/>
      <c r="KEX9" s="372"/>
      <c r="KEY9" s="372"/>
      <c r="KEZ9" s="372"/>
      <c r="KFA9" s="372"/>
      <c r="KFB9" s="372"/>
      <c r="KFC9" s="372"/>
      <c r="KFD9" s="372"/>
      <c r="KFE9" s="372"/>
      <c r="KFF9" s="372"/>
      <c r="KFG9" s="372"/>
      <c r="KFH9" s="372"/>
      <c r="KFI9" s="372"/>
      <c r="KFJ9" s="372"/>
      <c r="KFK9" s="372"/>
      <c r="KFL9" s="372"/>
      <c r="KFM9" s="372"/>
      <c r="KFN9" s="372"/>
      <c r="KFO9" s="372"/>
      <c r="KFP9" s="372"/>
      <c r="KFQ9" s="372"/>
      <c r="KFR9" s="372"/>
      <c r="KFS9" s="372"/>
      <c r="KFT9" s="372"/>
      <c r="KFU9" s="372"/>
      <c r="KFV9" s="372"/>
      <c r="KFW9" s="372"/>
      <c r="KFX9" s="372"/>
      <c r="KFY9" s="372"/>
      <c r="KFZ9" s="372"/>
      <c r="KGA9" s="372"/>
      <c r="KGB9" s="372"/>
      <c r="KGC9" s="372"/>
      <c r="KGD9" s="372"/>
      <c r="KGE9" s="372"/>
      <c r="KGF9" s="372"/>
      <c r="KGG9" s="372"/>
      <c r="KGH9" s="372"/>
      <c r="KGI9" s="372"/>
      <c r="KGJ9" s="372"/>
      <c r="KGK9" s="372"/>
      <c r="KGL9" s="372"/>
      <c r="KGM9" s="372"/>
      <c r="KGN9" s="372"/>
      <c r="KGO9" s="372"/>
      <c r="KGP9" s="372"/>
      <c r="KGQ9" s="372"/>
      <c r="KGR9" s="372"/>
      <c r="KGS9" s="372"/>
      <c r="KGT9" s="372"/>
      <c r="KGU9" s="372"/>
      <c r="KGV9" s="372"/>
      <c r="KGW9" s="372"/>
      <c r="KGX9" s="372"/>
      <c r="KGY9" s="372"/>
      <c r="KGZ9" s="372"/>
      <c r="KHA9" s="372"/>
      <c r="KHB9" s="372"/>
      <c r="KHC9" s="372"/>
      <c r="KHD9" s="372"/>
      <c r="KHE9" s="372"/>
      <c r="KHF9" s="372"/>
      <c r="KHG9" s="372"/>
      <c r="KHH9" s="372"/>
      <c r="KHI9" s="372"/>
      <c r="KHJ9" s="372"/>
      <c r="KHK9" s="372"/>
      <c r="KHL9" s="372"/>
      <c r="KHM9" s="372"/>
      <c r="KHN9" s="372"/>
      <c r="KHO9" s="372"/>
      <c r="KHP9" s="372"/>
      <c r="KHQ9" s="372"/>
      <c r="KHR9" s="372"/>
      <c r="KHS9" s="372"/>
      <c r="KHT9" s="372"/>
      <c r="KHU9" s="372"/>
      <c r="KHV9" s="372"/>
      <c r="KHW9" s="372"/>
      <c r="KHX9" s="372"/>
      <c r="KHY9" s="372"/>
      <c r="KHZ9" s="372"/>
      <c r="KIA9" s="372"/>
      <c r="KIB9" s="372"/>
      <c r="KIC9" s="372"/>
      <c r="KID9" s="372"/>
      <c r="KIE9" s="372"/>
      <c r="KIF9" s="372"/>
      <c r="KIG9" s="372"/>
      <c r="KIH9" s="372"/>
      <c r="KII9" s="372"/>
      <c r="KIJ9" s="372"/>
      <c r="KIK9" s="372"/>
      <c r="KIL9" s="372"/>
      <c r="KIM9" s="372"/>
      <c r="KIN9" s="372"/>
      <c r="KIO9" s="372"/>
      <c r="KIP9" s="372"/>
      <c r="KIQ9" s="372"/>
      <c r="KIR9" s="372"/>
      <c r="KIS9" s="372"/>
      <c r="KIT9" s="372"/>
      <c r="KIU9" s="372"/>
      <c r="KIV9" s="372"/>
      <c r="KIW9" s="372"/>
      <c r="KIX9" s="372"/>
      <c r="KIY9" s="372"/>
      <c r="KIZ9" s="372"/>
      <c r="KJA9" s="372"/>
      <c r="KJB9" s="372"/>
      <c r="KJC9" s="372"/>
      <c r="KJD9" s="372"/>
      <c r="KJE9" s="372"/>
      <c r="KJF9" s="372"/>
      <c r="KJG9" s="372"/>
      <c r="KJH9" s="372"/>
      <c r="KJI9" s="372"/>
      <c r="KJJ9" s="372"/>
      <c r="KJK9" s="372"/>
      <c r="KJL9" s="372"/>
      <c r="KJM9" s="372"/>
      <c r="KJN9" s="372"/>
      <c r="KJO9" s="372"/>
      <c r="KJP9" s="372"/>
      <c r="KJQ9" s="372"/>
      <c r="KJR9" s="372"/>
      <c r="KJS9" s="372"/>
      <c r="KJT9" s="372"/>
      <c r="KJU9" s="372"/>
      <c r="KJV9" s="372"/>
      <c r="KJW9" s="372"/>
      <c r="KJX9" s="372"/>
      <c r="KJY9" s="372"/>
      <c r="KJZ9" s="372"/>
      <c r="KKA9" s="372"/>
      <c r="KKB9" s="372"/>
      <c r="KKC9" s="372"/>
      <c r="KKD9" s="372"/>
      <c r="KKE9" s="372"/>
      <c r="KKF9" s="372"/>
      <c r="KKG9" s="372"/>
      <c r="KKH9" s="372"/>
      <c r="KKI9" s="372"/>
      <c r="KKJ9" s="372"/>
      <c r="KKK9" s="372"/>
      <c r="KKL9" s="372"/>
      <c r="KKM9" s="372"/>
      <c r="KKN9" s="372"/>
      <c r="KKO9" s="372"/>
      <c r="KKP9" s="372"/>
      <c r="KKQ9" s="372"/>
      <c r="KKR9" s="372"/>
      <c r="KKS9" s="372"/>
      <c r="KKT9" s="372"/>
      <c r="KKU9" s="372"/>
      <c r="KKV9" s="372"/>
      <c r="KKW9" s="372"/>
      <c r="KKX9" s="372"/>
      <c r="KKY9" s="372"/>
      <c r="KKZ9" s="372"/>
      <c r="KLA9" s="372"/>
      <c r="KLB9" s="372"/>
      <c r="KLC9" s="372"/>
      <c r="KLD9" s="372"/>
      <c r="KLE9" s="372"/>
      <c r="KLF9" s="372"/>
      <c r="KLG9" s="372"/>
      <c r="KLH9" s="372"/>
      <c r="KLI9" s="372"/>
      <c r="KLJ9" s="372"/>
      <c r="KLK9" s="372"/>
      <c r="KLL9" s="372"/>
      <c r="KLM9" s="372"/>
      <c r="KLN9" s="372"/>
      <c r="KLO9" s="372"/>
      <c r="KLP9" s="372"/>
      <c r="KLQ9" s="372"/>
      <c r="KLR9" s="372"/>
      <c r="KLS9" s="372"/>
      <c r="KLT9" s="372"/>
      <c r="KLU9" s="372"/>
      <c r="KLV9" s="372"/>
      <c r="KLW9" s="372"/>
      <c r="KLX9" s="372"/>
      <c r="KLY9" s="372"/>
      <c r="KLZ9" s="372"/>
      <c r="KMA9" s="372"/>
      <c r="KMB9" s="372"/>
      <c r="KMC9" s="372"/>
      <c r="KMD9" s="372"/>
      <c r="KME9" s="372"/>
      <c r="KMF9" s="372"/>
      <c r="KMG9" s="372"/>
      <c r="KMH9" s="372"/>
      <c r="KMI9" s="372"/>
      <c r="KMJ9" s="372"/>
      <c r="KMK9" s="372"/>
      <c r="KML9" s="372"/>
      <c r="KMM9" s="372"/>
      <c r="KMN9" s="372"/>
      <c r="KMO9" s="372"/>
      <c r="KMP9" s="372"/>
      <c r="KMQ9" s="372"/>
      <c r="KMR9" s="372"/>
      <c r="KMS9" s="372"/>
      <c r="KMT9" s="372"/>
      <c r="KMU9" s="372"/>
      <c r="KMV9" s="372"/>
      <c r="KMW9" s="372"/>
      <c r="KMX9" s="372"/>
      <c r="KMY9" s="372"/>
      <c r="KMZ9" s="372"/>
      <c r="KNA9" s="372"/>
      <c r="KNB9" s="372"/>
      <c r="KNC9" s="372"/>
      <c r="KND9" s="372"/>
      <c r="KNE9" s="372"/>
      <c r="KNF9" s="372"/>
      <c r="KNG9" s="372"/>
      <c r="KNH9" s="372"/>
      <c r="KNI9" s="372"/>
      <c r="KNJ9" s="372"/>
      <c r="KNK9" s="372"/>
      <c r="KNL9" s="372"/>
      <c r="KNM9" s="372"/>
      <c r="KNN9" s="372"/>
      <c r="KNO9" s="372"/>
      <c r="KNP9" s="372"/>
      <c r="KNQ9" s="372"/>
      <c r="KNR9" s="372"/>
      <c r="KNS9" s="372"/>
      <c r="KNT9" s="372"/>
      <c r="KNU9" s="372"/>
      <c r="KNV9" s="372"/>
      <c r="KNW9" s="372"/>
      <c r="KNX9" s="372"/>
      <c r="KNY9" s="372"/>
      <c r="KNZ9" s="372"/>
      <c r="KOA9" s="372"/>
      <c r="KOB9" s="372"/>
      <c r="KOC9" s="372"/>
      <c r="KOD9" s="372"/>
      <c r="KOE9" s="372"/>
      <c r="KOF9" s="372"/>
      <c r="KOG9" s="372"/>
      <c r="KOH9" s="372"/>
      <c r="KOI9" s="372"/>
      <c r="KOJ9" s="372"/>
      <c r="KOK9" s="372"/>
      <c r="KOL9" s="372"/>
      <c r="KOM9" s="372"/>
      <c r="KON9" s="372"/>
      <c r="KOO9" s="372"/>
      <c r="KOP9" s="372"/>
      <c r="KOQ9" s="372"/>
      <c r="KOR9" s="372"/>
      <c r="KOS9" s="372"/>
      <c r="KOT9" s="372"/>
      <c r="KOU9" s="372"/>
      <c r="KOV9" s="372"/>
      <c r="KOW9" s="372"/>
      <c r="KOX9" s="372"/>
      <c r="KOY9" s="372"/>
      <c r="KOZ9" s="372"/>
      <c r="KPA9" s="372"/>
      <c r="KPB9" s="372"/>
      <c r="KPC9" s="372"/>
      <c r="KPD9" s="372"/>
      <c r="KPE9" s="372"/>
      <c r="KPF9" s="372"/>
      <c r="KPG9" s="372"/>
      <c r="KPH9" s="372"/>
      <c r="KPI9" s="372"/>
      <c r="KPJ9" s="372"/>
      <c r="KPK9" s="372"/>
      <c r="KPL9" s="372"/>
      <c r="KPM9" s="372"/>
      <c r="KPN9" s="372"/>
      <c r="KPO9" s="372"/>
      <c r="KPP9" s="372"/>
      <c r="KPQ9" s="372"/>
      <c r="KPR9" s="372"/>
      <c r="KPS9" s="372"/>
      <c r="KPT9" s="372"/>
      <c r="KPU9" s="372"/>
      <c r="KPV9" s="372"/>
      <c r="KPW9" s="372"/>
      <c r="KPX9" s="372"/>
      <c r="KPY9" s="372"/>
      <c r="KPZ9" s="372"/>
      <c r="KQA9" s="372"/>
      <c r="KQB9" s="372"/>
      <c r="KQC9" s="372"/>
      <c r="KQD9" s="372"/>
      <c r="KQE9" s="372"/>
      <c r="KQF9" s="372"/>
      <c r="KQG9" s="372"/>
      <c r="KQH9" s="372"/>
      <c r="KQI9" s="372"/>
      <c r="KQJ9" s="372"/>
      <c r="KQK9" s="372"/>
      <c r="KQL9" s="372"/>
      <c r="KQM9" s="372"/>
      <c r="KQN9" s="372"/>
      <c r="KQO9" s="372"/>
      <c r="KQP9" s="372"/>
      <c r="KQQ9" s="372"/>
      <c r="KQR9" s="372"/>
      <c r="KQS9" s="372"/>
      <c r="KQT9" s="372"/>
      <c r="KQU9" s="372"/>
      <c r="KQV9" s="372"/>
      <c r="KQW9" s="372"/>
      <c r="KQX9" s="372"/>
      <c r="KQY9" s="372"/>
      <c r="KQZ9" s="372"/>
      <c r="KRA9" s="372"/>
      <c r="KRB9" s="372"/>
      <c r="KRC9" s="372"/>
      <c r="KRD9" s="372"/>
      <c r="KRE9" s="372"/>
      <c r="KRF9" s="372"/>
      <c r="KRG9" s="372"/>
      <c r="KRH9" s="372"/>
      <c r="KRI9" s="372"/>
      <c r="KRJ9" s="372"/>
      <c r="KRK9" s="372"/>
      <c r="KRL9" s="372"/>
      <c r="KRM9" s="372"/>
      <c r="KRN9" s="372"/>
      <c r="KRO9" s="372"/>
      <c r="KRP9" s="372"/>
      <c r="KRQ9" s="372"/>
      <c r="KRR9" s="372"/>
      <c r="KRS9" s="372"/>
      <c r="KRT9" s="372"/>
      <c r="KRU9" s="372"/>
      <c r="KRV9" s="372"/>
      <c r="KRW9" s="372"/>
      <c r="KRX9" s="372"/>
      <c r="KRY9" s="372"/>
      <c r="KRZ9" s="372"/>
      <c r="KSA9" s="372"/>
      <c r="KSB9" s="372"/>
      <c r="KSC9" s="372"/>
      <c r="KSD9" s="372"/>
      <c r="KSE9" s="372"/>
      <c r="KSF9" s="372"/>
      <c r="KSG9" s="372"/>
      <c r="KSH9" s="372"/>
      <c r="KSI9" s="372"/>
      <c r="KSJ9" s="372"/>
      <c r="KSK9" s="372"/>
      <c r="KSL9" s="372"/>
      <c r="KSM9" s="372"/>
      <c r="KSN9" s="372"/>
      <c r="KSO9" s="372"/>
      <c r="KSP9" s="372"/>
      <c r="KSQ9" s="372"/>
      <c r="KSR9" s="372"/>
      <c r="KSS9" s="372"/>
      <c r="KST9" s="372"/>
      <c r="KSU9" s="372"/>
      <c r="KSV9" s="372"/>
      <c r="KSW9" s="372"/>
      <c r="KSX9" s="372"/>
      <c r="KSY9" s="372"/>
      <c r="KSZ9" s="372"/>
      <c r="KTA9" s="372"/>
      <c r="KTB9" s="372"/>
      <c r="KTC9" s="372"/>
      <c r="KTD9" s="372"/>
      <c r="KTE9" s="372"/>
      <c r="KTF9" s="372"/>
      <c r="KTG9" s="372"/>
      <c r="KTH9" s="372"/>
      <c r="KTI9" s="372"/>
      <c r="KTJ9" s="372"/>
      <c r="KTK9" s="372"/>
      <c r="KTL9" s="372"/>
      <c r="KTM9" s="372"/>
      <c r="KTN9" s="372"/>
      <c r="KTO9" s="372"/>
      <c r="KTP9" s="372"/>
      <c r="KTQ9" s="372"/>
      <c r="KTR9" s="372"/>
      <c r="KTS9" s="372"/>
      <c r="KTT9" s="372"/>
      <c r="KTU9" s="372"/>
      <c r="KTV9" s="372"/>
      <c r="KTW9" s="372"/>
      <c r="KTX9" s="372"/>
      <c r="KTY9" s="372"/>
      <c r="KTZ9" s="372"/>
      <c r="KUA9" s="372"/>
      <c r="KUB9" s="372"/>
      <c r="KUC9" s="372"/>
      <c r="KUD9" s="372"/>
      <c r="KUE9" s="372"/>
      <c r="KUF9" s="372"/>
      <c r="KUG9" s="372"/>
      <c r="KUH9" s="372"/>
      <c r="KUI9" s="372"/>
      <c r="KUJ9" s="372"/>
      <c r="KUK9" s="372"/>
      <c r="KUL9" s="372"/>
      <c r="KUM9" s="372"/>
      <c r="KUN9" s="372"/>
      <c r="KUO9" s="372"/>
      <c r="KUP9" s="372"/>
      <c r="KUQ9" s="372"/>
      <c r="KUR9" s="372"/>
      <c r="KUS9" s="372"/>
      <c r="KUT9" s="372"/>
      <c r="KUU9" s="372"/>
      <c r="KUV9" s="372"/>
      <c r="KUW9" s="372"/>
      <c r="KUX9" s="372"/>
      <c r="KUY9" s="372"/>
      <c r="KUZ9" s="372"/>
      <c r="KVA9" s="372"/>
      <c r="KVB9" s="372"/>
      <c r="KVC9" s="372"/>
      <c r="KVD9" s="372"/>
      <c r="KVE9" s="372"/>
      <c r="KVF9" s="372"/>
      <c r="KVG9" s="372"/>
      <c r="KVH9" s="372"/>
      <c r="KVI9" s="372"/>
      <c r="KVJ9" s="372"/>
      <c r="KVK9" s="372"/>
      <c r="KVL9" s="372"/>
      <c r="KVM9" s="372"/>
      <c r="KVN9" s="372"/>
      <c r="KVO9" s="372"/>
      <c r="KVP9" s="372"/>
      <c r="KVQ9" s="372"/>
      <c r="KVR9" s="372"/>
      <c r="KVS9" s="372"/>
      <c r="KVT9" s="372"/>
      <c r="KVU9" s="372"/>
      <c r="KVV9" s="372"/>
      <c r="KVW9" s="372"/>
      <c r="KVX9" s="372"/>
      <c r="KVY9" s="372"/>
      <c r="KVZ9" s="372"/>
      <c r="KWA9" s="372"/>
      <c r="KWB9" s="372"/>
      <c r="KWC9" s="372"/>
      <c r="KWD9" s="372"/>
      <c r="KWE9" s="372"/>
      <c r="KWF9" s="372"/>
      <c r="KWG9" s="372"/>
      <c r="KWH9" s="372"/>
      <c r="KWI9" s="372"/>
      <c r="KWJ9" s="372"/>
      <c r="KWK9" s="372"/>
      <c r="KWL9" s="372"/>
      <c r="KWM9" s="372"/>
      <c r="KWN9" s="372"/>
      <c r="KWO9" s="372"/>
      <c r="KWP9" s="372"/>
      <c r="KWQ9" s="372"/>
      <c r="KWR9" s="372"/>
      <c r="KWS9" s="372"/>
      <c r="KWT9" s="372"/>
      <c r="KWU9" s="372"/>
      <c r="KWV9" s="372"/>
      <c r="KWW9" s="372"/>
      <c r="KWX9" s="372"/>
      <c r="KWY9" s="372"/>
      <c r="KWZ9" s="372"/>
      <c r="KXA9" s="372"/>
      <c r="KXB9" s="372"/>
      <c r="KXC9" s="372"/>
      <c r="KXD9" s="372"/>
      <c r="KXE9" s="372"/>
      <c r="KXF9" s="372"/>
      <c r="KXG9" s="372"/>
      <c r="KXH9" s="372"/>
      <c r="KXI9" s="372"/>
      <c r="KXJ9" s="372"/>
      <c r="KXK9" s="372"/>
      <c r="KXL9" s="372"/>
      <c r="KXM9" s="372"/>
      <c r="KXN9" s="372"/>
      <c r="KXO9" s="372"/>
      <c r="KXP9" s="372"/>
      <c r="KXQ9" s="372"/>
      <c r="KXR9" s="372"/>
      <c r="KXS9" s="372"/>
      <c r="KXT9" s="372"/>
      <c r="KXU9" s="372"/>
      <c r="KXV9" s="372"/>
      <c r="KXW9" s="372"/>
      <c r="KXX9" s="372"/>
      <c r="KXY9" s="372"/>
      <c r="KXZ9" s="372"/>
      <c r="KYA9" s="372"/>
      <c r="KYB9" s="372"/>
      <c r="KYC9" s="372"/>
      <c r="KYD9" s="372"/>
      <c r="KYE9" s="372"/>
      <c r="KYF9" s="372"/>
      <c r="KYG9" s="372"/>
      <c r="KYH9" s="372"/>
      <c r="KYI9" s="372"/>
      <c r="KYJ9" s="372"/>
      <c r="KYK9" s="372"/>
      <c r="KYL9" s="372"/>
      <c r="KYM9" s="372"/>
      <c r="KYN9" s="372"/>
      <c r="KYO9" s="372"/>
      <c r="KYP9" s="372"/>
      <c r="KYQ9" s="372"/>
      <c r="KYR9" s="372"/>
      <c r="KYS9" s="372"/>
      <c r="KYT9" s="372"/>
      <c r="KYU9" s="372"/>
      <c r="KYV9" s="372"/>
      <c r="KYW9" s="372"/>
      <c r="KYX9" s="372"/>
      <c r="KYY9" s="372"/>
      <c r="KYZ9" s="372"/>
      <c r="KZA9" s="372"/>
      <c r="KZB9" s="372"/>
      <c r="KZC9" s="372"/>
      <c r="KZD9" s="372"/>
      <c r="KZE9" s="372"/>
      <c r="KZF9" s="372"/>
      <c r="KZG9" s="372"/>
      <c r="KZH9" s="372"/>
      <c r="KZI9" s="372"/>
      <c r="KZJ9" s="372"/>
      <c r="KZK9" s="372"/>
      <c r="KZL9" s="372"/>
      <c r="KZM9" s="372"/>
      <c r="KZN9" s="372"/>
      <c r="KZO9" s="372"/>
      <c r="KZP9" s="372"/>
      <c r="KZQ9" s="372"/>
      <c r="KZR9" s="372"/>
      <c r="KZS9" s="372"/>
      <c r="KZT9" s="372"/>
      <c r="KZU9" s="372"/>
      <c r="KZV9" s="372"/>
      <c r="KZW9" s="372"/>
      <c r="KZX9" s="372"/>
      <c r="KZY9" s="372"/>
      <c r="KZZ9" s="372"/>
      <c r="LAA9" s="372"/>
      <c r="LAB9" s="372"/>
      <c r="LAC9" s="372"/>
      <c r="LAD9" s="372"/>
      <c r="LAE9" s="372"/>
      <c r="LAF9" s="372"/>
      <c r="LAG9" s="372"/>
      <c r="LAH9" s="372"/>
      <c r="LAI9" s="372"/>
      <c r="LAJ9" s="372"/>
      <c r="LAK9" s="372"/>
      <c r="LAL9" s="372"/>
      <c r="LAM9" s="372"/>
      <c r="LAN9" s="372"/>
      <c r="LAO9" s="372"/>
      <c r="LAP9" s="372"/>
      <c r="LAQ9" s="372"/>
      <c r="LAR9" s="372"/>
      <c r="LAS9" s="372"/>
      <c r="LAT9" s="372"/>
      <c r="LAU9" s="372"/>
      <c r="LAV9" s="372"/>
      <c r="LAW9" s="372"/>
      <c r="LAX9" s="372"/>
      <c r="LAY9" s="372"/>
      <c r="LAZ9" s="372"/>
      <c r="LBA9" s="372"/>
      <c r="LBB9" s="372"/>
      <c r="LBC9" s="372"/>
      <c r="LBD9" s="372"/>
      <c r="LBE9" s="372"/>
      <c r="LBF9" s="372"/>
      <c r="LBG9" s="372"/>
      <c r="LBH9" s="372"/>
      <c r="LBI9" s="372"/>
      <c r="LBJ9" s="372"/>
      <c r="LBK9" s="372"/>
      <c r="LBL9" s="372"/>
      <c r="LBM9" s="372"/>
      <c r="LBN9" s="372"/>
      <c r="LBO9" s="372"/>
      <c r="LBP9" s="372"/>
      <c r="LBQ9" s="372"/>
      <c r="LBR9" s="372"/>
      <c r="LBS9" s="372"/>
      <c r="LBT9" s="372"/>
      <c r="LBU9" s="372"/>
      <c r="LBV9" s="372"/>
      <c r="LBW9" s="372"/>
      <c r="LBX9" s="372"/>
      <c r="LBY9" s="372"/>
      <c r="LBZ9" s="372"/>
      <c r="LCA9" s="372"/>
      <c r="LCB9" s="372"/>
      <c r="LCC9" s="372"/>
      <c r="LCD9" s="372"/>
      <c r="LCE9" s="372"/>
      <c r="LCF9" s="372"/>
      <c r="LCG9" s="372"/>
      <c r="LCH9" s="372"/>
      <c r="LCI9" s="372"/>
      <c r="LCJ9" s="372"/>
      <c r="LCK9" s="372"/>
      <c r="LCL9" s="372"/>
      <c r="LCM9" s="372"/>
      <c r="LCN9" s="372"/>
      <c r="LCO9" s="372"/>
      <c r="LCP9" s="372"/>
      <c r="LCQ9" s="372"/>
      <c r="LCR9" s="372"/>
      <c r="LCS9" s="372"/>
      <c r="LCT9" s="372"/>
      <c r="LCU9" s="372"/>
      <c r="LCV9" s="372"/>
      <c r="LCW9" s="372"/>
      <c r="LCX9" s="372"/>
      <c r="LCY9" s="372"/>
      <c r="LCZ9" s="372"/>
      <c r="LDA9" s="372"/>
      <c r="LDB9" s="372"/>
      <c r="LDC9" s="372"/>
      <c r="LDD9" s="372"/>
      <c r="LDE9" s="372"/>
      <c r="LDF9" s="372"/>
      <c r="LDG9" s="372"/>
      <c r="LDH9" s="372"/>
      <c r="LDI9" s="372"/>
      <c r="LDJ9" s="372"/>
      <c r="LDK9" s="372"/>
      <c r="LDL9" s="372"/>
      <c r="LDM9" s="372"/>
      <c r="LDN9" s="372"/>
      <c r="LDO9" s="372"/>
      <c r="LDP9" s="372"/>
      <c r="LDQ9" s="372"/>
      <c r="LDR9" s="372"/>
      <c r="LDS9" s="372"/>
      <c r="LDT9" s="372"/>
      <c r="LDU9" s="372"/>
      <c r="LDV9" s="372"/>
      <c r="LDW9" s="372"/>
      <c r="LDX9" s="372"/>
      <c r="LDY9" s="372"/>
      <c r="LDZ9" s="372"/>
      <c r="LEA9" s="372"/>
      <c r="LEB9" s="372"/>
      <c r="LEC9" s="372"/>
      <c r="LED9" s="372"/>
      <c r="LEE9" s="372"/>
      <c r="LEF9" s="372"/>
      <c r="LEG9" s="372"/>
      <c r="LEH9" s="372"/>
      <c r="LEI9" s="372"/>
      <c r="LEJ9" s="372"/>
      <c r="LEK9" s="372"/>
      <c r="LEL9" s="372"/>
      <c r="LEM9" s="372"/>
      <c r="LEN9" s="372"/>
      <c r="LEO9" s="372"/>
      <c r="LEP9" s="372"/>
      <c r="LEQ9" s="372"/>
      <c r="LER9" s="372"/>
      <c r="LES9" s="372"/>
      <c r="LET9" s="372"/>
      <c r="LEU9" s="372"/>
      <c r="LEV9" s="372"/>
      <c r="LEW9" s="372"/>
      <c r="LEX9" s="372"/>
      <c r="LEY9" s="372"/>
      <c r="LEZ9" s="372"/>
      <c r="LFA9" s="372"/>
      <c r="LFB9" s="372"/>
      <c r="LFC9" s="372"/>
      <c r="LFD9" s="372"/>
      <c r="LFE9" s="372"/>
      <c r="LFF9" s="372"/>
      <c r="LFG9" s="372"/>
      <c r="LFH9" s="372"/>
      <c r="LFI9" s="372"/>
      <c r="LFJ9" s="372"/>
      <c r="LFK9" s="372"/>
      <c r="LFL9" s="372"/>
      <c r="LFM9" s="372"/>
      <c r="LFN9" s="372"/>
      <c r="LFO9" s="372"/>
      <c r="LFP9" s="372"/>
      <c r="LFQ9" s="372"/>
      <c r="LFR9" s="372"/>
      <c r="LFS9" s="372"/>
      <c r="LFT9" s="372"/>
      <c r="LFU9" s="372"/>
      <c r="LFV9" s="372"/>
      <c r="LFW9" s="372"/>
      <c r="LFX9" s="372"/>
      <c r="LFY9" s="372"/>
      <c r="LFZ9" s="372"/>
      <c r="LGA9" s="372"/>
      <c r="LGB9" s="372"/>
      <c r="LGC9" s="372"/>
      <c r="LGD9" s="372"/>
      <c r="LGE9" s="372"/>
      <c r="LGF9" s="372"/>
      <c r="LGG9" s="372"/>
      <c r="LGH9" s="372"/>
      <c r="LGI9" s="372"/>
      <c r="LGJ9" s="372"/>
      <c r="LGK9" s="372"/>
      <c r="LGL9" s="372"/>
      <c r="LGM9" s="372"/>
      <c r="LGN9" s="372"/>
      <c r="LGO9" s="372"/>
      <c r="LGP9" s="372"/>
      <c r="LGQ9" s="372"/>
      <c r="LGR9" s="372"/>
      <c r="LGS9" s="372"/>
      <c r="LGT9" s="372"/>
      <c r="LGU9" s="372"/>
      <c r="LGV9" s="372"/>
      <c r="LGW9" s="372"/>
      <c r="LGX9" s="372"/>
      <c r="LGY9" s="372"/>
      <c r="LGZ9" s="372"/>
      <c r="LHA9" s="372"/>
      <c r="LHB9" s="372"/>
      <c r="LHC9" s="372"/>
      <c r="LHD9" s="372"/>
      <c r="LHE9" s="372"/>
      <c r="LHF9" s="372"/>
      <c r="LHG9" s="372"/>
      <c r="LHH9" s="372"/>
      <c r="LHI9" s="372"/>
      <c r="LHJ9" s="372"/>
      <c r="LHK9" s="372"/>
      <c r="LHL9" s="372"/>
      <c r="LHM9" s="372"/>
      <c r="LHN9" s="372"/>
      <c r="LHO9" s="372"/>
      <c r="LHP9" s="372"/>
      <c r="LHQ9" s="372"/>
      <c r="LHR9" s="372"/>
      <c r="LHS9" s="372"/>
      <c r="LHT9" s="372"/>
      <c r="LHU9" s="372"/>
      <c r="LHV9" s="372"/>
      <c r="LHW9" s="372"/>
      <c r="LHX9" s="372"/>
      <c r="LHY9" s="372"/>
      <c r="LHZ9" s="372"/>
      <c r="LIA9" s="372"/>
      <c r="LIB9" s="372"/>
      <c r="LIC9" s="372"/>
      <c r="LID9" s="372"/>
      <c r="LIE9" s="372"/>
      <c r="LIF9" s="372"/>
      <c r="LIG9" s="372"/>
      <c r="LIH9" s="372"/>
      <c r="LII9" s="372"/>
      <c r="LIJ9" s="372"/>
      <c r="LIK9" s="372"/>
      <c r="LIL9" s="372"/>
      <c r="LIM9" s="372"/>
      <c r="LIN9" s="372"/>
      <c r="LIO9" s="372"/>
      <c r="LIP9" s="372"/>
      <c r="LIQ9" s="372"/>
      <c r="LIR9" s="372"/>
      <c r="LIS9" s="372"/>
      <c r="LIT9" s="372"/>
      <c r="LIU9" s="372"/>
      <c r="LIV9" s="372"/>
      <c r="LIW9" s="372"/>
      <c r="LIX9" s="372"/>
      <c r="LIY9" s="372"/>
      <c r="LIZ9" s="372"/>
      <c r="LJA9" s="372"/>
      <c r="LJB9" s="372"/>
      <c r="LJC9" s="372"/>
      <c r="LJD9" s="372"/>
      <c r="LJE9" s="372"/>
      <c r="LJF9" s="372"/>
      <c r="LJG9" s="372"/>
      <c r="LJH9" s="372"/>
      <c r="LJI9" s="372"/>
      <c r="LJJ9" s="372"/>
      <c r="LJK9" s="372"/>
      <c r="LJL9" s="372"/>
      <c r="LJM9" s="372"/>
      <c r="LJN9" s="372"/>
      <c r="LJO9" s="372"/>
      <c r="LJP9" s="372"/>
      <c r="LJQ9" s="372"/>
      <c r="LJR9" s="372"/>
      <c r="LJS9" s="372"/>
      <c r="LJT9" s="372"/>
      <c r="LJU9" s="372"/>
      <c r="LJV9" s="372"/>
      <c r="LJW9" s="372"/>
      <c r="LJX9" s="372"/>
      <c r="LJY9" s="372"/>
      <c r="LJZ9" s="372"/>
      <c r="LKA9" s="372"/>
      <c r="LKB9" s="372"/>
      <c r="LKC9" s="372"/>
      <c r="LKD9" s="372"/>
      <c r="LKE9" s="372"/>
      <c r="LKF9" s="372"/>
      <c r="LKG9" s="372"/>
      <c r="LKH9" s="372"/>
      <c r="LKI9" s="372"/>
      <c r="LKJ9" s="372"/>
      <c r="LKK9" s="372"/>
      <c r="LKL9" s="372"/>
      <c r="LKM9" s="372"/>
      <c r="LKN9" s="372"/>
      <c r="LKO9" s="372"/>
      <c r="LKP9" s="372"/>
      <c r="LKQ9" s="372"/>
      <c r="LKR9" s="372"/>
      <c r="LKS9" s="372"/>
      <c r="LKT9" s="372"/>
      <c r="LKU9" s="372"/>
      <c r="LKV9" s="372"/>
      <c r="LKW9" s="372"/>
      <c r="LKX9" s="372"/>
      <c r="LKY9" s="372"/>
      <c r="LKZ9" s="372"/>
      <c r="LLA9" s="372"/>
      <c r="LLB9" s="372"/>
      <c r="LLC9" s="372"/>
      <c r="LLD9" s="372"/>
      <c r="LLE9" s="372"/>
      <c r="LLF9" s="372"/>
      <c r="LLG9" s="372"/>
      <c r="LLH9" s="372"/>
      <c r="LLI9" s="372"/>
      <c r="LLJ9" s="372"/>
      <c r="LLK9" s="372"/>
      <c r="LLL9" s="372"/>
      <c r="LLM9" s="372"/>
      <c r="LLN9" s="372"/>
      <c r="LLO9" s="372"/>
      <c r="LLP9" s="372"/>
      <c r="LLQ9" s="372"/>
      <c r="LLR9" s="372"/>
      <c r="LLS9" s="372"/>
      <c r="LLT9" s="372"/>
      <c r="LLU9" s="372"/>
      <c r="LLV9" s="372"/>
      <c r="LLW9" s="372"/>
      <c r="LLX9" s="372"/>
      <c r="LLY9" s="372"/>
      <c r="LLZ9" s="372"/>
      <c r="LMA9" s="372"/>
      <c r="LMB9" s="372"/>
      <c r="LMC9" s="372"/>
      <c r="LMD9" s="372"/>
      <c r="LME9" s="372"/>
      <c r="LMF9" s="372"/>
      <c r="LMG9" s="372"/>
      <c r="LMH9" s="372"/>
      <c r="LMI9" s="372"/>
      <c r="LMJ9" s="372"/>
      <c r="LMK9" s="372"/>
      <c r="LML9" s="372"/>
      <c r="LMM9" s="372"/>
      <c r="LMN9" s="372"/>
      <c r="LMO9" s="372"/>
      <c r="LMP9" s="372"/>
      <c r="LMQ9" s="372"/>
      <c r="LMR9" s="372"/>
      <c r="LMS9" s="372"/>
      <c r="LMT9" s="372"/>
      <c r="LMU9" s="372"/>
      <c r="LMV9" s="372"/>
      <c r="LMW9" s="372"/>
      <c r="LMX9" s="372"/>
      <c r="LMY9" s="372"/>
      <c r="LMZ9" s="372"/>
      <c r="LNA9" s="372"/>
      <c r="LNB9" s="372"/>
      <c r="LNC9" s="372"/>
      <c r="LND9" s="372"/>
      <c r="LNE9" s="372"/>
      <c r="LNF9" s="372"/>
      <c r="LNG9" s="372"/>
      <c r="LNH9" s="372"/>
      <c r="LNI9" s="372"/>
      <c r="LNJ9" s="372"/>
      <c r="LNK9" s="372"/>
      <c r="LNL9" s="372"/>
      <c r="LNM9" s="372"/>
      <c r="LNN9" s="372"/>
      <c r="LNO9" s="372"/>
      <c r="LNP9" s="372"/>
      <c r="LNQ9" s="372"/>
      <c r="LNR9" s="372"/>
      <c r="LNS9" s="372"/>
      <c r="LNT9" s="372"/>
      <c r="LNU9" s="372"/>
      <c r="LNV9" s="372"/>
      <c r="LNW9" s="372"/>
      <c r="LNX9" s="372"/>
      <c r="LNY9" s="372"/>
      <c r="LNZ9" s="372"/>
      <c r="LOA9" s="372"/>
      <c r="LOB9" s="372"/>
      <c r="LOC9" s="372"/>
      <c r="LOD9" s="372"/>
      <c r="LOE9" s="372"/>
      <c r="LOF9" s="372"/>
      <c r="LOG9" s="372"/>
      <c r="LOH9" s="372"/>
      <c r="LOI9" s="372"/>
      <c r="LOJ9" s="372"/>
      <c r="LOK9" s="372"/>
      <c r="LOL9" s="372"/>
      <c r="LOM9" s="372"/>
      <c r="LON9" s="372"/>
      <c r="LOO9" s="372"/>
      <c r="LOP9" s="372"/>
      <c r="LOQ9" s="372"/>
      <c r="LOR9" s="372"/>
      <c r="LOS9" s="372"/>
      <c r="LOT9" s="372"/>
      <c r="LOU9" s="372"/>
      <c r="LOV9" s="372"/>
      <c r="LOW9" s="372"/>
      <c r="LOX9" s="372"/>
      <c r="LOY9" s="372"/>
      <c r="LOZ9" s="372"/>
      <c r="LPA9" s="372"/>
      <c r="LPB9" s="372"/>
      <c r="LPC9" s="372"/>
      <c r="LPD9" s="372"/>
      <c r="LPE9" s="372"/>
      <c r="LPF9" s="372"/>
      <c r="LPG9" s="372"/>
      <c r="LPH9" s="372"/>
      <c r="LPI9" s="372"/>
      <c r="LPJ9" s="372"/>
      <c r="LPK9" s="372"/>
      <c r="LPL9" s="372"/>
      <c r="LPM9" s="372"/>
      <c r="LPN9" s="372"/>
      <c r="LPO9" s="372"/>
      <c r="LPP9" s="372"/>
      <c r="LPQ9" s="372"/>
      <c r="LPR9" s="372"/>
      <c r="LPS9" s="372"/>
      <c r="LPT9" s="372"/>
      <c r="LPU9" s="372"/>
      <c r="LPV9" s="372"/>
      <c r="LPW9" s="372"/>
      <c r="LPX9" s="372"/>
      <c r="LPY9" s="372"/>
      <c r="LPZ9" s="372"/>
      <c r="LQA9" s="372"/>
      <c r="LQB9" s="372"/>
      <c r="LQC9" s="372"/>
      <c r="LQD9" s="372"/>
      <c r="LQE9" s="372"/>
      <c r="LQF9" s="372"/>
      <c r="LQG9" s="372"/>
      <c r="LQH9" s="372"/>
      <c r="LQI9" s="372"/>
      <c r="LQJ9" s="372"/>
      <c r="LQK9" s="372"/>
      <c r="LQL9" s="372"/>
      <c r="LQM9" s="372"/>
      <c r="LQN9" s="372"/>
      <c r="LQO9" s="372"/>
      <c r="LQP9" s="372"/>
      <c r="LQQ9" s="372"/>
      <c r="LQR9" s="372"/>
      <c r="LQS9" s="372"/>
      <c r="LQT9" s="372"/>
      <c r="LQU9" s="372"/>
      <c r="LQV9" s="372"/>
      <c r="LQW9" s="372"/>
      <c r="LQX9" s="372"/>
      <c r="LQY9" s="372"/>
      <c r="LQZ9" s="372"/>
      <c r="LRA9" s="372"/>
      <c r="LRB9" s="372"/>
      <c r="LRC9" s="372"/>
      <c r="LRD9" s="372"/>
      <c r="LRE9" s="372"/>
      <c r="LRF9" s="372"/>
      <c r="LRG9" s="372"/>
      <c r="LRH9" s="372"/>
      <c r="LRI9" s="372"/>
      <c r="LRJ9" s="372"/>
      <c r="LRK9" s="372"/>
      <c r="LRL9" s="372"/>
      <c r="LRM9" s="372"/>
      <c r="LRN9" s="372"/>
      <c r="LRO9" s="372"/>
      <c r="LRP9" s="372"/>
      <c r="LRQ9" s="372"/>
      <c r="LRR9" s="372"/>
      <c r="LRS9" s="372"/>
      <c r="LRT9" s="372"/>
      <c r="LRU9" s="372"/>
      <c r="LRV9" s="372"/>
      <c r="LRW9" s="372"/>
      <c r="LRX9" s="372"/>
      <c r="LRY9" s="372"/>
      <c r="LRZ9" s="372"/>
      <c r="LSA9" s="372"/>
      <c r="LSB9" s="372"/>
      <c r="LSC9" s="372"/>
      <c r="LSD9" s="372"/>
      <c r="LSE9" s="372"/>
      <c r="LSF9" s="372"/>
      <c r="LSG9" s="372"/>
      <c r="LSH9" s="372"/>
      <c r="LSI9" s="372"/>
      <c r="LSJ9" s="372"/>
      <c r="LSK9" s="372"/>
      <c r="LSL9" s="372"/>
      <c r="LSM9" s="372"/>
      <c r="LSN9" s="372"/>
      <c r="LSO9" s="372"/>
      <c r="LSP9" s="372"/>
      <c r="LSQ9" s="372"/>
      <c r="LSR9" s="372"/>
      <c r="LSS9" s="372"/>
      <c r="LST9" s="372"/>
      <c r="LSU9" s="372"/>
      <c r="LSV9" s="372"/>
      <c r="LSW9" s="372"/>
      <c r="LSX9" s="372"/>
      <c r="LSY9" s="372"/>
      <c r="LSZ9" s="372"/>
      <c r="LTA9" s="372"/>
      <c r="LTB9" s="372"/>
      <c r="LTC9" s="372"/>
      <c r="LTD9" s="372"/>
      <c r="LTE9" s="372"/>
      <c r="LTF9" s="372"/>
      <c r="LTG9" s="372"/>
      <c r="LTH9" s="372"/>
      <c r="LTI9" s="372"/>
      <c r="LTJ9" s="372"/>
      <c r="LTK9" s="372"/>
      <c r="LTL9" s="372"/>
      <c r="LTM9" s="372"/>
      <c r="LTN9" s="372"/>
      <c r="LTO9" s="372"/>
      <c r="LTP9" s="372"/>
      <c r="LTQ9" s="372"/>
      <c r="LTR9" s="372"/>
      <c r="LTS9" s="372"/>
      <c r="LTT9" s="372"/>
      <c r="LTU9" s="372"/>
      <c r="LTV9" s="372"/>
      <c r="LTW9" s="372"/>
      <c r="LTX9" s="372"/>
      <c r="LTY9" s="372"/>
      <c r="LTZ9" s="372"/>
      <c r="LUA9" s="372"/>
      <c r="LUB9" s="372"/>
      <c r="LUC9" s="372"/>
      <c r="LUD9" s="372"/>
      <c r="LUE9" s="372"/>
      <c r="LUF9" s="372"/>
      <c r="LUG9" s="372"/>
      <c r="LUH9" s="372"/>
      <c r="LUI9" s="372"/>
      <c r="LUJ9" s="372"/>
      <c r="LUK9" s="372"/>
      <c r="LUL9" s="372"/>
      <c r="LUM9" s="372"/>
      <c r="LUN9" s="372"/>
      <c r="LUO9" s="372"/>
      <c r="LUP9" s="372"/>
      <c r="LUQ9" s="372"/>
      <c r="LUR9" s="372"/>
      <c r="LUS9" s="372"/>
      <c r="LUT9" s="372"/>
      <c r="LUU9" s="372"/>
      <c r="LUV9" s="372"/>
      <c r="LUW9" s="372"/>
      <c r="LUX9" s="372"/>
      <c r="LUY9" s="372"/>
      <c r="LUZ9" s="372"/>
      <c r="LVA9" s="372"/>
      <c r="LVB9" s="372"/>
      <c r="LVC9" s="372"/>
      <c r="LVD9" s="372"/>
      <c r="LVE9" s="372"/>
      <c r="LVF9" s="372"/>
      <c r="LVG9" s="372"/>
      <c r="LVH9" s="372"/>
      <c r="LVI9" s="372"/>
      <c r="LVJ9" s="372"/>
      <c r="LVK9" s="372"/>
      <c r="LVL9" s="372"/>
      <c r="LVM9" s="372"/>
      <c r="LVN9" s="372"/>
      <c r="LVO9" s="372"/>
      <c r="LVP9" s="372"/>
      <c r="LVQ9" s="372"/>
      <c r="LVR9" s="372"/>
      <c r="LVS9" s="372"/>
      <c r="LVT9" s="372"/>
      <c r="LVU9" s="372"/>
      <c r="LVV9" s="372"/>
      <c r="LVW9" s="372"/>
      <c r="LVX9" s="372"/>
      <c r="LVY9" s="372"/>
      <c r="LVZ9" s="372"/>
      <c r="LWA9" s="372"/>
      <c r="LWB9" s="372"/>
      <c r="LWC9" s="372"/>
      <c r="LWD9" s="372"/>
      <c r="LWE9" s="372"/>
      <c r="LWF9" s="372"/>
      <c r="LWG9" s="372"/>
      <c r="LWH9" s="372"/>
      <c r="LWI9" s="372"/>
      <c r="LWJ9" s="372"/>
      <c r="LWK9" s="372"/>
      <c r="LWL9" s="372"/>
      <c r="LWM9" s="372"/>
      <c r="LWN9" s="372"/>
      <c r="LWO9" s="372"/>
      <c r="LWP9" s="372"/>
      <c r="LWQ9" s="372"/>
      <c r="LWR9" s="372"/>
      <c r="LWS9" s="372"/>
      <c r="LWT9" s="372"/>
      <c r="LWU9" s="372"/>
      <c r="LWV9" s="372"/>
      <c r="LWW9" s="372"/>
      <c r="LWX9" s="372"/>
      <c r="LWY9" s="372"/>
      <c r="LWZ9" s="372"/>
      <c r="LXA9" s="372"/>
      <c r="LXB9" s="372"/>
      <c r="LXC9" s="372"/>
      <c r="LXD9" s="372"/>
      <c r="LXE9" s="372"/>
      <c r="LXF9" s="372"/>
      <c r="LXG9" s="372"/>
      <c r="LXH9" s="372"/>
      <c r="LXI9" s="372"/>
      <c r="LXJ9" s="372"/>
      <c r="LXK9" s="372"/>
      <c r="LXL9" s="372"/>
      <c r="LXM9" s="372"/>
      <c r="LXN9" s="372"/>
      <c r="LXO9" s="372"/>
      <c r="LXP9" s="372"/>
      <c r="LXQ9" s="372"/>
      <c r="LXR9" s="372"/>
      <c r="LXS9" s="372"/>
      <c r="LXT9" s="372"/>
      <c r="LXU9" s="372"/>
      <c r="LXV9" s="372"/>
      <c r="LXW9" s="372"/>
      <c r="LXX9" s="372"/>
      <c r="LXY9" s="372"/>
      <c r="LXZ9" s="372"/>
      <c r="LYA9" s="372"/>
      <c r="LYB9" s="372"/>
      <c r="LYC9" s="372"/>
      <c r="LYD9" s="372"/>
      <c r="LYE9" s="372"/>
      <c r="LYF9" s="372"/>
      <c r="LYG9" s="372"/>
      <c r="LYH9" s="372"/>
      <c r="LYI9" s="372"/>
      <c r="LYJ9" s="372"/>
      <c r="LYK9" s="372"/>
      <c r="LYL9" s="372"/>
      <c r="LYM9" s="372"/>
      <c r="LYN9" s="372"/>
      <c r="LYO9" s="372"/>
      <c r="LYP9" s="372"/>
      <c r="LYQ9" s="372"/>
      <c r="LYR9" s="372"/>
      <c r="LYS9" s="372"/>
      <c r="LYT9" s="372"/>
      <c r="LYU9" s="372"/>
      <c r="LYV9" s="372"/>
      <c r="LYW9" s="372"/>
      <c r="LYX9" s="372"/>
      <c r="LYY9" s="372"/>
      <c r="LYZ9" s="372"/>
      <c r="LZA9" s="372"/>
      <c r="LZB9" s="372"/>
      <c r="LZC9" s="372"/>
      <c r="LZD9" s="372"/>
      <c r="LZE9" s="372"/>
      <c r="LZF9" s="372"/>
      <c r="LZG9" s="372"/>
      <c r="LZH9" s="372"/>
      <c r="LZI9" s="372"/>
      <c r="LZJ9" s="372"/>
      <c r="LZK9" s="372"/>
      <c r="LZL9" s="372"/>
      <c r="LZM9" s="372"/>
      <c r="LZN9" s="372"/>
      <c r="LZO9" s="372"/>
      <c r="LZP9" s="372"/>
      <c r="LZQ9" s="372"/>
      <c r="LZR9" s="372"/>
      <c r="LZS9" s="372"/>
      <c r="LZT9" s="372"/>
      <c r="LZU9" s="372"/>
      <c r="LZV9" s="372"/>
      <c r="LZW9" s="372"/>
      <c r="LZX9" s="372"/>
      <c r="LZY9" s="372"/>
      <c r="LZZ9" s="372"/>
      <c r="MAA9" s="372"/>
      <c r="MAB9" s="372"/>
      <c r="MAC9" s="372"/>
      <c r="MAD9" s="372"/>
      <c r="MAE9" s="372"/>
      <c r="MAF9" s="372"/>
      <c r="MAG9" s="372"/>
      <c r="MAH9" s="372"/>
      <c r="MAI9" s="372"/>
      <c r="MAJ9" s="372"/>
      <c r="MAK9" s="372"/>
      <c r="MAL9" s="372"/>
      <c r="MAM9" s="372"/>
      <c r="MAN9" s="372"/>
      <c r="MAO9" s="372"/>
      <c r="MAP9" s="372"/>
      <c r="MAQ9" s="372"/>
      <c r="MAR9" s="372"/>
      <c r="MAS9" s="372"/>
      <c r="MAT9" s="372"/>
      <c r="MAU9" s="372"/>
      <c r="MAV9" s="372"/>
      <c r="MAW9" s="372"/>
      <c r="MAX9" s="372"/>
      <c r="MAY9" s="372"/>
      <c r="MAZ9" s="372"/>
      <c r="MBA9" s="372"/>
      <c r="MBB9" s="372"/>
      <c r="MBC9" s="372"/>
      <c r="MBD9" s="372"/>
      <c r="MBE9" s="372"/>
      <c r="MBF9" s="372"/>
      <c r="MBG9" s="372"/>
      <c r="MBH9" s="372"/>
      <c r="MBI9" s="372"/>
      <c r="MBJ9" s="372"/>
      <c r="MBK9" s="372"/>
      <c r="MBL9" s="372"/>
      <c r="MBM9" s="372"/>
      <c r="MBN9" s="372"/>
      <c r="MBO9" s="372"/>
      <c r="MBP9" s="372"/>
      <c r="MBQ9" s="372"/>
      <c r="MBR9" s="372"/>
      <c r="MBS9" s="372"/>
      <c r="MBT9" s="372"/>
      <c r="MBU9" s="372"/>
      <c r="MBV9" s="372"/>
      <c r="MBW9" s="372"/>
      <c r="MBX9" s="372"/>
      <c r="MBY9" s="372"/>
      <c r="MBZ9" s="372"/>
      <c r="MCA9" s="372"/>
      <c r="MCB9" s="372"/>
      <c r="MCC9" s="372"/>
      <c r="MCD9" s="372"/>
      <c r="MCE9" s="372"/>
      <c r="MCF9" s="372"/>
      <c r="MCG9" s="372"/>
      <c r="MCH9" s="372"/>
      <c r="MCI9" s="372"/>
      <c r="MCJ9" s="372"/>
      <c r="MCK9" s="372"/>
      <c r="MCL9" s="372"/>
      <c r="MCM9" s="372"/>
      <c r="MCN9" s="372"/>
      <c r="MCO9" s="372"/>
      <c r="MCP9" s="372"/>
      <c r="MCQ9" s="372"/>
      <c r="MCR9" s="372"/>
      <c r="MCS9" s="372"/>
      <c r="MCT9" s="372"/>
      <c r="MCU9" s="372"/>
      <c r="MCV9" s="372"/>
      <c r="MCW9" s="372"/>
      <c r="MCX9" s="372"/>
      <c r="MCY9" s="372"/>
      <c r="MCZ9" s="372"/>
      <c r="MDA9" s="372"/>
      <c r="MDB9" s="372"/>
      <c r="MDC9" s="372"/>
      <c r="MDD9" s="372"/>
      <c r="MDE9" s="372"/>
      <c r="MDF9" s="372"/>
      <c r="MDG9" s="372"/>
      <c r="MDH9" s="372"/>
      <c r="MDI9" s="372"/>
      <c r="MDJ9" s="372"/>
      <c r="MDK9" s="372"/>
      <c r="MDL9" s="372"/>
      <c r="MDM9" s="372"/>
      <c r="MDN9" s="372"/>
      <c r="MDO9" s="372"/>
      <c r="MDP9" s="372"/>
      <c r="MDQ9" s="372"/>
      <c r="MDR9" s="372"/>
      <c r="MDS9" s="372"/>
      <c r="MDT9" s="372"/>
      <c r="MDU9" s="372"/>
      <c r="MDV9" s="372"/>
      <c r="MDW9" s="372"/>
      <c r="MDX9" s="372"/>
      <c r="MDY9" s="372"/>
      <c r="MDZ9" s="372"/>
      <c r="MEA9" s="372"/>
      <c r="MEB9" s="372"/>
      <c r="MEC9" s="372"/>
      <c r="MED9" s="372"/>
      <c r="MEE9" s="372"/>
      <c r="MEF9" s="372"/>
      <c r="MEG9" s="372"/>
      <c r="MEH9" s="372"/>
      <c r="MEI9" s="372"/>
      <c r="MEJ9" s="372"/>
      <c r="MEK9" s="372"/>
      <c r="MEL9" s="372"/>
      <c r="MEM9" s="372"/>
      <c r="MEN9" s="372"/>
      <c r="MEO9" s="372"/>
      <c r="MEP9" s="372"/>
      <c r="MEQ9" s="372"/>
      <c r="MER9" s="372"/>
      <c r="MES9" s="372"/>
      <c r="MET9" s="372"/>
      <c r="MEU9" s="372"/>
      <c r="MEV9" s="372"/>
      <c r="MEW9" s="372"/>
      <c r="MEX9" s="372"/>
      <c r="MEY9" s="372"/>
      <c r="MEZ9" s="372"/>
      <c r="MFA9" s="372"/>
      <c r="MFB9" s="372"/>
      <c r="MFC9" s="372"/>
      <c r="MFD9" s="372"/>
      <c r="MFE9" s="372"/>
      <c r="MFF9" s="372"/>
      <c r="MFG9" s="372"/>
      <c r="MFH9" s="372"/>
      <c r="MFI9" s="372"/>
      <c r="MFJ9" s="372"/>
      <c r="MFK9" s="372"/>
      <c r="MFL9" s="372"/>
      <c r="MFM9" s="372"/>
      <c r="MFN9" s="372"/>
      <c r="MFO9" s="372"/>
      <c r="MFP9" s="372"/>
      <c r="MFQ9" s="372"/>
      <c r="MFR9" s="372"/>
      <c r="MFS9" s="372"/>
      <c r="MFT9" s="372"/>
      <c r="MFU9" s="372"/>
      <c r="MFV9" s="372"/>
      <c r="MFW9" s="372"/>
      <c r="MFX9" s="372"/>
      <c r="MFY9" s="372"/>
      <c r="MFZ9" s="372"/>
      <c r="MGA9" s="372"/>
      <c r="MGB9" s="372"/>
      <c r="MGC9" s="372"/>
      <c r="MGD9" s="372"/>
      <c r="MGE9" s="372"/>
      <c r="MGF9" s="372"/>
      <c r="MGG9" s="372"/>
      <c r="MGH9" s="372"/>
      <c r="MGI9" s="372"/>
      <c r="MGJ9" s="372"/>
      <c r="MGK9" s="372"/>
      <c r="MGL9" s="372"/>
      <c r="MGM9" s="372"/>
      <c r="MGN9" s="372"/>
      <c r="MGO9" s="372"/>
      <c r="MGP9" s="372"/>
      <c r="MGQ9" s="372"/>
      <c r="MGR9" s="372"/>
      <c r="MGS9" s="372"/>
      <c r="MGT9" s="372"/>
      <c r="MGU9" s="372"/>
      <c r="MGV9" s="372"/>
      <c r="MGW9" s="372"/>
      <c r="MGX9" s="372"/>
      <c r="MGY9" s="372"/>
      <c r="MGZ9" s="372"/>
      <c r="MHA9" s="372"/>
      <c r="MHB9" s="372"/>
      <c r="MHC9" s="372"/>
      <c r="MHD9" s="372"/>
      <c r="MHE9" s="372"/>
      <c r="MHF9" s="372"/>
      <c r="MHG9" s="372"/>
      <c r="MHH9" s="372"/>
      <c r="MHI9" s="372"/>
      <c r="MHJ9" s="372"/>
      <c r="MHK9" s="372"/>
      <c r="MHL9" s="372"/>
      <c r="MHM9" s="372"/>
      <c r="MHN9" s="372"/>
      <c r="MHO9" s="372"/>
      <c r="MHP9" s="372"/>
      <c r="MHQ9" s="372"/>
      <c r="MHR9" s="372"/>
      <c r="MHS9" s="372"/>
      <c r="MHT9" s="372"/>
      <c r="MHU9" s="372"/>
      <c r="MHV9" s="372"/>
      <c r="MHW9" s="372"/>
      <c r="MHX9" s="372"/>
      <c r="MHY9" s="372"/>
      <c r="MHZ9" s="372"/>
      <c r="MIA9" s="372"/>
      <c r="MIB9" s="372"/>
      <c r="MIC9" s="372"/>
      <c r="MID9" s="372"/>
      <c r="MIE9" s="372"/>
      <c r="MIF9" s="372"/>
      <c r="MIG9" s="372"/>
      <c r="MIH9" s="372"/>
      <c r="MII9" s="372"/>
      <c r="MIJ9" s="372"/>
      <c r="MIK9" s="372"/>
      <c r="MIL9" s="372"/>
      <c r="MIM9" s="372"/>
      <c r="MIN9" s="372"/>
      <c r="MIO9" s="372"/>
      <c r="MIP9" s="372"/>
      <c r="MIQ9" s="372"/>
      <c r="MIR9" s="372"/>
      <c r="MIS9" s="372"/>
      <c r="MIT9" s="372"/>
      <c r="MIU9" s="372"/>
      <c r="MIV9" s="372"/>
      <c r="MIW9" s="372"/>
      <c r="MIX9" s="372"/>
      <c r="MIY9" s="372"/>
      <c r="MIZ9" s="372"/>
      <c r="MJA9" s="372"/>
      <c r="MJB9" s="372"/>
      <c r="MJC9" s="372"/>
      <c r="MJD9" s="372"/>
      <c r="MJE9" s="372"/>
      <c r="MJF9" s="372"/>
      <c r="MJG9" s="372"/>
      <c r="MJH9" s="372"/>
      <c r="MJI9" s="372"/>
      <c r="MJJ9" s="372"/>
      <c r="MJK9" s="372"/>
      <c r="MJL9" s="372"/>
      <c r="MJM9" s="372"/>
      <c r="MJN9" s="372"/>
      <c r="MJO9" s="372"/>
      <c r="MJP9" s="372"/>
      <c r="MJQ9" s="372"/>
      <c r="MJR9" s="372"/>
      <c r="MJS9" s="372"/>
      <c r="MJT9" s="372"/>
      <c r="MJU9" s="372"/>
      <c r="MJV9" s="372"/>
      <c r="MJW9" s="372"/>
      <c r="MJX9" s="372"/>
      <c r="MJY9" s="372"/>
      <c r="MJZ9" s="372"/>
      <c r="MKA9" s="372"/>
      <c r="MKB9" s="372"/>
      <c r="MKC9" s="372"/>
      <c r="MKD9" s="372"/>
      <c r="MKE9" s="372"/>
      <c r="MKF9" s="372"/>
      <c r="MKG9" s="372"/>
      <c r="MKH9" s="372"/>
      <c r="MKI9" s="372"/>
      <c r="MKJ9" s="372"/>
      <c r="MKK9" s="372"/>
      <c r="MKL9" s="372"/>
      <c r="MKM9" s="372"/>
      <c r="MKN9" s="372"/>
      <c r="MKO9" s="372"/>
      <c r="MKP9" s="372"/>
      <c r="MKQ9" s="372"/>
      <c r="MKR9" s="372"/>
      <c r="MKS9" s="372"/>
      <c r="MKT9" s="372"/>
      <c r="MKU9" s="372"/>
      <c r="MKV9" s="372"/>
      <c r="MKW9" s="372"/>
      <c r="MKX9" s="372"/>
      <c r="MKY9" s="372"/>
      <c r="MKZ9" s="372"/>
      <c r="MLA9" s="372"/>
      <c r="MLB9" s="372"/>
      <c r="MLC9" s="372"/>
      <c r="MLD9" s="372"/>
      <c r="MLE9" s="372"/>
      <c r="MLF9" s="372"/>
      <c r="MLG9" s="372"/>
      <c r="MLH9" s="372"/>
      <c r="MLI9" s="372"/>
      <c r="MLJ9" s="372"/>
      <c r="MLK9" s="372"/>
      <c r="MLL9" s="372"/>
      <c r="MLM9" s="372"/>
      <c r="MLN9" s="372"/>
      <c r="MLO9" s="372"/>
      <c r="MLP9" s="372"/>
      <c r="MLQ9" s="372"/>
      <c r="MLR9" s="372"/>
      <c r="MLS9" s="372"/>
      <c r="MLT9" s="372"/>
      <c r="MLU9" s="372"/>
      <c r="MLV9" s="372"/>
      <c r="MLW9" s="372"/>
      <c r="MLX9" s="372"/>
      <c r="MLY9" s="372"/>
      <c r="MLZ9" s="372"/>
      <c r="MMA9" s="372"/>
      <c r="MMB9" s="372"/>
      <c r="MMC9" s="372"/>
      <c r="MMD9" s="372"/>
      <c r="MME9" s="372"/>
      <c r="MMF9" s="372"/>
      <c r="MMG9" s="372"/>
      <c r="MMH9" s="372"/>
      <c r="MMI9" s="372"/>
      <c r="MMJ9" s="372"/>
      <c r="MMK9" s="372"/>
      <c r="MML9" s="372"/>
      <c r="MMM9" s="372"/>
      <c r="MMN9" s="372"/>
      <c r="MMO9" s="372"/>
      <c r="MMP9" s="372"/>
      <c r="MMQ9" s="372"/>
      <c r="MMR9" s="372"/>
      <c r="MMS9" s="372"/>
      <c r="MMT9" s="372"/>
      <c r="MMU9" s="372"/>
      <c r="MMV9" s="372"/>
      <c r="MMW9" s="372"/>
      <c r="MMX9" s="372"/>
      <c r="MMY9" s="372"/>
      <c r="MMZ9" s="372"/>
      <c r="MNA9" s="372"/>
      <c r="MNB9" s="372"/>
      <c r="MNC9" s="372"/>
      <c r="MND9" s="372"/>
      <c r="MNE9" s="372"/>
      <c r="MNF9" s="372"/>
      <c r="MNG9" s="372"/>
      <c r="MNH9" s="372"/>
      <c r="MNI9" s="372"/>
      <c r="MNJ9" s="372"/>
      <c r="MNK9" s="372"/>
      <c r="MNL9" s="372"/>
      <c r="MNM9" s="372"/>
      <c r="MNN9" s="372"/>
      <c r="MNO9" s="372"/>
      <c r="MNP9" s="372"/>
      <c r="MNQ9" s="372"/>
      <c r="MNR9" s="372"/>
      <c r="MNS9" s="372"/>
      <c r="MNT9" s="372"/>
      <c r="MNU9" s="372"/>
      <c r="MNV9" s="372"/>
      <c r="MNW9" s="372"/>
      <c r="MNX9" s="372"/>
      <c r="MNY9" s="372"/>
      <c r="MNZ9" s="372"/>
      <c r="MOA9" s="372"/>
      <c r="MOB9" s="372"/>
      <c r="MOC9" s="372"/>
      <c r="MOD9" s="372"/>
      <c r="MOE9" s="372"/>
      <c r="MOF9" s="372"/>
      <c r="MOG9" s="372"/>
      <c r="MOH9" s="372"/>
      <c r="MOI9" s="372"/>
      <c r="MOJ9" s="372"/>
      <c r="MOK9" s="372"/>
      <c r="MOL9" s="372"/>
      <c r="MOM9" s="372"/>
      <c r="MON9" s="372"/>
      <c r="MOO9" s="372"/>
      <c r="MOP9" s="372"/>
      <c r="MOQ9" s="372"/>
      <c r="MOR9" s="372"/>
      <c r="MOS9" s="372"/>
      <c r="MOT9" s="372"/>
      <c r="MOU9" s="372"/>
      <c r="MOV9" s="372"/>
      <c r="MOW9" s="372"/>
      <c r="MOX9" s="372"/>
      <c r="MOY9" s="372"/>
      <c r="MOZ9" s="372"/>
      <c r="MPA9" s="372"/>
      <c r="MPB9" s="372"/>
      <c r="MPC9" s="372"/>
      <c r="MPD9" s="372"/>
      <c r="MPE9" s="372"/>
      <c r="MPF9" s="372"/>
      <c r="MPG9" s="372"/>
      <c r="MPH9" s="372"/>
      <c r="MPI9" s="372"/>
      <c r="MPJ9" s="372"/>
      <c r="MPK9" s="372"/>
      <c r="MPL9" s="372"/>
      <c r="MPM9" s="372"/>
      <c r="MPN9" s="372"/>
      <c r="MPO9" s="372"/>
      <c r="MPP9" s="372"/>
      <c r="MPQ9" s="372"/>
      <c r="MPR9" s="372"/>
      <c r="MPS9" s="372"/>
      <c r="MPT9" s="372"/>
      <c r="MPU9" s="372"/>
      <c r="MPV9" s="372"/>
      <c r="MPW9" s="372"/>
      <c r="MPX9" s="372"/>
      <c r="MPY9" s="372"/>
      <c r="MPZ9" s="372"/>
      <c r="MQA9" s="372"/>
      <c r="MQB9" s="372"/>
      <c r="MQC9" s="372"/>
      <c r="MQD9" s="372"/>
      <c r="MQE9" s="372"/>
      <c r="MQF9" s="372"/>
      <c r="MQG9" s="372"/>
      <c r="MQH9" s="372"/>
      <c r="MQI9" s="372"/>
      <c r="MQJ9" s="372"/>
      <c r="MQK9" s="372"/>
      <c r="MQL9" s="372"/>
      <c r="MQM9" s="372"/>
      <c r="MQN9" s="372"/>
      <c r="MQO9" s="372"/>
      <c r="MQP9" s="372"/>
      <c r="MQQ9" s="372"/>
      <c r="MQR9" s="372"/>
      <c r="MQS9" s="372"/>
      <c r="MQT9" s="372"/>
      <c r="MQU9" s="372"/>
      <c r="MQV9" s="372"/>
      <c r="MQW9" s="372"/>
      <c r="MQX9" s="372"/>
      <c r="MQY9" s="372"/>
      <c r="MQZ9" s="372"/>
      <c r="MRA9" s="372"/>
      <c r="MRB9" s="372"/>
      <c r="MRC9" s="372"/>
      <c r="MRD9" s="372"/>
      <c r="MRE9" s="372"/>
      <c r="MRF9" s="372"/>
      <c r="MRG9" s="372"/>
      <c r="MRH9" s="372"/>
      <c r="MRI9" s="372"/>
      <c r="MRJ9" s="372"/>
      <c r="MRK9" s="372"/>
      <c r="MRL9" s="372"/>
      <c r="MRM9" s="372"/>
      <c r="MRN9" s="372"/>
      <c r="MRO9" s="372"/>
      <c r="MRP9" s="372"/>
      <c r="MRQ9" s="372"/>
      <c r="MRR9" s="372"/>
      <c r="MRS9" s="372"/>
      <c r="MRT9" s="372"/>
      <c r="MRU9" s="372"/>
      <c r="MRV9" s="372"/>
      <c r="MRW9" s="372"/>
      <c r="MRX9" s="372"/>
      <c r="MRY9" s="372"/>
      <c r="MRZ9" s="372"/>
      <c r="MSA9" s="372"/>
      <c r="MSB9" s="372"/>
      <c r="MSC9" s="372"/>
      <c r="MSD9" s="372"/>
      <c r="MSE9" s="372"/>
      <c r="MSF9" s="372"/>
      <c r="MSG9" s="372"/>
      <c r="MSH9" s="372"/>
      <c r="MSI9" s="372"/>
      <c r="MSJ9" s="372"/>
      <c r="MSK9" s="372"/>
      <c r="MSL9" s="372"/>
      <c r="MSM9" s="372"/>
      <c r="MSN9" s="372"/>
      <c r="MSO9" s="372"/>
      <c r="MSP9" s="372"/>
      <c r="MSQ9" s="372"/>
      <c r="MSR9" s="372"/>
      <c r="MSS9" s="372"/>
      <c r="MST9" s="372"/>
      <c r="MSU9" s="372"/>
      <c r="MSV9" s="372"/>
      <c r="MSW9" s="372"/>
      <c r="MSX9" s="372"/>
      <c r="MSY9" s="372"/>
      <c r="MSZ9" s="372"/>
      <c r="MTA9" s="372"/>
      <c r="MTB9" s="372"/>
      <c r="MTC9" s="372"/>
      <c r="MTD9" s="372"/>
      <c r="MTE9" s="372"/>
      <c r="MTF9" s="372"/>
      <c r="MTG9" s="372"/>
      <c r="MTH9" s="372"/>
      <c r="MTI9" s="372"/>
      <c r="MTJ9" s="372"/>
      <c r="MTK9" s="372"/>
      <c r="MTL9" s="372"/>
      <c r="MTM9" s="372"/>
      <c r="MTN9" s="372"/>
      <c r="MTO9" s="372"/>
      <c r="MTP9" s="372"/>
      <c r="MTQ9" s="372"/>
      <c r="MTR9" s="372"/>
      <c r="MTS9" s="372"/>
      <c r="MTT9" s="372"/>
      <c r="MTU9" s="372"/>
      <c r="MTV9" s="372"/>
      <c r="MTW9" s="372"/>
      <c r="MTX9" s="372"/>
      <c r="MTY9" s="372"/>
      <c r="MTZ9" s="372"/>
      <c r="MUA9" s="372"/>
      <c r="MUB9" s="372"/>
      <c r="MUC9" s="372"/>
      <c r="MUD9" s="372"/>
      <c r="MUE9" s="372"/>
      <c r="MUF9" s="372"/>
      <c r="MUG9" s="372"/>
      <c r="MUH9" s="372"/>
      <c r="MUI9" s="372"/>
      <c r="MUJ9" s="372"/>
      <c r="MUK9" s="372"/>
      <c r="MUL9" s="372"/>
      <c r="MUM9" s="372"/>
      <c r="MUN9" s="372"/>
      <c r="MUO9" s="372"/>
      <c r="MUP9" s="372"/>
      <c r="MUQ9" s="372"/>
      <c r="MUR9" s="372"/>
      <c r="MUS9" s="372"/>
      <c r="MUT9" s="372"/>
      <c r="MUU9" s="372"/>
      <c r="MUV9" s="372"/>
      <c r="MUW9" s="372"/>
      <c r="MUX9" s="372"/>
      <c r="MUY9" s="372"/>
      <c r="MUZ9" s="372"/>
      <c r="MVA9" s="372"/>
      <c r="MVB9" s="372"/>
      <c r="MVC9" s="372"/>
      <c r="MVD9" s="372"/>
      <c r="MVE9" s="372"/>
      <c r="MVF9" s="372"/>
      <c r="MVG9" s="372"/>
      <c r="MVH9" s="372"/>
      <c r="MVI9" s="372"/>
      <c r="MVJ9" s="372"/>
      <c r="MVK9" s="372"/>
      <c r="MVL9" s="372"/>
      <c r="MVM9" s="372"/>
      <c r="MVN9" s="372"/>
      <c r="MVO9" s="372"/>
      <c r="MVP9" s="372"/>
      <c r="MVQ9" s="372"/>
      <c r="MVR9" s="372"/>
      <c r="MVS9" s="372"/>
      <c r="MVT9" s="372"/>
      <c r="MVU9" s="372"/>
      <c r="MVV9" s="372"/>
      <c r="MVW9" s="372"/>
      <c r="MVX9" s="372"/>
      <c r="MVY9" s="372"/>
      <c r="MVZ9" s="372"/>
      <c r="MWA9" s="372"/>
      <c r="MWB9" s="372"/>
      <c r="MWC9" s="372"/>
      <c r="MWD9" s="372"/>
      <c r="MWE9" s="372"/>
      <c r="MWF9" s="372"/>
      <c r="MWG9" s="372"/>
      <c r="MWH9" s="372"/>
      <c r="MWI9" s="372"/>
      <c r="MWJ9" s="372"/>
      <c r="MWK9" s="372"/>
      <c r="MWL9" s="372"/>
      <c r="MWM9" s="372"/>
      <c r="MWN9" s="372"/>
      <c r="MWO9" s="372"/>
      <c r="MWP9" s="372"/>
      <c r="MWQ9" s="372"/>
      <c r="MWR9" s="372"/>
      <c r="MWS9" s="372"/>
      <c r="MWT9" s="372"/>
      <c r="MWU9" s="372"/>
      <c r="MWV9" s="372"/>
      <c r="MWW9" s="372"/>
      <c r="MWX9" s="372"/>
      <c r="MWY9" s="372"/>
      <c r="MWZ9" s="372"/>
      <c r="MXA9" s="372"/>
      <c r="MXB9" s="372"/>
      <c r="MXC9" s="372"/>
      <c r="MXD9" s="372"/>
      <c r="MXE9" s="372"/>
      <c r="MXF9" s="372"/>
      <c r="MXG9" s="372"/>
      <c r="MXH9" s="372"/>
      <c r="MXI9" s="372"/>
      <c r="MXJ9" s="372"/>
      <c r="MXK9" s="372"/>
      <c r="MXL9" s="372"/>
      <c r="MXM9" s="372"/>
      <c r="MXN9" s="372"/>
      <c r="MXO9" s="372"/>
      <c r="MXP9" s="372"/>
      <c r="MXQ9" s="372"/>
      <c r="MXR9" s="372"/>
      <c r="MXS9" s="372"/>
      <c r="MXT9" s="372"/>
      <c r="MXU9" s="372"/>
      <c r="MXV9" s="372"/>
      <c r="MXW9" s="372"/>
      <c r="MXX9" s="372"/>
      <c r="MXY9" s="372"/>
      <c r="MXZ9" s="372"/>
      <c r="MYA9" s="372"/>
      <c r="MYB9" s="372"/>
      <c r="MYC9" s="372"/>
      <c r="MYD9" s="372"/>
      <c r="MYE9" s="372"/>
      <c r="MYF9" s="372"/>
      <c r="MYG9" s="372"/>
      <c r="MYH9" s="372"/>
      <c r="MYI9" s="372"/>
      <c r="MYJ9" s="372"/>
      <c r="MYK9" s="372"/>
      <c r="MYL9" s="372"/>
      <c r="MYM9" s="372"/>
      <c r="MYN9" s="372"/>
      <c r="MYO9" s="372"/>
      <c r="MYP9" s="372"/>
      <c r="MYQ9" s="372"/>
      <c r="MYR9" s="372"/>
      <c r="MYS9" s="372"/>
      <c r="MYT9" s="372"/>
      <c r="MYU9" s="372"/>
      <c r="MYV9" s="372"/>
      <c r="MYW9" s="372"/>
      <c r="MYX9" s="372"/>
      <c r="MYY9" s="372"/>
      <c r="MYZ9" s="372"/>
      <c r="MZA9" s="372"/>
      <c r="MZB9" s="372"/>
      <c r="MZC9" s="372"/>
      <c r="MZD9" s="372"/>
      <c r="MZE9" s="372"/>
      <c r="MZF9" s="372"/>
      <c r="MZG9" s="372"/>
      <c r="MZH9" s="372"/>
      <c r="MZI9" s="372"/>
      <c r="MZJ9" s="372"/>
      <c r="MZK9" s="372"/>
      <c r="MZL9" s="372"/>
      <c r="MZM9" s="372"/>
      <c r="MZN9" s="372"/>
      <c r="MZO9" s="372"/>
      <c r="MZP9" s="372"/>
      <c r="MZQ9" s="372"/>
      <c r="MZR9" s="372"/>
      <c r="MZS9" s="372"/>
      <c r="MZT9" s="372"/>
      <c r="MZU9" s="372"/>
      <c r="MZV9" s="372"/>
      <c r="MZW9" s="372"/>
      <c r="MZX9" s="372"/>
      <c r="MZY9" s="372"/>
      <c r="MZZ9" s="372"/>
      <c r="NAA9" s="372"/>
      <c r="NAB9" s="372"/>
      <c r="NAC9" s="372"/>
      <c r="NAD9" s="372"/>
      <c r="NAE9" s="372"/>
      <c r="NAF9" s="372"/>
      <c r="NAG9" s="372"/>
      <c r="NAH9" s="372"/>
      <c r="NAI9" s="372"/>
      <c r="NAJ9" s="372"/>
      <c r="NAK9" s="372"/>
      <c r="NAL9" s="372"/>
      <c r="NAM9" s="372"/>
      <c r="NAN9" s="372"/>
      <c r="NAO9" s="372"/>
      <c r="NAP9" s="372"/>
      <c r="NAQ9" s="372"/>
      <c r="NAR9" s="372"/>
      <c r="NAS9" s="372"/>
      <c r="NAT9" s="372"/>
      <c r="NAU9" s="372"/>
      <c r="NAV9" s="372"/>
      <c r="NAW9" s="372"/>
      <c r="NAX9" s="372"/>
      <c r="NAY9" s="372"/>
      <c r="NAZ9" s="372"/>
      <c r="NBA9" s="372"/>
      <c r="NBB9" s="372"/>
      <c r="NBC9" s="372"/>
      <c r="NBD9" s="372"/>
      <c r="NBE9" s="372"/>
      <c r="NBF9" s="372"/>
      <c r="NBG9" s="372"/>
      <c r="NBH9" s="372"/>
      <c r="NBI9" s="372"/>
      <c r="NBJ9" s="372"/>
      <c r="NBK9" s="372"/>
      <c r="NBL9" s="372"/>
      <c r="NBM9" s="372"/>
      <c r="NBN9" s="372"/>
      <c r="NBO9" s="372"/>
      <c r="NBP9" s="372"/>
      <c r="NBQ9" s="372"/>
      <c r="NBR9" s="372"/>
      <c r="NBS9" s="372"/>
      <c r="NBT9" s="372"/>
      <c r="NBU9" s="372"/>
      <c r="NBV9" s="372"/>
      <c r="NBW9" s="372"/>
      <c r="NBX9" s="372"/>
      <c r="NBY9" s="372"/>
      <c r="NBZ9" s="372"/>
      <c r="NCA9" s="372"/>
      <c r="NCB9" s="372"/>
      <c r="NCC9" s="372"/>
      <c r="NCD9" s="372"/>
      <c r="NCE9" s="372"/>
      <c r="NCF9" s="372"/>
      <c r="NCG9" s="372"/>
      <c r="NCH9" s="372"/>
      <c r="NCI9" s="372"/>
      <c r="NCJ9" s="372"/>
      <c r="NCK9" s="372"/>
      <c r="NCL9" s="372"/>
      <c r="NCM9" s="372"/>
      <c r="NCN9" s="372"/>
      <c r="NCO9" s="372"/>
      <c r="NCP9" s="372"/>
      <c r="NCQ9" s="372"/>
      <c r="NCR9" s="372"/>
      <c r="NCS9" s="372"/>
      <c r="NCT9" s="372"/>
      <c r="NCU9" s="372"/>
      <c r="NCV9" s="372"/>
      <c r="NCW9" s="372"/>
      <c r="NCX9" s="372"/>
      <c r="NCY9" s="372"/>
      <c r="NCZ9" s="372"/>
      <c r="NDA9" s="372"/>
      <c r="NDB9" s="372"/>
      <c r="NDC9" s="372"/>
      <c r="NDD9" s="372"/>
      <c r="NDE9" s="372"/>
      <c r="NDF9" s="372"/>
      <c r="NDG9" s="372"/>
      <c r="NDH9" s="372"/>
      <c r="NDI9" s="372"/>
      <c r="NDJ9" s="372"/>
      <c r="NDK9" s="372"/>
      <c r="NDL9" s="372"/>
      <c r="NDM9" s="372"/>
      <c r="NDN9" s="372"/>
      <c r="NDO9" s="372"/>
      <c r="NDP9" s="372"/>
      <c r="NDQ9" s="372"/>
      <c r="NDR9" s="372"/>
      <c r="NDS9" s="372"/>
      <c r="NDT9" s="372"/>
      <c r="NDU9" s="372"/>
      <c r="NDV9" s="372"/>
      <c r="NDW9" s="372"/>
      <c r="NDX9" s="372"/>
      <c r="NDY9" s="372"/>
      <c r="NDZ9" s="372"/>
      <c r="NEA9" s="372"/>
      <c r="NEB9" s="372"/>
      <c r="NEC9" s="372"/>
      <c r="NED9" s="372"/>
      <c r="NEE9" s="372"/>
      <c r="NEF9" s="372"/>
      <c r="NEG9" s="372"/>
      <c r="NEH9" s="372"/>
      <c r="NEI9" s="372"/>
      <c r="NEJ9" s="372"/>
      <c r="NEK9" s="372"/>
      <c r="NEL9" s="372"/>
      <c r="NEM9" s="372"/>
      <c r="NEN9" s="372"/>
      <c r="NEO9" s="372"/>
      <c r="NEP9" s="372"/>
      <c r="NEQ9" s="372"/>
      <c r="NER9" s="372"/>
      <c r="NES9" s="372"/>
      <c r="NET9" s="372"/>
      <c r="NEU9" s="372"/>
      <c r="NEV9" s="372"/>
      <c r="NEW9" s="372"/>
      <c r="NEX9" s="372"/>
      <c r="NEY9" s="372"/>
      <c r="NEZ9" s="372"/>
      <c r="NFA9" s="372"/>
      <c r="NFB9" s="372"/>
      <c r="NFC9" s="372"/>
      <c r="NFD9" s="372"/>
      <c r="NFE9" s="372"/>
      <c r="NFF9" s="372"/>
      <c r="NFG9" s="372"/>
      <c r="NFH9" s="372"/>
      <c r="NFI9" s="372"/>
      <c r="NFJ9" s="372"/>
      <c r="NFK9" s="372"/>
      <c r="NFL9" s="372"/>
      <c r="NFM9" s="372"/>
      <c r="NFN9" s="372"/>
      <c r="NFO9" s="372"/>
      <c r="NFP9" s="372"/>
      <c r="NFQ9" s="372"/>
      <c r="NFR9" s="372"/>
      <c r="NFS9" s="372"/>
      <c r="NFT9" s="372"/>
      <c r="NFU9" s="372"/>
      <c r="NFV9" s="372"/>
      <c r="NFW9" s="372"/>
      <c r="NFX9" s="372"/>
      <c r="NFY9" s="372"/>
      <c r="NFZ9" s="372"/>
      <c r="NGA9" s="372"/>
      <c r="NGB9" s="372"/>
      <c r="NGC9" s="372"/>
      <c r="NGD9" s="372"/>
      <c r="NGE9" s="372"/>
      <c r="NGF9" s="372"/>
      <c r="NGG9" s="372"/>
      <c r="NGH9" s="372"/>
      <c r="NGI9" s="372"/>
      <c r="NGJ9" s="372"/>
      <c r="NGK9" s="372"/>
      <c r="NGL9" s="372"/>
      <c r="NGM9" s="372"/>
      <c r="NGN9" s="372"/>
      <c r="NGO9" s="372"/>
      <c r="NGP9" s="372"/>
      <c r="NGQ9" s="372"/>
      <c r="NGR9" s="372"/>
      <c r="NGS9" s="372"/>
      <c r="NGT9" s="372"/>
      <c r="NGU9" s="372"/>
      <c r="NGV9" s="372"/>
      <c r="NGW9" s="372"/>
      <c r="NGX9" s="372"/>
      <c r="NGY9" s="372"/>
      <c r="NGZ9" s="372"/>
      <c r="NHA9" s="372"/>
      <c r="NHB9" s="372"/>
      <c r="NHC9" s="372"/>
      <c r="NHD9" s="372"/>
      <c r="NHE9" s="372"/>
      <c r="NHF9" s="372"/>
      <c r="NHG9" s="372"/>
      <c r="NHH9" s="372"/>
      <c r="NHI9" s="372"/>
      <c r="NHJ9" s="372"/>
      <c r="NHK9" s="372"/>
      <c r="NHL9" s="372"/>
      <c r="NHM9" s="372"/>
      <c r="NHN9" s="372"/>
      <c r="NHO9" s="372"/>
      <c r="NHP9" s="372"/>
      <c r="NHQ9" s="372"/>
      <c r="NHR9" s="372"/>
      <c r="NHS9" s="372"/>
      <c r="NHT9" s="372"/>
      <c r="NHU9" s="372"/>
      <c r="NHV9" s="372"/>
      <c r="NHW9" s="372"/>
      <c r="NHX9" s="372"/>
      <c r="NHY9" s="372"/>
      <c r="NHZ9" s="372"/>
      <c r="NIA9" s="372"/>
      <c r="NIB9" s="372"/>
      <c r="NIC9" s="372"/>
      <c r="NID9" s="372"/>
      <c r="NIE9" s="372"/>
      <c r="NIF9" s="372"/>
      <c r="NIG9" s="372"/>
      <c r="NIH9" s="372"/>
      <c r="NII9" s="372"/>
      <c r="NIJ9" s="372"/>
      <c r="NIK9" s="372"/>
      <c r="NIL9" s="372"/>
      <c r="NIM9" s="372"/>
      <c r="NIN9" s="372"/>
      <c r="NIO9" s="372"/>
      <c r="NIP9" s="372"/>
      <c r="NIQ9" s="372"/>
      <c r="NIR9" s="372"/>
      <c r="NIS9" s="372"/>
      <c r="NIT9" s="372"/>
      <c r="NIU9" s="372"/>
      <c r="NIV9" s="372"/>
      <c r="NIW9" s="372"/>
      <c r="NIX9" s="372"/>
      <c r="NIY9" s="372"/>
      <c r="NIZ9" s="372"/>
      <c r="NJA9" s="372"/>
      <c r="NJB9" s="372"/>
      <c r="NJC9" s="372"/>
      <c r="NJD9" s="372"/>
      <c r="NJE9" s="372"/>
      <c r="NJF9" s="372"/>
      <c r="NJG9" s="372"/>
      <c r="NJH9" s="372"/>
      <c r="NJI9" s="372"/>
      <c r="NJJ9" s="372"/>
      <c r="NJK9" s="372"/>
      <c r="NJL9" s="372"/>
      <c r="NJM9" s="372"/>
      <c r="NJN9" s="372"/>
      <c r="NJO9" s="372"/>
      <c r="NJP9" s="372"/>
      <c r="NJQ9" s="372"/>
      <c r="NJR9" s="372"/>
      <c r="NJS9" s="372"/>
      <c r="NJT9" s="372"/>
      <c r="NJU9" s="372"/>
      <c r="NJV9" s="372"/>
      <c r="NJW9" s="372"/>
      <c r="NJX9" s="372"/>
      <c r="NJY9" s="372"/>
      <c r="NJZ9" s="372"/>
      <c r="NKA9" s="372"/>
      <c r="NKB9" s="372"/>
      <c r="NKC9" s="372"/>
      <c r="NKD9" s="372"/>
      <c r="NKE9" s="372"/>
      <c r="NKF9" s="372"/>
      <c r="NKG9" s="372"/>
      <c r="NKH9" s="372"/>
      <c r="NKI9" s="372"/>
      <c r="NKJ9" s="372"/>
      <c r="NKK9" s="372"/>
      <c r="NKL9" s="372"/>
      <c r="NKM9" s="372"/>
      <c r="NKN9" s="372"/>
      <c r="NKO9" s="372"/>
      <c r="NKP9" s="372"/>
      <c r="NKQ9" s="372"/>
      <c r="NKR9" s="372"/>
      <c r="NKS9" s="372"/>
      <c r="NKT9" s="372"/>
      <c r="NKU9" s="372"/>
      <c r="NKV9" s="372"/>
      <c r="NKW9" s="372"/>
      <c r="NKX9" s="372"/>
      <c r="NKY9" s="372"/>
      <c r="NKZ9" s="372"/>
      <c r="NLA9" s="372"/>
      <c r="NLB9" s="372"/>
      <c r="NLC9" s="372"/>
      <c r="NLD9" s="372"/>
      <c r="NLE9" s="372"/>
      <c r="NLF9" s="372"/>
      <c r="NLG9" s="372"/>
      <c r="NLH9" s="372"/>
      <c r="NLI9" s="372"/>
      <c r="NLJ9" s="372"/>
      <c r="NLK9" s="372"/>
      <c r="NLL9" s="372"/>
      <c r="NLM9" s="372"/>
      <c r="NLN9" s="372"/>
      <c r="NLO9" s="372"/>
      <c r="NLP9" s="372"/>
      <c r="NLQ9" s="372"/>
      <c r="NLR9" s="372"/>
      <c r="NLS9" s="372"/>
      <c r="NLT9" s="372"/>
      <c r="NLU9" s="372"/>
      <c r="NLV9" s="372"/>
      <c r="NLW9" s="372"/>
      <c r="NLX9" s="372"/>
      <c r="NLY9" s="372"/>
      <c r="NLZ9" s="372"/>
      <c r="NMA9" s="372"/>
      <c r="NMB9" s="372"/>
      <c r="NMC9" s="372"/>
      <c r="NMD9" s="372"/>
      <c r="NME9" s="372"/>
      <c r="NMF9" s="372"/>
      <c r="NMG9" s="372"/>
      <c r="NMH9" s="372"/>
      <c r="NMI9" s="372"/>
      <c r="NMJ9" s="372"/>
      <c r="NMK9" s="372"/>
      <c r="NML9" s="372"/>
      <c r="NMM9" s="372"/>
      <c r="NMN9" s="372"/>
      <c r="NMO9" s="372"/>
      <c r="NMP9" s="372"/>
      <c r="NMQ9" s="372"/>
      <c r="NMR9" s="372"/>
      <c r="NMS9" s="372"/>
      <c r="NMT9" s="372"/>
      <c r="NMU9" s="372"/>
      <c r="NMV9" s="372"/>
      <c r="NMW9" s="372"/>
      <c r="NMX9" s="372"/>
      <c r="NMY9" s="372"/>
      <c r="NMZ9" s="372"/>
      <c r="NNA9" s="372"/>
      <c r="NNB9" s="372"/>
      <c r="NNC9" s="372"/>
      <c r="NND9" s="372"/>
      <c r="NNE9" s="372"/>
      <c r="NNF9" s="372"/>
      <c r="NNG9" s="372"/>
      <c r="NNH9" s="372"/>
      <c r="NNI9" s="372"/>
      <c r="NNJ9" s="372"/>
      <c r="NNK9" s="372"/>
      <c r="NNL9" s="372"/>
      <c r="NNM9" s="372"/>
      <c r="NNN9" s="372"/>
      <c r="NNO9" s="372"/>
      <c r="NNP9" s="372"/>
      <c r="NNQ9" s="372"/>
      <c r="NNR9" s="372"/>
      <c r="NNS9" s="372"/>
      <c r="NNT9" s="372"/>
      <c r="NNU9" s="372"/>
      <c r="NNV9" s="372"/>
      <c r="NNW9" s="372"/>
      <c r="NNX9" s="372"/>
      <c r="NNY9" s="372"/>
      <c r="NNZ9" s="372"/>
      <c r="NOA9" s="372"/>
      <c r="NOB9" s="372"/>
      <c r="NOC9" s="372"/>
      <c r="NOD9" s="372"/>
      <c r="NOE9" s="372"/>
      <c r="NOF9" s="372"/>
      <c r="NOG9" s="372"/>
      <c r="NOH9" s="372"/>
      <c r="NOI9" s="372"/>
      <c r="NOJ9" s="372"/>
      <c r="NOK9" s="372"/>
      <c r="NOL9" s="372"/>
      <c r="NOM9" s="372"/>
      <c r="NON9" s="372"/>
      <c r="NOO9" s="372"/>
      <c r="NOP9" s="372"/>
      <c r="NOQ9" s="372"/>
      <c r="NOR9" s="372"/>
      <c r="NOS9" s="372"/>
      <c r="NOT9" s="372"/>
      <c r="NOU9" s="372"/>
      <c r="NOV9" s="372"/>
      <c r="NOW9" s="372"/>
      <c r="NOX9" s="372"/>
      <c r="NOY9" s="372"/>
      <c r="NOZ9" s="372"/>
      <c r="NPA9" s="372"/>
      <c r="NPB9" s="372"/>
      <c r="NPC9" s="372"/>
      <c r="NPD9" s="372"/>
      <c r="NPE9" s="372"/>
      <c r="NPF9" s="372"/>
      <c r="NPG9" s="372"/>
      <c r="NPH9" s="372"/>
      <c r="NPI9" s="372"/>
      <c r="NPJ9" s="372"/>
      <c r="NPK9" s="372"/>
      <c r="NPL9" s="372"/>
      <c r="NPM9" s="372"/>
      <c r="NPN9" s="372"/>
      <c r="NPO9" s="372"/>
      <c r="NPP9" s="372"/>
      <c r="NPQ9" s="372"/>
      <c r="NPR9" s="372"/>
      <c r="NPS9" s="372"/>
      <c r="NPT9" s="372"/>
      <c r="NPU9" s="372"/>
      <c r="NPV9" s="372"/>
      <c r="NPW9" s="372"/>
      <c r="NPX9" s="372"/>
      <c r="NPY9" s="372"/>
      <c r="NPZ9" s="372"/>
      <c r="NQA9" s="372"/>
      <c r="NQB9" s="372"/>
      <c r="NQC9" s="372"/>
      <c r="NQD9" s="372"/>
      <c r="NQE9" s="372"/>
      <c r="NQF9" s="372"/>
      <c r="NQG9" s="372"/>
      <c r="NQH9" s="372"/>
      <c r="NQI9" s="372"/>
      <c r="NQJ9" s="372"/>
      <c r="NQK9" s="372"/>
      <c r="NQL9" s="372"/>
      <c r="NQM9" s="372"/>
      <c r="NQN9" s="372"/>
      <c r="NQO9" s="372"/>
      <c r="NQP9" s="372"/>
      <c r="NQQ9" s="372"/>
      <c r="NQR9" s="372"/>
      <c r="NQS9" s="372"/>
      <c r="NQT9" s="372"/>
      <c r="NQU9" s="372"/>
      <c r="NQV9" s="372"/>
      <c r="NQW9" s="372"/>
      <c r="NQX9" s="372"/>
      <c r="NQY9" s="372"/>
      <c r="NQZ9" s="372"/>
      <c r="NRA9" s="372"/>
      <c r="NRB9" s="372"/>
      <c r="NRC9" s="372"/>
      <c r="NRD9" s="372"/>
      <c r="NRE9" s="372"/>
      <c r="NRF9" s="372"/>
      <c r="NRG9" s="372"/>
      <c r="NRH9" s="372"/>
      <c r="NRI9" s="372"/>
      <c r="NRJ9" s="372"/>
      <c r="NRK9" s="372"/>
      <c r="NRL9" s="372"/>
      <c r="NRM9" s="372"/>
      <c r="NRN9" s="372"/>
      <c r="NRO9" s="372"/>
      <c r="NRP9" s="372"/>
      <c r="NRQ9" s="372"/>
      <c r="NRR9" s="372"/>
      <c r="NRS9" s="372"/>
      <c r="NRT9" s="372"/>
      <c r="NRU9" s="372"/>
      <c r="NRV9" s="372"/>
      <c r="NRW9" s="372"/>
      <c r="NRX9" s="372"/>
      <c r="NRY9" s="372"/>
      <c r="NRZ9" s="372"/>
      <c r="NSA9" s="372"/>
      <c r="NSB9" s="372"/>
      <c r="NSC9" s="372"/>
      <c r="NSD9" s="372"/>
      <c r="NSE9" s="372"/>
      <c r="NSF9" s="372"/>
      <c r="NSG9" s="372"/>
      <c r="NSH9" s="372"/>
      <c r="NSI9" s="372"/>
      <c r="NSJ9" s="372"/>
      <c r="NSK9" s="372"/>
      <c r="NSL9" s="372"/>
      <c r="NSM9" s="372"/>
      <c r="NSN9" s="372"/>
      <c r="NSO9" s="372"/>
      <c r="NSP9" s="372"/>
      <c r="NSQ9" s="372"/>
      <c r="NSR9" s="372"/>
      <c r="NSS9" s="372"/>
      <c r="NST9" s="372"/>
      <c r="NSU9" s="372"/>
      <c r="NSV9" s="372"/>
      <c r="NSW9" s="372"/>
      <c r="NSX9" s="372"/>
      <c r="NSY9" s="372"/>
      <c r="NSZ9" s="372"/>
      <c r="NTA9" s="372"/>
      <c r="NTB9" s="372"/>
      <c r="NTC9" s="372"/>
      <c r="NTD9" s="372"/>
      <c r="NTE9" s="372"/>
      <c r="NTF9" s="372"/>
      <c r="NTG9" s="372"/>
      <c r="NTH9" s="372"/>
      <c r="NTI9" s="372"/>
      <c r="NTJ9" s="372"/>
      <c r="NTK9" s="372"/>
      <c r="NTL9" s="372"/>
      <c r="NTM9" s="372"/>
      <c r="NTN9" s="372"/>
      <c r="NTO9" s="372"/>
      <c r="NTP9" s="372"/>
      <c r="NTQ9" s="372"/>
      <c r="NTR9" s="372"/>
      <c r="NTS9" s="372"/>
      <c r="NTT9" s="372"/>
      <c r="NTU9" s="372"/>
      <c r="NTV9" s="372"/>
      <c r="NTW9" s="372"/>
      <c r="NTX9" s="372"/>
      <c r="NTY9" s="372"/>
      <c r="NTZ9" s="372"/>
      <c r="NUA9" s="372"/>
      <c r="NUB9" s="372"/>
      <c r="NUC9" s="372"/>
      <c r="NUD9" s="372"/>
      <c r="NUE9" s="372"/>
      <c r="NUF9" s="372"/>
      <c r="NUG9" s="372"/>
      <c r="NUH9" s="372"/>
      <c r="NUI9" s="372"/>
      <c r="NUJ9" s="372"/>
      <c r="NUK9" s="372"/>
      <c r="NUL9" s="372"/>
      <c r="NUM9" s="372"/>
      <c r="NUN9" s="372"/>
      <c r="NUO9" s="372"/>
      <c r="NUP9" s="372"/>
      <c r="NUQ9" s="372"/>
      <c r="NUR9" s="372"/>
      <c r="NUS9" s="372"/>
      <c r="NUT9" s="372"/>
      <c r="NUU9" s="372"/>
      <c r="NUV9" s="372"/>
      <c r="NUW9" s="372"/>
      <c r="NUX9" s="372"/>
      <c r="NUY9" s="372"/>
      <c r="NUZ9" s="372"/>
      <c r="NVA9" s="372"/>
      <c r="NVB9" s="372"/>
      <c r="NVC9" s="372"/>
      <c r="NVD9" s="372"/>
      <c r="NVE9" s="372"/>
      <c r="NVF9" s="372"/>
      <c r="NVG9" s="372"/>
      <c r="NVH9" s="372"/>
      <c r="NVI9" s="372"/>
      <c r="NVJ9" s="372"/>
      <c r="NVK9" s="372"/>
      <c r="NVL9" s="372"/>
      <c r="NVM9" s="372"/>
      <c r="NVN9" s="372"/>
      <c r="NVO9" s="372"/>
      <c r="NVP9" s="372"/>
      <c r="NVQ9" s="372"/>
      <c r="NVR9" s="372"/>
      <c r="NVS9" s="372"/>
      <c r="NVT9" s="372"/>
      <c r="NVU9" s="372"/>
      <c r="NVV9" s="372"/>
      <c r="NVW9" s="372"/>
      <c r="NVX9" s="372"/>
      <c r="NVY9" s="372"/>
      <c r="NVZ9" s="372"/>
      <c r="NWA9" s="372"/>
      <c r="NWB9" s="372"/>
      <c r="NWC9" s="372"/>
      <c r="NWD9" s="372"/>
      <c r="NWE9" s="372"/>
      <c r="NWF9" s="372"/>
      <c r="NWG9" s="372"/>
      <c r="NWH9" s="372"/>
      <c r="NWI9" s="372"/>
      <c r="NWJ9" s="372"/>
      <c r="NWK9" s="372"/>
      <c r="NWL9" s="372"/>
      <c r="NWM9" s="372"/>
      <c r="NWN9" s="372"/>
      <c r="NWO9" s="372"/>
      <c r="NWP9" s="372"/>
      <c r="NWQ9" s="372"/>
      <c r="NWR9" s="372"/>
      <c r="NWS9" s="372"/>
      <c r="NWT9" s="372"/>
      <c r="NWU9" s="372"/>
      <c r="NWV9" s="372"/>
      <c r="NWW9" s="372"/>
      <c r="NWX9" s="372"/>
      <c r="NWY9" s="372"/>
      <c r="NWZ9" s="372"/>
      <c r="NXA9" s="372"/>
      <c r="NXB9" s="372"/>
      <c r="NXC9" s="372"/>
      <c r="NXD9" s="372"/>
      <c r="NXE9" s="372"/>
      <c r="NXF9" s="372"/>
      <c r="NXG9" s="372"/>
      <c r="NXH9" s="372"/>
      <c r="NXI9" s="372"/>
      <c r="NXJ9" s="372"/>
      <c r="NXK9" s="372"/>
      <c r="NXL9" s="372"/>
      <c r="NXM9" s="372"/>
      <c r="NXN9" s="372"/>
      <c r="NXO9" s="372"/>
      <c r="NXP9" s="372"/>
      <c r="NXQ9" s="372"/>
      <c r="NXR9" s="372"/>
      <c r="NXS9" s="372"/>
      <c r="NXT9" s="372"/>
      <c r="NXU9" s="372"/>
      <c r="NXV9" s="372"/>
      <c r="NXW9" s="372"/>
      <c r="NXX9" s="372"/>
      <c r="NXY9" s="372"/>
      <c r="NXZ9" s="372"/>
      <c r="NYA9" s="372"/>
      <c r="NYB9" s="372"/>
      <c r="NYC9" s="372"/>
      <c r="NYD9" s="372"/>
      <c r="NYE9" s="372"/>
      <c r="NYF9" s="372"/>
      <c r="NYG9" s="372"/>
      <c r="NYH9" s="372"/>
      <c r="NYI9" s="372"/>
      <c r="NYJ9" s="372"/>
      <c r="NYK9" s="372"/>
      <c r="NYL9" s="372"/>
      <c r="NYM9" s="372"/>
      <c r="NYN9" s="372"/>
      <c r="NYO9" s="372"/>
      <c r="NYP9" s="372"/>
      <c r="NYQ9" s="372"/>
      <c r="NYR9" s="372"/>
      <c r="NYS9" s="372"/>
      <c r="NYT9" s="372"/>
      <c r="NYU9" s="372"/>
      <c r="NYV9" s="372"/>
      <c r="NYW9" s="372"/>
      <c r="NYX9" s="372"/>
      <c r="NYY9" s="372"/>
      <c r="NYZ9" s="372"/>
      <c r="NZA9" s="372"/>
      <c r="NZB9" s="372"/>
      <c r="NZC9" s="372"/>
      <c r="NZD9" s="372"/>
      <c r="NZE9" s="372"/>
      <c r="NZF9" s="372"/>
      <c r="NZG9" s="372"/>
      <c r="NZH9" s="372"/>
      <c r="NZI9" s="372"/>
      <c r="NZJ9" s="372"/>
      <c r="NZK9" s="372"/>
      <c r="NZL9" s="372"/>
      <c r="NZM9" s="372"/>
      <c r="NZN9" s="372"/>
      <c r="NZO9" s="372"/>
      <c r="NZP9" s="372"/>
      <c r="NZQ9" s="372"/>
      <c r="NZR9" s="372"/>
      <c r="NZS9" s="372"/>
      <c r="NZT9" s="372"/>
      <c r="NZU9" s="372"/>
      <c r="NZV9" s="372"/>
      <c r="NZW9" s="372"/>
      <c r="NZX9" s="372"/>
      <c r="NZY9" s="372"/>
      <c r="NZZ9" s="372"/>
      <c r="OAA9" s="372"/>
      <c r="OAB9" s="372"/>
      <c r="OAC9" s="372"/>
      <c r="OAD9" s="372"/>
      <c r="OAE9" s="372"/>
      <c r="OAF9" s="372"/>
      <c r="OAG9" s="372"/>
      <c r="OAH9" s="372"/>
      <c r="OAI9" s="372"/>
      <c r="OAJ9" s="372"/>
      <c r="OAK9" s="372"/>
      <c r="OAL9" s="372"/>
      <c r="OAM9" s="372"/>
      <c r="OAN9" s="372"/>
      <c r="OAO9" s="372"/>
      <c r="OAP9" s="372"/>
      <c r="OAQ9" s="372"/>
      <c r="OAR9" s="372"/>
      <c r="OAS9" s="372"/>
      <c r="OAT9" s="372"/>
      <c r="OAU9" s="372"/>
      <c r="OAV9" s="372"/>
      <c r="OAW9" s="372"/>
      <c r="OAX9" s="372"/>
      <c r="OAY9" s="372"/>
      <c r="OAZ9" s="372"/>
      <c r="OBA9" s="372"/>
      <c r="OBB9" s="372"/>
      <c r="OBC9" s="372"/>
      <c r="OBD9" s="372"/>
      <c r="OBE9" s="372"/>
      <c r="OBF9" s="372"/>
      <c r="OBG9" s="372"/>
      <c r="OBH9" s="372"/>
      <c r="OBI9" s="372"/>
      <c r="OBJ9" s="372"/>
      <c r="OBK9" s="372"/>
      <c r="OBL9" s="372"/>
      <c r="OBM9" s="372"/>
      <c r="OBN9" s="372"/>
      <c r="OBO9" s="372"/>
      <c r="OBP9" s="372"/>
      <c r="OBQ9" s="372"/>
      <c r="OBR9" s="372"/>
      <c r="OBS9" s="372"/>
      <c r="OBT9" s="372"/>
      <c r="OBU9" s="372"/>
      <c r="OBV9" s="372"/>
      <c r="OBW9" s="372"/>
      <c r="OBX9" s="372"/>
      <c r="OBY9" s="372"/>
      <c r="OBZ9" s="372"/>
      <c r="OCA9" s="372"/>
      <c r="OCB9" s="372"/>
      <c r="OCC9" s="372"/>
      <c r="OCD9" s="372"/>
      <c r="OCE9" s="372"/>
      <c r="OCF9" s="372"/>
      <c r="OCG9" s="372"/>
      <c r="OCH9" s="372"/>
      <c r="OCI9" s="372"/>
      <c r="OCJ9" s="372"/>
      <c r="OCK9" s="372"/>
      <c r="OCL9" s="372"/>
      <c r="OCM9" s="372"/>
      <c r="OCN9" s="372"/>
      <c r="OCO9" s="372"/>
      <c r="OCP9" s="372"/>
      <c r="OCQ9" s="372"/>
      <c r="OCR9" s="372"/>
      <c r="OCS9" s="372"/>
      <c r="OCT9" s="372"/>
      <c r="OCU9" s="372"/>
      <c r="OCV9" s="372"/>
      <c r="OCW9" s="372"/>
      <c r="OCX9" s="372"/>
      <c r="OCY9" s="372"/>
      <c r="OCZ9" s="372"/>
      <c r="ODA9" s="372"/>
      <c r="ODB9" s="372"/>
      <c r="ODC9" s="372"/>
      <c r="ODD9" s="372"/>
      <c r="ODE9" s="372"/>
      <c r="ODF9" s="372"/>
      <c r="ODG9" s="372"/>
      <c r="ODH9" s="372"/>
      <c r="ODI9" s="372"/>
      <c r="ODJ9" s="372"/>
      <c r="ODK9" s="372"/>
      <c r="ODL9" s="372"/>
      <c r="ODM9" s="372"/>
      <c r="ODN9" s="372"/>
      <c r="ODO9" s="372"/>
      <c r="ODP9" s="372"/>
      <c r="ODQ9" s="372"/>
      <c r="ODR9" s="372"/>
      <c r="ODS9" s="372"/>
      <c r="ODT9" s="372"/>
      <c r="ODU9" s="372"/>
      <c r="ODV9" s="372"/>
      <c r="ODW9" s="372"/>
      <c r="ODX9" s="372"/>
      <c r="ODY9" s="372"/>
      <c r="ODZ9" s="372"/>
      <c r="OEA9" s="372"/>
      <c r="OEB9" s="372"/>
      <c r="OEC9" s="372"/>
      <c r="OED9" s="372"/>
      <c r="OEE9" s="372"/>
      <c r="OEF9" s="372"/>
      <c r="OEG9" s="372"/>
      <c r="OEH9" s="372"/>
      <c r="OEI9" s="372"/>
      <c r="OEJ9" s="372"/>
      <c r="OEK9" s="372"/>
      <c r="OEL9" s="372"/>
      <c r="OEM9" s="372"/>
      <c r="OEN9" s="372"/>
      <c r="OEO9" s="372"/>
      <c r="OEP9" s="372"/>
      <c r="OEQ9" s="372"/>
      <c r="OER9" s="372"/>
      <c r="OES9" s="372"/>
      <c r="OET9" s="372"/>
      <c r="OEU9" s="372"/>
      <c r="OEV9" s="372"/>
      <c r="OEW9" s="372"/>
      <c r="OEX9" s="372"/>
      <c r="OEY9" s="372"/>
      <c r="OEZ9" s="372"/>
      <c r="OFA9" s="372"/>
      <c r="OFB9" s="372"/>
      <c r="OFC9" s="372"/>
      <c r="OFD9" s="372"/>
      <c r="OFE9" s="372"/>
      <c r="OFF9" s="372"/>
      <c r="OFG9" s="372"/>
      <c r="OFH9" s="372"/>
      <c r="OFI9" s="372"/>
      <c r="OFJ9" s="372"/>
      <c r="OFK9" s="372"/>
      <c r="OFL9" s="372"/>
      <c r="OFM9" s="372"/>
      <c r="OFN9" s="372"/>
      <c r="OFO9" s="372"/>
      <c r="OFP9" s="372"/>
      <c r="OFQ9" s="372"/>
      <c r="OFR9" s="372"/>
      <c r="OFS9" s="372"/>
      <c r="OFT9" s="372"/>
      <c r="OFU9" s="372"/>
      <c r="OFV9" s="372"/>
      <c r="OFW9" s="372"/>
      <c r="OFX9" s="372"/>
      <c r="OFY9" s="372"/>
      <c r="OFZ9" s="372"/>
      <c r="OGA9" s="372"/>
      <c r="OGB9" s="372"/>
      <c r="OGC9" s="372"/>
      <c r="OGD9" s="372"/>
      <c r="OGE9" s="372"/>
      <c r="OGF9" s="372"/>
      <c r="OGG9" s="372"/>
      <c r="OGH9" s="372"/>
      <c r="OGI9" s="372"/>
      <c r="OGJ9" s="372"/>
      <c r="OGK9" s="372"/>
      <c r="OGL9" s="372"/>
      <c r="OGM9" s="372"/>
      <c r="OGN9" s="372"/>
      <c r="OGO9" s="372"/>
      <c r="OGP9" s="372"/>
      <c r="OGQ9" s="372"/>
      <c r="OGR9" s="372"/>
      <c r="OGS9" s="372"/>
      <c r="OGT9" s="372"/>
      <c r="OGU9" s="372"/>
      <c r="OGV9" s="372"/>
      <c r="OGW9" s="372"/>
      <c r="OGX9" s="372"/>
      <c r="OGY9" s="372"/>
      <c r="OGZ9" s="372"/>
      <c r="OHA9" s="372"/>
      <c r="OHB9" s="372"/>
      <c r="OHC9" s="372"/>
      <c r="OHD9" s="372"/>
      <c r="OHE9" s="372"/>
      <c r="OHF9" s="372"/>
      <c r="OHG9" s="372"/>
      <c r="OHH9" s="372"/>
      <c r="OHI9" s="372"/>
      <c r="OHJ9" s="372"/>
      <c r="OHK9" s="372"/>
      <c r="OHL9" s="372"/>
      <c r="OHM9" s="372"/>
      <c r="OHN9" s="372"/>
      <c r="OHO9" s="372"/>
      <c r="OHP9" s="372"/>
      <c r="OHQ9" s="372"/>
      <c r="OHR9" s="372"/>
      <c r="OHS9" s="372"/>
      <c r="OHT9" s="372"/>
      <c r="OHU9" s="372"/>
      <c r="OHV9" s="372"/>
      <c r="OHW9" s="372"/>
      <c r="OHX9" s="372"/>
      <c r="OHY9" s="372"/>
      <c r="OHZ9" s="372"/>
      <c r="OIA9" s="372"/>
      <c r="OIB9" s="372"/>
      <c r="OIC9" s="372"/>
      <c r="OID9" s="372"/>
      <c r="OIE9" s="372"/>
      <c r="OIF9" s="372"/>
      <c r="OIG9" s="372"/>
      <c r="OIH9" s="372"/>
      <c r="OII9" s="372"/>
      <c r="OIJ9" s="372"/>
      <c r="OIK9" s="372"/>
      <c r="OIL9" s="372"/>
      <c r="OIM9" s="372"/>
      <c r="OIN9" s="372"/>
      <c r="OIO9" s="372"/>
      <c r="OIP9" s="372"/>
      <c r="OIQ9" s="372"/>
      <c r="OIR9" s="372"/>
      <c r="OIS9" s="372"/>
      <c r="OIT9" s="372"/>
      <c r="OIU9" s="372"/>
      <c r="OIV9" s="372"/>
      <c r="OIW9" s="372"/>
      <c r="OIX9" s="372"/>
      <c r="OIY9" s="372"/>
      <c r="OIZ9" s="372"/>
      <c r="OJA9" s="372"/>
      <c r="OJB9" s="372"/>
      <c r="OJC9" s="372"/>
      <c r="OJD9" s="372"/>
      <c r="OJE9" s="372"/>
      <c r="OJF9" s="372"/>
      <c r="OJG9" s="372"/>
      <c r="OJH9" s="372"/>
      <c r="OJI9" s="372"/>
      <c r="OJJ9" s="372"/>
      <c r="OJK9" s="372"/>
      <c r="OJL9" s="372"/>
      <c r="OJM9" s="372"/>
      <c r="OJN9" s="372"/>
      <c r="OJO9" s="372"/>
      <c r="OJP9" s="372"/>
      <c r="OJQ9" s="372"/>
      <c r="OJR9" s="372"/>
      <c r="OJS9" s="372"/>
      <c r="OJT9" s="372"/>
      <c r="OJU9" s="372"/>
      <c r="OJV9" s="372"/>
      <c r="OJW9" s="372"/>
      <c r="OJX9" s="372"/>
      <c r="OJY9" s="372"/>
      <c r="OJZ9" s="372"/>
      <c r="OKA9" s="372"/>
      <c r="OKB9" s="372"/>
      <c r="OKC9" s="372"/>
      <c r="OKD9" s="372"/>
      <c r="OKE9" s="372"/>
      <c r="OKF9" s="372"/>
      <c r="OKG9" s="372"/>
      <c r="OKH9" s="372"/>
      <c r="OKI9" s="372"/>
      <c r="OKJ9" s="372"/>
      <c r="OKK9" s="372"/>
      <c r="OKL9" s="372"/>
      <c r="OKM9" s="372"/>
      <c r="OKN9" s="372"/>
      <c r="OKO9" s="372"/>
      <c r="OKP9" s="372"/>
      <c r="OKQ9" s="372"/>
      <c r="OKR9" s="372"/>
      <c r="OKS9" s="372"/>
      <c r="OKT9" s="372"/>
      <c r="OKU9" s="372"/>
      <c r="OKV9" s="372"/>
      <c r="OKW9" s="372"/>
      <c r="OKX9" s="372"/>
      <c r="OKY9" s="372"/>
      <c r="OKZ9" s="372"/>
      <c r="OLA9" s="372"/>
      <c r="OLB9" s="372"/>
      <c r="OLC9" s="372"/>
      <c r="OLD9" s="372"/>
      <c r="OLE9" s="372"/>
      <c r="OLF9" s="372"/>
      <c r="OLG9" s="372"/>
      <c r="OLH9" s="372"/>
      <c r="OLI9" s="372"/>
      <c r="OLJ9" s="372"/>
      <c r="OLK9" s="372"/>
      <c r="OLL9" s="372"/>
      <c r="OLM9" s="372"/>
      <c r="OLN9" s="372"/>
      <c r="OLO9" s="372"/>
      <c r="OLP9" s="372"/>
      <c r="OLQ9" s="372"/>
      <c r="OLR9" s="372"/>
      <c r="OLS9" s="372"/>
      <c r="OLT9" s="372"/>
      <c r="OLU9" s="372"/>
      <c r="OLV9" s="372"/>
      <c r="OLW9" s="372"/>
      <c r="OLX9" s="372"/>
      <c r="OLY9" s="372"/>
      <c r="OLZ9" s="372"/>
      <c r="OMA9" s="372"/>
      <c r="OMB9" s="372"/>
      <c r="OMC9" s="372"/>
      <c r="OMD9" s="372"/>
      <c r="OME9" s="372"/>
      <c r="OMF9" s="372"/>
      <c r="OMG9" s="372"/>
      <c r="OMH9" s="372"/>
      <c r="OMI9" s="372"/>
      <c r="OMJ9" s="372"/>
      <c r="OMK9" s="372"/>
      <c r="OML9" s="372"/>
      <c r="OMM9" s="372"/>
      <c r="OMN9" s="372"/>
      <c r="OMO9" s="372"/>
      <c r="OMP9" s="372"/>
      <c r="OMQ9" s="372"/>
      <c r="OMR9" s="372"/>
      <c r="OMS9" s="372"/>
      <c r="OMT9" s="372"/>
      <c r="OMU9" s="372"/>
      <c r="OMV9" s="372"/>
      <c r="OMW9" s="372"/>
      <c r="OMX9" s="372"/>
      <c r="OMY9" s="372"/>
      <c r="OMZ9" s="372"/>
      <c r="ONA9" s="372"/>
      <c r="ONB9" s="372"/>
      <c r="ONC9" s="372"/>
      <c r="OND9" s="372"/>
      <c r="ONE9" s="372"/>
      <c r="ONF9" s="372"/>
      <c r="ONG9" s="372"/>
      <c r="ONH9" s="372"/>
      <c r="ONI9" s="372"/>
      <c r="ONJ9" s="372"/>
      <c r="ONK9" s="372"/>
      <c r="ONL9" s="372"/>
      <c r="ONM9" s="372"/>
      <c r="ONN9" s="372"/>
      <c r="ONO9" s="372"/>
      <c r="ONP9" s="372"/>
      <c r="ONQ9" s="372"/>
      <c r="ONR9" s="372"/>
      <c r="ONS9" s="372"/>
      <c r="ONT9" s="372"/>
      <c r="ONU9" s="372"/>
      <c r="ONV9" s="372"/>
      <c r="ONW9" s="372"/>
      <c r="ONX9" s="372"/>
      <c r="ONY9" s="372"/>
      <c r="ONZ9" s="372"/>
      <c r="OOA9" s="372"/>
      <c r="OOB9" s="372"/>
      <c r="OOC9" s="372"/>
      <c r="OOD9" s="372"/>
      <c r="OOE9" s="372"/>
      <c r="OOF9" s="372"/>
      <c r="OOG9" s="372"/>
      <c r="OOH9" s="372"/>
      <c r="OOI9" s="372"/>
      <c r="OOJ9" s="372"/>
      <c r="OOK9" s="372"/>
      <c r="OOL9" s="372"/>
      <c r="OOM9" s="372"/>
      <c r="OON9" s="372"/>
      <c r="OOO9" s="372"/>
      <c r="OOP9" s="372"/>
      <c r="OOQ9" s="372"/>
      <c r="OOR9" s="372"/>
      <c r="OOS9" s="372"/>
      <c r="OOT9" s="372"/>
      <c r="OOU9" s="372"/>
      <c r="OOV9" s="372"/>
      <c r="OOW9" s="372"/>
      <c r="OOX9" s="372"/>
      <c r="OOY9" s="372"/>
      <c r="OOZ9" s="372"/>
      <c r="OPA9" s="372"/>
      <c r="OPB9" s="372"/>
      <c r="OPC9" s="372"/>
      <c r="OPD9" s="372"/>
      <c r="OPE9" s="372"/>
      <c r="OPF9" s="372"/>
      <c r="OPG9" s="372"/>
      <c r="OPH9" s="372"/>
      <c r="OPI9" s="372"/>
      <c r="OPJ9" s="372"/>
      <c r="OPK9" s="372"/>
      <c r="OPL9" s="372"/>
      <c r="OPM9" s="372"/>
      <c r="OPN9" s="372"/>
      <c r="OPO9" s="372"/>
      <c r="OPP9" s="372"/>
      <c r="OPQ9" s="372"/>
      <c r="OPR9" s="372"/>
      <c r="OPS9" s="372"/>
      <c r="OPT9" s="372"/>
      <c r="OPU9" s="372"/>
      <c r="OPV9" s="372"/>
      <c r="OPW9" s="372"/>
      <c r="OPX9" s="372"/>
      <c r="OPY9" s="372"/>
      <c r="OPZ9" s="372"/>
      <c r="OQA9" s="372"/>
      <c r="OQB9" s="372"/>
      <c r="OQC9" s="372"/>
      <c r="OQD9" s="372"/>
      <c r="OQE9" s="372"/>
      <c r="OQF9" s="372"/>
      <c r="OQG9" s="372"/>
      <c r="OQH9" s="372"/>
      <c r="OQI9" s="372"/>
      <c r="OQJ9" s="372"/>
      <c r="OQK9" s="372"/>
      <c r="OQL9" s="372"/>
      <c r="OQM9" s="372"/>
      <c r="OQN9" s="372"/>
      <c r="OQO9" s="372"/>
      <c r="OQP9" s="372"/>
      <c r="OQQ9" s="372"/>
      <c r="OQR9" s="372"/>
      <c r="OQS9" s="372"/>
      <c r="OQT9" s="372"/>
      <c r="OQU9" s="372"/>
      <c r="OQV9" s="372"/>
      <c r="OQW9" s="372"/>
      <c r="OQX9" s="372"/>
      <c r="OQY9" s="372"/>
      <c r="OQZ9" s="372"/>
      <c r="ORA9" s="372"/>
      <c r="ORB9" s="372"/>
      <c r="ORC9" s="372"/>
      <c r="ORD9" s="372"/>
      <c r="ORE9" s="372"/>
      <c r="ORF9" s="372"/>
      <c r="ORG9" s="372"/>
      <c r="ORH9" s="372"/>
      <c r="ORI9" s="372"/>
      <c r="ORJ9" s="372"/>
      <c r="ORK9" s="372"/>
      <c r="ORL9" s="372"/>
      <c r="ORM9" s="372"/>
      <c r="ORN9" s="372"/>
      <c r="ORO9" s="372"/>
      <c r="ORP9" s="372"/>
      <c r="ORQ9" s="372"/>
      <c r="ORR9" s="372"/>
      <c r="ORS9" s="372"/>
      <c r="ORT9" s="372"/>
      <c r="ORU9" s="372"/>
      <c r="ORV9" s="372"/>
      <c r="ORW9" s="372"/>
      <c r="ORX9" s="372"/>
      <c r="ORY9" s="372"/>
      <c r="ORZ9" s="372"/>
      <c r="OSA9" s="372"/>
      <c r="OSB9" s="372"/>
      <c r="OSC9" s="372"/>
      <c r="OSD9" s="372"/>
      <c r="OSE9" s="372"/>
      <c r="OSF9" s="372"/>
      <c r="OSG9" s="372"/>
      <c r="OSH9" s="372"/>
      <c r="OSI9" s="372"/>
      <c r="OSJ9" s="372"/>
      <c r="OSK9" s="372"/>
      <c r="OSL9" s="372"/>
      <c r="OSM9" s="372"/>
      <c r="OSN9" s="372"/>
      <c r="OSO9" s="372"/>
      <c r="OSP9" s="372"/>
      <c r="OSQ9" s="372"/>
      <c r="OSR9" s="372"/>
      <c r="OSS9" s="372"/>
      <c r="OST9" s="372"/>
      <c r="OSU9" s="372"/>
      <c r="OSV9" s="372"/>
      <c r="OSW9" s="372"/>
      <c r="OSX9" s="372"/>
      <c r="OSY9" s="372"/>
      <c r="OSZ9" s="372"/>
      <c r="OTA9" s="372"/>
      <c r="OTB9" s="372"/>
      <c r="OTC9" s="372"/>
      <c r="OTD9" s="372"/>
      <c r="OTE9" s="372"/>
      <c r="OTF9" s="372"/>
      <c r="OTG9" s="372"/>
      <c r="OTH9" s="372"/>
      <c r="OTI9" s="372"/>
      <c r="OTJ9" s="372"/>
      <c r="OTK9" s="372"/>
      <c r="OTL9" s="372"/>
      <c r="OTM9" s="372"/>
      <c r="OTN9" s="372"/>
      <c r="OTO9" s="372"/>
      <c r="OTP9" s="372"/>
      <c r="OTQ9" s="372"/>
      <c r="OTR9" s="372"/>
      <c r="OTS9" s="372"/>
      <c r="OTT9" s="372"/>
      <c r="OTU9" s="372"/>
      <c r="OTV9" s="372"/>
      <c r="OTW9" s="372"/>
      <c r="OTX9" s="372"/>
      <c r="OTY9" s="372"/>
      <c r="OTZ9" s="372"/>
      <c r="OUA9" s="372"/>
      <c r="OUB9" s="372"/>
      <c r="OUC9" s="372"/>
      <c r="OUD9" s="372"/>
      <c r="OUE9" s="372"/>
      <c r="OUF9" s="372"/>
      <c r="OUG9" s="372"/>
      <c r="OUH9" s="372"/>
      <c r="OUI9" s="372"/>
      <c r="OUJ9" s="372"/>
      <c r="OUK9" s="372"/>
      <c r="OUL9" s="372"/>
      <c r="OUM9" s="372"/>
      <c r="OUN9" s="372"/>
      <c r="OUO9" s="372"/>
      <c r="OUP9" s="372"/>
      <c r="OUQ9" s="372"/>
      <c r="OUR9" s="372"/>
      <c r="OUS9" s="372"/>
      <c r="OUT9" s="372"/>
      <c r="OUU9" s="372"/>
      <c r="OUV9" s="372"/>
      <c r="OUW9" s="372"/>
      <c r="OUX9" s="372"/>
      <c r="OUY9" s="372"/>
      <c r="OUZ9" s="372"/>
      <c r="OVA9" s="372"/>
      <c r="OVB9" s="372"/>
      <c r="OVC9" s="372"/>
      <c r="OVD9" s="372"/>
      <c r="OVE9" s="372"/>
      <c r="OVF9" s="372"/>
      <c r="OVG9" s="372"/>
      <c r="OVH9" s="372"/>
      <c r="OVI9" s="372"/>
      <c r="OVJ9" s="372"/>
      <c r="OVK9" s="372"/>
      <c r="OVL9" s="372"/>
      <c r="OVM9" s="372"/>
      <c r="OVN9" s="372"/>
      <c r="OVO9" s="372"/>
      <c r="OVP9" s="372"/>
      <c r="OVQ9" s="372"/>
      <c r="OVR9" s="372"/>
      <c r="OVS9" s="372"/>
      <c r="OVT9" s="372"/>
      <c r="OVU9" s="372"/>
      <c r="OVV9" s="372"/>
      <c r="OVW9" s="372"/>
      <c r="OVX9" s="372"/>
      <c r="OVY9" s="372"/>
      <c r="OVZ9" s="372"/>
      <c r="OWA9" s="372"/>
      <c r="OWB9" s="372"/>
      <c r="OWC9" s="372"/>
      <c r="OWD9" s="372"/>
      <c r="OWE9" s="372"/>
      <c r="OWF9" s="372"/>
      <c r="OWG9" s="372"/>
      <c r="OWH9" s="372"/>
      <c r="OWI9" s="372"/>
      <c r="OWJ9" s="372"/>
      <c r="OWK9" s="372"/>
      <c r="OWL9" s="372"/>
      <c r="OWM9" s="372"/>
      <c r="OWN9" s="372"/>
      <c r="OWO9" s="372"/>
      <c r="OWP9" s="372"/>
      <c r="OWQ9" s="372"/>
      <c r="OWR9" s="372"/>
      <c r="OWS9" s="372"/>
      <c r="OWT9" s="372"/>
      <c r="OWU9" s="372"/>
      <c r="OWV9" s="372"/>
      <c r="OWW9" s="372"/>
      <c r="OWX9" s="372"/>
      <c r="OWY9" s="372"/>
      <c r="OWZ9" s="372"/>
      <c r="OXA9" s="372"/>
      <c r="OXB9" s="372"/>
      <c r="OXC9" s="372"/>
      <c r="OXD9" s="372"/>
      <c r="OXE9" s="372"/>
      <c r="OXF9" s="372"/>
      <c r="OXG9" s="372"/>
      <c r="OXH9" s="372"/>
      <c r="OXI9" s="372"/>
      <c r="OXJ9" s="372"/>
      <c r="OXK9" s="372"/>
      <c r="OXL9" s="372"/>
      <c r="OXM9" s="372"/>
      <c r="OXN9" s="372"/>
      <c r="OXO9" s="372"/>
      <c r="OXP9" s="372"/>
      <c r="OXQ9" s="372"/>
      <c r="OXR9" s="372"/>
      <c r="OXS9" s="372"/>
      <c r="OXT9" s="372"/>
      <c r="OXU9" s="372"/>
      <c r="OXV9" s="372"/>
      <c r="OXW9" s="372"/>
      <c r="OXX9" s="372"/>
      <c r="OXY9" s="372"/>
      <c r="OXZ9" s="372"/>
      <c r="OYA9" s="372"/>
      <c r="OYB9" s="372"/>
      <c r="OYC9" s="372"/>
      <c r="OYD9" s="372"/>
      <c r="OYE9" s="372"/>
      <c r="OYF9" s="372"/>
      <c r="OYG9" s="372"/>
      <c r="OYH9" s="372"/>
      <c r="OYI9" s="372"/>
      <c r="OYJ9" s="372"/>
      <c r="OYK9" s="372"/>
      <c r="OYL9" s="372"/>
      <c r="OYM9" s="372"/>
      <c r="OYN9" s="372"/>
      <c r="OYO9" s="372"/>
      <c r="OYP9" s="372"/>
      <c r="OYQ9" s="372"/>
      <c r="OYR9" s="372"/>
      <c r="OYS9" s="372"/>
      <c r="OYT9" s="372"/>
      <c r="OYU9" s="372"/>
      <c r="OYV9" s="372"/>
      <c r="OYW9" s="372"/>
      <c r="OYX9" s="372"/>
      <c r="OYY9" s="372"/>
      <c r="OYZ9" s="372"/>
      <c r="OZA9" s="372"/>
      <c r="OZB9" s="372"/>
      <c r="OZC9" s="372"/>
      <c r="OZD9" s="372"/>
      <c r="OZE9" s="372"/>
      <c r="OZF9" s="372"/>
      <c r="OZG9" s="372"/>
      <c r="OZH9" s="372"/>
      <c r="OZI9" s="372"/>
      <c r="OZJ9" s="372"/>
      <c r="OZK9" s="372"/>
      <c r="OZL9" s="372"/>
      <c r="OZM9" s="372"/>
      <c r="OZN9" s="372"/>
      <c r="OZO9" s="372"/>
      <c r="OZP9" s="372"/>
      <c r="OZQ9" s="372"/>
      <c r="OZR9" s="372"/>
      <c r="OZS9" s="372"/>
      <c r="OZT9" s="372"/>
      <c r="OZU9" s="372"/>
      <c r="OZV9" s="372"/>
      <c r="OZW9" s="372"/>
      <c r="OZX9" s="372"/>
      <c r="OZY9" s="372"/>
      <c r="OZZ9" s="372"/>
      <c r="PAA9" s="372"/>
      <c r="PAB9" s="372"/>
      <c r="PAC9" s="372"/>
      <c r="PAD9" s="372"/>
      <c r="PAE9" s="372"/>
      <c r="PAF9" s="372"/>
      <c r="PAG9" s="372"/>
      <c r="PAH9" s="372"/>
      <c r="PAI9" s="372"/>
      <c r="PAJ9" s="372"/>
      <c r="PAK9" s="372"/>
      <c r="PAL9" s="372"/>
      <c r="PAM9" s="372"/>
      <c r="PAN9" s="372"/>
      <c r="PAO9" s="372"/>
      <c r="PAP9" s="372"/>
      <c r="PAQ9" s="372"/>
      <c r="PAR9" s="372"/>
      <c r="PAS9" s="372"/>
      <c r="PAT9" s="372"/>
      <c r="PAU9" s="372"/>
      <c r="PAV9" s="372"/>
      <c r="PAW9" s="372"/>
      <c r="PAX9" s="372"/>
      <c r="PAY9" s="372"/>
      <c r="PAZ9" s="372"/>
      <c r="PBA9" s="372"/>
      <c r="PBB9" s="372"/>
      <c r="PBC9" s="372"/>
      <c r="PBD9" s="372"/>
      <c r="PBE9" s="372"/>
      <c r="PBF9" s="372"/>
      <c r="PBG9" s="372"/>
      <c r="PBH9" s="372"/>
      <c r="PBI9" s="372"/>
      <c r="PBJ9" s="372"/>
      <c r="PBK9" s="372"/>
      <c r="PBL9" s="372"/>
      <c r="PBM9" s="372"/>
      <c r="PBN9" s="372"/>
      <c r="PBO9" s="372"/>
      <c r="PBP9" s="372"/>
      <c r="PBQ9" s="372"/>
      <c r="PBR9" s="372"/>
      <c r="PBS9" s="372"/>
      <c r="PBT9" s="372"/>
      <c r="PBU9" s="372"/>
      <c r="PBV9" s="372"/>
      <c r="PBW9" s="372"/>
      <c r="PBX9" s="372"/>
      <c r="PBY9" s="372"/>
      <c r="PBZ9" s="372"/>
      <c r="PCA9" s="372"/>
      <c r="PCB9" s="372"/>
      <c r="PCC9" s="372"/>
      <c r="PCD9" s="372"/>
      <c r="PCE9" s="372"/>
      <c r="PCF9" s="372"/>
      <c r="PCG9" s="372"/>
      <c r="PCH9" s="372"/>
      <c r="PCI9" s="372"/>
      <c r="PCJ9" s="372"/>
      <c r="PCK9" s="372"/>
      <c r="PCL9" s="372"/>
      <c r="PCM9" s="372"/>
      <c r="PCN9" s="372"/>
      <c r="PCO9" s="372"/>
      <c r="PCP9" s="372"/>
      <c r="PCQ9" s="372"/>
      <c r="PCR9" s="372"/>
      <c r="PCS9" s="372"/>
      <c r="PCT9" s="372"/>
      <c r="PCU9" s="372"/>
      <c r="PCV9" s="372"/>
      <c r="PCW9" s="372"/>
      <c r="PCX9" s="372"/>
      <c r="PCY9" s="372"/>
      <c r="PCZ9" s="372"/>
      <c r="PDA9" s="372"/>
      <c r="PDB9" s="372"/>
      <c r="PDC9" s="372"/>
      <c r="PDD9" s="372"/>
      <c r="PDE9" s="372"/>
      <c r="PDF9" s="372"/>
      <c r="PDG9" s="372"/>
      <c r="PDH9" s="372"/>
      <c r="PDI9" s="372"/>
      <c r="PDJ9" s="372"/>
      <c r="PDK9" s="372"/>
      <c r="PDL9" s="372"/>
      <c r="PDM9" s="372"/>
      <c r="PDN9" s="372"/>
      <c r="PDO9" s="372"/>
      <c r="PDP9" s="372"/>
      <c r="PDQ9" s="372"/>
      <c r="PDR9" s="372"/>
      <c r="PDS9" s="372"/>
      <c r="PDT9" s="372"/>
      <c r="PDU9" s="372"/>
      <c r="PDV9" s="372"/>
      <c r="PDW9" s="372"/>
      <c r="PDX9" s="372"/>
      <c r="PDY9" s="372"/>
      <c r="PDZ9" s="372"/>
      <c r="PEA9" s="372"/>
      <c r="PEB9" s="372"/>
      <c r="PEC9" s="372"/>
      <c r="PED9" s="372"/>
      <c r="PEE9" s="372"/>
      <c r="PEF9" s="372"/>
      <c r="PEG9" s="372"/>
      <c r="PEH9" s="372"/>
      <c r="PEI9" s="372"/>
      <c r="PEJ9" s="372"/>
      <c r="PEK9" s="372"/>
      <c r="PEL9" s="372"/>
      <c r="PEM9" s="372"/>
      <c r="PEN9" s="372"/>
      <c r="PEO9" s="372"/>
      <c r="PEP9" s="372"/>
      <c r="PEQ9" s="372"/>
      <c r="PER9" s="372"/>
      <c r="PES9" s="372"/>
      <c r="PET9" s="372"/>
      <c r="PEU9" s="372"/>
      <c r="PEV9" s="372"/>
      <c r="PEW9" s="372"/>
      <c r="PEX9" s="372"/>
      <c r="PEY9" s="372"/>
      <c r="PEZ9" s="372"/>
      <c r="PFA9" s="372"/>
      <c r="PFB9" s="372"/>
      <c r="PFC9" s="372"/>
      <c r="PFD9" s="372"/>
      <c r="PFE9" s="372"/>
      <c r="PFF9" s="372"/>
      <c r="PFG9" s="372"/>
      <c r="PFH9" s="372"/>
      <c r="PFI9" s="372"/>
      <c r="PFJ9" s="372"/>
      <c r="PFK9" s="372"/>
      <c r="PFL9" s="372"/>
      <c r="PFM9" s="372"/>
      <c r="PFN9" s="372"/>
      <c r="PFO9" s="372"/>
      <c r="PFP9" s="372"/>
      <c r="PFQ9" s="372"/>
      <c r="PFR9" s="372"/>
      <c r="PFS9" s="372"/>
      <c r="PFT9" s="372"/>
      <c r="PFU9" s="372"/>
      <c r="PFV9" s="372"/>
      <c r="PFW9" s="372"/>
      <c r="PFX9" s="372"/>
      <c r="PFY9" s="372"/>
      <c r="PFZ9" s="372"/>
      <c r="PGA9" s="372"/>
      <c r="PGB9" s="372"/>
      <c r="PGC9" s="372"/>
      <c r="PGD9" s="372"/>
      <c r="PGE9" s="372"/>
      <c r="PGF9" s="372"/>
      <c r="PGG9" s="372"/>
      <c r="PGH9" s="372"/>
      <c r="PGI9" s="372"/>
      <c r="PGJ9" s="372"/>
      <c r="PGK9" s="372"/>
      <c r="PGL9" s="372"/>
      <c r="PGM9" s="372"/>
      <c r="PGN9" s="372"/>
      <c r="PGO9" s="372"/>
      <c r="PGP9" s="372"/>
      <c r="PGQ9" s="372"/>
      <c r="PGR9" s="372"/>
      <c r="PGS9" s="372"/>
      <c r="PGT9" s="372"/>
      <c r="PGU9" s="372"/>
      <c r="PGV9" s="372"/>
      <c r="PGW9" s="372"/>
      <c r="PGX9" s="372"/>
      <c r="PGY9" s="372"/>
      <c r="PGZ9" s="372"/>
      <c r="PHA9" s="372"/>
      <c r="PHB9" s="372"/>
      <c r="PHC9" s="372"/>
      <c r="PHD9" s="372"/>
      <c r="PHE9" s="372"/>
      <c r="PHF9" s="372"/>
      <c r="PHG9" s="372"/>
      <c r="PHH9" s="372"/>
      <c r="PHI9" s="372"/>
      <c r="PHJ9" s="372"/>
      <c r="PHK9" s="372"/>
      <c r="PHL9" s="372"/>
      <c r="PHM9" s="372"/>
      <c r="PHN9" s="372"/>
      <c r="PHO9" s="372"/>
      <c r="PHP9" s="372"/>
      <c r="PHQ9" s="372"/>
      <c r="PHR9" s="372"/>
      <c r="PHS9" s="372"/>
      <c r="PHT9" s="372"/>
      <c r="PHU9" s="372"/>
      <c r="PHV9" s="372"/>
      <c r="PHW9" s="372"/>
      <c r="PHX9" s="372"/>
      <c r="PHY9" s="372"/>
      <c r="PHZ9" s="372"/>
      <c r="PIA9" s="372"/>
      <c r="PIB9" s="372"/>
      <c r="PIC9" s="372"/>
      <c r="PID9" s="372"/>
      <c r="PIE9" s="372"/>
      <c r="PIF9" s="372"/>
      <c r="PIG9" s="372"/>
      <c r="PIH9" s="372"/>
      <c r="PII9" s="372"/>
      <c r="PIJ9" s="372"/>
      <c r="PIK9" s="372"/>
      <c r="PIL9" s="372"/>
      <c r="PIM9" s="372"/>
      <c r="PIN9" s="372"/>
      <c r="PIO9" s="372"/>
      <c r="PIP9" s="372"/>
      <c r="PIQ9" s="372"/>
      <c r="PIR9" s="372"/>
      <c r="PIS9" s="372"/>
      <c r="PIT9" s="372"/>
      <c r="PIU9" s="372"/>
      <c r="PIV9" s="372"/>
      <c r="PIW9" s="372"/>
      <c r="PIX9" s="372"/>
      <c r="PIY9" s="372"/>
      <c r="PIZ9" s="372"/>
      <c r="PJA9" s="372"/>
      <c r="PJB9" s="372"/>
      <c r="PJC9" s="372"/>
      <c r="PJD9" s="372"/>
      <c r="PJE9" s="372"/>
      <c r="PJF9" s="372"/>
      <c r="PJG9" s="372"/>
      <c r="PJH9" s="372"/>
      <c r="PJI9" s="372"/>
      <c r="PJJ9" s="372"/>
      <c r="PJK9" s="372"/>
      <c r="PJL9" s="372"/>
      <c r="PJM9" s="372"/>
      <c r="PJN9" s="372"/>
      <c r="PJO9" s="372"/>
      <c r="PJP9" s="372"/>
      <c r="PJQ9" s="372"/>
      <c r="PJR9" s="372"/>
      <c r="PJS9" s="372"/>
      <c r="PJT9" s="372"/>
      <c r="PJU9" s="372"/>
      <c r="PJV9" s="372"/>
      <c r="PJW9" s="372"/>
      <c r="PJX9" s="372"/>
      <c r="PJY9" s="372"/>
      <c r="PJZ9" s="372"/>
      <c r="PKA9" s="372"/>
      <c r="PKB9" s="372"/>
      <c r="PKC9" s="372"/>
      <c r="PKD9" s="372"/>
      <c r="PKE9" s="372"/>
      <c r="PKF9" s="372"/>
      <c r="PKG9" s="372"/>
      <c r="PKH9" s="372"/>
      <c r="PKI9" s="372"/>
      <c r="PKJ9" s="372"/>
      <c r="PKK9" s="372"/>
      <c r="PKL9" s="372"/>
      <c r="PKM9" s="372"/>
      <c r="PKN9" s="372"/>
      <c r="PKO9" s="372"/>
      <c r="PKP9" s="372"/>
      <c r="PKQ9" s="372"/>
      <c r="PKR9" s="372"/>
      <c r="PKS9" s="372"/>
      <c r="PKT9" s="372"/>
      <c r="PKU9" s="372"/>
      <c r="PKV9" s="372"/>
      <c r="PKW9" s="372"/>
      <c r="PKX9" s="372"/>
      <c r="PKY9" s="372"/>
      <c r="PKZ9" s="372"/>
      <c r="PLA9" s="372"/>
      <c r="PLB9" s="372"/>
      <c r="PLC9" s="372"/>
      <c r="PLD9" s="372"/>
      <c r="PLE9" s="372"/>
      <c r="PLF9" s="372"/>
      <c r="PLG9" s="372"/>
      <c r="PLH9" s="372"/>
      <c r="PLI9" s="372"/>
      <c r="PLJ9" s="372"/>
      <c r="PLK9" s="372"/>
      <c r="PLL9" s="372"/>
      <c r="PLM9" s="372"/>
      <c r="PLN9" s="372"/>
      <c r="PLO9" s="372"/>
      <c r="PLP9" s="372"/>
      <c r="PLQ9" s="372"/>
      <c r="PLR9" s="372"/>
      <c r="PLS9" s="372"/>
      <c r="PLT9" s="372"/>
      <c r="PLU9" s="372"/>
      <c r="PLV9" s="372"/>
      <c r="PLW9" s="372"/>
      <c r="PLX9" s="372"/>
      <c r="PLY9" s="372"/>
      <c r="PLZ9" s="372"/>
      <c r="PMA9" s="372"/>
      <c r="PMB9" s="372"/>
      <c r="PMC9" s="372"/>
      <c r="PMD9" s="372"/>
      <c r="PME9" s="372"/>
      <c r="PMF9" s="372"/>
      <c r="PMG9" s="372"/>
      <c r="PMH9" s="372"/>
      <c r="PMI9" s="372"/>
      <c r="PMJ9" s="372"/>
      <c r="PMK9" s="372"/>
      <c r="PML9" s="372"/>
      <c r="PMM9" s="372"/>
      <c r="PMN9" s="372"/>
      <c r="PMO9" s="372"/>
      <c r="PMP9" s="372"/>
      <c r="PMQ9" s="372"/>
      <c r="PMR9" s="372"/>
      <c r="PMS9" s="372"/>
      <c r="PMT9" s="372"/>
      <c r="PMU9" s="372"/>
      <c r="PMV9" s="372"/>
      <c r="PMW9" s="372"/>
      <c r="PMX9" s="372"/>
      <c r="PMY9" s="372"/>
      <c r="PMZ9" s="372"/>
      <c r="PNA9" s="372"/>
      <c r="PNB9" s="372"/>
      <c r="PNC9" s="372"/>
      <c r="PND9" s="372"/>
      <c r="PNE9" s="372"/>
      <c r="PNF9" s="372"/>
      <c r="PNG9" s="372"/>
      <c r="PNH9" s="372"/>
      <c r="PNI9" s="372"/>
      <c r="PNJ9" s="372"/>
      <c r="PNK9" s="372"/>
      <c r="PNL9" s="372"/>
      <c r="PNM9" s="372"/>
      <c r="PNN9" s="372"/>
      <c r="PNO9" s="372"/>
      <c r="PNP9" s="372"/>
      <c r="PNQ9" s="372"/>
      <c r="PNR9" s="372"/>
      <c r="PNS9" s="372"/>
      <c r="PNT9" s="372"/>
      <c r="PNU9" s="372"/>
      <c r="PNV9" s="372"/>
      <c r="PNW9" s="372"/>
      <c r="PNX9" s="372"/>
      <c r="PNY9" s="372"/>
      <c r="PNZ9" s="372"/>
      <c r="POA9" s="372"/>
      <c r="POB9" s="372"/>
      <c r="POC9" s="372"/>
      <c r="POD9" s="372"/>
      <c r="POE9" s="372"/>
      <c r="POF9" s="372"/>
      <c r="POG9" s="372"/>
      <c r="POH9" s="372"/>
      <c r="POI9" s="372"/>
      <c r="POJ9" s="372"/>
      <c r="POK9" s="372"/>
      <c r="POL9" s="372"/>
      <c r="POM9" s="372"/>
      <c r="PON9" s="372"/>
      <c r="POO9" s="372"/>
      <c r="POP9" s="372"/>
      <c r="POQ9" s="372"/>
      <c r="POR9" s="372"/>
      <c r="POS9" s="372"/>
      <c r="POT9" s="372"/>
      <c r="POU9" s="372"/>
      <c r="POV9" s="372"/>
      <c r="POW9" s="372"/>
      <c r="POX9" s="372"/>
      <c r="POY9" s="372"/>
      <c r="POZ9" s="372"/>
      <c r="PPA9" s="372"/>
      <c r="PPB9" s="372"/>
      <c r="PPC9" s="372"/>
      <c r="PPD9" s="372"/>
      <c r="PPE9" s="372"/>
      <c r="PPF9" s="372"/>
      <c r="PPG9" s="372"/>
      <c r="PPH9" s="372"/>
      <c r="PPI9" s="372"/>
      <c r="PPJ9" s="372"/>
      <c r="PPK9" s="372"/>
      <c r="PPL9" s="372"/>
      <c r="PPM9" s="372"/>
      <c r="PPN9" s="372"/>
      <c r="PPO9" s="372"/>
      <c r="PPP9" s="372"/>
      <c r="PPQ9" s="372"/>
      <c r="PPR9" s="372"/>
      <c r="PPS9" s="372"/>
      <c r="PPT9" s="372"/>
      <c r="PPU9" s="372"/>
      <c r="PPV9" s="372"/>
      <c r="PPW9" s="372"/>
      <c r="PPX9" s="372"/>
      <c r="PPY9" s="372"/>
      <c r="PPZ9" s="372"/>
      <c r="PQA9" s="372"/>
      <c r="PQB9" s="372"/>
      <c r="PQC9" s="372"/>
      <c r="PQD9" s="372"/>
      <c r="PQE9" s="372"/>
      <c r="PQF9" s="372"/>
      <c r="PQG9" s="372"/>
      <c r="PQH9" s="372"/>
      <c r="PQI9" s="372"/>
      <c r="PQJ9" s="372"/>
      <c r="PQK9" s="372"/>
      <c r="PQL9" s="372"/>
      <c r="PQM9" s="372"/>
      <c r="PQN9" s="372"/>
      <c r="PQO9" s="372"/>
      <c r="PQP9" s="372"/>
      <c r="PQQ9" s="372"/>
      <c r="PQR9" s="372"/>
      <c r="PQS9" s="372"/>
      <c r="PQT9" s="372"/>
      <c r="PQU9" s="372"/>
      <c r="PQV9" s="372"/>
      <c r="PQW9" s="372"/>
      <c r="PQX9" s="372"/>
      <c r="PQY9" s="372"/>
      <c r="PQZ9" s="372"/>
      <c r="PRA9" s="372"/>
      <c r="PRB9" s="372"/>
      <c r="PRC9" s="372"/>
      <c r="PRD9" s="372"/>
      <c r="PRE9" s="372"/>
      <c r="PRF9" s="372"/>
      <c r="PRG9" s="372"/>
      <c r="PRH9" s="372"/>
      <c r="PRI9" s="372"/>
      <c r="PRJ9" s="372"/>
      <c r="PRK9" s="372"/>
      <c r="PRL9" s="372"/>
      <c r="PRM9" s="372"/>
      <c r="PRN9" s="372"/>
      <c r="PRO9" s="372"/>
      <c r="PRP9" s="372"/>
      <c r="PRQ9" s="372"/>
      <c r="PRR9" s="372"/>
      <c r="PRS9" s="372"/>
      <c r="PRT9" s="372"/>
      <c r="PRU9" s="372"/>
      <c r="PRV9" s="372"/>
      <c r="PRW9" s="372"/>
      <c r="PRX9" s="372"/>
      <c r="PRY9" s="372"/>
      <c r="PRZ9" s="372"/>
      <c r="PSA9" s="372"/>
      <c r="PSB9" s="372"/>
      <c r="PSC9" s="372"/>
      <c r="PSD9" s="372"/>
      <c r="PSE9" s="372"/>
      <c r="PSF9" s="372"/>
      <c r="PSG9" s="372"/>
      <c r="PSH9" s="372"/>
      <c r="PSI9" s="372"/>
      <c r="PSJ9" s="372"/>
      <c r="PSK9" s="372"/>
      <c r="PSL9" s="372"/>
      <c r="PSM9" s="372"/>
      <c r="PSN9" s="372"/>
      <c r="PSO9" s="372"/>
      <c r="PSP9" s="372"/>
      <c r="PSQ9" s="372"/>
      <c r="PSR9" s="372"/>
      <c r="PSS9" s="372"/>
      <c r="PST9" s="372"/>
      <c r="PSU9" s="372"/>
      <c r="PSV9" s="372"/>
      <c r="PSW9" s="372"/>
      <c r="PSX9" s="372"/>
      <c r="PSY9" s="372"/>
      <c r="PSZ9" s="372"/>
      <c r="PTA9" s="372"/>
      <c r="PTB9" s="372"/>
      <c r="PTC9" s="372"/>
      <c r="PTD9" s="372"/>
      <c r="PTE9" s="372"/>
      <c r="PTF9" s="372"/>
      <c r="PTG9" s="372"/>
      <c r="PTH9" s="372"/>
      <c r="PTI9" s="372"/>
      <c r="PTJ9" s="372"/>
      <c r="PTK9" s="372"/>
      <c r="PTL9" s="372"/>
      <c r="PTM9" s="372"/>
      <c r="PTN9" s="372"/>
      <c r="PTO9" s="372"/>
      <c r="PTP9" s="372"/>
      <c r="PTQ9" s="372"/>
      <c r="PTR9" s="372"/>
      <c r="PTS9" s="372"/>
      <c r="PTT9" s="372"/>
      <c r="PTU9" s="372"/>
      <c r="PTV9" s="372"/>
      <c r="PTW9" s="372"/>
      <c r="PTX9" s="372"/>
      <c r="PTY9" s="372"/>
      <c r="PTZ9" s="372"/>
      <c r="PUA9" s="372"/>
      <c r="PUB9" s="372"/>
      <c r="PUC9" s="372"/>
      <c r="PUD9" s="372"/>
      <c r="PUE9" s="372"/>
      <c r="PUF9" s="372"/>
      <c r="PUG9" s="372"/>
      <c r="PUH9" s="372"/>
      <c r="PUI9" s="372"/>
      <c r="PUJ9" s="372"/>
      <c r="PUK9" s="372"/>
      <c r="PUL9" s="372"/>
      <c r="PUM9" s="372"/>
      <c r="PUN9" s="372"/>
      <c r="PUO9" s="372"/>
      <c r="PUP9" s="372"/>
      <c r="PUQ9" s="372"/>
      <c r="PUR9" s="372"/>
      <c r="PUS9" s="372"/>
      <c r="PUT9" s="372"/>
      <c r="PUU9" s="372"/>
      <c r="PUV9" s="372"/>
      <c r="PUW9" s="372"/>
      <c r="PUX9" s="372"/>
      <c r="PUY9" s="372"/>
      <c r="PUZ9" s="372"/>
      <c r="PVA9" s="372"/>
      <c r="PVB9" s="372"/>
      <c r="PVC9" s="372"/>
      <c r="PVD9" s="372"/>
      <c r="PVE9" s="372"/>
      <c r="PVF9" s="372"/>
      <c r="PVG9" s="372"/>
      <c r="PVH9" s="372"/>
      <c r="PVI9" s="372"/>
      <c r="PVJ9" s="372"/>
      <c r="PVK9" s="372"/>
      <c r="PVL9" s="372"/>
      <c r="PVM9" s="372"/>
      <c r="PVN9" s="372"/>
      <c r="PVO9" s="372"/>
      <c r="PVP9" s="372"/>
      <c r="PVQ9" s="372"/>
      <c r="PVR9" s="372"/>
      <c r="PVS9" s="372"/>
      <c r="PVT9" s="372"/>
      <c r="PVU9" s="372"/>
      <c r="PVV9" s="372"/>
      <c r="PVW9" s="372"/>
      <c r="PVX9" s="372"/>
      <c r="PVY9" s="372"/>
      <c r="PVZ9" s="372"/>
      <c r="PWA9" s="372"/>
      <c r="PWB9" s="372"/>
      <c r="PWC9" s="372"/>
      <c r="PWD9" s="372"/>
      <c r="PWE9" s="372"/>
      <c r="PWF9" s="372"/>
      <c r="PWG9" s="372"/>
      <c r="PWH9" s="372"/>
      <c r="PWI9" s="372"/>
      <c r="PWJ9" s="372"/>
      <c r="PWK9" s="372"/>
      <c r="PWL9" s="372"/>
      <c r="PWM9" s="372"/>
      <c r="PWN9" s="372"/>
      <c r="PWO9" s="372"/>
      <c r="PWP9" s="372"/>
      <c r="PWQ9" s="372"/>
      <c r="PWR9" s="372"/>
      <c r="PWS9" s="372"/>
      <c r="PWT9" s="372"/>
      <c r="PWU9" s="372"/>
      <c r="PWV9" s="372"/>
      <c r="PWW9" s="372"/>
      <c r="PWX9" s="372"/>
      <c r="PWY9" s="372"/>
      <c r="PWZ9" s="372"/>
      <c r="PXA9" s="372"/>
      <c r="PXB9" s="372"/>
      <c r="PXC9" s="372"/>
      <c r="PXD9" s="372"/>
      <c r="PXE9" s="372"/>
      <c r="PXF9" s="372"/>
      <c r="PXG9" s="372"/>
      <c r="PXH9" s="372"/>
      <c r="PXI9" s="372"/>
      <c r="PXJ9" s="372"/>
      <c r="PXK9" s="372"/>
      <c r="PXL9" s="372"/>
      <c r="PXM9" s="372"/>
      <c r="PXN9" s="372"/>
      <c r="PXO9" s="372"/>
      <c r="PXP9" s="372"/>
      <c r="PXQ9" s="372"/>
      <c r="PXR9" s="372"/>
      <c r="PXS9" s="372"/>
      <c r="PXT9" s="372"/>
      <c r="PXU9" s="372"/>
      <c r="PXV9" s="372"/>
      <c r="PXW9" s="372"/>
      <c r="PXX9" s="372"/>
      <c r="PXY9" s="372"/>
      <c r="PXZ9" s="372"/>
      <c r="PYA9" s="372"/>
      <c r="PYB9" s="372"/>
      <c r="PYC9" s="372"/>
      <c r="PYD9" s="372"/>
      <c r="PYE9" s="372"/>
      <c r="PYF9" s="372"/>
      <c r="PYG9" s="372"/>
      <c r="PYH9" s="372"/>
      <c r="PYI9" s="372"/>
      <c r="PYJ9" s="372"/>
      <c r="PYK9" s="372"/>
      <c r="PYL9" s="372"/>
      <c r="PYM9" s="372"/>
      <c r="PYN9" s="372"/>
      <c r="PYO9" s="372"/>
      <c r="PYP9" s="372"/>
      <c r="PYQ9" s="372"/>
      <c r="PYR9" s="372"/>
      <c r="PYS9" s="372"/>
      <c r="PYT9" s="372"/>
      <c r="PYU9" s="372"/>
      <c r="PYV9" s="372"/>
      <c r="PYW9" s="372"/>
      <c r="PYX9" s="372"/>
      <c r="PYY9" s="372"/>
      <c r="PYZ9" s="372"/>
      <c r="PZA9" s="372"/>
      <c r="PZB9" s="372"/>
      <c r="PZC9" s="372"/>
      <c r="PZD9" s="372"/>
      <c r="PZE9" s="372"/>
      <c r="PZF9" s="372"/>
      <c r="PZG9" s="372"/>
      <c r="PZH9" s="372"/>
      <c r="PZI9" s="372"/>
      <c r="PZJ9" s="372"/>
      <c r="PZK9" s="372"/>
      <c r="PZL9" s="372"/>
      <c r="PZM9" s="372"/>
      <c r="PZN9" s="372"/>
      <c r="PZO9" s="372"/>
      <c r="PZP9" s="372"/>
      <c r="PZQ9" s="372"/>
      <c r="PZR9" s="372"/>
      <c r="PZS9" s="372"/>
      <c r="PZT9" s="372"/>
      <c r="PZU9" s="372"/>
      <c r="PZV9" s="372"/>
      <c r="PZW9" s="372"/>
      <c r="PZX9" s="372"/>
      <c r="PZY9" s="372"/>
      <c r="PZZ9" s="372"/>
      <c r="QAA9" s="372"/>
      <c r="QAB9" s="372"/>
      <c r="QAC9" s="372"/>
      <c r="QAD9" s="372"/>
      <c r="QAE9" s="372"/>
      <c r="QAF9" s="372"/>
      <c r="QAG9" s="372"/>
      <c r="QAH9" s="372"/>
      <c r="QAI9" s="372"/>
      <c r="QAJ9" s="372"/>
      <c r="QAK9" s="372"/>
      <c r="QAL9" s="372"/>
      <c r="QAM9" s="372"/>
      <c r="QAN9" s="372"/>
      <c r="QAO9" s="372"/>
      <c r="QAP9" s="372"/>
      <c r="QAQ9" s="372"/>
      <c r="QAR9" s="372"/>
      <c r="QAS9" s="372"/>
      <c r="QAT9" s="372"/>
      <c r="QAU9" s="372"/>
      <c r="QAV9" s="372"/>
      <c r="QAW9" s="372"/>
      <c r="QAX9" s="372"/>
      <c r="QAY9" s="372"/>
      <c r="QAZ9" s="372"/>
      <c r="QBA9" s="372"/>
      <c r="QBB9" s="372"/>
      <c r="QBC9" s="372"/>
      <c r="QBD9" s="372"/>
      <c r="QBE9" s="372"/>
      <c r="QBF9" s="372"/>
      <c r="QBG9" s="372"/>
      <c r="QBH9" s="372"/>
      <c r="QBI9" s="372"/>
      <c r="QBJ9" s="372"/>
      <c r="QBK9" s="372"/>
      <c r="QBL9" s="372"/>
      <c r="QBM9" s="372"/>
      <c r="QBN9" s="372"/>
      <c r="QBO9" s="372"/>
      <c r="QBP9" s="372"/>
      <c r="QBQ9" s="372"/>
      <c r="QBR9" s="372"/>
      <c r="QBS9" s="372"/>
      <c r="QBT9" s="372"/>
      <c r="QBU9" s="372"/>
      <c r="QBV9" s="372"/>
      <c r="QBW9" s="372"/>
      <c r="QBX9" s="372"/>
      <c r="QBY9" s="372"/>
      <c r="QBZ9" s="372"/>
      <c r="QCA9" s="372"/>
      <c r="QCB9" s="372"/>
      <c r="QCC9" s="372"/>
      <c r="QCD9" s="372"/>
      <c r="QCE9" s="372"/>
      <c r="QCF9" s="372"/>
      <c r="QCG9" s="372"/>
      <c r="QCH9" s="372"/>
      <c r="QCI9" s="372"/>
      <c r="QCJ9" s="372"/>
      <c r="QCK9" s="372"/>
      <c r="QCL9" s="372"/>
      <c r="QCM9" s="372"/>
      <c r="QCN9" s="372"/>
      <c r="QCO9" s="372"/>
      <c r="QCP9" s="372"/>
      <c r="QCQ9" s="372"/>
      <c r="QCR9" s="372"/>
      <c r="QCS9" s="372"/>
      <c r="QCT9" s="372"/>
      <c r="QCU9" s="372"/>
      <c r="QCV9" s="372"/>
      <c r="QCW9" s="372"/>
      <c r="QCX9" s="372"/>
      <c r="QCY9" s="372"/>
      <c r="QCZ9" s="372"/>
      <c r="QDA9" s="372"/>
      <c r="QDB9" s="372"/>
      <c r="QDC9" s="372"/>
      <c r="QDD9" s="372"/>
      <c r="QDE9" s="372"/>
      <c r="QDF9" s="372"/>
      <c r="QDG9" s="372"/>
      <c r="QDH9" s="372"/>
      <c r="QDI9" s="372"/>
      <c r="QDJ9" s="372"/>
      <c r="QDK9" s="372"/>
      <c r="QDL9" s="372"/>
      <c r="QDM9" s="372"/>
      <c r="QDN9" s="372"/>
      <c r="QDO9" s="372"/>
      <c r="QDP9" s="372"/>
      <c r="QDQ9" s="372"/>
      <c r="QDR9" s="372"/>
      <c r="QDS9" s="372"/>
      <c r="QDT9" s="372"/>
      <c r="QDU9" s="372"/>
      <c r="QDV9" s="372"/>
      <c r="QDW9" s="372"/>
      <c r="QDX9" s="372"/>
      <c r="QDY9" s="372"/>
      <c r="QDZ9" s="372"/>
      <c r="QEA9" s="372"/>
      <c r="QEB9" s="372"/>
      <c r="QEC9" s="372"/>
      <c r="QED9" s="372"/>
      <c r="QEE9" s="372"/>
      <c r="QEF9" s="372"/>
      <c r="QEG9" s="372"/>
      <c r="QEH9" s="372"/>
      <c r="QEI9" s="372"/>
      <c r="QEJ9" s="372"/>
      <c r="QEK9" s="372"/>
      <c r="QEL9" s="372"/>
      <c r="QEM9" s="372"/>
      <c r="QEN9" s="372"/>
      <c r="QEO9" s="372"/>
      <c r="QEP9" s="372"/>
      <c r="QEQ9" s="372"/>
      <c r="QER9" s="372"/>
      <c r="QES9" s="372"/>
      <c r="QET9" s="372"/>
      <c r="QEU9" s="372"/>
      <c r="QEV9" s="372"/>
      <c r="QEW9" s="372"/>
      <c r="QEX9" s="372"/>
      <c r="QEY9" s="372"/>
      <c r="QEZ9" s="372"/>
      <c r="QFA9" s="372"/>
      <c r="QFB9" s="372"/>
      <c r="QFC9" s="372"/>
      <c r="QFD9" s="372"/>
      <c r="QFE9" s="372"/>
      <c r="QFF9" s="372"/>
      <c r="QFG9" s="372"/>
      <c r="QFH9" s="372"/>
      <c r="QFI9" s="372"/>
      <c r="QFJ9" s="372"/>
      <c r="QFK9" s="372"/>
      <c r="QFL9" s="372"/>
      <c r="QFM9" s="372"/>
      <c r="QFN9" s="372"/>
      <c r="QFO9" s="372"/>
      <c r="QFP9" s="372"/>
      <c r="QFQ9" s="372"/>
      <c r="QFR9" s="372"/>
      <c r="QFS9" s="372"/>
      <c r="QFT9" s="372"/>
      <c r="QFU9" s="372"/>
      <c r="QFV9" s="372"/>
      <c r="QFW9" s="372"/>
      <c r="QFX9" s="372"/>
      <c r="QFY9" s="372"/>
      <c r="QFZ9" s="372"/>
      <c r="QGA9" s="372"/>
      <c r="QGB9" s="372"/>
      <c r="QGC9" s="372"/>
      <c r="QGD9" s="372"/>
      <c r="QGE9" s="372"/>
      <c r="QGF9" s="372"/>
      <c r="QGG9" s="372"/>
      <c r="QGH9" s="372"/>
      <c r="QGI9" s="372"/>
      <c r="QGJ9" s="372"/>
      <c r="QGK9" s="372"/>
      <c r="QGL9" s="372"/>
      <c r="QGM9" s="372"/>
      <c r="QGN9" s="372"/>
      <c r="QGO9" s="372"/>
      <c r="QGP9" s="372"/>
      <c r="QGQ9" s="372"/>
      <c r="QGR9" s="372"/>
      <c r="QGS9" s="372"/>
      <c r="QGT9" s="372"/>
      <c r="QGU9" s="372"/>
      <c r="QGV9" s="372"/>
      <c r="QGW9" s="372"/>
      <c r="QGX9" s="372"/>
      <c r="QGY9" s="372"/>
      <c r="QGZ9" s="372"/>
      <c r="QHA9" s="372"/>
      <c r="QHB9" s="372"/>
      <c r="QHC9" s="372"/>
      <c r="QHD9" s="372"/>
      <c r="QHE9" s="372"/>
      <c r="QHF9" s="372"/>
      <c r="QHG9" s="372"/>
      <c r="QHH9" s="372"/>
      <c r="QHI9" s="372"/>
      <c r="QHJ9" s="372"/>
      <c r="QHK9" s="372"/>
      <c r="QHL9" s="372"/>
      <c r="QHM9" s="372"/>
      <c r="QHN9" s="372"/>
      <c r="QHO9" s="372"/>
      <c r="QHP9" s="372"/>
      <c r="QHQ9" s="372"/>
      <c r="QHR9" s="372"/>
      <c r="QHS9" s="372"/>
      <c r="QHT9" s="372"/>
      <c r="QHU9" s="372"/>
      <c r="QHV9" s="372"/>
      <c r="QHW9" s="372"/>
      <c r="QHX9" s="372"/>
      <c r="QHY9" s="372"/>
      <c r="QHZ9" s="372"/>
      <c r="QIA9" s="372"/>
      <c r="QIB9" s="372"/>
      <c r="QIC9" s="372"/>
      <c r="QID9" s="372"/>
      <c r="QIE9" s="372"/>
      <c r="QIF9" s="372"/>
      <c r="QIG9" s="372"/>
      <c r="QIH9" s="372"/>
      <c r="QII9" s="372"/>
      <c r="QIJ9" s="372"/>
      <c r="QIK9" s="372"/>
      <c r="QIL9" s="372"/>
      <c r="QIM9" s="372"/>
      <c r="QIN9" s="372"/>
      <c r="QIO9" s="372"/>
      <c r="QIP9" s="372"/>
      <c r="QIQ9" s="372"/>
      <c r="QIR9" s="372"/>
      <c r="QIS9" s="372"/>
      <c r="QIT9" s="372"/>
      <c r="QIU9" s="372"/>
      <c r="QIV9" s="372"/>
      <c r="QIW9" s="372"/>
      <c r="QIX9" s="372"/>
      <c r="QIY9" s="372"/>
      <c r="QIZ9" s="372"/>
      <c r="QJA9" s="372"/>
      <c r="QJB9" s="372"/>
      <c r="QJC9" s="372"/>
      <c r="QJD9" s="372"/>
      <c r="QJE9" s="372"/>
      <c r="QJF9" s="372"/>
      <c r="QJG9" s="372"/>
      <c r="QJH9" s="372"/>
      <c r="QJI9" s="372"/>
      <c r="QJJ9" s="372"/>
      <c r="QJK9" s="372"/>
      <c r="QJL9" s="372"/>
      <c r="QJM9" s="372"/>
      <c r="QJN9" s="372"/>
      <c r="QJO9" s="372"/>
      <c r="QJP9" s="372"/>
      <c r="QJQ9" s="372"/>
      <c r="QJR9" s="372"/>
      <c r="QJS9" s="372"/>
      <c r="QJT9" s="372"/>
      <c r="QJU9" s="372"/>
      <c r="QJV9" s="372"/>
      <c r="QJW9" s="372"/>
      <c r="QJX9" s="372"/>
      <c r="QJY9" s="372"/>
      <c r="QJZ9" s="372"/>
      <c r="QKA9" s="372"/>
      <c r="QKB9" s="372"/>
      <c r="QKC9" s="372"/>
      <c r="QKD9" s="372"/>
      <c r="QKE9" s="372"/>
      <c r="QKF9" s="372"/>
      <c r="QKG9" s="372"/>
      <c r="QKH9" s="372"/>
      <c r="QKI9" s="372"/>
      <c r="QKJ9" s="372"/>
      <c r="QKK9" s="372"/>
      <c r="QKL9" s="372"/>
      <c r="QKM9" s="372"/>
      <c r="QKN9" s="372"/>
      <c r="QKO9" s="372"/>
      <c r="QKP9" s="372"/>
      <c r="QKQ9" s="372"/>
      <c r="QKR9" s="372"/>
      <c r="QKS9" s="372"/>
      <c r="QKT9" s="372"/>
      <c r="QKU9" s="372"/>
      <c r="QKV9" s="372"/>
      <c r="QKW9" s="372"/>
      <c r="QKX9" s="372"/>
      <c r="QKY9" s="372"/>
      <c r="QKZ9" s="372"/>
      <c r="QLA9" s="372"/>
      <c r="QLB9" s="372"/>
      <c r="QLC9" s="372"/>
      <c r="QLD9" s="372"/>
      <c r="QLE9" s="372"/>
      <c r="QLF9" s="372"/>
      <c r="QLG9" s="372"/>
      <c r="QLH9" s="372"/>
      <c r="QLI9" s="372"/>
      <c r="QLJ9" s="372"/>
      <c r="QLK9" s="372"/>
      <c r="QLL9" s="372"/>
      <c r="QLM9" s="372"/>
      <c r="QLN9" s="372"/>
      <c r="QLO9" s="372"/>
      <c r="QLP9" s="372"/>
      <c r="QLQ9" s="372"/>
      <c r="QLR9" s="372"/>
      <c r="QLS9" s="372"/>
      <c r="QLT9" s="372"/>
      <c r="QLU9" s="372"/>
      <c r="QLV9" s="372"/>
      <c r="QLW9" s="372"/>
      <c r="QLX9" s="372"/>
      <c r="QLY9" s="372"/>
      <c r="QLZ9" s="372"/>
      <c r="QMA9" s="372"/>
      <c r="QMB9" s="372"/>
      <c r="QMC9" s="372"/>
      <c r="QMD9" s="372"/>
      <c r="QME9" s="372"/>
      <c r="QMF9" s="372"/>
      <c r="QMG9" s="372"/>
      <c r="QMH9" s="372"/>
      <c r="QMI9" s="372"/>
      <c r="QMJ9" s="372"/>
      <c r="QMK9" s="372"/>
      <c r="QML9" s="372"/>
      <c r="QMM9" s="372"/>
      <c r="QMN9" s="372"/>
      <c r="QMO9" s="372"/>
      <c r="QMP9" s="372"/>
      <c r="QMQ9" s="372"/>
      <c r="QMR9" s="372"/>
      <c r="QMS9" s="372"/>
      <c r="QMT9" s="372"/>
      <c r="QMU9" s="372"/>
      <c r="QMV9" s="372"/>
      <c r="QMW9" s="372"/>
      <c r="QMX9" s="372"/>
      <c r="QMY9" s="372"/>
      <c r="QMZ9" s="372"/>
      <c r="QNA9" s="372"/>
      <c r="QNB9" s="372"/>
      <c r="QNC9" s="372"/>
      <c r="QND9" s="372"/>
      <c r="QNE9" s="372"/>
      <c r="QNF9" s="372"/>
      <c r="QNG9" s="372"/>
      <c r="QNH9" s="372"/>
      <c r="QNI9" s="372"/>
      <c r="QNJ9" s="372"/>
      <c r="QNK9" s="372"/>
      <c r="QNL9" s="372"/>
      <c r="QNM9" s="372"/>
      <c r="QNN9" s="372"/>
      <c r="QNO9" s="372"/>
      <c r="QNP9" s="372"/>
      <c r="QNQ9" s="372"/>
      <c r="QNR9" s="372"/>
      <c r="QNS9" s="372"/>
      <c r="QNT9" s="372"/>
      <c r="QNU9" s="372"/>
      <c r="QNV9" s="372"/>
      <c r="QNW9" s="372"/>
      <c r="QNX9" s="372"/>
      <c r="QNY9" s="372"/>
      <c r="QNZ9" s="372"/>
      <c r="QOA9" s="372"/>
      <c r="QOB9" s="372"/>
      <c r="QOC9" s="372"/>
      <c r="QOD9" s="372"/>
      <c r="QOE9" s="372"/>
      <c r="QOF9" s="372"/>
      <c r="QOG9" s="372"/>
      <c r="QOH9" s="372"/>
      <c r="QOI9" s="372"/>
      <c r="QOJ9" s="372"/>
      <c r="QOK9" s="372"/>
      <c r="QOL9" s="372"/>
      <c r="QOM9" s="372"/>
      <c r="QON9" s="372"/>
      <c r="QOO9" s="372"/>
      <c r="QOP9" s="372"/>
      <c r="QOQ9" s="372"/>
      <c r="QOR9" s="372"/>
      <c r="QOS9" s="372"/>
      <c r="QOT9" s="372"/>
      <c r="QOU9" s="372"/>
      <c r="QOV9" s="372"/>
      <c r="QOW9" s="372"/>
      <c r="QOX9" s="372"/>
      <c r="QOY9" s="372"/>
      <c r="QOZ9" s="372"/>
      <c r="QPA9" s="372"/>
      <c r="QPB9" s="372"/>
      <c r="QPC9" s="372"/>
      <c r="QPD9" s="372"/>
      <c r="QPE9" s="372"/>
      <c r="QPF9" s="372"/>
      <c r="QPG9" s="372"/>
      <c r="QPH9" s="372"/>
      <c r="QPI9" s="372"/>
      <c r="QPJ9" s="372"/>
      <c r="QPK9" s="372"/>
      <c r="QPL9" s="372"/>
      <c r="QPM9" s="372"/>
      <c r="QPN9" s="372"/>
      <c r="QPO9" s="372"/>
      <c r="QPP9" s="372"/>
      <c r="QPQ9" s="372"/>
      <c r="QPR9" s="372"/>
      <c r="QPS9" s="372"/>
      <c r="QPT9" s="372"/>
      <c r="QPU9" s="372"/>
      <c r="QPV9" s="372"/>
      <c r="QPW9" s="372"/>
      <c r="QPX9" s="372"/>
      <c r="QPY9" s="372"/>
      <c r="QPZ9" s="372"/>
      <c r="QQA9" s="372"/>
      <c r="QQB9" s="372"/>
      <c r="QQC9" s="372"/>
      <c r="QQD9" s="372"/>
      <c r="QQE9" s="372"/>
      <c r="QQF9" s="372"/>
      <c r="QQG9" s="372"/>
      <c r="QQH9" s="372"/>
      <c r="QQI9" s="372"/>
      <c r="QQJ9" s="372"/>
      <c r="QQK9" s="372"/>
      <c r="QQL9" s="372"/>
      <c r="QQM9" s="372"/>
      <c r="QQN9" s="372"/>
      <c r="QQO9" s="372"/>
      <c r="QQP9" s="372"/>
      <c r="QQQ9" s="372"/>
      <c r="QQR9" s="372"/>
      <c r="QQS9" s="372"/>
      <c r="QQT9" s="372"/>
      <c r="QQU9" s="372"/>
      <c r="QQV9" s="372"/>
      <c r="QQW9" s="372"/>
      <c r="QQX9" s="372"/>
      <c r="QQY9" s="372"/>
      <c r="QQZ9" s="372"/>
      <c r="QRA9" s="372"/>
      <c r="QRB9" s="372"/>
      <c r="QRC9" s="372"/>
      <c r="QRD9" s="372"/>
      <c r="QRE9" s="372"/>
      <c r="QRF9" s="372"/>
      <c r="QRG9" s="372"/>
      <c r="QRH9" s="372"/>
      <c r="QRI9" s="372"/>
      <c r="QRJ9" s="372"/>
      <c r="QRK9" s="372"/>
      <c r="QRL9" s="372"/>
      <c r="QRM9" s="372"/>
      <c r="QRN9" s="372"/>
      <c r="QRO9" s="372"/>
      <c r="QRP9" s="372"/>
      <c r="QRQ9" s="372"/>
      <c r="QRR9" s="372"/>
      <c r="QRS9" s="372"/>
      <c r="QRT9" s="372"/>
      <c r="QRU9" s="372"/>
      <c r="QRV9" s="372"/>
      <c r="QRW9" s="372"/>
      <c r="QRX9" s="372"/>
      <c r="QRY9" s="372"/>
      <c r="QRZ9" s="372"/>
      <c r="QSA9" s="372"/>
      <c r="QSB9" s="372"/>
      <c r="QSC9" s="372"/>
      <c r="QSD9" s="372"/>
      <c r="QSE9" s="372"/>
      <c r="QSF9" s="372"/>
      <c r="QSG9" s="372"/>
      <c r="QSH9" s="372"/>
      <c r="QSI9" s="372"/>
      <c r="QSJ9" s="372"/>
      <c r="QSK9" s="372"/>
      <c r="QSL9" s="372"/>
      <c r="QSM9" s="372"/>
      <c r="QSN9" s="372"/>
      <c r="QSO9" s="372"/>
      <c r="QSP9" s="372"/>
      <c r="QSQ9" s="372"/>
      <c r="QSR9" s="372"/>
      <c r="QSS9" s="372"/>
      <c r="QST9" s="372"/>
      <c r="QSU9" s="372"/>
      <c r="QSV9" s="372"/>
      <c r="QSW9" s="372"/>
      <c r="QSX9" s="372"/>
      <c r="QSY9" s="372"/>
      <c r="QSZ9" s="372"/>
      <c r="QTA9" s="372"/>
      <c r="QTB9" s="372"/>
      <c r="QTC9" s="372"/>
      <c r="QTD9" s="372"/>
      <c r="QTE9" s="372"/>
      <c r="QTF9" s="372"/>
      <c r="QTG9" s="372"/>
      <c r="QTH9" s="372"/>
      <c r="QTI9" s="372"/>
      <c r="QTJ9" s="372"/>
      <c r="QTK9" s="372"/>
      <c r="QTL9" s="372"/>
      <c r="QTM9" s="372"/>
      <c r="QTN9" s="372"/>
      <c r="QTO9" s="372"/>
      <c r="QTP9" s="372"/>
      <c r="QTQ9" s="372"/>
      <c r="QTR9" s="372"/>
      <c r="QTS9" s="372"/>
      <c r="QTT9" s="372"/>
      <c r="QTU9" s="372"/>
      <c r="QTV9" s="372"/>
      <c r="QTW9" s="372"/>
      <c r="QTX9" s="372"/>
      <c r="QTY9" s="372"/>
      <c r="QTZ9" s="372"/>
      <c r="QUA9" s="372"/>
      <c r="QUB9" s="372"/>
      <c r="QUC9" s="372"/>
      <c r="QUD9" s="372"/>
      <c r="QUE9" s="372"/>
      <c r="QUF9" s="372"/>
      <c r="QUG9" s="372"/>
      <c r="QUH9" s="372"/>
      <c r="QUI9" s="372"/>
      <c r="QUJ9" s="372"/>
      <c r="QUK9" s="372"/>
      <c r="QUL9" s="372"/>
      <c r="QUM9" s="372"/>
      <c r="QUN9" s="372"/>
      <c r="QUO9" s="372"/>
      <c r="QUP9" s="372"/>
      <c r="QUQ9" s="372"/>
      <c r="QUR9" s="372"/>
      <c r="QUS9" s="372"/>
      <c r="QUT9" s="372"/>
      <c r="QUU9" s="372"/>
      <c r="QUV9" s="372"/>
      <c r="QUW9" s="372"/>
      <c r="QUX9" s="372"/>
      <c r="QUY9" s="372"/>
      <c r="QUZ9" s="372"/>
      <c r="QVA9" s="372"/>
      <c r="QVB9" s="372"/>
      <c r="QVC9" s="372"/>
      <c r="QVD9" s="372"/>
      <c r="QVE9" s="372"/>
      <c r="QVF9" s="372"/>
      <c r="QVG9" s="372"/>
      <c r="QVH9" s="372"/>
      <c r="QVI9" s="372"/>
      <c r="QVJ9" s="372"/>
      <c r="QVK9" s="372"/>
      <c r="QVL9" s="372"/>
      <c r="QVM9" s="372"/>
      <c r="QVN9" s="372"/>
      <c r="QVO9" s="372"/>
      <c r="QVP9" s="372"/>
      <c r="QVQ9" s="372"/>
      <c r="QVR9" s="372"/>
      <c r="QVS9" s="372"/>
      <c r="QVT9" s="372"/>
      <c r="QVU9" s="372"/>
      <c r="QVV9" s="372"/>
      <c r="QVW9" s="372"/>
      <c r="QVX9" s="372"/>
      <c r="QVY9" s="372"/>
      <c r="QVZ9" s="372"/>
      <c r="QWA9" s="372"/>
      <c r="QWB9" s="372"/>
      <c r="QWC9" s="372"/>
      <c r="QWD9" s="372"/>
      <c r="QWE9" s="372"/>
      <c r="QWF9" s="372"/>
      <c r="QWG9" s="372"/>
      <c r="QWH9" s="372"/>
      <c r="QWI9" s="372"/>
      <c r="QWJ9" s="372"/>
      <c r="QWK9" s="372"/>
      <c r="QWL9" s="372"/>
      <c r="QWM9" s="372"/>
      <c r="QWN9" s="372"/>
      <c r="QWO9" s="372"/>
      <c r="QWP9" s="372"/>
      <c r="QWQ9" s="372"/>
      <c r="QWR9" s="372"/>
      <c r="QWS9" s="372"/>
      <c r="QWT9" s="372"/>
      <c r="QWU9" s="372"/>
      <c r="QWV9" s="372"/>
      <c r="QWW9" s="372"/>
      <c r="QWX9" s="372"/>
      <c r="QWY9" s="372"/>
      <c r="QWZ9" s="372"/>
      <c r="QXA9" s="372"/>
      <c r="QXB9" s="372"/>
      <c r="QXC9" s="372"/>
      <c r="QXD9" s="372"/>
      <c r="QXE9" s="372"/>
      <c r="QXF9" s="372"/>
      <c r="QXG9" s="372"/>
      <c r="QXH9" s="372"/>
      <c r="QXI9" s="372"/>
      <c r="QXJ9" s="372"/>
      <c r="QXK9" s="372"/>
      <c r="QXL9" s="372"/>
      <c r="QXM9" s="372"/>
      <c r="QXN9" s="372"/>
      <c r="QXO9" s="372"/>
      <c r="QXP9" s="372"/>
      <c r="QXQ9" s="372"/>
      <c r="QXR9" s="372"/>
      <c r="QXS9" s="372"/>
      <c r="QXT9" s="372"/>
      <c r="QXU9" s="372"/>
      <c r="QXV9" s="372"/>
      <c r="QXW9" s="372"/>
      <c r="QXX9" s="372"/>
      <c r="QXY9" s="372"/>
      <c r="QXZ9" s="372"/>
      <c r="QYA9" s="372"/>
      <c r="QYB9" s="372"/>
      <c r="QYC9" s="372"/>
      <c r="QYD9" s="372"/>
      <c r="QYE9" s="372"/>
      <c r="QYF9" s="372"/>
      <c r="QYG9" s="372"/>
      <c r="QYH9" s="372"/>
      <c r="QYI9" s="372"/>
      <c r="QYJ9" s="372"/>
      <c r="QYK9" s="372"/>
      <c r="QYL9" s="372"/>
      <c r="QYM9" s="372"/>
      <c r="QYN9" s="372"/>
      <c r="QYO9" s="372"/>
      <c r="QYP9" s="372"/>
      <c r="QYQ9" s="372"/>
      <c r="QYR9" s="372"/>
      <c r="QYS9" s="372"/>
      <c r="QYT9" s="372"/>
      <c r="QYU9" s="372"/>
      <c r="QYV9" s="372"/>
      <c r="QYW9" s="372"/>
      <c r="QYX9" s="372"/>
      <c r="QYY9" s="372"/>
      <c r="QYZ9" s="372"/>
      <c r="QZA9" s="372"/>
      <c r="QZB9" s="372"/>
      <c r="QZC9" s="372"/>
      <c r="QZD9" s="372"/>
      <c r="QZE9" s="372"/>
      <c r="QZF9" s="372"/>
      <c r="QZG9" s="372"/>
      <c r="QZH9" s="372"/>
      <c r="QZI9" s="372"/>
      <c r="QZJ9" s="372"/>
      <c r="QZK9" s="372"/>
      <c r="QZL9" s="372"/>
      <c r="QZM9" s="372"/>
      <c r="QZN9" s="372"/>
      <c r="QZO9" s="372"/>
      <c r="QZP9" s="372"/>
      <c r="QZQ9" s="372"/>
      <c r="QZR9" s="372"/>
      <c r="QZS9" s="372"/>
      <c r="QZT9" s="372"/>
      <c r="QZU9" s="372"/>
      <c r="QZV9" s="372"/>
      <c r="QZW9" s="372"/>
      <c r="QZX9" s="372"/>
      <c r="QZY9" s="372"/>
      <c r="QZZ9" s="372"/>
      <c r="RAA9" s="372"/>
      <c r="RAB9" s="372"/>
      <c r="RAC9" s="372"/>
      <c r="RAD9" s="372"/>
      <c r="RAE9" s="372"/>
      <c r="RAF9" s="372"/>
      <c r="RAG9" s="372"/>
      <c r="RAH9" s="372"/>
      <c r="RAI9" s="372"/>
      <c r="RAJ9" s="372"/>
      <c r="RAK9" s="372"/>
      <c r="RAL9" s="372"/>
      <c r="RAM9" s="372"/>
      <c r="RAN9" s="372"/>
      <c r="RAO9" s="372"/>
      <c r="RAP9" s="372"/>
      <c r="RAQ9" s="372"/>
      <c r="RAR9" s="372"/>
      <c r="RAS9" s="372"/>
      <c r="RAT9" s="372"/>
      <c r="RAU9" s="372"/>
      <c r="RAV9" s="372"/>
      <c r="RAW9" s="372"/>
      <c r="RAX9" s="372"/>
      <c r="RAY9" s="372"/>
      <c r="RAZ9" s="372"/>
      <c r="RBA9" s="372"/>
      <c r="RBB9" s="372"/>
      <c r="RBC9" s="372"/>
      <c r="RBD9" s="372"/>
      <c r="RBE9" s="372"/>
      <c r="RBF9" s="372"/>
      <c r="RBG9" s="372"/>
      <c r="RBH9" s="372"/>
      <c r="RBI9" s="372"/>
      <c r="RBJ9" s="372"/>
      <c r="RBK9" s="372"/>
      <c r="RBL9" s="372"/>
      <c r="RBM9" s="372"/>
      <c r="RBN9" s="372"/>
      <c r="RBO9" s="372"/>
      <c r="RBP9" s="372"/>
      <c r="RBQ9" s="372"/>
      <c r="RBR9" s="372"/>
      <c r="RBS9" s="372"/>
      <c r="RBT9" s="372"/>
      <c r="RBU9" s="372"/>
      <c r="RBV9" s="372"/>
      <c r="RBW9" s="372"/>
      <c r="RBX9" s="372"/>
      <c r="RBY9" s="372"/>
      <c r="RBZ9" s="372"/>
      <c r="RCA9" s="372"/>
      <c r="RCB9" s="372"/>
      <c r="RCC9" s="372"/>
      <c r="RCD9" s="372"/>
      <c r="RCE9" s="372"/>
      <c r="RCF9" s="372"/>
      <c r="RCG9" s="372"/>
      <c r="RCH9" s="372"/>
      <c r="RCI9" s="372"/>
      <c r="RCJ9" s="372"/>
      <c r="RCK9" s="372"/>
      <c r="RCL9" s="372"/>
      <c r="RCM9" s="372"/>
      <c r="RCN9" s="372"/>
      <c r="RCO9" s="372"/>
      <c r="RCP9" s="372"/>
      <c r="RCQ9" s="372"/>
      <c r="RCR9" s="372"/>
      <c r="RCS9" s="372"/>
      <c r="RCT9" s="372"/>
      <c r="RCU9" s="372"/>
      <c r="RCV9" s="372"/>
      <c r="RCW9" s="372"/>
      <c r="RCX9" s="372"/>
      <c r="RCY9" s="372"/>
      <c r="RCZ9" s="372"/>
      <c r="RDA9" s="372"/>
      <c r="RDB9" s="372"/>
      <c r="RDC9" s="372"/>
      <c r="RDD9" s="372"/>
      <c r="RDE9" s="372"/>
      <c r="RDF9" s="372"/>
      <c r="RDG9" s="372"/>
      <c r="RDH9" s="372"/>
      <c r="RDI9" s="372"/>
      <c r="RDJ9" s="372"/>
      <c r="RDK9" s="372"/>
      <c r="RDL9" s="372"/>
      <c r="RDM9" s="372"/>
      <c r="RDN9" s="372"/>
      <c r="RDO9" s="372"/>
      <c r="RDP9" s="372"/>
      <c r="RDQ9" s="372"/>
      <c r="RDR9" s="372"/>
      <c r="RDS9" s="372"/>
      <c r="RDT9" s="372"/>
      <c r="RDU9" s="372"/>
      <c r="RDV9" s="372"/>
      <c r="RDW9" s="372"/>
      <c r="RDX9" s="372"/>
      <c r="RDY9" s="372"/>
      <c r="RDZ9" s="372"/>
      <c r="REA9" s="372"/>
      <c r="REB9" s="372"/>
      <c r="REC9" s="372"/>
      <c r="RED9" s="372"/>
      <c r="REE9" s="372"/>
      <c r="REF9" s="372"/>
      <c r="REG9" s="372"/>
      <c r="REH9" s="372"/>
      <c r="REI9" s="372"/>
      <c r="REJ9" s="372"/>
      <c r="REK9" s="372"/>
      <c r="REL9" s="372"/>
      <c r="REM9" s="372"/>
      <c r="REN9" s="372"/>
      <c r="REO9" s="372"/>
      <c r="REP9" s="372"/>
      <c r="REQ9" s="372"/>
      <c r="RER9" s="372"/>
      <c r="RES9" s="372"/>
      <c r="RET9" s="372"/>
      <c r="REU9" s="372"/>
      <c r="REV9" s="372"/>
      <c r="REW9" s="372"/>
      <c r="REX9" s="372"/>
      <c r="REY9" s="372"/>
      <c r="REZ9" s="372"/>
      <c r="RFA9" s="372"/>
      <c r="RFB9" s="372"/>
      <c r="RFC9" s="372"/>
      <c r="RFD9" s="372"/>
      <c r="RFE9" s="372"/>
      <c r="RFF9" s="372"/>
      <c r="RFG9" s="372"/>
      <c r="RFH9" s="372"/>
      <c r="RFI9" s="372"/>
      <c r="RFJ9" s="372"/>
      <c r="RFK9" s="372"/>
      <c r="RFL9" s="372"/>
      <c r="RFM9" s="372"/>
      <c r="RFN9" s="372"/>
      <c r="RFO9" s="372"/>
      <c r="RFP9" s="372"/>
      <c r="RFQ9" s="372"/>
      <c r="RFR9" s="372"/>
      <c r="RFS9" s="372"/>
      <c r="RFT9" s="372"/>
      <c r="RFU9" s="372"/>
      <c r="RFV9" s="372"/>
      <c r="RFW9" s="372"/>
      <c r="RFX9" s="372"/>
      <c r="RFY9" s="372"/>
      <c r="RFZ9" s="372"/>
      <c r="RGA9" s="372"/>
      <c r="RGB9" s="372"/>
      <c r="RGC9" s="372"/>
      <c r="RGD9" s="372"/>
      <c r="RGE9" s="372"/>
      <c r="RGF9" s="372"/>
      <c r="RGG9" s="372"/>
      <c r="RGH9" s="372"/>
      <c r="RGI9" s="372"/>
      <c r="RGJ9" s="372"/>
      <c r="RGK9" s="372"/>
      <c r="RGL9" s="372"/>
      <c r="RGM9" s="372"/>
      <c r="RGN9" s="372"/>
      <c r="RGO9" s="372"/>
      <c r="RGP9" s="372"/>
      <c r="RGQ9" s="372"/>
      <c r="RGR9" s="372"/>
      <c r="RGS9" s="372"/>
      <c r="RGT9" s="372"/>
      <c r="RGU9" s="372"/>
      <c r="RGV9" s="372"/>
      <c r="RGW9" s="372"/>
      <c r="RGX9" s="372"/>
      <c r="RGY9" s="372"/>
      <c r="RGZ9" s="372"/>
      <c r="RHA9" s="372"/>
      <c r="RHB9" s="372"/>
      <c r="RHC9" s="372"/>
      <c r="RHD9" s="372"/>
      <c r="RHE9" s="372"/>
      <c r="RHF9" s="372"/>
      <c r="RHG9" s="372"/>
      <c r="RHH9" s="372"/>
      <c r="RHI9" s="372"/>
      <c r="RHJ9" s="372"/>
      <c r="RHK9" s="372"/>
      <c r="RHL9" s="372"/>
      <c r="RHM9" s="372"/>
      <c r="RHN9" s="372"/>
      <c r="RHO9" s="372"/>
      <c r="RHP9" s="372"/>
      <c r="RHQ9" s="372"/>
      <c r="RHR9" s="372"/>
      <c r="RHS9" s="372"/>
      <c r="RHT9" s="372"/>
      <c r="RHU9" s="372"/>
      <c r="RHV9" s="372"/>
      <c r="RHW9" s="372"/>
      <c r="RHX9" s="372"/>
      <c r="RHY9" s="372"/>
      <c r="RHZ9" s="372"/>
      <c r="RIA9" s="372"/>
      <c r="RIB9" s="372"/>
      <c r="RIC9" s="372"/>
      <c r="RID9" s="372"/>
      <c r="RIE9" s="372"/>
      <c r="RIF9" s="372"/>
      <c r="RIG9" s="372"/>
      <c r="RIH9" s="372"/>
      <c r="RII9" s="372"/>
      <c r="RIJ9" s="372"/>
      <c r="RIK9" s="372"/>
      <c r="RIL9" s="372"/>
      <c r="RIM9" s="372"/>
      <c r="RIN9" s="372"/>
      <c r="RIO9" s="372"/>
      <c r="RIP9" s="372"/>
      <c r="RIQ9" s="372"/>
      <c r="RIR9" s="372"/>
      <c r="RIS9" s="372"/>
      <c r="RIT9" s="372"/>
      <c r="RIU9" s="372"/>
      <c r="RIV9" s="372"/>
      <c r="RIW9" s="372"/>
      <c r="RIX9" s="372"/>
      <c r="RIY9" s="372"/>
      <c r="RIZ9" s="372"/>
      <c r="RJA9" s="372"/>
      <c r="RJB9" s="372"/>
      <c r="RJC9" s="372"/>
      <c r="RJD9" s="372"/>
      <c r="RJE9" s="372"/>
      <c r="RJF9" s="372"/>
      <c r="RJG9" s="372"/>
      <c r="RJH9" s="372"/>
      <c r="RJI9" s="372"/>
      <c r="RJJ9" s="372"/>
      <c r="RJK9" s="372"/>
      <c r="RJL9" s="372"/>
      <c r="RJM9" s="372"/>
      <c r="RJN9" s="372"/>
      <c r="RJO9" s="372"/>
      <c r="RJP9" s="372"/>
      <c r="RJQ9" s="372"/>
      <c r="RJR9" s="372"/>
      <c r="RJS9" s="372"/>
      <c r="RJT9" s="372"/>
      <c r="RJU9" s="372"/>
      <c r="RJV9" s="372"/>
      <c r="RJW9" s="372"/>
      <c r="RJX9" s="372"/>
      <c r="RJY9" s="372"/>
      <c r="RJZ9" s="372"/>
      <c r="RKA9" s="372"/>
      <c r="RKB9" s="372"/>
      <c r="RKC9" s="372"/>
      <c r="RKD9" s="372"/>
      <c r="RKE9" s="372"/>
      <c r="RKF9" s="372"/>
      <c r="RKG9" s="372"/>
      <c r="RKH9" s="372"/>
      <c r="RKI9" s="372"/>
      <c r="RKJ9" s="372"/>
      <c r="RKK9" s="372"/>
      <c r="RKL9" s="372"/>
      <c r="RKM9" s="372"/>
      <c r="RKN9" s="372"/>
      <c r="RKO9" s="372"/>
      <c r="RKP9" s="372"/>
      <c r="RKQ9" s="372"/>
      <c r="RKR9" s="372"/>
      <c r="RKS9" s="372"/>
      <c r="RKT9" s="372"/>
      <c r="RKU9" s="372"/>
      <c r="RKV9" s="372"/>
      <c r="RKW9" s="372"/>
      <c r="RKX9" s="372"/>
      <c r="RKY9" s="372"/>
      <c r="RKZ9" s="372"/>
      <c r="RLA9" s="372"/>
      <c r="RLB9" s="372"/>
      <c r="RLC9" s="372"/>
      <c r="RLD9" s="372"/>
      <c r="RLE9" s="372"/>
      <c r="RLF9" s="372"/>
      <c r="RLG9" s="372"/>
      <c r="RLH9" s="372"/>
      <c r="RLI9" s="372"/>
      <c r="RLJ9" s="372"/>
      <c r="RLK9" s="372"/>
      <c r="RLL9" s="372"/>
      <c r="RLM9" s="372"/>
      <c r="RLN9" s="372"/>
      <c r="RLO9" s="372"/>
      <c r="RLP9" s="372"/>
      <c r="RLQ9" s="372"/>
      <c r="RLR9" s="372"/>
      <c r="RLS9" s="372"/>
      <c r="RLT9" s="372"/>
      <c r="RLU9" s="372"/>
      <c r="RLV9" s="372"/>
      <c r="RLW9" s="372"/>
      <c r="RLX9" s="372"/>
      <c r="RLY9" s="372"/>
      <c r="RLZ9" s="372"/>
      <c r="RMA9" s="372"/>
      <c r="RMB9" s="372"/>
      <c r="RMC9" s="372"/>
      <c r="RMD9" s="372"/>
      <c r="RME9" s="372"/>
      <c r="RMF9" s="372"/>
      <c r="RMG9" s="372"/>
      <c r="RMH9" s="372"/>
      <c r="RMI9" s="372"/>
      <c r="RMJ9" s="372"/>
      <c r="RMK9" s="372"/>
      <c r="RML9" s="372"/>
      <c r="RMM9" s="372"/>
      <c r="RMN9" s="372"/>
      <c r="RMO9" s="372"/>
      <c r="RMP9" s="372"/>
      <c r="RMQ9" s="372"/>
      <c r="RMR9" s="372"/>
      <c r="RMS9" s="372"/>
      <c r="RMT9" s="372"/>
      <c r="RMU9" s="372"/>
      <c r="RMV9" s="372"/>
      <c r="RMW9" s="372"/>
      <c r="RMX9" s="372"/>
      <c r="RMY9" s="372"/>
      <c r="RMZ9" s="372"/>
      <c r="RNA9" s="372"/>
      <c r="RNB9" s="372"/>
      <c r="RNC9" s="372"/>
      <c r="RND9" s="372"/>
      <c r="RNE9" s="372"/>
      <c r="RNF9" s="372"/>
      <c r="RNG9" s="372"/>
      <c r="RNH9" s="372"/>
      <c r="RNI9" s="372"/>
      <c r="RNJ9" s="372"/>
      <c r="RNK9" s="372"/>
      <c r="RNL9" s="372"/>
      <c r="RNM9" s="372"/>
      <c r="RNN9" s="372"/>
      <c r="RNO9" s="372"/>
      <c r="RNP9" s="372"/>
      <c r="RNQ9" s="372"/>
      <c r="RNR9" s="372"/>
      <c r="RNS9" s="372"/>
      <c r="RNT9" s="372"/>
      <c r="RNU9" s="372"/>
      <c r="RNV9" s="372"/>
      <c r="RNW9" s="372"/>
      <c r="RNX9" s="372"/>
      <c r="RNY9" s="372"/>
      <c r="RNZ9" s="372"/>
      <c r="ROA9" s="372"/>
      <c r="ROB9" s="372"/>
      <c r="ROC9" s="372"/>
      <c r="ROD9" s="372"/>
      <c r="ROE9" s="372"/>
      <c r="ROF9" s="372"/>
      <c r="ROG9" s="372"/>
      <c r="ROH9" s="372"/>
      <c r="ROI9" s="372"/>
      <c r="ROJ9" s="372"/>
      <c r="ROK9" s="372"/>
      <c r="ROL9" s="372"/>
      <c r="ROM9" s="372"/>
      <c r="RON9" s="372"/>
      <c r="ROO9" s="372"/>
      <c r="ROP9" s="372"/>
      <c r="ROQ9" s="372"/>
      <c r="ROR9" s="372"/>
      <c r="ROS9" s="372"/>
      <c r="ROT9" s="372"/>
      <c r="ROU9" s="372"/>
      <c r="ROV9" s="372"/>
      <c r="ROW9" s="372"/>
      <c r="ROX9" s="372"/>
      <c r="ROY9" s="372"/>
      <c r="ROZ9" s="372"/>
      <c r="RPA9" s="372"/>
      <c r="RPB9" s="372"/>
      <c r="RPC9" s="372"/>
      <c r="RPD9" s="372"/>
      <c r="RPE9" s="372"/>
      <c r="RPF9" s="372"/>
      <c r="RPG9" s="372"/>
      <c r="RPH9" s="372"/>
      <c r="RPI9" s="372"/>
      <c r="RPJ9" s="372"/>
      <c r="RPK9" s="372"/>
      <c r="RPL9" s="372"/>
      <c r="RPM9" s="372"/>
      <c r="RPN9" s="372"/>
      <c r="RPO9" s="372"/>
      <c r="RPP9" s="372"/>
      <c r="RPQ9" s="372"/>
      <c r="RPR9" s="372"/>
      <c r="RPS9" s="372"/>
      <c r="RPT9" s="372"/>
      <c r="RPU9" s="372"/>
      <c r="RPV9" s="372"/>
      <c r="RPW9" s="372"/>
      <c r="RPX9" s="372"/>
      <c r="RPY9" s="372"/>
      <c r="RPZ9" s="372"/>
      <c r="RQA9" s="372"/>
      <c r="RQB9" s="372"/>
      <c r="RQC9" s="372"/>
      <c r="RQD9" s="372"/>
      <c r="RQE9" s="372"/>
      <c r="RQF9" s="372"/>
      <c r="RQG9" s="372"/>
      <c r="RQH9" s="372"/>
      <c r="RQI9" s="372"/>
      <c r="RQJ9" s="372"/>
      <c r="RQK9" s="372"/>
      <c r="RQL9" s="372"/>
      <c r="RQM9" s="372"/>
      <c r="RQN9" s="372"/>
      <c r="RQO9" s="372"/>
      <c r="RQP9" s="372"/>
      <c r="RQQ9" s="372"/>
      <c r="RQR9" s="372"/>
      <c r="RQS9" s="372"/>
      <c r="RQT9" s="372"/>
      <c r="RQU9" s="372"/>
      <c r="RQV9" s="372"/>
      <c r="RQW9" s="372"/>
      <c r="RQX9" s="372"/>
      <c r="RQY9" s="372"/>
      <c r="RQZ9" s="372"/>
      <c r="RRA9" s="372"/>
      <c r="RRB9" s="372"/>
      <c r="RRC9" s="372"/>
      <c r="RRD9" s="372"/>
      <c r="RRE9" s="372"/>
      <c r="RRF9" s="372"/>
      <c r="RRG9" s="372"/>
      <c r="RRH9" s="372"/>
      <c r="RRI9" s="372"/>
      <c r="RRJ9" s="372"/>
      <c r="RRK9" s="372"/>
      <c r="RRL9" s="372"/>
      <c r="RRM9" s="372"/>
      <c r="RRN9" s="372"/>
      <c r="RRO9" s="372"/>
      <c r="RRP9" s="372"/>
      <c r="RRQ9" s="372"/>
      <c r="RRR9" s="372"/>
      <c r="RRS9" s="372"/>
      <c r="RRT9" s="372"/>
      <c r="RRU9" s="372"/>
      <c r="RRV9" s="372"/>
      <c r="RRW9" s="372"/>
      <c r="RRX9" s="372"/>
      <c r="RRY9" s="372"/>
      <c r="RRZ9" s="372"/>
      <c r="RSA9" s="372"/>
      <c r="RSB9" s="372"/>
      <c r="RSC9" s="372"/>
      <c r="RSD9" s="372"/>
      <c r="RSE9" s="372"/>
      <c r="RSF9" s="372"/>
      <c r="RSG9" s="372"/>
      <c r="RSH9" s="372"/>
      <c r="RSI9" s="372"/>
      <c r="RSJ9" s="372"/>
      <c r="RSK9" s="372"/>
      <c r="RSL9" s="372"/>
      <c r="RSM9" s="372"/>
      <c r="RSN9" s="372"/>
      <c r="RSO9" s="372"/>
      <c r="RSP9" s="372"/>
      <c r="RSQ9" s="372"/>
      <c r="RSR9" s="372"/>
      <c r="RSS9" s="372"/>
      <c r="RST9" s="372"/>
      <c r="RSU9" s="372"/>
      <c r="RSV9" s="372"/>
      <c r="RSW9" s="372"/>
      <c r="RSX9" s="372"/>
      <c r="RSY9" s="372"/>
      <c r="RSZ9" s="372"/>
      <c r="RTA9" s="372"/>
      <c r="RTB9" s="372"/>
      <c r="RTC9" s="372"/>
      <c r="RTD9" s="372"/>
      <c r="RTE9" s="372"/>
      <c r="RTF9" s="372"/>
      <c r="RTG9" s="372"/>
      <c r="RTH9" s="372"/>
      <c r="RTI9" s="372"/>
      <c r="RTJ9" s="372"/>
      <c r="RTK9" s="372"/>
      <c r="RTL9" s="372"/>
      <c r="RTM9" s="372"/>
      <c r="RTN9" s="372"/>
      <c r="RTO9" s="372"/>
      <c r="RTP9" s="372"/>
      <c r="RTQ9" s="372"/>
      <c r="RTR9" s="372"/>
      <c r="RTS9" s="372"/>
      <c r="RTT9" s="372"/>
      <c r="RTU9" s="372"/>
      <c r="RTV9" s="372"/>
      <c r="RTW9" s="372"/>
      <c r="RTX9" s="372"/>
      <c r="RTY9" s="372"/>
      <c r="RTZ9" s="372"/>
      <c r="RUA9" s="372"/>
      <c r="RUB9" s="372"/>
      <c r="RUC9" s="372"/>
      <c r="RUD9" s="372"/>
      <c r="RUE9" s="372"/>
      <c r="RUF9" s="372"/>
      <c r="RUG9" s="372"/>
      <c r="RUH9" s="372"/>
      <c r="RUI9" s="372"/>
      <c r="RUJ9" s="372"/>
      <c r="RUK9" s="372"/>
      <c r="RUL9" s="372"/>
      <c r="RUM9" s="372"/>
      <c r="RUN9" s="372"/>
      <c r="RUO9" s="372"/>
      <c r="RUP9" s="372"/>
      <c r="RUQ9" s="372"/>
      <c r="RUR9" s="372"/>
      <c r="RUS9" s="372"/>
      <c r="RUT9" s="372"/>
      <c r="RUU9" s="372"/>
      <c r="RUV9" s="372"/>
      <c r="RUW9" s="372"/>
      <c r="RUX9" s="372"/>
      <c r="RUY9" s="372"/>
      <c r="RUZ9" s="372"/>
      <c r="RVA9" s="372"/>
      <c r="RVB9" s="372"/>
      <c r="RVC9" s="372"/>
      <c r="RVD9" s="372"/>
      <c r="RVE9" s="372"/>
      <c r="RVF9" s="372"/>
      <c r="RVG9" s="372"/>
      <c r="RVH9" s="372"/>
      <c r="RVI9" s="372"/>
      <c r="RVJ9" s="372"/>
      <c r="RVK9" s="372"/>
      <c r="RVL9" s="372"/>
      <c r="RVM9" s="372"/>
      <c r="RVN9" s="372"/>
      <c r="RVO9" s="372"/>
      <c r="RVP9" s="372"/>
      <c r="RVQ9" s="372"/>
      <c r="RVR9" s="372"/>
      <c r="RVS9" s="372"/>
      <c r="RVT9" s="372"/>
      <c r="RVU9" s="372"/>
      <c r="RVV9" s="372"/>
      <c r="RVW9" s="372"/>
      <c r="RVX9" s="372"/>
      <c r="RVY9" s="372"/>
      <c r="RVZ9" s="372"/>
      <c r="RWA9" s="372"/>
      <c r="RWB9" s="372"/>
      <c r="RWC9" s="372"/>
      <c r="RWD9" s="372"/>
      <c r="RWE9" s="372"/>
      <c r="RWF9" s="372"/>
      <c r="RWG9" s="372"/>
      <c r="RWH9" s="372"/>
      <c r="RWI9" s="372"/>
      <c r="RWJ9" s="372"/>
      <c r="RWK9" s="372"/>
      <c r="RWL9" s="372"/>
      <c r="RWM9" s="372"/>
      <c r="RWN9" s="372"/>
      <c r="RWO9" s="372"/>
      <c r="RWP9" s="372"/>
      <c r="RWQ9" s="372"/>
      <c r="RWR9" s="372"/>
      <c r="RWS9" s="372"/>
      <c r="RWT9" s="372"/>
      <c r="RWU9" s="372"/>
      <c r="RWV9" s="372"/>
      <c r="RWW9" s="372"/>
      <c r="RWX9" s="372"/>
      <c r="RWY9" s="372"/>
      <c r="RWZ9" s="372"/>
      <c r="RXA9" s="372"/>
      <c r="RXB9" s="372"/>
      <c r="RXC9" s="372"/>
      <c r="RXD9" s="372"/>
      <c r="RXE9" s="372"/>
      <c r="RXF9" s="372"/>
      <c r="RXG9" s="372"/>
      <c r="RXH9" s="372"/>
      <c r="RXI9" s="372"/>
      <c r="RXJ9" s="372"/>
      <c r="RXK9" s="372"/>
      <c r="RXL9" s="372"/>
      <c r="RXM9" s="372"/>
      <c r="RXN9" s="372"/>
      <c r="RXO9" s="372"/>
      <c r="RXP9" s="372"/>
      <c r="RXQ9" s="372"/>
      <c r="RXR9" s="372"/>
      <c r="RXS9" s="372"/>
      <c r="RXT9" s="372"/>
      <c r="RXU9" s="372"/>
      <c r="RXV9" s="372"/>
      <c r="RXW9" s="372"/>
      <c r="RXX9" s="372"/>
      <c r="RXY9" s="372"/>
      <c r="RXZ9" s="372"/>
      <c r="RYA9" s="372"/>
      <c r="RYB9" s="372"/>
      <c r="RYC9" s="372"/>
      <c r="RYD9" s="372"/>
      <c r="RYE9" s="372"/>
      <c r="RYF9" s="372"/>
      <c r="RYG9" s="372"/>
      <c r="RYH9" s="372"/>
      <c r="RYI9" s="372"/>
      <c r="RYJ9" s="372"/>
      <c r="RYK9" s="372"/>
      <c r="RYL9" s="372"/>
      <c r="RYM9" s="372"/>
      <c r="RYN9" s="372"/>
      <c r="RYO9" s="372"/>
      <c r="RYP9" s="372"/>
      <c r="RYQ9" s="372"/>
      <c r="RYR9" s="372"/>
      <c r="RYS9" s="372"/>
      <c r="RYT9" s="372"/>
      <c r="RYU9" s="372"/>
      <c r="RYV9" s="372"/>
      <c r="RYW9" s="372"/>
      <c r="RYX9" s="372"/>
      <c r="RYY9" s="372"/>
      <c r="RYZ9" s="372"/>
      <c r="RZA9" s="372"/>
      <c r="RZB9" s="372"/>
      <c r="RZC9" s="372"/>
      <c r="RZD9" s="372"/>
      <c r="RZE9" s="372"/>
      <c r="RZF9" s="372"/>
      <c r="RZG9" s="372"/>
      <c r="RZH9" s="372"/>
      <c r="RZI9" s="372"/>
      <c r="RZJ9" s="372"/>
      <c r="RZK9" s="372"/>
      <c r="RZL9" s="372"/>
      <c r="RZM9" s="372"/>
      <c r="RZN9" s="372"/>
      <c r="RZO9" s="372"/>
      <c r="RZP9" s="372"/>
      <c r="RZQ9" s="372"/>
      <c r="RZR9" s="372"/>
      <c r="RZS9" s="372"/>
      <c r="RZT9" s="372"/>
      <c r="RZU9" s="372"/>
      <c r="RZV9" s="372"/>
      <c r="RZW9" s="372"/>
      <c r="RZX9" s="372"/>
      <c r="RZY9" s="372"/>
      <c r="RZZ9" s="372"/>
      <c r="SAA9" s="372"/>
      <c r="SAB9" s="372"/>
      <c r="SAC9" s="372"/>
      <c r="SAD9" s="372"/>
      <c r="SAE9" s="372"/>
      <c r="SAF9" s="372"/>
      <c r="SAG9" s="372"/>
      <c r="SAH9" s="372"/>
      <c r="SAI9" s="372"/>
      <c r="SAJ9" s="372"/>
      <c r="SAK9" s="372"/>
      <c r="SAL9" s="372"/>
      <c r="SAM9" s="372"/>
      <c r="SAN9" s="372"/>
      <c r="SAO9" s="372"/>
      <c r="SAP9" s="372"/>
      <c r="SAQ9" s="372"/>
      <c r="SAR9" s="372"/>
      <c r="SAS9" s="372"/>
      <c r="SAT9" s="372"/>
      <c r="SAU9" s="372"/>
      <c r="SAV9" s="372"/>
      <c r="SAW9" s="372"/>
      <c r="SAX9" s="372"/>
      <c r="SAY9" s="372"/>
      <c r="SAZ9" s="372"/>
      <c r="SBA9" s="372"/>
      <c r="SBB9" s="372"/>
      <c r="SBC9" s="372"/>
      <c r="SBD9" s="372"/>
      <c r="SBE9" s="372"/>
      <c r="SBF9" s="372"/>
      <c r="SBG9" s="372"/>
      <c r="SBH9" s="372"/>
      <c r="SBI9" s="372"/>
      <c r="SBJ9" s="372"/>
      <c r="SBK9" s="372"/>
      <c r="SBL9" s="372"/>
      <c r="SBM9" s="372"/>
      <c r="SBN9" s="372"/>
      <c r="SBO9" s="372"/>
      <c r="SBP9" s="372"/>
      <c r="SBQ9" s="372"/>
      <c r="SBR9" s="372"/>
      <c r="SBS9" s="372"/>
      <c r="SBT9" s="372"/>
      <c r="SBU9" s="372"/>
      <c r="SBV9" s="372"/>
      <c r="SBW9" s="372"/>
      <c r="SBX9" s="372"/>
      <c r="SBY9" s="372"/>
      <c r="SBZ9" s="372"/>
      <c r="SCA9" s="372"/>
      <c r="SCB9" s="372"/>
      <c r="SCC9" s="372"/>
      <c r="SCD9" s="372"/>
      <c r="SCE9" s="372"/>
      <c r="SCF9" s="372"/>
      <c r="SCG9" s="372"/>
      <c r="SCH9" s="372"/>
      <c r="SCI9" s="372"/>
      <c r="SCJ9" s="372"/>
      <c r="SCK9" s="372"/>
      <c r="SCL9" s="372"/>
      <c r="SCM9" s="372"/>
      <c r="SCN9" s="372"/>
      <c r="SCO9" s="372"/>
      <c r="SCP9" s="372"/>
      <c r="SCQ9" s="372"/>
      <c r="SCR9" s="372"/>
      <c r="SCS9" s="372"/>
      <c r="SCT9" s="372"/>
      <c r="SCU9" s="372"/>
      <c r="SCV9" s="372"/>
      <c r="SCW9" s="372"/>
      <c r="SCX9" s="372"/>
      <c r="SCY9" s="372"/>
      <c r="SCZ9" s="372"/>
      <c r="SDA9" s="372"/>
      <c r="SDB9" s="372"/>
      <c r="SDC9" s="372"/>
      <c r="SDD9" s="372"/>
      <c r="SDE9" s="372"/>
      <c r="SDF9" s="372"/>
      <c r="SDG9" s="372"/>
      <c r="SDH9" s="372"/>
      <c r="SDI9" s="372"/>
      <c r="SDJ9" s="372"/>
      <c r="SDK9" s="372"/>
      <c r="SDL9" s="372"/>
      <c r="SDM9" s="372"/>
      <c r="SDN9" s="372"/>
      <c r="SDO9" s="372"/>
      <c r="SDP9" s="372"/>
      <c r="SDQ9" s="372"/>
      <c r="SDR9" s="372"/>
      <c r="SDS9" s="372"/>
      <c r="SDT9" s="372"/>
      <c r="SDU9" s="372"/>
      <c r="SDV9" s="372"/>
      <c r="SDW9" s="372"/>
      <c r="SDX9" s="372"/>
      <c r="SDY9" s="372"/>
      <c r="SDZ9" s="372"/>
      <c r="SEA9" s="372"/>
      <c r="SEB9" s="372"/>
      <c r="SEC9" s="372"/>
      <c r="SED9" s="372"/>
      <c r="SEE9" s="372"/>
      <c r="SEF9" s="372"/>
      <c r="SEG9" s="372"/>
      <c r="SEH9" s="372"/>
      <c r="SEI9" s="372"/>
      <c r="SEJ9" s="372"/>
      <c r="SEK9" s="372"/>
      <c r="SEL9" s="372"/>
      <c r="SEM9" s="372"/>
      <c r="SEN9" s="372"/>
      <c r="SEO9" s="372"/>
      <c r="SEP9" s="372"/>
      <c r="SEQ9" s="372"/>
      <c r="SER9" s="372"/>
      <c r="SES9" s="372"/>
      <c r="SET9" s="372"/>
      <c r="SEU9" s="372"/>
      <c r="SEV9" s="372"/>
      <c r="SEW9" s="372"/>
      <c r="SEX9" s="372"/>
      <c r="SEY9" s="372"/>
      <c r="SEZ9" s="372"/>
      <c r="SFA9" s="372"/>
      <c r="SFB9" s="372"/>
      <c r="SFC9" s="372"/>
      <c r="SFD9" s="372"/>
      <c r="SFE9" s="372"/>
      <c r="SFF9" s="372"/>
      <c r="SFG9" s="372"/>
      <c r="SFH9" s="372"/>
      <c r="SFI9" s="372"/>
      <c r="SFJ9" s="372"/>
      <c r="SFK9" s="372"/>
      <c r="SFL9" s="372"/>
      <c r="SFM9" s="372"/>
      <c r="SFN9" s="372"/>
      <c r="SFO9" s="372"/>
      <c r="SFP9" s="372"/>
      <c r="SFQ9" s="372"/>
      <c r="SFR9" s="372"/>
      <c r="SFS9" s="372"/>
      <c r="SFT9" s="372"/>
      <c r="SFU9" s="372"/>
      <c r="SFV9" s="372"/>
      <c r="SFW9" s="372"/>
      <c r="SFX9" s="372"/>
      <c r="SFY9" s="372"/>
      <c r="SFZ9" s="372"/>
      <c r="SGA9" s="372"/>
      <c r="SGB9" s="372"/>
      <c r="SGC9" s="372"/>
      <c r="SGD9" s="372"/>
      <c r="SGE9" s="372"/>
      <c r="SGF9" s="372"/>
      <c r="SGG9" s="372"/>
      <c r="SGH9" s="372"/>
      <c r="SGI9" s="372"/>
      <c r="SGJ9" s="372"/>
      <c r="SGK9" s="372"/>
      <c r="SGL9" s="372"/>
      <c r="SGM9" s="372"/>
      <c r="SGN9" s="372"/>
      <c r="SGO9" s="372"/>
      <c r="SGP9" s="372"/>
      <c r="SGQ9" s="372"/>
      <c r="SGR9" s="372"/>
      <c r="SGS9" s="372"/>
      <c r="SGT9" s="372"/>
      <c r="SGU9" s="372"/>
      <c r="SGV9" s="372"/>
      <c r="SGW9" s="372"/>
      <c r="SGX9" s="372"/>
      <c r="SGY9" s="372"/>
      <c r="SGZ9" s="372"/>
      <c r="SHA9" s="372"/>
      <c r="SHB9" s="372"/>
      <c r="SHC9" s="372"/>
      <c r="SHD9" s="372"/>
      <c r="SHE9" s="372"/>
      <c r="SHF9" s="372"/>
      <c r="SHG9" s="372"/>
      <c r="SHH9" s="372"/>
      <c r="SHI9" s="372"/>
      <c r="SHJ9" s="372"/>
      <c r="SHK9" s="372"/>
      <c r="SHL9" s="372"/>
      <c r="SHM9" s="372"/>
      <c r="SHN9" s="372"/>
      <c r="SHO9" s="372"/>
      <c r="SHP9" s="372"/>
      <c r="SHQ9" s="372"/>
      <c r="SHR9" s="372"/>
      <c r="SHS9" s="372"/>
      <c r="SHT9" s="372"/>
      <c r="SHU9" s="372"/>
      <c r="SHV9" s="372"/>
      <c r="SHW9" s="372"/>
      <c r="SHX9" s="372"/>
      <c r="SHY9" s="372"/>
      <c r="SHZ9" s="372"/>
      <c r="SIA9" s="372"/>
      <c r="SIB9" s="372"/>
      <c r="SIC9" s="372"/>
      <c r="SID9" s="372"/>
      <c r="SIE9" s="372"/>
      <c r="SIF9" s="372"/>
      <c r="SIG9" s="372"/>
      <c r="SIH9" s="372"/>
      <c r="SII9" s="372"/>
      <c r="SIJ9" s="372"/>
      <c r="SIK9" s="372"/>
      <c r="SIL9" s="372"/>
      <c r="SIM9" s="372"/>
      <c r="SIN9" s="372"/>
      <c r="SIO9" s="372"/>
      <c r="SIP9" s="372"/>
      <c r="SIQ9" s="372"/>
      <c r="SIR9" s="372"/>
      <c r="SIS9" s="372"/>
      <c r="SIT9" s="372"/>
      <c r="SIU9" s="372"/>
      <c r="SIV9" s="372"/>
      <c r="SIW9" s="372"/>
      <c r="SIX9" s="372"/>
      <c r="SIY9" s="372"/>
      <c r="SIZ9" s="372"/>
      <c r="SJA9" s="372"/>
      <c r="SJB9" s="372"/>
      <c r="SJC9" s="372"/>
      <c r="SJD9" s="372"/>
      <c r="SJE9" s="372"/>
      <c r="SJF9" s="372"/>
      <c r="SJG9" s="372"/>
      <c r="SJH9" s="372"/>
      <c r="SJI9" s="372"/>
      <c r="SJJ9" s="372"/>
      <c r="SJK9" s="372"/>
      <c r="SJL9" s="372"/>
      <c r="SJM9" s="372"/>
      <c r="SJN9" s="372"/>
      <c r="SJO9" s="372"/>
      <c r="SJP9" s="372"/>
      <c r="SJQ9" s="372"/>
      <c r="SJR9" s="372"/>
      <c r="SJS9" s="372"/>
      <c r="SJT9" s="372"/>
      <c r="SJU9" s="372"/>
      <c r="SJV9" s="372"/>
      <c r="SJW9" s="372"/>
      <c r="SJX9" s="372"/>
      <c r="SJY9" s="372"/>
      <c r="SJZ9" s="372"/>
      <c r="SKA9" s="372"/>
      <c r="SKB9" s="372"/>
      <c r="SKC9" s="372"/>
      <c r="SKD9" s="372"/>
      <c r="SKE9" s="372"/>
      <c r="SKF9" s="372"/>
      <c r="SKG9" s="372"/>
      <c r="SKH9" s="372"/>
      <c r="SKI9" s="372"/>
      <c r="SKJ9" s="372"/>
      <c r="SKK9" s="372"/>
      <c r="SKL9" s="372"/>
      <c r="SKM9" s="372"/>
      <c r="SKN9" s="372"/>
      <c r="SKO9" s="372"/>
      <c r="SKP9" s="372"/>
      <c r="SKQ9" s="372"/>
      <c r="SKR9" s="372"/>
      <c r="SKS9" s="372"/>
      <c r="SKT9" s="372"/>
      <c r="SKU9" s="372"/>
      <c r="SKV9" s="372"/>
      <c r="SKW9" s="372"/>
      <c r="SKX9" s="372"/>
      <c r="SKY9" s="372"/>
      <c r="SKZ9" s="372"/>
      <c r="SLA9" s="372"/>
      <c r="SLB9" s="372"/>
      <c r="SLC9" s="372"/>
      <c r="SLD9" s="372"/>
      <c r="SLE9" s="372"/>
      <c r="SLF9" s="372"/>
      <c r="SLG9" s="372"/>
      <c r="SLH9" s="372"/>
      <c r="SLI9" s="372"/>
      <c r="SLJ9" s="372"/>
      <c r="SLK9" s="372"/>
      <c r="SLL9" s="372"/>
      <c r="SLM9" s="372"/>
      <c r="SLN9" s="372"/>
      <c r="SLO9" s="372"/>
      <c r="SLP9" s="372"/>
      <c r="SLQ9" s="372"/>
      <c r="SLR9" s="372"/>
      <c r="SLS9" s="372"/>
      <c r="SLT9" s="372"/>
      <c r="SLU9" s="372"/>
      <c r="SLV9" s="372"/>
      <c r="SLW9" s="372"/>
      <c r="SLX9" s="372"/>
      <c r="SLY9" s="372"/>
      <c r="SLZ9" s="372"/>
      <c r="SMA9" s="372"/>
      <c r="SMB9" s="372"/>
      <c r="SMC9" s="372"/>
      <c r="SMD9" s="372"/>
      <c r="SME9" s="372"/>
      <c r="SMF9" s="372"/>
      <c r="SMG9" s="372"/>
      <c r="SMH9" s="372"/>
      <c r="SMI9" s="372"/>
      <c r="SMJ9" s="372"/>
      <c r="SMK9" s="372"/>
      <c r="SML9" s="372"/>
      <c r="SMM9" s="372"/>
      <c r="SMN9" s="372"/>
      <c r="SMO9" s="372"/>
      <c r="SMP9" s="372"/>
      <c r="SMQ9" s="372"/>
      <c r="SMR9" s="372"/>
      <c r="SMS9" s="372"/>
      <c r="SMT9" s="372"/>
      <c r="SMU9" s="372"/>
      <c r="SMV9" s="372"/>
      <c r="SMW9" s="372"/>
      <c r="SMX9" s="372"/>
      <c r="SMY9" s="372"/>
      <c r="SMZ9" s="372"/>
      <c r="SNA9" s="372"/>
      <c r="SNB9" s="372"/>
      <c r="SNC9" s="372"/>
      <c r="SND9" s="372"/>
      <c r="SNE9" s="372"/>
      <c r="SNF9" s="372"/>
      <c r="SNG9" s="372"/>
      <c r="SNH9" s="372"/>
      <c r="SNI9" s="372"/>
      <c r="SNJ9" s="372"/>
      <c r="SNK9" s="372"/>
      <c r="SNL9" s="372"/>
      <c r="SNM9" s="372"/>
      <c r="SNN9" s="372"/>
      <c r="SNO9" s="372"/>
      <c r="SNP9" s="372"/>
      <c r="SNQ9" s="372"/>
      <c r="SNR9" s="372"/>
      <c r="SNS9" s="372"/>
      <c r="SNT9" s="372"/>
      <c r="SNU9" s="372"/>
      <c r="SNV9" s="372"/>
      <c r="SNW9" s="372"/>
      <c r="SNX9" s="372"/>
      <c r="SNY9" s="372"/>
      <c r="SNZ9" s="372"/>
      <c r="SOA9" s="372"/>
      <c r="SOB9" s="372"/>
      <c r="SOC9" s="372"/>
      <c r="SOD9" s="372"/>
      <c r="SOE9" s="372"/>
      <c r="SOF9" s="372"/>
      <c r="SOG9" s="372"/>
      <c r="SOH9" s="372"/>
      <c r="SOI9" s="372"/>
      <c r="SOJ9" s="372"/>
      <c r="SOK9" s="372"/>
      <c r="SOL9" s="372"/>
      <c r="SOM9" s="372"/>
      <c r="SON9" s="372"/>
      <c r="SOO9" s="372"/>
      <c r="SOP9" s="372"/>
      <c r="SOQ9" s="372"/>
      <c r="SOR9" s="372"/>
      <c r="SOS9" s="372"/>
      <c r="SOT9" s="372"/>
      <c r="SOU9" s="372"/>
      <c r="SOV9" s="372"/>
      <c r="SOW9" s="372"/>
      <c r="SOX9" s="372"/>
      <c r="SOY9" s="372"/>
      <c r="SOZ9" s="372"/>
      <c r="SPA9" s="372"/>
      <c r="SPB9" s="372"/>
      <c r="SPC9" s="372"/>
      <c r="SPD9" s="372"/>
      <c r="SPE9" s="372"/>
      <c r="SPF9" s="372"/>
      <c r="SPG9" s="372"/>
      <c r="SPH9" s="372"/>
      <c r="SPI9" s="372"/>
      <c r="SPJ9" s="372"/>
      <c r="SPK9" s="372"/>
      <c r="SPL9" s="372"/>
      <c r="SPM9" s="372"/>
      <c r="SPN9" s="372"/>
      <c r="SPO9" s="372"/>
      <c r="SPP9" s="372"/>
      <c r="SPQ9" s="372"/>
      <c r="SPR9" s="372"/>
      <c r="SPS9" s="372"/>
      <c r="SPT9" s="372"/>
      <c r="SPU9" s="372"/>
      <c r="SPV9" s="372"/>
      <c r="SPW9" s="372"/>
      <c r="SPX9" s="372"/>
      <c r="SPY9" s="372"/>
      <c r="SPZ9" s="372"/>
      <c r="SQA9" s="372"/>
      <c r="SQB9" s="372"/>
      <c r="SQC9" s="372"/>
      <c r="SQD9" s="372"/>
      <c r="SQE9" s="372"/>
      <c r="SQF9" s="372"/>
      <c r="SQG9" s="372"/>
      <c r="SQH9" s="372"/>
      <c r="SQI9" s="372"/>
      <c r="SQJ9" s="372"/>
      <c r="SQK9" s="372"/>
      <c r="SQL9" s="372"/>
      <c r="SQM9" s="372"/>
      <c r="SQN9" s="372"/>
      <c r="SQO9" s="372"/>
      <c r="SQP9" s="372"/>
      <c r="SQQ9" s="372"/>
      <c r="SQR9" s="372"/>
      <c r="SQS9" s="372"/>
      <c r="SQT9" s="372"/>
      <c r="SQU9" s="372"/>
      <c r="SQV9" s="372"/>
      <c r="SQW9" s="372"/>
      <c r="SQX9" s="372"/>
      <c r="SQY9" s="372"/>
      <c r="SQZ9" s="372"/>
      <c r="SRA9" s="372"/>
      <c r="SRB9" s="372"/>
      <c r="SRC9" s="372"/>
      <c r="SRD9" s="372"/>
      <c r="SRE9" s="372"/>
      <c r="SRF9" s="372"/>
      <c r="SRG9" s="372"/>
      <c r="SRH9" s="372"/>
      <c r="SRI9" s="372"/>
      <c r="SRJ9" s="372"/>
      <c r="SRK9" s="372"/>
      <c r="SRL9" s="372"/>
      <c r="SRM9" s="372"/>
      <c r="SRN9" s="372"/>
      <c r="SRO9" s="372"/>
      <c r="SRP9" s="372"/>
      <c r="SRQ9" s="372"/>
      <c r="SRR9" s="372"/>
      <c r="SRS9" s="372"/>
      <c r="SRT9" s="372"/>
      <c r="SRU9" s="372"/>
      <c r="SRV9" s="372"/>
      <c r="SRW9" s="372"/>
      <c r="SRX9" s="372"/>
      <c r="SRY9" s="372"/>
      <c r="SRZ9" s="372"/>
      <c r="SSA9" s="372"/>
      <c r="SSB9" s="372"/>
      <c r="SSC9" s="372"/>
      <c r="SSD9" s="372"/>
      <c r="SSE9" s="372"/>
      <c r="SSF9" s="372"/>
      <c r="SSG9" s="372"/>
      <c r="SSH9" s="372"/>
      <c r="SSI9" s="372"/>
      <c r="SSJ9" s="372"/>
      <c r="SSK9" s="372"/>
      <c r="SSL9" s="372"/>
      <c r="SSM9" s="372"/>
      <c r="SSN9" s="372"/>
      <c r="SSO9" s="372"/>
      <c r="SSP9" s="372"/>
      <c r="SSQ9" s="372"/>
      <c r="SSR9" s="372"/>
      <c r="SSS9" s="372"/>
      <c r="SST9" s="372"/>
      <c r="SSU9" s="372"/>
      <c r="SSV9" s="372"/>
      <c r="SSW9" s="372"/>
      <c r="SSX9" s="372"/>
      <c r="SSY9" s="372"/>
      <c r="SSZ9" s="372"/>
      <c r="STA9" s="372"/>
      <c r="STB9" s="372"/>
      <c r="STC9" s="372"/>
      <c r="STD9" s="372"/>
      <c r="STE9" s="372"/>
      <c r="STF9" s="372"/>
      <c r="STG9" s="372"/>
      <c r="STH9" s="372"/>
      <c r="STI9" s="372"/>
      <c r="STJ9" s="372"/>
      <c r="STK9" s="372"/>
      <c r="STL9" s="372"/>
      <c r="STM9" s="372"/>
      <c r="STN9" s="372"/>
      <c r="STO9" s="372"/>
      <c r="STP9" s="372"/>
      <c r="STQ9" s="372"/>
      <c r="STR9" s="372"/>
      <c r="STS9" s="372"/>
      <c r="STT9" s="372"/>
      <c r="STU9" s="372"/>
      <c r="STV9" s="372"/>
      <c r="STW9" s="372"/>
      <c r="STX9" s="372"/>
      <c r="STY9" s="372"/>
      <c r="STZ9" s="372"/>
      <c r="SUA9" s="372"/>
      <c r="SUB9" s="372"/>
      <c r="SUC9" s="372"/>
      <c r="SUD9" s="372"/>
      <c r="SUE9" s="372"/>
      <c r="SUF9" s="372"/>
      <c r="SUG9" s="372"/>
      <c r="SUH9" s="372"/>
      <c r="SUI9" s="372"/>
      <c r="SUJ9" s="372"/>
      <c r="SUK9" s="372"/>
      <c r="SUL9" s="372"/>
      <c r="SUM9" s="372"/>
      <c r="SUN9" s="372"/>
      <c r="SUO9" s="372"/>
      <c r="SUP9" s="372"/>
      <c r="SUQ9" s="372"/>
      <c r="SUR9" s="372"/>
      <c r="SUS9" s="372"/>
      <c r="SUT9" s="372"/>
      <c r="SUU9" s="372"/>
      <c r="SUV9" s="372"/>
      <c r="SUW9" s="372"/>
      <c r="SUX9" s="372"/>
      <c r="SUY9" s="372"/>
      <c r="SUZ9" s="372"/>
      <c r="SVA9" s="372"/>
      <c r="SVB9" s="372"/>
      <c r="SVC9" s="372"/>
      <c r="SVD9" s="372"/>
      <c r="SVE9" s="372"/>
      <c r="SVF9" s="372"/>
      <c r="SVG9" s="372"/>
      <c r="SVH9" s="372"/>
      <c r="SVI9" s="372"/>
      <c r="SVJ9" s="372"/>
      <c r="SVK9" s="372"/>
      <c r="SVL9" s="372"/>
      <c r="SVM9" s="372"/>
      <c r="SVN9" s="372"/>
      <c r="SVO9" s="372"/>
      <c r="SVP9" s="372"/>
      <c r="SVQ9" s="372"/>
      <c r="SVR9" s="372"/>
      <c r="SVS9" s="372"/>
      <c r="SVT9" s="372"/>
      <c r="SVU9" s="372"/>
      <c r="SVV9" s="372"/>
      <c r="SVW9" s="372"/>
      <c r="SVX9" s="372"/>
      <c r="SVY9" s="372"/>
      <c r="SVZ9" s="372"/>
      <c r="SWA9" s="372"/>
      <c r="SWB9" s="372"/>
      <c r="SWC9" s="372"/>
      <c r="SWD9" s="372"/>
      <c r="SWE9" s="372"/>
      <c r="SWF9" s="372"/>
      <c r="SWG9" s="372"/>
      <c r="SWH9" s="372"/>
      <c r="SWI9" s="372"/>
      <c r="SWJ9" s="372"/>
      <c r="SWK9" s="372"/>
      <c r="SWL9" s="372"/>
      <c r="SWM9" s="372"/>
      <c r="SWN9" s="372"/>
      <c r="SWO9" s="372"/>
      <c r="SWP9" s="372"/>
      <c r="SWQ9" s="372"/>
      <c r="SWR9" s="372"/>
      <c r="SWS9" s="372"/>
      <c r="SWT9" s="372"/>
      <c r="SWU9" s="372"/>
      <c r="SWV9" s="372"/>
      <c r="SWW9" s="372"/>
      <c r="SWX9" s="372"/>
      <c r="SWY9" s="372"/>
      <c r="SWZ9" s="372"/>
      <c r="SXA9" s="372"/>
      <c r="SXB9" s="372"/>
      <c r="SXC9" s="372"/>
      <c r="SXD9" s="372"/>
      <c r="SXE9" s="372"/>
      <c r="SXF9" s="372"/>
      <c r="SXG9" s="372"/>
      <c r="SXH9" s="372"/>
      <c r="SXI9" s="372"/>
      <c r="SXJ9" s="372"/>
      <c r="SXK9" s="372"/>
      <c r="SXL9" s="372"/>
      <c r="SXM9" s="372"/>
      <c r="SXN9" s="372"/>
      <c r="SXO9" s="372"/>
      <c r="SXP9" s="372"/>
      <c r="SXQ9" s="372"/>
      <c r="SXR9" s="372"/>
      <c r="SXS9" s="372"/>
      <c r="SXT9" s="372"/>
      <c r="SXU9" s="372"/>
      <c r="SXV9" s="372"/>
      <c r="SXW9" s="372"/>
      <c r="SXX9" s="372"/>
      <c r="SXY9" s="372"/>
      <c r="SXZ9" s="372"/>
      <c r="SYA9" s="372"/>
      <c r="SYB9" s="372"/>
      <c r="SYC9" s="372"/>
      <c r="SYD9" s="372"/>
      <c r="SYE9" s="372"/>
      <c r="SYF9" s="372"/>
      <c r="SYG9" s="372"/>
      <c r="SYH9" s="372"/>
      <c r="SYI9" s="372"/>
      <c r="SYJ9" s="372"/>
      <c r="SYK9" s="372"/>
      <c r="SYL9" s="372"/>
      <c r="SYM9" s="372"/>
      <c r="SYN9" s="372"/>
      <c r="SYO9" s="372"/>
      <c r="SYP9" s="372"/>
      <c r="SYQ9" s="372"/>
      <c r="SYR9" s="372"/>
      <c r="SYS9" s="372"/>
      <c r="SYT9" s="372"/>
      <c r="SYU9" s="372"/>
      <c r="SYV9" s="372"/>
      <c r="SYW9" s="372"/>
      <c r="SYX9" s="372"/>
      <c r="SYY9" s="372"/>
      <c r="SYZ9" s="372"/>
      <c r="SZA9" s="372"/>
      <c r="SZB9" s="372"/>
      <c r="SZC9" s="372"/>
      <c r="SZD9" s="372"/>
      <c r="SZE9" s="372"/>
      <c r="SZF9" s="372"/>
      <c r="SZG9" s="372"/>
      <c r="SZH9" s="372"/>
      <c r="SZI9" s="372"/>
      <c r="SZJ9" s="372"/>
      <c r="SZK9" s="372"/>
      <c r="SZL9" s="372"/>
      <c r="SZM9" s="372"/>
      <c r="SZN9" s="372"/>
      <c r="SZO9" s="372"/>
      <c r="SZP9" s="372"/>
      <c r="SZQ9" s="372"/>
      <c r="SZR9" s="372"/>
      <c r="SZS9" s="372"/>
      <c r="SZT9" s="372"/>
      <c r="SZU9" s="372"/>
      <c r="SZV9" s="372"/>
      <c r="SZW9" s="372"/>
      <c r="SZX9" s="372"/>
      <c r="SZY9" s="372"/>
      <c r="SZZ9" s="372"/>
      <c r="TAA9" s="372"/>
      <c r="TAB9" s="372"/>
      <c r="TAC9" s="372"/>
      <c r="TAD9" s="372"/>
      <c r="TAE9" s="372"/>
      <c r="TAF9" s="372"/>
      <c r="TAG9" s="372"/>
      <c r="TAH9" s="372"/>
      <c r="TAI9" s="372"/>
      <c r="TAJ9" s="372"/>
      <c r="TAK9" s="372"/>
      <c r="TAL9" s="372"/>
      <c r="TAM9" s="372"/>
      <c r="TAN9" s="372"/>
      <c r="TAO9" s="372"/>
      <c r="TAP9" s="372"/>
      <c r="TAQ9" s="372"/>
      <c r="TAR9" s="372"/>
      <c r="TAS9" s="372"/>
      <c r="TAT9" s="372"/>
      <c r="TAU9" s="372"/>
      <c r="TAV9" s="372"/>
      <c r="TAW9" s="372"/>
      <c r="TAX9" s="372"/>
      <c r="TAY9" s="372"/>
      <c r="TAZ9" s="372"/>
      <c r="TBA9" s="372"/>
      <c r="TBB9" s="372"/>
      <c r="TBC9" s="372"/>
      <c r="TBD9" s="372"/>
      <c r="TBE9" s="372"/>
      <c r="TBF9" s="372"/>
      <c r="TBG9" s="372"/>
      <c r="TBH9" s="372"/>
      <c r="TBI9" s="372"/>
      <c r="TBJ9" s="372"/>
      <c r="TBK9" s="372"/>
      <c r="TBL9" s="372"/>
      <c r="TBM9" s="372"/>
      <c r="TBN9" s="372"/>
      <c r="TBO9" s="372"/>
      <c r="TBP9" s="372"/>
      <c r="TBQ9" s="372"/>
      <c r="TBR9" s="372"/>
      <c r="TBS9" s="372"/>
      <c r="TBT9" s="372"/>
      <c r="TBU9" s="372"/>
      <c r="TBV9" s="372"/>
      <c r="TBW9" s="372"/>
      <c r="TBX9" s="372"/>
      <c r="TBY9" s="372"/>
      <c r="TBZ9" s="372"/>
      <c r="TCA9" s="372"/>
      <c r="TCB9" s="372"/>
      <c r="TCC9" s="372"/>
      <c r="TCD9" s="372"/>
      <c r="TCE9" s="372"/>
      <c r="TCF9" s="372"/>
      <c r="TCG9" s="372"/>
      <c r="TCH9" s="372"/>
      <c r="TCI9" s="372"/>
      <c r="TCJ9" s="372"/>
      <c r="TCK9" s="372"/>
      <c r="TCL9" s="372"/>
      <c r="TCM9" s="372"/>
      <c r="TCN9" s="372"/>
      <c r="TCO9" s="372"/>
      <c r="TCP9" s="372"/>
      <c r="TCQ9" s="372"/>
      <c r="TCR9" s="372"/>
      <c r="TCS9" s="372"/>
      <c r="TCT9" s="372"/>
      <c r="TCU9" s="372"/>
      <c r="TCV9" s="372"/>
      <c r="TCW9" s="372"/>
      <c r="TCX9" s="372"/>
      <c r="TCY9" s="372"/>
      <c r="TCZ9" s="372"/>
      <c r="TDA9" s="372"/>
      <c r="TDB9" s="372"/>
      <c r="TDC9" s="372"/>
      <c r="TDD9" s="372"/>
      <c r="TDE9" s="372"/>
      <c r="TDF9" s="372"/>
      <c r="TDG9" s="372"/>
      <c r="TDH9" s="372"/>
      <c r="TDI9" s="372"/>
      <c r="TDJ9" s="372"/>
      <c r="TDK9" s="372"/>
      <c r="TDL9" s="372"/>
      <c r="TDM9" s="372"/>
      <c r="TDN9" s="372"/>
      <c r="TDO9" s="372"/>
      <c r="TDP9" s="372"/>
      <c r="TDQ9" s="372"/>
      <c r="TDR9" s="372"/>
      <c r="TDS9" s="372"/>
      <c r="TDT9" s="372"/>
      <c r="TDU9" s="372"/>
      <c r="TDV9" s="372"/>
      <c r="TDW9" s="372"/>
      <c r="TDX9" s="372"/>
      <c r="TDY9" s="372"/>
      <c r="TDZ9" s="372"/>
      <c r="TEA9" s="372"/>
      <c r="TEB9" s="372"/>
      <c r="TEC9" s="372"/>
      <c r="TED9" s="372"/>
      <c r="TEE9" s="372"/>
      <c r="TEF9" s="372"/>
      <c r="TEG9" s="372"/>
      <c r="TEH9" s="372"/>
      <c r="TEI9" s="372"/>
      <c r="TEJ9" s="372"/>
      <c r="TEK9" s="372"/>
      <c r="TEL9" s="372"/>
      <c r="TEM9" s="372"/>
      <c r="TEN9" s="372"/>
      <c r="TEO9" s="372"/>
      <c r="TEP9" s="372"/>
      <c r="TEQ9" s="372"/>
      <c r="TER9" s="372"/>
      <c r="TES9" s="372"/>
      <c r="TET9" s="372"/>
      <c r="TEU9" s="372"/>
      <c r="TEV9" s="372"/>
      <c r="TEW9" s="372"/>
      <c r="TEX9" s="372"/>
      <c r="TEY9" s="372"/>
      <c r="TEZ9" s="372"/>
      <c r="TFA9" s="372"/>
      <c r="TFB9" s="372"/>
      <c r="TFC9" s="372"/>
      <c r="TFD9" s="372"/>
      <c r="TFE9" s="372"/>
      <c r="TFF9" s="372"/>
      <c r="TFG9" s="372"/>
      <c r="TFH9" s="372"/>
      <c r="TFI9" s="372"/>
      <c r="TFJ9" s="372"/>
      <c r="TFK9" s="372"/>
      <c r="TFL9" s="372"/>
      <c r="TFM9" s="372"/>
      <c r="TFN9" s="372"/>
      <c r="TFO9" s="372"/>
      <c r="TFP9" s="372"/>
      <c r="TFQ9" s="372"/>
      <c r="TFR9" s="372"/>
      <c r="TFS9" s="372"/>
      <c r="TFT9" s="372"/>
      <c r="TFU9" s="372"/>
      <c r="TFV9" s="372"/>
      <c r="TFW9" s="372"/>
      <c r="TFX9" s="372"/>
      <c r="TFY9" s="372"/>
      <c r="TFZ9" s="372"/>
      <c r="TGA9" s="372"/>
      <c r="TGB9" s="372"/>
      <c r="TGC9" s="372"/>
      <c r="TGD9" s="372"/>
      <c r="TGE9" s="372"/>
      <c r="TGF9" s="372"/>
      <c r="TGG9" s="372"/>
      <c r="TGH9" s="372"/>
      <c r="TGI9" s="372"/>
      <c r="TGJ9" s="372"/>
      <c r="TGK9" s="372"/>
      <c r="TGL9" s="372"/>
      <c r="TGM9" s="372"/>
      <c r="TGN9" s="372"/>
      <c r="TGO9" s="372"/>
      <c r="TGP9" s="372"/>
      <c r="TGQ9" s="372"/>
      <c r="TGR9" s="372"/>
      <c r="TGS9" s="372"/>
      <c r="TGT9" s="372"/>
      <c r="TGU9" s="372"/>
      <c r="TGV9" s="372"/>
      <c r="TGW9" s="372"/>
      <c r="TGX9" s="372"/>
      <c r="TGY9" s="372"/>
      <c r="TGZ9" s="372"/>
      <c r="THA9" s="372"/>
      <c r="THB9" s="372"/>
      <c r="THC9" s="372"/>
      <c r="THD9" s="372"/>
      <c r="THE9" s="372"/>
      <c r="THF9" s="372"/>
      <c r="THG9" s="372"/>
      <c r="THH9" s="372"/>
      <c r="THI9" s="372"/>
      <c r="THJ9" s="372"/>
      <c r="THK9" s="372"/>
      <c r="THL9" s="372"/>
      <c r="THM9" s="372"/>
      <c r="THN9" s="372"/>
      <c r="THO9" s="372"/>
      <c r="THP9" s="372"/>
      <c r="THQ9" s="372"/>
      <c r="THR9" s="372"/>
      <c r="THS9" s="372"/>
      <c r="THT9" s="372"/>
      <c r="THU9" s="372"/>
      <c r="THV9" s="372"/>
      <c r="THW9" s="372"/>
      <c r="THX9" s="372"/>
      <c r="THY9" s="372"/>
      <c r="THZ9" s="372"/>
      <c r="TIA9" s="372"/>
      <c r="TIB9" s="372"/>
      <c r="TIC9" s="372"/>
      <c r="TID9" s="372"/>
      <c r="TIE9" s="372"/>
      <c r="TIF9" s="372"/>
      <c r="TIG9" s="372"/>
      <c r="TIH9" s="372"/>
      <c r="TII9" s="372"/>
      <c r="TIJ9" s="372"/>
      <c r="TIK9" s="372"/>
      <c r="TIL9" s="372"/>
      <c r="TIM9" s="372"/>
      <c r="TIN9" s="372"/>
      <c r="TIO9" s="372"/>
      <c r="TIP9" s="372"/>
      <c r="TIQ9" s="372"/>
      <c r="TIR9" s="372"/>
      <c r="TIS9" s="372"/>
      <c r="TIT9" s="372"/>
      <c r="TIU9" s="372"/>
      <c r="TIV9" s="372"/>
      <c r="TIW9" s="372"/>
      <c r="TIX9" s="372"/>
      <c r="TIY9" s="372"/>
      <c r="TIZ9" s="372"/>
      <c r="TJA9" s="372"/>
      <c r="TJB9" s="372"/>
      <c r="TJC9" s="372"/>
      <c r="TJD9" s="372"/>
      <c r="TJE9" s="372"/>
      <c r="TJF9" s="372"/>
      <c r="TJG9" s="372"/>
      <c r="TJH9" s="372"/>
      <c r="TJI9" s="372"/>
      <c r="TJJ9" s="372"/>
      <c r="TJK9" s="372"/>
      <c r="TJL9" s="372"/>
      <c r="TJM9" s="372"/>
      <c r="TJN9" s="372"/>
      <c r="TJO9" s="372"/>
      <c r="TJP9" s="372"/>
      <c r="TJQ9" s="372"/>
      <c r="TJR9" s="372"/>
      <c r="TJS9" s="372"/>
      <c r="TJT9" s="372"/>
      <c r="TJU9" s="372"/>
      <c r="TJV9" s="372"/>
      <c r="TJW9" s="372"/>
      <c r="TJX9" s="372"/>
      <c r="TJY9" s="372"/>
      <c r="TJZ9" s="372"/>
      <c r="TKA9" s="372"/>
      <c r="TKB9" s="372"/>
      <c r="TKC9" s="372"/>
      <c r="TKD9" s="372"/>
      <c r="TKE9" s="372"/>
      <c r="TKF9" s="372"/>
      <c r="TKG9" s="372"/>
      <c r="TKH9" s="372"/>
      <c r="TKI9" s="372"/>
      <c r="TKJ9" s="372"/>
      <c r="TKK9" s="372"/>
      <c r="TKL9" s="372"/>
      <c r="TKM9" s="372"/>
      <c r="TKN9" s="372"/>
      <c r="TKO9" s="372"/>
      <c r="TKP9" s="372"/>
      <c r="TKQ9" s="372"/>
      <c r="TKR9" s="372"/>
      <c r="TKS9" s="372"/>
      <c r="TKT9" s="372"/>
      <c r="TKU9" s="372"/>
      <c r="TKV9" s="372"/>
      <c r="TKW9" s="372"/>
      <c r="TKX9" s="372"/>
      <c r="TKY9" s="372"/>
      <c r="TKZ9" s="372"/>
      <c r="TLA9" s="372"/>
      <c r="TLB9" s="372"/>
      <c r="TLC9" s="372"/>
      <c r="TLD9" s="372"/>
      <c r="TLE9" s="372"/>
      <c r="TLF9" s="372"/>
      <c r="TLG9" s="372"/>
      <c r="TLH9" s="372"/>
      <c r="TLI9" s="372"/>
      <c r="TLJ9" s="372"/>
      <c r="TLK9" s="372"/>
      <c r="TLL9" s="372"/>
      <c r="TLM9" s="372"/>
      <c r="TLN9" s="372"/>
      <c r="TLO9" s="372"/>
      <c r="TLP9" s="372"/>
      <c r="TLQ9" s="372"/>
      <c r="TLR9" s="372"/>
      <c r="TLS9" s="372"/>
      <c r="TLT9" s="372"/>
      <c r="TLU9" s="372"/>
      <c r="TLV9" s="372"/>
      <c r="TLW9" s="372"/>
      <c r="TLX9" s="372"/>
      <c r="TLY9" s="372"/>
      <c r="TLZ9" s="372"/>
      <c r="TMA9" s="372"/>
      <c r="TMB9" s="372"/>
      <c r="TMC9" s="372"/>
      <c r="TMD9" s="372"/>
      <c r="TME9" s="372"/>
      <c r="TMF9" s="372"/>
      <c r="TMG9" s="372"/>
      <c r="TMH9" s="372"/>
      <c r="TMI9" s="372"/>
      <c r="TMJ9" s="372"/>
      <c r="TMK9" s="372"/>
      <c r="TML9" s="372"/>
      <c r="TMM9" s="372"/>
      <c r="TMN9" s="372"/>
      <c r="TMO9" s="372"/>
      <c r="TMP9" s="372"/>
      <c r="TMQ9" s="372"/>
      <c r="TMR9" s="372"/>
      <c r="TMS9" s="372"/>
      <c r="TMT9" s="372"/>
      <c r="TMU9" s="372"/>
      <c r="TMV9" s="372"/>
      <c r="TMW9" s="372"/>
      <c r="TMX9" s="372"/>
      <c r="TMY9" s="372"/>
      <c r="TMZ9" s="372"/>
      <c r="TNA9" s="372"/>
      <c r="TNB9" s="372"/>
      <c r="TNC9" s="372"/>
      <c r="TND9" s="372"/>
      <c r="TNE9" s="372"/>
      <c r="TNF9" s="372"/>
      <c r="TNG9" s="372"/>
      <c r="TNH9" s="372"/>
      <c r="TNI9" s="372"/>
      <c r="TNJ9" s="372"/>
      <c r="TNK9" s="372"/>
      <c r="TNL9" s="372"/>
      <c r="TNM9" s="372"/>
      <c r="TNN9" s="372"/>
      <c r="TNO9" s="372"/>
      <c r="TNP9" s="372"/>
      <c r="TNQ9" s="372"/>
      <c r="TNR9" s="372"/>
      <c r="TNS9" s="372"/>
      <c r="TNT9" s="372"/>
      <c r="TNU9" s="372"/>
      <c r="TNV9" s="372"/>
      <c r="TNW9" s="372"/>
      <c r="TNX9" s="372"/>
      <c r="TNY9" s="372"/>
      <c r="TNZ9" s="372"/>
      <c r="TOA9" s="372"/>
      <c r="TOB9" s="372"/>
      <c r="TOC9" s="372"/>
      <c r="TOD9" s="372"/>
      <c r="TOE9" s="372"/>
      <c r="TOF9" s="372"/>
      <c r="TOG9" s="372"/>
      <c r="TOH9" s="372"/>
      <c r="TOI9" s="372"/>
      <c r="TOJ9" s="372"/>
      <c r="TOK9" s="372"/>
      <c r="TOL9" s="372"/>
      <c r="TOM9" s="372"/>
      <c r="TON9" s="372"/>
      <c r="TOO9" s="372"/>
      <c r="TOP9" s="372"/>
      <c r="TOQ9" s="372"/>
      <c r="TOR9" s="372"/>
      <c r="TOS9" s="372"/>
      <c r="TOT9" s="372"/>
      <c r="TOU9" s="372"/>
      <c r="TOV9" s="372"/>
      <c r="TOW9" s="372"/>
      <c r="TOX9" s="372"/>
      <c r="TOY9" s="372"/>
      <c r="TOZ9" s="372"/>
      <c r="TPA9" s="372"/>
      <c r="TPB9" s="372"/>
      <c r="TPC9" s="372"/>
      <c r="TPD9" s="372"/>
      <c r="TPE9" s="372"/>
      <c r="TPF9" s="372"/>
      <c r="TPG9" s="372"/>
      <c r="TPH9" s="372"/>
      <c r="TPI9" s="372"/>
      <c r="TPJ9" s="372"/>
      <c r="TPK9" s="372"/>
      <c r="TPL9" s="372"/>
      <c r="TPM9" s="372"/>
      <c r="TPN9" s="372"/>
      <c r="TPO9" s="372"/>
      <c r="TPP9" s="372"/>
      <c r="TPQ9" s="372"/>
      <c r="TPR9" s="372"/>
      <c r="TPS9" s="372"/>
      <c r="TPT9" s="372"/>
      <c r="TPU9" s="372"/>
      <c r="TPV9" s="372"/>
      <c r="TPW9" s="372"/>
      <c r="TPX9" s="372"/>
      <c r="TPY9" s="372"/>
      <c r="TPZ9" s="372"/>
      <c r="TQA9" s="372"/>
      <c r="TQB9" s="372"/>
      <c r="TQC9" s="372"/>
      <c r="TQD9" s="372"/>
      <c r="TQE9" s="372"/>
      <c r="TQF9" s="372"/>
      <c r="TQG9" s="372"/>
      <c r="TQH9" s="372"/>
      <c r="TQI9" s="372"/>
      <c r="TQJ9" s="372"/>
      <c r="TQK9" s="372"/>
      <c r="TQL9" s="372"/>
      <c r="TQM9" s="372"/>
      <c r="TQN9" s="372"/>
      <c r="TQO9" s="372"/>
      <c r="TQP9" s="372"/>
      <c r="TQQ9" s="372"/>
      <c r="TQR9" s="372"/>
      <c r="TQS9" s="372"/>
      <c r="TQT9" s="372"/>
      <c r="TQU9" s="372"/>
      <c r="TQV9" s="372"/>
      <c r="TQW9" s="372"/>
      <c r="TQX9" s="372"/>
      <c r="TQY9" s="372"/>
      <c r="TQZ9" s="372"/>
      <c r="TRA9" s="372"/>
      <c r="TRB9" s="372"/>
      <c r="TRC9" s="372"/>
      <c r="TRD9" s="372"/>
      <c r="TRE9" s="372"/>
      <c r="TRF9" s="372"/>
      <c r="TRG9" s="372"/>
      <c r="TRH9" s="372"/>
      <c r="TRI9" s="372"/>
      <c r="TRJ9" s="372"/>
      <c r="TRK9" s="372"/>
      <c r="TRL9" s="372"/>
      <c r="TRM9" s="372"/>
      <c r="TRN9" s="372"/>
      <c r="TRO9" s="372"/>
      <c r="TRP9" s="372"/>
      <c r="TRQ9" s="372"/>
      <c r="TRR9" s="372"/>
      <c r="TRS9" s="372"/>
      <c r="TRT9" s="372"/>
      <c r="TRU9" s="372"/>
      <c r="TRV9" s="372"/>
      <c r="TRW9" s="372"/>
      <c r="TRX9" s="372"/>
      <c r="TRY9" s="372"/>
      <c r="TRZ9" s="372"/>
      <c r="TSA9" s="372"/>
      <c r="TSB9" s="372"/>
      <c r="TSC9" s="372"/>
      <c r="TSD9" s="372"/>
      <c r="TSE9" s="372"/>
      <c r="TSF9" s="372"/>
      <c r="TSG9" s="372"/>
      <c r="TSH9" s="372"/>
      <c r="TSI9" s="372"/>
      <c r="TSJ9" s="372"/>
      <c r="TSK9" s="372"/>
      <c r="TSL9" s="372"/>
      <c r="TSM9" s="372"/>
      <c r="TSN9" s="372"/>
      <c r="TSO9" s="372"/>
      <c r="TSP9" s="372"/>
      <c r="TSQ9" s="372"/>
      <c r="TSR9" s="372"/>
      <c r="TSS9" s="372"/>
      <c r="TST9" s="372"/>
      <c r="TSU9" s="372"/>
      <c r="TSV9" s="372"/>
      <c r="TSW9" s="372"/>
      <c r="TSX9" s="372"/>
      <c r="TSY9" s="372"/>
      <c r="TSZ9" s="372"/>
      <c r="TTA9" s="372"/>
      <c r="TTB9" s="372"/>
      <c r="TTC9" s="372"/>
      <c r="TTD9" s="372"/>
      <c r="TTE9" s="372"/>
      <c r="TTF9" s="372"/>
      <c r="TTG9" s="372"/>
      <c r="TTH9" s="372"/>
      <c r="TTI9" s="372"/>
      <c r="TTJ9" s="372"/>
      <c r="TTK9" s="372"/>
      <c r="TTL9" s="372"/>
      <c r="TTM9" s="372"/>
      <c r="TTN9" s="372"/>
      <c r="TTO9" s="372"/>
      <c r="TTP9" s="372"/>
      <c r="TTQ9" s="372"/>
      <c r="TTR9" s="372"/>
      <c r="TTS9" s="372"/>
      <c r="TTT9" s="372"/>
      <c r="TTU9" s="372"/>
      <c r="TTV9" s="372"/>
      <c r="TTW9" s="372"/>
      <c r="TTX9" s="372"/>
      <c r="TTY9" s="372"/>
      <c r="TTZ9" s="372"/>
      <c r="TUA9" s="372"/>
      <c r="TUB9" s="372"/>
      <c r="TUC9" s="372"/>
      <c r="TUD9" s="372"/>
      <c r="TUE9" s="372"/>
      <c r="TUF9" s="372"/>
      <c r="TUG9" s="372"/>
      <c r="TUH9" s="372"/>
      <c r="TUI9" s="372"/>
      <c r="TUJ9" s="372"/>
      <c r="TUK9" s="372"/>
      <c r="TUL9" s="372"/>
      <c r="TUM9" s="372"/>
      <c r="TUN9" s="372"/>
      <c r="TUO9" s="372"/>
      <c r="TUP9" s="372"/>
      <c r="TUQ9" s="372"/>
      <c r="TUR9" s="372"/>
      <c r="TUS9" s="372"/>
      <c r="TUT9" s="372"/>
      <c r="TUU9" s="372"/>
      <c r="TUV9" s="372"/>
      <c r="TUW9" s="372"/>
      <c r="TUX9" s="372"/>
      <c r="TUY9" s="372"/>
      <c r="TUZ9" s="372"/>
      <c r="TVA9" s="372"/>
      <c r="TVB9" s="372"/>
      <c r="TVC9" s="372"/>
      <c r="TVD9" s="372"/>
      <c r="TVE9" s="372"/>
      <c r="TVF9" s="372"/>
      <c r="TVG9" s="372"/>
      <c r="TVH9" s="372"/>
      <c r="TVI9" s="372"/>
      <c r="TVJ9" s="372"/>
      <c r="TVK9" s="372"/>
      <c r="TVL9" s="372"/>
      <c r="TVM9" s="372"/>
      <c r="TVN9" s="372"/>
      <c r="TVO9" s="372"/>
      <c r="TVP9" s="372"/>
      <c r="TVQ9" s="372"/>
      <c r="TVR9" s="372"/>
      <c r="TVS9" s="372"/>
      <c r="TVT9" s="372"/>
      <c r="TVU9" s="372"/>
      <c r="TVV9" s="372"/>
      <c r="TVW9" s="372"/>
      <c r="TVX9" s="372"/>
      <c r="TVY9" s="372"/>
      <c r="TVZ9" s="372"/>
      <c r="TWA9" s="372"/>
      <c r="TWB9" s="372"/>
      <c r="TWC9" s="372"/>
      <c r="TWD9" s="372"/>
      <c r="TWE9" s="372"/>
      <c r="TWF9" s="372"/>
      <c r="TWG9" s="372"/>
      <c r="TWH9" s="372"/>
      <c r="TWI9" s="372"/>
      <c r="TWJ9" s="372"/>
      <c r="TWK9" s="372"/>
      <c r="TWL9" s="372"/>
      <c r="TWM9" s="372"/>
      <c r="TWN9" s="372"/>
      <c r="TWO9" s="372"/>
      <c r="TWP9" s="372"/>
      <c r="TWQ9" s="372"/>
      <c r="TWR9" s="372"/>
      <c r="TWS9" s="372"/>
      <c r="TWT9" s="372"/>
      <c r="TWU9" s="372"/>
      <c r="TWV9" s="372"/>
      <c r="TWW9" s="372"/>
      <c r="TWX9" s="372"/>
      <c r="TWY9" s="372"/>
      <c r="TWZ9" s="372"/>
      <c r="TXA9" s="372"/>
      <c r="TXB9" s="372"/>
      <c r="TXC9" s="372"/>
      <c r="TXD9" s="372"/>
      <c r="TXE9" s="372"/>
      <c r="TXF9" s="372"/>
      <c r="TXG9" s="372"/>
      <c r="TXH9" s="372"/>
      <c r="TXI9" s="372"/>
      <c r="TXJ9" s="372"/>
      <c r="TXK9" s="372"/>
      <c r="TXL9" s="372"/>
      <c r="TXM9" s="372"/>
      <c r="TXN9" s="372"/>
      <c r="TXO9" s="372"/>
      <c r="TXP9" s="372"/>
      <c r="TXQ9" s="372"/>
      <c r="TXR9" s="372"/>
      <c r="TXS9" s="372"/>
      <c r="TXT9" s="372"/>
      <c r="TXU9" s="372"/>
      <c r="TXV9" s="372"/>
      <c r="TXW9" s="372"/>
      <c r="TXX9" s="372"/>
      <c r="TXY9" s="372"/>
      <c r="TXZ9" s="372"/>
      <c r="TYA9" s="372"/>
      <c r="TYB9" s="372"/>
      <c r="TYC9" s="372"/>
      <c r="TYD9" s="372"/>
      <c r="TYE9" s="372"/>
      <c r="TYF9" s="372"/>
      <c r="TYG9" s="372"/>
      <c r="TYH9" s="372"/>
      <c r="TYI9" s="372"/>
      <c r="TYJ9" s="372"/>
      <c r="TYK9" s="372"/>
      <c r="TYL9" s="372"/>
      <c r="TYM9" s="372"/>
      <c r="TYN9" s="372"/>
      <c r="TYO9" s="372"/>
      <c r="TYP9" s="372"/>
      <c r="TYQ9" s="372"/>
      <c r="TYR9" s="372"/>
      <c r="TYS9" s="372"/>
      <c r="TYT9" s="372"/>
      <c r="TYU9" s="372"/>
      <c r="TYV9" s="372"/>
      <c r="TYW9" s="372"/>
      <c r="TYX9" s="372"/>
      <c r="TYY9" s="372"/>
      <c r="TYZ9" s="372"/>
      <c r="TZA9" s="372"/>
      <c r="TZB9" s="372"/>
      <c r="TZC9" s="372"/>
      <c r="TZD9" s="372"/>
      <c r="TZE9" s="372"/>
      <c r="TZF9" s="372"/>
      <c r="TZG9" s="372"/>
      <c r="TZH9" s="372"/>
      <c r="TZI9" s="372"/>
      <c r="TZJ9" s="372"/>
      <c r="TZK9" s="372"/>
      <c r="TZL9" s="372"/>
      <c r="TZM9" s="372"/>
      <c r="TZN9" s="372"/>
      <c r="TZO9" s="372"/>
      <c r="TZP9" s="372"/>
      <c r="TZQ9" s="372"/>
      <c r="TZR9" s="372"/>
      <c r="TZS9" s="372"/>
      <c r="TZT9" s="372"/>
      <c r="TZU9" s="372"/>
      <c r="TZV9" s="372"/>
      <c r="TZW9" s="372"/>
      <c r="TZX9" s="372"/>
      <c r="TZY9" s="372"/>
      <c r="TZZ9" s="372"/>
      <c r="UAA9" s="372"/>
      <c r="UAB9" s="372"/>
      <c r="UAC9" s="372"/>
      <c r="UAD9" s="372"/>
      <c r="UAE9" s="372"/>
      <c r="UAF9" s="372"/>
      <c r="UAG9" s="372"/>
      <c r="UAH9" s="372"/>
      <c r="UAI9" s="372"/>
      <c r="UAJ9" s="372"/>
      <c r="UAK9" s="372"/>
      <c r="UAL9" s="372"/>
      <c r="UAM9" s="372"/>
      <c r="UAN9" s="372"/>
      <c r="UAO9" s="372"/>
      <c r="UAP9" s="372"/>
      <c r="UAQ9" s="372"/>
      <c r="UAR9" s="372"/>
      <c r="UAS9" s="372"/>
      <c r="UAT9" s="372"/>
      <c r="UAU9" s="372"/>
      <c r="UAV9" s="372"/>
      <c r="UAW9" s="372"/>
      <c r="UAX9" s="372"/>
      <c r="UAY9" s="372"/>
      <c r="UAZ9" s="372"/>
      <c r="UBA9" s="372"/>
      <c r="UBB9" s="372"/>
      <c r="UBC9" s="372"/>
      <c r="UBD9" s="372"/>
      <c r="UBE9" s="372"/>
      <c r="UBF9" s="372"/>
      <c r="UBG9" s="372"/>
      <c r="UBH9" s="372"/>
      <c r="UBI9" s="372"/>
      <c r="UBJ9" s="372"/>
      <c r="UBK9" s="372"/>
      <c r="UBL9" s="372"/>
      <c r="UBM9" s="372"/>
      <c r="UBN9" s="372"/>
      <c r="UBO9" s="372"/>
      <c r="UBP9" s="372"/>
      <c r="UBQ9" s="372"/>
      <c r="UBR9" s="372"/>
      <c r="UBS9" s="372"/>
      <c r="UBT9" s="372"/>
      <c r="UBU9" s="372"/>
      <c r="UBV9" s="372"/>
      <c r="UBW9" s="372"/>
      <c r="UBX9" s="372"/>
      <c r="UBY9" s="372"/>
      <c r="UBZ9" s="372"/>
      <c r="UCA9" s="372"/>
      <c r="UCB9" s="372"/>
      <c r="UCC9" s="372"/>
      <c r="UCD9" s="372"/>
      <c r="UCE9" s="372"/>
      <c r="UCF9" s="372"/>
      <c r="UCG9" s="372"/>
      <c r="UCH9" s="372"/>
      <c r="UCI9" s="372"/>
      <c r="UCJ9" s="372"/>
      <c r="UCK9" s="372"/>
      <c r="UCL9" s="372"/>
      <c r="UCM9" s="372"/>
      <c r="UCN9" s="372"/>
      <c r="UCO9" s="372"/>
      <c r="UCP9" s="372"/>
      <c r="UCQ9" s="372"/>
      <c r="UCR9" s="372"/>
      <c r="UCS9" s="372"/>
      <c r="UCT9" s="372"/>
      <c r="UCU9" s="372"/>
      <c r="UCV9" s="372"/>
      <c r="UCW9" s="372"/>
      <c r="UCX9" s="372"/>
      <c r="UCY9" s="372"/>
      <c r="UCZ9" s="372"/>
      <c r="UDA9" s="372"/>
      <c r="UDB9" s="372"/>
      <c r="UDC9" s="372"/>
      <c r="UDD9" s="372"/>
      <c r="UDE9" s="372"/>
      <c r="UDF9" s="372"/>
      <c r="UDG9" s="372"/>
      <c r="UDH9" s="372"/>
      <c r="UDI9" s="372"/>
      <c r="UDJ9" s="372"/>
      <c r="UDK9" s="372"/>
      <c r="UDL9" s="372"/>
      <c r="UDM9" s="372"/>
      <c r="UDN9" s="372"/>
      <c r="UDO9" s="372"/>
      <c r="UDP9" s="372"/>
      <c r="UDQ9" s="372"/>
      <c r="UDR9" s="372"/>
      <c r="UDS9" s="372"/>
      <c r="UDT9" s="372"/>
      <c r="UDU9" s="372"/>
      <c r="UDV9" s="372"/>
      <c r="UDW9" s="372"/>
      <c r="UDX9" s="372"/>
      <c r="UDY9" s="372"/>
      <c r="UDZ9" s="372"/>
      <c r="UEA9" s="372"/>
      <c r="UEB9" s="372"/>
      <c r="UEC9" s="372"/>
      <c r="UED9" s="372"/>
      <c r="UEE9" s="372"/>
      <c r="UEF9" s="372"/>
      <c r="UEG9" s="372"/>
      <c r="UEH9" s="372"/>
      <c r="UEI9" s="372"/>
      <c r="UEJ9" s="372"/>
      <c r="UEK9" s="372"/>
      <c r="UEL9" s="372"/>
      <c r="UEM9" s="372"/>
      <c r="UEN9" s="372"/>
      <c r="UEO9" s="372"/>
      <c r="UEP9" s="372"/>
      <c r="UEQ9" s="372"/>
      <c r="UER9" s="372"/>
      <c r="UES9" s="372"/>
      <c r="UET9" s="372"/>
      <c r="UEU9" s="372"/>
      <c r="UEV9" s="372"/>
      <c r="UEW9" s="372"/>
      <c r="UEX9" s="372"/>
      <c r="UEY9" s="372"/>
      <c r="UEZ9" s="372"/>
      <c r="UFA9" s="372"/>
      <c r="UFB9" s="372"/>
      <c r="UFC9" s="372"/>
      <c r="UFD9" s="372"/>
      <c r="UFE9" s="372"/>
      <c r="UFF9" s="372"/>
      <c r="UFG9" s="372"/>
      <c r="UFH9" s="372"/>
      <c r="UFI9" s="372"/>
      <c r="UFJ9" s="372"/>
      <c r="UFK9" s="372"/>
      <c r="UFL9" s="372"/>
      <c r="UFM9" s="372"/>
      <c r="UFN9" s="372"/>
      <c r="UFO9" s="372"/>
      <c r="UFP9" s="372"/>
      <c r="UFQ9" s="372"/>
      <c r="UFR9" s="372"/>
      <c r="UFS9" s="372"/>
      <c r="UFT9" s="372"/>
      <c r="UFU9" s="372"/>
      <c r="UFV9" s="372"/>
      <c r="UFW9" s="372"/>
      <c r="UFX9" s="372"/>
      <c r="UFY9" s="372"/>
      <c r="UFZ9" s="372"/>
      <c r="UGA9" s="372"/>
      <c r="UGB9" s="372"/>
      <c r="UGC9" s="372"/>
      <c r="UGD9" s="372"/>
      <c r="UGE9" s="372"/>
      <c r="UGF9" s="372"/>
      <c r="UGG9" s="372"/>
      <c r="UGH9" s="372"/>
      <c r="UGI9" s="372"/>
      <c r="UGJ9" s="372"/>
      <c r="UGK9" s="372"/>
      <c r="UGL9" s="372"/>
      <c r="UGM9" s="372"/>
      <c r="UGN9" s="372"/>
      <c r="UGO9" s="372"/>
      <c r="UGP9" s="372"/>
      <c r="UGQ9" s="372"/>
      <c r="UGR9" s="372"/>
      <c r="UGS9" s="372"/>
      <c r="UGT9" s="372"/>
      <c r="UGU9" s="372"/>
      <c r="UGV9" s="372"/>
      <c r="UGW9" s="372"/>
      <c r="UGX9" s="372"/>
      <c r="UGY9" s="372"/>
      <c r="UGZ9" s="372"/>
      <c r="UHA9" s="372"/>
      <c r="UHB9" s="372"/>
      <c r="UHC9" s="372"/>
      <c r="UHD9" s="372"/>
      <c r="UHE9" s="372"/>
      <c r="UHF9" s="372"/>
      <c r="UHG9" s="372"/>
      <c r="UHH9" s="372"/>
      <c r="UHI9" s="372"/>
      <c r="UHJ9" s="372"/>
      <c r="UHK9" s="372"/>
      <c r="UHL9" s="372"/>
      <c r="UHM9" s="372"/>
      <c r="UHN9" s="372"/>
      <c r="UHO9" s="372"/>
      <c r="UHP9" s="372"/>
      <c r="UHQ9" s="372"/>
      <c r="UHR9" s="372"/>
      <c r="UHS9" s="372"/>
      <c r="UHT9" s="372"/>
      <c r="UHU9" s="372"/>
      <c r="UHV9" s="372"/>
      <c r="UHW9" s="372"/>
      <c r="UHX9" s="372"/>
      <c r="UHY9" s="372"/>
      <c r="UHZ9" s="372"/>
      <c r="UIA9" s="372"/>
      <c r="UIB9" s="372"/>
      <c r="UIC9" s="372"/>
      <c r="UID9" s="372"/>
      <c r="UIE9" s="372"/>
      <c r="UIF9" s="372"/>
      <c r="UIG9" s="372"/>
      <c r="UIH9" s="372"/>
      <c r="UII9" s="372"/>
      <c r="UIJ9" s="372"/>
      <c r="UIK9" s="372"/>
      <c r="UIL9" s="372"/>
      <c r="UIM9" s="372"/>
      <c r="UIN9" s="372"/>
      <c r="UIO9" s="372"/>
      <c r="UIP9" s="372"/>
      <c r="UIQ9" s="372"/>
      <c r="UIR9" s="372"/>
      <c r="UIS9" s="372"/>
      <c r="UIT9" s="372"/>
      <c r="UIU9" s="372"/>
      <c r="UIV9" s="372"/>
      <c r="UIW9" s="372"/>
      <c r="UIX9" s="372"/>
      <c r="UIY9" s="372"/>
      <c r="UIZ9" s="372"/>
      <c r="UJA9" s="372"/>
      <c r="UJB9" s="372"/>
      <c r="UJC9" s="372"/>
      <c r="UJD9" s="372"/>
      <c r="UJE9" s="372"/>
      <c r="UJF9" s="372"/>
      <c r="UJG9" s="372"/>
      <c r="UJH9" s="372"/>
      <c r="UJI9" s="372"/>
      <c r="UJJ9" s="372"/>
      <c r="UJK9" s="372"/>
      <c r="UJL9" s="372"/>
      <c r="UJM9" s="372"/>
      <c r="UJN9" s="372"/>
      <c r="UJO9" s="372"/>
      <c r="UJP9" s="372"/>
      <c r="UJQ9" s="372"/>
      <c r="UJR9" s="372"/>
      <c r="UJS9" s="372"/>
      <c r="UJT9" s="372"/>
      <c r="UJU9" s="372"/>
      <c r="UJV9" s="372"/>
      <c r="UJW9" s="372"/>
      <c r="UJX9" s="372"/>
      <c r="UJY9" s="372"/>
      <c r="UJZ9" s="372"/>
      <c r="UKA9" s="372"/>
      <c r="UKB9" s="372"/>
      <c r="UKC9" s="372"/>
      <c r="UKD9" s="372"/>
      <c r="UKE9" s="372"/>
      <c r="UKF9" s="372"/>
      <c r="UKG9" s="372"/>
      <c r="UKH9" s="372"/>
      <c r="UKI9" s="372"/>
      <c r="UKJ9" s="372"/>
      <c r="UKK9" s="372"/>
      <c r="UKL9" s="372"/>
      <c r="UKM9" s="372"/>
      <c r="UKN9" s="372"/>
      <c r="UKO9" s="372"/>
      <c r="UKP9" s="372"/>
      <c r="UKQ9" s="372"/>
      <c r="UKR9" s="372"/>
      <c r="UKS9" s="372"/>
      <c r="UKT9" s="372"/>
      <c r="UKU9" s="372"/>
      <c r="UKV9" s="372"/>
      <c r="UKW9" s="372"/>
      <c r="UKX9" s="372"/>
      <c r="UKY9" s="372"/>
      <c r="UKZ9" s="372"/>
      <c r="ULA9" s="372"/>
      <c r="ULB9" s="372"/>
      <c r="ULC9" s="372"/>
      <c r="ULD9" s="372"/>
      <c r="ULE9" s="372"/>
      <c r="ULF9" s="372"/>
      <c r="ULG9" s="372"/>
      <c r="ULH9" s="372"/>
      <c r="ULI9" s="372"/>
      <c r="ULJ9" s="372"/>
      <c r="ULK9" s="372"/>
      <c r="ULL9" s="372"/>
      <c r="ULM9" s="372"/>
      <c r="ULN9" s="372"/>
      <c r="ULO9" s="372"/>
      <c r="ULP9" s="372"/>
      <c r="ULQ9" s="372"/>
      <c r="ULR9" s="372"/>
      <c r="ULS9" s="372"/>
      <c r="ULT9" s="372"/>
      <c r="ULU9" s="372"/>
      <c r="ULV9" s="372"/>
      <c r="ULW9" s="372"/>
      <c r="ULX9" s="372"/>
      <c r="ULY9" s="372"/>
      <c r="ULZ9" s="372"/>
      <c r="UMA9" s="372"/>
      <c r="UMB9" s="372"/>
      <c r="UMC9" s="372"/>
      <c r="UMD9" s="372"/>
      <c r="UME9" s="372"/>
      <c r="UMF9" s="372"/>
      <c r="UMG9" s="372"/>
      <c r="UMH9" s="372"/>
      <c r="UMI9" s="372"/>
      <c r="UMJ9" s="372"/>
      <c r="UMK9" s="372"/>
      <c r="UML9" s="372"/>
      <c r="UMM9" s="372"/>
      <c r="UMN9" s="372"/>
      <c r="UMO9" s="372"/>
      <c r="UMP9" s="372"/>
      <c r="UMQ9" s="372"/>
      <c r="UMR9" s="372"/>
      <c r="UMS9" s="372"/>
      <c r="UMT9" s="372"/>
      <c r="UMU9" s="372"/>
      <c r="UMV9" s="372"/>
      <c r="UMW9" s="372"/>
      <c r="UMX9" s="372"/>
      <c r="UMY9" s="372"/>
      <c r="UMZ9" s="372"/>
      <c r="UNA9" s="372"/>
      <c r="UNB9" s="372"/>
      <c r="UNC9" s="372"/>
      <c r="UND9" s="372"/>
      <c r="UNE9" s="372"/>
      <c r="UNF9" s="372"/>
      <c r="UNG9" s="372"/>
      <c r="UNH9" s="372"/>
      <c r="UNI9" s="372"/>
      <c r="UNJ9" s="372"/>
      <c r="UNK9" s="372"/>
      <c r="UNL9" s="372"/>
      <c r="UNM9" s="372"/>
      <c r="UNN9" s="372"/>
      <c r="UNO9" s="372"/>
      <c r="UNP9" s="372"/>
      <c r="UNQ9" s="372"/>
      <c r="UNR9" s="372"/>
      <c r="UNS9" s="372"/>
      <c r="UNT9" s="372"/>
      <c r="UNU9" s="372"/>
      <c r="UNV9" s="372"/>
      <c r="UNW9" s="372"/>
      <c r="UNX9" s="372"/>
      <c r="UNY9" s="372"/>
      <c r="UNZ9" s="372"/>
      <c r="UOA9" s="372"/>
      <c r="UOB9" s="372"/>
      <c r="UOC9" s="372"/>
      <c r="UOD9" s="372"/>
      <c r="UOE9" s="372"/>
      <c r="UOF9" s="372"/>
      <c r="UOG9" s="372"/>
      <c r="UOH9" s="372"/>
      <c r="UOI9" s="372"/>
      <c r="UOJ9" s="372"/>
      <c r="UOK9" s="372"/>
      <c r="UOL9" s="372"/>
      <c r="UOM9" s="372"/>
      <c r="UON9" s="372"/>
      <c r="UOO9" s="372"/>
      <c r="UOP9" s="372"/>
      <c r="UOQ9" s="372"/>
      <c r="UOR9" s="372"/>
      <c r="UOS9" s="372"/>
      <c r="UOT9" s="372"/>
      <c r="UOU9" s="372"/>
      <c r="UOV9" s="372"/>
      <c r="UOW9" s="372"/>
      <c r="UOX9" s="372"/>
      <c r="UOY9" s="372"/>
      <c r="UOZ9" s="372"/>
      <c r="UPA9" s="372"/>
      <c r="UPB9" s="372"/>
      <c r="UPC9" s="372"/>
      <c r="UPD9" s="372"/>
      <c r="UPE9" s="372"/>
      <c r="UPF9" s="372"/>
      <c r="UPG9" s="372"/>
      <c r="UPH9" s="372"/>
      <c r="UPI9" s="372"/>
      <c r="UPJ9" s="372"/>
      <c r="UPK9" s="372"/>
      <c r="UPL9" s="372"/>
      <c r="UPM9" s="372"/>
      <c r="UPN9" s="372"/>
      <c r="UPO9" s="372"/>
      <c r="UPP9" s="372"/>
      <c r="UPQ9" s="372"/>
      <c r="UPR9" s="372"/>
      <c r="UPS9" s="372"/>
      <c r="UPT9" s="372"/>
      <c r="UPU9" s="372"/>
      <c r="UPV9" s="372"/>
      <c r="UPW9" s="372"/>
      <c r="UPX9" s="372"/>
      <c r="UPY9" s="372"/>
      <c r="UPZ9" s="372"/>
      <c r="UQA9" s="372"/>
      <c r="UQB9" s="372"/>
      <c r="UQC9" s="372"/>
      <c r="UQD9" s="372"/>
      <c r="UQE9" s="372"/>
      <c r="UQF9" s="372"/>
      <c r="UQG9" s="372"/>
      <c r="UQH9" s="372"/>
      <c r="UQI9" s="372"/>
      <c r="UQJ9" s="372"/>
      <c r="UQK9" s="372"/>
      <c r="UQL9" s="372"/>
      <c r="UQM9" s="372"/>
      <c r="UQN9" s="372"/>
      <c r="UQO9" s="372"/>
      <c r="UQP9" s="372"/>
      <c r="UQQ9" s="372"/>
      <c r="UQR9" s="372"/>
      <c r="UQS9" s="372"/>
      <c r="UQT9" s="372"/>
      <c r="UQU9" s="372"/>
      <c r="UQV9" s="372"/>
      <c r="UQW9" s="372"/>
      <c r="UQX9" s="372"/>
      <c r="UQY9" s="372"/>
      <c r="UQZ9" s="372"/>
      <c r="URA9" s="372"/>
      <c r="URB9" s="372"/>
      <c r="URC9" s="372"/>
      <c r="URD9" s="372"/>
      <c r="URE9" s="372"/>
      <c r="URF9" s="372"/>
      <c r="URG9" s="372"/>
      <c r="URH9" s="372"/>
      <c r="URI9" s="372"/>
      <c r="URJ9" s="372"/>
      <c r="URK9" s="372"/>
      <c r="URL9" s="372"/>
      <c r="URM9" s="372"/>
      <c r="URN9" s="372"/>
      <c r="URO9" s="372"/>
      <c r="URP9" s="372"/>
      <c r="URQ9" s="372"/>
      <c r="URR9" s="372"/>
      <c r="URS9" s="372"/>
      <c r="URT9" s="372"/>
      <c r="URU9" s="372"/>
      <c r="URV9" s="372"/>
      <c r="URW9" s="372"/>
      <c r="URX9" s="372"/>
      <c r="URY9" s="372"/>
      <c r="URZ9" s="372"/>
      <c r="USA9" s="372"/>
      <c r="USB9" s="372"/>
      <c r="USC9" s="372"/>
      <c r="USD9" s="372"/>
      <c r="USE9" s="372"/>
      <c r="USF9" s="372"/>
      <c r="USG9" s="372"/>
      <c r="USH9" s="372"/>
      <c r="USI9" s="372"/>
      <c r="USJ9" s="372"/>
      <c r="USK9" s="372"/>
      <c r="USL9" s="372"/>
      <c r="USM9" s="372"/>
      <c r="USN9" s="372"/>
      <c r="USO9" s="372"/>
      <c r="USP9" s="372"/>
      <c r="USQ9" s="372"/>
      <c r="USR9" s="372"/>
      <c r="USS9" s="372"/>
      <c r="UST9" s="372"/>
      <c r="USU9" s="372"/>
      <c r="USV9" s="372"/>
      <c r="USW9" s="372"/>
      <c r="USX9" s="372"/>
      <c r="USY9" s="372"/>
      <c r="USZ9" s="372"/>
      <c r="UTA9" s="372"/>
      <c r="UTB9" s="372"/>
      <c r="UTC9" s="372"/>
      <c r="UTD9" s="372"/>
      <c r="UTE9" s="372"/>
      <c r="UTF9" s="372"/>
      <c r="UTG9" s="372"/>
      <c r="UTH9" s="372"/>
      <c r="UTI9" s="372"/>
      <c r="UTJ9" s="372"/>
      <c r="UTK9" s="372"/>
      <c r="UTL9" s="372"/>
      <c r="UTM9" s="372"/>
      <c r="UTN9" s="372"/>
      <c r="UTO9" s="372"/>
      <c r="UTP9" s="372"/>
      <c r="UTQ9" s="372"/>
      <c r="UTR9" s="372"/>
      <c r="UTS9" s="372"/>
      <c r="UTT9" s="372"/>
      <c r="UTU9" s="372"/>
      <c r="UTV9" s="372"/>
      <c r="UTW9" s="372"/>
      <c r="UTX9" s="372"/>
      <c r="UTY9" s="372"/>
      <c r="UTZ9" s="372"/>
      <c r="UUA9" s="372"/>
      <c r="UUB9" s="372"/>
      <c r="UUC9" s="372"/>
      <c r="UUD9" s="372"/>
      <c r="UUE9" s="372"/>
      <c r="UUF9" s="372"/>
      <c r="UUG9" s="372"/>
      <c r="UUH9" s="372"/>
      <c r="UUI9" s="372"/>
      <c r="UUJ9" s="372"/>
      <c r="UUK9" s="372"/>
      <c r="UUL9" s="372"/>
      <c r="UUM9" s="372"/>
      <c r="UUN9" s="372"/>
      <c r="UUO9" s="372"/>
      <c r="UUP9" s="372"/>
      <c r="UUQ9" s="372"/>
      <c r="UUR9" s="372"/>
      <c r="UUS9" s="372"/>
      <c r="UUT9" s="372"/>
      <c r="UUU9" s="372"/>
      <c r="UUV9" s="372"/>
      <c r="UUW9" s="372"/>
      <c r="UUX9" s="372"/>
      <c r="UUY9" s="372"/>
      <c r="UUZ9" s="372"/>
      <c r="UVA9" s="372"/>
      <c r="UVB9" s="372"/>
      <c r="UVC9" s="372"/>
      <c r="UVD9" s="372"/>
      <c r="UVE9" s="372"/>
      <c r="UVF9" s="372"/>
      <c r="UVG9" s="372"/>
      <c r="UVH9" s="372"/>
      <c r="UVI9" s="372"/>
      <c r="UVJ9" s="372"/>
      <c r="UVK9" s="372"/>
      <c r="UVL9" s="372"/>
      <c r="UVM9" s="372"/>
      <c r="UVN9" s="372"/>
      <c r="UVO9" s="372"/>
      <c r="UVP9" s="372"/>
      <c r="UVQ9" s="372"/>
      <c r="UVR9" s="372"/>
      <c r="UVS9" s="372"/>
      <c r="UVT9" s="372"/>
      <c r="UVU9" s="372"/>
      <c r="UVV9" s="372"/>
      <c r="UVW9" s="372"/>
      <c r="UVX9" s="372"/>
      <c r="UVY9" s="372"/>
      <c r="UVZ9" s="372"/>
      <c r="UWA9" s="372"/>
      <c r="UWB9" s="372"/>
      <c r="UWC9" s="372"/>
      <c r="UWD9" s="372"/>
      <c r="UWE9" s="372"/>
      <c r="UWF9" s="372"/>
      <c r="UWG9" s="372"/>
      <c r="UWH9" s="372"/>
      <c r="UWI9" s="372"/>
      <c r="UWJ9" s="372"/>
      <c r="UWK9" s="372"/>
      <c r="UWL9" s="372"/>
      <c r="UWM9" s="372"/>
      <c r="UWN9" s="372"/>
      <c r="UWO9" s="372"/>
      <c r="UWP9" s="372"/>
      <c r="UWQ9" s="372"/>
      <c r="UWR9" s="372"/>
      <c r="UWS9" s="372"/>
      <c r="UWT9" s="372"/>
      <c r="UWU9" s="372"/>
      <c r="UWV9" s="372"/>
      <c r="UWW9" s="372"/>
      <c r="UWX9" s="372"/>
      <c r="UWY9" s="372"/>
      <c r="UWZ9" s="372"/>
      <c r="UXA9" s="372"/>
      <c r="UXB9" s="372"/>
      <c r="UXC9" s="372"/>
      <c r="UXD9" s="372"/>
      <c r="UXE9" s="372"/>
      <c r="UXF9" s="372"/>
      <c r="UXG9" s="372"/>
      <c r="UXH9" s="372"/>
      <c r="UXI9" s="372"/>
      <c r="UXJ9" s="372"/>
      <c r="UXK9" s="372"/>
      <c r="UXL9" s="372"/>
      <c r="UXM9" s="372"/>
      <c r="UXN9" s="372"/>
      <c r="UXO9" s="372"/>
      <c r="UXP9" s="372"/>
      <c r="UXQ9" s="372"/>
      <c r="UXR9" s="372"/>
      <c r="UXS9" s="372"/>
      <c r="UXT9" s="372"/>
      <c r="UXU9" s="372"/>
      <c r="UXV9" s="372"/>
      <c r="UXW9" s="372"/>
      <c r="UXX9" s="372"/>
      <c r="UXY9" s="372"/>
      <c r="UXZ9" s="372"/>
      <c r="UYA9" s="372"/>
      <c r="UYB9" s="372"/>
      <c r="UYC9" s="372"/>
      <c r="UYD9" s="372"/>
      <c r="UYE9" s="372"/>
      <c r="UYF9" s="372"/>
      <c r="UYG9" s="372"/>
      <c r="UYH9" s="372"/>
      <c r="UYI9" s="372"/>
      <c r="UYJ9" s="372"/>
      <c r="UYK9" s="372"/>
      <c r="UYL9" s="372"/>
      <c r="UYM9" s="372"/>
      <c r="UYN9" s="372"/>
      <c r="UYO9" s="372"/>
      <c r="UYP9" s="372"/>
      <c r="UYQ9" s="372"/>
      <c r="UYR9" s="372"/>
      <c r="UYS9" s="372"/>
      <c r="UYT9" s="372"/>
      <c r="UYU9" s="372"/>
      <c r="UYV9" s="372"/>
      <c r="UYW9" s="372"/>
      <c r="UYX9" s="372"/>
      <c r="UYY9" s="372"/>
      <c r="UYZ9" s="372"/>
      <c r="UZA9" s="372"/>
      <c r="UZB9" s="372"/>
      <c r="UZC9" s="372"/>
      <c r="UZD9" s="372"/>
      <c r="UZE9" s="372"/>
      <c r="UZF9" s="372"/>
      <c r="UZG9" s="372"/>
      <c r="UZH9" s="372"/>
      <c r="UZI9" s="372"/>
      <c r="UZJ9" s="372"/>
      <c r="UZK9" s="372"/>
      <c r="UZL9" s="372"/>
      <c r="UZM9" s="372"/>
      <c r="UZN9" s="372"/>
      <c r="UZO9" s="372"/>
      <c r="UZP9" s="372"/>
      <c r="UZQ9" s="372"/>
      <c r="UZR9" s="372"/>
      <c r="UZS9" s="372"/>
      <c r="UZT9" s="372"/>
      <c r="UZU9" s="372"/>
      <c r="UZV9" s="372"/>
      <c r="UZW9" s="372"/>
      <c r="UZX9" s="372"/>
      <c r="UZY9" s="372"/>
      <c r="UZZ9" s="372"/>
      <c r="VAA9" s="372"/>
      <c r="VAB9" s="372"/>
      <c r="VAC9" s="372"/>
      <c r="VAD9" s="372"/>
      <c r="VAE9" s="372"/>
      <c r="VAF9" s="372"/>
      <c r="VAG9" s="372"/>
      <c r="VAH9" s="372"/>
      <c r="VAI9" s="372"/>
      <c r="VAJ9" s="372"/>
      <c r="VAK9" s="372"/>
      <c r="VAL9" s="372"/>
      <c r="VAM9" s="372"/>
      <c r="VAN9" s="372"/>
      <c r="VAO9" s="372"/>
      <c r="VAP9" s="372"/>
      <c r="VAQ9" s="372"/>
      <c r="VAR9" s="372"/>
      <c r="VAS9" s="372"/>
      <c r="VAT9" s="372"/>
      <c r="VAU9" s="372"/>
      <c r="VAV9" s="372"/>
      <c r="VAW9" s="372"/>
      <c r="VAX9" s="372"/>
      <c r="VAY9" s="372"/>
      <c r="VAZ9" s="372"/>
      <c r="VBA9" s="372"/>
      <c r="VBB9" s="372"/>
      <c r="VBC9" s="372"/>
      <c r="VBD9" s="372"/>
      <c r="VBE9" s="372"/>
      <c r="VBF9" s="372"/>
      <c r="VBG9" s="372"/>
      <c r="VBH9" s="372"/>
      <c r="VBI9" s="372"/>
      <c r="VBJ9" s="372"/>
      <c r="VBK9" s="372"/>
      <c r="VBL9" s="372"/>
      <c r="VBM9" s="372"/>
      <c r="VBN9" s="372"/>
      <c r="VBO9" s="372"/>
      <c r="VBP9" s="372"/>
      <c r="VBQ9" s="372"/>
      <c r="VBR9" s="372"/>
      <c r="VBS9" s="372"/>
      <c r="VBT9" s="372"/>
      <c r="VBU9" s="372"/>
      <c r="VBV9" s="372"/>
      <c r="VBW9" s="372"/>
      <c r="VBX9" s="372"/>
      <c r="VBY9" s="372"/>
      <c r="VBZ9" s="372"/>
      <c r="VCA9" s="372"/>
      <c r="VCB9" s="372"/>
      <c r="VCC9" s="372"/>
      <c r="VCD9" s="372"/>
      <c r="VCE9" s="372"/>
      <c r="VCF9" s="372"/>
      <c r="VCG9" s="372"/>
      <c r="VCH9" s="372"/>
      <c r="VCI9" s="372"/>
      <c r="VCJ9" s="372"/>
      <c r="VCK9" s="372"/>
      <c r="VCL9" s="372"/>
      <c r="VCM9" s="372"/>
      <c r="VCN9" s="372"/>
      <c r="VCO9" s="372"/>
      <c r="VCP9" s="372"/>
      <c r="VCQ9" s="372"/>
      <c r="VCR9" s="372"/>
      <c r="VCS9" s="372"/>
      <c r="VCT9" s="372"/>
      <c r="VCU9" s="372"/>
      <c r="VCV9" s="372"/>
      <c r="VCW9" s="372"/>
      <c r="VCX9" s="372"/>
      <c r="VCY9" s="372"/>
      <c r="VCZ9" s="372"/>
      <c r="VDA9" s="372"/>
      <c r="VDB9" s="372"/>
      <c r="VDC9" s="372"/>
      <c r="VDD9" s="372"/>
      <c r="VDE9" s="372"/>
      <c r="VDF9" s="372"/>
      <c r="VDG9" s="372"/>
      <c r="VDH9" s="372"/>
      <c r="VDI9" s="372"/>
      <c r="VDJ9" s="372"/>
      <c r="VDK9" s="372"/>
      <c r="VDL9" s="372"/>
      <c r="VDM9" s="372"/>
      <c r="VDN9" s="372"/>
      <c r="VDO9" s="372"/>
      <c r="VDP9" s="372"/>
      <c r="VDQ9" s="372"/>
      <c r="VDR9" s="372"/>
      <c r="VDS9" s="372"/>
      <c r="VDT9" s="372"/>
      <c r="VDU9" s="372"/>
      <c r="VDV9" s="372"/>
      <c r="VDW9" s="372"/>
      <c r="VDX9" s="372"/>
      <c r="VDY9" s="372"/>
      <c r="VDZ9" s="372"/>
      <c r="VEA9" s="372"/>
      <c r="VEB9" s="372"/>
      <c r="VEC9" s="372"/>
      <c r="VED9" s="372"/>
      <c r="VEE9" s="372"/>
      <c r="VEF9" s="372"/>
      <c r="VEG9" s="372"/>
      <c r="VEH9" s="372"/>
      <c r="VEI9" s="372"/>
      <c r="VEJ9" s="372"/>
      <c r="VEK9" s="372"/>
      <c r="VEL9" s="372"/>
      <c r="VEM9" s="372"/>
      <c r="VEN9" s="372"/>
      <c r="VEO9" s="372"/>
      <c r="VEP9" s="372"/>
      <c r="VEQ9" s="372"/>
      <c r="VER9" s="372"/>
      <c r="VES9" s="372"/>
      <c r="VET9" s="372"/>
      <c r="VEU9" s="372"/>
      <c r="VEV9" s="372"/>
      <c r="VEW9" s="372"/>
      <c r="VEX9" s="372"/>
      <c r="VEY9" s="372"/>
      <c r="VEZ9" s="372"/>
      <c r="VFA9" s="372"/>
      <c r="VFB9" s="372"/>
      <c r="VFC9" s="372"/>
      <c r="VFD9" s="372"/>
      <c r="VFE9" s="372"/>
      <c r="VFF9" s="372"/>
      <c r="VFG9" s="372"/>
      <c r="VFH9" s="372"/>
      <c r="VFI9" s="372"/>
      <c r="VFJ9" s="372"/>
      <c r="VFK9" s="372"/>
      <c r="VFL9" s="372"/>
      <c r="VFM9" s="372"/>
      <c r="VFN9" s="372"/>
      <c r="VFO9" s="372"/>
      <c r="VFP9" s="372"/>
      <c r="VFQ9" s="372"/>
      <c r="VFR9" s="372"/>
      <c r="VFS9" s="372"/>
      <c r="VFT9" s="372"/>
      <c r="VFU9" s="372"/>
      <c r="VFV9" s="372"/>
      <c r="VFW9" s="372"/>
      <c r="VFX9" s="372"/>
      <c r="VFY9" s="372"/>
      <c r="VFZ9" s="372"/>
      <c r="VGA9" s="372"/>
      <c r="VGB9" s="372"/>
      <c r="VGC9" s="372"/>
      <c r="VGD9" s="372"/>
      <c r="VGE9" s="372"/>
      <c r="VGF9" s="372"/>
      <c r="VGG9" s="372"/>
      <c r="VGH9" s="372"/>
      <c r="VGI9" s="372"/>
      <c r="VGJ9" s="372"/>
      <c r="VGK9" s="372"/>
      <c r="VGL9" s="372"/>
      <c r="VGM9" s="372"/>
      <c r="VGN9" s="372"/>
      <c r="VGO9" s="372"/>
      <c r="VGP9" s="372"/>
      <c r="VGQ9" s="372"/>
      <c r="VGR9" s="372"/>
      <c r="VGS9" s="372"/>
      <c r="VGT9" s="372"/>
      <c r="VGU9" s="372"/>
      <c r="VGV9" s="372"/>
      <c r="VGW9" s="372"/>
      <c r="VGX9" s="372"/>
      <c r="VGY9" s="372"/>
      <c r="VGZ9" s="372"/>
      <c r="VHA9" s="372"/>
      <c r="VHB9" s="372"/>
      <c r="VHC9" s="372"/>
      <c r="VHD9" s="372"/>
      <c r="VHE9" s="372"/>
      <c r="VHF9" s="372"/>
      <c r="VHG9" s="372"/>
      <c r="VHH9" s="372"/>
      <c r="VHI9" s="372"/>
      <c r="VHJ9" s="372"/>
      <c r="VHK9" s="372"/>
      <c r="VHL9" s="372"/>
      <c r="VHM9" s="372"/>
      <c r="VHN9" s="372"/>
      <c r="VHO9" s="372"/>
      <c r="VHP9" s="372"/>
      <c r="VHQ9" s="372"/>
      <c r="VHR9" s="372"/>
      <c r="VHS9" s="372"/>
      <c r="VHT9" s="372"/>
      <c r="VHU9" s="372"/>
      <c r="VHV9" s="372"/>
      <c r="VHW9" s="372"/>
      <c r="VHX9" s="372"/>
      <c r="VHY9" s="372"/>
      <c r="VHZ9" s="372"/>
      <c r="VIA9" s="372"/>
      <c r="VIB9" s="372"/>
      <c r="VIC9" s="372"/>
      <c r="VID9" s="372"/>
      <c r="VIE9" s="372"/>
      <c r="VIF9" s="372"/>
      <c r="VIG9" s="372"/>
      <c r="VIH9" s="372"/>
      <c r="VII9" s="372"/>
      <c r="VIJ9" s="372"/>
      <c r="VIK9" s="372"/>
      <c r="VIL9" s="372"/>
      <c r="VIM9" s="372"/>
      <c r="VIN9" s="372"/>
      <c r="VIO9" s="372"/>
      <c r="VIP9" s="372"/>
      <c r="VIQ9" s="372"/>
      <c r="VIR9" s="372"/>
      <c r="VIS9" s="372"/>
      <c r="VIT9" s="372"/>
      <c r="VIU9" s="372"/>
      <c r="VIV9" s="372"/>
      <c r="VIW9" s="372"/>
      <c r="VIX9" s="372"/>
      <c r="VIY9" s="372"/>
      <c r="VIZ9" s="372"/>
      <c r="VJA9" s="372"/>
      <c r="VJB9" s="372"/>
      <c r="VJC9" s="372"/>
      <c r="VJD9" s="372"/>
      <c r="VJE9" s="372"/>
      <c r="VJF9" s="372"/>
      <c r="VJG9" s="372"/>
      <c r="VJH9" s="372"/>
      <c r="VJI9" s="372"/>
      <c r="VJJ9" s="372"/>
      <c r="VJK9" s="372"/>
      <c r="VJL9" s="372"/>
      <c r="VJM9" s="372"/>
      <c r="VJN9" s="372"/>
      <c r="VJO9" s="372"/>
      <c r="VJP9" s="372"/>
      <c r="VJQ9" s="372"/>
      <c r="VJR9" s="372"/>
      <c r="VJS9" s="372"/>
      <c r="VJT9" s="372"/>
      <c r="VJU9" s="372"/>
      <c r="VJV9" s="372"/>
      <c r="VJW9" s="372"/>
      <c r="VJX9" s="372"/>
      <c r="VJY9" s="372"/>
      <c r="VJZ9" s="372"/>
      <c r="VKA9" s="372"/>
      <c r="VKB9" s="372"/>
      <c r="VKC9" s="372"/>
      <c r="VKD9" s="372"/>
      <c r="VKE9" s="372"/>
      <c r="VKF9" s="372"/>
      <c r="VKG9" s="372"/>
      <c r="VKH9" s="372"/>
      <c r="VKI9" s="372"/>
      <c r="VKJ9" s="372"/>
      <c r="VKK9" s="372"/>
      <c r="VKL9" s="372"/>
      <c r="VKM9" s="372"/>
      <c r="VKN9" s="372"/>
      <c r="VKO9" s="372"/>
      <c r="VKP9" s="372"/>
      <c r="VKQ9" s="372"/>
      <c r="VKR9" s="372"/>
      <c r="VKS9" s="372"/>
      <c r="VKT9" s="372"/>
      <c r="VKU9" s="372"/>
      <c r="VKV9" s="372"/>
      <c r="VKW9" s="372"/>
      <c r="VKX9" s="372"/>
      <c r="VKY9" s="372"/>
      <c r="VKZ9" s="372"/>
      <c r="VLA9" s="372"/>
      <c r="VLB9" s="372"/>
      <c r="VLC9" s="372"/>
      <c r="VLD9" s="372"/>
      <c r="VLE9" s="372"/>
      <c r="VLF9" s="372"/>
      <c r="VLG9" s="372"/>
      <c r="VLH9" s="372"/>
      <c r="VLI9" s="372"/>
      <c r="VLJ9" s="372"/>
      <c r="VLK9" s="372"/>
      <c r="VLL9" s="372"/>
      <c r="VLM9" s="372"/>
      <c r="VLN9" s="372"/>
      <c r="VLO9" s="372"/>
      <c r="VLP9" s="372"/>
      <c r="VLQ9" s="372"/>
      <c r="VLR9" s="372"/>
      <c r="VLS9" s="372"/>
      <c r="VLT9" s="372"/>
      <c r="VLU9" s="372"/>
      <c r="VLV9" s="372"/>
      <c r="VLW9" s="372"/>
      <c r="VLX9" s="372"/>
      <c r="VLY9" s="372"/>
      <c r="VLZ9" s="372"/>
      <c r="VMA9" s="372"/>
      <c r="VMB9" s="372"/>
      <c r="VMC9" s="372"/>
      <c r="VMD9" s="372"/>
      <c r="VME9" s="372"/>
      <c r="VMF9" s="372"/>
      <c r="VMG9" s="372"/>
      <c r="VMH9" s="372"/>
      <c r="VMI9" s="372"/>
      <c r="VMJ9" s="372"/>
      <c r="VMK9" s="372"/>
      <c r="VML9" s="372"/>
      <c r="VMM9" s="372"/>
      <c r="VMN9" s="372"/>
      <c r="VMO9" s="372"/>
      <c r="VMP9" s="372"/>
      <c r="VMQ9" s="372"/>
      <c r="VMR9" s="372"/>
      <c r="VMS9" s="372"/>
      <c r="VMT9" s="372"/>
      <c r="VMU9" s="372"/>
      <c r="VMV9" s="372"/>
      <c r="VMW9" s="372"/>
      <c r="VMX9" s="372"/>
      <c r="VMY9" s="372"/>
      <c r="VMZ9" s="372"/>
      <c r="VNA9" s="372"/>
      <c r="VNB9" s="372"/>
      <c r="VNC9" s="372"/>
      <c r="VND9" s="372"/>
      <c r="VNE9" s="372"/>
      <c r="VNF9" s="372"/>
      <c r="VNG9" s="372"/>
      <c r="VNH9" s="372"/>
      <c r="VNI9" s="372"/>
      <c r="VNJ9" s="372"/>
      <c r="VNK9" s="372"/>
      <c r="VNL9" s="372"/>
      <c r="VNM9" s="372"/>
      <c r="VNN9" s="372"/>
      <c r="VNO9" s="372"/>
      <c r="VNP9" s="372"/>
      <c r="VNQ9" s="372"/>
      <c r="VNR9" s="372"/>
      <c r="VNS9" s="372"/>
      <c r="VNT9" s="372"/>
      <c r="VNU9" s="372"/>
      <c r="VNV9" s="372"/>
      <c r="VNW9" s="372"/>
      <c r="VNX9" s="372"/>
      <c r="VNY9" s="372"/>
      <c r="VNZ9" s="372"/>
      <c r="VOA9" s="372"/>
      <c r="VOB9" s="372"/>
      <c r="VOC9" s="372"/>
      <c r="VOD9" s="372"/>
      <c r="VOE9" s="372"/>
      <c r="VOF9" s="372"/>
      <c r="VOG9" s="372"/>
      <c r="VOH9" s="372"/>
      <c r="VOI9" s="372"/>
      <c r="VOJ9" s="372"/>
      <c r="VOK9" s="372"/>
      <c r="VOL9" s="372"/>
      <c r="VOM9" s="372"/>
      <c r="VON9" s="372"/>
      <c r="VOO9" s="372"/>
      <c r="VOP9" s="372"/>
      <c r="VOQ9" s="372"/>
      <c r="VOR9" s="372"/>
      <c r="VOS9" s="372"/>
      <c r="VOT9" s="372"/>
      <c r="VOU9" s="372"/>
      <c r="VOV9" s="372"/>
      <c r="VOW9" s="372"/>
      <c r="VOX9" s="372"/>
      <c r="VOY9" s="372"/>
      <c r="VOZ9" s="372"/>
      <c r="VPA9" s="372"/>
      <c r="VPB9" s="372"/>
      <c r="VPC9" s="372"/>
      <c r="VPD9" s="372"/>
      <c r="VPE9" s="372"/>
      <c r="VPF9" s="372"/>
      <c r="VPG9" s="372"/>
      <c r="VPH9" s="372"/>
      <c r="VPI9" s="372"/>
      <c r="VPJ9" s="372"/>
      <c r="VPK9" s="372"/>
      <c r="VPL9" s="372"/>
      <c r="VPM9" s="372"/>
      <c r="VPN9" s="372"/>
      <c r="VPO9" s="372"/>
      <c r="VPP9" s="372"/>
      <c r="VPQ9" s="372"/>
      <c r="VPR9" s="372"/>
      <c r="VPS9" s="372"/>
      <c r="VPT9" s="372"/>
      <c r="VPU9" s="372"/>
      <c r="VPV9" s="372"/>
      <c r="VPW9" s="372"/>
      <c r="VPX9" s="372"/>
      <c r="VPY9" s="372"/>
      <c r="VPZ9" s="372"/>
      <c r="VQA9" s="372"/>
      <c r="VQB9" s="372"/>
      <c r="VQC9" s="372"/>
      <c r="VQD9" s="372"/>
      <c r="VQE9" s="372"/>
      <c r="VQF9" s="372"/>
      <c r="VQG9" s="372"/>
      <c r="VQH9" s="372"/>
      <c r="VQI9" s="372"/>
      <c r="VQJ9" s="372"/>
      <c r="VQK9" s="372"/>
      <c r="VQL9" s="372"/>
      <c r="VQM9" s="372"/>
      <c r="VQN9" s="372"/>
      <c r="VQO9" s="372"/>
      <c r="VQP9" s="372"/>
      <c r="VQQ9" s="372"/>
      <c r="VQR9" s="372"/>
      <c r="VQS9" s="372"/>
      <c r="VQT9" s="372"/>
      <c r="VQU9" s="372"/>
      <c r="VQV9" s="372"/>
      <c r="VQW9" s="372"/>
      <c r="VQX9" s="372"/>
      <c r="VQY9" s="372"/>
      <c r="VQZ9" s="372"/>
      <c r="VRA9" s="372"/>
      <c r="VRB9" s="372"/>
      <c r="VRC9" s="372"/>
      <c r="VRD9" s="372"/>
      <c r="VRE9" s="372"/>
      <c r="VRF9" s="372"/>
      <c r="VRG9" s="372"/>
      <c r="VRH9" s="372"/>
      <c r="VRI9" s="372"/>
      <c r="VRJ9" s="372"/>
      <c r="VRK9" s="372"/>
      <c r="VRL9" s="372"/>
      <c r="VRM9" s="372"/>
      <c r="VRN9" s="372"/>
      <c r="VRO9" s="372"/>
      <c r="VRP9" s="372"/>
      <c r="VRQ9" s="372"/>
      <c r="VRR9" s="372"/>
      <c r="VRS9" s="372"/>
      <c r="VRT9" s="372"/>
      <c r="VRU9" s="372"/>
      <c r="VRV9" s="372"/>
      <c r="VRW9" s="372"/>
      <c r="VRX9" s="372"/>
      <c r="VRY9" s="372"/>
      <c r="VRZ9" s="372"/>
      <c r="VSA9" s="372"/>
      <c r="VSB9" s="372"/>
      <c r="VSC9" s="372"/>
      <c r="VSD9" s="372"/>
      <c r="VSE9" s="372"/>
      <c r="VSF9" s="372"/>
      <c r="VSG9" s="372"/>
      <c r="VSH9" s="372"/>
      <c r="VSI9" s="372"/>
      <c r="VSJ9" s="372"/>
      <c r="VSK9" s="372"/>
      <c r="VSL9" s="372"/>
      <c r="VSM9" s="372"/>
      <c r="VSN9" s="372"/>
      <c r="VSO9" s="372"/>
      <c r="VSP9" s="372"/>
      <c r="VSQ9" s="372"/>
      <c r="VSR9" s="372"/>
      <c r="VSS9" s="372"/>
      <c r="VST9" s="372"/>
      <c r="VSU9" s="372"/>
      <c r="VSV9" s="372"/>
      <c r="VSW9" s="372"/>
      <c r="VSX9" s="372"/>
      <c r="VSY9" s="372"/>
      <c r="VSZ9" s="372"/>
      <c r="VTA9" s="372"/>
      <c r="VTB9" s="372"/>
      <c r="VTC9" s="372"/>
      <c r="VTD9" s="372"/>
      <c r="VTE9" s="372"/>
      <c r="VTF9" s="372"/>
      <c r="VTG9" s="372"/>
      <c r="VTH9" s="372"/>
      <c r="VTI9" s="372"/>
      <c r="VTJ9" s="372"/>
      <c r="VTK9" s="372"/>
      <c r="VTL9" s="372"/>
      <c r="VTM9" s="372"/>
      <c r="VTN9" s="372"/>
      <c r="VTO9" s="372"/>
      <c r="VTP9" s="372"/>
      <c r="VTQ9" s="372"/>
      <c r="VTR9" s="372"/>
      <c r="VTS9" s="372"/>
      <c r="VTT9" s="372"/>
      <c r="VTU9" s="372"/>
      <c r="VTV9" s="372"/>
      <c r="VTW9" s="372"/>
      <c r="VTX9" s="372"/>
      <c r="VTY9" s="372"/>
      <c r="VTZ9" s="372"/>
      <c r="VUA9" s="372"/>
      <c r="VUB9" s="372"/>
      <c r="VUC9" s="372"/>
      <c r="VUD9" s="372"/>
      <c r="VUE9" s="372"/>
      <c r="VUF9" s="372"/>
      <c r="VUG9" s="372"/>
      <c r="VUH9" s="372"/>
      <c r="VUI9" s="372"/>
      <c r="VUJ9" s="372"/>
      <c r="VUK9" s="372"/>
      <c r="VUL9" s="372"/>
      <c r="VUM9" s="372"/>
      <c r="VUN9" s="372"/>
      <c r="VUO9" s="372"/>
      <c r="VUP9" s="372"/>
      <c r="VUQ9" s="372"/>
      <c r="VUR9" s="372"/>
      <c r="VUS9" s="372"/>
      <c r="VUT9" s="372"/>
      <c r="VUU9" s="372"/>
      <c r="VUV9" s="372"/>
      <c r="VUW9" s="372"/>
      <c r="VUX9" s="372"/>
      <c r="VUY9" s="372"/>
      <c r="VUZ9" s="372"/>
      <c r="VVA9" s="372"/>
      <c r="VVB9" s="372"/>
      <c r="VVC9" s="372"/>
      <c r="VVD9" s="372"/>
      <c r="VVE9" s="372"/>
      <c r="VVF9" s="372"/>
      <c r="VVG9" s="372"/>
      <c r="VVH9" s="372"/>
      <c r="VVI9" s="372"/>
      <c r="VVJ9" s="372"/>
      <c r="VVK9" s="372"/>
      <c r="VVL9" s="372"/>
      <c r="VVM9" s="372"/>
      <c r="VVN9" s="372"/>
      <c r="VVO9" s="372"/>
      <c r="VVP9" s="372"/>
      <c r="VVQ9" s="372"/>
      <c r="VVR9" s="372"/>
      <c r="VVS9" s="372"/>
      <c r="VVT9" s="372"/>
      <c r="VVU9" s="372"/>
      <c r="VVV9" s="372"/>
      <c r="VVW9" s="372"/>
      <c r="VVX9" s="372"/>
      <c r="VVY9" s="372"/>
      <c r="VVZ9" s="372"/>
      <c r="VWA9" s="372"/>
      <c r="VWB9" s="372"/>
      <c r="VWC9" s="372"/>
      <c r="VWD9" s="372"/>
      <c r="VWE9" s="372"/>
      <c r="VWF9" s="372"/>
      <c r="VWG9" s="372"/>
      <c r="VWH9" s="372"/>
      <c r="VWI9" s="372"/>
      <c r="VWJ9" s="372"/>
      <c r="VWK9" s="372"/>
      <c r="VWL9" s="372"/>
      <c r="VWM9" s="372"/>
      <c r="VWN9" s="372"/>
      <c r="VWO9" s="372"/>
      <c r="VWP9" s="372"/>
      <c r="VWQ9" s="372"/>
      <c r="VWR9" s="372"/>
      <c r="VWS9" s="372"/>
      <c r="VWT9" s="372"/>
      <c r="VWU9" s="372"/>
      <c r="VWV9" s="372"/>
      <c r="VWW9" s="372"/>
      <c r="VWX9" s="372"/>
      <c r="VWY9" s="372"/>
      <c r="VWZ9" s="372"/>
      <c r="VXA9" s="372"/>
      <c r="VXB9" s="372"/>
      <c r="VXC9" s="372"/>
      <c r="VXD9" s="372"/>
      <c r="VXE9" s="372"/>
      <c r="VXF9" s="372"/>
      <c r="VXG9" s="372"/>
      <c r="VXH9" s="372"/>
      <c r="VXI9" s="372"/>
      <c r="VXJ9" s="372"/>
      <c r="VXK9" s="372"/>
      <c r="VXL9" s="372"/>
      <c r="VXM9" s="372"/>
      <c r="VXN9" s="372"/>
      <c r="VXO9" s="372"/>
      <c r="VXP9" s="372"/>
      <c r="VXQ9" s="372"/>
      <c r="VXR9" s="372"/>
      <c r="VXS9" s="372"/>
      <c r="VXT9" s="372"/>
      <c r="VXU9" s="372"/>
      <c r="VXV9" s="372"/>
      <c r="VXW9" s="372"/>
      <c r="VXX9" s="372"/>
      <c r="VXY9" s="372"/>
      <c r="VXZ9" s="372"/>
      <c r="VYA9" s="372"/>
      <c r="VYB9" s="372"/>
      <c r="VYC9" s="372"/>
      <c r="VYD9" s="372"/>
      <c r="VYE9" s="372"/>
      <c r="VYF9" s="372"/>
      <c r="VYG9" s="372"/>
      <c r="VYH9" s="372"/>
      <c r="VYI9" s="372"/>
      <c r="VYJ9" s="372"/>
      <c r="VYK9" s="372"/>
      <c r="VYL9" s="372"/>
      <c r="VYM9" s="372"/>
      <c r="VYN9" s="372"/>
      <c r="VYO9" s="372"/>
      <c r="VYP9" s="372"/>
      <c r="VYQ9" s="372"/>
      <c r="VYR9" s="372"/>
      <c r="VYS9" s="372"/>
      <c r="VYT9" s="372"/>
      <c r="VYU9" s="372"/>
      <c r="VYV9" s="372"/>
      <c r="VYW9" s="372"/>
      <c r="VYX9" s="372"/>
      <c r="VYY9" s="372"/>
      <c r="VYZ9" s="372"/>
      <c r="VZA9" s="372"/>
      <c r="VZB9" s="372"/>
      <c r="VZC9" s="372"/>
      <c r="VZD9" s="372"/>
      <c r="VZE9" s="372"/>
      <c r="VZF9" s="372"/>
      <c r="VZG9" s="372"/>
      <c r="VZH9" s="372"/>
      <c r="VZI9" s="372"/>
      <c r="VZJ9" s="372"/>
      <c r="VZK9" s="372"/>
      <c r="VZL9" s="372"/>
      <c r="VZM9" s="372"/>
      <c r="VZN9" s="372"/>
      <c r="VZO9" s="372"/>
      <c r="VZP9" s="372"/>
      <c r="VZQ9" s="372"/>
      <c r="VZR9" s="372"/>
      <c r="VZS9" s="372"/>
      <c r="VZT9" s="372"/>
      <c r="VZU9" s="372"/>
      <c r="VZV9" s="372"/>
      <c r="VZW9" s="372"/>
      <c r="VZX9" s="372"/>
      <c r="VZY9" s="372"/>
      <c r="VZZ9" s="372"/>
      <c r="WAA9" s="372"/>
      <c r="WAB9" s="372"/>
      <c r="WAC9" s="372"/>
      <c r="WAD9" s="372"/>
      <c r="WAE9" s="372"/>
      <c r="WAF9" s="372"/>
      <c r="WAG9" s="372"/>
      <c r="WAH9" s="372"/>
      <c r="WAI9" s="372"/>
      <c r="WAJ9" s="372"/>
      <c r="WAK9" s="372"/>
      <c r="WAL9" s="372"/>
      <c r="WAM9" s="372"/>
      <c r="WAN9" s="372"/>
      <c r="WAO9" s="372"/>
      <c r="WAP9" s="372"/>
      <c r="WAQ9" s="372"/>
      <c r="WAR9" s="372"/>
      <c r="WAS9" s="372"/>
      <c r="WAT9" s="372"/>
      <c r="WAU9" s="372"/>
      <c r="WAV9" s="372"/>
      <c r="WAW9" s="372"/>
      <c r="WAX9" s="372"/>
      <c r="WAY9" s="372"/>
      <c r="WAZ9" s="372"/>
      <c r="WBA9" s="372"/>
      <c r="WBB9" s="372"/>
      <c r="WBC9" s="372"/>
      <c r="WBD9" s="372"/>
      <c r="WBE9" s="372"/>
      <c r="WBF9" s="372"/>
      <c r="WBG9" s="372"/>
      <c r="WBH9" s="372"/>
      <c r="WBI9" s="372"/>
      <c r="WBJ9" s="372"/>
      <c r="WBK9" s="372"/>
      <c r="WBL9" s="372"/>
      <c r="WBM9" s="372"/>
      <c r="WBN9" s="372"/>
      <c r="WBO9" s="372"/>
      <c r="WBP9" s="372"/>
      <c r="WBQ9" s="372"/>
      <c r="WBR9" s="372"/>
      <c r="WBS9" s="372"/>
      <c r="WBT9" s="372"/>
      <c r="WBU9" s="372"/>
      <c r="WBV9" s="372"/>
      <c r="WBW9" s="372"/>
      <c r="WBX9" s="372"/>
      <c r="WBY9" s="372"/>
      <c r="WBZ9" s="372"/>
      <c r="WCA9" s="372"/>
      <c r="WCB9" s="372"/>
      <c r="WCC9" s="372"/>
      <c r="WCD9" s="372"/>
      <c r="WCE9" s="372"/>
      <c r="WCF9" s="372"/>
      <c r="WCG9" s="372"/>
      <c r="WCH9" s="372"/>
      <c r="WCI9" s="372"/>
      <c r="WCJ9" s="372"/>
      <c r="WCK9" s="372"/>
      <c r="WCL9" s="372"/>
      <c r="WCM9" s="372"/>
      <c r="WCN9" s="372"/>
      <c r="WCO9" s="372"/>
      <c r="WCP9" s="372"/>
      <c r="WCQ9" s="372"/>
      <c r="WCR9" s="372"/>
      <c r="WCS9" s="372"/>
      <c r="WCT9" s="372"/>
      <c r="WCU9" s="372"/>
      <c r="WCV9" s="372"/>
      <c r="WCW9" s="372"/>
      <c r="WCX9" s="372"/>
      <c r="WCY9" s="372"/>
      <c r="WCZ9" s="372"/>
      <c r="WDA9" s="372"/>
      <c r="WDB9" s="372"/>
      <c r="WDC9" s="372"/>
      <c r="WDD9" s="372"/>
      <c r="WDE9" s="372"/>
      <c r="WDF9" s="372"/>
      <c r="WDG9" s="372"/>
      <c r="WDH9" s="372"/>
      <c r="WDI9" s="372"/>
      <c r="WDJ9" s="372"/>
      <c r="WDK9" s="372"/>
      <c r="WDL9" s="372"/>
      <c r="WDM9" s="372"/>
      <c r="WDN9" s="372"/>
      <c r="WDO9" s="372"/>
      <c r="WDP9" s="372"/>
      <c r="WDQ9" s="372"/>
      <c r="WDR9" s="372"/>
      <c r="WDS9" s="372"/>
      <c r="WDT9" s="372"/>
      <c r="WDU9" s="372"/>
      <c r="WDV9" s="372"/>
      <c r="WDW9" s="372"/>
      <c r="WDX9" s="372"/>
      <c r="WDY9" s="372"/>
      <c r="WDZ9" s="372"/>
      <c r="WEA9" s="372"/>
      <c r="WEB9" s="372"/>
      <c r="WEC9" s="372"/>
      <c r="WED9" s="372"/>
      <c r="WEE9" s="372"/>
      <c r="WEF9" s="372"/>
      <c r="WEG9" s="372"/>
      <c r="WEH9" s="372"/>
      <c r="WEI9" s="372"/>
      <c r="WEJ9" s="372"/>
      <c r="WEK9" s="372"/>
      <c r="WEL9" s="372"/>
      <c r="WEM9" s="372"/>
      <c r="WEN9" s="372"/>
      <c r="WEO9" s="372"/>
      <c r="WEP9" s="372"/>
      <c r="WEQ9" s="372"/>
      <c r="WER9" s="372"/>
      <c r="WES9" s="372"/>
      <c r="WET9" s="372"/>
      <c r="WEU9" s="372"/>
      <c r="WEV9" s="372"/>
      <c r="WEW9" s="372"/>
      <c r="WEX9" s="372"/>
      <c r="WEY9" s="372"/>
      <c r="WEZ9" s="372"/>
      <c r="WFA9" s="372"/>
      <c r="WFB9" s="372"/>
      <c r="WFC9" s="372"/>
      <c r="WFD9" s="372"/>
      <c r="WFE9" s="372"/>
      <c r="WFF9" s="372"/>
      <c r="WFG9" s="372"/>
      <c r="WFH9" s="372"/>
      <c r="WFI9" s="372"/>
      <c r="WFJ9" s="372"/>
      <c r="WFK9" s="372"/>
      <c r="WFL9" s="372"/>
      <c r="WFM9" s="372"/>
      <c r="WFN9" s="372"/>
      <c r="WFO9" s="372"/>
      <c r="WFP9" s="372"/>
      <c r="WFQ9" s="372"/>
      <c r="WFR9" s="372"/>
      <c r="WFS9" s="372"/>
      <c r="WFT9" s="372"/>
      <c r="WFU9" s="372"/>
      <c r="WFV9" s="372"/>
      <c r="WFW9" s="372"/>
      <c r="WFX9" s="372"/>
      <c r="WFY9" s="372"/>
      <c r="WFZ9" s="372"/>
      <c r="WGA9" s="372"/>
      <c r="WGB9" s="372"/>
      <c r="WGC9" s="372"/>
      <c r="WGD9" s="372"/>
      <c r="WGE9" s="372"/>
      <c r="WGF9" s="372"/>
      <c r="WGG9" s="372"/>
      <c r="WGH9" s="372"/>
      <c r="WGI9" s="372"/>
      <c r="WGJ9" s="372"/>
      <c r="WGK9" s="372"/>
      <c r="WGL9" s="372"/>
      <c r="WGM9" s="372"/>
      <c r="WGN9" s="372"/>
      <c r="WGO9" s="372"/>
      <c r="WGP9" s="372"/>
      <c r="WGQ9" s="372"/>
      <c r="WGR9" s="372"/>
      <c r="WGS9" s="372"/>
      <c r="WGT9" s="372"/>
      <c r="WGU9" s="372"/>
      <c r="WGV9" s="372"/>
      <c r="WGW9" s="372"/>
      <c r="WGX9" s="372"/>
      <c r="WGY9" s="372"/>
      <c r="WGZ9" s="372"/>
      <c r="WHA9" s="372"/>
      <c r="WHB9" s="372"/>
      <c r="WHC9" s="372"/>
      <c r="WHD9" s="372"/>
      <c r="WHE9" s="372"/>
      <c r="WHF9" s="372"/>
      <c r="WHG9" s="372"/>
      <c r="WHH9" s="372"/>
      <c r="WHI9" s="372"/>
      <c r="WHJ9" s="372"/>
      <c r="WHK9" s="372"/>
      <c r="WHL9" s="372"/>
      <c r="WHM9" s="372"/>
      <c r="WHN9" s="372"/>
      <c r="WHO9" s="372"/>
      <c r="WHP9" s="372"/>
      <c r="WHQ9" s="372"/>
      <c r="WHR9" s="372"/>
      <c r="WHS9" s="372"/>
      <c r="WHT9" s="372"/>
      <c r="WHU9" s="372"/>
      <c r="WHV9" s="372"/>
      <c r="WHW9" s="372"/>
      <c r="WHX9" s="372"/>
      <c r="WHY9" s="372"/>
      <c r="WHZ9" s="372"/>
      <c r="WIA9" s="372"/>
      <c r="WIB9" s="372"/>
      <c r="WIC9" s="372"/>
      <c r="WID9" s="372"/>
      <c r="WIE9" s="372"/>
      <c r="WIF9" s="372"/>
      <c r="WIG9" s="372"/>
      <c r="WIH9" s="372"/>
      <c r="WII9" s="372"/>
      <c r="WIJ9" s="372"/>
      <c r="WIK9" s="372"/>
      <c r="WIL9" s="372"/>
      <c r="WIM9" s="372"/>
      <c r="WIN9" s="372"/>
      <c r="WIO9" s="372"/>
      <c r="WIP9" s="372"/>
      <c r="WIQ9" s="372"/>
      <c r="WIR9" s="372"/>
      <c r="WIS9" s="372"/>
      <c r="WIT9" s="372"/>
      <c r="WIU9" s="372"/>
      <c r="WIV9" s="372"/>
      <c r="WIW9" s="372"/>
      <c r="WIX9" s="372"/>
      <c r="WIY9" s="372"/>
      <c r="WIZ9" s="372"/>
      <c r="WJA9" s="372"/>
      <c r="WJB9" s="372"/>
      <c r="WJC9" s="372"/>
      <c r="WJD9" s="372"/>
      <c r="WJE9" s="372"/>
      <c r="WJF9" s="372"/>
      <c r="WJG9" s="372"/>
      <c r="WJH9" s="372"/>
      <c r="WJI9" s="372"/>
      <c r="WJJ9" s="372"/>
      <c r="WJK9" s="372"/>
      <c r="WJL9" s="372"/>
      <c r="WJM9" s="372"/>
      <c r="WJN9" s="372"/>
      <c r="WJO9" s="372"/>
      <c r="WJP9" s="372"/>
      <c r="WJQ9" s="372"/>
      <c r="WJR9" s="372"/>
      <c r="WJS9" s="372"/>
      <c r="WJT9" s="372"/>
      <c r="WJU9" s="372"/>
      <c r="WJV9" s="372"/>
      <c r="WJW9" s="372"/>
      <c r="WJX9" s="372"/>
      <c r="WJY9" s="372"/>
      <c r="WJZ9" s="372"/>
      <c r="WKA9" s="372"/>
      <c r="WKB9" s="372"/>
      <c r="WKC9" s="372"/>
      <c r="WKD9" s="372"/>
      <c r="WKE9" s="372"/>
      <c r="WKF9" s="372"/>
      <c r="WKG9" s="372"/>
      <c r="WKH9" s="372"/>
      <c r="WKI9" s="372"/>
      <c r="WKJ9" s="372"/>
      <c r="WKK9" s="372"/>
      <c r="WKL9" s="372"/>
      <c r="WKM9" s="372"/>
      <c r="WKN9" s="372"/>
      <c r="WKO9" s="372"/>
      <c r="WKP9" s="372"/>
      <c r="WKQ9" s="372"/>
      <c r="WKR9" s="372"/>
      <c r="WKS9" s="372"/>
      <c r="WKT9" s="372"/>
      <c r="WKU9" s="372"/>
      <c r="WKV9" s="372"/>
      <c r="WKW9" s="372"/>
      <c r="WKX9" s="372"/>
      <c r="WKY9" s="372"/>
      <c r="WKZ9" s="372"/>
      <c r="WLA9" s="372"/>
      <c r="WLB9" s="372"/>
      <c r="WLC9" s="372"/>
      <c r="WLD9" s="372"/>
      <c r="WLE9" s="372"/>
      <c r="WLF9" s="372"/>
      <c r="WLG9" s="372"/>
      <c r="WLH9" s="372"/>
      <c r="WLI9" s="372"/>
      <c r="WLJ9" s="372"/>
      <c r="WLK9" s="372"/>
      <c r="WLL9" s="372"/>
      <c r="WLM9" s="372"/>
      <c r="WLN9" s="372"/>
      <c r="WLO9" s="372"/>
      <c r="WLP9" s="372"/>
      <c r="WLQ9" s="372"/>
      <c r="WLR9" s="372"/>
      <c r="WLS9" s="372"/>
      <c r="WLT9" s="372"/>
      <c r="WLU9" s="372"/>
      <c r="WLV9" s="372"/>
      <c r="WLW9" s="372"/>
      <c r="WLX9" s="372"/>
      <c r="WLY9" s="372"/>
      <c r="WLZ9" s="372"/>
      <c r="WMA9" s="372"/>
      <c r="WMB9" s="372"/>
      <c r="WMC9" s="372"/>
      <c r="WMD9" s="372"/>
      <c r="WME9" s="372"/>
      <c r="WMF9" s="372"/>
      <c r="WMG9" s="372"/>
      <c r="WMH9" s="372"/>
      <c r="WMI9" s="372"/>
      <c r="WMJ9" s="372"/>
      <c r="WMK9" s="372"/>
      <c r="WML9" s="372"/>
      <c r="WMM9" s="372"/>
      <c r="WMN9" s="372"/>
      <c r="WMO9" s="372"/>
      <c r="WMP9" s="372"/>
      <c r="WMQ9" s="372"/>
      <c r="WMR9" s="372"/>
      <c r="WMS9" s="372"/>
      <c r="WMT9" s="372"/>
      <c r="WMU9" s="372"/>
      <c r="WMV9" s="372"/>
      <c r="WMW9" s="372"/>
      <c r="WMX9" s="372"/>
      <c r="WMY9" s="372"/>
      <c r="WMZ9" s="372"/>
      <c r="WNA9" s="372"/>
      <c r="WNB9" s="372"/>
      <c r="WNC9" s="372"/>
      <c r="WND9" s="372"/>
      <c r="WNE9" s="372"/>
      <c r="WNF9" s="372"/>
      <c r="WNG9" s="372"/>
      <c r="WNH9" s="372"/>
      <c r="WNI9" s="372"/>
      <c r="WNJ9" s="372"/>
      <c r="WNK9" s="372"/>
      <c r="WNL9" s="372"/>
      <c r="WNM9" s="372"/>
      <c r="WNN9" s="372"/>
      <c r="WNO9" s="372"/>
      <c r="WNP9" s="372"/>
      <c r="WNQ9" s="372"/>
      <c r="WNR9" s="372"/>
      <c r="WNS9" s="372"/>
      <c r="WNT9" s="372"/>
      <c r="WNU9" s="372"/>
      <c r="WNV9" s="372"/>
      <c r="WNW9" s="372"/>
      <c r="WNX9" s="372"/>
      <c r="WNY9" s="372"/>
      <c r="WNZ9" s="372"/>
      <c r="WOA9" s="372"/>
      <c r="WOB9" s="372"/>
      <c r="WOC9" s="372"/>
      <c r="WOD9" s="372"/>
      <c r="WOE9" s="372"/>
      <c r="WOF9" s="372"/>
      <c r="WOG9" s="372"/>
      <c r="WOH9" s="372"/>
      <c r="WOI9" s="372"/>
      <c r="WOJ9" s="372"/>
      <c r="WOK9" s="372"/>
      <c r="WOL9" s="372"/>
      <c r="WOM9" s="372"/>
      <c r="WON9" s="372"/>
      <c r="WOO9" s="372"/>
      <c r="WOP9" s="372"/>
      <c r="WOQ9" s="372"/>
      <c r="WOR9" s="372"/>
      <c r="WOS9" s="372"/>
      <c r="WOT9" s="372"/>
      <c r="WOU9" s="372"/>
      <c r="WOV9" s="372"/>
      <c r="WOW9" s="372"/>
      <c r="WOX9" s="372"/>
      <c r="WOY9" s="372"/>
      <c r="WOZ9" s="372"/>
      <c r="WPA9" s="372"/>
      <c r="WPB9" s="372"/>
      <c r="WPC9" s="372"/>
      <c r="WPD9" s="372"/>
      <c r="WPE9" s="372"/>
      <c r="WPF9" s="372"/>
      <c r="WPG9" s="372"/>
      <c r="WPH9" s="372"/>
      <c r="WPI9" s="372"/>
      <c r="WPJ9" s="372"/>
      <c r="WPK9" s="372"/>
      <c r="WPL9" s="372"/>
      <c r="WPM9" s="372"/>
      <c r="WPN9" s="372"/>
      <c r="WPO9" s="372"/>
      <c r="WPP9" s="372"/>
      <c r="WPQ9" s="372"/>
      <c r="WPR9" s="372"/>
      <c r="WPS9" s="372"/>
      <c r="WPT9" s="372"/>
      <c r="WPU9" s="372"/>
      <c r="WPV9" s="372"/>
      <c r="WPW9" s="372"/>
      <c r="WPX9" s="372"/>
      <c r="WPY9" s="372"/>
      <c r="WPZ9" s="372"/>
      <c r="WQA9" s="372"/>
      <c r="WQB9" s="372"/>
      <c r="WQC9" s="372"/>
      <c r="WQD9" s="372"/>
      <c r="WQE9" s="372"/>
      <c r="WQF9" s="372"/>
      <c r="WQG9" s="372"/>
      <c r="WQH9" s="372"/>
      <c r="WQI9" s="372"/>
      <c r="WQJ9" s="372"/>
      <c r="WQK9" s="372"/>
      <c r="WQL9" s="372"/>
      <c r="WQM9" s="372"/>
      <c r="WQN9" s="372"/>
      <c r="WQO9" s="372"/>
      <c r="WQP9" s="372"/>
      <c r="WQQ9" s="372"/>
      <c r="WQR9" s="372"/>
      <c r="WQS9" s="372"/>
      <c r="WQT9" s="372"/>
      <c r="WQU9" s="372"/>
      <c r="WQV9" s="372"/>
      <c r="WQW9" s="372"/>
      <c r="WQX9" s="372"/>
      <c r="WQY9" s="372"/>
      <c r="WQZ9" s="372"/>
      <c r="WRA9" s="372"/>
      <c r="WRB9" s="372"/>
      <c r="WRC9" s="372"/>
      <c r="WRD9" s="372"/>
      <c r="WRE9" s="372"/>
      <c r="WRF9" s="372"/>
      <c r="WRG9" s="372"/>
      <c r="WRH9" s="372"/>
      <c r="WRI9" s="372"/>
      <c r="WRJ9" s="372"/>
      <c r="WRK9" s="372"/>
      <c r="WRL9" s="372"/>
      <c r="WRM9" s="372"/>
      <c r="WRN9" s="372"/>
      <c r="WRO9" s="372"/>
      <c r="WRP9" s="372"/>
      <c r="WRQ9" s="372"/>
      <c r="WRR9" s="372"/>
      <c r="WRS9" s="372"/>
      <c r="WRT9" s="372"/>
      <c r="WRU9" s="372"/>
      <c r="WRV9" s="372"/>
      <c r="WRW9" s="372"/>
      <c r="WRX9" s="372"/>
      <c r="WRY9" s="372"/>
      <c r="WRZ9" s="372"/>
      <c r="WSA9" s="372"/>
      <c r="WSB9" s="372"/>
      <c r="WSC9" s="372"/>
      <c r="WSD9" s="372"/>
      <c r="WSE9" s="372"/>
      <c r="WSF9" s="372"/>
      <c r="WSG9" s="372"/>
      <c r="WSH9" s="372"/>
      <c r="WSI9" s="372"/>
      <c r="WSJ9" s="372"/>
      <c r="WSK9" s="372"/>
      <c r="WSL9" s="372"/>
      <c r="WSM9" s="372"/>
      <c r="WSN9" s="372"/>
      <c r="WSO9" s="372"/>
      <c r="WSP9" s="372"/>
      <c r="WSQ9" s="372"/>
      <c r="WSR9" s="372"/>
      <c r="WSS9" s="372"/>
      <c r="WST9" s="372"/>
      <c r="WSU9" s="372"/>
      <c r="WSV9" s="372"/>
      <c r="WSW9" s="372"/>
      <c r="WSX9" s="372"/>
      <c r="WSY9" s="372"/>
      <c r="WSZ9" s="372"/>
      <c r="WTA9" s="372"/>
      <c r="WTB9" s="372"/>
      <c r="WTC9" s="372"/>
      <c r="WTD9" s="372"/>
      <c r="WTE9" s="372"/>
      <c r="WTF9" s="372"/>
      <c r="WTG9" s="372"/>
      <c r="WTH9" s="372"/>
      <c r="WTI9" s="372"/>
      <c r="WTJ9" s="372"/>
      <c r="WTK9" s="372"/>
      <c r="WTL9" s="372"/>
      <c r="WTM9" s="372"/>
      <c r="WTN9" s="372"/>
      <c r="WTO9" s="372"/>
      <c r="WTP9" s="372"/>
      <c r="WTQ9" s="372"/>
      <c r="WTR9" s="372"/>
      <c r="WTS9" s="372"/>
      <c r="WTT9" s="372"/>
      <c r="WTU9" s="372"/>
      <c r="WTV9" s="372"/>
      <c r="WTW9" s="372"/>
      <c r="WTX9" s="372"/>
      <c r="WTY9" s="372"/>
      <c r="WTZ9" s="372"/>
      <c r="WUA9" s="372"/>
      <c r="WUB9" s="372"/>
      <c r="WUC9" s="372"/>
      <c r="WUD9" s="372"/>
      <c r="WUE9" s="372"/>
      <c r="WUF9" s="372"/>
      <c r="WUG9" s="372"/>
      <c r="WUH9" s="372"/>
      <c r="WUI9" s="372"/>
      <c r="WUJ9" s="372"/>
      <c r="WUK9" s="372"/>
      <c r="WUL9" s="372"/>
      <c r="WUM9" s="372"/>
      <c r="WUN9" s="372"/>
      <c r="WUO9" s="372"/>
      <c r="WUP9" s="372"/>
      <c r="WUQ9" s="372"/>
      <c r="WUR9" s="372"/>
      <c r="WUS9" s="372"/>
      <c r="WUT9" s="372"/>
      <c r="WUU9" s="372"/>
      <c r="WUV9" s="372"/>
      <c r="WUW9" s="372"/>
      <c r="WUX9" s="372"/>
      <c r="WUY9" s="372"/>
      <c r="WUZ9" s="372"/>
      <c r="WVA9" s="372"/>
      <c r="WVB9" s="372"/>
      <c r="WVC9" s="372"/>
      <c r="WVD9" s="372"/>
      <c r="WVE9" s="372"/>
      <c r="WVF9" s="372"/>
      <c r="WVG9" s="372"/>
      <c r="WVH9" s="372"/>
      <c r="WVI9" s="372"/>
      <c r="WVJ9" s="372"/>
      <c r="WVK9" s="372"/>
      <c r="WVL9" s="372"/>
      <c r="WVM9" s="372"/>
      <c r="WVN9" s="372"/>
      <c r="WVO9" s="372"/>
      <c r="WVP9" s="372"/>
      <c r="WVQ9" s="372"/>
      <c r="WVR9" s="372"/>
      <c r="WVS9" s="372"/>
      <c r="WVT9" s="372"/>
      <c r="WVU9" s="372"/>
      <c r="WVV9" s="372"/>
      <c r="WVW9" s="372"/>
      <c r="WVX9" s="372"/>
      <c r="WVY9" s="372"/>
      <c r="WVZ9" s="372"/>
      <c r="WWA9" s="372"/>
      <c r="WWB9" s="372"/>
      <c r="WWC9" s="372"/>
      <c r="WWD9" s="372"/>
      <c r="WWE9" s="372"/>
      <c r="WWF9" s="372"/>
      <c r="WWG9" s="372"/>
      <c r="WWH9" s="372"/>
      <c r="WWI9" s="372"/>
      <c r="WWJ9" s="372"/>
      <c r="WWK9" s="372"/>
      <c r="WWL9" s="372"/>
      <c r="WWM9" s="372"/>
      <c r="WWN9" s="372"/>
      <c r="WWO9" s="372"/>
      <c r="WWP9" s="372"/>
      <c r="WWQ9" s="372"/>
      <c r="WWR9" s="372"/>
      <c r="WWS9" s="372"/>
      <c r="WWT9" s="372"/>
      <c r="WWU9" s="372"/>
      <c r="WWV9" s="372"/>
      <c r="WWW9" s="372"/>
      <c r="WWX9" s="372"/>
      <c r="WWY9" s="372"/>
      <c r="WWZ9" s="372"/>
      <c r="WXA9" s="372"/>
      <c r="WXB9" s="372"/>
      <c r="WXC9" s="372"/>
      <c r="WXD9" s="372"/>
      <c r="WXE9" s="372"/>
      <c r="WXF9" s="372"/>
      <c r="WXG9" s="372"/>
      <c r="WXH9" s="372"/>
      <c r="WXI9" s="372"/>
      <c r="WXJ9" s="372"/>
      <c r="WXK9" s="372"/>
      <c r="WXL9" s="372"/>
      <c r="WXM9" s="372"/>
      <c r="WXN9" s="372"/>
      <c r="WXO9" s="372"/>
      <c r="WXP9" s="372"/>
      <c r="WXQ9" s="372"/>
      <c r="WXR9" s="372"/>
      <c r="WXS9" s="372"/>
      <c r="WXT9" s="372"/>
      <c r="WXU9" s="372"/>
      <c r="WXV9" s="372"/>
      <c r="WXW9" s="372"/>
      <c r="WXX9" s="372"/>
      <c r="WXY9" s="372"/>
      <c r="WXZ9" s="372"/>
      <c r="WYA9" s="372"/>
      <c r="WYB9" s="372"/>
      <c r="WYC9" s="372"/>
      <c r="WYD9" s="372"/>
      <c r="WYE9" s="372"/>
      <c r="WYF9" s="372"/>
      <c r="WYG9" s="372"/>
      <c r="WYH9" s="372"/>
      <c r="WYI9" s="372"/>
      <c r="WYJ9" s="372"/>
      <c r="WYK9" s="372"/>
      <c r="WYL9" s="372"/>
      <c r="WYM9" s="372"/>
      <c r="WYN9" s="372"/>
      <c r="WYO9" s="372"/>
      <c r="WYP9" s="372"/>
      <c r="WYQ9" s="372"/>
      <c r="WYR9" s="372"/>
      <c r="WYS9" s="372"/>
      <c r="WYT9" s="372"/>
      <c r="WYU9" s="372"/>
      <c r="WYV9" s="372"/>
      <c r="WYW9" s="372"/>
      <c r="WYX9" s="372"/>
      <c r="WYY9" s="372"/>
      <c r="WYZ9" s="372"/>
      <c r="WZA9" s="372"/>
      <c r="WZB9" s="372"/>
      <c r="WZC9" s="372"/>
      <c r="WZD9" s="372"/>
      <c r="WZE9" s="372"/>
      <c r="WZF9" s="372"/>
      <c r="WZG9" s="372"/>
      <c r="WZH9" s="372"/>
      <c r="WZI9" s="372"/>
      <c r="WZJ9" s="372"/>
      <c r="WZK9" s="372"/>
      <c r="WZL9" s="372"/>
      <c r="WZM9" s="372"/>
      <c r="WZN9" s="372"/>
      <c r="WZO9" s="372"/>
      <c r="WZP9" s="372"/>
      <c r="WZQ9" s="372"/>
      <c r="WZR9" s="372"/>
      <c r="WZS9" s="372"/>
      <c r="WZT9" s="372"/>
      <c r="WZU9" s="372"/>
      <c r="WZV9" s="372"/>
      <c r="WZW9" s="372"/>
      <c r="WZX9" s="372"/>
      <c r="WZY9" s="372"/>
      <c r="WZZ9" s="372"/>
      <c r="XAA9" s="372"/>
      <c r="XAB9" s="372"/>
      <c r="XAC9" s="372"/>
      <c r="XAD9" s="372"/>
      <c r="XAE9" s="372"/>
      <c r="XAF9" s="372"/>
      <c r="XAG9" s="372"/>
      <c r="XAH9" s="372"/>
      <c r="XAI9" s="372"/>
      <c r="XAJ9" s="372"/>
      <c r="XAK9" s="372"/>
      <c r="XAL9" s="372"/>
      <c r="XAM9" s="372"/>
      <c r="XAN9" s="372"/>
      <c r="XAO9" s="372"/>
      <c r="XAP9" s="372"/>
      <c r="XAQ9" s="372"/>
      <c r="XAR9" s="372"/>
      <c r="XAS9" s="372"/>
      <c r="XAT9" s="372"/>
      <c r="XAU9" s="372"/>
      <c r="XAV9" s="372"/>
      <c r="XAW9" s="372"/>
      <c r="XAX9" s="372"/>
      <c r="XAY9" s="372"/>
      <c r="XAZ9" s="372"/>
      <c r="XBA9" s="372"/>
      <c r="XBB9" s="372"/>
      <c r="XBC9" s="372"/>
      <c r="XBD9" s="372"/>
      <c r="XBE9" s="372"/>
      <c r="XBF9" s="372"/>
      <c r="XBG9" s="372"/>
      <c r="XBH9" s="372"/>
      <c r="XBI9" s="372"/>
      <c r="XBJ9" s="372"/>
      <c r="XBK9" s="372"/>
      <c r="XBL9" s="372"/>
      <c r="XBM9" s="372"/>
      <c r="XBN9" s="372"/>
      <c r="XBO9" s="372"/>
      <c r="XBP9" s="372"/>
      <c r="XBQ9" s="372"/>
      <c r="XBR9" s="372"/>
      <c r="XBS9" s="372"/>
      <c r="XBT9" s="372"/>
      <c r="XBU9" s="372"/>
      <c r="XBV9" s="372"/>
      <c r="XBW9" s="372"/>
      <c r="XBX9" s="372"/>
      <c r="XBY9" s="372"/>
      <c r="XBZ9" s="372"/>
      <c r="XCA9" s="372"/>
      <c r="XCB9" s="372"/>
      <c r="XCC9" s="372"/>
    </row>
    <row r="10" spans="2:16305" ht="13.5" customHeight="1">
      <c r="B10" s="444" t="s">
        <v>447</v>
      </c>
      <c r="C10" s="406">
        <v>0.34127587350565675</v>
      </c>
      <c r="D10" s="406">
        <v>-0.37410512851212741</v>
      </c>
      <c r="E10" s="406">
        <v>0.51551511712802756</v>
      </c>
      <c r="F10" s="406">
        <v>0.24025894739791367</v>
      </c>
      <c r="G10" s="406">
        <v>-0.43385189261688123</v>
      </c>
      <c r="H10" s="406">
        <v>1</v>
      </c>
      <c r="I10" s="443"/>
      <c r="J10" s="443"/>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c r="AP10" s="372"/>
      <c r="AQ10" s="372"/>
      <c r="AR10" s="372"/>
      <c r="AS10" s="372"/>
      <c r="AT10" s="372"/>
      <c r="AU10" s="372"/>
      <c r="AV10" s="372"/>
      <c r="AW10" s="372"/>
      <c r="AX10" s="372"/>
      <c r="AY10" s="372"/>
      <c r="AZ10" s="372"/>
      <c r="BA10" s="372"/>
      <c r="BB10" s="372"/>
      <c r="BC10" s="372"/>
      <c r="BD10" s="372"/>
      <c r="BE10" s="372"/>
      <c r="BF10" s="372"/>
      <c r="BG10" s="372"/>
      <c r="BH10" s="372"/>
      <c r="BI10" s="372"/>
      <c r="BJ10" s="372"/>
      <c r="BK10" s="372"/>
      <c r="BL10" s="372"/>
      <c r="BM10" s="372"/>
      <c r="BN10" s="372"/>
      <c r="BO10" s="372"/>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2"/>
      <c r="DQ10" s="372"/>
      <c r="DR10" s="372"/>
      <c r="DS10" s="372"/>
      <c r="DT10" s="372"/>
      <c r="DU10" s="372"/>
      <c r="DV10" s="372"/>
      <c r="DW10" s="372"/>
      <c r="DX10" s="372"/>
      <c r="DY10" s="372"/>
      <c r="DZ10" s="372"/>
      <c r="EA10" s="372"/>
      <c r="EB10" s="372"/>
      <c r="EC10" s="372"/>
      <c r="ED10" s="372"/>
      <c r="EE10" s="372"/>
      <c r="EF10" s="372"/>
      <c r="EG10" s="372"/>
      <c r="EH10" s="372"/>
      <c r="EI10" s="372"/>
      <c r="EJ10" s="372"/>
      <c r="EK10" s="372"/>
      <c r="EL10" s="372"/>
      <c r="EM10" s="372"/>
      <c r="EN10" s="372"/>
      <c r="EO10" s="372"/>
      <c r="EP10" s="372"/>
      <c r="EQ10" s="372"/>
      <c r="ER10" s="372"/>
      <c r="ES10" s="372"/>
      <c r="ET10" s="372"/>
      <c r="EU10" s="372"/>
      <c r="EV10" s="372"/>
      <c r="EW10" s="372"/>
      <c r="EX10" s="372"/>
      <c r="EY10" s="372"/>
      <c r="EZ10" s="372"/>
      <c r="FA10" s="372"/>
      <c r="FB10" s="372"/>
      <c r="FC10" s="372"/>
      <c r="FD10" s="372"/>
      <c r="FE10" s="372"/>
      <c r="FF10" s="372"/>
      <c r="FG10" s="372"/>
      <c r="FH10" s="372"/>
      <c r="FI10" s="372"/>
      <c r="FJ10" s="372"/>
      <c r="FK10" s="372"/>
      <c r="FL10" s="372"/>
      <c r="FM10" s="372"/>
      <c r="FN10" s="372"/>
      <c r="FO10" s="372"/>
      <c r="FP10" s="372"/>
      <c r="FQ10" s="372"/>
      <c r="FR10" s="372"/>
      <c r="FS10" s="372"/>
      <c r="FT10" s="372"/>
      <c r="FU10" s="372"/>
      <c r="FV10" s="372"/>
      <c r="FW10" s="372"/>
      <c r="FX10" s="372"/>
      <c r="FY10" s="372"/>
      <c r="FZ10" s="372"/>
      <c r="GA10" s="372"/>
      <c r="GB10" s="372"/>
      <c r="GC10" s="372"/>
      <c r="GD10" s="372"/>
      <c r="GE10" s="372"/>
      <c r="GF10" s="372"/>
      <c r="GG10" s="372"/>
      <c r="GH10" s="372"/>
      <c r="GI10" s="372"/>
      <c r="GJ10" s="372"/>
      <c r="GK10" s="372"/>
      <c r="GL10" s="372"/>
      <c r="GM10" s="372"/>
      <c r="GN10" s="372"/>
      <c r="GO10" s="372"/>
      <c r="GP10" s="372"/>
      <c r="GQ10" s="372"/>
      <c r="GR10" s="372"/>
      <c r="GS10" s="372"/>
      <c r="GT10" s="372"/>
      <c r="GU10" s="372"/>
      <c r="GV10" s="372"/>
      <c r="GW10" s="372"/>
      <c r="GX10" s="372"/>
      <c r="GY10" s="372"/>
      <c r="GZ10" s="372"/>
      <c r="HA10" s="372"/>
      <c r="HB10" s="372"/>
      <c r="HC10" s="372"/>
      <c r="HD10" s="372"/>
      <c r="HE10" s="372"/>
      <c r="HF10" s="372"/>
      <c r="HG10" s="372"/>
      <c r="HH10" s="372"/>
      <c r="HI10" s="372"/>
      <c r="HJ10" s="372"/>
      <c r="HK10" s="372"/>
      <c r="HL10" s="372"/>
      <c r="HM10" s="372"/>
      <c r="HN10" s="372"/>
      <c r="HO10" s="372"/>
      <c r="HP10" s="372"/>
      <c r="HQ10" s="372"/>
      <c r="HR10" s="372"/>
      <c r="HS10" s="372"/>
      <c r="HT10" s="372"/>
      <c r="HU10" s="372"/>
      <c r="HV10" s="372"/>
      <c r="HW10" s="372"/>
      <c r="HX10" s="372"/>
      <c r="HY10" s="372"/>
      <c r="HZ10" s="372"/>
      <c r="IA10" s="372"/>
      <c r="IB10" s="372"/>
      <c r="IC10" s="372"/>
      <c r="ID10" s="372"/>
      <c r="IE10" s="372"/>
      <c r="IF10" s="372"/>
      <c r="IG10" s="372"/>
      <c r="IH10" s="372"/>
      <c r="II10" s="372"/>
      <c r="IJ10" s="372"/>
      <c r="IK10" s="372"/>
      <c r="IL10" s="372"/>
      <c r="IM10" s="372"/>
      <c r="IN10" s="372"/>
      <c r="IO10" s="372"/>
      <c r="IP10" s="372"/>
      <c r="IQ10" s="372"/>
      <c r="IR10" s="372"/>
      <c r="IS10" s="372"/>
      <c r="IT10" s="372"/>
      <c r="IU10" s="372"/>
      <c r="IV10" s="372"/>
      <c r="IW10" s="372"/>
      <c r="IX10" s="372"/>
      <c r="IY10" s="372"/>
      <c r="IZ10" s="372"/>
      <c r="JA10" s="372"/>
      <c r="JB10" s="372"/>
      <c r="JC10" s="372"/>
      <c r="JD10" s="372"/>
      <c r="JE10" s="372"/>
      <c r="JF10" s="372"/>
      <c r="JG10" s="372"/>
      <c r="JH10" s="372"/>
      <c r="JI10" s="372"/>
      <c r="JJ10" s="372"/>
      <c r="JK10" s="372"/>
      <c r="JL10" s="372"/>
      <c r="JM10" s="372"/>
      <c r="JN10" s="372"/>
      <c r="JO10" s="372"/>
      <c r="JP10" s="372"/>
      <c r="JQ10" s="372"/>
      <c r="JR10" s="372"/>
      <c r="JS10" s="372"/>
      <c r="JT10" s="372"/>
      <c r="JU10" s="372"/>
      <c r="JV10" s="372"/>
      <c r="JW10" s="372"/>
      <c r="JX10" s="372"/>
      <c r="JY10" s="372"/>
      <c r="JZ10" s="372"/>
      <c r="KA10" s="372"/>
      <c r="KB10" s="372"/>
      <c r="KC10" s="372"/>
      <c r="KD10" s="372"/>
      <c r="KE10" s="372"/>
      <c r="KF10" s="372"/>
      <c r="KG10" s="372"/>
      <c r="KH10" s="372"/>
      <c r="KI10" s="372"/>
      <c r="KJ10" s="372"/>
      <c r="KK10" s="372"/>
      <c r="KL10" s="372"/>
      <c r="KM10" s="372"/>
      <c r="KN10" s="372"/>
      <c r="KO10" s="372"/>
      <c r="KP10" s="372"/>
      <c r="KQ10" s="372"/>
      <c r="KR10" s="372"/>
      <c r="KS10" s="372"/>
      <c r="KT10" s="372"/>
      <c r="KU10" s="372"/>
      <c r="KV10" s="372"/>
      <c r="KW10" s="372"/>
      <c r="KX10" s="372"/>
      <c r="KY10" s="372"/>
      <c r="KZ10" s="372"/>
      <c r="LA10" s="372"/>
      <c r="LB10" s="372"/>
      <c r="LC10" s="372"/>
      <c r="LD10" s="372"/>
      <c r="LE10" s="372"/>
      <c r="LF10" s="372"/>
      <c r="LG10" s="372"/>
      <c r="LH10" s="372"/>
      <c r="LI10" s="372"/>
      <c r="LJ10" s="372"/>
      <c r="LK10" s="372"/>
      <c r="LL10" s="372"/>
      <c r="LM10" s="372"/>
      <c r="LN10" s="372"/>
      <c r="LO10" s="372"/>
      <c r="LP10" s="372"/>
      <c r="LQ10" s="372"/>
      <c r="LR10" s="372"/>
      <c r="LS10" s="372"/>
      <c r="LT10" s="372"/>
      <c r="LU10" s="372"/>
      <c r="LV10" s="372"/>
      <c r="LW10" s="372"/>
      <c r="LX10" s="372"/>
      <c r="LY10" s="372"/>
      <c r="LZ10" s="372"/>
      <c r="MA10" s="372"/>
      <c r="MB10" s="372"/>
      <c r="MC10" s="372"/>
      <c r="MD10" s="372"/>
      <c r="ME10" s="372"/>
      <c r="MF10" s="372"/>
      <c r="MG10" s="372"/>
      <c r="MH10" s="372"/>
      <c r="MI10" s="372"/>
      <c r="MJ10" s="372"/>
      <c r="MK10" s="372"/>
      <c r="ML10" s="372"/>
      <c r="MM10" s="372"/>
      <c r="MN10" s="372"/>
      <c r="MO10" s="372"/>
      <c r="MP10" s="372"/>
      <c r="MQ10" s="372"/>
      <c r="MR10" s="372"/>
      <c r="MS10" s="372"/>
      <c r="MT10" s="372"/>
      <c r="MU10" s="372"/>
      <c r="MV10" s="372"/>
      <c r="MW10" s="372"/>
      <c r="MX10" s="372"/>
      <c r="MY10" s="372"/>
      <c r="MZ10" s="372"/>
      <c r="NA10" s="372"/>
      <c r="NB10" s="372"/>
      <c r="NC10" s="372"/>
      <c r="ND10" s="372"/>
      <c r="NE10" s="372"/>
      <c r="NF10" s="372"/>
      <c r="NG10" s="372"/>
      <c r="NH10" s="372"/>
      <c r="NI10" s="372"/>
      <c r="NJ10" s="372"/>
      <c r="NK10" s="372"/>
      <c r="NL10" s="372"/>
      <c r="NM10" s="372"/>
      <c r="NN10" s="372"/>
      <c r="NO10" s="372"/>
      <c r="NP10" s="372"/>
      <c r="NQ10" s="372"/>
      <c r="NR10" s="372"/>
      <c r="NS10" s="372"/>
      <c r="NT10" s="372"/>
      <c r="NU10" s="372"/>
      <c r="NV10" s="372"/>
      <c r="NW10" s="372"/>
      <c r="NX10" s="372"/>
      <c r="NY10" s="372"/>
      <c r="NZ10" s="372"/>
      <c r="OA10" s="372"/>
      <c r="OB10" s="372"/>
      <c r="OC10" s="372"/>
      <c r="OD10" s="372"/>
      <c r="OE10" s="372"/>
      <c r="OF10" s="372"/>
      <c r="OG10" s="372"/>
      <c r="OH10" s="372"/>
      <c r="OI10" s="372"/>
      <c r="OJ10" s="372"/>
      <c r="OK10" s="372"/>
      <c r="OL10" s="372"/>
      <c r="OM10" s="372"/>
      <c r="ON10" s="372"/>
      <c r="OO10" s="372"/>
      <c r="OP10" s="372"/>
      <c r="OQ10" s="372"/>
      <c r="OR10" s="372"/>
      <c r="OS10" s="372"/>
      <c r="OT10" s="372"/>
      <c r="OU10" s="372"/>
      <c r="OV10" s="372"/>
      <c r="OW10" s="372"/>
      <c r="OX10" s="372"/>
      <c r="OY10" s="372"/>
      <c r="OZ10" s="372"/>
      <c r="PA10" s="372"/>
      <c r="PB10" s="372"/>
      <c r="PC10" s="372"/>
      <c r="PD10" s="372"/>
      <c r="PE10" s="372"/>
      <c r="PF10" s="372"/>
      <c r="PG10" s="372"/>
      <c r="PH10" s="372"/>
      <c r="PI10" s="372"/>
      <c r="PJ10" s="372"/>
      <c r="PK10" s="372"/>
      <c r="PL10" s="372"/>
      <c r="PM10" s="372"/>
      <c r="PN10" s="372"/>
      <c r="PO10" s="372"/>
      <c r="PP10" s="372"/>
      <c r="PQ10" s="372"/>
      <c r="PR10" s="372"/>
      <c r="PS10" s="372"/>
      <c r="PT10" s="372"/>
      <c r="PU10" s="372"/>
      <c r="PV10" s="372"/>
      <c r="PW10" s="372"/>
      <c r="PX10" s="372"/>
      <c r="PY10" s="372"/>
      <c r="PZ10" s="372"/>
      <c r="QA10" s="372"/>
      <c r="QB10" s="372"/>
      <c r="QC10" s="372"/>
      <c r="QD10" s="372"/>
      <c r="QE10" s="372"/>
      <c r="QF10" s="372"/>
      <c r="QG10" s="372"/>
      <c r="QH10" s="372"/>
      <c r="QI10" s="372"/>
      <c r="QJ10" s="372"/>
      <c r="QK10" s="372"/>
      <c r="QL10" s="372"/>
      <c r="QM10" s="372"/>
      <c r="QN10" s="372"/>
      <c r="QO10" s="372"/>
      <c r="QP10" s="372"/>
      <c r="QQ10" s="372"/>
      <c r="QR10" s="372"/>
      <c r="QS10" s="372"/>
      <c r="QT10" s="372"/>
      <c r="QU10" s="372"/>
      <c r="QV10" s="372"/>
      <c r="QW10" s="372"/>
      <c r="QX10" s="372"/>
      <c r="QY10" s="372"/>
      <c r="QZ10" s="372"/>
      <c r="RA10" s="372"/>
      <c r="RB10" s="372"/>
      <c r="RC10" s="372"/>
      <c r="RD10" s="372"/>
      <c r="RE10" s="372"/>
      <c r="RF10" s="372"/>
      <c r="RG10" s="372"/>
      <c r="RH10" s="372"/>
      <c r="RI10" s="372"/>
      <c r="RJ10" s="372"/>
      <c r="RK10" s="372"/>
      <c r="RL10" s="372"/>
      <c r="RM10" s="372"/>
      <c r="RN10" s="372"/>
      <c r="RO10" s="372"/>
      <c r="RP10" s="372"/>
      <c r="RQ10" s="372"/>
      <c r="RR10" s="372"/>
      <c r="RS10" s="372"/>
      <c r="RT10" s="372"/>
      <c r="RU10" s="372"/>
      <c r="RV10" s="372"/>
      <c r="RW10" s="372"/>
      <c r="RX10" s="372"/>
      <c r="RY10" s="372"/>
      <c r="RZ10" s="372"/>
      <c r="SA10" s="372"/>
      <c r="SB10" s="372"/>
      <c r="SC10" s="372"/>
      <c r="SD10" s="372"/>
      <c r="SE10" s="372"/>
      <c r="SF10" s="372"/>
      <c r="SG10" s="372"/>
      <c r="SH10" s="372"/>
      <c r="SI10" s="372"/>
      <c r="SJ10" s="372"/>
      <c r="SK10" s="372"/>
      <c r="SL10" s="372"/>
      <c r="SM10" s="372"/>
      <c r="SN10" s="372"/>
      <c r="SO10" s="372"/>
      <c r="SP10" s="372"/>
      <c r="SQ10" s="372"/>
      <c r="SR10" s="372"/>
      <c r="SS10" s="372"/>
      <c r="ST10" s="372"/>
      <c r="SU10" s="372"/>
      <c r="SV10" s="372"/>
      <c r="SW10" s="372"/>
      <c r="SX10" s="372"/>
      <c r="SY10" s="372"/>
      <c r="SZ10" s="372"/>
      <c r="TA10" s="372"/>
      <c r="TB10" s="372"/>
      <c r="TC10" s="372"/>
      <c r="TD10" s="372"/>
      <c r="TE10" s="372"/>
      <c r="TF10" s="372"/>
      <c r="TG10" s="372"/>
      <c r="TH10" s="372"/>
      <c r="TI10" s="372"/>
      <c r="TJ10" s="372"/>
      <c r="TK10" s="372"/>
      <c r="TL10" s="372"/>
      <c r="TM10" s="372"/>
      <c r="TN10" s="372"/>
      <c r="TO10" s="372"/>
      <c r="TP10" s="372"/>
      <c r="TQ10" s="372"/>
      <c r="TR10" s="372"/>
      <c r="TS10" s="372"/>
      <c r="TT10" s="372"/>
      <c r="TU10" s="372"/>
      <c r="TV10" s="372"/>
      <c r="TW10" s="372"/>
      <c r="TX10" s="372"/>
      <c r="TY10" s="372"/>
      <c r="TZ10" s="372"/>
      <c r="UA10" s="372"/>
      <c r="UB10" s="372"/>
      <c r="UC10" s="372"/>
      <c r="UD10" s="372"/>
      <c r="UE10" s="372"/>
      <c r="UF10" s="372"/>
      <c r="UG10" s="372"/>
      <c r="UH10" s="372"/>
      <c r="UI10" s="372"/>
      <c r="UJ10" s="372"/>
      <c r="UK10" s="372"/>
      <c r="UL10" s="372"/>
      <c r="UM10" s="372"/>
      <c r="UN10" s="372"/>
      <c r="UO10" s="372"/>
      <c r="UP10" s="372"/>
      <c r="UQ10" s="372"/>
      <c r="UR10" s="372"/>
      <c r="US10" s="372"/>
      <c r="UT10" s="372"/>
      <c r="UU10" s="372"/>
      <c r="UV10" s="372"/>
      <c r="UW10" s="372"/>
      <c r="UX10" s="372"/>
      <c r="UY10" s="372"/>
      <c r="UZ10" s="372"/>
      <c r="VA10" s="372"/>
      <c r="VB10" s="372"/>
      <c r="VC10" s="372"/>
      <c r="VD10" s="372"/>
      <c r="VE10" s="372"/>
      <c r="VF10" s="372"/>
      <c r="VG10" s="372"/>
      <c r="VH10" s="372"/>
      <c r="VI10" s="372"/>
      <c r="VJ10" s="372"/>
      <c r="VK10" s="372"/>
      <c r="VL10" s="372"/>
      <c r="VM10" s="372"/>
      <c r="VN10" s="372"/>
      <c r="VO10" s="372"/>
      <c r="VP10" s="372"/>
      <c r="VQ10" s="372"/>
      <c r="VR10" s="372"/>
      <c r="VS10" s="372"/>
      <c r="VT10" s="372"/>
      <c r="VU10" s="372"/>
      <c r="VV10" s="372"/>
      <c r="VW10" s="372"/>
      <c r="VX10" s="372"/>
      <c r="VY10" s="372"/>
      <c r="VZ10" s="372"/>
      <c r="WA10" s="372"/>
      <c r="WB10" s="372"/>
      <c r="WC10" s="372"/>
      <c r="WD10" s="372"/>
      <c r="WE10" s="372"/>
      <c r="WF10" s="372"/>
      <c r="WG10" s="372"/>
      <c r="WH10" s="372"/>
      <c r="WI10" s="372"/>
      <c r="WJ10" s="372"/>
      <c r="WK10" s="372"/>
      <c r="WL10" s="372"/>
      <c r="WM10" s="372"/>
      <c r="WN10" s="372"/>
      <c r="WO10" s="372"/>
      <c r="WP10" s="372"/>
      <c r="WQ10" s="372"/>
      <c r="WR10" s="372"/>
      <c r="WS10" s="372"/>
      <c r="WT10" s="372"/>
      <c r="WU10" s="372"/>
      <c r="WV10" s="372"/>
      <c r="WW10" s="372"/>
      <c r="WX10" s="372"/>
      <c r="WY10" s="372"/>
      <c r="WZ10" s="372"/>
      <c r="XA10" s="372"/>
      <c r="XB10" s="372"/>
      <c r="XC10" s="372"/>
      <c r="XD10" s="372"/>
      <c r="XE10" s="372"/>
      <c r="XF10" s="372"/>
      <c r="XG10" s="372"/>
      <c r="XH10" s="372"/>
      <c r="XI10" s="372"/>
      <c r="XJ10" s="372"/>
      <c r="XK10" s="372"/>
      <c r="XL10" s="372"/>
      <c r="XM10" s="372"/>
      <c r="XN10" s="372"/>
      <c r="XO10" s="372"/>
      <c r="XP10" s="372"/>
      <c r="XQ10" s="372"/>
      <c r="XR10" s="372"/>
      <c r="XS10" s="372"/>
      <c r="XT10" s="372"/>
      <c r="XU10" s="372"/>
      <c r="XV10" s="372"/>
      <c r="XW10" s="372"/>
      <c r="XX10" s="372"/>
      <c r="XY10" s="372"/>
      <c r="XZ10" s="372"/>
      <c r="YA10" s="372"/>
      <c r="YB10" s="372"/>
      <c r="YC10" s="372"/>
      <c r="YD10" s="372"/>
      <c r="YE10" s="372"/>
      <c r="YF10" s="372"/>
      <c r="YG10" s="372"/>
      <c r="YH10" s="372"/>
      <c r="YI10" s="372"/>
      <c r="YJ10" s="372"/>
      <c r="YK10" s="372"/>
      <c r="YL10" s="372"/>
      <c r="YM10" s="372"/>
      <c r="YN10" s="372"/>
      <c r="YO10" s="372"/>
      <c r="YP10" s="372"/>
      <c r="YQ10" s="372"/>
      <c r="YR10" s="372"/>
      <c r="YS10" s="372"/>
      <c r="YT10" s="372"/>
      <c r="YU10" s="372"/>
      <c r="YV10" s="372"/>
      <c r="YW10" s="372"/>
      <c r="YX10" s="372"/>
      <c r="YY10" s="372"/>
      <c r="YZ10" s="372"/>
      <c r="ZA10" s="372"/>
      <c r="ZB10" s="372"/>
      <c r="ZC10" s="372"/>
      <c r="ZD10" s="372"/>
      <c r="ZE10" s="372"/>
      <c r="ZF10" s="372"/>
      <c r="ZG10" s="372"/>
      <c r="ZH10" s="372"/>
      <c r="ZI10" s="372"/>
      <c r="ZJ10" s="372"/>
      <c r="ZK10" s="372"/>
      <c r="ZL10" s="372"/>
      <c r="ZM10" s="372"/>
      <c r="ZN10" s="372"/>
      <c r="ZO10" s="372"/>
      <c r="ZP10" s="372"/>
      <c r="ZQ10" s="372"/>
      <c r="ZR10" s="372"/>
      <c r="ZS10" s="372"/>
      <c r="ZT10" s="372"/>
      <c r="ZU10" s="372"/>
      <c r="ZV10" s="372"/>
      <c r="ZW10" s="372"/>
      <c r="ZX10" s="372"/>
      <c r="ZY10" s="372"/>
      <c r="ZZ10" s="372"/>
      <c r="AAA10" s="372"/>
      <c r="AAB10" s="372"/>
      <c r="AAC10" s="372"/>
      <c r="AAD10" s="372"/>
      <c r="AAE10" s="372"/>
      <c r="AAF10" s="372"/>
      <c r="AAG10" s="372"/>
      <c r="AAH10" s="372"/>
      <c r="AAI10" s="372"/>
      <c r="AAJ10" s="372"/>
      <c r="AAK10" s="372"/>
      <c r="AAL10" s="372"/>
      <c r="AAM10" s="372"/>
      <c r="AAN10" s="372"/>
      <c r="AAO10" s="372"/>
      <c r="AAP10" s="372"/>
      <c r="AAQ10" s="372"/>
      <c r="AAR10" s="372"/>
      <c r="AAS10" s="372"/>
      <c r="AAT10" s="372"/>
      <c r="AAU10" s="372"/>
      <c r="AAV10" s="372"/>
      <c r="AAW10" s="372"/>
      <c r="AAX10" s="372"/>
      <c r="AAY10" s="372"/>
      <c r="AAZ10" s="372"/>
      <c r="ABA10" s="372"/>
      <c r="ABB10" s="372"/>
      <c r="ABC10" s="372"/>
      <c r="ABD10" s="372"/>
      <c r="ABE10" s="372"/>
      <c r="ABF10" s="372"/>
      <c r="ABG10" s="372"/>
      <c r="ABH10" s="372"/>
      <c r="ABI10" s="372"/>
      <c r="ABJ10" s="372"/>
      <c r="ABK10" s="372"/>
      <c r="ABL10" s="372"/>
      <c r="ABM10" s="372"/>
      <c r="ABN10" s="372"/>
      <c r="ABO10" s="372"/>
      <c r="ABP10" s="372"/>
      <c r="ABQ10" s="372"/>
      <c r="ABR10" s="372"/>
      <c r="ABS10" s="372"/>
      <c r="ABT10" s="372"/>
      <c r="ABU10" s="372"/>
      <c r="ABV10" s="372"/>
      <c r="ABW10" s="372"/>
      <c r="ABX10" s="372"/>
      <c r="ABY10" s="372"/>
      <c r="ABZ10" s="372"/>
      <c r="ACA10" s="372"/>
      <c r="ACB10" s="372"/>
      <c r="ACC10" s="372"/>
      <c r="ACD10" s="372"/>
      <c r="ACE10" s="372"/>
      <c r="ACF10" s="372"/>
      <c r="ACG10" s="372"/>
      <c r="ACH10" s="372"/>
      <c r="ACI10" s="372"/>
      <c r="ACJ10" s="372"/>
      <c r="ACK10" s="372"/>
      <c r="ACL10" s="372"/>
      <c r="ACM10" s="372"/>
      <c r="ACN10" s="372"/>
      <c r="ACO10" s="372"/>
      <c r="ACP10" s="372"/>
      <c r="ACQ10" s="372"/>
      <c r="ACR10" s="372"/>
      <c r="ACS10" s="372"/>
      <c r="ACT10" s="372"/>
      <c r="ACU10" s="372"/>
      <c r="ACV10" s="372"/>
      <c r="ACW10" s="372"/>
      <c r="ACX10" s="372"/>
      <c r="ACY10" s="372"/>
      <c r="ACZ10" s="372"/>
      <c r="ADA10" s="372"/>
      <c r="ADB10" s="372"/>
      <c r="ADC10" s="372"/>
      <c r="ADD10" s="372"/>
      <c r="ADE10" s="372"/>
      <c r="ADF10" s="372"/>
      <c r="ADG10" s="372"/>
      <c r="ADH10" s="372"/>
      <c r="ADI10" s="372"/>
      <c r="ADJ10" s="372"/>
      <c r="ADK10" s="372"/>
      <c r="ADL10" s="372"/>
      <c r="ADM10" s="372"/>
      <c r="ADN10" s="372"/>
      <c r="ADO10" s="372"/>
      <c r="ADP10" s="372"/>
      <c r="ADQ10" s="372"/>
      <c r="ADR10" s="372"/>
      <c r="ADS10" s="372"/>
      <c r="ADT10" s="372"/>
      <c r="ADU10" s="372"/>
      <c r="ADV10" s="372"/>
      <c r="ADW10" s="372"/>
      <c r="ADX10" s="372"/>
      <c r="ADY10" s="372"/>
      <c r="ADZ10" s="372"/>
      <c r="AEA10" s="372"/>
      <c r="AEB10" s="372"/>
      <c r="AEC10" s="372"/>
      <c r="AED10" s="372"/>
      <c r="AEE10" s="372"/>
      <c r="AEF10" s="372"/>
      <c r="AEG10" s="372"/>
      <c r="AEH10" s="372"/>
      <c r="AEI10" s="372"/>
      <c r="AEJ10" s="372"/>
      <c r="AEK10" s="372"/>
      <c r="AEL10" s="372"/>
      <c r="AEM10" s="372"/>
      <c r="AEN10" s="372"/>
      <c r="AEO10" s="372"/>
      <c r="AEP10" s="372"/>
      <c r="AEQ10" s="372"/>
      <c r="AER10" s="372"/>
      <c r="AES10" s="372"/>
      <c r="AET10" s="372"/>
      <c r="AEU10" s="372"/>
      <c r="AEV10" s="372"/>
      <c r="AEW10" s="372"/>
      <c r="AEX10" s="372"/>
      <c r="AEY10" s="372"/>
      <c r="AEZ10" s="372"/>
      <c r="AFA10" s="372"/>
      <c r="AFB10" s="372"/>
      <c r="AFC10" s="372"/>
      <c r="AFD10" s="372"/>
      <c r="AFE10" s="372"/>
      <c r="AFF10" s="372"/>
      <c r="AFG10" s="372"/>
      <c r="AFH10" s="372"/>
      <c r="AFI10" s="372"/>
      <c r="AFJ10" s="372"/>
      <c r="AFK10" s="372"/>
      <c r="AFL10" s="372"/>
      <c r="AFM10" s="372"/>
      <c r="AFN10" s="372"/>
      <c r="AFO10" s="372"/>
      <c r="AFP10" s="372"/>
      <c r="AFQ10" s="372"/>
      <c r="AFR10" s="372"/>
      <c r="AFS10" s="372"/>
      <c r="AFT10" s="372"/>
      <c r="AFU10" s="372"/>
      <c r="AFV10" s="372"/>
      <c r="AFW10" s="372"/>
      <c r="AFX10" s="372"/>
      <c r="AFY10" s="372"/>
      <c r="AFZ10" s="372"/>
      <c r="AGA10" s="372"/>
      <c r="AGB10" s="372"/>
      <c r="AGC10" s="372"/>
      <c r="AGD10" s="372"/>
      <c r="AGE10" s="372"/>
      <c r="AGF10" s="372"/>
      <c r="AGG10" s="372"/>
      <c r="AGH10" s="372"/>
      <c r="AGI10" s="372"/>
      <c r="AGJ10" s="372"/>
      <c r="AGK10" s="372"/>
      <c r="AGL10" s="372"/>
      <c r="AGM10" s="372"/>
      <c r="AGN10" s="372"/>
      <c r="AGO10" s="372"/>
      <c r="AGP10" s="372"/>
      <c r="AGQ10" s="372"/>
      <c r="AGR10" s="372"/>
      <c r="AGS10" s="372"/>
      <c r="AGT10" s="372"/>
      <c r="AGU10" s="372"/>
      <c r="AGV10" s="372"/>
      <c r="AGW10" s="372"/>
      <c r="AGX10" s="372"/>
      <c r="AGY10" s="372"/>
      <c r="AGZ10" s="372"/>
      <c r="AHA10" s="372"/>
      <c r="AHB10" s="372"/>
      <c r="AHC10" s="372"/>
      <c r="AHD10" s="372"/>
      <c r="AHE10" s="372"/>
      <c r="AHF10" s="372"/>
      <c r="AHG10" s="372"/>
      <c r="AHH10" s="372"/>
      <c r="AHI10" s="372"/>
      <c r="AHJ10" s="372"/>
      <c r="AHK10" s="372"/>
      <c r="AHL10" s="372"/>
      <c r="AHM10" s="372"/>
      <c r="AHN10" s="372"/>
      <c r="AHO10" s="372"/>
      <c r="AHP10" s="372"/>
      <c r="AHQ10" s="372"/>
      <c r="AHR10" s="372"/>
      <c r="AHS10" s="372"/>
      <c r="AHT10" s="372"/>
      <c r="AHU10" s="372"/>
      <c r="AHV10" s="372"/>
      <c r="AHW10" s="372"/>
      <c r="AHX10" s="372"/>
      <c r="AHY10" s="372"/>
      <c r="AHZ10" s="372"/>
      <c r="AIA10" s="372"/>
      <c r="AIB10" s="372"/>
      <c r="AIC10" s="372"/>
      <c r="AID10" s="372"/>
      <c r="AIE10" s="372"/>
      <c r="AIF10" s="372"/>
      <c r="AIG10" s="372"/>
      <c r="AIH10" s="372"/>
      <c r="AII10" s="372"/>
      <c r="AIJ10" s="372"/>
      <c r="AIK10" s="372"/>
      <c r="AIL10" s="372"/>
      <c r="AIM10" s="372"/>
      <c r="AIN10" s="372"/>
      <c r="AIO10" s="372"/>
      <c r="AIP10" s="372"/>
      <c r="AIQ10" s="372"/>
      <c r="AIR10" s="372"/>
      <c r="AIS10" s="372"/>
      <c r="AIT10" s="372"/>
      <c r="AIU10" s="372"/>
      <c r="AIV10" s="372"/>
      <c r="AIW10" s="372"/>
      <c r="AIX10" s="372"/>
      <c r="AIY10" s="372"/>
      <c r="AIZ10" s="372"/>
      <c r="AJA10" s="372"/>
      <c r="AJB10" s="372"/>
      <c r="AJC10" s="372"/>
      <c r="AJD10" s="372"/>
      <c r="AJE10" s="372"/>
      <c r="AJF10" s="372"/>
      <c r="AJG10" s="372"/>
      <c r="AJH10" s="372"/>
      <c r="AJI10" s="372"/>
      <c r="AJJ10" s="372"/>
      <c r="AJK10" s="372"/>
      <c r="AJL10" s="372"/>
      <c r="AJM10" s="372"/>
      <c r="AJN10" s="372"/>
      <c r="AJO10" s="372"/>
      <c r="AJP10" s="372"/>
      <c r="AJQ10" s="372"/>
      <c r="AJR10" s="372"/>
      <c r="AJS10" s="372"/>
      <c r="AJT10" s="372"/>
      <c r="AJU10" s="372"/>
      <c r="AJV10" s="372"/>
      <c r="AJW10" s="372"/>
      <c r="AJX10" s="372"/>
      <c r="AJY10" s="372"/>
      <c r="AJZ10" s="372"/>
      <c r="AKA10" s="372"/>
      <c r="AKB10" s="372"/>
      <c r="AKC10" s="372"/>
      <c r="AKD10" s="372"/>
      <c r="AKE10" s="372"/>
      <c r="AKF10" s="372"/>
      <c r="AKG10" s="372"/>
      <c r="AKH10" s="372"/>
      <c r="AKI10" s="372"/>
      <c r="AKJ10" s="372"/>
      <c r="AKK10" s="372"/>
      <c r="AKL10" s="372"/>
      <c r="AKM10" s="372"/>
      <c r="AKN10" s="372"/>
      <c r="AKO10" s="372"/>
      <c r="AKP10" s="372"/>
      <c r="AKQ10" s="372"/>
      <c r="AKR10" s="372"/>
      <c r="AKS10" s="372"/>
      <c r="AKT10" s="372"/>
      <c r="AKU10" s="372"/>
      <c r="AKV10" s="372"/>
      <c r="AKW10" s="372"/>
      <c r="AKX10" s="372"/>
      <c r="AKY10" s="372"/>
      <c r="AKZ10" s="372"/>
      <c r="ALA10" s="372"/>
      <c r="ALB10" s="372"/>
      <c r="ALC10" s="372"/>
      <c r="ALD10" s="372"/>
      <c r="ALE10" s="372"/>
      <c r="ALF10" s="372"/>
      <c r="ALG10" s="372"/>
      <c r="ALH10" s="372"/>
      <c r="ALI10" s="372"/>
      <c r="ALJ10" s="372"/>
      <c r="ALK10" s="372"/>
      <c r="ALL10" s="372"/>
      <c r="ALM10" s="372"/>
      <c r="ALN10" s="372"/>
      <c r="ALO10" s="372"/>
      <c r="ALP10" s="372"/>
      <c r="ALQ10" s="372"/>
      <c r="ALR10" s="372"/>
      <c r="ALS10" s="372"/>
      <c r="ALT10" s="372"/>
      <c r="ALU10" s="372"/>
      <c r="ALV10" s="372"/>
      <c r="ALW10" s="372"/>
      <c r="ALX10" s="372"/>
      <c r="ALY10" s="372"/>
      <c r="ALZ10" s="372"/>
      <c r="AMA10" s="372"/>
      <c r="AMB10" s="372"/>
      <c r="AMC10" s="372"/>
      <c r="AMD10" s="372"/>
      <c r="AME10" s="372"/>
      <c r="AMF10" s="372"/>
      <c r="AMG10" s="372"/>
      <c r="AMH10" s="372"/>
      <c r="AMI10" s="372"/>
      <c r="AMJ10" s="372"/>
      <c r="AMK10" s="372"/>
      <c r="AML10" s="372"/>
      <c r="AMM10" s="372"/>
      <c r="AMN10" s="372"/>
      <c r="AMO10" s="372"/>
      <c r="AMP10" s="372"/>
      <c r="AMQ10" s="372"/>
      <c r="AMR10" s="372"/>
      <c r="AMS10" s="372"/>
      <c r="AMT10" s="372"/>
      <c r="AMU10" s="372"/>
      <c r="AMV10" s="372"/>
      <c r="AMW10" s="372"/>
      <c r="AMX10" s="372"/>
      <c r="AMY10" s="372"/>
      <c r="AMZ10" s="372"/>
      <c r="ANA10" s="372"/>
      <c r="ANB10" s="372"/>
      <c r="ANC10" s="372"/>
      <c r="AND10" s="372"/>
      <c r="ANE10" s="372"/>
      <c r="ANF10" s="372"/>
      <c r="ANG10" s="372"/>
      <c r="ANH10" s="372"/>
      <c r="ANI10" s="372"/>
      <c r="ANJ10" s="372"/>
      <c r="ANK10" s="372"/>
      <c r="ANL10" s="372"/>
      <c r="ANM10" s="372"/>
      <c r="ANN10" s="372"/>
      <c r="ANO10" s="372"/>
      <c r="ANP10" s="372"/>
      <c r="ANQ10" s="372"/>
      <c r="ANR10" s="372"/>
      <c r="ANS10" s="372"/>
      <c r="ANT10" s="372"/>
      <c r="ANU10" s="372"/>
      <c r="ANV10" s="372"/>
      <c r="ANW10" s="372"/>
      <c r="ANX10" s="372"/>
      <c r="ANY10" s="372"/>
      <c r="ANZ10" s="372"/>
      <c r="AOA10" s="372"/>
      <c r="AOB10" s="372"/>
      <c r="AOC10" s="372"/>
      <c r="AOD10" s="372"/>
      <c r="AOE10" s="372"/>
      <c r="AOF10" s="372"/>
      <c r="AOG10" s="372"/>
      <c r="AOH10" s="372"/>
      <c r="AOI10" s="372"/>
      <c r="AOJ10" s="372"/>
      <c r="AOK10" s="372"/>
      <c r="AOL10" s="372"/>
      <c r="AOM10" s="372"/>
      <c r="AON10" s="372"/>
      <c r="AOO10" s="372"/>
      <c r="AOP10" s="372"/>
      <c r="AOQ10" s="372"/>
      <c r="AOR10" s="372"/>
      <c r="AOS10" s="372"/>
      <c r="AOT10" s="372"/>
      <c r="AOU10" s="372"/>
      <c r="AOV10" s="372"/>
      <c r="AOW10" s="372"/>
      <c r="AOX10" s="372"/>
      <c r="AOY10" s="372"/>
      <c r="AOZ10" s="372"/>
      <c r="APA10" s="372"/>
      <c r="APB10" s="372"/>
      <c r="APC10" s="372"/>
      <c r="APD10" s="372"/>
      <c r="APE10" s="372"/>
      <c r="APF10" s="372"/>
      <c r="APG10" s="372"/>
      <c r="APH10" s="372"/>
      <c r="API10" s="372"/>
      <c r="APJ10" s="372"/>
      <c r="APK10" s="372"/>
      <c r="APL10" s="372"/>
      <c r="APM10" s="372"/>
      <c r="APN10" s="372"/>
      <c r="APO10" s="372"/>
      <c r="APP10" s="372"/>
      <c r="APQ10" s="372"/>
      <c r="APR10" s="372"/>
      <c r="APS10" s="372"/>
      <c r="APT10" s="372"/>
      <c r="APU10" s="372"/>
      <c r="APV10" s="372"/>
      <c r="APW10" s="372"/>
      <c r="APX10" s="372"/>
      <c r="APY10" s="372"/>
      <c r="APZ10" s="372"/>
      <c r="AQA10" s="372"/>
      <c r="AQB10" s="372"/>
      <c r="AQC10" s="372"/>
      <c r="AQD10" s="372"/>
      <c r="AQE10" s="372"/>
      <c r="AQF10" s="372"/>
      <c r="AQG10" s="372"/>
      <c r="AQH10" s="372"/>
      <c r="AQI10" s="372"/>
      <c r="AQJ10" s="372"/>
      <c r="AQK10" s="372"/>
      <c r="AQL10" s="372"/>
      <c r="AQM10" s="372"/>
      <c r="AQN10" s="372"/>
      <c r="AQO10" s="372"/>
      <c r="AQP10" s="372"/>
      <c r="AQQ10" s="372"/>
      <c r="AQR10" s="372"/>
      <c r="AQS10" s="372"/>
      <c r="AQT10" s="372"/>
      <c r="AQU10" s="372"/>
      <c r="AQV10" s="372"/>
      <c r="AQW10" s="372"/>
      <c r="AQX10" s="372"/>
      <c r="AQY10" s="372"/>
      <c r="AQZ10" s="372"/>
      <c r="ARA10" s="372"/>
      <c r="ARB10" s="372"/>
      <c r="ARC10" s="372"/>
      <c r="ARD10" s="372"/>
      <c r="ARE10" s="372"/>
      <c r="ARF10" s="372"/>
      <c r="ARG10" s="372"/>
      <c r="ARH10" s="372"/>
      <c r="ARI10" s="372"/>
      <c r="ARJ10" s="372"/>
      <c r="ARK10" s="372"/>
      <c r="ARL10" s="372"/>
      <c r="ARM10" s="372"/>
      <c r="ARN10" s="372"/>
      <c r="ARO10" s="372"/>
      <c r="ARP10" s="372"/>
      <c r="ARQ10" s="372"/>
      <c r="ARR10" s="372"/>
      <c r="ARS10" s="372"/>
      <c r="ART10" s="372"/>
      <c r="ARU10" s="372"/>
      <c r="ARV10" s="372"/>
      <c r="ARW10" s="372"/>
      <c r="ARX10" s="372"/>
      <c r="ARY10" s="372"/>
      <c r="ARZ10" s="372"/>
      <c r="ASA10" s="372"/>
      <c r="ASB10" s="372"/>
      <c r="ASC10" s="372"/>
      <c r="ASD10" s="372"/>
      <c r="ASE10" s="372"/>
      <c r="ASF10" s="372"/>
      <c r="ASG10" s="372"/>
      <c r="ASH10" s="372"/>
      <c r="ASI10" s="372"/>
      <c r="ASJ10" s="372"/>
      <c r="ASK10" s="372"/>
      <c r="ASL10" s="372"/>
      <c r="ASM10" s="372"/>
      <c r="ASN10" s="372"/>
      <c r="ASO10" s="372"/>
      <c r="ASP10" s="372"/>
      <c r="ASQ10" s="372"/>
      <c r="ASR10" s="372"/>
      <c r="ASS10" s="372"/>
      <c r="AST10" s="372"/>
      <c r="ASU10" s="372"/>
      <c r="ASV10" s="372"/>
      <c r="ASW10" s="372"/>
      <c r="ASX10" s="372"/>
      <c r="ASY10" s="372"/>
      <c r="ASZ10" s="372"/>
      <c r="ATA10" s="372"/>
      <c r="ATB10" s="372"/>
      <c r="ATC10" s="372"/>
      <c r="ATD10" s="372"/>
      <c r="ATE10" s="372"/>
      <c r="ATF10" s="372"/>
      <c r="ATG10" s="372"/>
      <c r="ATH10" s="372"/>
      <c r="ATI10" s="372"/>
      <c r="ATJ10" s="372"/>
      <c r="ATK10" s="372"/>
      <c r="ATL10" s="372"/>
      <c r="ATM10" s="372"/>
      <c r="ATN10" s="372"/>
      <c r="ATO10" s="372"/>
      <c r="ATP10" s="372"/>
      <c r="ATQ10" s="372"/>
      <c r="ATR10" s="372"/>
      <c r="ATS10" s="372"/>
      <c r="ATT10" s="372"/>
      <c r="ATU10" s="372"/>
      <c r="ATV10" s="372"/>
      <c r="ATW10" s="372"/>
      <c r="ATX10" s="372"/>
      <c r="ATY10" s="372"/>
      <c r="ATZ10" s="372"/>
      <c r="AUA10" s="372"/>
      <c r="AUB10" s="372"/>
      <c r="AUC10" s="372"/>
      <c r="AUD10" s="372"/>
      <c r="AUE10" s="372"/>
      <c r="AUF10" s="372"/>
      <c r="AUG10" s="372"/>
      <c r="AUH10" s="372"/>
      <c r="AUI10" s="372"/>
      <c r="AUJ10" s="372"/>
      <c r="AUK10" s="372"/>
      <c r="AUL10" s="372"/>
      <c r="AUM10" s="372"/>
      <c r="AUN10" s="372"/>
      <c r="AUO10" s="372"/>
      <c r="AUP10" s="372"/>
      <c r="AUQ10" s="372"/>
      <c r="AUR10" s="372"/>
      <c r="AUS10" s="372"/>
      <c r="AUT10" s="372"/>
      <c r="AUU10" s="372"/>
      <c r="AUV10" s="372"/>
      <c r="AUW10" s="372"/>
      <c r="AUX10" s="372"/>
      <c r="AUY10" s="372"/>
      <c r="AUZ10" s="372"/>
      <c r="AVA10" s="372"/>
      <c r="AVB10" s="372"/>
      <c r="AVC10" s="372"/>
      <c r="AVD10" s="372"/>
      <c r="AVE10" s="372"/>
      <c r="AVF10" s="372"/>
      <c r="AVG10" s="372"/>
      <c r="AVH10" s="372"/>
      <c r="AVI10" s="372"/>
      <c r="AVJ10" s="372"/>
      <c r="AVK10" s="372"/>
      <c r="AVL10" s="372"/>
      <c r="AVM10" s="372"/>
      <c r="AVN10" s="372"/>
      <c r="AVO10" s="372"/>
      <c r="AVP10" s="372"/>
      <c r="AVQ10" s="372"/>
      <c r="AVR10" s="372"/>
      <c r="AVS10" s="372"/>
      <c r="AVT10" s="372"/>
      <c r="AVU10" s="372"/>
      <c r="AVV10" s="372"/>
      <c r="AVW10" s="372"/>
      <c r="AVX10" s="372"/>
      <c r="AVY10" s="372"/>
      <c r="AVZ10" s="372"/>
      <c r="AWA10" s="372"/>
      <c r="AWB10" s="372"/>
      <c r="AWC10" s="372"/>
      <c r="AWD10" s="372"/>
      <c r="AWE10" s="372"/>
      <c r="AWF10" s="372"/>
      <c r="AWG10" s="372"/>
      <c r="AWH10" s="372"/>
      <c r="AWI10" s="372"/>
      <c r="AWJ10" s="372"/>
      <c r="AWK10" s="372"/>
      <c r="AWL10" s="372"/>
      <c r="AWM10" s="372"/>
      <c r="AWN10" s="372"/>
      <c r="AWO10" s="372"/>
      <c r="AWP10" s="372"/>
      <c r="AWQ10" s="372"/>
      <c r="AWR10" s="372"/>
      <c r="AWS10" s="372"/>
      <c r="AWT10" s="372"/>
      <c r="AWU10" s="372"/>
      <c r="AWV10" s="372"/>
      <c r="AWW10" s="372"/>
      <c r="AWX10" s="372"/>
      <c r="AWY10" s="372"/>
      <c r="AWZ10" s="372"/>
      <c r="AXA10" s="372"/>
      <c r="AXB10" s="372"/>
      <c r="AXC10" s="372"/>
      <c r="AXD10" s="372"/>
      <c r="AXE10" s="372"/>
      <c r="AXF10" s="372"/>
      <c r="AXG10" s="372"/>
      <c r="AXH10" s="372"/>
      <c r="AXI10" s="372"/>
      <c r="AXJ10" s="372"/>
      <c r="AXK10" s="372"/>
      <c r="AXL10" s="372"/>
      <c r="AXM10" s="372"/>
      <c r="AXN10" s="372"/>
      <c r="AXO10" s="372"/>
      <c r="AXP10" s="372"/>
      <c r="AXQ10" s="372"/>
      <c r="AXR10" s="372"/>
      <c r="AXS10" s="372"/>
      <c r="AXT10" s="372"/>
      <c r="AXU10" s="372"/>
      <c r="AXV10" s="372"/>
      <c r="AXW10" s="372"/>
      <c r="AXX10" s="372"/>
      <c r="AXY10" s="372"/>
      <c r="AXZ10" s="372"/>
      <c r="AYA10" s="372"/>
      <c r="AYB10" s="372"/>
      <c r="AYC10" s="372"/>
      <c r="AYD10" s="372"/>
      <c r="AYE10" s="372"/>
      <c r="AYF10" s="372"/>
      <c r="AYG10" s="372"/>
      <c r="AYH10" s="372"/>
      <c r="AYI10" s="372"/>
      <c r="AYJ10" s="372"/>
      <c r="AYK10" s="372"/>
      <c r="AYL10" s="372"/>
      <c r="AYM10" s="372"/>
      <c r="AYN10" s="372"/>
      <c r="AYO10" s="372"/>
      <c r="AYP10" s="372"/>
      <c r="AYQ10" s="372"/>
      <c r="AYR10" s="372"/>
      <c r="AYS10" s="372"/>
      <c r="AYT10" s="372"/>
      <c r="AYU10" s="372"/>
      <c r="AYV10" s="372"/>
      <c r="AYW10" s="372"/>
      <c r="AYX10" s="372"/>
      <c r="AYY10" s="372"/>
      <c r="AYZ10" s="372"/>
      <c r="AZA10" s="372"/>
      <c r="AZB10" s="372"/>
      <c r="AZC10" s="372"/>
      <c r="AZD10" s="372"/>
      <c r="AZE10" s="372"/>
      <c r="AZF10" s="372"/>
      <c r="AZG10" s="372"/>
      <c r="AZH10" s="372"/>
      <c r="AZI10" s="372"/>
      <c r="AZJ10" s="372"/>
      <c r="AZK10" s="372"/>
      <c r="AZL10" s="372"/>
      <c r="AZM10" s="372"/>
      <c r="AZN10" s="372"/>
      <c r="AZO10" s="372"/>
      <c r="AZP10" s="372"/>
      <c r="AZQ10" s="372"/>
      <c r="AZR10" s="372"/>
      <c r="AZS10" s="372"/>
      <c r="AZT10" s="372"/>
      <c r="AZU10" s="372"/>
      <c r="AZV10" s="372"/>
      <c r="AZW10" s="372"/>
      <c r="AZX10" s="372"/>
      <c r="AZY10" s="372"/>
      <c r="AZZ10" s="372"/>
      <c r="BAA10" s="372"/>
      <c r="BAB10" s="372"/>
      <c r="BAC10" s="372"/>
      <c r="BAD10" s="372"/>
      <c r="BAE10" s="372"/>
      <c r="BAF10" s="372"/>
      <c r="BAG10" s="372"/>
      <c r="BAH10" s="372"/>
      <c r="BAI10" s="372"/>
      <c r="BAJ10" s="372"/>
      <c r="BAK10" s="372"/>
      <c r="BAL10" s="372"/>
      <c r="BAM10" s="372"/>
      <c r="BAN10" s="372"/>
      <c r="BAO10" s="372"/>
      <c r="BAP10" s="372"/>
      <c r="BAQ10" s="372"/>
      <c r="BAR10" s="372"/>
      <c r="BAS10" s="372"/>
      <c r="BAT10" s="372"/>
      <c r="BAU10" s="372"/>
      <c r="BAV10" s="372"/>
      <c r="BAW10" s="372"/>
      <c r="BAX10" s="372"/>
      <c r="BAY10" s="372"/>
      <c r="BAZ10" s="372"/>
      <c r="BBA10" s="372"/>
      <c r="BBB10" s="372"/>
      <c r="BBC10" s="372"/>
      <c r="BBD10" s="372"/>
      <c r="BBE10" s="372"/>
      <c r="BBF10" s="372"/>
      <c r="BBG10" s="372"/>
      <c r="BBH10" s="372"/>
      <c r="BBI10" s="372"/>
      <c r="BBJ10" s="372"/>
      <c r="BBK10" s="372"/>
      <c r="BBL10" s="372"/>
      <c r="BBM10" s="372"/>
      <c r="BBN10" s="372"/>
      <c r="BBO10" s="372"/>
      <c r="BBP10" s="372"/>
      <c r="BBQ10" s="372"/>
      <c r="BBR10" s="372"/>
      <c r="BBS10" s="372"/>
      <c r="BBT10" s="372"/>
      <c r="BBU10" s="372"/>
      <c r="BBV10" s="372"/>
      <c r="BBW10" s="372"/>
      <c r="BBX10" s="372"/>
      <c r="BBY10" s="372"/>
      <c r="BBZ10" s="372"/>
      <c r="BCA10" s="372"/>
      <c r="BCB10" s="372"/>
      <c r="BCC10" s="372"/>
      <c r="BCD10" s="372"/>
      <c r="BCE10" s="372"/>
      <c r="BCF10" s="372"/>
      <c r="BCG10" s="372"/>
      <c r="BCH10" s="372"/>
      <c r="BCI10" s="372"/>
      <c r="BCJ10" s="372"/>
      <c r="BCK10" s="372"/>
      <c r="BCL10" s="372"/>
      <c r="BCM10" s="372"/>
      <c r="BCN10" s="372"/>
      <c r="BCO10" s="372"/>
      <c r="BCP10" s="372"/>
      <c r="BCQ10" s="372"/>
      <c r="BCR10" s="372"/>
      <c r="BCS10" s="372"/>
      <c r="BCT10" s="372"/>
      <c r="BCU10" s="372"/>
      <c r="BCV10" s="372"/>
      <c r="BCW10" s="372"/>
      <c r="BCX10" s="372"/>
      <c r="BCY10" s="372"/>
      <c r="BCZ10" s="372"/>
      <c r="BDA10" s="372"/>
      <c r="BDB10" s="372"/>
      <c r="BDC10" s="372"/>
      <c r="BDD10" s="372"/>
      <c r="BDE10" s="372"/>
      <c r="BDF10" s="372"/>
      <c r="BDG10" s="372"/>
      <c r="BDH10" s="372"/>
      <c r="BDI10" s="372"/>
      <c r="BDJ10" s="372"/>
      <c r="BDK10" s="372"/>
      <c r="BDL10" s="372"/>
      <c r="BDM10" s="372"/>
      <c r="BDN10" s="372"/>
      <c r="BDO10" s="372"/>
      <c r="BDP10" s="372"/>
      <c r="BDQ10" s="372"/>
      <c r="BDR10" s="372"/>
      <c r="BDS10" s="372"/>
      <c r="BDT10" s="372"/>
      <c r="BDU10" s="372"/>
      <c r="BDV10" s="372"/>
      <c r="BDW10" s="372"/>
      <c r="BDX10" s="372"/>
      <c r="BDY10" s="372"/>
      <c r="BDZ10" s="372"/>
      <c r="BEA10" s="372"/>
      <c r="BEB10" s="372"/>
      <c r="BEC10" s="372"/>
      <c r="BED10" s="372"/>
      <c r="BEE10" s="372"/>
      <c r="BEF10" s="372"/>
      <c r="BEG10" s="372"/>
      <c r="BEH10" s="372"/>
      <c r="BEI10" s="372"/>
      <c r="BEJ10" s="372"/>
      <c r="BEK10" s="372"/>
      <c r="BEL10" s="372"/>
      <c r="BEM10" s="372"/>
      <c r="BEN10" s="372"/>
      <c r="BEO10" s="372"/>
      <c r="BEP10" s="372"/>
      <c r="BEQ10" s="372"/>
      <c r="BER10" s="372"/>
      <c r="BES10" s="372"/>
      <c r="BET10" s="372"/>
      <c r="BEU10" s="372"/>
      <c r="BEV10" s="372"/>
      <c r="BEW10" s="372"/>
      <c r="BEX10" s="372"/>
      <c r="BEY10" s="372"/>
      <c r="BEZ10" s="372"/>
      <c r="BFA10" s="372"/>
      <c r="BFB10" s="372"/>
      <c r="BFC10" s="372"/>
      <c r="BFD10" s="372"/>
      <c r="BFE10" s="372"/>
      <c r="BFF10" s="372"/>
      <c r="BFG10" s="372"/>
      <c r="BFH10" s="372"/>
      <c r="BFI10" s="372"/>
      <c r="BFJ10" s="372"/>
      <c r="BFK10" s="372"/>
      <c r="BFL10" s="372"/>
      <c r="BFM10" s="372"/>
      <c r="BFN10" s="372"/>
      <c r="BFO10" s="372"/>
      <c r="BFP10" s="372"/>
      <c r="BFQ10" s="372"/>
      <c r="BFR10" s="372"/>
      <c r="BFS10" s="372"/>
      <c r="BFT10" s="372"/>
      <c r="BFU10" s="372"/>
      <c r="BFV10" s="372"/>
      <c r="BFW10" s="372"/>
      <c r="BFX10" s="372"/>
      <c r="BFY10" s="372"/>
      <c r="BFZ10" s="372"/>
      <c r="BGA10" s="372"/>
      <c r="BGB10" s="372"/>
      <c r="BGC10" s="372"/>
      <c r="BGD10" s="372"/>
      <c r="BGE10" s="372"/>
      <c r="BGF10" s="372"/>
      <c r="BGG10" s="372"/>
      <c r="BGH10" s="372"/>
      <c r="BGI10" s="372"/>
      <c r="BGJ10" s="372"/>
      <c r="BGK10" s="372"/>
      <c r="BGL10" s="372"/>
      <c r="BGM10" s="372"/>
      <c r="BGN10" s="372"/>
      <c r="BGO10" s="372"/>
      <c r="BGP10" s="372"/>
      <c r="BGQ10" s="372"/>
      <c r="BGR10" s="372"/>
      <c r="BGS10" s="372"/>
      <c r="BGT10" s="372"/>
      <c r="BGU10" s="372"/>
      <c r="BGV10" s="372"/>
      <c r="BGW10" s="372"/>
      <c r="BGX10" s="372"/>
      <c r="BGY10" s="372"/>
      <c r="BGZ10" s="372"/>
      <c r="BHA10" s="372"/>
      <c r="BHB10" s="372"/>
      <c r="BHC10" s="372"/>
      <c r="BHD10" s="372"/>
      <c r="BHE10" s="372"/>
      <c r="BHF10" s="372"/>
      <c r="BHG10" s="372"/>
      <c r="BHH10" s="372"/>
      <c r="BHI10" s="372"/>
      <c r="BHJ10" s="372"/>
      <c r="BHK10" s="372"/>
      <c r="BHL10" s="372"/>
      <c r="BHM10" s="372"/>
      <c r="BHN10" s="372"/>
      <c r="BHO10" s="372"/>
      <c r="BHP10" s="372"/>
      <c r="BHQ10" s="372"/>
      <c r="BHR10" s="372"/>
      <c r="BHS10" s="372"/>
      <c r="BHT10" s="372"/>
      <c r="BHU10" s="372"/>
      <c r="BHV10" s="372"/>
      <c r="BHW10" s="372"/>
      <c r="BHX10" s="372"/>
      <c r="BHY10" s="372"/>
      <c r="BHZ10" s="372"/>
      <c r="BIA10" s="372"/>
      <c r="BIB10" s="372"/>
      <c r="BIC10" s="372"/>
      <c r="BID10" s="372"/>
      <c r="BIE10" s="372"/>
      <c r="BIF10" s="372"/>
      <c r="BIG10" s="372"/>
      <c r="BIH10" s="372"/>
      <c r="BII10" s="372"/>
      <c r="BIJ10" s="372"/>
      <c r="BIK10" s="372"/>
      <c r="BIL10" s="372"/>
      <c r="BIM10" s="372"/>
      <c r="BIN10" s="372"/>
      <c r="BIO10" s="372"/>
      <c r="BIP10" s="372"/>
      <c r="BIQ10" s="372"/>
      <c r="BIR10" s="372"/>
      <c r="BIS10" s="372"/>
      <c r="BIT10" s="372"/>
      <c r="BIU10" s="372"/>
      <c r="BIV10" s="372"/>
      <c r="BIW10" s="372"/>
      <c r="BIX10" s="372"/>
      <c r="BIY10" s="372"/>
      <c r="BIZ10" s="372"/>
      <c r="BJA10" s="372"/>
      <c r="BJB10" s="372"/>
      <c r="BJC10" s="372"/>
      <c r="BJD10" s="372"/>
      <c r="BJE10" s="372"/>
      <c r="BJF10" s="372"/>
      <c r="BJG10" s="372"/>
      <c r="BJH10" s="372"/>
      <c r="BJI10" s="372"/>
      <c r="BJJ10" s="372"/>
      <c r="BJK10" s="372"/>
      <c r="BJL10" s="372"/>
      <c r="BJM10" s="372"/>
      <c r="BJN10" s="372"/>
      <c r="BJO10" s="372"/>
      <c r="BJP10" s="372"/>
      <c r="BJQ10" s="372"/>
      <c r="BJR10" s="372"/>
      <c r="BJS10" s="372"/>
      <c r="BJT10" s="372"/>
      <c r="BJU10" s="372"/>
      <c r="BJV10" s="372"/>
      <c r="BJW10" s="372"/>
      <c r="BJX10" s="372"/>
      <c r="BJY10" s="372"/>
      <c r="BJZ10" s="372"/>
      <c r="BKA10" s="372"/>
      <c r="BKB10" s="372"/>
      <c r="BKC10" s="372"/>
      <c r="BKD10" s="372"/>
      <c r="BKE10" s="372"/>
      <c r="BKF10" s="372"/>
      <c r="BKG10" s="372"/>
      <c r="BKH10" s="372"/>
      <c r="BKI10" s="372"/>
      <c r="BKJ10" s="372"/>
      <c r="BKK10" s="372"/>
      <c r="BKL10" s="372"/>
      <c r="BKM10" s="372"/>
      <c r="BKN10" s="372"/>
      <c r="BKO10" s="372"/>
      <c r="BKP10" s="372"/>
      <c r="BKQ10" s="372"/>
      <c r="BKR10" s="372"/>
      <c r="BKS10" s="372"/>
      <c r="BKT10" s="372"/>
      <c r="BKU10" s="372"/>
      <c r="BKV10" s="372"/>
      <c r="BKW10" s="372"/>
      <c r="BKX10" s="372"/>
      <c r="BKY10" s="372"/>
      <c r="BKZ10" s="372"/>
      <c r="BLA10" s="372"/>
      <c r="BLB10" s="372"/>
      <c r="BLC10" s="372"/>
      <c r="BLD10" s="372"/>
      <c r="BLE10" s="372"/>
      <c r="BLF10" s="372"/>
      <c r="BLG10" s="372"/>
      <c r="BLH10" s="372"/>
      <c r="BLI10" s="372"/>
      <c r="BLJ10" s="372"/>
      <c r="BLK10" s="372"/>
      <c r="BLL10" s="372"/>
      <c r="BLM10" s="372"/>
      <c r="BLN10" s="372"/>
      <c r="BLO10" s="372"/>
      <c r="BLP10" s="372"/>
      <c r="BLQ10" s="372"/>
      <c r="BLR10" s="372"/>
      <c r="BLS10" s="372"/>
      <c r="BLT10" s="372"/>
      <c r="BLU10" s="372"/>
      <c r="BLV10" s="372"/>
      <c r="BLW10" s="372"/>
      <c r="BLX10" s="372"/>
      <c r="BLY10" s="372"/>
      <c r="BLZ10" s="372"/>
      <c r="BMA10" s="372"/>
      <c r="BMB10" s="372"/>
      <c r="BMC10" s="372"/>
      <c r="BMD10" s="372"/>
      <c r="BME10" s="372"/>
      <c r="BMF10" s="372"/>
      <c r="BMG10" s="372"/>
      <c r="BMH10" s="372"/>
      <c r="BMI10" s="372"/>
      <c r="BMJ10" s="372"/>
      <c r="BMK10" s="372"/>
      <c r="BML10" s="372"/>
      <c r="BMM10" s="372"/>
      <c r="BMN10" s="372"/>
      <c r="BMO10" s="372"/>
      <c r="BMP10" s="372"/>
      <c r="BMQ10" s="372"/>
      <c r="BMR10" s="372"/>
      <c r="BMS10" s="372"/>
      <c r="BMT10" s="372"/>
      <c r="BMU10" s="372"/>
      <c r="BMV10" s="372"/>
      <c r="BMW10" s="372"/>
      <c r="BMX10" s="372"/>
      <c r="BMY10" s="372"/>
      <c r="BMZ10" s="372"/>
      <c r="BNA10" s="372"/>
      <c r="BNB10" s="372"/>
      <c r="BNC10" s="372"/>
      <c r="BND10" s="372"/>
      <c r="BNE10" s="372"/>
      <c r="BNF10" s="372"/>
      <c r="BNG10" s="372"/>
      <c r="BNH10" s="372"/>
      <c r="BNI10" s="372"/>
      <c r="BNJ10" s="372"/>
      <c r="BNK10" s="372"/>
      <c r="BNL10" s="372"/>
      <c r="BNM10" s="372"/>
      <c r="BNN10" s="372"/>
      <c r="BNO10" s="372"/>
      <c r="BNP10" s="372"/>
      <c r="BNQ10" s="372"/>
      <c r="BNR10" s="372"/>
      <c r="BNS10" s="372"/>
      <c r="BNT10" s="372"/>
      <c r="BNU10" s="372"/>
      <c r="BNV10" s="372"/>
      <c r="BNW10" s="372"/>
      <c r="BNX10" s="372"/>
      <c r="BNY10" s="372"/>
      <c r="BNZ10" s="372"/>
      <c r="BOA10" s="372"/>
      <c r="BOB10" s="372"/>
      <c r="BOC10" s="372"/>
      <c r="BOD10" s="372"/>
      <c r="BOE10" s="372"/>
      <c r="BOF10" s="372"/>
      <c r="BOG10" s="372"/>
      <c r="BOH10" s="372"/>
      <c r="BOI10" s="372"/>
      <c r="BOJ10" s="372"/>
      <c r="BOK10" s="372"/>
      <c r="BOL10" s="372"/>
      <c r="BOM10" s="372"/>
      <c r="BON10" s="372"/>
      <c r="BOO10" s="372"/>
      <c r="BOP10" s="372"/>
      <c r="BOQ10" s="372"/>
      <c r="BOR10" s="372"/>
      <c r="BOS10" s="372"/>
      <c r="BOT10" s="372"/>
      <c r="BOU10" s="372"/>
      <c r="BOV10" s="372"/>
      <c r="BOW10" s="372"/>
      <c r="BOX10" s="372"/>
      <c r="BOY10" s="372"/>
      <c r="BOZ10" s="372"/>
      <c r="BPA10" s="372"/>
      <c r="BPB10" s="372"/>
      <c r="BPC10" s="372"/>
      <c r="BPD10" s="372"/>
      <c r="BPE10" s="372"/>
      <c r="BPF10" s="372"/>
      <c r="BPG10" s="372"/>
      <c r="BPH10" s="372"/>
      <c r="BPI10" s="372"/>
      <c r="BPJ10" s="372"/>
      <c r="BPK10" s="372"/>
      <c r="BPL10" s="372"/>
      <c r="BPM10" s="372"/>
      <c r="BPN10" s="372"/>
      <c r="BPO10" s="372"/>
      <c r="BPP10" s="372"/>
      <c r="BPQ10" s="372"/>
      <c r="BPR10" s="372"/>
      <c r="BPS10" s="372"/>
      <c r="BPT10" s="372"/>
      <c r="BPU10" s="372"/>
      <c r="BPV10" s="372"/>
      <c r="BPW10" s="372"/>
      <c r="BPX10" s="372"/>
      <c r="BPY10" s="372"/>
      <c r="BPZ10" s="372"/>
      <c r="BQA10" s="372"/>
      <c r="BQB10" s="372"/>
      <c r="BQC10" s="372"/>
      <c r="BQD10" s="372"/>
      <c r="BQE10" s="372"/>
      <c r="BQF10" s="372"/>
      <c r="BQG10" s="372"/>
      <c r="BQH10" s="372"/>
      <c r="BQI10" s="372"/>
      <c r="BQJ10" s="372"/>
      <c r="BQK10" s="372"/>
      <c r="BQL10" s="372"/>
      <c r="BQM10" s="372"/>
      <c r="BQN10" s="372"/>
      <c r="BQO10" s="372"/>
      <c r="BQP10" s="372"/>
      <c r="BQQ10" s="372"/>
      <c r="BQR10" s="372"/>
      <c r="BQS10" s="372"/>
      <c r="BQT10" s="372"/>
      <c r="BQU10" s="372"/>
      <c r="BQV10" s="372"/>
      <c r="BQW10" s="372"/>
      <c r="BQX10" s="372"/>
      <c r="BQY10" s="372"/>
      <c r="BQZ10" s="372"/>
      <c r="BRA10" s="372"/>
      <c r="BRB10" s="372"/>
      <c r="BRC10" s="372"/>
      <c r="BRD10" s="372"/>
      <c r="BRE10" s="372"/>
      <c r="BRF10" s="372"/>
      <c r="BRG10" s="372"/>
      <c r="BRH10" s="372"/>
      <c r="BRI10" s="372"/>
      <c r="BRJ10" s="372"/>
      <c r="BRK10" s="372"/>
      <c r="BRL10" s="372"/>
      <c r="BRM10" s="372"/>
      <c r="BRN10" s="372"/>
      <c r="BRO10" s="372"/>
      <c r="BRP10" s="372"/>
      <c r="BRQ10" s="372"/>
      <c r="BRR10" s="372"/>
      <c r="BRS10" s="372"/>
      <c r="BRT10" s="372"/>
      <c r="BRU10" s="372"/>
      <c r="BRV10" s="372"/>
      <c r="BRW10" s="372"/>
      <c r="BRX10" s="372"/>
      <c r="BRY10" s="372"/>
      <c r="BRZ10" s="372"/>
      <c r="BSA10" s="372"/>
      <c r="BSB10" s="372"/>
      <c r="BSC10" s="372"/>
      <c r="BSD10" s="372"/>
      <c r="BSE10" s="372"/>
      <c r="BSF10" s="372"/>
      <c r="BSG10" s="372"/>
      <c r="BSH10" s="372"/>
      <c r="BSI10" s="372"/>
      <c r="BSJ10" s="372"/>
      <c r="BSK10" s="372"/>
      <c r="BSL10" s="372"/>
      <c r="BSM10" s="372"/>
      <c r="BSN10" s="372"/>
      <c r="BSO10" s="372"/>
      <c r="BSP10" s="372"/>
      <c r="BSQ10" s="372"/>
      <c r="BSR10" s="372"/>
      <c r="BSS10" s="372"/>
      <c r="BST10" s="372"/>
      <c r="BSU10" s="372"/>
      <c r="BSV10" s="372"/>
      <c r="BSW10" s="372"/>
      <c r="BSX10" s="372"/>
      <c r="BSY10" s="372"/>
      <c r="BSZ10" s="372"/>
      <c r="BTA10" s="372"/>
      <c r="BTB10" s="372"/>
      <c r="BTC10" s="372"/>
      <c r="BTD10" s="372"/>
      <c r="BTE10" s="372"/>
      <c r="BTF10" s="372"/>
      <c r="BTG10" s="372"/>
      <c r="BTH10" s="372"/>
      <c r="BTI10" s="372"/>
      <c r="BTJ10" s="372"/>
      <c r="BTK10" s="372"/>
      <c r="BTL10" s="372"/>
      <c r="BTM10" s="372"/>
      <c r="BTN10" s="372"/>
      <c r="BTO10" s="372"/>
      <c r="BTP10" s="372"/>
      <c r="BTQ10" s="372"/>
      <c r="BTR10" s="372"/>
      <c r="BTS10" s="372"/>
      <c r="BTT10" s="372"/>
      <c r="BTU10" s="372"/>
      <c r="BTV10" s="372"/>
      <c r="BTW10" s="372"/>
      <c r="BTX10" s="372"/>
      <c r="BTY10" s="372"/>
      <c r="BTZ10" s="372"/>
      <c r="BUA10" s="372"/>
      <c r="BUB10" s="372"/>
      <c r="BUC10" s="372"/>
      <c r="BUD10" s="372"/>
      <c r="BUE10" s="372"/>
      <c r="BUF10" s="372"/>
      <c r="BUG10" s="372"/>
      <c r="BUH10" s="372"/>
      <c r="BUI10" s="372"/>
      <c r="BUJ10" s="372"/>
      <c r="BUK10" s="372"/>
      <c r="BUL10" s="372"/>
      <c r="BUM10" s="372"/>
      <c r="BUN10" s="372"/>
      <c r="BUO10" s="372"/>
      <c r="BUP10" s="372"/>
      <c r="BUQ10" s="372"/>
      <c r="BUR10" s="372"/>
      <c r="BUS10" s="372"/>
      <c r="BUT10" s="372"/>
      <c r="BUU10" s="372"/>
      <c r="BUV10" s="372"/>
      <c r="BUW10" s="372"/>
      <c r="BUX10" s="372"/>
      <c r="BUY10" s="372"/>
      <c r="BUZ10" s="372"/>
      <c r="BVA10" s="372"/>
      <c r="BVB10" s="372"/>
      <c r="BVC10" s="372"/>
      <c r="BVD10" s="372"/>
      <c r="BVE10" s="372"/>
      <c r="BVF10" s="372"/>
      <c r="BVG10" s="372"/>
      <c r="BVH10" s="372"/>
      <c r="BVI10" s="372"/>
      <c r="BVJ10" s="372"/>
      <c r="BVK10" s="372"/>
      <c r="BVL10" s="372"/>
      <c r="BVM10" s="372"/>
      <c r="BVN10" s="372"/>
      <c r="BVO10" s="372"/>
      <c r="BVP10" s="372"/>
      <c r="BVQ10" s="372"/>
      <c r="BVR10" s="372"/>
      <c r="BVS10" s="372"/>
      <c r="BVT10" s="372"/>
      <c r="BVU10" s="372"/>
      <c r="BVV10" s="372"/>
      <c r="BVW10" s="372"/>
      <c r="BVX10" s="372"/>
      <c r="BVY10" s="372"/>
      <c r="BVZ10" s="372"/>
      <c r="BWA10" s="372"/>
      <c r="BWB10" s="372"/>
      <c r="BWC10" s="372"/>
      <c r="BWD10" s="372"/>
      <c r="BWE10" s="372"/>
      <c r="BWF10" s="372"/>
      <c r="BWG10" s="372"/>
      <c r="BWH10" s="372"/>
      <c r="BWI10" s="372"/>
      <c r="BWJ10" s="372"/>
      <c r="BWK10" s="372"/>
      <c r="BWL10" s="372"/>
      <c r="BWM10" s="372"/>
      <c r="BWN10" s="372"/>
      <c r="BWO10" s="372"/>
      <c r="BWP10" s="372"/>
      <c r="BWQ10" s="372"/>
      <c r="BWR10" s="372"/>
      <c r="BWS10" s="372"/>
      <c r="BWT10" s="372"/>
      <c r="BWU10" s="372"/>
      <c r="BWV10" s="372"/>
      <c r="BWW10" s="372"/>
      <c r="BWX10" s="372"/>
      <c r="BWY10" s="372"/>
      <c r="BWZ10" s="372"/>
      <c r="BXA10" s="372"/>
      <c r="BXB10" s="372"/>
      <c r="BXC10" s="372"/>
      <c r="BXD10" s="372"/>
      <c r="BXE10" s="372"/>
      <c r="BXF10" s="372"/>
      <c r="BXG10" s="372"/>
      <c r="BXH10" s="372"/>
      <c r="BXI10" s="372"/>
      <c r="BXJ10" s="372"/>
      <c r="BXK10" s="372"/>
      <c r="BXL10" s="372"/>
      <c r="BXM10" s="372"/>
      <c r="BXN10" s="372"/>
      <c r="BXO10" s="372"/>
      <c r="BXP10" s="372"/>
      <c r="BXQ10" s="372"/>
      <c r="BXR10" s="372"/>
      <c r="BXS10" s="372"/>
      <c r="BXT10" s="372"/>
      <c r="BXU10" s="372"/>
      <c r="BXV10" s="372"/>
      <c r="BXW10" s="372"/>
      <c r="BXX10" s="372"/>
      <c r="BXY10" s="372"/>
      <c r="BXZ10" s="372"/>
      <c r="BYA10" s="372"/>
      <c r="BYB10" s="372"/>
      <c r="BYC10" s="372"/>
      <c r="BYD10" s="372"/>
      <c r="BYE10" s="372"/>
      <c r="BYF10" s="372"/>
      <c r="BYG10" s="372"/>
      <c r="BYH10" s="372"/>
      <c r="BYI10" s="372"/>
      <c r="BYJ10" s="372"/>
      <c r="BYK10" s="372"/>
      <c r="BYL10" s="372"/>
      <c r="BYM10" s="372"/>
      <c r="BYN10" s="372"/>
      <c r="BYO10" s="372"/>
      <c r="BYP10" s="372"/>
      <c r="BYQ10" s="372"/>
      <c r="BYR10" s="372"/>
      <c r="BYS10" s="372"/>
      <c r="BYT10" s="372"/>
      <c r="BYU10" s="372"/>
      <c r="BYV10" s="372"/>
      <c r="BYW10" s="372"/>
      <c r="BYX10" s="372"/>
      <c r="BYY10" s="372"/>
      <c r="BYZ10" s="372"/>
      <c r="BZA10" s="372"/>
      <c r="BZB10" s="372"/>
      <c r="BZC10" s="372"/>
      <c r="BZD10" s="372"/>
      <c r="BZE10" s="372"/>
      <c r="BZF10" s="372"/>
      <c r="BZG10" s="372"/>
      <c r="BZH10" s="372"/>
      <c r="BZI10" s="372"/>
      <c r="BZJ10" s="372"/>
      <c r="BZK10" s="372"/>
      <c r="BZL10" s="372"/>
      <c r="BZM10" s="372"/>
      <c r="BZN10" s="372"/>
      <c r="BZO10" s="372"/>
      <c r="BZP10" s="372"/>
      <c r="BZQ10" s="372"/>
      <c r="BZR10" s="372"/>
      <c r="BZS10" s="372"/>
      <c r="BZT10" s="372"/>
      <c r="BZU10" s="372"/>
      <c r="BZV10" s="372"/>
      <c r="BZW10" s="372"/>
      <c r="BZX10" s="372"/>
      <c r="BZY10" s="372"/>
      <c r="BZZ10" s="372"/>
      <c r="CAA10" s="372"/>
      <c r="CAB10" s="372"/>
      <c r="CAC10" s="372"/>
      <c r="CAD10" s="372"/>
      <c r="CAE10" s="372"/>
      <c r="CAF10" s="372"/>
      <c r="CAG10" s="372"/>
      <c r="CAH10" s="372"/>
      <c r="CAI10" s="372"/>
      <c r="CAJ10" s="372"/>
      <c r="CAK10" s="372"/>
      <c r="CAL10" s="372"/>
      <c r="CAM10" s="372"/>
      <c r="CAN10" s="372"/>
      <c r="CAO10" s="372"/>
      <c r="CAP10" s="372"/>
      <c r="CAQ10" s="372"/>
      <c r="CAR10" s="372"/>
      <c r="CAS10" s="372"/>
      <c r="CAT10" s="372"/>
      <c r="CAU10" s="372"/>
      <c r="CAV10" s="372"/>
      <c r="CAW10" s="372"/>
      <c r="CAX10" s="372"/>
      <c r="CAY10" s="372"/>
      <c r="CAZ10" s="372"/>
      <c r="CBA10" s="372"/>
      <c r="CBB10" s="372"/>
      <c r="CBC10" s="372"/>
      <c r="CBD10" s="372"/>
      <c r="CBE10" s="372"/>
      <c r="CBF10" s="372"/>
      <c r="CBG10" s="372"/>
      <c r="CBH10" s="372"/>
      <c r="CBI10" s="372"/>
      <c r="CBJ10" s="372"/>
      <c r="CBK10" s="372"/>
      <c r="CBL10" s="372"/>
      <c r="CBM10" s="372"/>
      <c r="CBN10" s="372"/>
      <c r="CBO10" s="372"/>
      <c r="CBP10" s="372"/>
      <c r="CBQ10" s="372"/>
      <c r="CBR10" s="372"/>
      <c r="CBS10" s="372"/>
      <c r="CBT10" s="372"/>
      <c r="CBU10" s="372"/>
      <c r="CBV10" s="372"/>
      <c r="CBW10" s="372"/>
      <c r="CBX10" s="372"/>
      <c r="CBY10" s="372"/>
      <c r="CBZ10" s="372"/>
      <c r="CCA10" s="372"/>
      <c r="CCB10" s="372"/>
      <c r="CCC10" s="372"/>
      <c r="CCD10" s="372"/>
      <c r="CCE10" s="372"/>
      <c r="CCF10" s="372"/>
      <c r="CCG10" s="372"/>
      <c r="CCH10" s="372"/>
      <c r="CCI10" s="372"/>
      <c r="CCJ10" s="372"/>
      <c r="CCK10" s="372"/>
      <c r="CCL10" s="372"/>
      <c r="CCM10" s="372"/>
      <c r="CCN10" s="372"/>
      <c r="CCO10" s="372"/>
      <c r="CCP10" s="372"/>
      <c r="CCQ10" s="372"/>
      <c r="CCR10" s="372"/>
      <c r="CCS10" s="372"/>
      <c r="CCT10" s="372"/>
      <c r="CCU10" s="372"/>
      <c r="CCV10" s="372"/>
      <c r="CCW10" s="372"/>
      <c r="CCX10" s="372"/>
      <c r="CCY10" s="372"/>
      <c r="CCZ10" s="372"/>
      <c r="CDA10" s="372"/>
      <c r="CDB10" s="372"/>
      <c r="CDC10" s="372"/>
      <c r="CDD10" s="372"/>
      <c r="CDE10" s="372"/>
      <c r="CDF10" s="372"/>
      <c r="CDG10" s="372"/>
      <c r="CDH10" s="372"/>
      <c r="CDI10" s="372"/>
      <c r="CDJ10" s="372"/>
      <c r="CDK10" s="372"/>
      <c r="CDL10" s="372"/>
      <c r="CDM10" s="372"/>
      <c r="CDN10" s="372"/>
      <c r="CDO10" s="372"/>
      <c r="CDP10" s="372"/>
      <c r="CDQ10" s="372"/>
      <c r="CDR10" s="372"/>
      <c r="CDS10" s="372"/>
      <c r="CDT10" s="372"/>
      <c r="CDU10" s="372"/>
      <c r="CDV10" s="372"/>
      <c r="CDW10" s="372"/>
      <c r="CDX10" s="372"/>
      <c r="CDY10" s="372"/>
      <c r="CDZ10" s="372"/>
      <c r="CEA10" s="372"/>
      <c r="CEB10" s="372"/>
      <c r="CEC10" s="372"/>
      <c r="CED10" s="372"/>
      <c r="CEE10" s="372"/>
      <c r="CEF10" s="372"/>
      <c r="CEG10" s="372"/>
      <c r="CEH10" s="372"/>
      <c r="CEI10" s="372"/>
      <c r="CEJ10" s="372"/>
      <c r="CEK10" s="372"/>
      <c r="CEL10" s="372"/>
      <c r="CEM10" s="372"/>
      <c r="CEN10" s="372"/>
      <c r="CEO10" s="372"/>
      <c r="CEP10" s="372"/>
      <c r="CEQ10" s="372"/>
      <c r="CER10" s="372"/>
      <c r="CES10" s="372"/>
      <c r="CET10" s="372"/>
      <c r="CEU10" s="372"/>
      <c r="CEV10" s="372"/>
      <c r="CEW10" s="372"/>
      <c r="CEX10" s="372"/>
      <c r="CEY10" s="372"/>
      <c r="CEZ10" s="372"/>
      <c r="CFA10" s="372"/>
      <c r="CFB10" s="372"/>
      <c r="CFC10" s="372"/>
      <c r="CFD10" s="372"/>
      <c r="CFE10" s="372"/>
      <c r="CFF10" s="372"/>
      <c r="CFG10" s="372"/>
      <c r="CFH10" s="372"/>
      <c r="CFI10" s="372"/>
      <c r="CFJ10" s="372"/>
      <c r="CFK10" s="372"/>
      <c r="CFL10" s="372"/>
      <c r="CFM10" s="372"/>
      <c r="CFN10" s="372"/>
      <c r="CFO10" s="372"/>
      <c r="CFP10" s="372"/>
      <c r="CFQ10" s="372"/>
      <c r="CFR10" s="372"/>
      <c r="CFS10" s="372"/>
      <c r="CFT10" s="372"/>
      <c r="CFU10" s="372"/>
      <c r="CFV10" s="372"/>
      <c r="CFW10" s="372"/>
      <c r="CFX10" s="372"/>
      <c r="CFY10" s="372"/>
      <c r="CFZ10" s="372"/>
      <c r="CGA10" s="372"/>
      <c r="CGB10" s="372"/>
      <c r="CGC10" s="372"/>
      <c r="CGD10" s="372"/>
      <c r="CGE10" s="372"/>
      <c r="CGF10" s="372"/>
      <c r="CGG10" s="372"/>
      <c r="CGH10" s="372"/>
      <c r="CGI10" s="372"/>
      <c r="CGJ10" s="372"/>
      <c r="CGK10" s="372"/>
      <c r="CGL10" s="372"/>
      <c r="CGM10" s="372"/>
      <c r="CGN10" s="372"/>
      <c r="CGO10" s="372"/>
      <c r="CGP10" s="372"/>
      <c r="CGQ10" s="372"/>
      <c r="CGR10" s="372"/>
      <c r="CGS10" s="372"/>
      <c r="CGT10" s="372"/>
      <c r="CGU10" s="372"/>
      <c r="CGV10" s="372"/>
      <c r="CGW10" s="372"/>
      <c r="CGX10" s="372"/>
      <c r="CGY10" s="372"/>
      <c r="CGZ10" s="372"/>
      <c r="CHA10" s="372"/>
      <c r="CHB10" s="372"/>
      <c r="CHC10" s="372"/>
      <c r="CHD10" s="372"/>
      <c r="CHE10" s="372"/>
      <c r="CHF10" s="372"/>
      <c r="CHG10" s="372"/>
      <c r="CHH10" s="372"/>
      <c r="CHI10" s="372"/>
      <c r="CHJ10" s="372"/>
      <c r="CHK10" s="372"/>
      <c r="CHL10" s="372"/>
      <c r="CHM10" s="372"/>
      <c r="CHN10" s="372"/>
      <c r="CHO10" s="372"/>
      <c r="CHP10" s="372"/>
      <c r="CHQ10" s="372"/>
      <c r="CHR10" s="372"/>
      <c r="CHS10" s="372"/>
      <c r="CHT10" s="372"/>
      <c r="CHU10" s="372"/>
      <c r="CHV10" s="372"/>
      <c r="CHW10" s="372"/>
      <c r="CHX10" s="372"/>
      <c r="CHY10" s="372"/>
      <c r="CHZ10" s="372"/>
      <c r="CIA10" s="372"/>
      <c r="CIB10" s="372"/>
      <c r="CIC10" s="372"/>
      <c r="CID10" s="372"/>
      <c r="CIE10" s="372"/>
      <c r="CIF10" s="372"/>
      <c r="CIG10" s="372"/>
      <c r="CIH10" s="372"/>
      <c r="CII10" s="372"/>
      <c r="CIJ10" s="372"/>
      <c r="CIK10" s="372"/>
      <c r="CIL10" s="372"/>
      <c r="CIM10" s="372"/>
      <c r="CIN10" s="372"/>
      <c r="CIO10" s="372"/>
      <c r="CIP10" s="372"/>
      <c r="CIQ10" s="372"/>
      <c r="CIR10" s="372"/>
      <c r="CIS10" s="372"/>
      <c r="CIT10" s="372"/>
      <c r="CIU10" s="372"/>
      <c r="CIV10" s="372"/>
      <c r="CIW10" s="372"/>
      <c r="CIX10" s="372"/>
      <c r="CIY10" s="372"/>
      <c r="CIZ10" s="372"/>
      <c r="CJA10" s="372"/>
      <c r="CJB10" s="372"/>
      <c r="CJC10" s="372"/>
      <c r="CJD10" s="372"/>
      <c r="CJE10" s="372"/>
      <c r="CJF10" s="372"/>
      <c r="CJG10" s="372"/>
      <c r="CJH10" s="372"/>
      <c r="CJI10" s="372"/>
      <c r="CJJ10" s="372"/>
      <c r="CJK10" s="372"/>
      <c r="CJL10" s="372"/>
      <c r="CJM10" s="372"/>
      <c r="CJN10" s="372"/>
      <c r="CJO10" s="372"/>
      <c r="CJP10" s="372"/>
      <c r="CJQ10" s="372"/>
      <c r="CJR10" s="372"/>
      <c r="CJS10" s="372"/>
      <c r="CJT10" s="372"/>
      <c r="CJU10" s="372"/>
      <c r="CJV10" s="372"/>
      <c r="CJW10" s="372"/>
      <c r="CJX10" s="372"/>
      <c r="CJY10" s="372"/>
      <c r="CJZ10" s="372"/>
      <c r="CKA10" s="372"/>
      <c r="CKB10" s="372"/>
      <c r="CKC10" s="372"/>
      <c r="CKD10" s="372"/>
      <c r="CKE10" s="372"/>
      <c r="CKF10" s="372"/>
      <c r="CKG10" s="372"/>
      <c r="CKH10" s="372"/>
      <c r="CKI10" s="372"/>
      <c r="CKJ10" s="372"/>
      <c r="CKK10" s="372"/>
      <c r="CKL10" s="372"/>
      <c r="CKM10" s="372"/>
      <c r="CKN10" s="372"/>
      <c r="CKO10" s="372"/>
      <c r="CKP10" s="372"/>
      <c r="CKQ10" s="372"/>
      <c r="CKR10" s="372"/>
      <c r="CKS10" s="372"/>
      <c r="CKT10" s="372"/>
      <c r="CKU10" s="372"/>
      <c r="CKV10" s="372"/>
      <c r="CKW10" s="372"/>
      <c r="CKX10" s="372"/>
      <c r="CKY10" s="372"/>
      <c r="CKZ10" s="372"/>
      <c r="CLA10" s="372"/>
      <c r="CLB10" s="372"/>
      <c r="CLC10" s="372"/>
      <c r="CLD10" s="372"/>
      <c r="CLE10" s="372"/>
      <c r="CLF10" s="372"/>
      <c r="CLG10" s="372"/>
      <c r="CLH10" s="372"/>
      <c r="CLI10" s="372"/>
      <c r="CLJ10" s="372"/>
      <c r="CLK10" s="372"/>
      <c r="CLL10" s="372"/>
      <c r="CLM10" s="372"/>
      <c r="CLN10" s="372"/>
      <c r="CLO10" s="372"/>
      <c r="CLP10" s="372"/>
      <c r="CLQ10" s="372"/>
      <c r="CLR10" s="372"/>
      <c r="CLS10" s="372"/>
      <c r="CLT10" s="372"/>
      <c r="CLU10" s="372"/>
      <c r="CLV10" s="372"/>
      <c r="CLW10" s="372"/>
      <c r="CLX10" s="372"/>
      <c r="CLY10" s="372"/>
      <c r="CLZ10" s="372"/>
      <c r="CMA10" s="372"/>
      <c r="CMB10" s="372"/>
      <c r="CMC10" s="372"/>
      <c r="CMD10" s="372"/>
      <c r="CME10" s="372"/>
      <c r="CMF10" s="372"/>
      <c r="CMG10" s="372"/>
      <c r="CMH10" s="372"/>
      <c r="CMI10" s="372"/>
      <c r="CMJ10" s="372"/>
      <c r="CMK10" s="372"/>
      <c r="CML10" s="372"/>
      <c r="CMM10" s="372"/>
      <c r="CMN10" s="372"/>
      <c r="CMO10" s="372"/>
      <c r="CMP10" s="372"/>
      <c r="CMQ10" s="372"/>
      <c r="CMR10" s="372"/>
      <c r="CMS10" s="372"/>
      <c r="CMT10" s="372"/>
      <c r="CMU10" s="372"/>
      <c r="CMV10" s="372"/>
      <c r="CMW10" s="372"/>
      <c r="CMX10" s="372"/>
      <c r="CMY10" s="372"/>
      <c r="CMZ10" s="372"/>
      <c r="CNA10" s="372"/>
      <c r="CNB10" s="372"/>
      <c r="CNC10" s="372"/>
      <c r="CND10" s="372"/>
      <c r="CNE10" s="372"/>
      <c r="CNF10" s="372"/>
      <c r="CNG10" s="372"/>
      <c r="CNH10" s="372"/>
      <c r="CNI10" s="372"/>
      <c r="CNJ10" s="372"/>
      <c r="CNK10" s="372"/>
      <c r="CNL10" s="372"/>
      <c r="CNM10" s="372"/>
      <c r="CNN10" s="372"/>
      <c r="CNO10" s="372"/>
      <c r="CNP10" s="372"/>
      <c r="CNQ10" s="372"/>
      <c r="CNR10" s="372"/>
      <c r="CNS10" s="372"/>
      <c r="CNT10" s="372"/>
      <c r="CNU10" s="372"/>
      <c r="CNV10" s="372"/>
      <c r="CNW10" s="372"/>
      <c r="CNX10" s="372"/>
      <c r="CNY10" s="372"/>
      <c r="CNZ10" s="372"/>
      <c r="COA10" s="372"/>
      <c r="COB10" s="372"/>
      <c r="COC10" s="372"/>
      <c r="COD10" s="372"/>
      <c r="COE10" s="372"/>
      <c r="COF10" s="372"/>
      <c r="COG10" s="372"/>
      <c r="COH10" s="372"/>
      <c r="COI10" s="372"/>
      <c r="COJ10" s="372"/>
      <c r="COK10" s="372"/>
      <c r="COL10" s="372"/>
      <c r="COM10" s="372"/>
      <c r="CON10" s="372"/>
      <c r="COO10" s="372"/>
      <c r="COP10" s="372"/>
      <c r="COQ10" s="372"/>
      <c r="COR10" s="372"/>
      <c r="COS10" s="372"/>
      <c r="COT10" s="372"/>
      <c r="COU10" s="372"/>
      <c r="COV10" s="372"/>
      <c r="COW10" s="372"/>
      <c r="COX10" s="372"/>
      <c r="COY10" s="372"/>
      <c r="COZ10" s="372"/>
      <c r="CPA10" s="372"/>
      <c r="CPB10" s="372"/>
      <c r="CPC10" s="372"/>
      <c r="CPD10" s="372"/>
      <c r="CPE10" s="372"/>
      <c r="CPF10" s="372"/>
      <c r="CPG10" s="372"/>
      <c r="CPH10" s="372"/>
      <c r="CPI10" s="372"/>
      <c r="CPJ10" s="372"/>
      <c r="CPK10" s="372"/>
      <c r="CPL10" s="372"/>
      <c r="CPM10" s="372"/>
      <c r="CPN10" s="372"/>
      <c r="CPO10" s="372"/>
      <c r="CPP10" s="372"/>
      <c r="CPQ10" s="372"/>
      <c r="CPR10" s="372"/>
      <c r="CPS10" s="372"/>
      <c r="CPT10" s="372"/>
      <c r="CPU10" s="372"/>
      <c r="CPV10" s="372"/>
      <c r="CPW10" s="372"/>
      <c r="CPX10" s="372"/>
      <c r="CPY10" s="372"/>
      <c r="CPZ10" s="372"/>
      <c r="CQA10" s="372"/>
      <c r="CQB10" s="372"/>
      <c r="CQC10" s="372"/>
      <c r="CQD10" s="372"/>
      <c r="CQE10" s="372"/>
      <c r="CQF10" s="372"/>
      <c r="CQG10" s="372"/>
      <c r="CQH10" s="372"/>
      <c r="CQI10" s="372"/>
      <c r="CQJ10" s="372"/>
      <c r="CQK10" s="372"/>
      <c r="CQL10" s="372"/>
      <c r="CQM10" s="372"/>
      <c r="CQN10" s="372"/>
      <c r="CQO10" s="372"/>
      <c r="CQP10" s="372"/>
      <c r="CQQ10" s="372"/>
      <c r="CQR10" s="372"/>
      <c r="CQS10" s="372"/>
      <c r="CQT10" s="372"/>
      <c r="CQU10" s="372"/>
      <c r="CQV10" s="372"/>
      <c r="CQW10" s="372"/>
      <c r="CQX10" s="372"/>
      <c r="CQY10" s="372"/>
      <c r="CQZ10" s="372"/>
      <c r="CRA10" s="372"/>
      <c r="CRB10" s="372"/>
      <c r="CRC10" s="372"/>
      <c r="CRD10" s="372"/>
      <c r="CRE10" s="372"/>
      <c r="CRF10" s="372"/>
      <c r="CRG10" s="372"/>
      <c r="CRH10" s="372"/>
      <c r="CRI10" s="372"/>
      <c r="CRJ10" s="372"/>
      <c r="CRK10" s="372"/>
      <c r="CRL10" s="372"/>
      <c r="CRM10" s="372"/>
      <c r="CRN10" s="372"/>
      <c r="CRO10" s="372"/>
      <c r="CRP10" s="372"/>
      <c r="CRQ10" s="372"/>
      <c r="CRR10" s="372"/>
      <c r="CRS10" s="372"/>
      <c r="CRT10" s="372"/>
      <c r="CRU10" s="372"/>
      <c r="CRV10" s="372"/>
      <c r="CRW10" s="372"/>
      <c r="CRX10" s="372"/>
      <c r="CRY10" s="372"/>
      <c r="CRZ10" s="372"/>
      <c r="CSA10" s="372"/>
      <c r="CSB10" s="372"/>
      <c r="CSC10" s="372"/>
      <c r="CSD10" s="372"/>
      <c r="CSE10" s="372"/>
      <c r="CSF10" s="372"/>
      <c r="CSG10" s="372"/>
      <c r="CSH10" s="372"/>
      <c r="CSI10" s="372"/>
      <c r="CSJ10" s="372"/>
      <c r="CSK10" s="372"/>
      <c r="CSL10" s="372"/>
      <c r="CSM10" s="372"/>
      <c r="CSN10" s="372"/>
      <c r="CSO10" s="372"/>
      <c r="CSP10" s="372"/>
      <c r="CSQ10" s="372"/>
      <c r="CSR10" s="372"/>
      <c r="CSS10" s="372"/>
      <c r="CST10" s="372"/>
      <c r="CSU10" s="372"/>
      <c r="CSV10" s="372"/>
      <c r="CSW10" s="372"/>
      <c r="CSX10" s="372"/>
      <c r="CSY10" s="372"/>
      <c r="CSZ10" s="372"/>
      <c r="CTA10" s="372"/>
      <c r="CTB10" s="372"/>
      <c r="CTC10" s="372"/>
      <c r="CTD10" s="372"/>
      <c r="CTE10" s="372"/>
      <c r="CTF10" s="372"/>
      <c r="CTG10" s="372"/>
      <c r="CTH10" s="372"/>
      <c r="CTI10" s="372"/>
      <c r="CTJ10" s="372"/>
      <c r="CTK10" s="372"/>
      <c r="CTL10" s="372"/>
      <c r="CTM10" s="372"/>
      <c r="CTN10" s="372"/>
      <c r="CTO10" s="372"/>
      <c r="CTP10" s="372"/>
      <c r="CTQ10" s="372"/>
      <c r="CTR10" s="372"/>
      <c r="CTS10" s="372"/>
      <c r="CTT10" s="372"/>
      <c r="CTU10" s="372"/>
      <c r="CTV10" s="372"/>
      <c r="CTW10" s="372"/>
      <c r="CTX10" s="372"/>
      <c r="CTY10" s="372"/>
      <c r="CTZ10" s="372"/>
      <c r="CUA10" s="372"/>
      <c r="CUB10" s="372"/>
      <c r="CUC10" s="372"/>
      <c r="CUD10" s="372"/>
      <c r="CUE10" s="372"/>
      <c r="CUF10" s="372"/>
      <c r="CUG10" s="372"/>
      <c r="CUH10" s="372"/>
      <c r="CUI10" s="372"/>
      <c r="CUJ10" s="372"/>
      <c r="CUK10" s="372"/>
      <c r="CUL10" s="372"/>
      <c r="CUM10" s="372"/>
      <c r="CUN10" s="372"/>
      <c r="CUO10" s="372"/>
      <c r="CUP10" s="372"/>
      <c r="CUQ10" s="372"/>
      <c r="CUR10" s="372"/>
      <c r="CUS10" s="372"/>
      <c r="CUT10" s="372"/>
      <c r="CUU10" s="372"/>
      <c r="CUV10" s="372"/>
      <c r="CUW10" s="372"/>
      <c r="CUX10" s="372"/>
      <c r="CUY10" s="372"/>
      <c r="CUZ10" s="372"/>
      <c r="CVA10" s="372"/>
      <c r="CVB10" s="372"/>
      <c r="CVC10" s="372"/>
      <c r="CVD10" s="372"/>
      <c r="CVE10" s="372"/>
      <c r="CVF10" s="372"/>
      <c r="CVG10" s="372"/>
      <c r="CVH10" s="372"/>
      <c r="CVI10" s="372"/>
      <c r="CVJ10" s="372"/>
      <c r="CVK10" s="372"/>
      <c r="CVL10" s="372"/>
      <c r="CVM10" s="372"/>
      <c r="CVN10" s="372"/>
      <c r="CVO10" s="372"/>
      <c r="CVP10" s="372"/>
      <c r="CVQ10" s="372"/>
      <c r="CVR10" s="372"/>
      <c r="CVS10" s="372"/>
      <c r="CVT10" s="372"/>
      <c r="CVU10" s="372"/>
      <c r="CVV10" s="372"/>
      <c r="CVW10" s="372"/>
      <c r="CVX10" s="372"/>
      <c r="CVY10" s="372"/>
      <c r="CVZ10" s="372"/>
      <c r="CWA10" s="372"/>
      <c r="CWB10" s="372"/>
      <c r="CWC10" s="372"/>
      <c r="CWD10" s="372"/>
      <c r="CWE10" s="372"/>
      <c r="CWF10" s="372"/>
      <c r="CWG10" s="372"/>
      <c r="CWH10" s="372"/>
      <c r="CWI10" s="372"/>
      <c r="CWJ10" s="372"/>
      <c r="CWK10" s="372"/>
      <c r="CWL10" s="372"/>
      <c r="CWM10" s="372"/>
      <c r="CWN10" s="372"/>
      <c r="CWO10" s="372"/>
      <c r="CWP10" s="372"/>
      <c r="CWQ10" s="372"/>
      <c r="CWR10" s="372"/>
      <c r="CWS10" s="372"/>
      <c r="CWT10" s="372"/>
      <c r="CWU10" s="372"/>
      <c r="CWV10" s="372"/>
      <c r="CWW10" s="372"/>
      <c r="CWX10" s="372"/>
      <c r="CWY10" s="372"/>
      <c r="CWZ10" s="372"/>
      <c r="CXA10" s="372"/>
      <c r="CXB10" s="372"/>
      <c r="CXC10" s="372"/>
      <c r="CXD10" s="372"/>
      <c r="CXE10" s="372"/>
      <c r="CXF10" s="372"/>
      <c r="CXG10" s="372"/>
      <c r="CXH10" s="372"/>
      <c r="CXI10" s="372"/>
      <c r="CXJ10" s="372"/>
      <c r="CXK10" s="372"/>
      <c r="CXL10" s="372"/>
      <c r="CXM10" s="372"/>
      <c r="CXN10" s="372"/>
      <c r="CXO10" s="372"/>
      <c r="CXP10" s="372"/>
      <c r="CXQ10" s="372"/>
      <c r="CXR10" s="372"/>
      <c r="CXS10" s="372"/>
      <c r="CXT10" s="372"/>
      <c r="CXU10" s="372"/>
      <c r="CXV10" s="372"/>
      <c r="CXW10" s="372"/>
      <c r="CXX10" s="372"/>
      <c r="CXY10" s="372"/>
      <c r="CXZ10" s="372"/>
      <c r="CYA10" s="372"/>
      <c r="CYB10" s="372"/>
      <c r="CYC10" s="372"/>
      <c r="CYD10" s="372"/>
      <c r="CYE10" s="372"/>
      <c r="CYF10" s="372"/>
      <c r="CYG10" s="372"/>
      <c r="CYH10" s="372"/>
      <c r="CYI10" s="372"/>
      <c r="CYJ10" s="372"/>
      <c r="CYK10" s="372"/>
      <c r="CYL10" s="372"/>
      <c r="CYM10" s="372"/>
      <c r="CYN10" s="372"/>
      <c r="CYO10" s="372"/>
      <c r="CYP10" s="372"/>
      <c r="CYQ10" s="372"/>
      <c r="CYR10" s="372"/>
      <c r="CYS10" s="372"/>
      <c r="CYT10" s="372"/>
      <c r="CYU10" s="372"/>
      <c r="CYV10" s="372"/>
      <c r="CYW10" s="372"/>
      <c r="CYX10" s="372"/>
      <c r="CYY10" s="372"/>
      <c r="CYZ10" s="372"/>
      <c r="CZA10" s="372"/>
      <c r="CZB10" s="372"/>
      <c r="CZC10" s="372"/>
      <c r="CZD10" s="372"/>
      <c r="CZE10" s="372"/>
      <c r="CZF10" s="372"/>
      <c r="CZG10" s="372"/>
      <c r="CZH10" s="372"/>
      <c r="CZI10" s="372"/>
      <c r="CZJ10" s="372"/>
      <c r="CZK10" s="372"/>
      <c r="CZL10" s="372"/>
      <c r="CZM10" s="372"/>
      <c r="CZN10" s="372"/>
      <c r="CZO10" s="372"/>
      <c r="CZP10" s="372"/>
      <c r="CZQ10" s="372"/>
      <c r="CZR10" s="372"/>
      <c r="CZS10" s="372"/>
      <c r="CZT10" s="372"/>
      <c r="CZU10" s="372"/>
      <c r="CZV10" s="372"/>
      <c r="CZW10" s="372"/>
      <c r="CZX10" s="372"/>
      <c r="CZY10" s="372"/>
      <c r="CZZ10" s="372"/>
      <c r="DAA10" s="372"/>
      <c r="DAB10" s="372"/>
      <c r="DAC10" s="372"/>
      <c r="DAD10" s="372"/>
      <c r="DAE10" s="372"/>
      <c r="DAF10" s="372"/>
      <c r="DAG10" s="372"/>
      <c r="DAH10" s="372"/>
      <c r="DAI10" s="372"/>
      <c r="DAJ10" s="372"/>
      <c r="DAK10" s="372"/>
      <c r="DAL10" s="372"/>
      <c r="DAM10" s="372"/>
      <c r="DAN10" s="372"/>
      <c r="DAO10" s="372"/>
      <c r="DAP10" s="372"/>
      <c r="DAQ10" s="372"/>
      <c r="DAR10" s="372"/>
      <c r="DAS10" s="372"/>
      <c r="DAT10" s="372"/>
      <c r="DAU10" s="372"/>
      <c r="DAV10" s="372"/>
      <c r="DAW10" s="372"/>
      <c r="DAX10" s="372"/>
      <c r="DAY10" s="372"/>
      <c r="DAZ10" s="372"/>
      <c r="DBA10" s="372"/>
      <c r="DBB10" s="372"/>
      <c r="DBC10" s="372"/>
      <c r="DBD10" s="372"/>
      <c r="DBE10" s="372"/>
      <c r="DBF10" s="372"/>
      <c r="DBG10" s="372"/>
      <c r="DBH10" s="372"/>
      <c r="DBI10" s="372"/>
      <c r="DBJ10" s="372"/>
      <c r="DBK10" s="372"/>
      <c r="DBL10" s="372"/>
      <c r="DBM10" s="372"/>
      <c r="DBN10" s="372"/>
      <c r="DBO10" s="372"/>
      <c r="DBP10" s="372"/>
      <c r="DBQ10" s="372"/>
      <c r="DBR10" s="372"/>
      <c r="DBS10" s="372"/>
      <c r="DBT10" s="372"/>
      <c r="DBU10" s="372"/>
      <c r="DBV10" s="372"/>
      <c r="DBW10" s="372"/>
      <c r="DBX10" s="372"/>
      <c r="DBY10" s="372"/>
      <c r="DBZ10" s="372"/>
      <c r="DCA10" s="372"/>
      <c r="DCB10" s="372"/>
      <c r="DCC10" s="372"/>
      <c r="DCD10" s="372"/>
      <c r="DCE10" s="372"/>
      <c r="DCF10" s="372"/>
      <c r="DCG10" s="372"/>
      <c r="DCH10" s="372"/>
      <c r="DCI10" s="372"/>
      <c r="DCJ10" s="372"/>
      <c r="DCK10" s="372"/>
      <c r="DCL10" s="372"/>
      <c r="DCM10" s="372"/>
      <c r="DCN10" s="372"/>
      <c r="DCO10" s="372"/>
      <c r="DCP10" s="372"/>
      <c r="DCQ10" s="372"/>
      <c r="DCR10" s="372"/>
      <c r="DCS10" s="372"/>
      <c r="DCT10" s="372"/>
      <c r="DCU10" s="372"/>
      <c r="DCV10" s="372"/>
      <c r="DCW10" s="372"/>
      <c r="DCX10" s="372"/>
      <c r="DCY10" s="372"/>
      <c r="DCZ10" s="372"/>
      <c r="DDA10" s="372"/>
      <c r="DDB10" s="372"/>
      <c r="DDC10" s="372"/>
      <c r="DDD10" s="372"/>
      <c r="DDE10" s="372"/>
      <c r="DDF10" s="372"/>
      <c r="DDG10" s="372"/>
      <c r="DDH10" s="372"/>
      <c r="DDI10" s="372"/>
      <c r="DDJ10" s="372"/>
      <c r="DDK10" s="372"/>
      <c r="DDL10" s="372"/>
      <c r="DDM10" s="372"/>
      <c r="DDN10" s="372"/>
      <c r="DDO10" s="372"/>
      <c r="DDP10" s="372"/>
      <c r="DDQ10" s="372"/>
      <c r="DDR10" s="372"/>
      <c r="DDS10" s="372"/>
      <c r="DDT10" s="372"/>
      <c r="DDU10" s="372"/>
      <c r="DDV10" s="372"/>
      <c r="DDW10" s="372"/>
      <c r="DDX10" s="372"/>
      <c r="DDY10" s="372"/>
      <c r="DDZ10" s="372"/>
      <c r="DEA10" s="372"/>
      <c r="DEB10" s="372"/>
      <c r="DEC10" s="372"/>
      <c r="DED10" s="372"/>
      <c r="DEE10" s="372"/>
      <c r="DEF10" s="372"/>
      <c r="DEG10" s="372"/>
      <c r="DEH10" s="372"/>
      <c r="DEI10" s="372"/>
      <c r="DEJ10" s="372"/>
      <c r="DEK10" s="372"/>
      <c r="DEL10" s="372"/>
      <c r="DEM10" s="372"/>
      <c r="DEN10" s="372"/>
      <c r="DEO10" s="372"/>
      <c r="DEP10" s="372"/>
      <c r="DEQ10" s="372"/>
      <c r="DER10" s="372"/>
      <c r="DES10" s="372"/>
      <c r="DET10" s="372"/>
      <c r="DEU10" s="372"/>
      <c r="DEV10" s="372"/>
      <c r="DEW10" s="372"/>
      <c r="DEX10" s="372"/>
      <c r="DEY10" s="372"/>
      <c r="DEZ10" s="372"/>
      <c r="DFA10" s="372"/>
      <c r="DFB10" s="372"/>
      <c r="DFC10" s="372"/>
      <c r="DFD10" s="372"/>
      <c r="DFE10" s="372"/>
      <c r="DFF10" s="372"/>
      <c r="DFG10" s="372"/>
      <c r="DFH10" s="372"/>
      <c r="DFI10" s="372"/>
      <c r="DFJ10" s="372"/>
      <c r="DFK10" s="372"/>
      <c r="DFL10" s="372"/>
      <c r="DFM10" s="372"/>
      <c r="DFN10" s="372"/>
      <c r="DFO10" s="372"/>
      <c r="DFP10" s="372"/>
      <c r="DFQ10" s="372"/>
      <c r="DFR10" s="372"/>
      <c r="DFS10" s="372"/>
      <c r="DFT10" s="372"/>
      <c r="DFU10" s="372"/>
      <c r="DFV10" s="372"/>
      <c r="DFW10" s="372"/>
      <c r="DFX10" s="372"/>
      <c r="DFY10" s="372"/>
      <c r="DFZ10" s="372"/>
      <c r="DGA10" s="372"/>
      <c r="DGB10" s="372"/>
      <c r="DGC10" s="372"/>
      <c r="DGD10" s="372"/>
      <c r="DGE10" s="372"/>
      <c r="DGF10" s="372"/>
      <c r="DGG10" s="372"/>
      <c r="DGH10" s="372"/>
      <c r="DGI10" s="372"/>
      <c r="DGJ10" s="372"/>
      <c r="DGK10" s="372"/>
      <c r="DGL10" s="372"/>
      <c r="DGM10" s="372"/>
      <c r="DGN10" s="372"/>
      <c r="DGO10" s="372"/>
      <c r="DGP10" s="372"/>
      <c r="DGQ10" s="372"/>
      <c r="DGR10" s="372"/>
      <c r="DGS10" s="372"/>
      <c r="DGT10" s="372"/>
      <c r="DGU10" s="372"/>
      <c r="DGV10" s="372"/>
      <c r="DGW10" s="372"/>
      <c r="DGX10" s="372"/>
      <c r="DGY10" s="372"/>
      <c r="DGZ10" s="372"/>
      <c r="DHA10" s="372"/>
      <c r="DHB10" s="372"/>
      <c r="DHC10" s="372"/>
      <c r="DHD10" s="372"/>
      <c r="DHE10" s="372"/>
      <c r="DHF10" s="372"/>
      <c r="DHG10" s="372"/>
      <c r="DHH10" s="372"/>
      <c r="DHI10" s="372"/>
      <c r="DHJ10" s="372"/>
      <c r="DHK10" s="372"/>
      <c r="DHL10" s="372"/>
      <c r="DHM10" s="372"/>
      <c r="DHN10" s="372"/>
      <c r="DHO10" s="372"/>
      <c r="DHP10" s="372"/>
      <c r="DHQ10" s="372"/>
      <c r="DHR10" s="372"/>
      <c r="DHS10" s="372"/>
      <c r="DHT10" s="372"/>
      <c r="DHU10" s="372"/>
      <c r="DHV10" s="372"/>
      <c r="DHW10" s="372"/>
      <c r="DHX10" s="372"/>
      <c r="DHY10" s="372"/>
      <c r="DHZ10" s="372"/>
      <c r="DIA10" s="372"/>
      <c r="DIB10" s="372"/>
      <c r="DIC10" s="372"/>
      <c r="DID10" s="372"/>
      <c r="DIE10" s="372"/>
      <c r="DIF10" s="372"/>
      <c r="DIG10" s="372"/>
      <c r="DIH10" s="372"/>
      <c r="DII10" s="372"/>
      <c r="DIJ10" s="372"/>
      <c r="DIK10" s="372"/>
      <c r="DIL10" s="372"/>
      <c r="DIM10" s="372"/>
      <c r="DIN10" s="372"/>
      <c r="DIO10" s="372"/>
      <c r="DIP10" s="372"/>
      <c r="DIQ10" s="372"/>
      <c r="DIR10" s="372"/>
      <c r="DIS10" s="372"/>
      <c r="DIT10" s="372"/>
      <c r="DIU10" s="372"/>
      <c r="DIV10" s="372"/>
      <c r="DIW10" s="372"/>
      <c r="DIX10" s="372"/>
      <c r="DIY10" s="372"/>
      <c r="DIZ10" s="372"/>
      <c r="DJA10" s="372"/>
      <c r="DJB10" s="372"/>
      <c r="DJC10" s="372"/>
      <c r="DJD10" s="372"/>
      <c r="DJE10" s="372"/>
      <c r="DJF10" s="372"/>
      <c r="DJG10" s="372"/>
      <c r="DJH10" s="372"/>
      <c r="DJI10" s="372"/>
      <c r="DJJ10" s="372"/>
      <c r="DJK10" s="372"/>
      <c r="DJL10" s="372"/>
      <c r="DJM10" s="372"/>
      <c r="DJN10" s="372"/>
      <c r="DJO10" s="372"/>
      <c r="DJP10" s="372"/>
      <c r="DJQ10" s="372"/>
      <c r="DJR10" s="372"/>
      <c r="DJS10" s="372"/>
      <c r="DJT10" s="372"/>
      <c r="DJU10" s="372"/>
      <c r="DJV10" s="372"/>
      <c r="DJW10" s="372"/>
      <c r="DJX10" s="372"/>
      <c r="DJY10" s="372"/>
      <c r="DJZ10" s="372"/>
      <c r="DKA10" s="372"/>
      <c r="DKB10" s="372"/>
      <c r="DKC10" s="372"/>
      <c r="DKD10" s="372"/>
      <c r="DKE10" s="372"/>
      <c r="DKF10" s="372"/>
      <c r="DKG10" s="372"/>
      <c r="DKH10" s="372"/>
      <c r="DKI10" s="372"/>
      <c r="DKJ10" s="372"/>
      <c r="DKK10" s="372"/>
      <c r="DKL10" s="372"/>
      <c r="DKM10" s="372"/>
      <c r="DKN10" s="372"/>
      <c r="DKO10" s="372"/>
      <c r="DKP10" s="372"/>
      <c r="DKQ10" s="372"/>
      <c r="DKR10" s="372"/>
      <c r="DKS10" s="372"/>
      <c r="DKT10" s="372"/>
      <c r="DKU10" s="372"/>
      <c r="DKV10" s="372"/>
      <c r="DKW10" s="372"/>
      <c r="DKX10" s="372"/>
      <c r="DKY10" s="372"/>
      <c r="DKZ10" s="372"/>
      <c r="DLA10" s="372"/>
      <c r="DLB10" s="372"/>
      <c r="DLC10" s="372"/>
      <c r="DLD10" s="372"/>
      <c r="DLE10" s="372"/>
      <c r="DLF10" s="372"/>
      <c r="DLG10" s="372"/>
      <c r="DLH10" s="372"/>
      <c r="DLI10" s="372"/>
      <c r="DLJ10" s="372"/>
      <c r="DLK10" s="372"/>
      <c r="DLL10" s="372"/>
      <c r="DLM10" s="372"/>
      <c r="DLN10" s="372"/>
      <c r="DLO10" s="372"/>
      <c r="DLP10" s="372"/>
      <c r="DLQ10" s="372"/>
      <c r="DLR10" s="372"/>
      <c r="DLS10" s="372"/>
      <c r="DLT10" s="372"/>
      <c r="DLU10" s="372"/>
      <c r="DLV10" s="372"/>
      <c r="DLW10" s="372"/>
      <c r="DLX10" s="372"/>
      <c r="DLY10" s="372"/>
      <c r="DLZ10" s="372"/>
      <c r="DMA10" s="372"/>
      <c r="DMB10" s="372"/>
      <c r="DMC10" s="372"/>
      <c r="DMD10" s="372"/>
      <c r="DME10" s="372"/>
      <c r="DMF10" s="372"/>
      <c r="DMG10" s="372"/>
      <c r="DMH10" s="372"/>
      <c r="DMI10" s="372"/>
      <c r="DMJ10" s="372"/>
      <c r="DMK10" s="372"/>
      <c r="DML10" s="372"/>
      <c r="DMM10" s="372"/>
      <c r="DMN10" s="372"/>
      <c r="DMO10" s="372"/>
      <c r="DMP10" s="372"/>
      <c r="DMQ10" s="372"/>
      <c r="DMR10" s="372"/>
      <c r="DMS10" s="372"/>
      <c r="DMT10" s="372"/>
      <c r="DMU10" s="372"/>
      <c r="DMV10" s="372"/>
      <c r="DMW10" s="372"/>
      <c r="DMX10" s="372"/>
      <c r="DMY10" s="372"/>
      <c r="DMZ10" s="372"/>
      <c r="DNA10" s="372"/>
      <c r="DNB10" s="372"/>
      <c r="DNC10" s="372"/>
      <c r="DND10" s="372"/>
      <c r="DNE10" s="372"/>
      <c r="DNF10" s="372"/>
      <c r="DNG10" s="372"/>
      <c r="DNH10" s="372"/>
      <c r="DNI10" s="372"/>
      <c r="DNJ10" s="372"/>
      <c r="DNK10" s="372"/>
      <c r="DNL10" s="372"/>
      <c r="DNM10" s="372"/>
      <c r="DNN10" s="372"/>
      <c r="DNO10" s="372"/>
      <c r="DNP10" s="372"/>
      <c r="DNQ10" s="372"/>
      <c r="DNR10" s="372"/>
      <c r="DNS10" s="372"/>
      <c r="DNT10" s="372"/>
      <c r="DNU10" s="372"/>
      <c r="DNV10" s="372"/>
      <c r="DNW10" s="372"/>
      <c r="DNX10" s="372"/>
      <c r="DNY10" s="372"/>
      <c r="DNZ10" s="372"/>
      <c r="DOA10" s="372"/>
      <c r="DOB10" s="372"/>
      <c r="DOC10" s="372"/>
      <c r="DOD10" s="372"/>
      <c r="DOE10" s="372"/>
      <c r="DOF10" s="372"/>
      <c r="DOG10" s="372"/>
      <c r="DOH10" s="372"/>
      <c r="DOI10" s="372"/>
      <c r="DOJ10" s="372"/>
      <c r="DOK10" s="372"/>
      <c r="DOL10" s="372"/>
      <c r="DOM10" s="372"/>
      <c r="DON10" s="372"/>
      <c r="DOO10" s="372"/>
      <c r="DOP10" s="372"/>
      <c r="DOQ10" s="372"/>
      <c r="DOR10" s="372"/>
      <c r="DOS10" s="372"/>
      <c r="DOT10" s="372"/>
      <c r="DOU10" s="372"/>
      <c r="DOV10" s="372"/>
      <c r="DOW10" s="372"/>
      <c r="DOX10" s="372"/>
      <c r="DOY10" s="372"/>
      <c r="DOZ10" s="372"/>
      <c r="DPA10" s="372"/>
      <c r="DPB10" s="372"/>
      <c r="DPC10" s="372"/>
      <c r="DPD10" s="372"/>
      <c r="DPE10" s="372"/>
      <c r="DPF10" s="372"/>
      <c r="DPG10" s="372"/>
      <c r="DPH10" s="372"/>
      <c r="DPI10" s="372"/>
      <c r="DPJ10" s="372"/>
      <c r="DPK10" s="372"/>
      <c r="DPL10" s="372"/>
      <c r="DPM10" s="372"/>
      <c r="DPN10" s="372"/>
      <c r="DPO10" s="372"/>
      <c r="DPP10" s="372"/>
      <c r="DPQ10" s="372"/>
      <c r="DPR10" s="372"/>
      <c r="DPS10" s="372"/>
      <c r="DPT10" s="372"/>
      <c r="DPU10" s="372"/>
      <c r="DPV10" s="372"/>
      <c r="DPW10" s="372"/>
      <c r="DPX10" s="372"/>
      <c r="DPY10" s="372"/>
      <c r="DPZ10" s="372"/>
      <c r="DQA10" s="372"/>
      <c r="DQB10" s="372"/>
      <c r="DQC10" s="372"/>
      <c r="DQD10" s="372"/>
      <c r="DQE10" s="372"/>
      <c r="DQF10" s="372"/>
      <c r="DQG10" s="372"/>
      <c r="DQH10" s="372"/>
      <c r="DQI10" s="372"/>
      <c r="DQJ10" s="372"/>
      <c r="DQK10" s="372"/>
      <c r="DQL10" s="372"/>
      <c r="DQM10" s="372"/>
      <c r="DQN10" s="372"/>
      <c r="DQO10" s="372"/>
      <c r="DQP10" s="372"/>
      <c r="DQQ10" s="372"/>
      <c r="DQR10" s="372"/>
      <c r="DQS10" s="372"/>
      <c r="DQT10" s="372"/>
      <c r="DQU10" s="372"/>
      <c r="DQV10" s="372"/>
      <c r="DQW10" s="372"/>
      <c r="DQX10" s="372"/>
      <c r="DQY10" s="372"/>
      <c r="DQZ10" s="372"/>
      <c r="DRA10" s="372"/>
      <c r="DRB10" s="372"/>
      <c r="DRC10" s="372"/>
      <c r="DRD10" s="372"/>
      <c r="DRE10" s="372"/>
      <c r="DRF10" s="372"/>
      <c r="DRG10" s="372"/>
      <c r="DRH10" s="372"/>
      <c r="DRI10" s="372"/>
      <c r="DRJ10" s="372"/>
      <c r="DRK10" s="372"/>
      <c r="DRL10" s="372"/>
      <c r="DRM10" s="372"/>
      <c r="DRN10" s="372"/>
      <c r="DRO10" s="372"/>
      <c r="DRP10" s="372"/>
      <c r="DRQ10" s="372"/>
      <c r="DRR10" s="372"/>
      <c r="DRS10" s="372"/>
      <c r="DRT10" s="372"/>
      <c r="DRU10" s="372"/>
      <c r="DRV10" s="372"/>
      <c r="DRW10" s="372"/>
      <c r="DRX10" s="372"/>
      <c r="DRY10" s="372"/>
      <c r="DRZ10" s="372"/>
      <c r="DSA10" s="372"/>
      <c r="DSB10" s="372"/>
      <c r="DSC10" s="372"/>
      <c r="DSD10" s="372"/>
      <c r="DSE10" s="372"/>
      <c r="DSF10" s="372"/>
      <c r="DSG10" s="372"/>
      <c r="DSH10" s="372"/>
      <c r="DSI10" s="372"/>
      <c r="DSJ10" s="372"/>
      <c r="DSK10" s="372"/>
      <c r="DSL10" s="372"/>
      <c r="DSM10" s="372"/>
      <c r="DSN10" s="372"/>
      <c r="DSO10" s="372"/>
      <c r="DSP10" s="372"/>
      <c r="DSQ10" s="372"/>
      <c r="DSR10" s="372"/>
      <c r="DSS10" s="372"/>
      <c r="DST10" s="372"/>
      <c r="DSU10" s="372"/>
      <c r="DSV10" s="372"/>
      <c r="DSW10" s="372"/>
      <c r="DSX10" s="372"/>
      <c r="DSY10" s="372"/>
      <c r="DSZ10" s="372"/>
      <c r="DTA10" s="372"/>
      <c r="DTB10" s="372"/>
      <c r="DTC10" s="372"/>
      <c r="DTD10" s="372"/>
      <c r="DTE10" s="372"/>
      <c r="DTF10" s="372"/>
      <c r="DTG10" s="372"/>
      <c r="DTH10" s="372"/>
      <c r="DTI10" s="372"/>
      <c r="DTJ10" s="372"/>
      <c r="DTK10" s="372"/>
      <c r="DTL10" s="372"/>
      <c r="DTM10" s="372"/>
      <c r="DTN10" s="372"/>
      <c r="DTO10" s="372"/>
      <c r="DTP10" s="372"/>
      <c r="DTQ10" s="372"/>
      <c r="DTR10" s="372"/>
      <c r="DTS10" s="372"/>
      <c r="DTT10" s="372"/>
      <c r="DTU10" s="372"/>
      <c r="DTV10" s="372"/>
      <c r="DTW10" s="372"/>
      <c r="DTX10" s="372"/>
      <c r="DTY10" s="372"/>
      <c r="DTZ10" s="372"/>
      <c r="DUA10" s="372"/>
      <c r="DUB10" s="372"/>
      <c r="DUC10" s="372"/>
      <c r="DUD10" s="372"/>
      <c r="DUE10" s="372"/>
      <c r="DUF10" s="372"/>
      <c r="DUG10" s="372"/>
      <c r="DUH10" s="372"/>
      <c r="DUI10" s="372"/>
      <c r="DUJ10" s="372"/>
      <c r="DUK10" s="372"/>
      <c r="DUL10" s="372"/>
      <c r="DUM10" s="372"/>
      <c r="DUN10" s="372"/>
      <c r="DUO10" s="372"/>
      <c r="DUP10" s="372"/>
      <c r="DUQ10" s="372"/>
      <c r="DUR10" s="372"/>
      <c r="DUS10" s="372"/>
      <c r="DUT10" s="372"/>
      <c r="DUU10" s="372"/>
      <c r="DUV10" s="372"/>
      <c r="DUW10" s="372"/>
      <c r="DUX10" s="372"/>
      <c r="DUY10" s="372"/>
      <c r="DUZ10" s="372"/>
      <c r="DVA10" s="372"/>
      <c r="DVB10" s="372"/>
      <c r="DVC10" s="372"/>
      <c r="DVD10" s="372"/>
      <c r="DVE10" s="372"/>
      <c r="DVF10" s="372"/>
      <c r="DVG10" s="372"/>
      <c r="DVH10" s="372"/>
      <c r="DVI10" s="372"/>
      <c r="DVJ10" s="372"/>
      <c r="DVK10" s="372"/>
      <c r="DVL10" s="372"/>
      <c r="DVM10" s="372"/>
      <c r="DVN10" s="372"/>
      <c r="DVO10" s="372"/>
      <c r="DVP10" s="372"/>
      <c r="DVQ10" s="372"/>
      <c r="DVR10" s="372"/>
      <c r="DVS10" s="372"/>
      <c r="DVT10" s="372"/>
      <c r="DVU10" s="372"/>
      <c r="DVV10" s="372"/>
      <c r="DVW10" s="372"/>
      <c r="DVX10" s="372"/>
      <c r="DVY10" s="372"/>
      <c r="DVZ10" s="372"/>
      <c r="DWA10" s="372"/>
      <c r="DWB10" s="372"/>
      <c r="DWC10" s="372"/>
      <c r="DWD10" s="372"/>
      <c r="DWE10" s="372"/>
      <c r="DWF10" s="372"/>
      <c r="DWG10" s="372"/>
      <c r="DWH10" s="372"/>
      <c r="DWI10" s="372"/>
      <c r="DWJ10" s="372"/>
      <c r="DWK10" s="372"/>
      <c r="DWL10" s="372"/>
      <c r="DWM10" s="372"/>
      <c r="DWN10" s="372"/>
      <c r="DWO10" s="372"/>
      <c r="DWP10" s="372"/>
      <c r="DWQ10" s="372"/>
      <c r="DWR10" s="372"/>
      <c r="DWS10" s="372"/>
      <c r="DWT10" s="372"/>
      <c r="DWU10" s="372"/>
      <c r="DWV10" s="372"/>
      <c r="DWW10" s="372"/>
      <c r="DWX10" s="372"/>
      <c r="DWY10" s="372"/>
      <c r="DWZ10" s="372"/>
      <c r="DXA10" s="372"/>
      <c r="DXB10" s="372"/>
      <c r="DXC10" s="372"/>
      <c r="DXD10" s="372"/>
      <c r="DXE10" s="372"/>
      <c r="DXF10" s="372"/>
      <c r="DXG10" s="372"/>
      <c r="DXH10" s="372"/>
      <c r="DXI10" s="372"/>
      <c r="DXJ10" s="372"/>
      <c r="DXK10" s="372"/>
      <c r="DXL10" s="372"/>
      <c r="DXM10" s="372"/>
      <c r="DXN10" s="372"/>
      <c r="DXO10" s="372"/>
      <c r="DXP10" s="372"/>
      <c r="DXQ10" s="372"/>
      <c r="DXR10" s="372"/>
      <c r="DXS10" s="372"/>
      <c r="DXT10" s="372"/>
      <c r="DXU10" s="372"/>
      <c r="DXV10" s="372"/>
      <c r="DXW10" s="372"/>
      <c r="DXX10" s="372"/>
      <c r="DXY10" s="372"/>
      <c r="DXZ10" s="372"/>
      <c r="DYA10" s="372"/>
      <c r="DYB10" s="372"/>
      <c r="DYC10" s="372"/>
      <c r="DYD10" s="372"/>
      <c r="DYE10" s="372"/>
      <c r="DYF10" s="372"/>
      <c r="DYG10" s="372"/>
      <c r="DYH10" s="372"/>
      <c r="DYI10" s="372"/>
      <c r="DYJ10" s="372"/>
      <c r="DYK10" s="372"/>
      <c r="DYL10" s="372"/>
      <c r="DYM10" s="372"/>
      <c r="DYN10" s="372"/>
      <c r="DYO10" s="372"/>
      <c r="DYP10" s="372"/>
      <c r="DYQ10" s="372"/>
      <c r="DYR10" s="372"/>
      <c r="DYS10" s="372"/>
      <c r="DYT10" s="372"/>
      <c r="DYU10" s="372"/>
      <c r="DYV10" s="372"/>
      <c r="DYW10" s="372"/>
      <c r="DYX10" s="372"/>
      <c r="DYY10" s="372"/>
      <c r="DYZ10" s="372"/>
      <c r="DZA10" s="372"/>
      <c r="DZB10" s="372"/>
      <c r="DZC10" s="372"/>
      <c r="DZD10" s="372"/>
      <c r="DZE10" s="372"/>
      <c r="DZF10" s="372"/>
      <c r="DZG10" s="372"/>
      <c r="DZH10" s="372"/>
      <c r="DZI10" s="372"/>
      <c r="DZJ10" s="372"/>
      <c r="DZK10" s="372"/>
      <c r="DZL10" s="372"/>
      <c r="DZM10" s="372"/>
      <c r="DZN10" s="372"/>
      <c r="DZO10" s="372"/>
      <c r="DZP10" s="372"/>
      <c r="DZQ10" s="372"/>
      <c r="DZR10" s="372"/>
      <c r="DZS10" s="372"/>
      <c r="DZT10" s="372"/>
      <c r="DZU10" s="372"/>
      <c r="DZV10" s="372"/>
      <c r="DZW10" s="372"/>
      <c r="DZX10" s="372"/>
      <c r="DZY10" s="372"/>
      <c r="DZZ10" s="372"/>
      <c r="EAA10" s="372"/>
      <c r="EAB10" s="372"/>
      <c r="EAC10" s="372"/>
      <c r="EAD10" s="372"/>
      <c r="EAE10" s="372"/>
      <c r="EAF10" s="372"/>
      <c r="EAG10" s="372"/>
      <c r="EAH10" s="372"/>
      <c r="EAI10" s="372"/>
      <c r="EAJ10" s="372"/>
      <c r="EAK10" s="372"/>
      <c r="EAL10" s="372"/>
      <c r="EAM10" s="372"/>
      <c r="EAN10" s="372"/>
      <c r="EAO10" s="372"/>
      <c r="EAP10" s="372"/>
      <c r="EAQ10" s="372"/>
      <c r="EAR10" s="372"/>
      <c r="EAS10" s="372"/>
      <c r="EAT10" s="372"/>
      <c r="EAU10" s="372"/>
      <c r="EAV10" s="372"/>
      <c r="EAW10" s="372"/>
      <c r="EAX10" s="372"/>
      <c r="EAY10" s="372"/>
      <c r="EAZ10" s="372"/>
      <c r="EBA10" s="372"/>
      <c r="EBB10" s="372"/>
      <c r="EBC10" s="372"/>
      <c r="EBD10" s="372"/>
      <c r="EBE10" s="372"/>
      <c r="EBF10" s="372"/>
      <c r="EBG10" s="372"/>
      <c r="EBH10" s="372"/>
      <c r="EBI10" s="372"/>
      <c r="EBJ10" s="372"/>
      <c r="EBK10" s="372"/>
      <c r="EBL10" s="372"/>
      <c r="EBM10" s="372"/>
      <c r="EBN10" s="372"/>
      <c r="EBO10" s="372"/>
      <c r="EBP10" s="372"/>
      <c r="EBQ10" s="372"/>
      <c r="EBR10" s="372"/>
      <c r="EBS10" s="372"/>
      <c r="EBT10" s="372"/>
      <c r="EBU10" s="372"/>
      <c r="EBV10" s="372"/>
      <c r="EBW10" s="372"/>
      <c r="EBX10" s="372"/>
      <c r="EBY10" s="372"/>
      <c r="EBZ10" s="372"/>
      <c r="ECA10" s="372"/>
      <c r="ECB10" s="372"/>
      <c r="ECC10" s="372"/>
      <c r="ECD10" s="372"/>
      <c r="ECE10" s="372"/>
      <c r="ECF10" s="372"/>
      <c r="ECG10" s="372"/>
      <c r="ECH10" s="372"/>
      <c r="ECI10" s="372"/>
      <c r="ECJ10" s="372"/>
      <c r="ECK10" s="372"/>
      <c r="ECL10" s="372"/>
      <c r="ECM10" s="372"/>
      <c r="ECN10" s="372"/>
      <c r="ECO10" s="372"/>
      <c r="ECP10" s="372"/>
      <c r="ECQ10" s="372"/>
      <c r="ECR10" s="372"/>
      <c r="ECS10" s="372"/>
      <c r="ECT10" s="372"/>
      <c r="ECU10" s="372"/>
      <c r="ECV10" s="372"/>
      <c r="ECW10" s="372"/>
      <c r="ECX10" s="372"/>
      <c r="ECY10" s="372"/>
      <c r="ECZ10" s="372"/>
      <c r="EDA10" s="372"/>
      <c r="EDB10" s="372"/>
      <c r="EDC10" s="372"/>
      <c r="EDD10" s="372"/>
      <c r="EDE10" s="372"/>
      <c r="EDF10" s="372"/>
      <c r="EDG10" s="372"/>
      <c r="EDH10" s="372"/>
      <c r="EDI10" s="372"/>
      <c r="EDJ10" s="372"/>
      <c r="EDK10" s="372"/>
      <c r="EDL10" s="372"/>
      <c r="EDM10" s="372"/>
      <c r="EDN10" s="372"/>
      <c r="EDO10" s="372"/>
      <c r="EDP10" s="372"/>
      <c r="EDQ10" s="372"/>
      <c r="EDR10" s="372"/>
      <c r="EDS10" s="372"/>
      <c r="EDT10" s="372"/>
      <c r="EDU10" s="372"/>
      <c r="EDV10" s="372"/>
      <c r="EDW10" s="372"/>
      <c r="EDX10" s="372"/>
      <c r="EDY10" s="372"/>
      <c r="EDZ10" s="372"/>
      <c r="EEA10" s="372"/>
      <c r="EEB10" s="372"/>
      <c r="EEC10" s="372"/>
      <c r="EED10" s="372"/>
      <c r="EEE10" s="372"/>
      <c r="EEF10" s="372"/>
      <c r="EEG10" s="372"/>
      <c r="EEH10" s="372"/>
      <c r="EEI10" s="372"/>
      <c r="EEJ10" s="372"/>
      <c r="EEK10" s="372"/>
      <c r="EEL10" s="372"/>
      <c r="EEM10" s="372"/>
      <c r="EEN10" s="372"/>
      <c r="EEO10" s="372"/>
      <c r="EEP10" s="372"/>
      <c r="EEQ10" s="372"/>
      <c r="EER10" s="372"/>
      <c r="EES10" s="372"/>
      <c r="EET10" s="372"/>
      <c r="EEU10" s="372"/>
      <c r="EEV10" s="372"/>
      <c r="EEW10" s="372"/>
      <c r="EEX10" s="372"/>
      <c r="EEY10" s="372"/>
      <c r="EEZ10" s="372"/>
      <c r="EFA10" s="372"/>
      <c r="EFB10" s="372"/>
      <c r="EFC10" s="372"/>
      <c r="EFD10" s="372"/>
      <c r="EFE10" s="372"/>
      <c r="EFF10" s="372"/>
      <c r="EFG10" s="372"/>
      <c r="EFH10" s="372"/>
      <c r="EFI10" s="372"/>
      <c r="EFJ10" s="372"/>
      <c r="EFK10" s="372"/>
      <c r="EFL10" s="372"/>
      <c r="EFM10" s="372"/>
      <c r="EFN10" s="372"/>
      <c r="EFO10" s="372"/>
      <c r="EFP10" s="372"/>
      <c r="EFQ10" s="372"/>
      <c r="EFR10" s="372"/>
      <c r="EFS10" s="372"/>
      <c r="EFT10" s="372"/>
      <c r="EFU10" s="372"/>
      <c r="EFV10" s="372"/>
      <c r="EFW10" s="372"/>
      <c r="EFX10" s="372"/>
      <c r="EFY10" s="372"/>
      <c r="EFZ10" s="372"/>
      <c r="EGA10" s="372"/>
      <c r="EGB10" s="372"/>
      <c r="EGC10" s="372"/>
      <c r="EGD10" s="372"/>
      <c r="EGE10" s="372"/>
      <c r="EGF10" s="372"/>
      <c r="EGG10" s="372"/>
      <c r="EGH10" s="372"/>
      <c r="EGI10" s="372"/>
      <c r="EGJ10" s="372"/>
      <c r="EGK10" s="372"/>
      <c r="EGL10" s="372"/>
      <c r="EGM10" s="372"/>
      <c r="EGN10" s="372"/>
      <c r="EGO10" s="372"/>
      <c r="EGP10" s="372"/>
      <c r="EGQ10" s="372"/>
      <c r="EGR10" s="372"/>
      <c r="EGS10" s="372"/>
      <c r="EGT10" s="372"/>
      <c r="EGU10" s="372"/>
      <c r="EGV10" s="372"/>
      <c r="EGW10" s="372"/>
      <c r="EGX10" s="372"/>
      <c r="EGY10" s="372"/>
      <c r="EGZ10" s="372"/>
      <c r="EHA10" s="372"/>
      <c r="EHB10" s="372"/>
      <c r="EHC10" s="372"/>
      <c r="EHD10" s="372"/>
      <c r="EHE10" s="372"/>
      <c r="EHF10" s="372"/>
      <c r="EHG10" s="372"/>
      <c r="EHH10" s="372"/>
      <c r="EHI10" s="372"/>
      <c r="EHJ10" s="372"/>
      <c r="EHK10" s="372"/>
      <c r="EHL10" s="372"/>
      <c r="EHM10" s="372"/>
      <c r="EHN10" s="372"/>
      <c r="EHO10" s="372"/>
      <c r="EHP10" s="372"/>
      <c r="EHQ10" s="372"/>
      <c r="EHR10" s="372"/>
      <c r="EHS10" s="372"/>
      <c r="EHT10" s="372"/>
      <c r="EHU10" s="372"/>
      <c r="EHV10" s="372"/>
      <c r="EHW10" s="372"/>
      <c r="EHX10" s="372"/>
      <c r="EHY10" s="372"/>
      <c r="EHZ10" s="372"/>
      <c r="EIA10" s="372"/>
      <c r="EIB10" s="372"/>
      <c r="EIC10" s="372"/>
      <c r="EID10" s="372"/>
      <c r="EIE10" s="372"/>
      <c r="EIF10" s="372"/>
      <c r="EIG10" s="372"/>
      <c r="EIH10" s="372"/>
      <c r="EII10" s="372"/>
      <c r="EIJ10" s="372"/>
      <c r="EIK10" s="372"/>
      <c r="EIL10" s="372"/>
      <c r="EIM10" s="372"/>
      <c r="EIN10" s="372"/>
      <c r="EIO10" s="372"/>
      <c r="EIP10" s="372"/>
      <c r="EIQ10" s="372"/>
      <c r="EIR10" s="372"/>
      <c r="EIS10" s="372"/>
      <c r="EIT10" s="372"/>
      <c r="EIU10" s="372"/>
      <c r="EIV10" s="372"/>
      <c r="EIW10" s="372"/>
      <c r="EIX10" s="372"/>
      <c r="EIY10" s="372"/>
      <c r="EIZ10" s="372"/>
      <c r="EJA10" s="372"/>
      <c r="EJB10" s="372"/>
      <c r="EJC10" s="372"/>
      <c r="EJD10" s="372"/>
      <c r="EJE10" s="372"/>
      <c r="EJF10" s="372"/>
      <c r="EJG10" s="372"/>
      <c r="EJH10" s="372"/>
      <c r="EJI10" s="372"/>
      <c r="EJJ10" s="372"/>
      <c r="EJK10" s="372"/>
      <c r="EJL10" s="372"/>
      <c r="EJM10" s="372"/>
      <c r="EJN10" s="372"/>
      <c r="EJO10" s="372"/>
      <c r="EJP10" s="372"/>
      <c r="EJQ10" s="372"/>
      <c r="EJR10" s="372"/>
      <c r="EJS10" s="372"/>
      <c r="EJT10" s="372"/>
      <c r="EJU10" s="372"/>
      <c r="EJV10" s="372"/>
      <c r="EJW10" s="372"/>
      <c r="EJX10" s="372"/>
      <c r="EJY10" s="372"/>
      <c r="EJZ10" s="372"/>
      <c r="EKA10" s="372"/>
      <c r="EKB10" s="372"/>
      <c r="EKC10" s="372"/>
      <c r="EKD10" s="372"/>
      <c r="EKE10" s="372"/>
      <c r="EKF10" s="372"/>
      <c r="EKG10" s="372"/>
      <c r="EKH10" s="372"/>
      <c r="EKI10" s="372"/>
      <c r="EKJ10" s="372"/>
      <c r="EKK10" s="372"/>
      <c r="EKL10" s="372"/>
      <c r="EKM10" s="372"/>
      <c r="EKN10" s="372"/>
      <c r="EKO10" s="372"/>
      <c r="EKP10" s="372"/>
      <c r="EKQ10" s="372"/>
      <c r="EKR10" s="372"/>
      <c r="EKS10" s="372"/>
      <c r="EKT10" s="372"/>
      <c r="EKU10" s="372"/>
      <c r="EKV10" s="372"/>
      <c r="EKW10" s="372"/>
      <c r="EKX10" s="372"/>
      <c r="EKY10" s="372"/>
      <c r="EKZ10" s="372"/>
      <c r="ELA10" s="372"/>
      <c r="ELB10" s="372"/>
      <c r="ELC10" s="372"/>
      <c r="ELD10" s="372"/>
      <c r="ELE10" s="372"/>
      <c r="ELF10" s="372"/>
      <c r="ELG10" s="372"/>
      <c r="ELH10" s="372"/>
      <c r="ELI10" s="372"/>
      <c r="ELJ10" s="372"/>
      <c r="ELK10" s="372"/>
      <c r="ELL10" s="372"/>
      <c r="ELM10" s="372"/>
      <c r="ELN10" s="372"/>
      <c r="ELO10" s="372"/>
      <c r="ELP10" s="372"/>
      <c r="ELQ10" s="372"/>
      <c r="ELR10" s="372"/>
      <c r="ELS10" s="372"/>
      <c r="ELT10" s="372"/>
      <c r="ELU10" s="372"/>
      <c r="ELV10" s="372"/>
      <c r="ELW10" s="372"/>
      <c r="ELX10" s="372"/>
      <c r="ELY10" s="372"/>
      <c r="ELZ10" s="372"/>
      <c r="EMA10" s="372"/>
      <c r="EMB10" s="372"/>
      <c r="EMC10" s="372"/>
      <c r="EMD10" s="372"/>
      <c r="EME10" s="372"/>
      <c r="EMF10" s="372"/>
      <c r="EMG10" s="372"/>
      <c r="EMH10" s="372"/>
      <c r="EMI10" s="372"/>
      <c r="EMJ10" s="372"/>
      <c r="EMK10" s="372"/>
      <c r="EML10" s="372"/>
      <c r="EMM10" s="372"/>
      <c r="EMN10" s="372"/>
      <c r="EMO10" s="372"/>
      <c r="EMP10" s="372"/>
      <c r="EMQ10" s="372"/>
      <c r="EMR10" s="372"/>
      <c r="EMS10" s="372"/>
      <c r="EMT10" s="372"/>
      <c r="EMU10" s="372"/>
      <c r="EMV10" s="372"/>
      <c r="EMW10" s="372"/>
      <c r="EMX10" s="372"/>
      <c r="EMY10" s="372"/>
      <c r="EMZ10" s="372"/>
      <c r="ENA10" s="372"/>
      <c r="ENB10" s="372"/>
      <c r="ENC10" s="372"/>
      <c r="END10" s="372"/>
      <c r="ENE10" s="372"/>
      <c r="ENF10" s="372"/>
      <c r="ENG10" s="372"/>
      <c r="ENH10" s="372"/>
      <c r="ENI10" s="372"/>
      <c r="ENJ10" s="372"/>
      <c r="ENK10" s="372"/>
      <c r="ENL10" s="372"/>
      <c r="ENM10" s="372"/>
      <c r="ENN10" s="372"/>
      <c r="ENO10" s="372"/>
      <c r="ENP10" s="372"/>
      <c r="ENQ10" s="372"/>
      <c r="ENR10" s="372"/>
      <c r="ENS10" s="372"/>
      <c r="ENT10" s="372"/>
      <c r="ENU10" s="372"/>
      <c r="ENV10" s="372"/>
      <c r="ENW10" s="372"/>
      <c r="ENX10" s="372"/>
      <c r="ENY10" s="372"/>
      <c r="ENZ10" s="372"/>
      <c r="EOA10" s="372"/>
      <c r="EOB10" s="372"/>
      <c r="EOC10" s="372"/>
      <c r="EOD10" s="372"/>
      <c r="EOE10" s="372"/>
      <c r="EOF10" s="372"/>
      <c r="EOG10" s="372"/>
      <c r="EOH10" s="372"/>
      <c r="EOI10" s="372"/>
      <c r="EOJ10" s="372"/>
      <c r="EOK10" s="372"/>
      <c r="EOL10" s="372"/>
      <c r="EOM10" s="372"/>
      <c r="EON10" s="372"/>
      <c r="EOO10" s="372"/>
      <c r="EOP10" s="372"/>
      <c r="EOQ10" s="372"/>
      <c r="EOR10" s="372"/>
      <c r="EOS10" s="372"/>
      <c r="EOT10" s="372"/>
      <c r="EOU10" s="372"/>
      <c r="EOV10" s="372"/>
      <c r="EOW10" s="372"/>
      <c r="EOX10" s="372"/>
      <c r="EOY10" s="372"/>
      <c r="EOZ10" s="372"/>
      <c r="EPA10" s="372"/>
      <c r="EPB10" s="372"/>
      <c r="EPC10" s="372"/>
      <c r="EPD10" s="372"/>
      <c r="EPE10" s="372"/>
      <c r="EPF10" s="372"/>
      <c r="EPG10" s="372"/>
      <c r="EPH10" s="372"/>
      <c r="EPI10" s="372"/>
      <c r="EPJ10" s="372"/>
      <c r="EPK10" s="372"/>
      <c r="EPL10" s="372"/>
      <c r="EPM10" s="372"/>
      <c r="EPN10" s="372"/>
      <c r="EPO10" s="372"/>
      <c r="EPP10" s="372"/>
      <c r="EPQ10" s="372"/>
      <c r="EPR10" s="372"/>
      <c r="EPS10" s="372"/>
      <c r="EPT10" s="372"/>
      <c r="EPU10" s="372"/>
      <c r="EPV10" s="372"/>
      <c r="EPW10" s="372"/>
      <c r="EPX10" s="372"/>
      <c r="EPY10" s="372"/>
      <c r="EPZ10" s="372"/>
      <c r="EQA10" s="372"/>
      <c r="EQB10" s="372"/>
      <c r="EQC10" s="372"/>
      <c r="EQD10" s="372"/>
      <c r="EQE10" s="372"/>
      <c r="EQF10" s="372"/>
      <c r="EQG10" s="372"/>
      <c r="EQH10" s="372"/>
      <c r="EQI10" s="372"/>
      <c r="EQJ10" s="372"/>
      <c r="EQK10" s="372"/>
      <c r="EQL10" s="372"/>
      <c r="EQM10" s="372"/>
      <c r="EQN10" s="372"/>
      <c r="EQO10" s="372"/>
      <c r="EQP10" s="372"/>
      <c r="EQQ10" s="372"/>
      <c r="EQR10" s="372"/>
      <c r="EQS10" s="372"/>
      <c r="EQT10" s="372"/>
      <c r="EQU10" s="372"/>
      <c r="EQV10" s="372"/>
      <c r="EQW10" s="372"/>
      <c r="EQX10" s="372"/>
      <c r="EQY10" s="372"/>
      <c r="EQZ10" s="372"/>
      <c r="ERA10" s="372"/>
      <c r="ERB10" s="372"/>
      <c r="ERC10" s="372"/>
      <c r="ERD10" s="372"/>
      <c r="ERE10" s="372"/>
      <c r="ERF10" s="372"/>
      <c r="ERG10" s="372"/>
      <c r="ERH10" s="372"/>
      <c r="ERI10" s="372"/>
      <c r="ERJ10" s="372"/>
      <c r="ERK10" s="372"/>
      <c r="ERL10" s="372"/>
      <c r="ERM10" s="372"/>
      <c r="ERN10" s="372"/>
      <c r="ERO10" s="372"/>
      <c r="ERP10" s="372"/>
      <c r="ERQ10" s="372"/>
      <c r="ERR10" s="372"/>
      <c r="ERS10" s="372"/>
      <c r="ERT10" s="372"/>
      <c r="ERU10" s="372"/>
      <c r="ERV10" s="372"/>
      <c r="ERW10" s="372"/>
      <c r="ERX10" s="372"/>
      <c r="ERY10" s="372"/>
      <c r="ERZ10" s="372"/>
      <c r="ESA10" s="372"/>
      <c r="ESB10" s="372"/>
      <c r="ESC10" s="372"/>
      <c r="ESD10" s="372"/>
      <c r="ESE10" s="372"/>
      <c r="ESF10" s="372"/>
      <c r="ESG10" s="372"/>
      <c r="ESH10" s="372"/>
      <c r="ESI10" s="372"/>
      <c r="ESJ10" s="372"/>
      <c r="ESK10" s="372"/>
      <c r="ESL10" s="372"/>
      <c r="ESM10" s="372"/>
      <c r="ESN10" s="372"/>
      <c r="ESO10" s="372"/>
      <c r="ESP10" s="372"/>
      <c r="ESQ10" s="372"/>
      <c r="ESR10" s="372"/>
      <c r="ESS10" s="372"/>
      <c r="EST10" s="372"/>
      <c r="ESU10" s="372"/>
      <c r="ESV10" s="372"/>
      <c r="ESW10" s="372"/>
      <c r="ESX10" s="372"/>
      <c r="ESY10" s="372"/>
      <c r="ESZ10" s="372"/>
      <c r="ETA10" s="372"/>
      <c r="ETB10" s="372"/>
      <c r="ETC10" s="372"/>
      <c r="ETD10" s="372"/>
      <c r="ETE10" s="372"/>
      <c r="ETF10" s="372"/>
      <c r="ETG10" s="372"/>
      <c r="ETH10" s="372"/>
      <c r="ETI10" s="372"/>
      <c r="ETJ10" s="372"/>
      <c r="ETK10" s="372"/>
      <c r="ETL10" s="372"/>
      <c r="ETM10" s="372"/>
      <c r="ETN10" s="372"/>
      <c r="ETO10" s="372"/>
      <c r="ETP10" s="372"/>
      <c r="ETQ10" s="372"/>
      <c r="ETR10" s="372"/>
      <c r="ETS10" s="372"/>
      <c r="ETT10" s="372"/>
      <c r="ETU10" s="372"/>
      <c r="ETV10" s="372"/>
      <c r="ETW10" s="372"/>
      <c r="ETX10" s="372"/>
      <c r="ETY10" s="372"/>
      <c r="ETZ10" s="372"/>
      <c r="EUA10" s="372"/>
      <c r="EUB10" s="372"/>
      <c r="EUC10" s="372"/>
      <c r="EUD10" s="372"/>
      <c r="EUE10" s="372"/>
      <c r="EUF10" s="372"/>
      <c r="EUG10" s="372"/>
      <c r="EUH10" s="372"/>
      <c r="EUI10" s="372"/>
      <c r="EUJ10" s="372"/>
      <c r="EUK10" s="372"/>
      <c r="EUL10" s="372"/>
      <c r="EUM10" s="372"/>
      <c r="EUN10" s="372"/>
      <c r="EUO10" s="372"/>
      <c r="EUP10" s="372"/>
      <c r="EUQ10" s="372"/>
      <c r="EUR10" s="372"/>
      <c r="EUS10" s="372"/>
      <c r="EUT10" s="372"/>
      <c r="EUU10" s="372"/>
      <c r="EUV10" s="372"/>
      <c r="EUW10" s="372"/>
      <c r="EUX10" s="372"/>
      <c r="EUY10" s="372"/>
      <c r="EUZ10" s="372"/>
      <c r="EVA10" s="372"/>
      <c r="EVB10" s="372"/>
      <c r="EVC10" s="372"/>
      <c r="EVD10" s="372"/>
      <c r="EVE10" s="372"/>
      <c r="EVF10" s="372"/>
      <c r="EVG10" s="372"/>
      <c r="EVH10" s="372"/>
      <c r="EVI10" s="372"/>
      <c r="EVJ10" s="372"/>
      <c r="EVK10" s="372"/>
      <c r="EVL10" s="372"/>
      <c r="EVM10" s="372"/>
      <c r="EVN10" s="372"/>
      <c r="EVO10" s="372"/>
      <c r="EVP10" s="372"/>
      <c r="EVQ10" s="372"/>
      <c r="EVR10" s="372"/>
      <c r="EVS10" s="372"/>
      <c r="EVT10" s="372"/>
      <c r="EVU10" s="372"/>
      <c r="EVV10" s="372"/>
      <c r="EVW10" s="372"/>
      <c r="EVX10" s="372"/>
      <c r="EVY10" s="372"/>
      <c r="EVZ10" s="372"/>
      <c r="EWA10" s="372"/>
      <c r="EWB10" s="372"/>
      <c r="EWC10" s="372"/>
      <c r="EWD10" s="372"/>
      <c r="EWE10" s="372"/>
      <c r="EWF10" s="372"/>
      <c r="EWG10" s="372"/>
      <c r="EWH10" s="372"/>
      <c r="EWI10" s="372"/>
      <c r="EWJ10" s="372"/>
      <c r="EWK10" s="372"/>
      <c r="EWL10" s="372"/>
      <c r="EWM10" s="372"/>
      <c r="EWN10" s="372"/>
      <c r="EWO10" s="372"/>
      <c r="EWP10" s="372"/>
      <c r="EWQ10" s="372"/>
      <c r="EWR10" s="372"/>
      <c r="EWS10" s="372"/>
      <c r="EWT10" s="372"/>
      <c r="EWU10" s="372"/>
      <c r="EWV10" s="372"/>
      <c r="EWW10" s="372"/>
      <c r="EWX10" s="372"/>
      <c r="EWY10" s="372"/>
      <c r="EWZ10" s="372"/>
      <c r="EXA10" s="372"/>
      <c r="EXB10" s="372"/>
      <c r="EXC10" s="372"/>
      <c r="EXD10" s="372"/>
      <c r="EXE10" s="372"/>
      <c r="EXF10" s="372"/>
      <c r="EXG10" s="372"/>
      <c r="EXH10" s="372"/>
      <c r="EXI10" s="372"/>
      <c r="EXJ10" s="372"/>
      <c r="EXK10" s="372"/>
      <c r="EXL10" s="372"/>
      <c r="EXM10" s="372"/>
      <c r="EXN10" s="372"/>
      <c r="EXO10" s="372"/>
      <c r="EXP10" s="372"/>
      <c r="EXQ10" s="372"/>
      <c r="EXR10" s="372"/>
      <c r="EXS10" s="372"/>
      <c r="EXT10" s="372"/>
      <c r="EXU10" s="372"/>
      <c r="EXV10" s="372"/>
      <c r="EXW10" s="372"/>
      <c r="EXX10" s="372"/>
      <c r="EXY10" s="372"/>
      <c r="EXZ10" s="372"/>
      <c r="EYA10" s="372"/>
      <c r="EYB10" s="372"/>
      <c r="EYC10" s="372"/>
      <c r="EYD10" s="372"/>
      <c r="EYE10" s="372"/>
      <c r="EYF10" s="372"/>
      <c r="EYG10" s="372"/>
      <c r="EYH10" s="372"/>
      <c r="EYI10" s="372"/>
      <c r="EYJ10" s="372"/>
      <c r="EYK10" s="372"/>
      <c r="EYL10" s="372"/>
      <c r="EYM10" s="372"/>
      <c r="EYN10" s="372"/>
      <c r="EYO10" s="372"/>
      <c r="EYP10" s="372"/>
      <c r="EYQ10" s="372"/>
      <c r="EYR10" s="372"/>
      <c r="EYS10" s="372"/>
      <c r="EYT10" s="372"/>
      <c r="EYU10" s="372"/>
      <c r="EYV10" s="372"/>
      <c r="EYW10" s="372"/>
      <c r="EYX10" s="372"/>
      <c r="EYY10" s="372"/>
      <c r="EYZ10" s="372"/>
      <c r="EZA10" s="372"/>
      <c r="EZB10" s="372"/>
      <c r="EZC10" s="372"/>
      <c r="EZD10" s="372"/>
      <c r="EZE10" s="372"/>
      <c r="EZF10" s="372"/>
      <c r="EZG10" s="372"/>
      <c r="EZH10" s="372"/>
      <c r="EZI10" s="372"/>
      <c r="EZJ10" s="372"/>
      <c r="EZK10" s="372"/>
      <c r="EZL10" s="372"/>
      <c r="EZM10" s="372"/>
      <c r="EZN10" s="372"/>
      <c r="EZO10" s="372"/>
      <c r="EZP10" s="372"/>
      <c r="EZQ10" s="372"/>
      <c r="EZR10" s="372"/>
      <c r="EZS10" s="372"/>
      <c r="EZT10" s="372"/>
      <c r="EZU10" s="372"/>
      <c r="EZV10" s="372"/>
      <c r="EZW10" s="372"/>
      <c r="EZX10" s="372"/>
      <c r="EZY10" s="372"/>
      <c r="EZZ10" s="372"/>
      <c r="FAA10" s="372"/>
      <c r="FAB10" s="372"/>
      <c r="FAC10" s="372"/>
      <c r="FAD10" s="372"/>
      <c r="FAE10" s="372"/>
      <c r="FAF10" s="372"/>
      <c r="FAG10" s="372"/>
      <c r="FAH10" s="372"/>
      <c r="FAI10" s="372"/>
      <c r="FAJ10" s="372"/>
      <c r="FAK10" s="372"/>
      <c r="FAL10" s="372"/>
      <c r="FAM10" s="372"/>
      <c r="FAN10" s="372"/>
      <c r="FAO10" s="372"/>
      <c r="FAP10" s="372"/>
      <c r="FAQ10" s="372"/>
      <c r="FAR10" s="372"/>
      <c r="FAS10" s="372"/>
      <c r="FAT10" s="372"/>
      <c r="FAU10" s="372"/>
      <c r="FAV10" s="372"/>
      <c r="FAW10" s="372"/>
      <c r="FAX10" s="372"/>
      <c r="FAY10" s="372"/>
      <c r="FAZ10" s="372"/>
      <c r="FBA10" s="372"/>
      <c r="FBB10" s="372"/>
      <c r="FBC10" s="372"/>
      <c r="FBD10" s="372"/>
      <c r="FBE10" s="372"/>
      <c r="FBF10" s="372"/>
      <c r="FBG10" s="372"/>
      <c r="FBH10" s="372"/>
      <c r="FBI10" s="372"/>
      <c r="FBJ10" s="372"/>
      <c r="FBK10" s="372"/>
      <c r="FBL10" s="372"/>
      <c r="FBM10" s="372"/>
      <c r="FBN10" s="372"/>
      <c r="FBO10" s="372"/>
      <c r="FBP10" s="372"/>
      <c r="FBQ10" s="372"/>
      <c r="FBR10" s="372"/>
      <c r="FBS10" s="372"/>
      <c r="FBT10" s="372"/>
      <c r="FBU10" s="372"/>
      <c r="FBV10" s="372"/>
      <c r="FBW10" s="372"/>
      <c r="FBX10" s="372"/>
      <c r="FBY10" s="372"/>
      <c r="FBZ10" s="372"/>
      <c r="FCA10" s="372"/>
      <c r="FCB10" s="372"/>
      <c r="FCC10" s="372"/>
      <c r="FCD10" s="372"/>
      <c r="FCE10" s="372"/>
      <c r="FCF10" s="372"/>
      <c r="FCG10" s="372"/>
      <c r="FCH10" s="372"/>
      <c r="FCI10" s="372"/>
      <c r="FCJ10" s="372"/>
      <c r="FCK10" s="372"/>
      <c r="FCL10" s="372"/>
      <c r="FCM10" s="372"/>
      <c r="FCN10" s="372"/>
      <c r="FCO10" s="372"/>
      <c r="FCP10" s="372"/>
      <c r="FCQ10" s="372"/>
      <c r="FCR10" s="372"/>
      <c r="FCS10" s="372"/>
      <c r="FCT10" s="372"/>
      <c r="FCU10" s="372"/>
      <c r="FCV10" s="372"/>
      <c r="FCW10" s="372"/>
      <c r="FCX10" s="372"/>
      <c r="FCY10" s="372"/>
      <c r="FCZ10" s="372"/>
      <c r="FDA10" s="372"/>
      <c r="FDB10" s="372"/>
      <c r="FDC10" s="372"/>
      <c r="FDD10" s="372"/>
      <c r="FDE10" s="372"/>
      <c r="FDF10" s="372"/>
      <c r="FDG10" s="372"/>
      <c r="FDH10" s="372"/>
      <c r="FDI10" s="372"/>
      <c r="FDJ10" s="372"/>
      <c r="FDK10" s="372"/>
      <c r="FDL10" s="372"/>
      <c r="FDM10" s="372"/>
      <c r="FDN10" s="372"/>
      <c r="FDO10" s="372"/>
      <c r="FDP10" s="372"/>
      <c r="FDQ10" s="372"/>
      <c r="FDR10" s="372"/>
      <c r="FDS10" s="372"/>
      <c r="FDT10" s="372"/>
      <c r="FDU10" s="372"/>
      <c r="FDV10" s="372"/>
      <c r="FDW10" s="372"/>
      <c r="FDX10" s="372"/>
      <c r="FDY10" s="372"/>
      <c r="FDZ10" s="372"/>
      <c r="FEA10" s="372"/>
      <c r="FEB10" s="372"/>
      <c r="FEC10" s="372"/>
      <c r="FED10" s="372"/>
      <c r="FEE10" s="372"/>
      <c r="FEF10" s="372"/>
      <c r="FEG10" s="372"/>
      <c r="FEH10" s="372"/>
      <c r="FEI10" s="372"/>
      <c r="FEJ10" s="372"/>
      <c r="FEK10" s="372"/>
      <c r="FEL10" s="372"/>
      <c r="FEM10" s="372"/>
      <c r="FEN10" s="372"/>
      <c r="FEO10" s="372"/>
      <c r="FEP10" s="372"/>
      <c r="FEQ10" s="372"/>
      <c r="FER10" s="372"/>
      <c r="FES10" s="372"/>
      <c r="FET10" s="372"/>
      <c r="FEU10" s="372"/>
      <c r="FEV10" s="372"/>
      <c r="FEW10" s="372"/>
      <c r="FEX10" s="372"/>
      <c r="FEY10" s="372"/>
      <c r="FEZ10" s="372"/>
      <c r="FFA10" s="372"/>
      <c r="FFB10" s="372"/>
      <c r="FFC10" s="372"/>
      <c r="FFD10" s="372"/>
      <c r="FFE10" s="372"/>
      <c r="FFF10" s="372"/>
      <c r="FFG10" s="372"/>
      <c r="FFH10" s="372"/>
      <c r="FFI10" s="372"/>
      <c r="FFJ10" s="372"/>
      <c r="FFK10" s="372"/>
      <c r="FFL10" s="372"/>
      <c r="FFM10" s="372"/>
      <c r="FFN10" s="372"/>
      <c r="FFO10" s="372"/>
      <c r="FFP10" s="372"/>
      <c r="FFQ10" s="372"/>
      <c r="FFR10" s="372"/>
      <c r="FFS10" s="372"/>
      <c r="FFT10" s="372"/>
      <c r="FFU10" s="372"/>
      <c r="FFV10" s="372"/>
      <c r="FFW10" s="372"/>
      <c r="FFX10" s="372"/>
      <c r="FFY10" s="372"/>
      <c r="FFZ10" s="372"/>
      <c r="FGA10" s="372"/>
      <c r="FGB10" s="372"/>
      <c r="FGC10" s="372"/>
      <c r="FGD10" s="372"/>
      <c r="FGE10" s="372"/>
      <c r="FGF10" s="372"/>
      <c r="FGG10" s="372"/>
      <c r="FGH10" s="372"/>
      <c r="FGI10" s="372"/>
      <c r="FGJ10" s="372"/>
      <c r="FGK10" s="372"/>
      <c r="FGL10" s="372"/>
      <c r="FGM10" s="372"/>
      <c r="FGN10" s="372"/>
      <c r="FGO10" s="372"/>
      <c r="FGP10" s="372"/>
      <c r="FGQ10" s="372"/>
      <c r="FGR10" s="372"/>
      <c r="FGS10" s="372"/>
      <c r="FGT10" s="372"/>
      <c r="FGU10" s="372"/>
      <c r="FGV10" s="372"/>
      <c r="FGW10" s="372"/>
      <c r="FGX10" s="372"/>
      <c r="FGY10" s="372"/>
      <c r="FGZ10" s="372"/>
      <c r="FHA10" s="372"/>
      <c r="FHB10" s="372"/>
      <c r="FHC10" s="372"/>
      <c r="FHD10" s="372"/>
      <c r="FHE10" s="372"/>
      <c r="FHF10" s="372"/>
      <c r="FHG10" s="372"/>
      <c r="FHH10" s="372"/>
      <c r="FHI10" s="372"/>
      <c r="FHJ10" s="372"/>
      <c r="FHK10" s="372"/>
      <c r="FHL10" s="372"/>
      <c r="FHM10" s="372"/>
      <c r="FHN10" s="372"/>
      <c r="FHO10" s="372"/>
      <c r="FHP10" s="372"/>
      <c r="FHQ10" s="372"/>
      <c r="FHR10" s="372"/>
      <c r="FHS10" s="372"/>
      <c r="FHT10" s="372"/>
      <c r="FHU10" s="372"/>
      <c r="FHV10" s="372"/>
      <c r="FHW10" s="372"/>
      <c r="FHX10" s="372"/>
      <c r="FHY10" s="372"/>
      <c r="FHZ10" s="372"/>
      <c r="FIA10" s="372"/>
      <c r="FIB10" s="372"/>
      <c r="FIC10" s="372"/>
      <c r="FID10" s="372"/>
      <c r="FIE10" s="372"/>
      <c r="FIF10" s="372"/>
      <c r="FIG10" s="372"/>
      <c r="FIH10" s="372"/>
      <c r="FII10" s="372"/>
      <c r="FIJ10" s="372"/>
      <c r="FIK10" s="372"/>
      <c r="FIL10" s="372"/>
      <c r="FIM10" s="372"/>
      <c r="FIN10" s="372"/>
      <c r="FIO10" s="372"/>
      <c r="FIP10" s="372"/>
      <c r="FIQ10" s="372"/>
      <c r="FIR10" s="372"/>
      <c r="FIS10" s="372"/>
      <c r="FIT10" s="372"/>
      <c r="FIU10" s="372"/>
      <c r="FIV10" s="372"/>
      <c r="FIW10" s="372"/>
      <c r="FIX10" s="372"/>
      <c r="FIY10" s="372"/>
      <c r="FIZ10" s="372"/>
      <c r="FJA10" s="372"/>
      <c r="FJB10" s="372"/>
      <c r="FJC10" s="372"/>
      <c r="FJD10" s="372"/>
      <c r="FJE10" s="372"/>
      <c r="FJF10" s="372"/>
      <c r="FJG10" s="372"/>
      <c r="FJH10" s="372"/>
      <c r="FJI10" s="372"/>
      <c r="FJJ10" s="372"/>
      <c r="FJK10" s="372"/>
      <c r="FJL10" s="372"/>
      <c r="FJM10" s="372"/>
      <c r="FJN10" s="372"/>
      <c r="FJO10" s="372"/>
      <c r="FJP10" s="372"/>
      <c r="FJQ10" s="372"/>
      <c r="FJR10" s="372"/>
      <c r="FJS10" s="372"/>
      <c r="FJT10" s="372"/>
      <c r="FJU10" s="372"/>
      <c r="FJV10" s="372"/>
      <c r="FJW10" s="372"/>
      <c r="FJX10" s="372"/>
      <c r="FJY10" s="372"/>
      <c r="FJZ10" s="372"/>
      <c r="FKA10" s="372"/>
      <c r="FKB10" s="372"/>
      <c r="FKC10" s="372"/>
      <c r="FKD10" s="372"/>
      <c r="FKE10" s="372"/>
      <c r="FKF10" s="372"/>
      <c r="FKG10" s="372"/>
      <c r="FKH10" s="372"/>
      <c r="FKI10" s="372"/>
      <c r="FKJ10" s="372"/>
      <c r="FKK10" s="372"/>
      <c r="FKL10" s="372"/>
      <c r="FKM10" s="372"/>
      <c r="FKN10" s="372"/>
      <c r="FKO10" s="372"/>
      <c r="FKP10" s="372"/>
      <c r="FKQ10" s="372"/>
      <c r="FKR10" s="372"/>
      <c r="FKS10" s="372"/>
      <c r="FKT10" s="372"/>
      <c r="FKU10" s="372"/>
      <c r="FKV10" s="372"/>
      <c r="FKW10" s="372"/>
      <c r="FKX10" s="372"/>
      <c r="FKY10" s="372"/>
      <c r="FKZ10" s="372"/>
      <c r="FLA10" s="372"/>
      <c r="FLB10" s="372"/>
      <c r="FLC10" s="372"/>
      <c r="FLD10" s="372"/>
      <c r="FLE10" s="372"/>
      <c r="FLF10" s="372"/>
      <c r="FLG10" s="372"/>
      <c r="FLH10" s="372"/>
      <c r="FLI10" s="372"/>
      <c r="FLJ10" s="372"/>
      <c r="FLK10" s="372"/>
      <c r="FLL10" s="372"/>
      <c r="FLM10" s="372"/>
      <c r="FLN10" s="372"/>
      <c r="FLO10" s="372"/>
      <c r="FLP10" s="372"/>
      <c r="FLQ10" s="372"/>
      <c r="FLR10" s="372"/>
      <c r="FLS10" s="372"/>
      <c r="FLT10" s="372"/>
      <c r="FLU10" s="372"/>
      <c r="FLV10" s="372"/>
      <c r="FLW10" s="372"/>
      <c r="FLX10" s="372"/>
      <c r="FLY10" s="372"/>
      <c r="FLZ10" s="372"/>
      <c r="FMA10" s="372"/>
      <c r="FMB10" s="372"/>
      <c r="FMC10" s="372"/>
      <c r="FMD10" s="372"/>
      <c r="FME10" s="372"/>
      <c r="FMF10" s="372"/>
      <c r="FMG10" s="372"/>
      <c r="FMH10" s="372"/>
      <c r="FMI10" s="372"/>
      <c r="FMJ10" s="372"/>
      <c r="FMK10" s="372"/>
      <c r="FML10" s="372"/>
      <c r="FMM10" s="372"/>
      <c r="FMN10" s="372"/>
      <c r="FMO10" s="372"/>
      <c r="FMP10" s="372"/>
      <c r="FMQ10" s="372"/>
      <c r="FMR10" s="372"/>
      <c r="FMS10" s="372"/>
      <c r="FMT10" s="372"/>
      <c r="FMU10" s="372"/>
      <c r="FMV10" s="372"/>
      <c r="FMW10" s="372"/>
      <c r="FMX10" s="372"/>
      <c r="FMY10" s="372"/>
      <c r="FMZ10" s="372"/>
      <c r="FNA10" s="372"/>
      <c r="FNB10" s="372"/>
      <c r="FNC10" s="372"/>
      <c r="FND10" s="372"/>
      <c r="FNE10" s="372"/>
      <c r="FNF10" s="372"/>
      <c r="FNG10" s="372"/>
      <c r="FNH10" s="372"/>
      <c r="FNI10" s="372"/>
      <c r="FNJ10" s="372"/>
      <c r="FNK10" s="372"/>
      <c r="FNL10" s="372"/>
      <c r="FNM10" s="372"/>
      <c r="FNN10" s="372"/>
      <c r="FNO10" s="372"/>
      <c r="FNP10" s="372"/>
      <c r="FNQ10" s="372"/>
      <c r="FNR10" s="372"/>
      <c r="FNS10" s="372"/>
      <c r="FNT10" s="372"/>
      <c r="FNU10" s="372"/>
      <c r="FNV10" s="372"/>
      <c r="FNW10" s="372"/>
      <c r="FNX10" s="372"/>
      <c r="FNY10" s="372"/>
      <c r="FNZ10" s="372"/>
      <c r="FOA10" s="372"/>
      <c r="FOB10" s="372"/>
      <c r="FOC10" s="372"/>
      <c r="FOD10" s="372"/>
      <c r="FOE10" s="372"/>
      <c r="FOF10" s="372"/>
      <c r="FOG10" s="372"/>
      <c r="FOH10" s="372"/>
      <c r="FOI10" s="372"/>
      <c r="FOJ10" s="372"/>
      <c r="FOK10" s="372"/>
      <c r="FOL10" s="372"/>
      <c r="FOM10" s="372"/>
      <c r="FON10" s="372"/>
      <c r="FOO10" s="372"/>
      <c r="FOP10" s="372"/>
      <c r="FOQ10" s="372"/>
      <c r="FOR10" s="372"/>
      <c r="FOS10" s="372"/>
      <c r="FOT10" s="372"/>
      <c r="FOU10" s="372"/>
      <c r="FOV10" s="372"/>
      <c r="FOW10" s="372"/>
      <c r="FOX10" s="372"/>
      <c r="FOY10" s="372"/>
      <c r="FOZ10" s="372"/>
      <c r="FPA10" s="372"/>
      <c r="FPB10" s="372"/>
      <c r="FPC10" s="372"/>
      <c r="FPD10" s="372"/>
      <c r="FPE10" s="372"/>
      <c r="FPF10" s="372"/>
      <c r="FPG10" s="372"/>
      <c r="FPH10" s="372"/>
      <c r="FPI10" s="372"/>
      <c r="FPJ10" s="372"/>
      <c r="FPK10" s="372"/>
      <c r="FPL10" s="372"/>
      <c r="FPM10" s="372"/>
      <c r="FPN10" s="372"/>
      <c r="FPO10" s="372"/>
      <c r="FPP10" s="372"/>
      <c r="FPQ10" s="372"/>
      <c r="FPR10" s="372"/>
      <c r="FPS10" s="372"/>
      <c r="FPT10" s="372"/>
      <c r="FPU10" s="372"/>
      <c r="FPV10" s="372"/>
      <c r="FPW10" s="372"/>
      <c r="FPX10" s="372"/>
      <c r="FPY10" s="372"/>
      <c r="FPZ10" s="372"/>
      <c r="FQA10" s="372"/>
      <c r="FQB10" s="372"/>
      <c r="FQC10" s="372"/>
      <c r="FQD10" s="372"/>
      <c r="FQE10" s="372"/>
      <c r="FQF10" s="372"/>
      <c r="FQG10" s="372"/>
      <c r="FQH10" s="372"/>
      <c r="FQI10" s="372"/>
      <c r="FQJ10" s="372"/>
      <c r="FQK10" s="372"/>
      <c r="FQL10" s="372"/>
      <c r="FQM10" s="372"/>
      <c r="FQN10" s="372"/>
      <c r="FQO10" s="372"/>
      <c r="FQP10" s="372"/>
      <c r="FQQ10" s="372"/>
      <c r="FQR10" s="372"/>
      <c r="FQS10" s="372"/>
      <c r="FQT10" s="372"/>
      <c r="FQU10" s="372"/>
      <c r="FQV10" s="372"/>
      <c r="FQW10" s="372"/>
      <c r="FQX10" s="372"/>
      <c r="FQY10" s="372"/>
      <c r="FQZ10" s="372"/>
      <c r="FRA10" s="372"/>
      <c r="FRB10" s="372"/>
      <c r="FRC10" s="372"/>
      <c r="FRD10" s="372"/>
      <c r="FRE10" s="372"/>
      <c r="FRF10" s="372"/>
      <c r="FRG10" s="372"/>
      <c r="FRH10" s="372"/>
      <c r="FRI10" s="372"/>
      <c r="FRJ10" s="372"/>
      <c r="FRK10" s="372"/>
      <c r="FRL10" s="372"/>
      <c r="FRM10" s="372"/>
      <c r="FRN10" s="372"/>
      <c r="FRO10" s="372"/>
      <c r="FRP10" s="372"/>
      <c r="FRQ10" s="372"/>
      <c r="FRR10" s="372"/>
      <c r="FRS10" s="372"/>
      <c r="FRT10" s="372"/>
      <c r="FRU10" s="372"/>
      <c r="FRV10" s="372"/>
      <c r="FRW10" s="372"/>
      <c r="FRX10" s="372"/>
      <c r="FRY10" s="372"/>
      <c r="FRZ10" s="372"/>
      <c r="FSA10" s="372"/>
      <c r="FSB10" s="372"/>
      <c r="FSC10" s="372"/>
      <c r="FSD10" s="372"/>
      <c r="FSE10" s="372"/>
      <c r="FSF10" s="372"/>
      <c r="FSG10" s="372"/>
      <c r="FSH10" s="372"/>
      <c r="FSI10" s="372"/>
      <c r="FSJ10" s="372"/>
      <c r="FSK10" s="372"/>
      <c r="FSL10" s="372"/>
      <c r="FSM10" s="372"/>
      <c r="FSN10" s="372"/>
      <c r="FSO10" s="372"/>
      <c r="FSP10" s="372"/>
      <c r="FSQ10" s="372"/>
      <c r="FSR10" s="372"/>
      <c r="FSS10" s="372"/>
      <c r="FST10" s="372"/>
      <c r="FSU10" s="372"/>
      <c r="FSV10" s="372"/>
      <c r="FSW10" s="372"/>
      <c r="FSX10" s="372"/>
      <c r="FSY10" s="372"/>
      <c r="FSZ10" s="372"/>
      <c r="FTA10" s="372"/>
      <c r="FTB10" s="372"/>
      <c r="FTC10" s="372"/>
      <c r="FTD10" s="372"/>
      <c r="FTE10" s="372"/>
      <c r="FTF10" s="372"/>
      <c r="FTG10" s="372"/>
      <c r="FTH10" s="372"/>
      <c r="FTI10" s="372"/>
      <c r="FTJ10" s="372"/>
      <c r="FTK10" s="372"/>
      <c r="FTL10" s="372"/>
      <c r="FTM10" s="372"/>
      <c r="FTN10" s="372"/>
      <c r="FTO10" s="372"/>
      <c r="FTP10" s="372"/>
      <c r="FTQ10" s="372"/>
      <c r="FTR10" s="372"/>
      <c r="FTS10" s="372"/>
      <c r="FTT10" s="372"/>
      <c r="FTU10" s="372"/>
      <c r="FTV10" s="372"/>
      <c r="FTW10" s="372"/>
      <c r="FTX10" s="372"/>
      <c r="FTY10" s="372"/>
      <c r="FTZ10" s="372"/>
      <c r="FUA10" s="372"/>
      <c r="FUB10" s="372"/>
      <c r="FUC10" s="372"/>
      <c r="FUD10" s="372"/>
      <c r="FUE10" s="372"/>
      <c r="FUF10" s="372"/>
      <c r="FUG10" s="372"/>
      <c r="FUH10" s="372"/>
      <c r="FUI10" s="372"/>
      <c r="FUJ10" s="372"/>
      <c r="FUK10" s="372"/>
      <c r="FUL10" s="372"/>
      <c r="FUM10" s="372"/>
      <c r="FUN10" s="372"/>
      <c r="FUO10" s="372"/>
      <c r="FUP10" s="372"/>
      <c r="FUQ10" s="372"/>
      <c r="FUR10" s="372"/>
      <c r="FUS10" s="372"/>
      <c r="FUT10" s="372"/>
      <c r="FUU10" s="372"/>
      <c r="FUV10" s="372"/>
      <c r="FUW10" s="372"/>
      <c r="FUX10" s="372"/>
      <c r="FUY10" s="372"/>
      <c r="FUZ10" s="372"/>
      <c r="FVA10" s="372"/>
      <c r="FVB10" s="372"/>
      <c r="FVC10" s="372"/>
      <c r="FVD10" s="372"/>
      <c r="FVE10" s="372"/>
      <c r="FVF10" s="372"/>
      <c r="FVG10" s="372"/>
      <c r="FVH10" s="372"/>
      <c r="FVI10" s="372"/>
      <c r="FVJ10" s="372"/>
      <c r="FVK10" s="372"/>
      <c r="FVL10" s="372"/>
      <c r="FVM10" s="372"/>
      <c r="FVN10" s="372"/>
      <c r="FVO10" s="372"/>
      <c r="FVP10" s="372"/>
      <c r="FVQ10" s="372"/>
      <c r="FVR10" s="372"/>
      <c r="FVS10" s="372"/>
      <c r="FVT10" s="372"/>
      <c r="FVU10" s="372"/>
      <c r="FVV10" s="372"/>
      <c r="FVW10" s="372"/>
      <c r="FVX10" s="372"/>
      <c r="FVY10" s="372"/>
      <c r="FVZ10" s="372"/>
      <c r="FWA10" s="372"/>
      <c r="FWB10" s="372"/>
      <c r="FWC10" s="372"/>
      <c r="FWD10" s="372"/>
      <c r="FWE10" s="372"/>
      <c r="FWF10" s="372"/>
      <c r="FWG10" s="372"/>
      <c r="FWH10" s="372"/>
      <c r="FWI10" s="372"/>
      <c r="FWJ10" s="372"/>
      <c r="FWK10" s="372"/>
      <c r="FWL10" s="372"/>
      <c r="FWM10" s="372"/>
      <c r="FWN10" s="372"/>
      <c r="FWO10" s="372"/>
      <c r="FWP10" s="372"/>
      <c r="FWQ10" s="372"/>
      <c r="FWR10" s="372"/>
      <c r="FWS10" s="372"/>
      <c r="FWT10" s="372"/>
      <c r="FWU10" s="372"/>
      <c r="FWV10" s="372"/>
      <c r="FWW10" s="372"/>
      <c r="FWX10" s="372"/>
      <c r="FWY10" s="372"/>
      <c r="FWZ10" s="372"/>
      <c r="FXA10" s="372"/>
      <c r="FXB10" s="372"/>
      <c r="FXC10" s="372"/>
      <c r="FXD10" s="372"/>
      <c r="FXE10" s="372"/>
      <c r="FXF10" s="372"/>
      <c r="FXG10" s="372"/>
      <c r="FXH10" s="372"/>
      <c r="FXI10" s="372"/>
      <c r="FXJ10" s="372"/>
      <c r="FXK10" s="372"/>
      <c r="FXL10" s="372"/>
      <c r="FXM10" s="372"/>
      <c r="FXN10" s="372"/>
      <c r="FXO10" s="372"/>
      <c r="FXP10" s="372"/>
      <c r="FXQ10" s="372"/>
      <c r="FXR10" s="372"/>
      <c r="FXS10" s="372"/>
      <c r="FXT10" s="372"/>
      <c r="FXU10" s="372"/>
      <c r="FXV10" s="372"/>
      <c r="FXW10" s="372"/>
      <c r="FXX10" s="372"/>
      <c r="FXY10" s="372"/>
      <c r="FXZ10" s="372"/>
      <c r="FYA10" s="372"/>
      <c r="FYB10" s="372"/>
      <c r="FYC10" s="372"/>
      <c r="FYD10" s="372"/>
      <c r="FYE10" s="372"/>
      <c r="FYF10" s="372"/>
      <c r="FYG10" s="372"/>
      <c r="FYH10" s="372"/>
      <c r="FYI10" s="372"/>
      <c r="FYJ10" s="372"/>
      <c r="FYK10" s="372"/>
      <c r="FYL10" s="372"/>
      <c r="FYM10" s="372"/>
      <c r="FYN10" s="372"/>
      <c r="FYO10" s="372"/>
      <c r="FYP10" s="372"/>
      <c r="FYQ10" s="372"/>
      <c r="FYR10" s="372"/>
      <c r="FYS10" s="372"/>
      <c r="FYT10" s="372"/>
      <c r="FYU10" s="372"/>
      <c r="FYV10" s="372"/>
      <c r="FYW10" s="372"/>
      <c r="FYX10" s="372"/>
      <c r="FYY10" s="372"/>
      <c r="FYZ10" s="372"/>
      <c r="FZA10" s="372"/>
      <c r="FZB10" s="372"/>
      <c r="FZC10" s="372"/>
      <c r="FZD10" s="372"/>
      <c r="FZE10" s="372"/>
      <c r="FZF10" s="372"/>
      <c r="FZG10" s="372"/>
      <c r="FZH10" s="372"/>
      <c r="FZI10" s="372"/>
      <c r="FZJ10" s="372"/>
      <c r="FZK10" s="372"/>
      <c r="FZL10" s="372"/>
      <c r="FZM10" s="372"/>
      <c r="FZN10" s="372"/>
      <c r="FZO10" s="372"/>
      <c r="FZP10" s="372"/>
      <c r="FZQ10" s="372"/>
      <c r="FZR10" s="372"/>
      <c r="FZS10" s="372"/>
      <c r="FZT10" s="372"/>
      <c r="FZU10" s="372"/>
      <c r="FZV10" s="372"/>
      <c r="FZW10" s="372"/>
      <c r="FZX10" s="372"/>
      <c r="FZY10" s="372"/>
      <c r="FZZ10" s="372"/>
      <c r="GAA10" s="372"/>
      <c r="GAB10" s="372"/>
      <c r="GAC10" s="372"/>
      <c r="GAD10" s="372"/>
      <c r="GAE10" s="372"/>
      <c r="GAF10" s="372"/>
      <c r="GAG10" s="372"/>
      <c r="GAH10" s="372"/>
      <c r="GAI10" s="372"/>
      <c r="GAJ10" s="372"/>
      <c r="GAK10" s="372"/>
      <c r="GAL10" s="372"/>
      <c r="GAM10" s="372"/>
      <c r="GAN10" s="372"/>
      <c r="GAO10" s="372"/>
      <c r="GAP10" s="372"/>
      <c r="GAQ10" s="372"/>
      <c r="GAR10" s="372"/>
      <c r="GAS10" s="372"/>
      <c r="GAT10" s="372"/>
      <c r="GAU10" s="372"/>
      <c r="GAV10" s="372"/>
      <c r="GAW10" s="372"/>
      <c r="GAX10" s="372"/>
      <c r="GAY10" s="372"/>
      <c r="GAZ10" s="372"/>
      <c r="GBA10" s="372"/>
      <c r="GBB10" s="372"/>
      <c r="GBC10" s="372"/>
      <c r="GBD10" s="372"/>
      <c r="GBE10" s="372"/>
      <c r="GBF10" s="372"/>
      <c r="GBG10" s="372"/>
      <c r="GBH10" s="372"/>
      <c r="GBI10" s="372"/>
      <c r="GBJ10" s="372"/>
      <c r="GBK10" s="372"/>
      <c r="GBL10" s="372"/>
      <c r="GBM10" s="372"/>
      <c r="GBN10" s="372"/>
      <c r="GBO10" s="372"/>
      <c r="GBP10" s="372"/>
      <c r="GBQ10" s="372"/>
      <c r="GBR10" s="372"/>
      <c r="GBS10" s="372"/>
      <c r="GBT10" s="372"/>
      <c r="GBU10" s="372"/>
      <c r="GBV10" s="372"/>
      <c r="GBW10" s="372"/>
      <c r="GBX10" s="372"/>
      <c r="GBY10" s="372"/>
      <c r="GBZ10" s="372"/>
      <c r="GCA10" s="372"/>
      <c r="GCB10" s="372"/>
      <c r="GCC10" s="372"/>
      <c r="GCD10" s="372"/>
      <c r="GCE10" s="372"/>
      <c r="GCF10" s="372"/>
      <c r="GCG10" s="372"/>
      <c r="GCH10" s="372"/>
      <c r="GCI10" s="372"/>
      <c r="GCJ10" s="372"/>
      <c r="GCK10" s="372"/>
      <c r="GCL10" s="372"/>
      <c r="GCM10" s="372"/>
      <c r="GCN10" s="372"/>
      <c r="GCO10" s="372"/>
      <c r="GCP10" s="372"/>
      <c r="GCQ10" s="372"/>
      <c r="GCR10" s="372"/>
      <c r="GCS10" s="372"/>
      <c r="GCT10" s="372"/>
      <c r="GCU10" s="372"/>
      <c r="GCV10" s="372"/>
      <c r="GCW10" s="372"/>
      <c r="GCX10" s="372"/>
      <c r="GCY10" s="372"/>
      <c r="GCZ10" s="372"/>
      <c r="GDA10" s="372"/>
      <c r="GDB10" s="372"/>
      <c r="GDC10" s="372"/>
      <c r="GDD10" s="372"/>
      <c r="GDE10" s="372"/>
      <c r="GDF10" s="372"/>
      <c r="GDG10" s="372"/>
      <c r="GDH10" s="372"/>
      <c r="GDI10" s="372"/>
      <c r="GDJ10" s="372"/>
      <c r="GDK10" s="372"/>
      <c r="GDL10" s="372"/>
      <c r="GDM10" s="372"/>
      <c r="GDN10" s="372"/>
      <c r="GDO10" s="372"/>
      <c r="GDP10" s="372"/>
      <c r="GDQ10" s="372"/>
      <c r="GDR10" s="372"/>
      <c r="GDS10" s="372"/>
      <c r="GDT10" s="372"/>
      <c r="GDU10" s="372"/>
      <c r="GDV10" s="372"/>
      <c r="GDW10" s="372"/>
      <c r="GDX10" s="372"/>
      <c r="GDY10" s="372"/>
      <c r="GDZ10" s="372"/>
      <c r="GEA10" s="372"/>
      <c r="GEB10" s="372"/>
      <c r="GEC10" s="372"/>
      <c r="GED10" s="372"/>
      <c r="GEE10" s="372"/>
      <c r="GEF10" s="372"/>
      <c r="GEG10" s="372"/>
      <c r="GEH10" s="372"/>
      <c r="GEI10" s="372"/>
      <c r="GEJ10" s="372"/>
      <c r="GEK10" s="372"/>
      <c r="GEL10" s="372"/>
      <c r="GEM10" s="372"/>
      <c r="GEN10" s="372"/>
      <c r="GEO10" s="372"/>
      <c r="GEP10" s="372"/>
      <c r="GEQ10" s="372"/>
      <c r="GER10" s="372"/>
      <c r="GES10" s="372"/>
      <c r="GET10" s="372"/>
      <c r="GEU10" s="372"/>
      <c r="GEV10" s="372"/>
      <c r="GEW10" s="372"/>
      <c r="GEX10" s="372"/>
      <c r="GEY10" s="372"/>
      <c r="GEZ10" s="372"/>
      <c r="GFA10" s="372"/>
      <c r="GFB10" s="372"/>
      <c r="GFC10" s="372"/>
      <c r="GFD10" s="372"/>
      <c r="GFE10" s="372"/>
      <c r="GFF10" s="372"/>
      <c r="GFG10" s="372"/>
      <c r="GFH10" s="372"/>
      <c r="GFI10" s="372"/>
      <c r="GFJ10" s="372"/>
      <c r="GFK10" s="372"/>
      <c r="GFL10" s="372"/>
      <c r="GFM10" s="372"/>
      <c r="GFN10" s="372"/>
      <c r="GFO10" s="372"/>
      <c r="GFP10" s="372"/>
      <c r="GFQ10" s="372"/>
      <c r="GFR10" s="372"/>
      <c r="GFS10" s="372"/>
      <c r="GFT10" s="372"/>
      <c r="GFU10" s="372"/>
      <c r="GFV10" s="372"/>
      <c r="GFW10" s="372"/>
      <c r="GFX10" s="372"/>
      <c r="GFY10" s="372"/>
      <c r="GFZ10" s="372"/>
      <c r="GGA10" s="372"/>
      <c r="GGB10" s="372"/>
      <c r="GGC10" s="372"/>
      <c r="GGD10" s="372"/>
      <c r="GGE10" s="372"/>
      <c r="GGF10" s="372"/>
      <c r="GGG10" s="372"/>
      <c r="GGH10" s="372"/>
      <c r="GGI10" s="372"/>
      <c r="GGJ10" s="372"/>
      <c r="GGK10" s="372"/>
      <c r="GGL10" s="372"/>
      <c r="GGM10" s="372"/>
      <c r="GGN10" s="372"/>
      <c r="GGO10" s="372"/>
      <c r="GGP10" s="372"/>
      <c r="GGQ10" s="372"/>
      <c r="GGR10" s="372"/>
      <c r="GGS10" s="372"/>
      <c r="GGT10" s="372"/>
      <c r="GGU10" s="372"/>
      <c r="GGV10" s="372"/>
      <c r="GGW10" s="372"/>
      <c r="GGX10" s="372"/>
      <c r="GGY10" s="372"/>
      <c r="GGZ10" s="372"/>
      <c r="GHA10" s="372"/>
      <c r="GHB10" s="372"/>
      <c r="GHC10" s="372"/>
      <c r="GHD10" s="372"/>
      <c r="GHE10" s="372"/>
      <c r="GHF10" s="372"/>
      <c r="GHG10" s="372"/>
      <c r="GHH10" s="372"/>
      <c r="GHI10" s="372"/>
      <c r="GHJ10" s="372"/>
      <c r="GHK10" s="372"/>
      <c r="GHL10" s="372"/>
      <c r="GHM10" s="372"/>
      <c r="GHN10" s="372"/>
      <c r="GHO10" s="372"/>
      <c r="GHP10" s="372"/>
      <c r="GHQ10" s="372"/>
      <c r="GHR10" s="372"/>
      <c r="GHS10" s="372"/>
      <c r="GHT10" s="372"/>
      <c r="GHU10" s="372"/>
      <c r="GHV10" s="372"/>
      <c r="GHW10" s="372"/>
      <c r="GHX10" s="372"/>
      <c r="GHY10" s="372"/>
      <c r="GHZ10" s="372"/>
      <c r="GIA10" s="372"/>
      <c r="GIB10" s="372"/>
      <c r="GIC10" s="372"/>
      <c r="GID10" s="372"/>
      <c r="GIE10" s="372"/>
      <c r="GIF10" s="372"/>
      <c r="GIG10" s="372"/>
      <c r="GIH10" s="372"/>
      <c r="GII10" s="372"/>
      <c r="GIJ10" s="372"/>
      <c r="GIK10" s="372"/>
      <c r="GIL10" s="372"/>
      <c r="GIM10" s="372"/>
      <c r="GIN10" s="372"/>
      <c r="GIO10" s="372"/>
      <c r="GIP10" s="372"/>
      <c r="GIQ10" s="372"/>
      <c r="GIR10" s="372"/>
      <c r="GIS10" s="372"/>
      <c r="GIT10" s="372"/>
      <c r="GIU10" s="372"/>
      <c r="GIV10" s="372"/>
      <c r="GIW10" s="372"/>
      <c r="GIX10" s="372"/>
      <c r="GIY10" s="372"/>
      <c r="GIZ10" s="372"/>
      <c r="GJA10" s="372"/>
      <c r="GJB10" s="372"/>
      <c r="GJC10" s="372"/>
      <c r="GJD10" s="372"/>
      <c r="GJE10" s="372"/>
      <c r="GJF10" s="372"/>
      <c r="GJG10" s="372"/>
      <c r="GJH10" s="372"/>
      <c r="GJI10" s="372"/>
      <c r="GJJ10" s="372"/>
      <c r="GJK10" s="372"/>
      <c r="GJL10" s="372"/>
      <c r="GJM10" s="372"/>
      <c r="GJN10" s="372"/>
      <c r="GJO10" s="372"/>
      <c r="GJP10" s="372"/>
      <c r="GJQ10" s="372"/>
      <c r="GJR10" s="372"/>
      <c r="GJS10" s="372"/>
      <c r="GJT10" s="372"/>
      <c r="GJU10" s="372"/>
      <c r="GJV10" s="372"/>
      <c r="GJW10" s="372"/>
      <c r="GJX10" s="372"/>
      <c r="GJY10" s="372"/>
      <c r="GJZ10" s="372"/>
      <c r="GKA10" s="372"/>
      <c r="GKB10" s="372"/>
      <c r="GKC10" s="372"/>
      <c r="GKD10" s="372"/>
      <c r="GKE10" s="372"/>
      <c r="GKF10" s="372"/>
      <c r="GKG10" s="372"/>
      <c r="GKH10" s="372"/>
      <c r="GKI10" s="372"/>
      <c r="GKJ10" s="372"/>
      <c r="GKK10" s="372"/>
      <c r="GKL10" s="372"/>
      <c r="GKM10" s="372"/>
      <c r="GKN10" s="372"/>
      <c r="GKO10" s="372"/>
      <c r="GKP10" s="372"/>
      <c r="GKQ10" s="372"/>
      <c r="GKR10" s="372"/>
      <c r="GKS10" s="372"/>
      <c r="GKT10" s="372"/>
      <c r="GKU10" s="372"/>
      <c r="GKV10" s="372"/>
      <c r="GKW10" s="372"/>
      <c r="GKX10" s="372"/>
      <c r="GKY10" s="372"/>
      <c r="GKZ10" s="372"/>
      <c r="GLA10" s="372"/>
      <c r="GLB10" s="372"/>
      <c r="GLC10" s="372"/>
      <c r="GLD10" s="372"/>
      <c r="GLE10" s="372"/>
      <c r="GLF10" s="372"/>
      <c r="GLG10" s="372"/>
      <c r="GLH10" s="372"/>
      <c r="GLI10" s="372"/>
      <c r="GLJ10" s="372"/>
      <c r="GLK10" s="372"/>
      <c r="GLL10" s="372"/>
      <c r="GLM10" s="372"/>
      <c r="GLN10" s="372"/>
      <c r="GLO10" s="372"/>
      <c r="GLP10" s="372"/>
      <c r="GLQ10" s="372"/>
      <c r="GLR10" s="372"/>
      <c r="GLS10" s="372"/>
      <c r="GLT10" s="372"/>
      <c r="GLU10" s="372"/>
      <c r="GLV10" s="372"/>
      <c r="GLW10" s="372"/>
      <c r="GLX10" s="372"/>
      <c r="GLY10" s="372"/>
      <c r="GLZ10" s="372"/>
      <c r="GMA10" s="372"/>
      <c r="GMB10" s="372"/>
      <c r="GMC10" s="372"/>
      <c r="GMD10" s="372"/>
      <c r="GME10" s="372"/>
      <c r="GMF10" s="372"/>
      <c r="GMG10" s="372"/>
      <c r="GMH10" s="372"/>
      <c r="GMI10" s="372"/>
      <c r="GMJ10" s="372"/>
      <c r="GMK10" s="372"/>
      <c r="GML10" s="372"/>
      <c r="GMM10" s="372"/>
      <c r="GMN10" s="372"/>
      <c r="GMO10" s="372"/>
      <c r="GMP10" s="372"/>
      <c r="GMQ10" s="372"/>
      <c r="GMR10" s="372"/>
      <c r="GMS10" s="372"/>
      <c r="GMT10" s="372"/>
      <c r="GMU10" s="372"/>
      <c r="GMV10" s="372"/>
      <c r="GMW10" s="372"/>
      <c r="GMX10" s="372"/>
      <c r="GMY10" s="372"/>
      <c r="GMZ10" s="372"/>
      <c r="GNA10" s="372"/>
      <c r="GNB10" s="372"/>
      <c r="GNC10" s="372"/>
      <c r="GND10" s="372"/>
      <c r="GNE10" s="372"/>
      <c r="GNF10" s="372"/>
      <c r="GNG10" s="372"/>
      <c r="GNH10" s="372"/>
      <c r="GNI10" s="372"/>
      <c r="GNJ10" s="372"/>
      <c r="GNK10" s="372"/>
      <c r="GNL10" s="372"/>
      <c r="GNM10" s="372"/>
      <c r="GNN10" s="372"/>
      <c r="GNO10" s="372"/>
      <c r="GNP10" s="372"/>
      <c r="GNQ10" s="372"/>
      <c r="GNR10" s="372"/>
      <c r="GNS10" s="372"/>
      <c r="GNT10" s="372"/>
      <c r="GNU10" s="372"/>
      <c r="GNV10" s="372"/>
      <c r="GNW10" s="372"/>
      <c r="GNX10" s="372"/>
      <c r="GNY10" s="372"/>
      <c r="GNZ10" s="372"/>
      <c r="GOA10" s="372"/>
      <c r="GOB10" s="372"/>
      <c r="GOC10" s="372"/>
      <c r="GOD10" s="372"/>
      <c r="GOE10" s="372"/>
      <c r="GOF10" s="372"/>
      <c r="GOG10" s="372"/>
      <c r="GOH10" s="372"/>
      <c r="GOI10" s="372"/>
      <c r="GOJ10" s="372"/>
      <c r="GOK10" s="372"/>
      <c r="GOL10" s="372"/>
      <c r="GOM10" s="372"/>
      <c r="GON10" s="372"/>
      <c r="GOO10" s="372"/>
      <c r="GOP10" s="372"/>
      <c r="GOQ10" s="372"/>
      <c r="GOR10" s="372"/>
      <c r="GOS10" s="372"/>
      <c r="GOT10" s="372"/>
      <c r="GOU10" s="372"/>
      <c r="GOV10" s="372"/>
      <c r="GOW10" s="372"/>
      <c r="GOX10" s="372"/>
      <c r="GOY10" s="372"/>
      <c r="GOZ10" s="372"/>
      <c r="GPA10" s="372"/>
      <c r="GPB10" s="372"/>
      <c r="GPC10" s="372"/>
      <c r="GPD10" s="372"/>
      <c r="GPE10" s="372"/>
      <c r="GPF10" s="372"/>
      <c r="GPG10" s="372"/>
      <c r="GPH10" s="372"/>
      <c r="GPI10" s="372"/>
      <c r="GPJ10" s="372"/>
      <c r="GPK10" s="372"/>
      <c r="GPL10" s="372"/>
      <c r="GPM10" s="372"/>
      <c r="GPN10" s="372"/>
      <c r="GPO10" s="372"/>
      <c r="GPP10" s="372"/>
      <c r="GPQ10" s="372"/>
      <c r="GPR10" s="372"/>
      <c r="GPS10" s="372"/>
      <c r="GPT10" s="372"/>
      <c r="GPU10" s="372"/>
      <c r="GPV10" s="372"/>
      <c r="GPW10" s="372"/>
      <c r="GPX10" s="372"/>
      <c r="GPY10" s="372"/>
      <c r="GPZ10" s="372"/>
      <c r="GQA10" s="372"/>
      <c r="GQB10" s="372"/>
      <c r="GQC10" s="372"/>
      <c r="GQD10" s="372"/>
      <c r="GQE10" s="372"/>
      <c r="GQF10" s="372"/>
      <c r="GQG10" s="372"/>
      <c r="GQH10" s="372"/>
      <c r="GQI10" s="372"/>
      <c r="GQJ10" s="372"/>
      <c r="GQK10" s="372"/>
      <c r="GQL10" s="372"/>
      <c r="GQM10" s="372"/>
      <c r="GQN10" s="372"/>
      <c r="GQO10" s="372"/>
      <c r="GQP10" s="372"/>
      <c r="GQQ10" s="372"/>
      <c r="GQR10" s="372"/>
      <c r="GQS10" s="372"/>
      <c r="GQT10" s="372"/>
      <c r="GQU10" s="372"/>
      <c r="GQV10" s="372"/>
      <c r="GQW10" s="372"/>
      <c r="GQX10" s="372"/>
      <c r="GQY10" s="372"/>
      <c r="GQZ10" s="372"/>
      <c r="GRA10" s="372"/>
      <c r="GRB10" s="372"/>
      <c r="GRC10" s="372"/>
      <c r="GRD10" s="372"/>
      <c r="GRE10" s="372"/>
      <c r="GRF10" s="372"/>
      <c r="GRG10" s="372"/>
      <c r="GRH10" s="372"/>
      <c r="GRI10" s="372"/>
      <c r="GRJ10" s="372"/>
      <c r="GRK10" s="372"/>
      <c r="GRL10" s="372"/>
      <c r="GRM10" s="372"/>
      <c r="GRN10" s="372"/>
      <c r="GRO10" s="372"/>
      <c r="GRP10" s="372"/>
      <c r="GRQ10" s="372"/>
      <c r="GRR10" s="372"/>
      <c r="GRS10" s="372"/>
      <c r="GRT10" s="372"/>
      <c r="GRU10" s="372"/>
      <c r="GRV10" s="372"/>
      <c r="GRW10" s="372"/>
      <c r="GRX10" s="372"/>
      <c r="GRY10" s="372"/>
      <c r="GRZ10" s="372"/>
      <c r="GSA10" s="372"/>
      <c r="GSB10" s="372"/>
      <c r="GSC10" s="372"/>
      <c r="GSD10" s="372"/>
      <c r="GSE10" s="372"/>
      <c r="GSF10" s="372"/>
      <c r="GSG10" s="372"/>
      <c r="GSH10" s="372"/>
      <c r="GSI10" s="372"/>
      <c r="GSJ10" s="372"/>
      <c r="GSK10" s="372"/>
      <c r="GSL10" s="372"/>
      <c r="GSM10" s="372"/>
      <c r="GSN10" s="372"/>
      <c r="GSO10" s="372"/>
      <c r="GSP10" s="372"/>
      <c r="GSQ10" s="372"/>
      <c r="GSR10" s="372"/>
      <c r="GSS10" s="372"/>
      <c r="GST10" s="372"/>
      <c r="GSU10" s="372"/>
      <c r="GSV10" s="372"/>
      <c r="GSW10" s="372"/>
      <c r="GSX10" s="372"/>
      <c r="GSY10" s="372"/>
      <c r="GSZ10" s="372"/>
      <c r="GTA10" s="372"/>
      <c r="GTB10" s="372"/>
      <c r="GTC10" s="372"/>
      <c r="GTD10" s="372"/>
      <c r="GTE10" s="372"/>
      <c r="GTF10" s="372"/>
      <c r="GTG10" s="372"/>
      <c r="GTH10" s="372"/>
      <c r="GTI10" s="372"/>
      <c r="GTJ10" s="372"/>
      <c r="GTK10" s="372"/>
      <c r="GTL10" s="372"/>
      <c r="GTM10" s="372"/>
      <c r="GTN10" s="372"/>
      <c r="GTO10" s="372"/>
      <c r="GTP10" s="372"/>
      <c r="GTQ10" s="372"/>
      <c r="GTR10" s="372"/>
      <c r="GTS10" s="372"/>
      <c r="GTT10" s="372"/>
      <c r="GTU10" s="372"/>
      <c r="GTV10" s="372"/>
      <c r="GTW10" s="372"/>
      <c r="GTX10" s="372"/>
      <c r="GTY10" s="372"/>
      <c r="GTZ10" s="372"/>
      <c r="GUA10" s="372"/>
      <c r="GUB10" s="372"/>
      <c r="GUC10" s="372"/>
      <c r="GUD10" s="372"/>
      <c r="GUE10" s="372"/>
      <c r="GUF10" s="372"/>
      <c r="GUG10" s="372"/>
      <c r="GUH10" s="372"/>
      <c r="GUI10" s="372"/>
      <c r="GUJ10" s="372"/>
      <c r="GUK10" s="372"/>
      <c r="GUL10" s="372"/>
      <c r="GUM10" s="372"/>
      <c r="GUN10" s="372"/>
      <c r="GUO10" s="372"/>
      <c r="GUP10" s="372"/>
      <c r="GUQ10" s="372"/>
      <c r="GUR10" s="372"/>
      <c r="GUS10" s="372"/>
      <c r="GUT10" s="372"/>
      <c r="GUU10" s="372"/>
      <c r="GUV10" s="372"/>
      <c r="GUW10" s="372"/>
      <c r="GUX10" s="372"/>
      <c r="GUY10" s="372"/>
      <c r="GUZ10" s="372"/>
      <c r="GVA10" s="372"/>
      <c r="GVB10" s="372"/>
      <c r="GVC10" s="372"/>
      <c r="GVD10" s="372"/>
      <c r="GVE10" s="372"/>
      <c r="GVF10" s="372"/>
      <c r="GVG10" s="372"/>
      <c r="GVH10" s="372"/>
      <c r="GVI10" s="372"/>
      <c r="GVJ10" s="372"/>
      <c r="GVK10" s="372"/>
      <c r="GVL10" s="372"/>
      <c r="GVM10" s="372"/>
      <c r="GVN10" s="372"/>
      <c r="GVO10" s="372"/>
      <c r="GVP10" s="372"/>
      <c r="GVQ10" s="372"/>
      <c r="GVR10" s="372"/>
      <c r="GVS10" s="372"/>
      <c r="GVT10" s="372"/>
      <c r="GVU10" s="372"/>
      <c r="GVV10" s="372"/>
      <c r="GVW10" s="372"/>
      <c r="GVX10" s="372"/>
      <c r="GVY10" s="372"/>
      <c r="GVZ10" s="372"/>
      <c r="GWA10" s="372"/>
      <c r="GWB10" s="372"/>
      <c r="GWC10" s="372"/>
      <c r="GWD10" s="372"/>
      <c r="GWE10" s="372"/>
      <c r="GWF10" s="372"/>
      <c r="GWG10" s="372"/>
      <c r="GWH10" s="372"/>
      <c r="GWI10" s="372"/>
      <c r="GWJ10" s="372"/>
      <c r="GWK10" s="372"/>
      <c r="GWL10" s="372"/>
      <c r="GWM10" s="372"/>
      <c r="GWN10" s="372"/>
      <c r="GWO10" s="372"/>
      <c r="GWP10" s="372"/>
      <c r="GWQ10" s="372"/>
      <c r="GWR10" s="372"/>
      <c r="GWS10" s="372"/>
      <c r="GWT10" s="372"/>
      <c r="GWU10" s="372"/>
      <c r="GWV10" s="372"/>
      <c r="GWW10" s="372"/>
      <c r="GWX10" s="372"/>
      <c r="GWY10" s="372"/>
      <c r="GWZ10" s="372"/>
      <c r="GXA10" s="372"/>
      <c r="GXB10" s="372"/>
      <c r="GXC10" s="372"/>
      <c r="GXD10" s="372"/>
      <c r="GXE10" s="372"/>
      <c r="GXF10" s="372"/>
      <c r="GXG10" s="372"/>
      <c r="GXH10" s="372"/>
      <c r="GXI10" s="372"/>
      <c r="GXJ10" s="372"/>
      <c r="GXK10" s="372"/>
      <c r="GXL10" s="372"/>
      <c r="GXM10" s="372"/>
      <c r="GXN10" s="372"/>
      <c r="GXO10" s="372"/>
      <c r="GXP10" s="372"/>
      <c r="GXQ10" s="372"/>
      <c r="GXR10" s="372"/>
      <c r="GXS10" s="372"/>
      <c r="GXT10" s="372"/>
      <c r="GXU10" s="372"/>
      <c r="GXV10" s="372"/>
      <c r="GXW10" s="372"/>
      <c r="GXX10" s="372"/>
      <c r="GXY10" s="372"/>
      <c r="GXZ10" s="372"/>
      <c r="GYA10" s="372"/>
      <c r="GYB10" s="372"/>
      <c r="GYC10" s="372"/>
      <c r="GYD10" s="372"/>
      <c r="GYE10" s="372"/>
      <c r="GYF10" s="372"/>
      <c r="GYG10" s="372"/>
      <c r="GYH10" s="372"/>
      <c r="GYI10" s="372"/>
      <c r="GYJ10" s="372"/>
      <c r="GYK10" s="372"/>
      <c r="GYL10" s="372"/>
      <c r="GYM10" s="372"/>
      <c r="GYN10" s="372"/>
      <c r="GYO10" s="372"/>
      <c r="GYP10" s="372"/>
      <c r="GYQ10" s="372"/>
      <c r="GYR10" s="372"/>
      <c r="GYS10" s="372"/>
      <c r="GYT10" s="372"/>
      <c r="GYU10" s="372"/>
      <c r="GYV10" s="372"/>
      <c r="GYW10" s="372"/>
      <c r="GYX10" s="372"/>
      <c r="GYY10" s="372"/>
      <c r="GYZ10" s="372"/>
      <c r="GZA10" s="372"/>
      <c r="GZB10" s="372"/>
      <c r="GZC10" s="372"/>
      <c r="GZD10" s="372"/>
      <c r="GZE10" s="372"/>
      <c r="GZF10" s="372"/>
      <c r="GZG10" s="372"/>
      <c r="GZH10" s="372"/>
      <c r="GZI10" s="372"/>
      <c r="GZJ10" s="372"/>
      <c r="GZK10" s="372"/>
      <c r="GZL10" s="372"/>
      <c r="GZM10" s="372"/>
      <c r="GZN10" s="372"/>
      <c r="GZO10" s="372"/>
      <c r="GZP10" s="372"/>
      <c r="GZQ10" s="372"/>
      <c r="GZR10" s="372"/>
      <c r="GZS10" s="372"/>
      <c r="GZT10" s="372"/>
      <c r="GZU10" s="372"/>
      <c r="GZV10" s="372"/>
      <c r="GZW10" s="372"/>
      <c r="GZX10" s="372"/>
      <c r="GZY10" s="372"/>
      <c r="GZZ10" s="372"/>
      <c r="HAA10" s="372"/>
      <c r="HAB10" s="372"/>
      <c r="HAC10" s="372"/>
      <c r="HAD10" s="372"/>
      <c r="HAE10" s="372"/>
      <c r="HAF10" s="372"/>
      <c r="HAG10" s="372"/>
      <c r="HAH10" s="372"/>
      <c r="HAI10" s="372"/>
      <c r="HAJ10" s="372"/>
      <c r="HAK10" s="372"/>
      <c r="HAL10" s="372"/>
      <c r="HAM10" s="372"/>
      <c r="HAN10" s="372"/>
      <c r="HAO10" s="372"/>
      <c r="HAP10" s="372"/>
      <c r="HAQ10" s="372"/>
      <c r="HAR10" s="372"/>
      <c r="HAS10" s="372"/>
      <c r="HAT10" s="372"/>
      <c r="HAU10" s="372"/>
      <c r="HAV10" s="372"/>
      <c r="HAW10" s="372"/>
      <c r="HAX10" s="372"/>
      <c r="HAY10" s="372"/>
      <c r="HAZ10" s="372"/>
      <c r="HBA10" s="372"/>
      <c r="HBB10" s="372"/>
      <c r="HBC10" s="372"/>
      <c r="HBD10" s="372"/>
      <c r="HBE10" s="372"/>
      <c r="HBF10" s="372"/>
      <c r="HBG10" s="372"/>
      <c r="HBH10" s="372"/>
      <c r="HBI10" s="372"/>
      <c r="HBJ10" s="372"/>
      <c r="HBK10" s="372"/>
      <c r="HBL10" s="372"/>
      <c r="HBM10" s="372"/>
      <c r="HBN10" s="372"/>
      <c r="HBO10" s="372"/>
      <c r="HBP10" s="372"/>
      <c r="HBQ10" s="372"/>
      <c r="HBR10" s="372"/>
      <c r="HBS10" s="372"/>
      <c r="HBT10" s="372"/>
      <c r="HBU10" s="372"/>
      <c r="HBV10" s="372"/>
      <c r="HBW10" s="372"/>
      <c r="HBX10" s="372"/>
      <c r="HBY10" s="372"/>
      <c r="HBZ10" s="372"/>
      <c r="HCA10" s="372"/>
      <c r="HCB10" s="372"/>
      <c r="HCC10" s="372"/>
      <c r="HCD10" s="372"/>
      <c r="HCE10" s="372"/>
      <c r="HCF10" s="372"/>
      <c r="HCG10" s="372"/>
      <c r="HCH10" s="372"/>
      <c r="HCI10" s="372"/>
      <c r="HCJ10" s="372"/>
      <c r="HCK10" s="372"/>
      <c r="HCL10" s="372"/>
      <c r="HCM10" s="372"/>
      <c r="HCN10" s="372"/>
      <c r="HCO10" s="372"/>
      <c r="HCP10" s="372"/>
      <c r="HCQ10" s="372"/>
      <c r="HCR10" s="372"/>
      <c r="HCS10" s="372"/>
      <c r="HCT10" s="372"/>
      <c r="HCU10" s="372"/>
      <c r="HCV10" s="372"/>
      <c r="HCW10" s="372"/>
      <c r="HCX10" s="372"/>
      <c r="HCY10" s="372"/>
      <c r="HCZ10" s="372"/>
      <c r="HDA10" s="372"/>
      <c r="HDB10" s="372"/>
      <c r="HDC10" s="372"/>
      <c r="HDD10" s="372"/>
      <c r="HDE10" s="372"/>
      <c r="HDF10" s="372"/>
      <c r="HDG10" s="372"/>
      <c r="HDH10" s="372"/>
      <c r="HDI10" s="372"/>
      <c r="HDJ10" s="372"/>
      <c r="HDK10" s="372"/>
      <c r="HDL10" s="372"/>
      <c r="HDM10" s="372"/>
      <c r="HDN10" s="372"/>
      <c r="HDO10" s="372"/>
      <c r="HDP10" s="372"/>
      <c r="HDQ10" s="372"/>
      <c r="HDR10" s="372"/>
      <c r="HDS10" s="372"/>
      <c r="HDT10" s="372"/>
      <c r="HDU10" s="372"/>
      <c r="HDV10" s="372"/>
      <c r="HDW10" s="372"/>
      <c r="HDX10" s="372"/>
      <c r="HDY10" s="372"/>
      <c r="HDZ10" s="372"/>
      <c r="HEA10" s="372"/>
      <c r="HEB10" s="372"/>
      <c r="HEC10" s="372"/>
      <c r="HED10" s="372"/>
      <c r="HEE10" s="372"/>
      <c r="HEF10" s="372"/>
      <c r="HEG10" s="372"/>
      <c r="HEH10" s="372"/>
      <c r="HEI10" s="372"/>
      <c r="HEJ10" s="372"/>
      <c r="HEK10" s="372"/>
      <c r="HEL10" s="372"/>
      <c r="HEM10" s="372"/>
      <c r="HEN10" s="372"/>
      <c r="HEO10" s="372"/>
      <c r="HEP10" s="372"/>
      <c r="HEQ10" s="372"/>
      <c r="HER10" s="372"/>
      <c r="HES10" s="372"/>
      <c r="HET10" s="372"/>
      <c r="HEU10" s="372"/>
      <c r="HEV10" s="372"/>
      <c r="HEW10" s="372"/>
      <c r="HEX10" s="372"/>
      <c r="HEY10" s="372"/>
      <c r="HEZ10" s="372"/>
      <c r="HFA10" s="372"/>
      <c r="HFB10" s="372"/>
      <c r="HFC10" s="372"/>
      <c r="HFD10" s="372"/>
      <c r="HFE10" s="372"/>
      <c r="HFF10" s="372"/>
      <c r="HFG10" s="372"/>
      <c r="HFH10" s="372"/>
      <c r="HFI10" s="372"/>
      <c r="HFJ10" s="372"/>
      <c r="HFK10" s="372"/>
      <c r="HFL10" s="372"/>
      <c r="HFM10" s="372"/>
      <c r="HFN10" s="372"/>
      <c r="HFO10" s="372"/>
      <c r="HFP10" s="372"/>
      <c r="HFQ10" s="372"/>
      <c r="HFR10" s="372"/>
      <c r="HFS10" s="372"/>
      <c r="HFT10" s="372"/>
      <c r="HFU10" s="372"/>
      <c r="HFV10" s="372"/>
      <c r="HFW10" s="372"/>
      <c r="HFX10" s="372"/>
      <c r="HFY10" s="372"/>
      <c r="HFZ10" s="372"/>
      <c r="HGA10" s="372"/>
      <c r="HGB10" s="372"/>
      <c r="HGC10" s="372"/>
      <c r="HGD10" s="372"/>
      <c r="HGE10" s="372"/>
      <c r="HGF10" s="372"/>
      <c r="HGG10" s="372"/>
      <c r="HGH10" s="372"/>
      <c r="HGI10" s="372"/>
      <c r="HGJ10" s="372"/>
      <c r="HGK10" s="372"/>
      <c r="HGL10" s="372"/>
      <c r="HGM10" s="372"/>
      <c r="HGN10" s="372"/>
      <c r="HGO10" s="372"/>
      <c r="HGP10" s="372"/>
      <c r="HGQ10" s="372"/>
      <c r="HGR10" s="372"/>
      <c r="HGS10" s="372"/>
      <c r="HGT10" s="372"/>
      <c r="HGU10" s="372"/>
      <c r="HGV10" s="372"/>
      <c r="HGW10" s="372"/>
      <c r="HGX10" s="372"/>
      <c r="HGY10" s="372"/>
      <c r="HGZ10" s="372"/>
      <c r="HHA10" s="372"/>
      <c r="HHB10" s="372"/>
      <c r="HHC10" s="372"/>
      <c r="HHD10" s="372"/>
      <c r="HHE10" s="372"/>
      <c r="HHF10" s="372"/>
      <c r="HHG10" s="372"/>
      <c r="HHH10" s="372"/>
      <c r="HHI10" s="372"/>
      <c r="HHJ10" s="372"/>
      <c r="HHK10" s="372"/>
      <c r="HHL10" s="372"/>
      <c r="HHM10" s="372"/>
      <c r="HHN10" s="372"/>
      <c r="HHO10" s="372"/>
      <c r="HHP10" s="372"/>
      <c r="HHQ10" s="372"/>
      <c r="HHR10" s="372"/>
      <c r="HHS10" s="372"/>
      <c r="HHT10" s="372"/>
      <c r="HHU10" s="372"/>
      <c r="HHV10" s="372"/>
      <c r="HHW10" s="372"/>
      <c r="HHX10" s="372"/>
      <c r="HHY10" s="372"/>
      <c r="HHZ10" s="372"/>
      <c r="HIA10" s="372"/>
      <c r="HIB10" s="372"/>
      <c r="HIC10" s="372"/>
      <c r="HID10" s="372"/>
      <c r="HIE10" s="372"/>
      <c r="HIF10" s="372"/>
      <c r="HIG10" s="372"/>
      <c r="HIH10" s="372"/>
      <c r="HII10" s="372"/>
      <c r="HIJ10" s="372"/>
      <c r="HIK10" s="372"/>
      <c r="HIL10" s="372"/>
      <c r="HIM10" s="372"/>
      <c r="HIN10" s="372"/>
      <c r="HIO10" s="372"/>
      <c r="HIP10" s="372"/>
      <c r="HIQ10" s="372"/>
      <c r="HIR10" s="372"/>
      <c r="HIS10" s="372"/>
      <c r="HIT10" s="372"/>
      <c r="HIU10" s="372"/>
      <c r="HIV10" s="372"/>
      <c r="HIW10" s="372"/>
      <c r="HIX10" s="372"/>
      <c r="HIY10" s="372"/>
      <c r="HIZ10" s="372"/>
      <c r="HJA10" s="372"/>
      <c r="HJB10" s="372"/>
      <c r="HJC10" s="372"/>
      <c r="HJD10" s="372"/>
      <c r="HJE10" s="372"/>
      <c r="HJF10" s="372"/>
      <c r="HJG10" s="372"/>
      <c r="HJH10" s="372"/>
      <c r="HJI10" s="372"/>
      <c r="HJJ10" s="372"/>
      <c r="HJK10" s="372"/>
      <c r="HJL10" s="372"/>
      <c r="HJM10" s="372"/>
      <c r="HJN10" s="372"/>
      <c r="HJO10" s="372"/>
      <c r="HJP10" s="372"/>
      <c r="HJQ10" s="372"/>
      <c r="HJR10" s="372"/>
      <c r="HJS10" s="372"/>
      <c r="HJT10" s="372"/>
      <c r="HJU10" s="372"/>
      <c r="HJV10" s="372"/>
      <c r="HJW10" s="372"/>
      <c r="HJX10" s="372"/>
      <c r="HJY10" s="372"/>
      <c r="HJZ10" s="372"/>
      <c r="HKA10" s="372"/>
      <c r="HKB10" s="372"/>
      <c r="HKC10" s="372"/>
      <c r="HKD10" s="372"/>
      <c r="HKE10" s="372"/>
      <c r="HKF10" s="372"/>
      <c r="HKG10" s="372"/>
      <c r="HKH10" s="372"/>
      <c r="HKI10" s="372"/>
      <c r="HKJ10" s="372"/>
      <c r="HKK10" s="372"/>
      <c r="HKL10" s="372"/>
      <c r="HKM10" s="372"/>
      <c r="HKN10" s="372"/>
      <c r="HKO10" s="372"/>
      <c r="HKP10" s="372"/>
      <c r="HKQ10" s="372"/>
      <c r="HKR10" s="372"/>
      <c r="HKS10" s="372"/>
      <c r="HKT10" s="372"/>
      <c r="HKU10" s="372"/>
      <c r="HKV10" s="372"/>
      <c r="HKW10" s="372"/>
      <c r="HKX10" s="372"/>
      <c r="HKY10" s="372"/>
      <c r="HKZ10" s="372"/>
      <c r="HLA10" s="372"/>
      <c r="HLB10" s="372"/>
      <c r="HLC10" s="372"/>
      <c r="HLD10" s="372"/>
      <c r="HLE10" s="372"/>
      <c r="HLF10" s="372"/>
      <c r="HLG10" s="372"/>
      <c r="HLH10" s="372"/>
      <c r="HLI10" s="372"/>
      <c r="HLJ10" s="372"/>
      <c r="HLK10" s="372"/>
      <c r="HLL10" s="372"/>
      <c r="HLM10" s="372"/>
      <c r="HLN10" s="372"/>
      <c r="HLO10" s="372"/>
      <c r="HLP10" s="372"/>
      <c r="HLQ10" s="372"/>
      <c r="HLR10" s="372"/>
      <c r="HLS10" s="372"/>
      <c r="HLT10" s="372"/>
      <c r="HLU10" s="372"/>
      <c r="HLV10" s="372"/>
      <c r="HLW10" s="372"/>
      <c r="HLX10" s="372"/>
      <c r="HLY10" s="372"/>
      <c r="HLZ10" s="372"/>
      <c r="HMA10" s="372"/>
      <c r="HMB10" s="372"/>
      <c r="HMC10" s="372"/>
      <c r="HMD10" s="372"/>
      <c r="HME10" s="372"/>
      <c r="HMF10" s="372"/>
      <c r="HMG10" s="372"/>
      <c r="HMH10" s="372"/>
      <c r="HMI10" s="372"/>
      <c r="HMJ10" s="372"/>
      <c r="HMK10" s="372"/>
      <c r="HML10" s="372"/>
      <c r="HMM10" s="372"/>
      <c r="HMN10" s="372"/>
      <c r="HMO10" s="372"/>
      <c r="HMP10" s="372"/>
      <c r="HMQ10" s="372"/>
      <c r="HMR10" s="372"/>
      <c r="HMS10" s="372"/>
      <c r="HMT10" s="372"/>
      <c r="HMU10" s="372"/>
      <c r="HMV10" s="372"/>
      <c r="HMW10" s="372"/>
      <c r="HMX10" s="372"/>
      <c r="HMY10" s="372"/>
      <c r="HMZ10" s="372"/>
      <c r="HNA10" s="372"/>
      <c r="HNB10" s="372"/>
      <c r="HNC10" s="372"/>
      <c r="HND10" s="372"/>
      <c r="HNE10" s="372"/>
      <c r="HNF10" s="372"/>
      <c r="HNG10" s="372"/>
      <c r="HNH10" s="372"/>
      <c r="HNI10" s="372"/>
      <c r="HNJ10" s="372"/>
      <c r="HNK10" s="372"/>
      <c r="HNL10" s="372"/>
      <c r="HNM10" s="372"/>
      <c r="HNN10" s="372"/>
      <c r="HNO10" s="372"/>
      <c r="HNP10" s="372"/>
      <c r="HNQ10" s="372"/>
      <c r="HNR10" s="372"/>
      <c r="HNS10" s="372"/>
      <c r="HNT10" s="372"/>
      <c r="HNU10" s="372"/>
      <c r="HNV10" s="372"/>
      <c r="HNW10" s="372"/>
      <c r="HNX10" s="372"/>
      <c r="HNY10" s="372"/>
      <c r="HNZ10" s="372"/>
      <c r="HOA10" s="372"/>
      <c r="HOB10" s="372"/>
      <c r="HOC10" s="372"/>
      <c r="HOD10" s="372"/>
      <c r="HOE10" s="372"/>
      <c r="HOF10" s="372"/>
      <c r="HOG10" s="372"/>
      <c r="HOH10" s="372"/>
      <c r="HOI10" s="372"/>
      <c r="HOJ10" s="372"/>
      <c r="HOK10" s="372"/>
      <c r="HOL10" s="372"/>
      <c r="HOM10" s="372"/>
      <c r="HON10" s="372"/>
      <c r="HOO10" s="372"/>
      <c r="HOP10" s="372"/>
      <c r="HOQ10" s="372"/>
      <c r="HOR10" s="372"/>
      <c r="HOS10" s="372"/>
      <c r="HOT10" s="372"/>
      <c r="HOU10" s="372"/>
      <c r="HOV10" s="372"/>
      <c r="HOW10" s="372"/>
      <c r="HOX10" s="372"/>
      <c r="HOY10" s="372"/>
      <c r="HOZ10" s="372"/>
      <c r="HPA10" s="372"/>
      <c r="HPB10" s="372"/>
      <c r="HPC10" s="372"/>
      <c r="HPD10" s="372"/>
      <c r="HPE10" s="372"/>
      <c r="HPF10" s="372"/>
      <c r="HPG10" s="372"/>
      <c r="HPH10" s="372"/>
      <c r="HPI10" s="372"/>
      <c r="HPJ10" s="372"/>
      <c r="HPK10" s="372"/>
      <c r="HPL10" s="372"/>
      <c r="HPM10" s="372"/>
      <c r="HPN10" s="372"/>
      <c r="HPO10" s="372"/>
      <c r="HPP10" s="372"/>
      <c r="HPQ10" s="372"/>
      <c r="HPR10" s="372"/>
      <c r="HPS10" s="372"/>
      <c r="HPT10" s="372"/>
      <c r="HPU10" s="372"/>
      <c r="HPV10" s="372"/>
      <c r="HPW10" s="372"/>
      <c r="HPX10" s="372"/>
      <c r="HPY10" s="372"/>
      <c r="HPZ10" s="372"/>
      <c r="HQA10" s="372"/>
      <c r="HQB10" s="372"/>
      <c r="HQC10" s="372"/>
      <c r="HQD10" s="372"/>
      <c r="HQE10" s="372"/>
      <c r="HQF10" s="372"/>
      <c r="HQG10" s="372"/>
      <c r="HQH10" s="372"/>
      <c r="HQI10" s="372"/>
      <c r="HQJ10" s="372"/>
      <c r="HQK10" s="372"/>
      <c r="HQL10" s="372"/>
      <c r="HQM10" s="372"/>
      <c r="HQN10" s="372"/>
      <c r="HQO10" s="372"/>
      <c r="HQP10" s="372"/>
      <c r="HQQ10" s="372"/>
      <c r="HQR10" s="372"/>
      <c r="HQS10" s="372"/>
      <c r="HQT10" s="372"/>
      <c r="HQU10" s="372"/>
      <c r="HQV10" s="372"/>
      <c r="HQW10" s="372"/>
      <c r="HQX10" s="372"/>
      <c r="HQY10" s="372"/>
      <c r="HQZ10" s="372"/>
      <c r="HRA10" s="372"/>
      <c r="HRB10" s="372"/>
      <c r="HRC10" s="372"/>
      <c r="HRD10" s="372"/>
      <c r="HRE10" s="372"/>
      <c r="HRF10" s="372"/>
      <c r="HRG10" s="372"/>
      <c r="HRH10" s="372"/>
      <c r="HRI10" s="372"/>
      <c r="HRJ10" s="372"/>
      <c r="HRK10" s="372"/>
      <c r="HRL10" s="372"/>
      <c r="HRM10" s="372"/>
      <c r="HRN10" s="372"/>
      <c r="HRO10" s="372"/>
      <c r="HRP10" s="372"/>
      <c r="HRQ10" s="372"/>
      <c r="HRR10" s="372"/>
      <c r="HRS10" s="372"/>
      <c r="HRT10" s="372"/>
      <c r="HRU10" s="372"/>
      <c r="HRV10" s="372"/>
      <c r="HRW10" s="372"/>
      <c r="HRX10" s="372"/>
      <c r="HRY10" s="372"/>
      <c r="HRZ10" s="372"/>
      <c r="HSA10" s="372"/>
      <c r="HSB10" s="372"/>
      <c r="HSC10" s="372"/>
      <c r="HSD10" s="372"/>
      <c r="HSE10" s="372"/>
      <c r="HSF10" s="372"/>
      <c r="HSG10" s="372"/>
      <c r="HSH10" s="372"/>
      <c r="HSI10" s="372"/>
      <c r="HSJ10" s="372"/>
      <c r="HSK10" s="372"/>
      <c r="HSL10" s="372"/>
      <c r="HSM10" s="372"/>
      <c r="HSN10" s="372"/>
      <c r="HSO10" s="372"/>
      <c r="HSP10" s="372"/>
      <c r="HSQ10" s="372"/>
      <c r="HSR10" s="372"/>
      <c r="HSS10" s="372"/>
      <c r="HST10" s="372"/>
      <c r="HSU10" s="372"/>
      <c r="HSV10" s="372"/>
      <c r="HSW10" s="372"/>
      <c r="HSX10" s="372"/>
      <c r="HSY10" s="372"/>
      <c r="HSZ10" s="372"/>
      <c r="HTA10" s="372"/>
      <c r="HTB10" s="372"/>
      <c r="HTC10" s="372"/>
      <c r="HTD10" s="372"/>
      <c r="HTE10" s="372"/>
      <c r="HTF10" s="372"/>
      <c r="HTG10" s="372"/>
      <c r="HTH10" s="372"/>
      <c r="HTI10" s="372"/>
      <c r="HTJ10" s="372"/>
      <c r="HTK10" s="372"/>
      <c r="HTL10" s="372"/>
      <c r="HTM10" s="372"/>
      <c r="HTN10" s="372"/>
      <c r="HTO10" s="372"/>
      <c r="HTP10" s="372"/>
      <c r="HTQ10" s="372"/>
      <c r="HTR10" s="372"/>
      <c r="HTS10" s="372"/>
      <c r="HTT10" s="372"/>
      <c r="HTU10" s="372"/>
      <c r="HTV10" s="372"/>
      <c r="HTW10" s="372"/>
      <c r="HTX10" s="372"/>
      <c r="HTY10" s="372"/>
      <c r="HTZ10" s="372"/>
      <c r="HUA10" s="372"/>
      <c r="HUB10" s="372"/>
      <c r="HUC10" s="372"/>
      <c r="HUD10" s="372"/>
      <c r="HUE10" s="372"/>
      <c r="HUF10" s="372"/>
      <c r="HUG10" s="372"/>
      <c r="HUH10" s="372"/>
      <c r="HUI10" s="372"/>
      <c r="HUJ10" s="372"/>
      <c r="HUK10" s="372"/>
      <c r="HUL10" s="372"/>
      <c r="HUM10" s="372"/>
      <c r="HUN10" s="372"/>
      <c r="HUO10" s="372"/>
      <c r="HUP10" s="372"/>
      <c r="HUQ10" s="372"/>
      <c r="HUR10" s="372"/>
      <c r="HUS10" s="372"/>
      <c r="HUT10" s="372"/>
      <c r="HUU10" s="372"/>
      <c r="HUV10" s="372"/>
      <c r="HUW10" s="372"/>
      <c r="HUX10" s="372"/>
      <c r="HUY10" s="372"/>
      <c r="HUZ10" s="372"/>
      <c r="HVA10" s="372"/>
      <c r="HVB10" s="372"/>
      <c r="HVC10" s="372"/>
      <c r="HVD10" s="372"/>
      <c r="HVE10" s="372"/>
      <c r="HVF10" s="372"/>
      <c r="HVG10" s="372"/>
      <c r="HVH10" s="372"/>
      <c r="HVI10" s="372"/>
      <c r="HVJ10" s="372"/>
      <c r="HVK10" s="372"/>
      <c r="HVL10" s="372"/>
      <c r="HVM10" s="372"/>
      <c r="HVN10" s="372"/>
      <c r="HVO10" s="372"/>
      <c r="HVP10" s="372"/>
      <c r="HVQ10" s="372"/>
      <c r="HVR10" s="372"/>
      <c r="HVS10" s="372"/>
      <c r="HVT10" s="372"/>
      <c r="HVU10" s="372"/>
      <c r="HVV10" s="372"/>
      <c r="HVW10" s="372"/>
      <c r="HVX10" s="372"/>
      <c r="HVY10" s="372"/>
      <c r="HVZ10" s="372"/>
      <c r="HWA10" s="372"/>
      <c r="HWB10" s="372"/>
      <c r="HWC10" s="372"/>
      <c r="HWD10" s="372"/>
      <c r="HWE10" s="372"/>
      <c r="HWF10" s="372"/>
      <c r="HWG10" s="372"/>
      <c r="HWH10" s="372"/>
      <c r="HWI10" s="372"/>
      <c r="HWJ10" s="372"/>
      <c r="HWK10" s="372"/>
      <c r="HWL10" s="372"/>
      <c r="HWM10" s="372"/>
      <c r="HWN10" s="372"/>
      <c r="HWO10" s="372"/>
      <c r="HWP10" s="372"/>
      <c r="HWQ10" s="372"/>
      <c r="HWR10" s="372"/>
      <c r="HWS10" s="372"/>
      <c r="HWT10" s="372"/>
      <c r="HWU10" s="372"/>
      <c r="HWV10" s="372"/>
      <c r="HWW10" s="372"/>
      <c r="HWX10" s="372"/>
      <c r="HWY10" s="372"/>
      <c r="HWZ10" s="372"/>
      <c r="HXA10" s="372"/>
      <c r="HXB10" s="372"/>
      <c r="HXC10" s="372"/>
      <c r="HXD10" s="372"/>
      <c r="HXE10" s="372"/>
      <c r="HXF10" s="372"/>
      <c r="HXG10" s="372"/>
      <c r="HXH10" s="372"/>
      <c r="HXI10" s="372"/>
      <c r="HXJ10" s="372"/>
      <c r="HXK10" s="372"/>
      <c r="HXL10" s="372"/>
      <c r="HXM10" s="372"/>
      <c r="HXN10" s="372"/>
      <c r="HXO10" s="372"/>
      <c r="HXP10" s="372"/>
      <c r="HXQ10" s="372"/>
      <c r="HXR10" s="372"/>
      <c r="HXS10" s="372"/>
      <c r="HXT10" s="372"/>
      <c r="HXU10" s="372"/>
      <c r="HXV10" s="372"/>
      <c r="HXW10" s="372"/>
      <c r="HXX10" s="372"/>
      <c r="HXY10" s="372"/>
      <c r="HXZ10" s="372"/>
      <c r="HYA10" s="372"/>
      <c r="HYB10" s="372"/>
      <c r="HYC10" s="372"/>
      <c r="HYD10" s="372"/>
      <c r="HYE10" s="372"/>
      <c r="HYF10" s="372"/>
      <c r="HYG10" s="372"/>
      <c r="HYH10" s="372"/>
      <c r="HYI10" s="372"/>
      <c r="HYJ10" s="372"/>
      <c r="HYK10" s="372"/>
      <c r="HYL10" s="372"/>
      <c r="HYM10" s="372"/>
      <c r="HYN10" s="372"/>
      <c r="HYO10" s="372"/>
      <c r="HYP10" s="372"/>
      <c r="HYQ10" s="372"/>
      <c r="HYR10" s="372"/>
      <c r="HYS10" s="372"/>
      <c r="HYT10" s="372"/>
      <c r="HYU10" s="372"/>
      <c r="HYV10" s="372"/>
      <c r="HYW10" s="372"/>
      <c r="HYX10" s="372"/>
      <c r="HYY10" s="372"/>
      <c r="HYZ10" s="372"/>
      <c r="HZA10" s="372"/>
      <c r="HZB10" s="372"/>
      <c r="HZC10" s="372"/>
      <c r="HZD10" s="372"/>
      <c r="HZE10" s="372"/>
      <c r="HZF10" s="372"/>
      <c r="HZG10" s="372"/>
      <c r="HZH10" s="372"/>
      <c r="HZI10" s="372"/>
      <c r="HZJ10" s="372"/>
      <c r="HZK10" s="372"/>
      <c r="HZL10" s="372"/>
      <c r="HZM10" s="372"/>
      <c r="HZN10" s="372"/>
      <c r="HZO10" s="372"/>
      <c r="HZP10" s="372"/>
      <c r="HZQ10" s="372"/>
      <c r="HZR10" s="372"/>
      <c r="HZS10" s="372"/>
      <c r="HZT10" s="372"/>
      <c r="HZU10" s="372"/>
      <c r="HZV10" s="372"/>
      <c r="HZW10" s="372"/>
      <c r="HZX10" s="372"/>
      <c r="HZY10" s="372"/>
      <c r="HZZ10" s="372"/>
      <c r="IAA10" s="372"/>
      <c r="IAB10" s="372"/>
      <c r="IAC10" s="372"/>
      <c r="IAD10" s="372"/>
      <c r="IAE10" s="372"/>
      <c r="IAF10" s="372"/>
      <c r="IAG10" s="372"/>
      <c r="IAH10" s="372"/>
      <c r="IAI10" s="372"/>
      <c r="IAJ10" s="372"/>
      <c r="IAK10" s="372"/>
      <c r="IAL10" s="372"/>
      <c r="IAM10" s="372"/>
      <c r="IAN10" s="372"/>
      <c r="IAO10" s="372"/>
      <c r="IAP10" s="372"/>
      <c r="IAQ10" s="372"/>
      <c r="IAR10" s="372"/>
      <c r="IAS10" s="372"/>
      <c r="IAT10" s="372"/>
      <c r="IAU10" s="372"/>
      <c r="IAV10" s="372"/>
      <c r="IAW10" s="372"/>
      <c r="IAX10" s="372"/>
      <c r="IAY10" s="372"/>
      <c r="IAZ10" s="372"/>
      <c r="IBA10" s="372"/>
      <c r="IBB10" s="372"/>
      <c r="IBC10" s="372"/>
      <c r="IBD10" s="372"/>
      <c r="IBE10" s="372"/>
      <c r="IBF10" s="372"/>
      <c r="IBG10" s="372"/>
      <c r="IBH10" s="372"/>
      <c r="IBI10" s="372"/>
      <c r="IBJ10" s="372"/>
      <c r="IBK10" s="372"/>
      <c r="IBL10" s="372"/>
      <c r="IBM10" s="372"/>
      <c r="IBN10" s="372"/>
      <c r="IBO10" s="372"/>
      <c r="IBP10" s="372"/>
      <c r="IBQ10" s="372"/>
      <c r="IBR10" s="372"/>
      <c r="IBS10" s="372"/>
      <c r="IBT10" s="372"/>
      <c r="IBU10" s="372"/>
      <c r="IBV10" s="372"/>
      <c r="IBW10" s="372"/>
      <c r="IBX10" s="372"/>
      <c r="IBY10" s="372"/>
      <c r="IBZ10" s="372"/>
      <c r="ICA10" s="372"/>
      <c r="ICB10" s="372"/>
      <c r="ICC10" s="372"/>
      <c r="ICD10" s="372"/>
      <c r="ICE10" s="372"/>
      <c r="ICF10" s="372"/>
      <c r="ICG10" s="372"/>
      <c r="ICH10" s="372"/>
      <c r="ICI10" s="372"/>
      <c r="ICJ10" s="372"/>
      <c r="ICK10" s="372"/>
      <c r="ICL10" s="372"/>
      <c r="ICM10" s="372"/>
      <c r="ICN10" s="372"/>
      <c r="ICO10" s="372"/>
      <c r="ICP10" s="372"/>
      <c r="ICQ10" s="372"/>
      <c r="ICR10" s="372"/>
      <c r="ICS10" s="372"/>
      <c r="ICT10" s="372"/>
      <c r="ICU10" s="372"/>
      <c r="ICV10" s="372"/>
      <c r="ICW10" s="372"/>
      <c r="ICX10" s="372"/>
      <c r="ICY10" s="372"/>
      <c r="ICZ10" s="372"/>
      <c r="IDA10" s="372"/>
      <c r="IDB10" s="372"/>
      <c r="IDC10" s="372"/>
      <c r="IDD10" s="372"/>
      <c r="IDE10" s="372"/>
      <c r="IDF10" s="372"/>
      <c r="IDG10" s="372"/>
      <c r="IDH10" s="372"/>
      <c r="IDI10" s="372"/>
      <c r="IDJ10" s="372"/>
      <c r="IDK10" s="372"/>
      <c r="IDL10" s="372"/>
      <c r="IDM10" s="372"/>
      <c r="IDN10" s="372"/>
      <c r="IDO10" s="372"/>
      <c r="IDP10" s="372"/>
      <c r="IDQ10" s="372"/>
      <c r="IDR10" s="372"/>
      <c r="IDS10" s="372"/>
      <c r="IDT10" s="372"/>
      <c r="IDU10" s="372"/>
      <c r="IDV10" s="372"/>
      <c r="IDW10" s="372"/>
      <c r="IDX10" s="372"/>
      <c r="IDY10" s="372"/>
      <c r="IDZ10" s="372"/>
      <c r="IEA10" s="372"/>
      <c r="IEB10" s="372"/>
      <c r="IEC10" s="372"/>
      <c r="IED10" s="372"/>
      <c r="IEE10" s="372"/>
      <c r="IEF10" s="372"/>
      <c r="IEG10" s="372"/>
      <c r="IEH10" s="372"/>
      <c r="IEI10" s="372"/>
      <c r="IEJ10" s="372"/>
      <c r="IEK10" s="372"/>
      <c r="IEL10" s="372"/>
      <c r="IEM10" s="372"/>
      <c r="IEN10" s="372"/>
      <c r="IEO10" s="372"/>
      <c r="IEP10" s="372"/>
      <c r="IEQ10" s="372"/>
      <c r="IER10" s="372"/>
      <c r="IES10" s="372"/>
      <c r="IET10" s="372"/>
      <c r="IEU10" s="372"/>
      <c r="IEV10" s="372"/>
      <c r="IEW10" s="372"/>
      <c r="IEX10" s="372"/>
      <c r="IEY10" s="372"/>
      <c r="IEZ10" s="372"/>
      <c r="IFA10" s="372"/>
      <c r="IFB10" s="372"/>
      <c r="IFC10" s="372"/>
      <c r="IFD10" s="372"/>
      <c r="IFE10" s="372"/>
      <c r="IFF10" s="372"/>
      <c r="IFG10" s="372"/>
      <c r="IFH10" s="372"/>
      <c r="IFI10" s="372"/>
      <c r="IFJ10" s="372"/>
      <c r="IFK10" s="372"/>
      <c r="IFL10" s="372"/>
      <c r="IFM10" s="372"/>
      <c r="IFN10" s="372"/>
      <c r="IFO10" s="372"/>
      <c r="IFP10" s="372"/>
      <c r="IFQ10" s="372"/>
      <c r="IFR10" s="372"/>
      <c r="IFS10" s="372"/>
      <c r="IFT10" s="372"/>
      <c r="IFU10" s="372"/>
      <c r="IFV10" s="372"/>
      <c r="IFW10" s="372"/>
      <c r="IFX10" s="372"/>
      <c r="IFY10" s="372"/>
      <c r="IFZ10" s="372"/>
      <c r="IGA10" s="372"/>
      <c r="IGB10" s="372"/>
      <c r="IGC10" s="372"/>
      <c r="IGD10" s="372"/>
      <c r="IGE10" s="372"/>
      <c r="IGF10" s="372"/>
      <c r="IGG10" s="372"/>
      <c r="IGH10" s="372"/>
      <c r="IGI10" s="372"/>
      <c r="IGJ10" s="372"/>
      <c r="IGK10" s="372"/>
      <c r="IGL10" s="372"/>
      <c r="IGM10" s="372"/>
      <c r="IGN10" s="372"/>
      <c r="IGO10" s="372"/>
      <c r="IGP10" s="372"/>
      <c r="IGQ10" s="372"/>
      <c r="IGR10" s="372"/>
      <c r="IGS10" s="372"/>
      <c r="IGT10" s="372"/>
      <c r="IGU10" s="372"/>
      <c r="IGV10" s="372"/>
      <c r="IGW10" s="372"/>
      <c r="IGX10" s="372"/>
      <c r="IGY10" s="372"/>
      <c r="IGZ10" s="372"/>
      <c r="IHA10" s="372"/>
      <c r="IHB10" s="372"/>
      <c r="IHC10" s="372"/>
      <c r="IHD10" s="372"/>
      <c r="IHE10" s="372"/>
      <c r="IHF10" s="372"/>
      <c r="IHG10" s="372"/>
      <c r="IHH10" s="372"/>
      <c r="IHI10" s="372"/>
      <c r="IHJ10" s="372"/>
      <c r="IHK10" s="372"/>
      <c r="IHL10" s="372"/>
      <c r="IHM10" s="372"/>
      <c r="IHN10" s="372"/>
      <c r="IHO10" s="372"/>
      <c r="IHP10" s="372"/>
      <c r="IHQ10" s="372"/>
      <c r="IHR10" s="372"/>
      <c r="IHS10" s="372"/>
      <c r="IHT10" s="372"/>
      <c r="IHU10" s="372"/>
      <c r="IHV10" s="372"/>
      <c r="IHW10" s="372"/>
      <c r="IHX10" s="372"/>
      <c r="IHY10" s="372"/>
      <c r="IHZ10" s="372"/>
      <c r="IIA10" s="372"/>
      <c r="IIB10" s="372"/>
      <c r="IIC10" s="372"/>
      <c r="IID10" s="372"/>
      <c r="IIE10" s="372"/>
      <c r="IIF10" s="372"/>
      <c r="IIG10" s="372"/>
      <c r="IIH10" s="372"/>
      <c r="III10" s="372"/>
      <c r="IIJ10" s="372"/>
      <c r="IIK10" s="372"/>
      <c r="IIL10" s="372"/>
      <c r="IIM10" s="372"/>
      <c r="IIN10" s="372"/>
      <c r="IIO10" s="372"/>
      <c r="IIP10" s="372"/>
      <c r="IIQ10" s="372"/>
      <c r="IIR10" s="372"/>
      <c r="IIS10" s="372"/>
      <c r="IIT10" s="372"/>
      <c r="IIU10" s="372"/>
      <c r="IIV10" s="372"/>
      <c r="IIW10" s="372"/>
      <c r="IIX10" s="372"/>
      <c r="IIY10" s="372"/>
      <c r="IIZ10" s="372"/>
      <c r="IJA10" s="372"/>
      <c r="IJB10" s="372"/>
      <c r="IJC10" s="372"/>
      <c r="IJD10" s="372"/>
      <c r="IJE10" s="372"/>
      <c r="IJF10" s="372"/>
      <c r="IJG10" s="372"/>
      <c r="IJH10" s="372"/>
      <c r="IJI10" s="372"/>
      <c r="IJJ10" s="372"/>
      <c r="IJK10" s="372"/>
      <c r="IJL10" s="372"/>
      <c r="IJM10" s="372"/>
      <c r="IJN10" s="372"/>
      <c r="IJO10" s="372"/>
      <c r="IJP10" s="372"/>
      <c r="IJQ10" s="372"/>
      <c r="IJR10" s="372"/>
      <c r="IJS10" s="372"/>
      <c r="IJT10" s="372"/>
      <c r="IJU10" s="372"/>
      <c r="IJV10" s="372"/>
      <c r="IJW10" s="372"/>
      <c r="IJX10" s="372"/>
      <c r="IJY10" s="372"/>
      <c r="IJZ10" s="372"/>
      <c r="IKA10" s="372"/>
      <c r="IKB10" s="372"/>
      <c r="IKC10" s="372"/>
      <c r="IKD10" s="372"/>
      <c r="IKE10" s="372"/>
      <c r="IKF10" s="372"/>
      <c r="IKG10" s="372"/>
      <c r="IKH10" s="372"/>
      <c r="IKI10" s="372"/>
      <c r="IKJ10" s="372"/>
      <c r="IKK10" s="372"/>
      <c r="IKL10" s="372"/>
      <c r="IKM10" s="372"/>
      <c r="IKN10" s="372"/>
      <c r="IKO10" s="372"/>
      <c r="IKP10" s="372"/>
      <c r="IKQ10" s="372"/>
      <c r="IKR10" s="372"/>
      <c r="IKS10" s="372"/>
      <c r="IKT10" s="372"/>
      <c r="IKU10" s="372"/>
      <c r="IKV10" s="372"/>
      <c r="IKW10" s="372"/>
      <c r="IKX10" s="372"/>
      <c r="IKY10" s="372"/>
      <c r="IKZ10" s="372"/>
      <c r="ILA10" s="372"/>
      <c r="ILB10" s="372"/>
      <c r="ILC10" s="372"/>
      <c r="ILD10" s="372"/>
      <c r="ILE10" s="372"/>
      <c r="ILF10" s="372"/>
      <c r="ILG10" s="372"/>
      <c r="ILH10" s="372"/>
      <c r="ILI10" s="372"/>
      <c r="ILJ10" s="372"/>
      <c r="ILK10" s="372"/>
      <c r="ILL10" s="372"/>
      <c r="ILM10" s="372"/>
      <c r="ILN10" s="372"/>
      <c r="ILO10" s="372"/>
      <c r="ILP10" s="372"/>
      <c r="ILQ10" s="372"/>
      <c r="ILR10" s="372"/>
      <c r="ILS10" s="372"/>
      <c r="ILT10" s="372"/>
      <c r="ILU10" s="372"/>
      <c r="ILV10" s="372"/>
      <c r="ILW10" s="372"/>
      <c r="ILX10" s="372"/>
      <c r="ILY10" s="372"/>
      <c r="ILZ10" s="372"/>
      <c r="IMA10" s="372"/>
      <c r="IMB10" s="372"/>
      <c r="IMC10" s="372"/>
      <c r="IMD10" s="372"/>
      <c r="IME10" s="372"/>
      <c r="IMF10" s="372"/>
      <c r="IMG10" s="372"/>
      <c r="IMH10" s="372"/>
      <c r="IMI10" s="372"/>
      <c r="IMJ10" s="372"/>
      <c r="IMK10" s="372"/>
      <c r="IML10" s="372"/>
      <c r="IMM10" s="372"/>
      <c r="IMN10" s="372"/>
      <c r="IMO10" s="372"/>
      <c r="IMP10" s="372"/>
      <c r="IMQ10" s="372"/>
      <c r="IMR10" s="372"/>
      <c r="IMS10" s="372"/>
      <c r="IMT10" s="372"/>
      <c r="IMU10" s="372"/>
      <c r="IMV10" s="372"/>
      <c r="IMW10" s="372"/>
      <c r="IMX10" s="372"/>
      <c r="IMY10" s="372"/>
      <c r="IMZ10" s="372"/>
      <c r="INA10" s="372"/>
      <c r="INB10" s="372"/>
      <c r="INC10" s="372"/>
      <c r="IND10" s="372"/>
      <c r="INE10" s="372"/>
      <c r="INF10" s="372"/>
      <c r="ING10" s="372"/>
      <c r="INH10" s="372"/>
      <c r="INI10" s="372"/>
      <c r="INJ10" s="372"/>
      <c r="INK10" s="372"/>
      <c r="INL10" s="372"/>
      <c r="INM10" s="372"/>
      <c r="INN10" s="372"/>
      <c r="INO10" s="372"/>
      <c r="INP10" s="372"/>
      <c r="INQ10" s="372"/>
      <c r="INR10" s="372"/>
      <c r="INS10" s="372"/>
      <c r="INT10" s="372"/>
      <c r="INU10" s="372"/>
      <c r="INV10" s="372"/>
      <c r="INW10" s="372"/>
      <c r="INX10" s="372"/>
      <c r="INY10" s="372"/>
      <c r="INZ10" s="372"/>
      <c r="IOA10" s="372"/>
      <c r="IOB10" s="372"/>
      <c r="IOC10" s="372"/>
      <c r="IOD10" s="372"/>
      <c r="IOE10" s="372"/>
      <c r="IOF10" s="372"/>
      <c r="IOG10" s="372"/>
      <c r="IOH10" s="372"/>
      <c r="IOI10" s="372"/>
      <c r="IOJ10" s="372"/>
      <c r="IOK10" s="372"/>
      <c r="IOL10" s="372"/>
      <c r="IOM10" s="372"/>
      <c r="ION10" s="372"/>
      <c r="IOO10" s="372"/>
      <c r="IOP10" s="372"/>
      <c r="IOQ10" s="372"/>
      <c r="IOR10" s="372"/>
      <c r="IOS10" s="372"/>
      <c r="IOT10" s="372"/>
      <c r="IOU10" s="372"/>
      <c r="IOV10" s="372"/>
      <c r="IOW10" s="372"/>
      <c r="IOX10" s="372"/>
      <c r="IOY10" s="372"/>
      <c r="IOZ10" s="372"/>
      <c r="IPA10" s="372"/>
      <c r="IPB10" s="372"/>
      <c r="IPC10" s="372"/>
      <c r="IPD10" s="372"/>
      <c r="IPE10" s="372"/>
      <c r="IPF10" s="372"/>
      <c r="IPG10" s="372"/>
      <c r="IPH10" s="372"/>
      <c r="IPI10" s="372"/>
      <c r="IPJ10" s="372"/>
      <c r="IPK10" s="372"/>
      <c r="IPL10" s="372"/>
      <c r="IPM10" s="372"/>
      <c r="IPN10" s="372"/>
      <c r="IPO10" s="372"/>
      <c r="IPP10" s="372"/>
      <c r="IPQ10" s="372"/>
      <c r="IPR10" s="372"/>
      <c r="IPS10" s="372"/>
      <c r="IPT10" s="372"/>
      <c r="IPU10" s="372"/>
      <c r="IPV10" s="372"/>
      <c r="IPW10" s="372"/>
      <c r="IPX10" s="372"/>
      <c r="IPY10" s="372"/>
      <c r="IPZ10" s="372"/>
      <c r="IQA10" s="372"/>
      <c r="IQB10" s="372"/>
      <c r="IQC10" s="372"/>
      <c r="IQD10" s="372"/>
      <c r="IQE10" s="372"/>
      <c r="IQF10" s="372"/>
      <c r="IQG10" s="372"/>
      <c r="IQH10" s="372"/>
      <c r="IQI10" s="372"/>
      <c r="IQJ10" s="372"/>
      <c r="IQK10" s="372"/>
      <c r="IQL10" s="372"/>
      <c r="IQM10" s="372"/>
      <c r="IQN10" s="372"/>
      <c r="IQO10" s="372"/>
      <c r="IQP10" s="372"/>
      <c r="IQQ10" s="372"/>
      <c r="IQR10" s="372"/>
      <c r="IQS10" s="372"/>
      <c r="IQT10" s="372"/>
      <c r="IQU10" s="372"/>
      <c r="IQV10" s="372"/>
      <c r="IQW10" s="372"/>
      <c r="IQX10" s="372"/>
      <c r="IQY10" s="372"/>
      <c r="IQZ10" s="372"/>
      <c r="IRA10" s="372"/>
      <c r="IRB10" s="372"/>
      <c r="IRC10" s="372"/>
      <c r="IRD10" s="372"/>
      <c r="IRE10" s="372"/>
      <c r="IRF10" s="372"/>
      <c r="IRG10" s="372"/>
      <c r="IRH10" s="372"/>
      <c r="IRI10" s="372"/>
      <c r="IRJ10" s="372"/>
      <c r="IRK10" s="372"/>
      <c r="IRL10" s="372"/>
      <c r="IRM10" s="372"/>
      <c r="IRN10" s="372"/>
      <c r="IRO10" s="372"/>
      <c r="IRP10" s="372"/>
      <c r="IRQ10" s="372"/>
      <c r="IRR10" s="372"/>
      <c r="IRS10" s="372"/>
      <c r="IRT10" s="372"/>
      <c r="IRU10" s="372"/>
      <c r="IRV10" s="372"/>
      <c r="IRW10" s="372"/>
      <c r="IRX10" s="372"/>
      <c r="IRY10" s="372"/>
      <c r="IRZ10" s="372"/>
      <c r="ISA10" s="372"/>
      <c r="ISB10" s="372"/>
      <c r="ISC10" s="372"/>
      <c r="ISD10" s="372"/>
      <c r="ISE10" s="372"/>
      <c r="ISF10" s="372"/>
      <c r="ISG10" s="372"/>
      <c r="ISH10" s="372"/>
      <c r="ISI10" s="372"/>
      <c r="ISJ10" s="372"/>
      <c r="ISK10" s="372"/>
      <c r="ISL10" s="372"/>
      <c r="ISM10" s="372"/>
      <c r="ISN10" s="372"/>
      <c r="ISO10" s="372"/>
      <c r="ISP10" s="372"/>
      <c r="ISQ10" s="372"/>
      <c r="ISR10" s="372"/>
      <c r="ISS10" s="372"/>
      <c r="IST10" s="372"/>
      <c r="ISU10" s="372"/>
      <c r="ISV10" s="372"/>
      <c r="ISW10" s="372"/>
      <c r="ISX10" s="372"/>
      <c r="ISY10" s="372"/>
      <c r="ISZ10" s="372"/>
      <c r="ITA10" s="372"/>
      <c r="ITB10" s="372"/>
      <c r="ITC10" s="372"/>
      <c r="ITD10" s="372"/>
      <c r="ITE10" s="372"/>
      <c r="ITF10" s="372"/>
      <c r="ITG10" s="372"/>
      <c r="ITH10" s="372"/>
      <c r="ITI10" s="372"/>
      <c r="ITJ10" s="372"/>
      <c r="ITK10" s="372"/>
      <c r="ITL10" s="372"/>
      <c r="ITM10" s="372"/>
      <c r="ITN10" s="372"/>
      <c r="ITO10" s="372"/>
      <c r="ITP10" s="372"/>
      <c r="ITQ10" s="372"/>
      <c r="ITR10" s="372"/>
      <c r="ITS10" s="372"/>
      <c r="ITT10" s="372"/>
      <c r="ITU10" s="372"/>
      <c r="ITV10" s="372"/>
      <c r="ITW10" s="372"/>
      <c r="ITX10" s="372"/>
      <c r="ITY10" s="372"/>
      <c r="ITZ10" s="372"/>
      <c r="IUA10" s="372"/>
      <c r="IUB10" s="372"/>
      <c r="IUC10" s="372"/>
      <c r="IUD10" s="372"/>
      <c r="IUE10" s="372"/>
      <c r="IUF10" s="372"/>
      <c r="IUG10" s="372"/>
      <c r="IUH10" s="372"/>
      <c r="IUI10" s="372"/>
      <c r="IUJ10" s="372"/>
      <c r="IUK10" s="372"/>
      <c r="IUL10" s="372"/>
      <c r="IUM10" s="372"/>
      <c r="IUN10" s="372"/>
      <c r="IUO10" s="372"/>
      <c r="IUP10" s="372"/>
      <c r="IUQ10" s="372"/>
      <c r="IUR10" s="372"/>
      <c r="IUS10" s="372"/>
      <c r="IUT10" s="372"/>
      <c r="IUU10" s="372"/>
      <c r="IUV10" s="372"/>
      <c r="IUW10" s="372"/>
      <c r="IUX10" s="372"/>
      <c r="IUY10" s="372"/>
      <c r="IUZ10" s="372"/>
      <c r="IVA10" s="372"/>
      <c r="IVB10" s="372"/>
      <c r="IVC10" s="372"/>
      <c r="IVD10" s="372"/>
      <c r="IVE10" s="372"/>
      <c r="IVF10" s="372"/>
      <c r="IVG10" s="372"/>
      <c r="IVH10" s="372"/>
      <c r="IVI10" s="372"/>
      <c r="IVJ10" s="372"/>
      <c r="IVK10" s="372"/>
      <c r="IVL10" s="372"/>
      <c r="IVM10" s="372"/>
      <c r="IVN10" s="372"/>
      <c r="IVO10" s="372"/>
      <c r="IVP10" s="372"/>
      <c r="IVQ10" s="372"/>
      <c r="IVR10" s="372"/>
      <c r="IVS10" s="372"/>
      <c r="IVT10" s="372"/>
      <c r="IVU10" s="372"/>
      <c r="IVV10" s="372"/>
      <c r="IVW10" s="372"/>
      <c r="IVX10" s="372"/>
      <c r="IVY10" s="372"/>
      <c r="IVZ10" s="372"/>
      <c r="IWA10" s="372"/>
      <c r="IWB10" s="372"/>
      <c r="IWC10" s="372"/>
      <c r="IWD10" s="372"/>
      <c r="IWE10" s="372"/>
      <c r="IWF10" s="372"/>
      <c r="IWG10" s="372"/>
      <c r="IWH10" s="372"/>
      <c r="IWI10" s="372"/>
      <c r="IWJ10" s="372"/>
      <c r="IWK10" s="372"/>
      <c r="IWL10" s="372"/>
      <c r="IWM10" s="372"/>
      <c r="IWN10" s="372"/>
      <c r="IWO10" s="372"/>
      <c r="IWP10" s="372"/>
      <c r="IWQ10" s="372"/>
      <c r="IWR10" s="372"/>
      <c r="IWS10" s="372"/>
      <c r="IWT10" s="372"/>
      <c r="IWU10" s="372"/>
      <c r="IWV10" s="372"/>
      <c r="IWW10" s="372"/>
      <c r="IWX10" s="372"/>
      <c r="IWY10" s="372"/>
      <c r="IWZ10" s="372"/>
      <c r="IXA10" s="372"/>
      <c r="IXB10" s="372"/>
      <c r="IXC10" s="372"/>
      <c r="IXD10" s="372"/>
      <c r="IXE10" s="372"/>
      <c r="IXF10" s="372"/>
      <c r="IXG10" s="372"/>
      <c r="IXH10" s="372"/>
      <c r="IXI10" s="372"/>
      <c r="IXJ10" s="372"/>
      <c r="IXK10" s="372"/>
      <c r="IXL10" s="372"/>
      <c r="IXM10" s="372"/>
      <c r="IXN10" s="372"/>
      <c r="IXO10" s="372"/>
      <c r="IXP10" s="372"/>
      <c r="IXQ10" s="372"/>
      <c r="IXR10" s="372"/>
      <c r="IXS10" s="372"/>
      <c r="IXT10" s="372"/>
      <c r="IXU10" s="372"/>
      <c r="IXV10" s="372"/>
      <c r="IXW10" s="372"/>
      <c r="IXX10" s="372"/>
      <c r="IXY10" s="372"/>
      <c r="IXZ10" s="372"/>
      <c r="IYA10" s="372"/>
      <c r="IYB10" s="372"/>
      <c r="IYC10" s="372"/>
      <c r="IYD10" s="372"/>
      <c r="IYE10" s="372"/>
      <c r="IYF10" s="372"/>
      <c r="IYG10" s="372"/>
      <c r="IYH10" s="372"/>
      <c r="IYI10" s="372"/>
      <c r="IYJ10" s="372"/>
      <c r="IYK10" s="372"/>
      <c r="IYL10" s="372"/>
      <c r="IYM10" s="372"/>
      <c r="IYN10" s="372"/>
      <c r="IYO10" s="372"/>
      <c r="IYP10" s="372"/>
      <c r="IYQ10" s="372"/>
      <c r="IYR10" s="372"/>
      <c r="IYS10" s="372"/>
      <c r="IYT10" s="372"/>
      <c r="IYU10" s="372"/>
      <c r="IYV10" s="372"/>
      <c r="IYW10" s="372"/>
      <c r="IYX10" s="372"/>
      <c r="IYY10" s="372"/>
      <c r="IYZ10" s="372"/>
      <c r="IZA10" s="372"/>
      <c r="IZB10" s="372"/>
      <c r="IZC10" s="372"/>
      <c r="IZD10" s="372"/>
      <c r="IZE10" s="372"/>
      <c r="IZF10" s="372"/>
      <c r="IZG10" s="372"/>
      <c r="IZH10" s="372"/>
      <c r="IZI10" s="372"/>
      <c r="IZJ10" s="372"/>
      <c r="IZK10" s="372"/>
      <c r="IZL10" s="372"/>
      <c r="IZM10" s="372"/>
      <c r="IZN10" s="372"/>
      <c r="IZO10" s="372"/>
      <c r="IZP10" s="372"/>
      <c r="IZQ10" s="372"/>
      <c r="IZR10" s="372"/>
      <c r="IZS10" s="372"/>
      <c r="IZT10" s="372"/>
      <c r="IZU10" s="372"/>
      <c r="IZV10" s="372"/>
      <c r="IZW10" s="372"/>
      <c r="IZX10" s="372"/>
      <c r="IZY10" s="372"/>
      <c r="IZZ10" s="372"/>
      <c r="JAA10" s="372"/>
      <c r="JAB10" s="372"/>
      <c r="JAC10" s="372"/>
      <c r="JAD10" s="372"/>
      <c r="JAE10" s="372"/>
      <c r="JAF10" s="372"/>
      <c r="JAG10" s="372"/>
      <c r="JAH10" s="372"/>
      <c r="JAI10" s="372"/>
      <c r="JAJ10" s="372"/>
      <c r="JAK10" s="372"/>
      <c r="JAL10" s="372"/>
      <c r="JAM10" s="372"/>
      <c r="JAN10" s="372"/>
      <c r="JAO10" s="372"/>
      <c r="JAP10" s="372"/>
      <c r="JAQ10" s="372"/>
      <c r="JAR10" s="372"/>
      <c r="JAS10" s="372"/>
      <c r="JAT10" s="372"/>
      <c r="JAU10" s="372"/>
      <c r="JAV10" s="372"/>
      <c r="JAW10" s="372"/>
      <c r="JAX10" s="372"/>
      <c r="JAY10" s="372"/>
      <c r="JAZ10" s="372"/>
      <c r="JBA10" s="372"/>
      <c r="JBB10" s="372"/>
      <c r="JBC10" s="372"/>
      <c r="JBD10" s="372"/>
      <c r="JBE10" s="372"/>
      <c r="JBF10" s="372"/>
      <c r="JBG10" s="372"/>
      <c r="JBH10" s="372"/>
      <c r="JBI10" s="372"/>
      <c r="JBJ10" s="372"/>
      <c r="JBK10" s="372"/>
      <c r="JBL10" s="372"/>
      <c r="JBM10" s="372"/>
      <c r="JBN10" s="372"/>
      <c r="JBO10" s="372"/>
      <c r="JBP10" s="372"/>
      <c r="JBQ10" s="372"/>
      <c r="JBR10" s="372"/>
      <c r="JBS10" s="372"/>
      <c r="JBT10" s="372"/>
      <c r="JBU10" s="372"/>
      <c r="JBV10" s="372"/>
      <c r="JBW10" s="372"/>
      <c r="JBX10" s="372"/>
      <c r="JBY10" s="372"/>
      <c r="JBZ10" s="372"/>
      <c r="JCA10" s="372"/>
      <c r="JCB10" s="372"/>
      <c r="JCC10" s="372"/>
      <c r="JCD10" s="372"/>
      <c r="JCE10" s="372"/>
      <c r="JCF10" s="372"/>
      <c r="JCG10" s="372"/>
      <c r="JCH10" s="372"/>
      <c r="JCI10" s="372"/>
      <c r="JCJ10" s="372"/>
      <c r="JCK10" s="372"/>
      <c r="JCL10" s="372"/>
      <c r="JCM10" s="372"/>
      <c r="JCN10" s="372"/>
      <c r="JCO10" s="372"/>
      <c r="JCP10" s="372"/>
      <c r="JCQ10" s="372"/>
      <c r="JCR10" s="372"/>
      <c r="JCS10" s="372"/>
      <c r="JCT10" s="372"/>
      <c r="JCU10" s="372"/>
      <c r="JCV10" s="372"/>
      <c r="JCW10" s="372"/>
      <c r="JCX10" s="372"/>
      <c r="JCY10" s="372"/>
      <c r="JCZ10" s="372"/>
      <c r="JDA10" s="372"/>
      <c r="JDB10" s="372"/>
      <c r="JDC10" s="372"/>
      <c r="JDD10" s="372"/>
      <c r="JDE10" s="372"/>
      <c r="JDF10" s="372"/>
      <c r="JDG10" s="372"/>
      <c r="JDH10" s="372"/>
      <c r="JDI10" s="372"/>
      <c r="JDJ10" s="372"/>
      <c r="JDK10" s="372"/>
      <c r="JDL10" s="372"/>
      <c r="JDM10" s="372"/>
      <c r="JDN10" s="372"/>
      <c r="JDO10" s="372"/>
      <c r="JDP10" s="372"/>
      <c r="JDQ10" s="372"/>
      <c r="JDR10" s="372"/>
      <c r="JDS10" s="372"/>
      <c r="JDT10" s="372"/>
      <c r="JDU10" s="372"/>
      <c r="JDV10" s="372"/>
      <c r="JDW10" s="372"/>
      <c r="JDX10" s="372"/>
      <c r="JDY10" s="372"/>
      <c r="JDZ10" s="372"/>
      <c r="JEA10" s="372"/>
      <c r="JEB10" s="372"/>
      <c r="JEC10" s="372"/>
      <c r="JED10" s="372"/>
      <c r="JEE10" s="372"/>
      <c r="JEF10" s="372"/>
      <c r="JEG10" s="372"/>
      <c r="JEH10" s="372"/>
      <c r="JEI10" s="372"/>
      <c r="JEJ10" s="372"/>
      <c r="JEK10" s="372"/>
      <c r="JEL10" s="372"/>
      <c r="JEM10" s="372"/>
      <c r="JEN10" s="372"/>
      <c r="JEO10" s="372"/>
      <c r="JEP10" s="372"/>
      <c r="JEQ10" s="372"/>
      <c r="JER10" s="372"/>
      <c r="JES10" s="372"/>
      <c r="JET10" s="372"/>
      <c r="JEU10" s="372"/>
      <c r="JEV10" s="372"/>
      <c r="JEW10" s="372"/>
      <c r="JEX10" s="372"/>
      <c r="JEY10" s="372"/>
      <c r="JEZ10" s="372"/>
      <c r="JFA10" s="372"/>
      <c r="JFB10" s="372"/>
      <c r="JFC10" s="372"/>
      <c r="JFD10" s="372"/>
      <c r="JFE10" s="372"/>
      <c r="JFF10" s="372"/>
      <c r="JFG10" s="372"/>
      <c r="JFH10" s="372"/>
      <c r="JFI10" s="372"/>
      <c r="JFJ10" s="372"/>
      <c r="JFK10" s="372"/>
      <c r="JFL10" s="372"/>
      <c r="JFM10" s="372"/>
      <c r="JFN10" s="372"/>
      <c r="JFO10" s="372"/>
      <c r="JFP10" s="372"/>
      <c r="JFQ10" s="372"/>
      <c r="JFR10" s="372"/>
      <c r="JFS10" s="372"/>
      <c r="JFT10" s="372"/>
      <c r="JFU10" s="372"/>
      <c r="JFV10" s="372"/>
      <c r="JFW10" s="372"/>
      <c r="JFX10" s="372"/>
      <c r="JFY10" s="372"/>
      <c r="JFZ10" s="372"/>
      <c r="JGA10" s="372"/>
      <c r="JGB10" s="372"/>
      <c r="JGC10" s="372"/>
      <c r="JGD10" s="372"/>
      <c r="JGE10" s="372"/>
      <c r="JGF10" s="372"/>
      <c r="JGG10" s="372"/>
      <c r="JGH10" s="372"/>
      <c r="JGI10" s="372"/>
      <c r="JGJ10" s="372"/>
      <c r="JGK10" s="372"/>
      <c r="JGL10" s="372"/>
      <c r="JGM10" s="372"/>
      <c r="JGN10" s="372"/>
      <c r="JGO10" s="372"/>
      <c r="JGP10" s="372"/>
      <c r="JGQ10" s="372"/>
      <c r="JGR10" s="372"/>
      <c r="JGS10" s="372"/>
      <c r="JGT10" s="372"/>
      <c r="JGU10" s="372"/>
      <c r="JGV10" s="372"/>
      <c r="JGW10" s="372"/>
      <c r="JGX10" s="372"/>
      <c r="JGY10" s="372"/>
      <c r="JGZ10" s="372"/>
      <c r="JHA10" s="372"/>
      <c r="JHB10" s="372"/>
      <c r="JHC10" s="372"/>
      <c r="JHD10" s="372"/>
      <c r="JHE10" s="372"/>
      <c r="JHF10" s="372"/>
      <c r="JHG10" s="372"/>
      <c r="JHH10" s="372"/>
      <c r="JHI10" s="372"/>
      <c r="JHJ10" s="372"/>
      <c r="JHK10" s="372"/>
      <c r="JHL10" s="372"/>
      <c r="JHM10" s="372"/>
      <c r="JHN10" s="372"/>
      <c r="JHO10" s="372"/>
      <c r="JHP10" s="372"/>
      <c r="JHQ10" s="372"/>
      <c r="JHR10" s="372"/>
      <c r="JHS10" s="372"/>
      <c r="JHT10" s="372"/>
      <c r="JHU10" s="372"/>
      <c r="JHV10" s="372"/>
      <c r="JHW10" s="372"/>
      <c r="JHX10" s="372"/>
      <c r="JHY10" s="372"/>
      <c r="JHZ10" s="372"/>
      <c r="JIA10" s="372"/>
      <c r="JIB10" s="372"/>
      <c r="JIC10" s="372"/>
      <c r="JID10" s="372"/>
      <c r="JIE10" s="372"/>
      <c r="JIF10" s="372"/>
      <c r="JIG10" s="372"/>
      <c r="JIH10" s="372"/>
      <c r="JII10" s="372"/>
      <c r="JIJ10" s="372"/>
      <c r="JIK10" s="372"/>
      <c r="JIL10" s="372"/>
      <c r="JIM10" s="372"/>
      <c r="JIN10" s="372"/>
      <c r="JIO10" s="372"/>
      <c r="JIP10" s="372"/>
      <c r="JIQ10" s="372"/>
      <c r="JIR10" s="372"/>
      <c r="JIS10" s="372"/>
      <c r="JIT10" s="372"/>
      <c r="JIU10" s="372"/>
      <c r="JIV10" s="372"/>
      <c r="JIW10" s="372"/>
      <c r="JIX10" s="372"/>
      <c r="JIY10" s="372"/>
      <c r="JIZ10" s="372"/>
      <c r="JJA10" s="372"/>
      <c r="JJB10" s="372"/>
      <c r="JJC10" s="372"/>
      <c r="JJD10" s="372"/>
      <c r="JJE10" s="372"/>
      <c r="JJF10" s="372"/>
      <c r="JJG10" s="372"/>
      <c r="JJH10" s="372"/>
      <c r="JJI10" s="372"/>
      <c r="JJJ10" s="372"/>
      <c r="JJK10" s="372"/>
      <c r="JJL10" s="372"/>
      <c r="JJM10" s="372"/>
      <c r="JJN10" s="372"/>
      <c r="JJO10" s="372"/>
      <c r="JJP10" s="372"/>
      <c r="JJQ10" s="372"/>
      <c r="JJR10" s="372"/>
      <c r="JJS10" s="372"/>
      <c r="JJT10" s="372"/>
      <c r="JJU10" s="372"/>
      <c r="JJV10" s="372"/>
      <c r="JJW10" s="372"/>
      <c r="JJX10" s="372"/>
      <c r="JJY10" s="372"/>
      <c r="JJZ10" s="372"/>
      <c r="JKA10" s="372"/>
      <c r="JKB10" s="372"/>
      <c r="JKC10" s="372"/>
      <c r="JKD10" s="372"/>
      <c r="JKE10" s="372"/>
      <c r="JKF10" s="372"/>
      <c r="JKG10" s="372"/>
      <c r="JKH10" s="372"/>
      <c r="JKI10" s="372"/>
      <c r="JKJ10" s="372"/>
      <c r="JKK10" s="372"/>
      <c r="JKL10" s="372"/>
      <c r="JKM10" s="372"/>
      <c r="JKN10" s="372"/>
      <c r="JKO10" s="372"/>
      <c r="JKP10" s="372"/>
      <c r="JKQ10" s="372"/>
      <c r="JKR10" s="372"/>
      <c r="JKS10" s="372"/>
      <c r="JKT10" s="372"/>
      <c r="JKU10" s="372"/>
      <c r="JKV10" s="372"/>
      <c r="JKW10" s="372"/>
      <c r="JKX10" s="372"/>
      <c r="JKY10" s="372"/>
      <c r="JKZ10" s="372"/>
      <c r="JLA10" s="372"/>
      <c r="JLB10" s="372"/>
      <c r="JLC10" s="372"/>
      <c r="JLD10" s="372"/>
      <c r="JLE10" s="372"/>
      <c r="JLF10" s="372"/>
      <c r="JLG10" s="372"/>
      <c r="JLH10" s="372"/>
      <c r="JLI10" s="372"/>
      <c r="JLJ10" s="372"/>
      <c r="JLK10" s="372"/>
      <c r="JLL10" s="372"/>
      <c r="JLM10" s="372"/>
      <c r="JLN10" s="372"/>
      <c r="JLO10" s="372"/>
      <c r="JLP10" s="372"/>
      <c r="JLQ10" s="372"/>
      <c r="JLR10" s="372"/>
      <c r="JLS10" s="372"/>
      <c r="JLT10" s="372"/>
      <c r="JLU10" s="372"/>
      <c r="JLV10" s="372"/>
      <c r="JLW10" s="372"/>
      <c r="JLX10" s="372"/>
      <c r="JLY10" s="372"/>
      <c r="JLZ10" s="372"/>
      <c r="JMA10" s="372"/>
      <c r="JMB10" s="372"/>
      <c r="JMC10" s="372"/>
      <c r="JMD10" s="372"/>
      <c r="JME10" s="372"/>
      <c r="JMF10" s="372"/>
      <c r="JMG10" s="372"/>
      <c r="JMH10" s="372"/>
      <c r="JMI10" s="372"/>
      <c r="JMJ10" s="372"/>
      <c r="JMK10" s="372"/>
      <c r="JML10" s="372"/>
      <c r="JMM10" s="372"/>
      <c r="JMN10" s="372"/>
      <c r="JMO10" s="372"/>
      <c r="JMP10" s="372"/>
      <c r="JMQ10" s="372"/>
      <c r="JMR10" s="372"/>
      <c r="JMS10" s="372"/>
      <c r="JMT10" s="372"/>
      <c r="JMU10" s="372"/>
      <c r="JMV10" s="372"/>
      <c r="JMW10" s="372"/>
      <c r="JMX10" s="372"/>
      <c r="JMY10" s="372"/>
      <c r="JMZ10" s="372"/>
      <c r="JNA10" s="372"/>
      <c r="JNB10" s="372"/>
      <c r="JNC10" s="372"/>
      <c r="JND10" s="372"/>
      <c r="JNE10" s="372"/>
      <c r="JNF10" s="372"/>
      <c r="JNG10" s="372"/>
      <c r="JNH10" s="372"/>
      <c r="JNI10" s="372"/>
      <c r="JNJ10" s="372"/>
      <c r="JNK10" s="372"/>
      <c r="JNL10" s="372"/>
      <c r="JNM10" s="372"/>
      <c r="JNN10" s="372"/>
      <c r="JNO10" s="372"/>
      <c r="JNP10" s="372"/>
      <c r="JNQ10" s="372"/>
      <c r="JNR10" s="372"/>
      <c r="JNS10" s="372"/>
      <c r="JNT10" s="372"/>
      <c r="JNU10" s="372"/>
      <c r="JNV10" s="372"/>
      <c r="JNW10" s="372"/>
      <c r="JNX10" s="372"/>
      <c r="JNY10" s="372"/>
      <c r="JNZ10" s="372"/>
      <c r="JOA10" s="372"/>
      <c r="JOB10" s="372"/>
      <c r="JOC10" s="372"/>
      <c r="JOD10" s="372"/>
      <c r="JOE10" s="372"/>
      <c r="JOF10" s="372"/>
      <c r="JOG10" s="372"/>
      <c r="JOH10" s="372"/>
      <c r="JOI10" s="372"/>
      <c r="JOJ10" s="372"/>
      <c r="JOK10" s="372"/>
      <c r="JOL10" s="372"/>
      <c r="JOM10" s="372"/>
      <c r="JON10" s="372"/>
      <c r="JOO10" s="372"/>
      <c r="JOP10" s="372"/>
      <c r="JOQ10" s="372"/>
      <c r="JOR10" s="372"/>
      <c r="JOS10" s="372"/>
      <c r="JOT10" s="372"/>
      <c r="JOU10" s="372"/>
      <c r="JOV10" s="372"/>
      <c r="JOW10" s="372"/>
      <c r="JOX10" s="372"/>
      <c r="JOY10" s="372"/>
      <c r="JOZ10" s="372"/>
      <c r="JPA10" s="372"/>
      <c r="JPB10" s="372"/>
      <c r="JPC10" s="372"/>
      <c r="JPD10" s="372"/>
      <c r="JPE10" s="372"/>
      <c r="JPF10" s="372"/>
      <c r="JPG10" s="372"/>
      <c r="JPH10" s="372"/>
      <c r="JPI10" s="372"/>
      <c r="JPJ10" s="372"/>
      <c r="JPK10" s="372"/>
      <c r="JPL10" s="372"/>
      <c r="JPM10" s="372"/>
      <c r="JPN10" s="372"/>
      <c r="JPO10" s="372"/>
      <c r="JPP10" s="372"/>
      <c r="JPQ10" s="372"/>
      <c r="JPR10" s="372"/>
      <c r="JPS10" s="372"/>
      <c r="JPT10" s="372"/>
      <c r="JPU10" s="372"/>
      <c r="JPV10" s="372"/>
      <c r="JPW10" s="372"/>
      <c r="JPX10" s="372"/>
      <c r="JPY10" s="372"/>
      <c r="JPZ10" s="372"/>
      <c r="JQA10" s="372"/>
      <c r="JQB10" s="372"/>
      <c r="JQC10" s="372"/>
      <c r="JQD10" s="372"/>
      <c r="JQE10" s="372"/>
      <c r="JQF10" s="372"/>
      <c r="JQG10" s="372"/>
      <c r="JQH10" s="372"/>
      <c r="JQI10" s="372"/>
      <c r="JQJ10" s="372"/>
      <c r="JQK10" s="372"/>
      <c r="JQL10" s="372"/>
      <c r="JQM10" s="372"/>
      <c r="JQN10" s="372"/>
      <c r="JQO10" s="372"/>
      <c r="JQP10" s="372"/>
      <c r="JQQ10" s="372"/>
      <c r="JQR10" s="372"/>
      <c r="JQS10" s="372"/>
      <c r="JQT10" s="372"/>
      <c r="JQU10" s="372"/>
      <c r="JQV10" s="372"/>
      <c r="JQW10" s="372"/>
      <c r="JQX10" s="372"/>
      <c r="JQY10" s="372"/>
      <c r="JQZ10" s="372"/>
      <c r="JRA10" s="372"/>
      <c r="JRB10" s="372"/>
      <c r="JRC10" s="372"/>
      <c r="JRD10" s="372"/>
      <c r="JRE10" s="372"/>
      <c r="JRF10" s="372"/>
      <c r="JRG10" s="372"/>
      <c r="JRH10" s="372"/>
      <c r="JRI10" s="372"/>
      <c r="JRJ10" s="372"/>
      <c r="JRK10" s="372"/>
      <c r="JRL10" s="372"/>
      <c r="JRM10" s="372"/>
      <c r="JRN10" s="372"/>
      <c r="JRO10" s="372"/>
      <c r="JRP10" s="372"/>
      <c r="JRQ10" s="372"/>
      <c r="JRR10" s="372"/>
      <c r="JRS10" s="372"/>
      <c r="JRT10" s="372"/>
      <c r="JRU10" s="372"/>
      <c r="JRV10" s="372"/>
      <c r="JRW10" s="372"/>
      <c r="JRX10" s="372"/>
      <c r="JRY10" s="372"/>
      <c r="JRZ10" s="372"/>
      <c r="JSA10" s="372"/>
      <c r="JSB10" s="372"/>
      <c r="JSC10" s="372"/>
      <c r="JSD10" s="372"/>
      <c r="JSE10" s="372"/>
      <c r="JSF10" s="372"/>
      <c r="JSG10" s="372"/>
      <c r="JSH10" s="372"/>
      <c r="JSI10" s="372"/>
      <c r="JSJ10" s="372"/>
      <c r="JSK10" s="372"/>
      <c r="JSL10" s="372"/>
      <c r="JSM10" s="372"/>
      <c r="JSN10" s="372"/>
      <c r="JSO10" s="372"/>
      <c r="JSP10" s="372"/>
      <c r="JSQ10" s="372"/>
      <c r="JSR10" s="372"/>
      <c r="JSS10" s="372"/>
      <c r="JST10" s="372"/>
      <c r="JSU10" s="372"/>
      <c r="JSV10" s="372"/>
      <c r="JSW10" s="372"/>
      <c r="JSX10" s="372"/>
      <c r="JSY10" s="372"/>
      <c r="JSZ10" s="372"/>
      <c r="JTA10" s="372"/>
      <c r="JTB10" s="372"/>
      <c r="JTC10" s="372"/>
      <c r="JTD10" s="372"/>
      <c r="JTE10" s="372"/>
      <c r="JTF10" s="372"/>
      <c r="JTG10" s="372"/>
      <c r="JTH10" s="372"/>
      <c r="JTI10" s="372"/>
      <c r="JTJ10" s="372"/>
      <c r="JTK10" s="372"/>
      <c r="JTL10" s="372"/>
      <c r="JTM10" s="372"/>
      <c r="JTN10" s="372"/>
      <c r="JTO10" s="372"/>
      <c r="JTP10" s="372"/>
      <c r="JTQ10" s="372"/>
      <c r="JTR10" s="372"/>
      <c r="JTS10" s="372"/>
      <c r="JTT10" s="372"/>
      <c r="JTU10" s="372"/>
      <c r="JTV10" s="372"/>
      <c r="JTW10" s="372"/>
      <c r="JTX10" s="372"/>
      <c r="JTY10" s="372"/>
      <c r="JTZ10" s="372"/>
      <c r="JUA10" s="372"/>
      <c r="JUB10" s="372"/>
      <c r="JUC10" s="372"/>
      <c r="JUD10" s="372"/>
      <c r="JUE10" s="372"/>
      <c r="JUF10" s="372"/>
      <c r="JUG10" s="372"/>
      <c r="JUH10" s="372"/>
      <c r="JUI10" s="372"/>
      <c r="JUJ10" s="372"/>
      <c r="JUK10" s="372"/>
      <c r="JUL10" s="372"/>
      <c r="JUM10" s="372"/>
      <c r="JUN10" s="372"/>
      <c r="JUO10" s="372"/>
      <c r="JUP10" s="372"/>
      <c r="JUQ10" s="372"/>
      <c r="JUR10" s="372"/>
      <c r="JUS10" s="372"/>
      <c r="JUT10" s="372"/>
      <c r="JUU10" s="372"/>
      <c r="JUV10" s="372"/>
      <c r="JUW10" s="372"/>
      <c r="JUX10" s="372"/>
      <c r="JUY10" s="372"/>
      <c r="JUZ10" s="372"/>
      <c r="JVA10" s="372"/>
      <c r="JVB10" s="372"/>
      <c r="JVC10" s="372"/>
      <c r="JVD10" s="372"/>
      <c r="JVE10" s="372"/>
      <c r="JVF10" s="372"/>
      <c r="JVG10" s="372"/>
      <c r="JVH10" s="372"/>
      <c r="JVI10" s="372"/>
      <c r="JVJ10" s="372"/>
      <c r="JVK10" s="372"/>
      <c r="JVL10" s="372"/>
      <c r="JVM10" s="372"/>
      <c r="JVN10" s="372"/>
      <c r="JVO10" s="372"/>
      <c r="JVP10" s="372"/>
      <c r="JVQ10" s="372"/>
      <c r="JVR10" s="372"/>
      <c r="JVS10" s="372"/>
      <c r="JVT10" s="372"/>
      <c r="JVU10" s="372"/>
      <c r="JVV10" s="372"/>
      <c r="JVW10" s="372"/>
      <c r="JVX10" s="372"/>
      <c r="JVY10" s="372"/>
      <c r="JVZ10" s="372"/>
      <c r="JWA10" s="372"/>
      <c r="JWB10" s="372"/>
      <c r="JWC10" s="372"/>
      <c r="JWD10" s="372"/>
      <c r="JWE10" s="372"/>
      <c r="JWF10" s="372"/>
      <c r="JWG10" s="372"/>
      <c r="JWH10" s="372"/>
      <c r="JWI10" s="372"/>
      <c r="JWJ10" s="372"/>
      <c r="JWK10" s="372"/>
      <c r="JWL10" s="372"/>
      <c r="JWM10" s="372"/>
      <c r="JWN10" s="372"/>
      <c r="JWO10" s="372"/>
      <c r="JWP10" s="372"/>
      <c r="JWQ10" s="372"/>
      <c r="JWR10" s="372"/>
      <c r="JWS10" s="372"/>
      <c r="JWT10" s="372"/>
      <c r="JWU10" s="372"/>
      <c r="JWV10" s="372"/>
      <c r="JWW10" s="372"/>
      <c r="JWX10" s="372"/>
      <c r="JWY10" s="372"/>
      <c r="JWZ10" s="372"/>
      <c r="JXA10" s="372"/>
      <c r="JXB10" s="372"/>
      <c r="JXC10" s="372"/>
      <c r="JXD10" s="372"/>
      <c r="JXE10" s="372"/>
      <c r="JXF10" s="372"/>
      <c r="JXG10" s="372"/>
      <c r="JXH10" s="372"/>
      <c r="JXI10" s="372"/>
      <c r="JXJ10" s="372"/>
      <c r="JXK10" s="372"/>
      <c r="JXL10" s="372"/>
      <c r="JXM10" s="372"/>
      <c r="JXN10" s="372"/>
      <c r="JXO10" s="372"/>
      <c r="JXP10" s="372"/>
      <c r="JXQ10" s="372"/>
      <c r="JXR10" s="372"/>
      <c r="JXS10" s="372"/>
      <c r="JXT10" s="372"/>
      <c r="JXU10" s="372"/>
      <c r="JXV10" s="372"/>
      <c r="JXW10" s="372"/>
      <c r="JXX10" s="372"/>
      <c r="JXY10" s="372"/>
      <c r="JXZ10" s="372"/>
      <c r="JYA10" s="372"/>
      <c r="JYB10" s="372"/>
      <c r="JYC10" s="372"/>
      <c r="JYD10" s="372"/>
      <c r="JYE10" s="372"/>
      <c r="JYF10" s="372"/>
      <c r="JYG10" s="372"/>
      <c r="JYH10" s="372"/>
      <c r="JYI10" s="372"/>
      <c r="JYJ10" s="372"/>
      <c r="JYK10" s="372"/>
      <c r="JYL10" s="372"/>
      <c r="JYM10" s="372"/>
      <c r="JYN10" s="372"/>
      <c r="JYO10" s="372"/>
      <c r="JYP10" s="372"/>
      <c r="JYQ10" s="372"/>
      <c r="JYR10" s="372"/>
      <c r="JYS10" s="372"/>
      <c r="JYT10" s="372"/>
      <c r="JYU10" s="372"/>
      <c r="JYV10" s="372"/>
      <c r="JYW10" s="372"/>
      <c r="JYX10" s="372"/>
      <c r="JYY10" s="372"/>
      <c r="JYZ10" s="372"/>
      <c r="JZA10" s="372"/>
      <c r="JZB10" s="372"/>
      <c r="JZC10" s="372"/>
      <c r="JZD10" s="372"/>
      <c r="JZE10" s="372"/>
      <c r="JZF10" s="372"/>
      <c r="JZG10" s="372"/>
      <c r="JZH10" s="372"/>
      <c r="JZI10" s="372"/>
      <c r="JZJ10" s="372"/>
      <c r="JZK10" s="372"/>
      <c r="JZL10" s="372"/>
      <c r="JZM10" s="372"/>
      <c r="JZN10" s="372"/>
      <c r="JZO10" s="372"/>
      <c r="JZP10" s="372"/>
      <c r="JZQ10" s="372"/>
      <c r="JZR10" s="372"/>
      <c r="JZS10" s="372"/>
      <c r="JZT10" s="372"/>
      <c r="JZU10" s="372"/>
      <c r="JZV10" s="372"/>
      <c r="JZW10" s="372"/>
      <c r="JZX10" s="372"/>
      <c r="JZY10" s="372"/>
      <c r="JZZ10" s="372"/>
      <c r="KAA10" s="372"/>
      <c r="KAB10" s="372"/>
      <c r="KAC10" s="372"/>
      <c r="KAD10" s="372"/>
      <c r="KAE10" s="372"/>
      <c r="KAF10" s="372"/>
      <c r="KAG10" s="372"/>
      <c r="KAH10" s="372"/>
      <c r="KAI10" s="372"/>
      <c r="KAJ10" s="372"/>
      <c r="KAK10" s="372"/>
      <c r="KAL10" s="372"/>
      <c r="KAM10" s="372"/>
      <c r="KAN10" s="372"/>
      <c r="KAO10" s="372"/>
      <c r="KAP10" s="372"/>
      <c r="KAQ10" s="372"/>
      <c r="KAR10" s="372"/>
      <c r="KAS10" s="372"/>
      <c r="KAT10" s="372"/>
      <c r="KAU10" s="372"/>
      <c r="KAV10" s="372"/>
      <c r="KAW10" s="372"/>
      <c r="KAX10" s="372"/>
      <c r="KAY10" s="372"/>
      <c r="KAZ10" s="372"/>
      <c r="KBA10" s="372"/>
      <c r="KBB10" s="372"/>
      <c r="KBC10" s="372"/>
      <c r="KBD10" s="372"/>
      <c r="KBE10" s="372"/>
      <c r="KBF10" s="372"/>
      <c r="KBG10" s="372"/>
      <c r="KBH10" s="372"/>
      <c r="KBI10" s="372"/>
      <c r="KBJ10" s="372"/>
      <c r="KBK10" s="372"/>
      <c r="KBL10" s="372"/>
      <c r="KBM10" s="372"/>
      <c r="KBN10" s="372"/>
      <c r="KBO10" s="372"/>
      <c r="KBP10" s="372"/>
      <c r="KBQ10" s="372"/>
      <c r="KBR10" s="372"/>
      <c r="KBS10" s="372"/>
      <c r="KBT10" s="372"/>
      <c r="KBU10" s="372"/>
      <c r="KBV10" s="372"/>
      <c r="KBW10" s="372"/>
      <c r="KBX10" s="372"/>
      <c r="KBY10" s="372"/>
      <c r="KBZ10" s="372"/>
      <c r="KCA10" s="372"/>
      <c r="KCB10" s="372"/>
      <c r="KCC10" s="372"/>
      <c r="KCD10" s="372"/>
      <c r="KCE10" s="372"/>
      <c r="KCF10" s="372"/>
      <c r="KCG10" s="372"/>
      <c r="KCH10" s="372"/>
      <c r="KCI10" s="372"/>
      <c r="KCJ10" s="372"/>
      <c r="KCK10" s="372"/>
      <c r="KCL10" s="372"/>
      <c r="KCM10" s="372"/>
      <c r="KCN10" s="372"/>
      <c r="KCO10" s="372"/>
      <c r="KCP10" s="372"/>
      <c r="KCQ10" s="372"/>
      <c r="KCR10" s="372"/>
      <c r="KCS10" s="372"/>
      <c r="KCT10" s="372"/>
      <c r="KCU10" s="372"/>
      <c r="KCV10" s="372"/>
      <c r="KCW10" s="372"/>
      <c r="KCX10" s="372"/>
      <c r="KCY10" s="372"/>
      <c r="KCZ10" s="372"/>
      <c r="KDA10" s="372"/>
      <c r="KDB10" s="372"/>
      <c r="KDC10" s="372"/>
      <c r="KDD10" s="372"/>
      <c r="KDE10" s="372"/>
      <c r="KDF10" s="372"/>
      <c r="KDG10" s="372"/>
      <c r="KDH10" s="372"/>
      <c r="KDI10" s="372"/>
      <c r="KDJ10" s="372"/>
      <c r="KDK10" s="372"/>
      <c r="KDL10" s="372"/>
      <c r="KDM10" s="372"/>
      <c r="KDN10" s="372"/>
      <c r="KDO10" s="372"/>
      <c r="KDP10" s="372"/>
      <c r="KDQ10" s="372"/>
      <c r="KDR10" s="372"/>
      <c r="KDS10" s="372"/>
      <c r="KDT10" s="372"/>
      <c r="KDU10" s="372"/>
      <c r="KDV10" s="372"/>
      <c r="KDW10" s="372"/>
      <c r="KDX10" s="372"/>
      <c r="KDY10" s="372"/>
      <c r="KDZ10" s="372"/>
      <c r="KEA10" s="372"/>
      <c r="KEB10" s="372"/>
      <c r="KEC10" s="372"/>
      <c r="KED10" s="372"/>
      <c r="KEE10" s="372"/>
      <c r="KEF10" s="372"/>
      <c r="KEG10" s="372"/>
      <c r="KEH10" s="372"/>
      <c r="KEI10" s="372"/>
      <c r="KEJ10" s="372"/>
      <c r="KEK10" s="372"/>
      <c r="KEL10" s="372"/>
      <c r="KEM10" s="372"/>
      <c r="KEN10" s="372"/>
      <c r="KEO10" s="372"/>
      <c r="KEP10" s="372"/>
      <c r="KEQ10" s="372"/>
      <c r="KER10" s="372"/>
      <c r="KES10" s="372"/>
      <c r="KET10" s="372"/>
      <c r="KEU10" s="372"/>
      <c r="KEV10" s="372"/>
      <c r="KEW10" s="372"/>
      <c r="KEX10" s="372"/>
      <c r="KEY10" s="372"/>
      <c r="KEZ10" s="372"/>
      <c r="KFA10" s="372"/>
      <c r="KFB10" s="372"/>
      <c r="KFC10" s="372"/>
      <c r="KFD10" s="372"/>
      <c r="KFE10" s="372"/>
      <c r="KFF10" s="372"/>
      <c r="KFG10" s="372"/>
      <c r="KFH10" s="372"/>
      <c r="KFI10" s="372"/>
      <c r="KFJ10" s="372"/>
      <c r="KFK10" s="372"/>
      <c r="KFL10" s="372"/>
      <c r="KFM10" s="372"/>
      <c r="KFN10" s="372"/>
      <c r="KFO10" s="372"/>
      <c r="KFP10" s="372"/>
      <c r="KFQ10" s="372"/>
      <c r="KFR10" s="372"/>
      <c r="KFS10" s="372"/>
      <c r="KFT10" s="372"/>
      <c r="KFU10" s="372"/>
      <c r="KFV10" s="372"/>
      <c r="KFW10" s="372"/>
      <c r="KFX10" s="372"/>
      <c r="KFY10" s="372"/>
      <c r="KFZ10" s="372"/>
      <c r="KGA10" s="372"/>
      <c r="KGB10" s="372"/>
      <c r="KGC10" s="372"/>
      <c r="KGD10" s="372"/>
      <c r="KGE10" s="372"/>
      <c r="KGF10" s="372"/>
      <c r="KGG10" s="372"/>
      <c r="KGH10" s="372"/>
      <c r="KGI10" s="372"/>
      <c r="KGJ10" s="372"/>
      <c r="KGK10" s="372"/>
      <c r="KGL10" s="372"/>
      <c r="KGM10" s="372"/>
      <c r="KGN10" s="372"/>
      <c r="KGO10" s="372"/>
      <c r="KGP10" s="372"/>
      <c r="KGQ10" s="372"/>
      <c r="KGR10" s="372"/>
      <c r="KGS10" s="372"/>
      <c r="KGT10" s="372"/>
      <c r="KGU10" s="372"/>
      <c r="KGV10" s="372"/>
      <c r="KGW10" s="372"/>
      <c r="KGX10" s="372"/>
      <c r="KGY10" s="372"/>
      <c r="KGZ10" s="372"/>
      <c r="KHA10" s="372"/>
      <c r="KHB10" s="372"/>
      <c r="KHC10" s="372"/>
      <c r="KHD10" s="372"/>
      <c r="KHE10" s="372"/>
      <c r="KHF10" s="372"/>
      <c r="KHG10" s="372"/>
      <c r="KHH10" s="372"/>
      <c r="KHI10" s="372"/>
      <c r="KHJ10" s="372"/>
      <c r="KHK10" s="372"/>
      <c r="KHL10" s="372"/>
      <c r="KHM10" s="372"/>
      <c r="KHN10" s="372"/>
      <c r="KHO10" s="372"/>
      <c r="KHP10" s="372"/>
      <c r="KHQ10" s="372"/>
      <c r="KHR10" s="372"/>
      <c r="KHS10" s="372"/>
      <c r="KHT10" s="372"/>
      <c r="KHU10" s="372"/>
      <c r="KHV10" s="372"/>
      <c r="KHW10" s="372"/>
      <c r="KHX10" s="372"/>
      <c r="KHY10" s="372"/>
      <c r="KHZ10" s="372"/>
      <c r="KIA10" s="372"/>
      <c r="KIB10" s="372"/>
      <c r="KIC10" s="372"/>
      <c r="KID10" s="372"/>
      <c r="KIE10" s="372"/>
      <c r="KIF10" s="372"/>
      <c r="KIG10" s="372"/>
      <c r="KIH10" s="372"/>
      <c r="KII10" s="372"/>
      <c r="KIJ10" s="372"/>
      <c r="KIK10" s="372"/>
      <c r="KIL10" s="372"/>
      <c r="KIM10" s="372"/>
      <c r="KIN10" s="372"/>
      <c r="KIO10" s="372"/>
      <c r="KIP10" s="372"/>
      <c r="KIQ10" s="372"/>
      <c r="KIR10" s="372"/>
      <c r="KIS10" s="372"/>
      <c r="KIT10" s="372"/>
      <c r="KIU10" s="372"/>
      <c r="KIV10" s="372"/>
      <c r="KIW10" s="372"/>
      <c r="KIX10" s="372"/>
      <c r="KIY10" s="372"/>
      <c r="KIZ10" s="372"/>
      <c r="KJA10" s="372"/>
      <c r="KJB10" s="372"/>
      <c r="KJC10" s="372"/>
      <c r="KJD10" s="372"/>
      <c r="KJE10" s="372"/>
      <c r="KJF10" s="372"/>
      <c r="KJG10" s="372"/>
      <c r="KJH10" s="372"/>
      <c r="KJI10" s="372"/>
      <c r="KJJ10" s="372"/>
      <c r="KJK10" s="372"/>
      <c r="KJL10" s="372"/>
      <c r="KJM10" s="372"/>
      <c r="KJN10" s="372"/>
      <c r="KJO10" s="372"/>
      <c r="KJP10" s="372"/>
      <c r="KJQ10" s="372"/>
      <c r="KJR10" s="372"/>
      <c r="KJS10" s="372"/>
      <c r="KJT10" s="372"/>
      <c r="KJU10" s="372"/>
      <c r="KJV10" s="372"/>
      <c r="KJW10" s="372"/>
      <c r="KJX10" s="372"/>
      <c r="KJY10" s="372"/>
      <c r="KJZ10" s="372"/>
      <c r="KKA10" s="372"/>
      <c r="KKB10" s="372"/>
      <c r="KKC10" s="372"/>
      <c r="KKD10" s="372"/>
      <c r="KKE10" s="372"/>
      <c r="KKF10" s="372"/>
      <c r="KKG10" s="372"/>
      <c r="KKH10" s="372"/>
      <c r="KKI10" s="372"/>
      <c r="KKJ10" s="372"/>
      <c r="KKK10" s="372"/>
      <c r="KKL10" s="372"/>
      <c r="KKM10" s="372"/>
      <c r="KKN10" s="372"/>
      <c r="KKO10" s="372"/>
      <c r="KKP10" s="372"/>
      <c r="KKQ10" s="372"/>
      <c r="KKR10" s="372"/>
      <c r="KKS10" s="372"/>
      <c r="KKT10" s="372"/>
      <c r="KKU10" s="372"/>
      <c r="KKV10" s="372"/>
      <c r="KKW10" s="372"/>
      <c r="KKX10" s="372"/>
      <c r="KKY10" s="372"/>
      <c r="KKZ10" s="372"/>
      <c r="KLA10" s="372"/>
      <c r="KLB10" s="372"/>
      <c r="KLC10" s="372"/>
      <c r="KLD10" s="372"/>
      <c r="KLE10" s="372"/>
      <c r="KLF10" s="372"/>
      <c r="KLG10" s="372"/>
      <c r="KLH10" s="372"/>
      <c r="KLI10" s="372"/>
      <c r="KLJ10" s="372"/>
      <c r="KLK10" s="372"/>
      <c r="KLL10" s="372"/>
      <c r="KLM10" s="372"/>
      <c r="KLN10" s="372"/>
      <c r="KLO10" s="372"/>
      <c r="KLP10" s="372"/>
      <c r="KLQ10" s="372"/>
      <c r="KLR10" s="372"/>
      <c r="KLS10" s="372"/>
      <c r="KLT10" s="372"/>
      <c r="KLU10" s="372"/>
      <c r="KLV10" s="372"/>
      <c r="KLW10" s="372"/>
      <c r="KLX10" s="372"/>
      <c r="KLY10" s="372"/>
      <c r="KLZ10" s="372"/>
      <c r="KMA10" s="372"/>
      <c r="KMB10" s="372"/>
      <c r="KMC10" s="372"/>
      <c r="KMD10" s="372"/>
      <c r="KME10" s="372"/>
      <c r="KMF10" s="372"/>
      <c r="KMG10" s="372"/>
      <c r="KMH10" s="372"/>
      <c r="KMI10" s="372"/>
      <c r="KMJ10" s="372"/>
      <c r="KMK10" s="372"/>
      <c r="KML10" s="372"/>
      <c r="KMM10" s="372"/>
      <c r="KMN10" s="372"/>
      <c r="KMO10" s="372"/>
      <c r="KMP10" s="372"/>
      <c r="KMQ10" s="372"/>
      <c r="KMR10" s="372"/>
      <c r="KMS10" s="372"/>
      <c r="KMT10" s="372"/>
      <c r="KMU10" s="372"/>
      <c r="KMV10" s="372"/>
      <c r="KMW10" s="372"/>
      <c r="KMX10" s="372"/>
      <c r="KMY10" s="372"/>
      <c r="KMZ10" s="372"/>
      <c r="KNA10" s="372"/>
      <c r="KNB10" s="372"/>
      <c r="KNC10" s="372"/>
      <c r="KND10" s="372"/>
      <c r="KNE10" s="372"/>
      <c r="KNF10" s="372"/>
      <c r="KNG10" s="372"/>
      <c r="KNH10" s="372"/>
      <c r="KNI10" s="372"/>
      <c r="KNJ10" s="372"/>
      <c r="KNK10" s="372"/>
      <c r="KNL10" s="372"/>
      <c r="KNM10" s="372"/>
      <c r="KNN10" s="372"/>
      <c r="KNO10" s="372"/>
      <c r="KNP10" s="372"/>
      <c r="KNQ10" s="372"/>
      <c r="KNR10" s="372"/>
      <c r="KNS10" s="372"/>
      <c r="KNT10" s="372"/>
      <c r="KNU10" s="372"/>
      <c r="KNV10" s="372"/>
      <c r="KNW10" s="372"/>
      <c r="KNX10" s="372"/>
      <c r="KNY10" s="372"/>
      <c r="KNZ10" s="372"/>
      <c r="KOA10" s="372"/>
      <c r="KOB10" s="372"/>
      <c r="KOC10" s="372"/>
      <c r="KOD10" s="372"/>
      <c r="KOE10" s="372"/>
      <c r="KOF10" s="372"/>
      <c r="KOG10" s="372"/>
      <c r="KOH10" s="372"/>
      <c r="KOI10" s="372"/>
      <c r="KOJ10" s="372"/>
      <c r="KOK10" s="372"/>
      <c r="KOL10" s="372"/>
      <c r="KOM10" s="372"/>
      <c r="KON10" s="372"/>
      <c r="KOO10" s="372"/>
      <c r="KOP10" s="372"/>
      <c r="KOQ10" s="372"/>
      <c r="KOR10" s="372"/>
      <c r="KOS10" s="372"/>
      <c r="KOT10" s="372"/>
      <c r="KOU10" s="372"/>
      <c r="KOV10" s="372"/>
      <c r="KOW10" s="372"/>
      <c r="KOX10" s="372"/>
      <c r="KOY10" s="372"/>
      <c r="KOZ10" s="372"/>
      <c r="KPA10" s="372"/>
      <c r="KPB10" s="372"/>
      <c r="KPC10" s="372"/>
      <c r="KPD10" s="372"/>
      <c r="KPE10" s="372"/>
      <c r="KPF10" s="372"/>
      <c r="KPG10" s="372"/>
      <c r="KPH10" s="372"/>
      <c r="KPI10" s="372"/>
      <c r="KPJ10" s="372"/>
      <c r="KPK10" s="372"/>
      <c r="KPL10" s="372"/>
      <c r="KPM10" s="372"/>
      <c r="KPN10" s="372"/>
      <c r="KPO10" s="372"/>
      <c r="KPP10" s="372"/>
      <c r="KPQ10" s="372"/>
      <c r="KPR10" s="372"/>
      <c r="KPS10" s="372"/>
      <c r="KPT10" s="372"/>
      <c r="KPU10" s="372"/>
      <c r="KPV10" s="372"/>
      <c r="KPW10" s="372"/>
      <c r="KPX10" s="372"/>
      <c r="KPY10" s="372"/>
      <c r="KPZ10" s="372"/>
      <c r="KQA10" s="372"/>
      <c r="KQB10" s="372"/>
      <c r="KQC10" s="372"/>
      <c r="KQD10" s="372"/>
      <c r="KQE10" s="372"/>
      <c r="KQF10" s="372"/>
      <c r="KQG10" s="372"/>
      <c r="KQH10" s="372"/>
      <c r="KQI10" s="372"/>
      <c r="KQJ10" s="372"/>
      <c r="KQK10" s="372"/>
      <c r="KQL10" s="372"/>
      <c r="KQM10" s="372"/>
      <c r="KQN10" s="372"/>
      <c r="KQO10" s="372"/>
      <c r="KQP10" s="372"/>
      <c r="KQQ10" s="372"/>
      <c r="KQR10" s="372"/>
      <c r="KQS10" s="372"/>
      <c r="KQT10" s="372"/>
      <c r="KQU10" s="372"/>
      <c r="KQV10" s="372"/>
      <c r="KQW10" s="372"/>
      <c r="KQX10" s="372"/>
      <c r="KQY10" s="372"/>
      <c r="KQZ10" s="372"/>
      <c r="KRA10" s="372"/>
      <c r="KRB10" s="372"/>
      <c r="KRC10" s="372"/>
      <c r="KRD10" s="372"/>
      <c r="KRE10" s="372"/>
      <c r="KRF10" s="372"/>
      <c r="KRG10" s="372"/>
      <c r="KRH10" s="372"/>
      <c r="KRI10" s="372"/>
      <c r="KRJ10" s="372"/>
      <c r="KRK10" s="372"/>
      <c r="KRL10" s="372"/>
      <c r="KRM10" s="372"/>
      <c r="KRN10" s="372"/>
      <c r="KRO10" s="372"/>
      <c r="KRP10" s="372"/>
      <c r="KRQ10" s="372"/>
      <c r="KRR10" s="372"/>
      <c r="KRS10" s="372"/>
      <c r="KRT10" s="372"/>
      <c r="KRU10" s="372"/>
      <c r="KRV10" s="372"/>
      <c r="KRW10" s="372"/>
      <c r="KRX10" s="372"/>
      <c r="KRY10" s="372"/>
      <c r="KRZ10" s="372"/>
      <c r="KSA10" s="372"/>
      <c r="KSB10" s="372"/>
      <c r="KSC10" s="372"/>
      <c r="KSD10" s="372"/>
      <c r="KSE10" s="372"/>
      <c r="KSF10" s="372"/>
      <c r="KSG10" s="372"/>
      <c r="KSH10" s="372"/>
      <c r="KSI10" s="372"/>
      <c r="KSJ10" s="372"/>
      <c r="KSK10" s="372"/>
      <c r="KSL10" s="372"/>
      <c r="KSM10" s="372"/>
      <c r="KSN10" s="372"/>
      <c r="KSO10" s="372"/>
      <c r="KSP10" s="372"/>
      <c r="KSQ10" s="372"/>
      <c r="KSR10" s="372"/>
      <c r="KSS10" s="372"/>
      <c r="KST10" s="372"/>
      <c r="KSU10" s="372"/>
      <c r="KSV10" s="372"/>
      <c r="KSW10" s="372"/>
      <c r="KSX10" s="372"/>
      <c r="KSY10" s="372"/>
      <c r="KSZ10" s="372"/>
      <c r="KTA10" s="372"/>
      <c r="KTB10" s="372"/>
      <c r="KTC10" s="372"/>
      <c r="KTD10" s="372"/>
      <c r="KTE10" s="372"/>
      <c r="KTF10" s="372"/>
      <c r="KTG10" s="372"/>
      <c r="KTH10" s="372"/>
      <c r="KTI10" s="372"/>
      <c r="KTJ10" s="372"/>
      <c r="KTK10" s="372"/>
      <c r="KTL10" s="372"/>
      <c r="KTM10" s="372"/>
      <c r="KTN10" s="372"/>
      <c r="KTO10" s="372"/>
      <c r="KTP10" s="372"/>
      <c r="KTQ10" s="372"/>
      <c r="KTR10" s="372"/>
      <c r="KTS10" s="372"/>
      <c r="KTT10" s="372"/>
      <c r="KTU10" s="372"/>
      <c r="KTV10" s="372"/>
      <c r="KTW10" s="372"/>
      <c r="KTX10" s="372"/>
      <c r="KTY10" s="372"/>
      <c r="KTZ10" s="372"/>
      <c r="KUA10" s="372"/>
      <c r="KUB10" s="372"/>
      <c r="KUC10" s="372"/>
      <c r="KUD10" s="372"/>
      <c r="KUE10" s="372"/>
      <c r="KUF10" s="372"/>
      <c r="KUG10" s="372"/>
      <c r="KUH10" s="372"/>
      <c r="KUI10" s="372"/>
      <c r="KUJ10" s="372"/>
      <c r="KUK10" s="372"/>
      <c r="KUL10" s="372"/>
      <c r="KUM10" s="372"/>
      <c r="KUN10" s="372"/>
      <c r="KUO10" s="372"/>
      <c r="KUP10" s="372"/>
      <c r="KUQ10" s="372"/>
      <c r="KUR10" s="372"/>
      <c r="KUS10" s="372"/>
      <c r="KUT10" s="372"/>
      <c r="KUU10" s="372"/>
      <c r="KUV10" s="372"/>
      <c r="KUW10" s="372"/>
      <c r="KUX10" s="372"/>
      <c r="KUY10" s="372"/>
      <c r="KUZ10" s="372"/>
      <c r="KVA10" s="372"/>
      <c r="KVB10" s="372"/>
      <c r="KVC10" s="372"/>
      <c r="KVD10" s="372"/>
      <c r="KVE10" s="372"/>
      <c r="KVF10" s="372"/>
      <c r="KVG10" s="372"/>
      <c r="KVH10" s="372"/>
      <c r="KVI10" s="372"/>
      <c r="KVJ10" s="372"/>
      <c r="KVK10" s="372"/>
      <c r="KVL10" s="372"/>
      <c r="KVM10" s="372"/>
      <c r="KVN10" s="372"/>
      <c r="KVO10" s="372"/>
      <c r="KVP10" s="372"/>
      <c r="KVQ10" s="372"/>
      <c r="KVR10" s="372"/>
      <c r="KVS10" s="372"/>
      <c r="KVT10" s="372"/>
      <c r="KVU10" s="372"/>
      <c r="KVV10" s="372"/>
      <c r="KVW10" s="372"/>
      <c r="KVX10" s="372"/>
      <c r="KVY10" s="372"/>
      <c r="KVZ10" s="372"/>
      <c r="KWA10" s="372"/>
      <c r="KWB10" s="372"/>
      <c r="KWC10" s="372"/>
      <c r="KWD10" s="372"/>
      <c r="KWE10" s="372"/>
      <c r="KWF10" s="372"/>
      <c r="KWG10" s="372"/>
      <c r="KWH10" s="372"/>
      <c r="KWI10" s="372"/>
      <c r="KWJ10" s="372"/>
      <c r="KWK10" s="372"/>
      <c r="KWL10" s="372"/>
      <c r="KWM10" s="372"/>
      <c r="KWN10" s="372"/>
      <c r="KWO10" s="372"/>
      <c r="KWP10" s="372"/>
      <c r="KWQ10" s="372"/>
      <c r="KWR10" s="372"/>
      <c r="KWS10" s="372"/>
      <c r="KWT10" s="372"/>
      <c r="KWU10" s="372"/>
      <c r="KWV10" s="372"/>
      <c r="KWW10" s="372"/>
      <c r="KWX10" s="372"/>
      <c r="KWY10" s="372"/>
      <c r="KWZ10" s="372"/>
      <c r="KXA10" s="372"/>
      <c r="KXB10" s="372"/>
      <c r="KXC10" s="372"/>
      <c r="KXD10" s="372"/>
      <c r="KXE10" s="372"/>
      <c r="KXF10" s="372"/>
      <c r="KXG10" s="372"/>
      <c r="KXH10" s="372"/>
      <c r="KXI10" s="372"/>
      <c r="KXJ10" s="372"/>
      <c r="KXK10" s="372"/>
      <c r="KXL10" s="372"/>
      <c r="KXM10" s="372"/>
      <c r="KXN10" s="372"/>
      <c r="KXO10" s="372"/>
      <c r="KXP10" s="372"/>
      <c r="KXQ10" s="372"/>
      <c r="KXR10" s="372"/>
      <c r="KXS10" s="372"/>
      <c r="KXT10" s="372"/>
      <c r="KXU10" s="372"/>
      <c r="KXV10" s="372"/>
      <c r="KXW10" s="372"/>
      <c r="KXX10" s="372"/>
      <c r="KXY10" s="372"/>
      <c r="KXZ10" s="372"/>
      <c r="KYA10" s="372"/>
      <c r="KYB10" s="372"/>
      <c r="KYC10" s="372"/>
      <c r="KYD10" s="372"/>
      <c r="KYE10" s="372"/>
      <c r="KYF10" s="372"/>
      <c r="KYG10" s="372"/>
      <c r="KYH10" s="372"/>
      <c r="KYI10" s="372"/>
      <c r="KYJ10" s="372"/>
      <c r="KYK10" s="372"/>
      <c r="KYL10" s="372"/>
      <c r="KYM10" s="372"/>
      <c r="KYN10" s="372"/>
      <c r="KYO10" s="372"/>
      <c r="KYP10" s="372"/>
      <c r="KYQ10" s="372"/>
      <c r="KYR10" s="372"/>
      <c r="KYS10" s="372"/>
      <c r="KYT10" s="372"/>
      <c r="KYU10" s="372"/>
      <c r="KYV10" s="372"/>
      <c r="KYW10" s="372"/>
      <c r="KYX10" s="372"/>
      <c r="KYY10" s="372"/>
      <c r="KYZ10" s="372"/>
      <c r="KZA10" s="372"/>
      <c r="KZB10" s="372"/>
      <c r="KZC10" s="372"/>
      <c r="KZD10" s="372"/>
      <c r="KZE10" s="372"/>
      <c r="KZF10" s="372"/>
      <c r="KZG10" s="372"/>
      <c r="KZH10" s="372"/>
      <c r="KZI10" s="372"/>
      <c r="KZJ10" s="372"/>
      <c r="KZK10" s="372"/>
      <c r="KZL10" s="372"/>
      <c r="KZM10" s="372"/>
      <c r="KZN10" s="372"/>
      <c r="KZO10" s="372"/>
      <c r="KZP10" s="372"/>
      <c r="KZQ10" s="372"/>
      <c r="KZR10" s="372"/>
      <c r="KZS10" s="372"/>
      <c r="KZT10" s="372"/>
      <c r="KZU10" s="372"/>
      <c r="KZV10" s="372"/>
      <c r="KZW10" s="372"/>
      <c r="KZX10" s="372"/>
      <c r="KZY10" s="372"/>
      <c r="KZZ10" s="372"/>
      <c r="LAA10" s="372"/>
      <c r="LAB10" s="372"/>
      <c r="LAC10" s="372"/>
      <c r="LAD10" s="372"/>
      <c r="LAE10" s="372"/>
      <c r="LAF10" s="372"/>
      <c r="LAG10" s="372"/>
      <c r="LAH10" s="372"/>
      <c r="LAI10" s="372"/>
      <c r="LAJ10" s="372"/>
      <c r="LAK10" s="372"/>
      <c r="LAL10" s="372"/>
      <c r="LAM10" s="372"/>
      <c r="LAN10" s="372"/>
      <c r="LAO10" s="372"/>
      <c r="LAP10" s="372"/>
      <c r="LAQ10" s="372"/>
      <c r="LAR10" s="372"/>
      <c r="LAS10" s="372"/>
      <c r="LAT10" s="372"/>
      <c r="LAU10" s="372"/>
      <c r="LAV10" s="372"/>
      <c r="LAW10" s="372"/>
      <c r="LAX10" s="372"/>
      <c r="LAY10" s="372"/>
      <c r="LAZ10" s="372"/>
      <c r="LBA10" s="372"/>
      <c r="LBB10" s="372"/>
      <c r="LBC10" s="372"/>
      <c r="LBD10" s="372"/>
      <c r="LBE10" s="372"/>
      <c r="LBF10" s="372"/>
      <c r="LBG10" s="372"/>
      <c r="LBH10" s="372"/>
      <c r="LBI10" s="372"/>
      <c r="LBJ10" s="372"/>
      <c r="LBK10" s="372"/>
      <c r="LBL10" s="372"/>
      <c r="LBM10" s="372"/>
      <c r="LBN10" s="372"/>
      <c r="LBO10" s="372"/>
      <c r="LBP10" s="372"/>
      <c r="LBQ10" s="372"/>
      <c r="LBR10" s="372"/>
      <c r="LBS10" s="372"/>
      <c r="LBT10" s="372"/>
      <c r="LBU10" s="372"/>
      <c r="LBV10" s="372"/>
      <c r="LBW10" s="372"/>
      <c r="LBX10" s="372"/>
      <c r="LBY10" s="372"/>
      <c r="LBZ10" s="372"/>
      <c r="LCA10" s="372"/>
      <c r="LCB10" s="372"/>
      <c r="LCC10" s="372"/>
      <c r="LCD10" s="372"/>
      <c r="LCE10" s="372"/>
      <c r="LCF10" s="372"/>
      <c r="LCG10" s="372"/>
      <c r="LCH10" s="372"/>
      <c r="LCI10" s="372"/>
      <c r="LCJ10" s="372"/>
      <c r="LCK10" s="372"/>
      <c r="LCL10" s="372"/>
      <c r="LCM10" s="372"/>
      <c r="LCN10" s="372"/>
      <c r="LCO10" s="372"/>
      <c r="LCP10" s="372"/>
      <c r="LCQ10" s="372"/>
      <c r="LCR10" s="372"/>
      <c r="LCS10" s="372"/>
      <c r="LCT10" s="372"/>
      <c r="LCU10" s="372"/>
      <c r="LCV10" s="372"/>
      <c r="LCW10" s="372"/>
      <c r="LCX10" s="372"/>
      <c r="LCY10" s="372"/>
      <c r="LCZ10" s="372"/>
      <c r="LDA10" s="372"/>
      <c r="LDB10" s="372"/>
      <c r="LDC10" s="372"/>
      <c r="LDD10" s="372"/>
      <c r="LDE10" s="372"/>
      <c r="LDF10" s="372"/>
      <c r="LDG10" s="372"/>
      <c r="LDH10" s="372"/>
      <c r="LDI10" s="372"/>
      <c r="LDJ10" s="372"/>
      <c r="LDK10" s="372"/>
      <c r="LDL10" s="372"/>
      <c r="LDM10" s="372"/>
      <c r="LDN10" s="372"/>
      <c r="LDO10" s="372"/>
      <c r="LDP10" s="372"/>
      <c r="LDQ10" s="372"/>
      <c r="LDR10" s="372"/>
      <c r="LDS10" s="372"/>
      <c r="LDT10" s="372"/>
      <c r="LDU10" s="372"/>
      <c r="LDV10" s="372"/>
      <c r="LDW10" s="372"/>
      <c r="LDX10" s="372"/>
      <c r="LDY10" s="372"/>
      <c r="LDZ10" s="372"/>
      <c r="LEA10" s="372"/>
      <c r="LEB10" s="372"/>
      <c r="LEC10" s="372"/>
      <c r="LED10" s="372"/>
      <c r="LEE10" s="372"/>
      <c r="LEF10" s="372"/>
      <c r="LEG10" s="372"/>
      <c r="LEH10" s="372"/>
      <c r="LEI10" s="372"/>
      <c r="LEJ10" s="372"/>
      <c r="LEK10" s="372"/>
      <c r="LEL10" s="372"/>
      <c r="LEM10" s="372"/>
      <c r="LEN10" s="372"/>
      <c r="LEO10" s="372"/>
      <c r="LEP10" s="372"/>
      <c r="LEQ10" s="372"/>
      <c r="LER10" s="372"/>
      <c r="LES10" s="372"/>
      <c r="LET10" s="372"/>
      <c r="LEU10" s="372"/>
      <c r="LEV10" s="372"/>
      <c r="LEW10" s="372"/>
      <c r="LEX10" s="372"/>
      <c r="LEY10" s="372"/>
      <c r="LEZ10" s="372"/>
      <c r="LFA10" s="372"/>
      <c r="LFB10" s="372"/>
      <c r="LFC10" s="372"/>
      <c r="LFD10" s="372"/>
      <c r="LFE10" s="372"/>
      <c r="LFF10" s="372"/>
      <c r="LFG10" s="372"/>
      <c r="LFH10" s="372"/>
      <c r="LFI10" s="372"/>
      <c r="LFJ10" s="372"/>
      <c r="LFK10" s="372"/>
      <c r="LFL10" s="372"/>
      <c r="LFM10" s="372"/>
      <c r="LFN10" s="372"/>
      <c r="LFO10" s="372"/>
      <c r="LFP10" s="372"/>
      <c r="LFQ10" s="372"/>
      <c r="LFR10" s="372"/>
      <c r="LFS10" s="372"/>
      <c r="LFT10" s="372"/>
      <c r="LFU10" s="372"/>
      <c r="LFV10" s="372"/>
      <c r="LFW10" s="372"/>
      <c r="LFX10" s="372"/>
      <c r="LFY10" s="372"/>
      <c r="LFZ10" s="372"/>
      <c r="LGA10" s="372"/>
      <c r="LGB10" s="372"/>
      <c r="LGC10" s="372"/>
      <c r="LGD10" s="372"/>
      <c r="LGE10" s="372"/>
      <c r="LGF10" s="372"/>
      <c r="LGG10" s="372"/>
      <c r="LGH10" s="372"/>
      <c r="LGI10" s="372"/>
      <c r="LGJ10" s="372"/>
      <c r="LGK10" s="372"/>
      <c r="LGL10" s="372"/>
      <c r="LGM10" s="372"/>
      <c r="LGN10" s="372"/>
      <c r="LGO10" s="372"/>
      <c r="LGP10" s="372"/>
      <c r="LGQ10" s="372"/>
      <c r="LGR10" s="372"/>
      <c r="LGS10" s="372"/>
      <c r="LGT10" s="372"/>
      <c r="LGU10" s="372"/>
      <c r="LGV10" s="372"/>
      <c r="LGW10" s="372"/>
      <c r="LGX10" s="372"/>
      <c r="LGY10" s="372"/>
      <c r="LGZ10" s="372"/>
      <c r="LHA10" s="372"/>
      <c r="LHB10" s="372"/>
      <c r="LHC10" s="372"/>
      <c r="LHD10" s="372"/>
      <c r="LHE10" s="372"/>
      <c r="LHF10" s="372"/>
      <c r="LHG10" s="372"/>
      <c r="LHH10" s="372"/>
      <c r="LHI10" s="372"/>
      <c r="LHJ10" s="372"/>
      <c r="LHK10" s="372"/>
      <c r="LHL10" s="372"/>
      <c r="LHM10" s="372"/>
      <c r="LHN10" s="372"/>
      <c r="LHO10" s="372"/>
      <c r="LHP10" s="372"/>
      <c r="LHQ10" s="372"/>
      <c r="LHR10" s="372"/>
      <c r="LHS10" s="372"/>
      <c r="LHT10" s="372"/>
      <c r="LHU10" s="372"/>
      <c r="LHV10" s="372"/>
      <c r="LHW10" s="372"/>
      <c r="LHX10" s="372"/>
      <c r="LHY10" s="372"/>
      <c r="LHZ10" s="372"/>
      <c r="LIA10" s="372"/>
      <c r="LIB10" s="372"/>
      <c r="LIC10" s="372"/>
      <c r="LID10" s="372"/>
      <c r="LIE10" s="372"/>
      <c r="LIF10" s="372"/>
      <c r="LIG10" s="372"/>
      <c r="LIH10" s="372"/>
      <c r="LII10" s="372"/>
      <c r="LIJ10" s="372"/>
      <c r="LIK10" s="372"/>
      <c r="LIL10" s="372"/>
      <c r="LIM10" s="372"/>
      <c r="LIN10" s="372"/>
      <c r="LIO10" s="372"/>
      <c r="LIP10" s="372"/>
      <c r="LIQ10" s="372"/>
      <c r="LIR10" s="372"/>
      <c r="LIS10" s="372"/>
      <c r="LIT10" s="372"/>
      <c r="LIU10" s="372"/>
      <c r="LIV10" s="372"/>
      <c r="LIW10" s="372"/>
      <c r="LIX10" s="372"/>
      <c r="LIY10" s="372"/>
      <c r="LIZ10" s="372"/>
      <c r="LJA10" s="372"/>
      <c r="LJB10" s="372"/>
      <c r="LJC10" s="372"/>
      <c r="LJD10" s="372"/>
      <c r="LJE10" s="372"/>
      <c r="LJF10" s="372"/>
      <c r="LJG10" s="372"/>
      <c r="LJH10" s="372"/>
      <c r="LJI10" s="372"/>
      <c r="LJJ10" s="372"/>
      <c r="LJK10" s="372"/>
      <c r="LJL10" s="372"/>
      <c r="LJM10" s="372"/>
      <c r="LJN10" s="372"/>
      <c r="LJO10" s="372"/>
      <c r="LJP10" s="372"/>
      <c r="LJQ10" s="372"/>
      <c r="LJR10" s="372"/>
      <c r="LJS10" s="372"/>
      <c r="LJT10" s="372"/>
      <c r="LJU10" s="372"/>
      <c r="LJV10" s="372"/>
      <c r="LJW10" s="372"/>
      <c r="LJX10" s="372"/>
      <c r="LJY10" s="372"/>
      <c r="LJZ10" s="372"/>
      <c r="LKA10" s="372"/>
      <c r="LKB10" s="372"/>
      <c r="LKC10" s="372"/>
      <c r="LKD10" s="372"/>
      <c r="LKE10" s="372"/>
      <c r="LKF10" s="372"/>
      <c r="LKG10" s="372"/>
      <c r="LKH10" s="372"/>
      <c r="LKI10" s="372"/>
      <c r="LKJ10" s="372"/>
      <c r="LKK10" s="372"/>
      <c r="LKL10" s="372"/>
      <c r="LKM10" s="372"/>
      <c r="LKN10" s="372"/>
      <c r="LKO10" s="372"/>
      <c r="LKP10" s="372"/>
      <c r="LKQ10" s="372"/>
      <c r="LKR10" s="372"/>
      <c r="LKS10" s="372"/>
      <c r="LKT10" s="372"/>
      <c r="LKU10" s="372"/>
      <c r="LKV10" s="372"/>
      <c r="LKW10" s="372"/>
      <c r="LKX10" s="372"/>
      <c r="LKY10" s="372"/>
      <c r="LKZ10" s="372"/>
      <c r="LLA10" s="372"/>
      <c r="LLB10" s="372"/>
      <c r="LLC10" s="372"/>
      <c r="LLD10" s="372"/>
      <c r="LLE10" s="372"/>
      <c r="LLF10" s="372"/>
      <c r="LLG10" s="372"/>
      <c r="LLH10" s="372"/>
      <c r="LLI10" s="372"/>
      <c r="LLJ10" s="372"/>
      <c r="LLK10" s="372"/>
      <c r="LLL10" s="372"/>
      <c r="LLM10" s="372"/>
      <c r="LLN10" s="372"/>
      <c r="LLO10" s="372"/>
      <c r="LLP10" s="372"/>
      <c r="LLQ10" s="372"/>
      <c r="LLR10" s="372"/>
      <c r="LLS10" s="372"/>
      <c r="LLT10" s="372"/>
      <c r="LLU10" s="372"/>
      <c r="LLV10" s="372"/>
      <c r="LLW10" s="372"/>
      <c r="LLX10" s="372"/>
      <c r="LLY10" s="372"/>
      <c r="LLZ10" s="372"/>
      <c r="LMA10" s="372"/>
      <c r="LMB10" s="372"/>
      <c r="LMC10" s="372"/>
      <c r="LMD10" s="372"/>
      <c r="LME10" s="372"/>
      <c r="LMF10" s="372"/>
      <c r="LMG10" s="372"/>
      <c r="LMH10" s="372"/>
      <c r="LMI10" s="372"/>
      <c r="LMJ10" s="372"/>
      <c r="LMK10" s="372"/>
      <c r="LML10" s="372"/>
      <c r="LMM10" s="372"/>
      <c r="LMN10" s="372"/>
      <c r="LMO10" s="372"/>
      <c r="LMP10" s="372"/>
      <c r="LMQ10" s="372"/>
      <c r="LMR10" s="372"/>
      <c r="LMS10" s="372"/>
      <c r="LMT10" s="372"/>
      <c r="LMU10" s="372"/>
      <c r="LMV10" s="372"/>
      <c r="LMW10" s="372"/>
      <c r="LMX10" s="372"/>
      <c r="LMY10" s="372"/>
      <c r="LMZ10" s="372"/>
      <c r="LNA10" s="372"/>
      <c r="LNB10" s="372"/>
      <c r="LNC10" s="372"/>
      <c r="LND10" s="372"/>
      <c r="LNE10" s="372"/>
      <c r="LNF10" s="372"/>
      <c r="LNG10" s="372"/>
      <c r="LNH10" s="372"/>
      <c r="LNI10" s="372"/>
      <c r="LNJ10" s="372"/>
      <c r="LNK10" s="372"/>
      <c r="LNL10" s="372"/>
      <c r="LNM10" s="372"/>
      <c r="LNN10" s="372"/>
      <c r="LNO10" s="372"/>
      <c r="LNP10" s="372"/>
      <c r="LNQ10" s="372"/>
      <c r="LNR10" s="372"/>
      <c r="LNS10" s="372"/>
      <c r="LNT10" s="372"/>
      <c r="LNU10" s="372"/>
      <c r="LNV10" s="372"/>
      <c r="LNW10" s="372"/>
      <c r="LNX10" s="372"/>
      <c r="LNY10" s="372"/>
      <c r="LNZ10" s="372"/>
      <c r="LOA10" s="372"/>
      <c r="LOB10" s="372"/>
      <c r="LOC10" s="372"/>
      <c r="LOD10" s="372"/>
      <c r="LOE10" s="372"/>
      <c r="LOF10" s="372"/>
      <c r="LOG10" s="372"/>
      <c r="LOH10" s="372"/>
      <c r="LOI10" s="372"/>
      <c r="LOJ10" s="372"/>
      <c r="LOK10" s="372"/>
      <c r="LOL10" s="372"/>
      <c r="LOM10" s="372"/>
      <c r="LON10" s="372"/>
      <c r="LOO10" s="372"/>
      <c r="LOP10" s="372"/>
      <c r="LOQ10" s="372"/>
      <c r="LOR10" s="372"/>
      <c r="LOS10" s="372"/>
      <c r="LOT10" s="372"/>
      <c r="LOU10" s="372"/>
      <c r="LOV10" s="372"/>
      <c r="LOW10" s="372"/>
      <c r="LOX10" s="372"/>
      <c r="LOY10" s="372"/>
      <c r="LOZ10" s="372"/>
      <c r="LPA10" s="372"/>
      <c r="LPB10" s="372"/>
      <c r="LPC10" s="372"/>
      <c r="LPD10" s="372"/>
      <c r="LPE10" s="372"/>
      <c r="LPF10" s="372"/>
      <c r="LPG10" s="372"/>
      <c r="LPH10" s="372"/>
      <c r="LPI10" s="372"/>
      <c r="LPJ10" s="372"/>
      <c r="LPK10" s="372"/>
      <c r="LPL10" s="372"/>
      <c r="LPM10" s="372"/>
      <c r="LPN10" s="372"/>
      <c r="LPO10" s="372"/>
      <c r="LPP10" s="372"/>
      <c r="LPQ10" s="372"/>
      <c r="LPR10" s="372"/>
      <c r="LPS10" s="372"/>
      <c r="LPT10" s="372"/>
      <c r="LPU10" s="372"/>
      <c r="LPV10" s="372"/>
      <c r="LPW10" s="372"/>
      <c r="LPX10" s="372"/>
      <c r="LPY10" s="372"/>
      <c r="LPZ10" s="372"/>
      <c r="LQA10" s="372"/>
      <c r="LQB10" s="372"/>
      <c r="LQC10" s="372"/>
      <c r="LQD10" s="372"/>
      <c r="LQE10" s="372"/>
      <c r="LQF10" s="372"/>
      <c r="LQG10" s="372"/>
      <c r="LQH10" s="372"/>
      <c r="LQI10" s="372"/>
      <c r="LQJ10" s="372"/>
      <c r="LQK10" s="372"/>
      <c r="LQL10" s="372"/>
      <c r="LQM10" s="372"/>
      <c r="LQN10" s="372"/>
      <c r="LQO10" s="372"/>
      <c r="LQP10" s="372"/>
      <c r="LQQ10" s="372"/>
      <c r="LQR10" s="372"/>
      <c r="LQS10" s="372"/>
      <c r="LQT10" s="372"/>
      <c r="LQU10" s="372"/>
      <c r="LQV10" s="372"/>
      <c r="LQW10" s="372"/>
      <c r="LQX10" s="372"/>
      <c r="LQY10" s="372"/>
      <c r="LQZ10" s="372"/>
      <c r="LRA10" s="372"/>
      <c r="LRB10" s="372"/>
      <c r="LRC10" s="372"/>
      <c r="LRD10" s="372"/>
      <c r="LRE10" s="372"/>
      <c r="LRF10" s="372"/>
      <c r="LRG10" s="372"/>
      <c r="LRH10" s="372"/>
      <c r="LRI10" s="372"/>
      <c r="LRJ10" s="372"/>
      <c r="LRK10" s="372"/>
      <c r="LRL10" s="372"/>
      <c r="LRM10" s="372"/>
      <c r="LRN10" s="372"/>
      <c r="LRO10" s="372"/>
      <c r="LRP10" s="372"/>
      <c r="LRQ10" s="372"/>
      <c r="LRR10" s="372"/>
      <c r="LRS10" s="372"/>
      <c r="LRT10" s="372"/>
      <c r="LRU10" s="372"/>
      <c r="LRV10" s="372"/>
      <c r="LRW10" s="372"/>
      <c r="LRX10" s="372"/>
      <c r="LRY10" s="372"/>
      <c r="LRZ10" s="372"/>
      <c r="LSA10" s="372"/>
      <c r="LSB10" s="372"/>
      <c r="LSC10" s="372"/>
      <c r="LSD10" s="372"/>
      <c r="LSE10" s="372"/>
      <c r="LSF10" s="372"/>
      <c r="LSG10" s="372"/>
      <c r="LSH10" s="372"/>
      <c r="LSI10" s="372"/>
      <c r="LSJ10" s="372"/>
      <c r="LSK10" s="372"/>
      <c r="LSL10" s="372"/>
      <c r="LSM10" s="372"/>
      <c r="LSN10" s="372"/>
      <c r="LSO10" s="372"/>
      <c r="LSP10" s="372"/>
      <c r="LSQ10" s="372"/>
      <c r="LSR10" s="372"/>
      <c r="LSS10" s="372"/>
      <c r="LST10" s="372"/>
      <c r="LSU10" s="372"/>
      <c r="LSV10" s="372"/>
      <c r="LSW10" s="372"/>
      <c r="LSX10" s="372"/>
      <c r="LSY10" s="372"/>
      <c r="LSZ10" s="372"/>
      <c r="LTA10" s="372"/>
      <c r="LTB10" s="372"/>
      <c r="LTC10" s="372"/>
      <c r="LTD10" s="372"/>
      <c r="LTE10" s="372"/>
      <c r="LTF10" s="372"/>
      <c r="LTG10" s="372"/>
      <c r="LTH10" s="372"/>
      <c r="LTI10" s="372"/>
      <c r="LTJ10" s="372"/>
      <c r="LTK10" s="372"/>
      <c r="LTL10" s="372"/>
      <c r="LTM10" s="372"/>
      <c r="LTN10" s="372"/>
      <c r="LTO10" s="372"/>
      <c r="LTP10" s="372"/>
      <c r="LTQ10" s="372"/>
      <c r="LTR10" s="372"/>
      <c r="LTS10" s="372"/>
      <c r="LTT10" s="372"/>
      <c r="LTU10" s="372"/>
      <c r="LTV10" s="372"/>
      <c r="LTW10" s="372"/>
      <c r="LTX10" s="372"/>
      <c r="LTY10" s="372"/>
      <c r="LTZ10" s="372"/>
      <c r="LUA10" s="372"/>
      <c r="LUB10" s="372"/>
      <c r="LUC10" s="372"/>
      <c r="LUD10" s="372"/>
      <c r="LUE10" s="372"/>
      <c r="LUF10" s="372"/>
      <c r="LUG10" s="372"/>
      <c r="LUH10" s="372"/>
      <c r="LUI10" s="372"/>
      <c r="LUJ10" s="372"/>
      <c r="LUK10" s="372"/>
      <c r="LUL10" s="372"/>
      <c r="LUM10" s="372"/>
      <c r="LUN10" s="372"/>
      <c r="LUO10" s="372"/>
      <c r="LUP10" s="372"/>
      <c r="LUQ10" s="372"/>
      <c r="LUR10" s="372"/>
      <c r="LUS10" s="372"/>
      <c r="LUT10" s="372"/>
      <c r="LUU10" s="372"/>
      <c r="LUV10" s="372"/>
      <c r="LUW10" s="372"/>
      <c r="LUX10" s="372"/>
      <c r="LUY10" s="372"/>
      <c r="LUZ10" s="372"/>
      <c r="LVA10" s="372"/>
      <c r="LVB10" s="372"/>
      <c r="LVC10" s="372"/>
      <c r="LVD10" s="372"/>
      <c r="LVE10" s="372"/>
      <c r="LVF10" s="372"/>
      <c r="LVG10" s="372"/>
      <c r="LVH10" s="372"/>
      <c r="LVI10" s="372"/>
      <c r="LVJ10" s="372"/>
      <c r="LVK10" s="372"/>
      <c r="LVL10" s="372"/>
      <c r="LVM10" s="372"/>
      <c r="LVN10" s="372"/>
      <c r="LVO10" s="372"/>
      <c r="LVP10" s="372"/>
      <c r="LVQ10" s="372"/>
      <c r="LVR10" s="372"/>
      <c r="LVS10" s="372"/>
      <c r="LVT10" s="372"/>
      <c r="LVU10" s="372"/>
      <c r="LVV10" s="372"/>
      <c r="LVW10" s="372"/>
      <c r="LVX10" s="372"/>
      <c r="LVY10" s="372"/>
      <c r="LVZ10" s="372"/>
      <c r="LWA10" s="372"/>
      <c r="LWB10" s="372"/>
      <c r="LWC10" s="372"/>
      <c r="LWD10" s="372"/>
      <c r="LWE10" s="372"/>
      <c r="LWF10" s="372"/>
      <c r="LWG10" s="372"/>
      <c r="LWH10" s="372"/>
      <c r="LWI10" s="372"/>
      <c r="LWJ10" s="372"/>
      <c r="LWK10" s="372"/>
      <c r="LWL10" s="372"/>
      <c r="LWM10" s="372"/>
      <c r="LWN10" s="372"/>
      <c r="LWO10" s="372"/>
      <c r="LWP10" s="372"/>
      <c r="LWQ10" s="372"/>
      <c r="LWR10" s="372"/>
      <c r="LWS10" s="372"/>
      <c r="LWT10" s="372"/>
      <c r="LWU10" s="372"/>
      <c r="LWV10" s="372"/>
      <c r="LWW10" s="372"/>
      <c r="LWX10" s="372"/>
      <c r="LWY10" s="372"/>
      <c r="LWZ10" s="372"/>
      <c r="LXA10" s="372"/>
      <c r="LXB10" s="372"/>
      <c r="LXC10" s="372"/>
      <c r="LXD10" s="372"/>
      <c r="LXE10" s="372"/>
      <c r="LXF10" s="372"/>
      <c r="LXG10" s="372"/>
      <c r="LXH10" s="372"/>
      <c r="LXI10" s="372"/>
      <c r="LXJ10" s="372"/>
      <c r="LXK10" s="372"/>
      <c r="LXL10" s="372"/>
      <c r="LXM10" s="372"/>
      <c r="LXN10" s="372"/>
      <c r="LXO10" s="372"/>
      <c r="LXP10" s="372"/>
      <c r="LXQ10" s="372"/>
      <c r="LXR10" s="372"/>
      <c r="LXS10" s="372"/>
      <c r="LXT10" s="372"/>
      <c r="LXU10" s="372"/>
      <c r="LXV10" s="372"/>
      <c r="LXW10" s="372"/>
      <c r="LXX10" s="372"/>
      <c r="LXY10" s="372"/>
      <c r="LXZ10" s="372"/>
      <c r="LYA10" s="372"/>
      <c r="LYB10" s="372"/>
      <c r="LYC10" s="372"/>
      <c r="LYD10" s="372"/>
      <c r="LYE10" s="372"/>
      <c r="LYF10" s="372"/>
      <c r="LYG10" s="372"/>
      <c r="LYH10" s="372"/>
      <c r="LYI10" s="372"/>
      <c r="LYJ10" s="372"/>
      <c r="LYK10" s="372"/>
      <c r="LYL10" s="372"/>
      <c r="LYM10" s="372"/>
      <c r="LYN10" s="372"/>
      <c r="LYO10" s="372"/>
      <c r="LYP10" s="372"/>
      <c r="LYQ10" s="372"/>
      <c r="LYR10" s="372"/>
      <c r="LYS10" s="372"/>
      <c r="LYT10" s="372"/>
      <c r="LYU10" s="372"/>
      <c r="LYV10" s="372"/>
      <c r="LYW10" s="372"/>
      <c r="LYX10" s="372"/>
      <c r="LYY10" s="372"/>
      <c r="LYZ10" s="372"/>
      <c r="LZA10" s="372"/>
      <c r="LZB10" s="372"/>
      <c r="LZC10" s="372"/>
      <c r="LZD10" s="372"/>
      <c r="LZE10" s="372"/>
      <c r="LZF10" s="372"/>
      <c r="LZG10" s="372"/>
      <c r="LZH10" s="372"/>
      <c r="LZI10" s="372"/>
      <c r="LZJ10" s="372"/>
      <c r="LZK10" s="372"/>
      <c r="LZL10" s="372"/>
      <c r="LZM10" s="372"/>
      <c r="LZN10" s="372"/>
      <c r="LZO10" s="372"/>
      <c r="LZP10" s="372"/>
      <c r="LZQ10" s="372"/>
      <c r="LZR10" s="372"/>
      <c r="LZS10" s="372"/>
      <c r="LZT10" s="372"/>
      <c r="LZU10" s="372"/>
      <c r="LZV10" s="372"/>
      <c r="LZW10" s="372"/>
      <c r="LZX10" s="372"/>
      <c r="LZY10" s="372"/>
      <c r="LZZ10" s="372"/>
      <c r="MAA10" s="372"/>
      <c r="MAB10" s="372"/>
      <c r="MAC10" s="372"/>
      <c r="MAD10" s="372"/>
      <c r="MAE10" s="372"/>
      <c r="MAF10" s="372"/>
      <c r="MAG10" s="372"/>
      <c r="MAH10" s="372"/>
      <c r="MAI10" s="372"/>
      <c r="MAJ10" s="372"/>
      <c r="MAK10" s="372"/>
      <c r="MAL10" s="372"/>
      <c r="MAM10" s="372"/>
      <c r="MAN10" s="372"/>
      <c r="MAO10" s="372"/>
      <c r="MAP10" s="372"/>
      <c r="MAQ10" s="372"/>
      <c r="MAR10" s="372"/>
      <c r="MAS10" s="372"/>
      <c r="MAT10" s="372"/>
      <c r="MAU10" s="372"/>
      <c r="MAV10" s="372"/>
      <c r="MAW10" s="372"/>
      <c r="MAX10" s="372"/>
      <c r="MAY10" s="372"/>
      <c r="MAZ10" s="372"/>
      <c r="MBA10" s="372"/>
      <c r="MBB10" s="372"/>
      <c r="MBC10" s="372"/>
      <c r="MBD10" s="372"/>
      <c r="MBE10" s="372"/>
      <c r="MBF10" s="372"/>
      <c r="MBG10" s="372"/>
      <c r="MBH10" s="372"/>
      <c r="MBI10" s="372"/>
      <c r="MBJ10" s="372"/>
      <c r="MBK10" s="372"/>
      <c r="MBL10" s="372"/>
      <c r="MBM10" s="372"/>
      <c r="MBN10" s="372"/>
      <c r="MBO10" s="372"/>
      <c r="MBP10" s="372"/>
      <c r="MBQ10" s="372"/>
      <c r="MBR10" s="372"/>
      <c r="MBS10" s="372"/>
      <c r="MBT10" s="372"/>
      <c r="MBU10" s="372"/>
      <c r="MBV10" s="372"/>
      <c r="MBW10" s="372"/>
      <c r="MBX10" s="372"/>
      <c r="MBY10" s="372"/>
      <c r="MBZ10" s="372"/>
      <c r="MCA10" s="372"/>
      <c r="MCB10" s="372"/>
      <c r="MCC10" s="372"/>
      <c r="MCD10" s="372"/>
      <c r="MCE10" s="372"/>
      <c r="MCF10" s="372"/>
      <c r="MCG10" s="372"/>
      <c r="MCH10" s="372"/>
      <c r="MCI10" s="372"/>
      <c r="MCJ10" s="372"/>
      <c r="MCK10" s="372"/>
      <c r="MCL10" s="372"/>
      <c r="MCM10" s="372"/>
      <c r="MCN10" s="372"/>
      <c r="MCO10" s="372"/>
      <c r="MCP10" s="372"/>
      <c r="MCQ10" s="372"/>
      <c r="MCR10" s="372"/>
      <c r="MCS10" s="372"/>
      <c r="MCT10" s="372"/>
      <c r="MCU10" s="372"/>
      <c r="MCV10" s="372"/>
      <c r="MCW10" s="372"/>
      <c r="MCX10" s="372"/>
      <c r="MCY10" s="372"/>
      <c r="MCZ10" s="372"/>
      <c r="MDA10" s="372"/>
      <c r="MDB10" s="372"/>
      <c r="MDC10" s="372"/>
      <c r="MDD10" s="372"/>
      <c r="MDE10" s="372"/>
      <c r="MDF10" s="372"/>
      <c r="MDG10" s="372"/>
      <c r="MDH10" s="372"/>
      <c r="MDI10" s="372"/>
      <c r="MDJ10" s="372"/>
      <c r="MDK10" s="372"/>
      <c r="MDL10" s="372"/>
      <c r="MDM10" s="372"/>
      <c r="MDN10" s="372"/>
      <c r="MDO10" s="372"/>
      <c r="MDP10" s="372"/>
      <c r="MDQ10" s="372"/>
      <c r="MDR10" s="372"/>
      <c r="MDS10" s="372"/>
      <c r="MDT10" s="372"/>
      <c r="MDU10" s="372"/>
      <c r="MDV10" s="372"/>
      <c r="MDW10" s="372"/>
      <c r="MDX10" s="372"/>
      <c r="MDY10" s="372"/>
      <c r="MDZ10" s="372"/>
      <c r="MEA10" s="372"/>
      <c r="MEB10" s="372"/>
      <c r="MEC10" s="372"/>
      <c r="MED10" s="372"/>
      <c r="MEE10" s="372"/>
      <c r="MEF10" s="372"/>
      <c r="MEG10" s="372"/>
      <c r="MEH10" s="372"/>
      <c r="MEI10" s="372"/>
      <c r="MEJ10" s="372"/>
      <c r="MEK10" s="372"/>
      <c r="MEL10" s="372"/>
      <c r="MEM10" s="372"/>
      <c r="MEN10" s="372"/>
      <c r="MEO10" s="372"/>
      <c r="MEP10" s="372"/>
      <c r="MEQ10" s="372"/>
      <c r="MER10" s="372"/>
      <c r="MES10" s="372"/>
      <c r="MET10" s="372"/>
      <c r="MEU10" s="372"/>
      <c r="MEV10" s="372"/>
      <c r="MEW10" s="372"/>
      <c r="MEX10" s="372"/>
      <c r="MEY10" s="372"/>
      <c r="MEZ10" s="372"/>
      <c r="MFA10" s="372"/>
      <c r="MFB10" s="372"/>
      <c r="MFC10" s="372"/>
      <c r="MFD10" s="372"/>
      <c r="MFE10" s="372"/>
      <c r="MFF10" s="372"/>
      <c r="MFG10" s="372"/>
      <c r="MFH10" s="372"/>
      <c r="MFI10" s="372"/>
      <c r="MFJ10" s="372"/>
      <c r="MFK10" s="372"/>
      <c r="MFL10" s="372"/>
      <c r="MFM10" s="372"/>
      <c r="MFN10" s="372"/>
      <c r="MFO10" s="372"/>
      <c r="MFP10" s="372"/>
      <c r="MFQ10" s="372"/>
      <c r="MFR10" s="372"/>
      <c r="MFS10" s="372"/>
      <c r="MFT10" s="372"/>
      <c r="MFU10" s="372"/>
      <c r="MFV10" s="372"/>
      <c r="MFW10" s="372"/>
      <c r="MFX10" s="372"/>
      <c r="MFY10" s="372"/>
      <c r="MFZ10" s="372"/>
      <c r="MGA10" s="372"/>
      <c r="MGB10" s="372"/>
      <c r="MGC10" s="372"/>
      <c r="MGD10" s="372"/>
      <c r="MGE10" s="372"/>
      <c r="MGF10" s="372"/>
      <c r="MGG10" s="372"/>
      <c r="MGH10" s="372"/>
      <c r="MGI10" s="372"/>
      <c r="MGJ10" s="372"/>
      <c r="MGK10" s="372"/>
      <c r="MGL10" s="372"/>
      <c r="MGM10" s="372"/>
      <c r="MGN10" s="372"/>
      <c r="MGO10" s="372"/>
      <c r="MGP10" s="372"/>
      <c r="MGQ10" s="372"/>
      <c r="MGR10" s="372"/>
      <c r="MGS10" s="372"/>
      <c r="MGT10" s="372"/>
      <c r="MGU10" s="372"/>
      <c r="MGV10" s="372"/>
      <c r="MGW10" s="372"/>
      <c r="MGX10" s="372"/>
      <c r="MGY10" s="372"/>
      <c r="MGZ10" s="372"/>
      <c r="MHA10" s="372"/>
      <c r="MHB10" s="372"/>
      <c r="MHC10" s="372"/>
      <c r="MHD10" s="372"/>
      <c r="MHE10" s="372"/>
      <c r="MHF10" s="372"/>
      <c r="MHG10" s="372"/>
      <c r="MHH10" s="372"/>
      <c r="MHI10" s="372"/>
      <c r="MHJ10" s="372"/>
      <c r="MHK10" s="372"/>
      <c r="MHL10" s="372"/>
      <c r="MHM10" s="372"/>
      <c r="MHN10" s="372"/>
      <c r="MHO10" s="372"/>
      <c r="MHP10" s="372"/>
      <c r="MHQ10" s="372"/>
      <c r="MHR10" s="372"/>
      <c r="MHS10" s="372"/>
      <c r="MHT10" s="372"/>
      <c r="MHU10" s="372"/>
      <c r="MHV10" s="372"/>
      <c r="MHW10" s="372"/>
      <c r="MHX10" s="372"/>
      <c r="MHY10" s="372"/>
      <c r="MHZ10" s="372"/>
      <c r="MIA10" s="372"/>
      <c r="MIB10" s="372"/>
      <c r="MIC10" s="372"/>
      <c r="MID10" s="372"/>
      <c r="MIE10" s="372"/>
      <c r="MIF10" s="372"/>
      <c r="MIG10" s="372"/>
      <c r="MIH10" s="372"/>
      <c r="MII10" s="372"/>
      <c r="MIJ10" s="372"/>
      <c r="MIK10" s="372"/>
      <c r="MIL10" s="372"/>
      <c r="MIM10" s="372"/>
      <c r="MIN10" s="372"/>
      <c r="MIO10" s="372"/>
      <c r="MIP10" s="372"/>
      <c r="MIQ10" s="372"/>
      <c r="MIR10" s="372"/>
      <c r="MIS10" s="372"/>
      <c r="MIT10" s="372"/>
      <c r="MIU10" s="372"/>
      <c r="MIV10" s="372"/>
      <c r="MIW10" s="372"/>
      <c r="MIX10" s="372"/>
      <c r="MIY10" s="372"/>
      <c r="MIZ10" s="372"/>
      <c r="MJA10" s="372"/>
      <c r="MJB10" s="372"/>
      <c r="MJC10" s="372"/>
      <c r="MJD10" s="372"/>
      <c r="MJE10" s="372"/>
      <c r="MJF10" s="372"/>
      <c r="MJG10" s="372"/>
      <c r="MJH10" s="372"/>
      <c r="MJI10" s="372"/>
      <c r="MJJ10" s="372"/>
      <c r="MJK10" s="372"/>
      <c r="MJL10" s="372"/>
      <c r="MJM10" s="372"/>
      <c r="MJN10" s="372"/>
      <c r="MJO10" s="372"/>
      <c r="MJP10" s="372"/>
      <c r="MJQ10" s="372"/>
      <c r="MJR10" s="372"/>
      <c r="MJS10" s="372"/>
      <c r="MJT10" s="372"/>
      <c r="MJU10" s="372"/>
      <c r="MJV10" s="372"/>
      <c r="MJW10" s="372"/>
      <c r="MJX10" s="372"/>
      <c r="MJY10" s="372"/>
      <c r="MJZ10" s="372"/>
      <c r="MKA10" s="372"/>
      <c r="MKB10" s="372"/>
      <c r="MKC10" s="372"/>
      <c r="MKD10" s="372"/>
      <c r="MKE10" s="372"/>
      <c r="MKF10" s="372"/>
      <c r="MKG10" s="372"/>
      <c r="MKH10" s="372"/>
      <c r="MKI10" s="372"/>
      <c r="MKJ10" s="372"/>
      <c r="MKK10" s="372"/>
      <c r="MKL10" s="372"/>
      <c r="MKM10" s="372"/>
      <c r="MKN10" s="372"/>
      <c r="MKO10" s="372"/>
      <c r="MKP10" s="372"/>
      <c r="MKQ10" s="372"/>
      <c r="MKR10" s="372"/>
      <c r="MKS10" s="372"/>
      <c r="MKT10" s="372"/>
      <c r="MKU10" s="372"/>
      <c r="MKV10" s="372"/>
      <c r="MKW10" s="372"/>
      <c r="MKX10" s="372"/>
      <c r="MKY10" s="372"/>
      <c r="MKZ10" s="372"/>
      <c r="MLA10" s="372"/>
      <c r="MLB10" s="372"/>
      <c r="MLC10" s="372"/>
      <c r="MLD10" s="372"/>
      <c r="MLE10" s="372"/>
      <c r="MLF10" s="372"/>
      <c r="MLG10" s="372"/>
      <c r="MLH10" s="372"/>
      <c r="MLI10" s="372"/>
      <c r="MLJ10" s="372"/>
      <c r="MLK10" s="372"/>
      <c r="MLL10" s="372"/>
      <c r="MLM10" s="372"/>
      <c r="MLN10" s="372"/>
      <c r="MLO10" s="372"/>
      <c r="MLP10" s="372"/>
      <c r="MLQ10" s="372"/>
      <c r="MLR10" s="372"/>
      <c r="MLS10" s="372"/>
      <c r="MLT10" s="372"/>
      <c r="MLU10" s="372"/>
      <c r="MLV10" s="372"/>
      <c r="MLW10" s="372"/>
      <c r="MLX10" s="372"/>
      <c r="MLY10" s="372"/>
      <c r="MLZ10" s="372"/>
      <c r="MMA10" s="372"/>
      <c r="MMB10" s="372"/>
      <c r="MMC10" s="372"/>
      <c r="MMD10" s="372"/>
      <c r="MME10" s="372"/>
      <c r="MMF10" s="372"/>
      <c r="MMG10" s="372"/>
      <c r="MMH10" s="372"/>
      <c r="MMI10" s="372"/>
      <c r="MMJ10" s="372"/>
      <c r="MMK10" s="372"/>
      <c r="MML10" s="372"/>
      <c r="MMM10" s="372"/>
      <c r="MMN10" s="372"/>
      <c r="MMO10" s="372"/>
      <c r="MMP10" s="372"/>
      <c r="MMQ10" s="372"/>
      <c r="MMR10" s="372"/>
      <c r="MMS10" s="372"/>
      <c r="MMT10" s="372"/>
      <c r="MMU10" s="372"/>
      <c r="MMV10" s="372"/>
      <c r="MMW10" s="372"/>
      <c r="MMX10" s="372"/>
      <c r="MMY10" s="372"/>
      <c r="MMZ10" s="372"/>
      <c r="MNA10" s="372"/>
      <c r="MNB10" s="372"/>
      <c r="MNC10" s="372"/>
      <c r="MND10" s="372"/>
      <c r="MNE10" s="372"/>
      <c r="MNF10" s="372"/>
      <c r="MNG10" s="372"/>
      <c r="MNH10" s="372"/>
      <c r="MNI10" s="372"/>
      <c r="MNJ10" s="372"/>
      <c r="MNK10" s="372"/>
      <c r="MNL10" s="372"/>
      <c r="MNM10" s="372"/>
      <c r="MNN10" s="372"/>
      <c r="MNO10" s="372"/>
      <c r="MNP10" s="372"/>
      <c r="MNQ10" s="372"/>
      <c r="MNR10" s="372"/>
      <c r="MNS10" s="372"/>
      <c r="MNT10" s="372"/>
      <c r="MNU10" s="372"/>
      <c r="MNV10" s="372"/>
      <c r="MNW10" s="372"/>
      <c r="MNX10" s="372"/>
      <c r="MNY10" s="372"/>
      <c r="MNZ10" s="372"/>
      <c r="MOA10" s="372"/>
      <c r="MOB10" s="372"/>
      <c r="MOC10" s="372"/>
      <c r="MOD10" s="372"/>
      <c r="MOE10" s="372"/>
      <c r="MOF10" s="372"/>
      <c r="MOG10" s="372"/>
      <c r="MOH10" s="372"/>
      <c r="MOI10" s="372"/>
      <c r="MOJ10" s="372"/>
      <c r="MOK10" s="372"/>
      <c r="MOL10" s="372"/>
      <c r="MOM10" s="372"/>
      <c r="MON10" s="372"/>
      <c r="MOO10" s="372"/>
      <c r="MOP10" s="372"/>
      <c r="MOQ10" s="372"/>
      <c r="MOR10" s="372"/>
      <c r="MOS10" s="372"/>
      <c r="MOT10" s="372"/>
      <c r="MOU10" s="372"/>
      <c r="MOV10" s="372"/>
      <c r="MOW10" s="372"/>
      <c r="MOX10" s="372"/>
      <c r="MOY10" s="372"/>
      <c r="MOZ10" s="372"/>
      <c r="MPA10" s="372"/>
      <c r="MPB10" s="372"/>
      <c r="MPC10" s="372"/>
      <c r="MPD10" s="372"/>
      <c r="MPE10" s="372"/>
      <c r="MPF10" s="372"/>
      <c r="MPG10" s="372"/>
      <c r="MPH10" s="372"/>
      <c r="MPI10" s="372"/>
      <c r="MPJ10" s="372"/>
      <c r="MPK10" s="372"/>
      <c r="MPL10" s="372"/>
      <c r="MPM10" s="372"/>
      <c r="MPN10" s="372"/>
      <c r="MPO10" s="372"/>
      <c r="MPP10" s="372"/>
      <c r="MPQ10" s="372"/>
      <c r="MPR10" s="372"/>
      <c r="MPS10" s="372"/>
      <c r="MPT10" s="372"/>
      <c r="MPU10" s="372"/>
      <c r="MPV10" s="372"/>
      <c r="MPW10" s="372"/>
      <c r="MPX10" s="372"/>
      <c r="MPY10" s="372"/>
      <c r="MPZ10" s="372"/>
      <c r="MQA10" s="372"/>
      <c r="MQB10" s="372"/>
      <c r="MQC10" s="372"/>
      <c r="MQD10" s="372"/>
      <c r="MQE10" s="372"/>
      <c r="MQF10" s="372"/>
      <c r="MQG10" s="372"/>
      <c r="MQH10" s="372"/>
      <c r="MQI10" s="372"/>
      <c r="MQJ10" s="372"/>
      <c r="MQK10" s="372"/>
      <c r="MQL10" s="372"/>
      <c r="MQM10" s="372"/>
      <c r="MQN10" s="372"/>
      <c r="MQO10" s="372"/>
      <c r="MQP10" s="372"/>
      <c r="MQQ10" s="372"/>
      <c r="MQR10" s="372"/>
      <c r="MQS10" s="372"/>
      <c r="MQT10" s="372"/>
      <c r="MQU10" s="372"/>
      <c r="MQV10" s="372"/>
      <c r="MQW10" s="372"/>
      <c r="MQX10" s="372"/>
      <c r="MQY10" s="372"/>
      <c r="MQZ10" s="372"/>
      <c r="MRA10" s="372"/>
      <c r="MRB10" s="372"/>
      <c r="MRC10" s="372"/>
      <c r="MRD10" s="372"/>
      <c r="MRE10" s="372"/>
      <c r="MRF10" s="372"/>
      <c r="MRG10" s="372"/>
      <c r="MRH10" s="372"/>
      <c r="MRI10" s="372"/>
      <c r="MRJ10" s="372"/>
      <c r="MRK10" s="372"/>
      <c r="MRL10" s="372"/>
      <c r="MRM10" s="372"/>
      <c r="MRN10" s="372"/>
      <c r="MRO10" s="372"/>
      <c r="MRP10" s="372"/>
      <c r="MRQ10" s="372"/>
      <c r="MRR10" s="372"/>
      <c r="MRS10" s="372"/>
      <c r="MRT10" s="372"/>
      <c r="MRU10" s="372"/>
      <c r="MRV10" s="372"/>
      <c r="MRW10" s="372"/>
      <c r="MRX10" s="372"/>
      <c r="MRY10" s="372"/>
      <c r="MRZ10" s="372"/>
      <c r="MSA10" s="372"/>
      <c r="MSB10" s="372"/>
      <c r="MSC10" s="372"/>
      <c r="MSD10" s="372"/>
      <c r="MSE10" s="372"/>
      <c r="MSF10" s="372"/>
      <c r="MSG10" s="372"/>
      <c r="MSH10" s="372"/>
      <c r="MSI10" s="372"/>
      <c r="MSJ10" s="372"/>
      <c r="MSK10" s="372"/>
      <c r="MSL10" s="372"/>
      <c r="MSM10" s="372"/>
      <c r="MSN10" s="372"/>
      <c r="MSO10" s="372"/>
      <c r="MSP10" s="372"/>
      <c r="MSQ10" s="372"/>
      <c r="MSR10" s="372"/>
      <c r="MSS10" s="372"/>
      <c r="MST10" s="372"/>
      <c r="MSU10" s="372"/>
      <c r="MSV10" s="372"/>
      <c r="MSW10" s="372"/>
      <c r="MSX10" s="372"/>
      <c r="MSY10" s="372"/>
      <c r="MSZ10" s="372"/>
      <c r="MTA10" s="372"/>
      <c r="MTB10" s="372"/>
      <c r="MTC10" s="372"/>
      <c r="MTD10" s="372"/>
      <c r="MTE10" s="372"/>
      <c r="MTF10" s="372"/>
      <c r="MTG10" s="372"/>
      <c r="MTH10" s="372"/>
      <c r="MTI10" s="372"/>
      <c r="MTJ10" s="372"/>
      <c r="MTK10" s="372"/>
      <c r="MTL10" s="372"/>
      <c r="MTM10" s="372"/>
      <c r="MTN10" s="372"/>
      <c r="MTO10" s="372"/>
      <c r="MTP10" s="372"/>
      <c r="MTQ10" s="372"/>
      <c r="MTR10" s="372"/>
      <c r="MTS10" s="372"/>
      <c r="MTT10" s="372"/>
      <c r="MTU10" s="372"/>
      <c r="MTV10" s="372"/>
      <c r="MTW10" s="372"/>
      <c r="MTX10" s="372"/>
      <c r="MTY10" s="372"/>
      <c r="MTZ10" s="372"/>
      <c r="MUA10" s="372"/>
      <c r="MUB10" s="372"/>
      <c r="MUC10" s="372"/>
      <c r="MUD10" s="372"/>
      <c r="MUE10" s="372"/>
      <c r="MUF10" s="372"/>
      <c r="MUG10" s="372"/>
      <c r="MUH10" s="372"/>
      <c r="MUI10" s="372"/>
      <c r="MUJ10" s="372"/>
      <c r="MUK10" s="372"/>
      <c r="MUL10" s="372"/>
      <c r="MUM10" s="372"/>
      <c r="MUN10" s="372"/>
      <c r="MUO10" s="372"/>
      <c r="MUP10" s="372"/>
      <c r="MUQ10" s="372"/>
      <c r="MUR10" s="372"/>
      <c r="MUS10" s="372"/>
      <c r="MUT10" s="372"/>
      <c r="MUU10" s="372"/>
      <c r="MUV10" s="372"/>
      <c r="MUW10" s="372"/>
      <c r="MUX10" s="372"/>
      <c r="MUY10" s="372"/>
      <c r="MUZ10" s="372"/>
      <c r="MVA10" s="372"/>
      <c r="MVB10" s="372"/>
      <c r="MVC10" s="372"/>
      <c r="MVD10" s="372"/>
      <c r="MVE10" s="372"/>
      <c r="MVF10" s="372"/>
      <c r="MVG10" s="372"/>
      <c r="MVH10" s="372"/>
      <c r="MVI10" s="372"/>
      <c r="MVJ10" s="372"/>
      <c r="MVK10" s="372"/>
      <c r="MVL10" s="372"/>
      <c r="MVM10" s="372"/>
      <c r="MVN10" s="372"/>
      <c r="MVO10" s="372"/>
      <c r="MVP10" s="372"/>
      <c r="MVQ10" s="372"/>
      <c r="MVR10" s="372"/>
      <c r="MVS10" s="372"/>
      <c r="MVT10" s="372"/>
      <c r="MVU10" s="372"/>
      <c r="MVV10" s="372"/>
      <c r="MVW10" s="372"/>
      <c r="MVX10" s="372"/>
      <c r="MVY10" s="372"/>
      <c r="MVZ10" s="372"/>
      <c r="MWA10" s="372"/>
      <c r="MWB10" s="372"/>
      <c r="MWC10" s="372"/>
      <c r="MWD10" s="372"/>
      <c r="MWE10" s="372"/>
      <c r="MWF10" s="372"/>
      <c r="MWG10" s="372"/>
      <c r="MWH10" s="372"/>
      <c r="MWI10" s="372"/>
      <c r="MWJ10" s="372"/>
      <c r="MWK10" s="372"/>
      <c r="MWL10" s="372"/>
      <c r="MWM10" s="372"/>
      <c r="MWN10" s="372"/>
      <c r="MWO10" s="372"/>
      <c r="MWP10" s="372"/>
      <c r="MWQ10" s="372"/>
      <c r="MWR10" s="372"/>
      <c r="MWS10" s="372"/>
      <c r="MWT10" s="372"/>
      <c r="MWU10" s="372"/>
      <c r="MWV10" s="372"/>
      <c r="MWW10" s="372"/>
      <c r="MWX10" s="372"/>
      <c r="MWY10" s="372"/>
      <c r="MWZ10" s="372"/>
      <c r="MXA10" s="372"/>
      <c r="MXB10" s="372"/>
      <c r="MXC10" s="372"/>
      <c r="MXD10" s="372"/>
      <c r="MXE10" s="372"/>
      <c r="MXF10" s="372"/>
      <c r="MXG10" s="372"/>
      <c r="MXH10" s="372"/>
      <c r="MXI10" s="372"/>
      <c r="MXJ10" s="372"/>
      <c r="MXK10" s="372"/>
      <c r="MXL10" s="372"/>
      <c r="MXM10" s="372"/>
      <c r="MXN10" s="372"/>
      <c r="MXO10" s="372"/>
      <c r="MXP10" s="372"/>
      <c r="MXQ10" s="372"/>
      <c r="MXR10" s="372"/>
      <c r="MXS10" s="372"/>
      <c r="MXT10" s="372"/>
      <c r="MXU10" s="372"/>
      <c r="MXV10" s="372"/>
      <c r="MXW10" s="372"/>
      <c r="MXX10" s="372"/>
      <c r="MXY10" s="372"/>
      <c r="MXZ10" s="372"/>
      <c r="MYA10" s="372"/>
      <c r="MYB10" s="372"/>
      <c r="MYC10" s="372"/>
      <c r="MYD10" s="372"/>
      <c r="MYE10" s="372"/>
      <c r="MYF10" s="372"/>
      <c r="MYG10" s="372"/>
      <c r="MYH10" s="372"/>
      <c r="MYI10" s="372"/>
      <c r="MYJ10" s="372"/>
      <c r="MYK10" s="372"/>
      <c r="MYL10" s="372"/>
      <c r="MYM10" s="372"/>
      <c r="MYN10" s="372"/>
      <c r="MYO10" s="372"/>
      <c r="MYP10" s="372"/>
      <c r="MYQ10" s="372"/>
      <c r="MYR10" s="372"/>
      <c r="MYS10" s="372"/>
      <c r="MYT10" s="372"/>
      <c r="MYU10" s="372"/>
      <c r="MYV10" s="372"/>
      <c r="MYW10" s="372"/>
      <c r="MYX10" s="372"/>
      <c r="MYY10" s="372"/>
      <c r="MYZ10" s="372"/>
      <c r="MZA10" s="372"/>
      <c r="MZB10" s="372"/>
      <c r="MZC10" s="372"/>
      <c r="MZD10" s="372"/>
      <c r="MZE10" s="372"/>
      <c r="MZF10" s="372"/>
      <c r="MZG10" s="372"/>
      <c r="MZH10" s="372"/>
      <c r="MZI10" s="372"/>
      <c r="MZJ10" s="372"/>
      <c r="MZK10" s="372"/>
      <c r="MZL10" s="372"/>
      <c r="MZM10" s="372"/>
      <c r="MZN10" s="372"/>
      <c r="MZO10" s="372"/>
      <c r="MZP10" s="372"/>
      <c r="MZQ10" s="372"/>
      <c r="MZR10" s="372"/>
      <c r="MZS10" s="372"/>
      <c r="MZT10" s="372"/>
      <c r="MZU10" s="372"/>
      <c r="MZV10" s="372"/>
      <c r="MZW10" s="372"/>
      <c r="MZX10" s="372"/>
      <c r="MZY10" s="372"/>
      <c r="MZZ10" s="372"/>
      <c r="NAA10" s="372"/>
      <c r="NAB10" s="372"/>
      <c r="NAC10" s="372"/>
      <c r="NAD10" s="372"/>
      <c r="NAE10" s="372"/>
      <c r="NAF10" s="372"/>
      <c r="NAG10" s="372"/>
      <c r="NAH10" s="372"/>
      <c r="NAI10" s="372"/>
      <c r="NAJ10" s="372"/>
      <c r="NAK10" s="372"/>
      <c r="NAL10" s="372"/>
      <c r="NAM10" s="372"/>
      <c r="NAN10" s="372"/>
      <c r="NAO10" s="372"/>
      <c r="NAP10" s="372"/>
      <c r="NAQ10" s="372"/>
      <c r="NAR10" s="372"/>
      <c r="NAS10" s="372"/>
      <c r="NAT10" s="372"/>
      <c r="NAU10" s="372"/>
      <c r="NAV10" s="372"/>
      <c r="NAW10" s="372"/>
      <c r="NAX10" s="372"/>
      <c r="NAY10" s="372"/>
      <c r="NAZ10" s="372"/>
      <c r="NBA10" s="372"/>
      <c r="NBB10" s="372"/>
      <c r="NBC10" s="372"/>
      <c r="NBD10" s="372"/>
      <c r="NBE10" s="372"/>
      <c r="NBF10" s="372"/>
      <c r="NBG10" s="372"/>
      <c r="NBH10" s="372"/>
      <c r="NBI10" s="372"/>
      <c r="NBJ10" s="372"/>
      <c r="NBK10" s="372"/>
      <c r="NBL10" s="372"/>
      <c r="NBM10" s="372"/>
      <c r="NBN10" s="372"/>
      <c r="NBO10" s="372"/>
      <c r="NBP10" s="372"/>
      <c r="NBQ10" s="372"/>
      <c r="NBR10" s="372"/>
      <c r="NBS10" s="372"/>
      <c r="NBT10" s="372"/>
      <c r="NBU10" s="372"/>
      <c r="NBV10" s="372"/>
      <c r="NBW10" s="372"/>
      <c r="NBX10" s="372"/>
      <c r="NBY10" s="372"/>
      <c r="NBZ10" s="372"/>
      <c r="NCA10" s="372"/>
      <c r="NCB10" s="372"/>
      <c r="NCC10" s="372"/>
      <c r="NCD10" s="372"/>
      <c r="NCE10" s="372"/>
      <c r="NCF10" s="372"/>
      <c r="NCG10" s="372"/>
      <c r="NCH10" s="372"/>
      <c r="NCI10" s="372"/>
      <c r="NCJ10" s="372"/>
      <c r="NCK10" s="372"/>
      <c r="NCL10" s="372"/>
      <c r="NCM10" s="372"/>
      <c r="NCN10" s="372"/>
      <c r="NCO10" s="372"/>
      <c r="NCP10" s="372"/>
      <c r="NCQ10" s="372"/>
      <c r="NCR10" s="372"/>
      <c r="NCS10" s="372"/>
      <c r="NCT10" s="372"/>
      <c r="NCU10" s="372"/>
      <c r="NCV10" s="372"/>
      <c r="NCW10" s="372"/>
      <c r="NCX10" s="372"/>
      <c r="NCY10" s="372"/>
      <c r="NCZ10" s="372"/>
      <c r="NDA10" s="372"/>
      <c r="NDB10" s="372"/>
      <c r="NDC10" s="372"/>
      <c r="NDD10" s="372"/>
      <c r="NDE10" s="372"/>
      <c r="NDF10" s="372"/>
      <c r="NDG10" s="372"/>
      <c r="NDH10" s="372"/>
      <c r="NDI10" s="372"/>
      <c r="NDJ10" s="372"/>
      <c r="NDK10" s="372"/>
      <c r="NDL10" s="372"/>
      <c r="NDM10" s="372"/>
      <c r="NDN10" s="372"/>
      <c r="NDO10" s="372"/>
      <c r="NDP10" s="372"/>
      <c r="NDQ10" s="372"/>
      <c r="NDR10" s="372"/>
      <c r="NDS10" s="372"/>
      <c r="NDT10" s="372"/>
      <c r="NDU10" s="372"/>
      <c r="NDV10" s="372"/>
      <c r="NDW10" s="372"/>
      <c r="NDX10" s="372"/>
      <c r="NDY10" s="372"/>
      <c r="NDZ10" s="372"/>
      <c r="NEA10" s="372"/>
      <c r="NEB10" s="372"/>
      <c r="NEC10" s="372"/>
      <c r="NED10" s="372"/>
      <c r="NEE10" s="372"/>
      <c r="NEF10" s="372"/>
      <c r="NEG10" s="372"/>
      <c r="NEH10" s="372"/>
      <c r="NEI10" s="372"/>
      <c r="NEJ10" s="372"/>
      <c r="NEK10" s="372"/>
      <c r="NEL10" s="372"/>
      <c r="NEM10" s="372"/>
      <c r="NEN10" s="372"/>
      <c r="NEO10" s="372"/>
      <c r="NEP10" s="372"/>
      <c r="NEQ10" s="372"/>
      <c r="NER10" s="372"/>
      <c r="NES10" s="372"/>
      <c r="NET10" s="372"/>
      <c r="NEU10" s="372"/>
      <c r="NEV10" s="372"/>
      <c r="NEW10" s="372"/>
      <c r="NEX10" s="372"/>
      <c r="NEY10" s="372"/>
      <c r="NEZ10" s="372"/>
      <c r="NFA10" s="372"/>
      <c r="NFB10" s="372"/>
      <c r="NFC10" s="372"/>
      <c r="NFD10" s="372"/>
      <c r="NFE10" s="372"/>
      <c r="NFF10" s="372"/>
      <c r="NFG10" s="372"/>
      <c r="NFH10" s="372"/>
      <c r="NFI10" s="372"/>
      <c r="NFJ10" s="372"/>
      <c r="NFK10" s="372"/>
      <c r="NFL10" s="372"/>
      <c r="NFM10" s="372"/>
      <c r="NFN10" s="372"/>
      <c r="NFO10" s="372"/>
      <c r="NFP10" s="372"/>
      <c r="NFQ10" s="372"/>
      <c r="NFR10" s="372"/>
      <c r="NFS10" s="372"/>
      <c r="NFT10" s="372"/>
      <c r="NFU10" s="372"/>
      <c r="NFV10" s="372"/>
      <c r="NFW10" s="372"/>
      <c r="NFX10" s="372"/>
      <c r="NFY10" s="372"/>
      <c r="NFZ10" s="372"/>
      <c r="NGA10" s="372"/>
      <c r="NGB10" s="372"/>
      <c r="NGC10" s="372"/>
      <c r="NGD10" s="372"/>
      <c r="NGE10" s="372"/>
      <c r="NGF10" s="372"/>
      <c r="NGG10" s="372"/>
      <c r="NGH10" s="372"/>
      <c r="NGI10" s="372"/>
      <c r="NGJ10" s="372"/>
      <c r="NGK10" s="372"/>
      <c r="NGL10" s="372"/>
      <c r="NGM10" s="372"/>
      <c r="NGN10" s="372"/>
      <c r="NGO10" s="372"/>
      <c r="NGP10" s="372"/>
      <c r="NGQ10" s="372"/>
      <c r="NGR10" s="372"/>
      <c r="NGS10" s="372"/>
      <c r="NGT10" s="372"/>
      <c r="NGU10" s="372"/>
      <c r="NGV10" s="372"/>
      <c r="NGW10" s="372"/>
      <c r="NGX10" s="372"/>
      <c r="NGY10" s="372"/>
      <c r="NGZ10" s="372"/>
      <c r="NHA10" s="372"/>
      <c r="NHB10" s="372"/>
      <c r="NHC10" s="372"/>
      <c r="NHD10" s="372"/>
      <c r="NHE10" s="372"/>
      <c r="NHF10" s="372"/>
      <c r="NHG10" s="372"/>
      <c r="NHH10" s="372"/>
      <c r="NHI10" s="372"/>
      <c r="NHJ10" s="372"/>
      <c r="NHK10" s="372"/>
      <c r="NHL10" s="372"/>
      <c r="NHM10" s="372"/>
      <c r="NHN10" s="372"/>
      <c r="NHO10" s="372"/>
      <c r="NHP10" s="372"/>
      <c r="NHQ10" s="372"/>
      <c r="NHR10" s="372"/>
      <c r="NHS10" s="372"/>
      <c r="NHT10" s="372"/>
      <c r="NHU10" s="372"/>
      <c r="NHV10" s="372"/>
      <c r="NHW10" s="372"/>
      <c r="NHX10" s="372"/>
      <c r="NHY10" s="372"/>
      <c r="NHZ10" s="372"/>
      <c r="NIA10" s="372"/>
      <c r="NIB10" s="372"/>
      <c r="NIC10" s="372"/>
      <c r="NID10" s="372"/>
      <c r="NIE10" s="372"/>
      <c r="NIF10" s="372"/>
      <c r="NIG10" s="372"/>
      <c r="NIH10" s="372"/>
      <c r="NII10" s="372"/>
      <c r="NIJ10" s="372"/>
      <c r="NIK10" s="372"/>
      <c r="NIL10" s="372"/>
      <c r="NIM10" s="372"/>
      <c r="NIN10" s="372"/>
      <c r="NIO10" s="372"/>
      <c r="NIP10" s="372"/>
      <c r="NIQ10" s="372"/>
      <c r="NIR10" s="372"/>
      <c r="NIS10" s="372"/>
      <c r="NIT10" s="372"/>
      <c r="NIU10" s="372"/>
      <c r="NIV10" s="372"/>
      <c r="NIW10" s="372"/>
      <c r="NIX10" s="372"/>
      <c r="NIY10" s="372"/>
      <c r="NIZ10" s="372"/>
      <c r="NJA10" s="372"/>
      <c r="NJB10" s="372"/>
      <c r="NJC10" s="372"/>
      <c r="NJD10" s="372"/>
      <c r="NJE10" s="372"/>
      <c r="NJF10" s="372"/>
      <c r="NJG10" s="372"/>
      <c r="NJH10" s="372"/>
      <c r="NJI10" s="372"/>
      <c r="NJJ10" s="372"/>
      <c r="NJK10" s="372"/>
      <c r="NJL10" s="372"/>
      <c r="NJM10" s="372"/>
      <c r="NJN10" s="372"/>
      <c r="NJO10" s="372"/>
      <c r="NJP10" s="372"/>
      <c r="NJQ10" s="372"/>
      <c r="NJR10" s="372"/>
      <c r="NJS10" s="372"/>
      <c r="NJT10" s="372"/>
      <c r="NJU10" s="372"/>
      <c r="NJV10" s="372"/>
      <c r="NJW10" s="372"/>
      <c r="NJX10" s="372"/>
      <c r="NJY10" s="372"/>
      <c r="NJZ10" s="372"/>
      <c r="NKA10" s="372"/>
      <c r="NKB10" s="372"/>
      <c r="NKC10" s="372"/>
      <c r="NKD10" s="372"/>
      <c r="NKE10" s="372"/>
      <c r="NKF10" s="372"/>
      <c r="NKG10" s="372"/>
      <c r="NKH10" s="372"/>
      <c r="NKI10" s="372"/>
      <c r="NKJ10" s="372"/>
      <c r="NKK10" s="372"/>
      <c r="NKL10" s="372"/>
      <c r="NKM10" s="372"/>
      <c r="NKN10" s="372"/>
      <c r="NKO10" s="372"/>
      <c r="NKP10" s="372"/>
      <c r="NKQ10" s="372"/>
      <c r="NKR10" s="372"/>
      <c r="NKS10" s="372"/>
      <c r="NKT10" s="372"/>
      <c r="NKU10" s="372"/>
      <c r="NKV10" s="372"/>
      <c r="NKW10" s="372"/>
      <c r="NKX10" s="372"/>
      <c r="NKY10" s="372"/>
      <c r="NKZ10" s="372"/>
      <c r="NLA10" s="372"/>
      <c r="NLB10" s="372"/>
      <c r="NLC10" s="372"/>
      <c r="NLD10" s="372"/>
      <c r="NLE10" s="372"/>
      <c r="NLF10" s="372"/>
      <c r="NLG10" s="372"/>
      <c r="NLH10" s="372"/>
      <c r="NLI10" s="372"/>
      <c r="NLJ10" s="372"/>
      <c r="NLK10" s="372"/>
      <c r="NLL10" s="372"/>
      <c r="NLM10" s="372"/>
      <c r="NLN10" s="372"/>
      <c r="NLO10" s="372"/>
      <c r="NLP10" s="372"/>
      <c r="NLQ10" s="372"/>
      <c r="NLR10" s="372"/>
      <c r="NLS10" s="372"/>
      <c r="NLT10" s="372"/>
      <c r="NLU10" s="372"/>
      <c r="NLV10" s="372"/>
      <c r="NLW10" s="372"/>
      <c r="NLX10" s="372"/>
      <c r="NLY10" s="372"/>
      <c r="NLZ10" s="372"/>
      <c r="NMA10" s="372"/>
      <c r="NMB10" s="372"/>
      <c r="NMC10" s="372"/>
      <c r="NMD10" s="372"/>
      <c r="NME10" s="372"/>
      <c r="NMF10" s="372"/>
      <c r="NMG10" s="372"/>
      <c r="NMH10" s="372"/>
      <c r="NMI10" s="372"/>
      <c r="NMJ10" s="372"/>
      <c r="NMK10" s="372"/>
      <c r="NML10" s="372"/>
      <c r="NMM10" s="372"/>
      <c r="NMN10" s="372"/>
      <c r="NMO10" s="372"/>
      <c r="NMP10" s="372"/>
      <c r="NMQ10" s="372"/>
      <c r="NMR10" s="372"/>
      <c r="NMS10" s="372"/>
      <c r="NMT10" s="372"/>
      <c r="NMU10" s="372"/>
      <c r="NMV10" s="372"/>
      <c r="NMW10" s="372"/>
      <c r="NMX10" s="372"/>
      <c r="NMY10" s="372"/>
      <c r="NMZ10" s="372"/>
      <c r="NNA10" s="372"/>
      <c r="NNB10" s="372"/>
      <c r="NNC10" s="372"/>
      <c r="NND10" s="372"/>
      <c r="NNE10" s="372"/>
      <c r="NNF10" s="372"/>
      <c r="NNG10" s="372"/>
      <c r="NNH10" s="372"/>
      <c r="NNI10" s="372"/>
      <c r="NNJ10" s="372"/>
      <c r="NNK10" s="372"/>
      <c r="NNL10" s="372"/>
      <c r="NNM10" s="372"/>
      <c r="NNN10" s="372"/>
      <c r="NNO10" s="372"/>
      <c r="NNP10" s="372"/>
      <c r="NNQ10" s="372"/>
      <c r="NNR10" s="372"/>
      <c r="NNS10" s="372"/>
      <c r="NNT10" s="372"/>
      <c r="NNU10" s="372"/>
      <c r="NNV10" s="372"/>
      <c r="NNW10" s="372"/>
      <c r="NNX10" s="372"/>
      <c r="NNY10" s="372"/>
      <c r="NNZ10" s="372"/>
      <c r="NOA10" s="372"/>
      <c r="NOB10" s="372"/>
      <c r="NOC10" s="372"/>
      <c r="NOD10" s="372"/>
      <c r="NOE10" s="372"/>
      <c r="NOF10" s="372"/>
      <c r="NOG10" s="372"/>
      <c r="NOH10" s="372"/>
      <c r="NOI10" s="372"/>
      <c r="NOJ10" s="372"/>
      <c r="NOK10" s="372"/>
      <c r="NOL10" s="372"/>
      <c r="NOM10" s="372"/>
      <c r="NON10" s="372"/>
      <c r="NOO10" s="372"/>
      <c r="NOP10" s="372"/>
      <c r="NOQ10" s="372"/>
      <c r="NOR10" s="372"/>
      <c r="NOS10" s="372"/>
      <c r="NOT10" s="372"/>
      <c r="NOU10" s="372"/>
      <c r="NOV10" s="372"/>
      <c r="NOW10" s="372"/>
      <c r="NOX10" s="372"/>
      <c r="NOY10" s="372"/>
      <c r="NOZ10" s="372"/>
      <c r="NPA10" s="372"/>
      <c r="NPB10" s="372"/>
      <c r="NPC10" s="372"/>
      <c r="NPD10" s="372"/>
      <c r="NPE10" s="372"/>
      <c r="NPF10" s="372"/>
      <c r="NPG10" s="372"/>
      <c r="NPH10" s="372"/>
      <c r="NPI10" s="372"/>
      <c r="NPJ10" s="372"/>
      <c r="NPK10" s="372"/>
      <c r="NPL10" s="372"/>
      <c r="NPM10" s="372"/>
      <c r="NPN10" s="372"/>
      <c r="NPO10" s="372"/>
      <c r="NPP10" s="372"/>
      <c r="NPQ10" s="372"/>
      <c r="NPR10" s="372"/>
      <c r="NPS10" s="372"/>
      <c r="NPT10" s="372"/>
      <c r="NPU10" s="372"/>
      <c r="NPV10" s="372"/>
      <c r="NPW10" s="372"/>
      <c r="NPX10" s="372"/>
      <c r="NPY10" s="372"/>
      <c r="NPZ10" s="372"/>
      <c r="NQA10" s="372"/>
      <c r="NQB10" s="372"/>
      <c r="NQC10" s="372"/>
      <c r="NQD10" s="372"/>
      <c r="NQE10" s="372"/>
      <c r="NQF10" s="372"/>
      <c r="NQG10" s="372"/>
      <c r="NQH10" s="372"/>
      <c r="NQI10" s="372"/>
      <c r="NQJ10" s="372"/>
      <c r="NQK10" s="372"/>
      <c r="NQL10" s="372"/>
      <c r="NQM10" s="372"/>
      <c r="NQN10" s="372"/>
      <c r="NQO10" s="372"/>
      <c r="NQP10" s="372"/>
      <c r="NQQ10" s="372"/>
      <c r="NQR10" s="372"/>
      <c r="NQS10" s="372"/>
      <c r="NQT10" s="372"/>
      <c r="NQU10" s="372"/>
      <c r="NQV10" s="372"/>
      <c r="NQW10" s="372"/>
      <c r="NQX10" s="372"/>
      <c r="NQY10" s="372"/>
      <c r="NQZ10" s="372"/>
      <c r="NRA10" s="372"/>
      <c r="NRB10" s="372"/>
      <c r="NRC10" s="372"/>
      <c r="NRD10" s="372"/>
      <c r="NRE10" s="372"/>
      <c r="NRF10" s="372"/>
      <c r="NRG10" s="372"/>
      <c r="NRH10" s="372"/>
      <c r="NRI10" s="372"/>
      <c r="NRJ10" s="372"/>
      <c r="NRK10" s="372"/>
      <c r="NRL10" s="372"/>
      <c r="NRM10" s="372"/>
      <c r="NRN10" s="372"/>
      <c r="NRO10" s="372"/>
      <c r="NRP10" s="372"/>
      <c r="NRQ10" s="372"/>
      <c r="NRR10" s="372"/>
      <c r="NRS10" s="372"/>
      <c r="NRT10" s="372"/>
      <c r="NRU10" s="372"/>
      <c r="NRV10" s="372"/>
      <c r="NRW10" s="372"/>
      <c r="NRX10" s="372"/>
      <c r="NRY10" s="372"/>
      <c r="NRZ10" s="372"/>
      <c r="NSA10" s="372"/>
      <c r="NSB10" s="372"/>
      <c r="NSC10" s="372"/>
      <c r="NSD10" s="372"/>
      <c r="NSE10" s="372"/>
      <c r="NSF10" s="372"/>
      <c r="NSG10" s="372"/>
      <c r="NSH10" s="372"/>
      <c r="NSI10" s="372"/>
      <c r="NSJ10" s="372"/>
      <c r="NSK10" s="372"/>
      <c r="NSL10" s="372"/>
      <c r="NSM10" s="372"/>
      <c r="NSN10" s="372"/>
      <c r="NSO10" s="372"/>
      <c r="NSP10" s="372"/>
      <c r="NSQ10" s="372"/>
      <c r="NSR10" s="372"/>
      <c r="NSS10" s="372"/>
      <c r="NST10" s="372"/>
      <c r="NSU10" s="372"/>
      <c r="NSV10" s="372"/>
      <c r="NSW10" s="372"/>
      <c r="NSX10" s="372"/>
      <c r="NSY10" s="372"/>
      <c r="NSZ10" s="372"/>
      <c r="NTA10" s="372"/>
      <c r="NTB10" s="372"/>
      <c r="NTC10" s="372"/>
      <c r="NTD10" s="372"/>
      <c r="NTE10" s="372"/>
      <c r="NTF10" s="372"/>
      <c r="NTG10" s="372"/>
      <c r="NTH10" s="372"/>
      <c r="NTI10" s="372"/>
      <c r="NTJ10" s="372"/>
      <c r="NTK10" s="372"/>
      <c r="NTL10" s="372"/>
      <c r="NTM10" s="372"/>
      <c r="NTN10" s="372"/>
      <c r="NTO10" s="372"/>
      <c r="NTP10" s="372"/>
      <c r="NTQ10" s="372"/>
      <c r="NTR10" s="372"/>
      <c r="NTS10" s="372"/>
      <c r="NTT10" s="372"/>
      <c r="NTU10" s="372"/>
      <c r="NTV10" s="372"/>
      <c r="NTW10" s="372"/>
      <c r="NTX10" s="372"/>
      <c r="NTY10" s="372"/>
      <c r="NTZ10" s="372"/>
      <c r="NUA10" s="372"/>
      <c r="NUB10" s="372"/>
      <c r="NUC10" s="372"/>
      <c r="NUD10" s="372"/>
      <c r="NUE10" s="372"/>
      <c r="NUF10" s="372"/>
      <c r="NUG10" s="372"/>
      <c r="NUH10" s="372"/>
      <c r="NUI10" s="372"/>
      <c r="NUJ10" s="372"/>
      <c r="NUK10" s="372"/>
      <c r="NUL10" s="372"/>
      <c r="NUM10" s="372"/>
      <c r="NUN10" s="372"/>
      <c r="NUO10" s="372"/>
      <c r="NUP10" s="372"/>
      <c r="NUQ10" s="372"/>
      <c r="NUR10" s="372"/>
      <c r="NUS10" s="372"/>
      <c r="NUT10" s="372"/>
      <c r="NUU10" s="372"/>
      <c r="NUV10" s="372"/>
      <c r="NUW10" s="372"/>
      <c r="NUX10" s="372"/>
      <c r="NUY10" s="372"/>
      <c r="NUZ10" s="372"/>
      <c r="NVA10" s="372"/>
      <c r="NVB10" s="372"/>
      <c r="NVC10" s="372"/>
      <c r="NVD10" s="372"/>
      <c r="NVE10" s="372"/>
      <c r="NVF10" s="372"/>
      <c r="NVG10" s="372"/>
      <c r="NVH10" s="372"/>
      <c r="NVI10" s="372"/>
      <c r="NVJ10" s="372"/>
      <c r="NVK10" s="372"/>
      <c r="NVL10" s="372"/>
      <c r="NVM10" s="372"/>
      <c r="NVN10" s="372"/>
      <c r="NVO10" s="372"/>
      <c r="NVP10" s="372"/>
      <c r="NVQ10" s="372"/>
      <c r="NVR10" s="372"/>
      <c r="NVS10" s="372"/>
      <c r="NVT10" s="372"/>
      <c r="NVU10" s="372"/>
      <c r="NVV10" s="372"/>
      <c r="NVW10" s="372"/>
      <c r="NVX10" s="372"/>
      <c r="NVY10" s="372"/>
      <c r="NVZ10" s="372"/>
      <c r="NWA10" s="372"/>
      <c r="NWB10" s="372"/>
      <c r="NWC10" s="372"/>
      <c r="NWD10" s="372"/>
      <c r="NWE10" s="372"/>
      <c r="NWF10" s="372"/>
      <c r="NWG10" s="372"/>
      <c r="NWH10" s="372"/>
      <c r="NWI10" s="372"/>
      <c r="NWJ10" s="372"/>
      <c r="NWK10" s="372"/>
      <c r="NWL10" s="372"/>
      <c r="NWM10" s="372"/>
      <c r="NWN10" s="372"/>
      <c r="NWO10" s="372"/>
      <c r="NWP10" s="372"/>
      <c r="NWQ10" s="372"/>
      <c r="NWR10" s="372"/>
      <c r="NWS10" s="372"/>
      <c r="NWT10" s="372"/>
      <c r="NWU10" s="372"/>
      <c r="NWV10" s="372"/>
      <c r="NWW10" s="372"/>
      <c r="NWX10" s="372"/>
      <c r="NWY10" s="372"/>
      <c r="NWZ10" s="372"/>
      <c r="NXA10" s="372"/>
      <c r="NXB10" s="372"/>
      <c r="NXC10" s="372"/>
      <c r="NXD10" s="372"/>
      <c r="NXE10" s="372"/>
      <c r="NXF10" s="372"/>
      <c r="NXG10" s="372"/>
      <c r="NXH10" s="372"/>
      <c r="NXI10" s="372"/>
      <c r="NXJ10" s="372"/>
      <c r="NXK10" s="372"/>
      <c r="NXL10" s="372"/>
      <c r="NXM10" s="372"/>
      <c r="NXN10" s="372"/>
      <c r="NXO10" s="372"/>
      <c r="NXP10" s="372"/>
      <c r="NXQ10" s="372"/>
      <c r="NXR10" s="372"/>
      <c r="NXS10" s="372"/>
      <c r="NXT10" s="372"/>
      <c r="NXU10" s="372"/>
      <c r="NXV10" s="372"/>
      <c r="NXW10" s="372"/>
      <c r="NXX10" s="372"/>
      <c r="NXY10" s="372"/>
      <c r="NXZ10" s="372"/>
      <c r="NYA10" s="372"/>
      <c r="NYB10" s="372"/>
      <c r="NYC10" s="372"/>
      <c r="NYD10" s="372"/>
      <c r="NYE10" s="372"/>
      <c r="NYF10" s="372"/>
      <c r="NYG10" s="372"/>
      <c r="NYH10" s="372"/>
      <c r="NYI10" s="372"/>
      <c r="NYJ10" s="372"/>
      <c r="NYK10" s="372"/>
      <c r="NYL10" s="372"/>
      <c r="NYM10" s="372"/>
      <c r="NYN10" s="372"/>
      <c r="NYO10" s="372"/>
      <c r="NYP10" s="372"/>
      <c r="NYQ10" s="372"/>
      <c r="NYR10" s="372"/>
      <c r="NYS10" s="372"/>
      <c r="NYT10" s="372"/>
      <c r="NYU10" s="372"/>
      <c r="NYV10" s="372"/>
      <c r="NYW10" s="372"/>
      <c r="NYX10" s="372"/>
      <c r="NYY10" s="372"/>
      <c r="NYZ10" s="372"/>
      <c r="NZA10" s="372"/>
      <c r="NZB10" s="372"/>
      <c r="NZC10" s="372"/>
      <c r="NZD10" s="372"/>
      <c r="NZE10" s="372"/>
      <c r="NZF10" s="372"/>
      <c r="NZG10" s="372"/>
      <c r="NZH10" s="372"/>
      <c r="NZI10" s="372"/>
      <c r="NZJ10" s="372"/>
      <c r="NZK10" s="372"/>
      <c r="NZL10" s="372"/>
      <c r="NZM10" s="372"/>
      <c r="NZN10" s="372"/>
      <c r="NZO10" s="372"/>
      <c r="NZP10" s="372"/>
      <c r="NZQ10" s="372"/>
      <c r="NZR10" s="372"/>
      <c r="NZS10" s="372"/>
      <c r="NZT10" s="372"/>
      <c r="NZU10" s="372"/>
      <c r="NZV10" s="372"/>
      <c r="NZW10" s="372"/>
      <c r="NZX10" s="372"/>
      <c r="NZY10" s="372"/>
      <c r="NZZ10" s="372"/>
      <c r="OAA10" s="372"/>
      <c r="OAB10" s="372"/>
      <c r="OAC10" s="372"/>
      <c r="OAD10" s="372"/>
      <c r="OAE10" s="372"/>
      <c r="OAF10" s="372"/>
      <c r="OAG10" s="372"/>
      <c r="OAH10" s="372"/>
      <c r="OAI10" s="372"/>
      <c r="OAJ10" s="372"/>
      <c r="OAK10" s="372"/>
      <c r="OAL10" s="372"/>
      <c r="OAM10" s="372"/>
      <c r="OAN10" s="372"/>
      <c r="OAO10" s="372"/>
      <c r="OAP10" s="372"/>
      <c r="OAQ10" s="372"/>
      <c r="OAR10" s="372"/>
      <c r="OAS10" s="372"/>
      <c r="OAT10" s="372"/>
      <c r="OAU10" s="372"/>
      <c r="OAV10" s="372"/>
      <c r="OAW10" s="372"/>
      <c r="OAX10" s="372"/>
      <c r="OAY10" s="372"/>
      <c r="OAZ10" s="372"/>
      <c r="OBA10" s="372"/>
      <c r="OBB10" s="372"/>
      <c r="OBC10" s="372"/>
      <c r="OBD10" s="372"/>
      <c r="OBE10" s="372"/>
      <c r="OBF10" s="372"/>
      <c r="OBG10" s="372"/>
      <c r="OBH10" s="372"/>
      <c r="OBI10" s="372"/>
      <c r="OBJ10" s="372"/>
      <c r="OBK10" s="372"/>
      <c r="OBL10" s="372"/>
      <c r="OBM10" s="372"/>
      <c r="OBN10" s="372"/>
      <c r="OBO10" s="372"/>
      <c r="OBP10" s="372"/>
      <c r="OBQ10" s="372"/>
      <c r="OBR10" s="372"/>
      <c r="OBS10" s="372"/>
      <c r="OBT10" s="372"/>
      <c r="OBU10" s="372"/>
      <c r="OBV10" s="372"/>
      <c r="OBW10" s="372"/>
      <c r="OBX10" s="372"/>
      <c r="OBY10" s="372"/>
      <c r="OBZ10" s="372"/>
      <c r="OCA10" s="372"/>
      <c r="OCB10" s="372"/>
      <c r="OCC10" s="372"/>
      <c r="OCD10" s="372"/>
      <c r="OCE10" s="372"/>
      <c r="OCF10" s="372"/>
      <c r="OCG10" s="372"/>
      <c r="OCH10" s="372"/>
      <c r="OCI10" s="372"/>
      <c r="OCJ10" s="372"/>
      <c r="OCK10" s="372"/>
      <c r="OCL10" s="372"/>
      <c r="OCM10" s="372"/>
      <c r="OCN10" s="372"/>
      <c r="OCO10" s="372"/>
      <c r="OCP10" s="372"/>
      <c r="OCQ10" s="372"/>
      <c r="OCR10" s="372"/>
      <c r="OCS10" s="372"/>
      <c r="OCT10" s="372"/>
      <c r="OCU10" s="372"/>
      <c r="OCV10" s="372"/>
      <c r="OCW10" s="372"/>
      <c r="OCX10" s="372"/>
      <c r="OCY10" s="372"/>
      <c r="OCZ10" s="372"/>
      <c r="ODA10" s="372"/>
      <c r="ODB10" s="372"/>
      <c r="ODC10" s="372"/>
      <c r="ODD10" s="372"/>
      <c r="ODE10" s="372"/>
      <c r="ODF10" s="372"/>
      <c r="ODG10" s="372"/>
      <c r="ODH10" s="372"/>
      <c r="ODI10" s="372"/>
      <c r="ODJ10" s="372"/>
      <c r="ODK10" s="372"/>
      <c r="ODL10" s="372"/>
      <c r="ODM10" s="372"/>
      <c r="ODN10" s="372"/>
      <c r="ODO10" s="372"/>
      <c r="ODP10" s="372"/>
      <c r="ODQ10" s="372"/>
      <c r="ODR10" s="372"/>
      <c r="ODS10" s="372"/>
      <c r="ODT10" s="372"/>
      <c r="ODU10" s="372"/>
      <c r="ODV10" s="372"/>
      <c r="ODW10" s="372"/>
      <c r="ODX10" s="372"/>
      <c r="ODY10" s="372"/>
      <c r="ODZ10" s="372"/>
      <c r="OEA10" s="372"/>
      <c r="OEB10" s="372"/>
      <c r="OEC10" s="372"/>
      <c r="OED10" s="372"/>
      <c r="OEE10" s="372"/>
      <c r="OEF10" s="372"/>
      <c r="OEG10" s="372"/>
      <c r="OEH10" s="372"/>
      <c r="OEI10" s="372"/>
      <c r="OEJ10" s="372"/>
      <c r="OEK10" s="372"/>
      <c r="OEL10" s="372"/>
      <c r="OEM10" s="372"/>
      <c r="OEN10" s="372"/>
      <c r="OEO10" s="372"/>
      <c r="OEP10" s="372"/>
      <c r="OEQ10" s="372"/>
      <c r="OER10" s="372"/>
      <c r="OES10" s="372"/>
      <c r="OET10" s="372"/>
      <c r="OEU10" s="372"/>
      <c r="OEV10" s="372"/>
      <c r="OEW10" s="372"/>
      <c r="OEX10" s="372"/>
      <c r="OEY10" s="372"/>
      <c r="OEZ10" s="372"/>
      <c r="OFA10" s="372"/>
      <c r="OFB10" s="372"/>
      <c r="OFC10" s="372"/>
      <c r="OFD10" s="372"/>
      <c r="OFE10" s="372"/>
      <c r="OFF10" s="372"/>
      <c r="OFG10" s="372"/>
      <c r="OFH10" s="372"/>
      <c r="OFI10" s="372"/>
      <c r="OFJ10" s="372"/>
      <c r="OFK10" s="372"/>
      <c r="OFL10" s="372"/>
      <c r="OFM10" s="372"/>
      <c r="OFN10" s="372"/>
      <c r="OFO10" s="372"/>
      <c r="OFP10" s="372"/>
      <c r="OFQ10" s="372"/>
      <c r="OFR10" s="372"/>
      <c r="OFS10" s="372"/>
      <c r="OFT10" s="372"/>
      <c r="OFU10" s="372"/>
      <c r="OFV10" s="372"/>
      <c r="OFW10" s="372"/>
      <c r="OFX10" s="372"/>
      <c r="OFY10" s="372"/>
      <c r="OFZ10" s="372"/>
      <c r="OGA10" s="372"/>
      <c r="OGB10" s="372"/>
      <c r="OGC10" s="372"/>
      <c r="OGD10" s="372"/>
      <c r="OGE10" s="372"/>
      <c r="OGF10" s="372"/>
      <c r="OGG10" s="372"/>
      <c r="OGH10" s="372"/>
      <c r="OGI10" s="372"/>
      <c r="OGJ10" s="372"/>
      <c r="OGK10" s="372"/>
      <c r="OGL10" s="372"/>
      <c r="OGM10" s="372"/>
      <c r="OGN10" s="372"/>
      <c r="OGO10" s="372"/>
      <c r="OGP10" s="372"/>
      <c r="OGQ10" s="372"/>
      <c r="OGR10" s="372"/>
      <c r="OGS10" s="372"/>
      <c r="OGT10" s="372"/>
      <c r="OGU10" s="372"/>
      <c r="OGV10" s="372"/>
      <c r="OGW10" s="372"/>
      <c r="OGX10" s="372"/>
      <c r="OGY10" s="372"/>
      <c r="OGZ10" s="372"/>
      <c r="OHA10" s="372"/>
      <c r="OHB10" s="372"/>
      <c r="OHC10" s="372"/>
      <c r="OHD10" s="372"/>
      <c r="OHE10" s="372"/>
      <c r="OHF10" s="372"/>
      <c r="OHG10" s="372"/>
      <c r="OHH10" s="372"/>
      <c r="OHI10" s="372"/>
      <c r="OHJ10" s="372"/>
      <c r="OHK10" s="372"/>
      <c r="OHL10" s="372"/>
      <c r="OHM10" s="372"/>
      <c r="OHN10" s="372"/>
      <c r="OHO10" s="372"/>
      <c r="OHP10" s="372"/>
      <c r="OHQ10" s="372"/>
      <c r="OHR10" s="372"/>
      <c r="OHS10" s="372"/>
      <c r="OHT10" s="372"/>
      <c r="OHU10" s="372"/>
      <c r="OHV10" s="372"/>
      <c r="OHW10" s="372"/>
      <c r="OHX10" s="372"/>
      <c r="OHY10" s="372"/>
      <c r="OHZ10" s="372"/>
      <c r="OIA10" s="372"/>
      <c r="OIB10" s="372"/>
      <c r="OIC10" s="372"/>
      <c r="OID10" s="372"/>
      <c r="OIE10" s="372"/>
      <c r="OIF10" s="372"/>
      <c r="OIG10" s="372"/>
      <c r="OIH10" s="372"/>
      <c r="OII10" s="372"/>
      <c r="OIJ10" s="372"/>
      <c r="OIK10" s="372"/>
      <c r="OIL10" s="372"/>
      <c r="OIM10" s="372"/>
      <c r="OIN10" s="372"/>
      <c r="OIO10" s="372"/>
      <c r="OIP10" s="372"/>
      <c r="OIQ10" s="372"/>
      <c r="OIR10" s="372"/>
      <c r="OIS10" s="372"/>
      <c r="OIT10" s="372"/>
      <c r="OIU10" s="372"/>
      <c r="OIV10" s="372"/>
      <c r="OIW10" s="372"/>
      <c r="OIX10" s="372"/>
      <c r="OIY10" s="372"/>
      <c r="OIZ10" s="372"/>
      <c r="OJA10" s="372"/>
      <c r="OJB10" s="372"/>
      <c r="OJC10" s="372"/>
      <c r="OJD10" s="372"/>
      <c r="OJE10" s="372"/>
      <c r="OJF10" s="372"/>
      <c r="OJG10" s="372"/>
      <c r="OJH10" s="372"/>
      <c r="OJI10" s="372"/>
      <c r="OJJ10" s="372"/>
      <c r="OJK10" s="372"/>
      <c r="OJL10" s="372"/>
      <c r="OJM10" s="372"/>
      <c r="OJN10" s="372"/>
      <c r="OJO10" s="372"/>
      <c r="OJP10" s="372"/>
      <c r="OJQ10" s="372"/>
      <c r="OJR10" s="372"/>
      <c r="OJS10" s="372"/>
      <c r="OJT10" s="372"/>
      <c r="OJU10" s="372"/>
      <c r="OJV10" s="372"/>
      <c r="OJW10" s="372"/>
      <c r="OJX10" s="372"/>
      <c r="OJY10" s="372"/>
      <c r="OJZ10" s="372"/>
      <c r="OKA10" s="372"/>
      <c r="OKB10" s="372"/>
      <c r="OKC10" s="372"/>
      <c r="OKD10" s="372"/>
      <c r="OKE10" s="372"/>
      <c r="OKF10" s="372"/>
      <c r="OKG10" s="372"/>
      <c r="OKH10" s="372"/>
      <c r="OKI10" s="372"/>
      <c r="OKJ10" s="372"/>
      <c r="OKK10" s="372"/>
      <c r="OKL10" s="372"/>
      <c r="OKM10" s="372"/>
      <c r="OKN10" s="372"/>
      <c r="OKO10" s="372"/>
      <c r="OKP10" s="372"/>
      <c r="OKQ10" s="372"/>
      <c r="OKR10" s="372"/>
      <c r="OKS10" s="372"/>
      <c r="OKT10" s="372"/>
      <c r="OKU10" s="372"/>
      <c r="OKV10" s="372"/>
      <c r="OKW10" s="372"/>
      <c r="OKX10" s="372"/>
      <c r="OKY10" s="372"/>
      <c r="OKZ10" s="372"/>
      <c r="OLA10" s="372"/>
      <c r="OLB10" s="372"/>
      <c r="OLC10" s="372"/>
      <c r="OLD10" s="372"/>
      <c r="OLE10" s="372"/>
      <c r="OLF10" s="372"/>
      <c r="OLG10" s="372"/>
      <c r="OLH10" s="372"/>
      <c r="OLI10" s="372"/>
      <c r="OLJ10" s="372"/>
      <c r="OLK10" s="372"/>
      <c r="OLL10" s="372"/>
      <c r="OLM10" s="372"/>
      <c r="OLN10" s="372"/>
      <c r="OLO10" s="372"/>
      <c r="OLP10" s="372"/>
      <c r="OLQ10" s="372"/>
      <c r="OLR10" s="372"/>
      <c r="OLS10" s="372"/>
      <c r="OLT10" s="372"/>
      <c r="OLU10" s="372"/>
      <c r="OLV10" s="372"/>
      <c r="OLW10" s="372"/>
      <c r="OLX10" s="372"/>
      <c r="OLY10" s="372"/>
      <c r="OLZ10" s="372"/>
      <c r="OMA10" s="372"/>
      <c r="OMB10" s="372"/>
      <c r="OMC10" s="372"/>
      <c r="OMD10" s="372"/>
      <c r="OME10" s="372"/>
      <c r="OMF10" s="372"/>
      <c r="OMG10" s="372"/>
      <c r="OMH10" s="372"/>
      <c r="OMI10" s="372"/>
      <c r="OMJ10" s="372"/>
      <c r="OMK10" s="372"/>
      <c r="OML10" s="372"/>
      <c r="OMM10" s="372"/>
      <c r="OMN10" s="372"/>
      <c r="OMO10" s="372"/>
      <c r="OMP10" s="372"/>
      <c r="OMQ10" s="372"/>
      <c r="OMR10" s="372"/>
      <c r="OMS10" s="372"/>
      <c r="OMT10" s="372"/>
      <c r="OMU10" s="372"/>
      <c r="OMV10" s="372"/>
      <c r="OMW10" s="372"/>
      <c r="OMX10" s="372"/>
      <c r="OMY10" s="372"/>
      <c r="OMZ10" s="372"/>
      <c r="ONA10" s="372"/>
      <c r="ONB10" s="372"/>
      <c r="ONC10" s="372"/>
      <c r="OND10" s="372"/>
      <c r="ONE10" s="372"/>
      <c r="ONF10" s="372"/>
      <c r="ONG10" s="372"/>
      <c r="ONH10" s="372"/>
      <c r="ONI10" s="372"/>
      <c r="ONJ10" s="372"/>
      <c r="ONK10" s="372"/>
      <c r="ONL10" s="372"/>
      <c r="ONM10" s="372"/>
      <c r="ONN10" s="372"/>
      <c r="ONO10" s="372"/>
      <c r="ONP10" s="372"/>
      <c r="ONQ10" s="372"/>
      <c r="ONR10" s="372"/>
      <c r="ONS10" s="372"/>
      <c r="ONT10" s="372"/>
      <c r="ONU10" s="372"/>
      <c r="ONV10" s="372"/>
      <c r="ONW10" s="372"/>
      <c r="ONX10" s="372"/>
      <c r="ONY10" s="372"/>
      <c r="ONZ10" s="372"/>
      <c r="OOA10" s="372"/>
      <c r="OOB10" s="372"/>
      <c r="OOC10" s="372"/>
      <c r="OOD10" s="372"/>
      <c r="OOE10" s="372"/>
      <c r="OOF10" s="372"/>
      <c r="OOG10" s="372"/>
      <c r="OOH10" s="372"/>
      <c r="OOI10" s="372"/>
      <c r="OOJ10" s="372"/>
      <c r="OOK10" s="372"/>
      <c r="OOL10" s="372"/>
      <c r="OOM10" s="372"/>
      <c r="OON10" s="372"/>
      <c r="OOO10" s="372"/>
      <c r="OOP10" s="372"/>
      <c r="OOQ10" s="372"/>
      <c r="OOR10" s="372"/>
      <c r="OOS10" s="372"/>
      <c r="OOT10" s="372"/>
      <c r="OOU10" s="372"/>
      <c r="OOV10" s="372"/>
      <c r="OOW10" s="372"/>
      <c r="OOX10" s="372"/>
      <c r="OOY10" s="372"/>
      <c r="OOZ10" s="372"/>
      <c r="OPA10" s="372"/>
      <c r="OPB10" s="372"/>
      <c r="OPC10" s="372"/>
      <c r="OPD10" s="372"/>
      <c r="OPE10" s="372"/>
      <c r="OPF10" s="372"/>
      <c r="OPG10" s="372"/>
      <c r="OPH10" s="372"/>
      <c r="OPI10" s="372"/>
      <c r="OPJ10" s="372"/>
      <c r="OPK10" s="372"/>
      <c r="OPL10" s="372"/>
      <c r="OPM10" s="372"/>
      <c r="OPN10" s="372"/>
      <c r="OPO10" s="372"/>
      <c r="OPP10" s="372"/>
      <c r="OPQ10" s="372"/>
      <c r="OPR10" s="372"/>
      <c r="OPS10" s="372"/>
      <c r="OPT10" s="372"/>
      <c r="OPU10" s="372"/>
      <c r="OPV10" s="372"/>
      <c r="OPW10" s="372"/>
      <c r="OPX10" s="372"/>
      <c r="OPY10" s="372"/>
      <c r="OPZ10" s="372"/>
      <c r="OQA10" s="372"/>
      <c r="OQB10" s="372"/>
      <c r="OQC10" s="372"/>
      <c r="OQD10" s="372"/>
      <c r="OQE10" s="372"/>
      <c r="OQF10" s="372"/>
      <c r="OQG10" s="372"/>
      <c r="OQH10" s="372"/>
      <c r="OQI10" s="372"/>
      <c r="OQJ10" s="372"/>
      <c r="OQK10" s="372"/>
      <c r="OQL10" s="372"/>
      <c r="OQM10" s="372"/>
      <c r="OQN10" s="372"/>
      <c r="OQO10" s="372"/>
      <c r="OQP10" s="372"/>
      <c r="OQQ10" s="372"/>
      <c r="OQR10" s="372"/>
      <c r="OQS10" s="372"/>
      <c r="OQT10" s="372"/>
      <c r="OQU10" s="372"/>
      <c r="OQV10" s="372"/>
      <c r="OQW10" s="372"/>
      <c r="OQX10" s="372"/>
      <c r="OQY10" s="372"/>
      <c r="OQZ10" s="372"/>
      <c r="ORA10" s="372"/>
      <c r="ORB10" s="372"/>
      <c r="ORC10" s="372"/>
      <c r="ORD10" s="372"/>
      <c r="ORE10" s="372"/>
      <c r="ORF10" s="372"/>
      <c r="ORG10" s="372"/>
      <c r="ORH10" s="372"/>
      <c r="ORI10" s="372"/>
      <c r="ORJ10" s="372"/>
      <c r="ORK10" s="372"/>
      <c r="ORL10" s="372"/>
      <c r="ORM10" s="372"/>
      <c r="ORN10" s="372"/>
      <c r="ORO10" s="372"/>
      <c r="ORP10" s="372"/>
      <c r="ORQ10" s="372"/>
      <c r="ORR10" s="372"/>
      <c r="ORS10" s="372"/>
      <c r="ORT10" s="372"/>
      <c r="ORU10" s="372"/>
      <c r="ORV10" s="372"/>
      <c r="ORW10" s="372"/>
      <c r="ORX10" s="372"/>
      <c r="ORY10" s="372"/>
      <c r="ORZ10" s="372"/>
      <c r="OSA10" s="372"/>
      <c r="OSB10" s="372"/>
      <c r="OSC10" s="372"/>
      <c r="OSD10" s="372"/>
      <c r="OSE10" s="372"/>
      <c r="OSF10" s="372"/>
      <c r="OSG10" s="372"/>
      <c r="OSH10" s="372"/>
      <c r="OSI10" s="372"/>
      <c r="OSJ10" s="372"/>
      <c r="OSK10" s="372"/>
      <c r="OSL10" s="372"/>
      <c r="OSM10" s="372"/>
      <c r="OSN10" s="372"/>
      <c r="OSO10" s="372"/>
      <c r="OSP10" s="372"/>
      <c r="OSQ10" s="372"/>
      <c r="OSR10" s="372"/>
      <c r="OSS10" s="372"/>
      <c r="OST10" s="372"/>
      <c r="OSU10" s="372"/>
      <c r="OSV10" s="372"/>
      <c r="OSW10" s="372"/>
      <c r="OSX10" s="372"/>
      <c r="OSY10" s="372"/>
      <c r="OSZ10" s="372"/>
      <c r="OTA10" s="372"/>
      <c r="OTB10" s="372"/>
      <c r="OTC10" s="372"/>
      <c r="OTD10" s="372"/>
      <c r="OTE10" s="372"/>
      <c r="OTF10" s="372"/>
      <c r="OTG10" s="372"/>
      <c r="OTH10" s="372"/>
      <c r="OTI10" s="372"/>
      <c r="OTJ10" s="372"/>
      <c r="OTK10" s="372"/>
      <c r="OTL10" s="372"/>
      <c r="OTM10" s="372"/>
      <c r="OTN10" s="372"/>
      <c r="OTO10" s="372"/>
      <c r="OTP10" s="372"/>
      <c r="OTQ10" s="372"/>
      <c r="OTR10" s="372"/>
      <c r="OTS10" s="372"/>
      <c r="OTT10" s="372"/>
      <c r="OTU10" s="372"/>
      <c r="OTV10" s="372"/>
      <c r="OTW10" s="372"/>
      <c r="OTX10" s="372"/>
      <c r="OTY10" s="372"/>
      <c r="OTZ10" s="372"/>
      <c r="OUA10" s="372"/>
      <c r="OUB10" s="372"/>
      <c r="OUC10" s="372"/>
      <c r="OUD10" s="372"/>
      <c r="OUE10" s="372"/>
      <c r="OUF10" s="372"/>
      <c r="OUG10" s="372"/>
      <c r="OUH10" s="372"/>
      <c r="OUI10" s="372"/>
      <c r="OUJ10" s="372"/>
      <c r="OUK10" s="372"/>
      <c r="OUL10" s="372"/>
      <c r="OUM10" s="372"/>
      <c r="OUN10" s="372"/>
      <c r="OUO10" s="372"/>
      <c r="OUP10" s="372"/>
      <c r="OUQ10" s="372"/>
      <c r="OUR10" s="372"/>
      <c r="OUS10" s="372"/>
      <c r="OUT10" s="372"/>
      <c r="OUU10" s="372"/>
      <c r="OUV10" s="372"/>
      <c r="OUW10" s="372"/>
      <c r="OUX10" s="372"/>
      <c r="OUY10" s="372"/>
      <c r="OUZ10" s="372"/>
      <c r="OVA10" s="372"/>
      <c r="OVB10" s="372"/>
      <c r="OVC10" s="372"/>
      <c r="OVD10" s="372"/>
      <c r="OVE10" s="372"/>
      <c r="OVF10" s="372"/>
      <c r="OVG10" s="372"/>
      <c r="OVH10" s="372"/>
      <c r="OVI10" s="372"/>
      <c r="OVJ10" s="372"/>
      <c r="OVK10" s="372"/>
      <c r="OVL10" s="372"/>
      <c r="OVM10" s="372"/>
      <c r="OVN10" s="372"/>
      <c r="OVO10" s="372"/>
      <c r="OVP10" s="372"/>
      <c r="OVQ10" s="372"/>
      <c r="OVR10" s="372"/>
      <c r="OVS10" s="372"/>
      <c r="OVT10" s="372"/>
      <c r="OVU10" s="372"/>
      <c r="OVV10" s="372"/>
      <c r="OVW10" s="372"/>
      <c r="OVX10" s="372"/>
      <c r="OVY10" s="372"/>
      <c r="OVZ10" s="372"/>
      <c r="OWA10" s="372"/>
      <c r="OWB10" s="372"/>
      <c r="OWC10" s="372"/>
      <c r="OWD10" s="372"/>
      <c r="OWE10" s="372"/>
      <c r="OWF10" s="372"/>
      <c r="OWG10" s="372"/>
      <c r="OWH10" s="372"/>
      <c r="OWI10" s="372"/>
      <c r="OWJ10" s="372"/>
      <c r="OWK10" s="372"/>
      <c r="OWL10" s="372"/>
      <c r="OWM10" s="372"/>
      <c r="OWN10" s="372"/>
      <c r="OWO10" s="372"/>
      <c r="OWP10" s="372"/>
      <c r="OWQ10" s="372"/>
      <c r="OWR10" s="372"/>
      <c r="OWS10" s="372"/>
      <c r="OWT10" s="372"/>
      <c r="OWU10" s="372"/>
      <c r="OWV10" s="372"/>
      <c r="OWW10" s="372"/>
      <c r="OWX10" s="372"/>
      <c r="OWY10" s="372"/>
      <c r="OWZ10" s="372"/>
      <c r="OXA10" s="372"/>
      <c r="OXB10" s="372"/>
      <c r="OXC10" s="372"/>
      <c r="OXD10" s="372"/>
      <c r="OXE10" s="372"/>
      <c r="OXF10" s="372"/>
      <c r="OXG10" s="372"/>
      <c r="OXH10" s="372"/>
      <c r="OXI10" s="372"/>
      <c r="OXJ10" s="372"/>
      <c r="OXK10" s="372"/>
      <c r="OXL10" s="372"/>
      <c r="OXM10" s="372"/>
      <c r="OXN10" s="372"/>
      <c r="OXO10" s="372"/>
      <c r="OXP10" s="372"/>
      <c r="OXQ10" s="372"/>
      <c r="OXR10" s="372"/>
      <c r="OXS10" s="372"/>
      <c r="OXT10" s="372"/>
      <c r="OXU10" s="372"/>
      <c r="OXV10" s="372"/>
      <c r="OXW10" s="372"/>
      <c r="OXX10" s="372"/>
      <c r="OXY10" s="372"/>
      <c r="OXZ10" s="372"/>
      <c r="OYA10" s="372"/>
      <c r="OYB10" s="372"/>
      <c r="OYC10" s="372"/>
      <c r="OYD10" s="372"/>
      <c r="OYE10" s="372"/>
      <c r="OYF10" s="372"/>
      <c r="OYG10" s="372"/>
      <c r="OYH10" s="372"/>
      <c r="OYI10" s="372"/>
      <c r="OYJ10" s="372"/>
      <c r="OYK10" s="372"/>
      <c r="OYL10" s="372"/>
      <c r="OYM10" s="372"/>
      <c r="OYN10" s="372"/>
      <c r="OYO10" s="372"/>
      <c r="OYP10" s="372"/>
      <c r="OYQ10" s="372"/>
      <c r="OYR10" s="372"/>
      <c r="OYS10" s="372"/>
      <c r="OYT10" s="372"/>
      <c r="OYU10" s="372"/>
      <c r="OYV10" s="372"/>
      <c r="OYW10" s="372"/>
      <c r="OYX10" s="372"/>
      <c r="OYY10" s="372"/>
      <c r="OYZ10" s="372"/>
      <c r="OZA10" s="372"/>
      <c r="OZB10" s="372"/>
      <c r="OZC10" s="372"/>
      <c r="OZD10" s="372"/>
      <c r="OZE10" s="372"/>
      <c r="OZF10" s="372"/>
      <c r="OZG10" s="372"/>
      <c r="OZH10" s="372"/>
      <c r="OZI10" s="372"/>
      <c r="OZJ10" s="372"/>
      <c r="OZK10" s="372"/>
      <c r="OZL10" s="372"/>
      <c r="OZM10" s="372"/>
      <c r="OZN10" s="372"/>
      <c r="OZO10" s="372"/>
      <c r="OZP10" s="372"/>
      <c r="OZQ10" s="372"/>
      <c r="OZR10" s="372"/>
      <c r="OZS10" s="372"/>
      <c r="OZT10" s="372"/>
      <c r="OZU10" s="372"/>
      <c r="OZV10" s="372"/>
      <c r="OZW10" s="372"/>
      <c r="OZX10" s="372"/>
      <c r="OZY10" s="372"/>
      <c r="OZZ10" s="372"/>
      <c r="PAA10" s="372"/>
      <c r="PAB10" s="372"/>
      <c r="PAC10" s="372"/>
      <c r="PAD10" s="372"/>
      <c r="PAE10" s="372"/>
      <c r="PAF10" s="372"/>
      <c r="PAG10" s="372"/>
      <c r="PAH10" s="372"/>
      <c r="PAI10" s="372"/>
      <c r="PAJ10" s="372"/>
      <c r="PAK10" s="372"/>
      <c r="PAL10" s="372"/>
      <c r="PAM10" s="372"/>
      <c r="PAN10" s="372"/>
      <c r="PAO10" s="372"/>
      <c r="PAP10" s="372"/>
      <c r="PAQ10" s="372"/>
      <c r="PAR10" s="372"/>
      <c r="PAS10" s="372"/>
      <c r="PAT10" s="372"/>
      <c r="PAU10" s="372"/>
      <c r="PAV10" s="372"/>
      <c r="PAW10" s="372"/>
      <c r="PAX10" s="372"/>
      <c r="PAY10" s="372"/>
      <c r="PAZ10" s="372"/>
      <c r="PBA10" s="372"/>
      <c r="PBB10" s="372"/>
      <c r="PBC10" s="372"/>
      <c r="PBD10" s="372"/>
      <c r="PBE10" s="372"/>
      <c r="PBF10" s="372"/>
      <c r="PBG10" s="372"/>
      <c r="PBH10" s="372"/>
      <c r="PBI10" s="372"/>
      <c r="PBJ10" s="372"/>
      <c r="PBK10" s="372"/>
      <c r="PBL10" s="372"/>
      <c r="PBM10" s="372"/>
      <c r="PBN10" s="372"/>
      <c r="PBO10" s="372"/>
      <c r="PBP10" s="372"/>
      <c r="PBQ10" s="372"/>
      <c r="PBR10" s="372"/>
      <c r="PBS10" s="372"/>
      <c r="PBT10" s="372"/>
      <c r="PBU10" s="372"/>
      <c r="PBV10" s="372"/>
      <c r="PBW10" s="372"/>
      <c r="PBX10" s="372"/>
      <c r="PBY10" s="372"/>
      <c r="PBZ10" s="372"/>
      <c r="PCA10" s="372"/>
      <c r="PCB10" s="372"/>
      <c r="PCC10" s="372"/>
      <c r="PCD10" s="372"/>
      <c r="PCE10" s="372"/>
      <c r="PCF10" s="372"/>
      <c r="PCG10" s="372"/>
      <c r="PCH10" s="372"/>
      <c r="PCI10" s="372"/>
      <c r="PCJ10" s="372"/>
      <c r="PCK10" s="372"/>
      <c r="PCL10" s="372"/>
      <c r="PCM10" s="372"/>
      <c r="PCN10" s="372"/>
      <c r="PCO10" s="372"/>
      <c r="PCP10" s="372"/>
      <c r="PCQ10" s="372"/>
      <c r="PCR10" s="372"/>
      <c r="PCS10" s="372"/>
      <c r="PCT10" s="372"/>
      <c r="PCU10" s="372"/>
      <c r="PCV10" s="372"/>
      <c r="PCW10" s="372"/>
      <c r="PCX10" s="372"/>
      <c r="PCY10" s="372"/>
      <c r="PCZ10" s="372"/>
      <c r="PDA10" s="372"/>
      <c r="PDB10" s="372"/>
      <c r="PDC10" s="372"/>
      <c r="PDD10" s="372"/>
      <c r="PDE10" s="372"/>
      <c r="PDF10" s="372"/>
      <c r="PDG10" s="372"/>
      <c r="PDH10" s="372"/>
      <c r="PDI10" s="372"/>
      <c r="PDJ10" s="372"/>
      <c r="PDK10" s="372"/>
      <c r="PDL10" s="372"/>
      <c r="PDM10" s="372"/>
      <c r="PDN10" s="372"/>
      <c r="PDO10" s="372"/>
      <c r="PDP10" s="372"/>
      <c r="PDQ10" s="372"/>
      <c r="PDR10" s="372"/>
      <c r="PDS10" s="372"/>
      <c r="PDT10" s="372"/>
      <c r="PDU10" s="372"/>
      <c r="PDV10" s="372"/>
      <c r="PDW10" s="372"/>
      <c r="PDX10" s="372"/>
      <c r="PDY10" s="372"/>
      <c r="PDZ10" s="372"/>
      <c r="PEA10" s="372"/>
      <c r="PEB10" s="372"/>
      <c r="PEC10" s="372"/>
      <c r="PED10" s="372"/>
      <c r="PEE10" s="372"/>
      <c r="PEF10" s="372"/>
      <c r="PEG10" s="372"/>
      <c r="PEH10" s="372"/>
      <c r="PEI10" s="372"/>
      <c r="PEJ10" s="372"/>
      <c r="PEK10" s="372"/>
      <c r="PEL10" s="372"/>
      <c r="PEM10" s="372"/>
      <c r="PEN10" s="372"/>
      <c r="PEO10" s="372"/>
      <c r="PEP10" s="372"/>
      <c r="PEQ10" s="372"/>
      <c r="PER10" s="372"/>
      <c r="PES10" s="372"/>
      <c r="PET10" s="372"/>
      <c r="PEU10" s="372"/>
      <c r="PEV10" s="372"/>
      <c r="PEW10" s="372"/>
      <c r="PEX10" s="372"/>
      <c r="PEY10" s="372"/>
      <c r="PEZ10" s="372"/>
      <c r="PFA10" s="372"/>
      <c r="PFB10" s="372"/>
      <c r="PFC10" s="372"/>
      <c r="PFD10" s="372"/>
      <c r="PFE10" s="372"/>
      <c r="PFF10" s="372"/>
      <c r="PFG10" s="372"/>
      <c r="PFH10" s="372"/>
      <c r="PFI10" s="372"/>
      <c r="PFJ10" s="372"/>
      <c r="PFK10" s="372"/>
      <c r="PFL10" s="372"/>
      <c r="PFM10" s="372"/>
      <c r="PFN10" s="372"/>
      <c r="PFO10" s="372"/>
      <c r="PFP10" s="372"/>
      <c r="PFQ10" s="372"/>
      <c r="PFR10" s="372"/>
      <c r="PFS10" s="372"/>
      <c r="PFT10" s="372"/>
      <c r="PFU10" s="372"/>
      <c r="PFV10" s="372"/>
      <c r="PFW10" s="372"/>
      <c r="PFX10" s="372"/>
      <c r="PFY10" s="372"/>
      <c r="PFZ10" s="372"/>
      <c r="PGA10" s="372"/>
      <c r="PGB10" s="372"/>
      <c r="PGC10" s="372"/>
      <c r="PGD10" s="372"/>
      <c r="PGE10" s="372"/>
      <c r="PGF10" s="372"/>
      <c r="PGG10" s="372"/>
      <c r="PGH10" s="372"/>
      <c r="PGI10" s="372"/>
      <c r="PGJ10" s="372"/>
      <c r="PGK10" s="372"/>
      <c r="PGL10" s="372"/>
      <c r="PGM10" s="372"/>
      <c r="PGN10" s="372"/>
      <c r="PGO10" s="372"/>
      <c r="PGP10" s="372"/>
      <c r="PGQ10" s="372"/>
      <c r="PGR10" s="372"/>
      <c r="PGS10" s="372"/>
      <c r="PGT10" s="372"/>
      <c r="PGU10" s="372"/>
      <c r="PGV10" s="372"/>
      <c r="PGW10" s="372"/>
      <c r="PGX10" s="372"/>
      <c r="PGY10" s="372"/>
      <c r="PGZ10" s="372"/>
      <c r="PHA10" s="372"/>
      <c r="PHB10" s="372"/>
      <c r="PHC10" s="372"/>
      <c r="PHD10" s="372"/>
      <c r="PHE10" s="372"/>
      <c r="PHF10" s="372"/>
      <c r="PHG10" s="372"/>
      <c r="PHH10" s="372"/>
      <c r="PHI10" s="372"/>
      <c r="PHJ10" s="372"/>
      <c r="PHK10" s="372"/>
      <c r="PHL10" s="372"/>
      <c r="PHM10" s="372"/>
      <c r="PHN10" s="372"/>
      <c r="PHO10" s="372"/>
      <c r="PHP10" s="372"/>
      <c r="PHQ10" s="372"/>
      <c r="PHR10" s="372"/>
      <c r="PHS10" s="372"/>
      <c r="PHT10" s="372"/>
      <c r="PHU10" s="372"/>
      <c r="PHV10" s="372"/>
      <c r="PHW10" s="372"/>
      <c r="PHX10" s="372"/>
      <c r="PHY10" s="372"/>
      <c r="PHZ10" s="372"/>
      <c r="PIA10" s="372"/>
      <c r="PIB10" s="372"/>
      <c r="PIC10" s="372"/>
      <c r="PID10" s="372"/>
      <c r="PIE10" s="372"/>
      <c r="PIF10" s="372"/>
      <c r="PIG10" s="372"/>
      <c r="PIH10" s="372"/>
      <c r="PII10" s="372"/>
      <c r="PIJ10" s="372"/>
      <c r="PIK10" s="372"/>
      <c r="PIL10" s="372"/>
      <c r="PIM10" s="372"/>
      <c r="PIN10" s="372"/>
      <c r="PIO10" s="372"/>
      <c r="PIP10" s="372"/>
      <c r="PIQ10" s="372"/>
      <c r="PIR10" s="372"/>
      <c r="PIS10" s="372"/>
      <c r="PIT10" s="372"/>
      <c r="PIU10" s="372"/>
      <c r="PIV10" s="372"/>
      <c r="PIW10" s="372"/>
      <c r="PIX10" s="372"/>
      <c r="PIY10" s="372"/>
      <c r="PIZ10" s="372"/>
      <c r="PJA10" s="372"/>
      <c r="PJB10" s="372"/>
      <c r="PJC10" s="372"/>
      <c r="PJD10" s="372"/>
      <c r="PJE10" s="372"/>
      <c r="PJF10" s="372"/>
      <c r="PJG10" s="372"/>
      <c r="PJH10" s="372"/>
      <c r="PJI10" s="372"/>
      <c r="PJJ10" s="372"/>
      <c r="PJK10" s="372"/>
      <c r="PJL10" s="372"/>
      <c r="PJM10" s="372"/>
      <c r="PJN10" s="372"/>
      <c r="PJO10" s="372"/>
      <c r="PJP10" s="372"/>
      <c r="PJQ10" s="372"/>
      <c r="PJR10" s="372"/>
      <c r="PJS10" s="372"/>
      <c r="PJT10" s="372"/>
      <c r="PJU10" s="372"/>
      <c r="PJV10" s="372"/>
      <c r="PJW10" s="372"/>
      <c r="PJX10" s="372"/>
      <c r="PJY10" s="372"/>
      <c r="PJZ10" s="372"/>
      <c r="PKA10" s="372"/>
      <c r="PKB10" s="372"/>
      <c r="PKC10" s="372"/>
      <c r="PKD10" s="372"/>
      <c r="PKE10" s="372"/>
      <c r="PKF10" s="372"/>
      <c r="PKG10" s="372"/>
      <c r="PKH10" s="372"/>
      <c r="PKI10" s="372"/>
      <c r="PKJ10" s="372"/>
      <c r="PKK10" s="372"/>
      <c r="PKL10" s="372"/>
      <c r="PKM10" s="372"/>
      <c r="PKN10" s="372"/>
      <c r="PKO10" s="372"/>
      <c r="PKP10" s="372"/>
      <c r="PKQ10" s="372"/>
      <c r="PKR10" s="372"/>
      <c r="PKS10" s="372"/>
      <c r="PKT10" s="372"/>
      <c r="PKU10" s="372"/>
      <c r="PKV10" s="372"/>
      <c r="PKW10" s="372"/>
      <c r="PKX10" s="372"/>
      <c r="PKY10" s="372"/>
      <c r="PKZ10" s="372"/>
      <c r="PLA10" s="372"/>
      <c r="PLB10" s="372"/>
      <c r="PLC10" s="372"/>
      <c r="PLD10" s="372"/>
      <c r="PLE10" s="372"/>
      <c r="PLF10" s="372"/>
      <c r="PLG10" s="372"/>
      <c r="PLH10" s="372"/>
      <c r="PLI10" s="372"/>
      <c r="PLJ10" s="372"/>
      <c r="PLK10" s="372"/>
      <c r="PLL10" s="372"/>
      <c r="PLM10" s="372"/>
      <c r="PLN10" s="372"/>
      <c r="PLO10" s="372"/>
      <c r="PLP10" s="372"/>
      <c r="PLQ10" s="372"/>
      <c r="PLR10" s="372"/>
      <c r="PLS10" s="372"/>
      <c r="PLT10" s="372"/>
      <c r="PLU10" s="372"/>
      <c r="PLV10" s="372"/>
      <c r="PLW10" s="372"/>
      <c r="PLX10" s="372"/>
      <c r="PLY10" s="372"/>
      <c r="PLZ10" s="372"/>
      <c r="PMA10" s="372"/>
      <c r="PMB10" s="372"/>
      <c r="PMC10" s="372"/>
      <c r="PMD10" s="372"/>
      <c r="PME10" s="372"/>
      <c r="PMF10" s="372"/>
      <c r="PMG10" s="372"/>
      <c r="PMH10" s="372"/>
      <c r="PMI10" s="372"/>
      <c r="PMJ10" s="372"/>
      <c r="PMK10" s="372"/>
      <c r="PML10" s="372"/>
      <c r="PMM10" s="372"/>
      <c r="PMN10" s="372"/>
      <c r="PMO10" s="372"/>
      <c r="PMP10" s="372"/>
      <c r="PMQ10" s="372"/>
      <c r="PMR10" s="372"/>
      <c r="PMS10" s="372"/>
      <c r="PMT10" s="372"/>
      <c r="PMU10" s="372"/>
      <c r="PMV10" s="372"/>
      <c r="PMW10" s="372"/>
      <c r="PMX10" s="372"/>
      <c r="PMY10" s="372"/>
      <c r="PMZ10" s="372"/>
      <c r="PNA10" s="372"/>
      <c r="PNB10" s="372"/>
      <c r="PNC10" s="372"/>
      <c r="PND10" s="372"/>
      <c r="PNE10" s="372"/>
      <c r="PNF10" s="372"/>
      <c r="PNG10" s="372"/>
      <c r="PNH10" s="372"/>
      <c r="PNI10" s="372"/>
      <c r="PNJ10" s="372"/>
      <c r="PNK10" s="372"/>
      <c r="PNL10" s="372"/>
      <c r="PNM10" s="372"/>
      <c r="PNN10" s="372"/>
      <c r="PNO10" s="372"/>
      <c r="PNP10" s="372"/>
      <c r="PNQ10" s="372"/>
      <c r="PNR10" s="372"/>
      <c r="PNS10" s="372"/>
      <c r="PNT10" s="372"/>
      <c r="PNU10" s="372"/>
      <c r="PNV10" s="372"/>
      <c r="PNW10" s="372"/>
      <c r="PNX10" s="372"/>
      <c r="PNY10" s="372"/>
      <c r="PNZ10" s="372"/>
      <c r="POA10" s="372"/>
      <c r="POB10" s="372"/>
      <c r="POC10" s="372"/>
      <c r="POD10" s="372"/>
      <c r="POE10" s="372"/>
      <c r="POF10" s="372"/>
      <c r="POG10" s="372"/>
      <c r="POH10" s="372"/>
      <c r="POI10" s="372"/>
      <c r="POJ10" s="372"/>
      <c r="POK10" s="372"/>
      <c r="POL10" s="372"/>
      <c r="POM10" s="372"/>
      <c r="PON10" s="372"/>
      <c r="POO10" s="372"/>
      <c r="POP10" s="372"/>
      <c r="POQ10" s="372"/>
      <c r="POR10" s="372"/>
      <c r="POS10" s="372"/>
      <c r="POT10" s="372"/>
      <c r="POU10" s="372"/>
      <c r="POV10" s="372"/>
      <c r="POW10" s="372"/>
      <c r="POX10" s="372"/>
      <c r="POY10" s="372"/>
      <c r="POZ10" s="372"/>
      <c r="PPA10" s="372"/>
      <c r="PPB10" s="372"/>
      <c r="PPC10" s="372"/>
      <c r="PPD10" s="372"/>
      <c r="PPE10" s="372"/>
      <c r="PPF10" s="372"/>
      <c r="PPG10" s="372"/>
      <c r="PPH10" s="372"/>
      <c r="PPI10" s="372"/>
      <c r="PPJ10" s="372"/>
      <c r="PPK10" s="372"/>
      <c r="PPL10" s="372"/>
      <c r="PPM10" s="372"/>
      <c r="PPN10" s="372"/>
      <c r="PPO10" s="372"/>
      <c r="PPP10" s="372"/>
      <c r="PPQ10" s="372"/>
      <c r="PPR10" s="372"/>
      <c r="PPS10" s="372"/>
      <c r="PPT10" s="372"/>
      <c r="PPU10" s="372"/>
      <c r="PPV10" s="372"/>
      <c r="PPW10" s="372"/>
      <c r="PPX10" s="372"/>
      <c r="PPY10" s="372"/>
      <c r="PPZ10" s="372"/>
      <c r="PQA10" s="372"/>
      <c r="PQB10" s="372"/>
      <c r="PQC10" s="372"/>
      <c r="PQD10" s="372"/>
      <c r="PQE10" s="372"/>
      <c r="PQF10" s="372"/>
      <c r="PQG10" s="372"/>
      <c r="PQH10" s="372"/>
      <c r="PQI10" s="372"/>
      <c r="PQJ10" s="372"/>
      <c r="PQK10" s="372"/>
      <c r="PQL10" s="372"/>
      <c r="PQM10" s="372"/>
      <c r="PQN10" s="372"/>
      <c r="PQO10" s="372"/>
      <c r="PQP10" s="372"/>
      <c r="PQQ10" s="372"/>
      <c r="PQR10" s="372"/>
      <c r="PQS10" s="372"/>
      <c r="PQT10" s="372"/>
      <c r="PQU10" s="372"/>
      <c r="PQV10" s="372"/>
      <c r="PQW10" s="372"/>
      <c r="PQX10" s="372"/>
      <c r="PQY10" s="372"/>
      <c r="PQZ10" s="372"/>
      <c r="PRA10" s="372"/>
      <c r="PRB10" s="372"/>
      <c r="PRC10" s="372"/>
      <c r="PRD10" s="372"/>
      <c r="PRE10" s="372"/>
      <c r="PRF10" s="372"/>
      <c r="PRG10" s="372"/>
      <c r="PRH10" s="372"/>
      <c r="PRI10" s="372"/>
      <c r="PRJ10" s="372"/>
      <c r="PRK10" s="372"/>
      <c r="PRL10" s="372"/>
      <c r="PRM10" s="372"/>
      <c r="PRN10" s="372"/>
      <c r="PRO10" s="372"/>
      <c r="PRP10" s="372"/>
      <c r="PRQ10" s="372"/>
      <c r="PRR10" s="372"/>
      <c r="PRS10" s="372"/>
      <c r="PRT10" s="372"/>
      <c r="PRU10" s="372"/>
      <c r="PRV10" s="372"/>
      <c r="PRW10" s="372"/>
      <c r="PRX10" s="372"/>
      <c r="PRY10" s="372"/>
      <c r="PRZ10" s="372"/>
      <c r="PSA10" s="372"/>
      <c r="PSB10" s="372"/>
      <c r="PSC10" s="372"/>
      <c r="PSD10" s="372"/>
      <c r="PSE10" s="372"/>
      <c r="PSF10" s="372"/>
      <c r="PSG10" s="372"/>
      <c r="PSH10" s="372"/>
      <c r="PSI10" s="372"/>
      <c r="PSJ10" s="372"/>
      <c r="PSK10" s="372"/>
      <c r="PSL10" s="372"/>
      <c r="PSM10" s="372"/>
      <c r="PSN10" s="372"/>
      <c r="PSO10" s="372"/>
      <c r="PSP10" s="372"/>
      <c r="PSQ10" s="372"/>
      <c r="PSR10" s="372"/>
      <c r="PSS10" s="372"/>
      <c r="PST10" s="372"/>
      <c r="PSU10" s="372"/>
      <c r="PSV10" s="372"/>
      <c r="PSW10" s="372"/>
      <c r="PSX10" s="372"/>
      <c r="PSY10" s="372"/>
      <c r="PSZ10" s="372"/>
      <c r="PTA10" s="372"/>
      <c r="PTB10" s="372"/>
      <c r="PTC10" s="372"/>
      <c r="PTD10" s="372"/>
      <c r="PTE10" s="372"/>
      <c r="PTF10" s="372"/>
      <c r="PTG10" s="372"/>
      <c r="PTH10" s="372"/>
      <c r="PTI10" s="372"/>
      <c r="PTJ10" s="372"/>
      <c r="PTK10" s="372"/>
      <c r="PTL10" s="372"/>
      <c r="PTM10" s="372"/>
      <c r="PTN10" s="372"/>
      <c r="PTO10" s="372"/>
      <c r="PTP10" s="372"/>
      <c r="PTQ10" s="372"/>
      <c r="PTR10" s="372"/>
      <c r="PTS10" s="372"/>
      <c r="PTT10" s="372"/>
      <c r="PTU10" s="372"/>
      <c r="PTV10" s="372"/>
      <c r="PTW10" s="372"/>
      <c r="PTX10" s="372"/>
      <c r="PTY10" s="372"/>
      <c r="PTZ10" s="372"/>
      <c r="PUA10" s="372"/>
      <c r="PUB10" s="372"/>
      <c r="PUC10" s="372"/>
      <c r="PUD10" s="372"/>
      <c r="PUE10" s="372"/>
      <c r="PUF10" s="372"/>
      <c r="PUG10" s="372"/>
      <c r="PUH10" s="372"/>
      <c r="PUI10" s="372"/>
      <c r="PUJ10" s="372"/>
      <c r="PUK10" s="372"/>
      <c r="PUL10" s="372"/>
      <c r="PUM10" s="372"/>
      <c r="PUN10" s="372"/>
      <c r="PUO10" s="372"/>
      <c r="PUP10" s="372"/>
      <c r="PUQ10" s="372"/>
      <c r="PUR10" s="372"/>
      <c r="PUS10" s="372"/>
      <c r="PUT10" s="372"/>
      <c r="PUU10" s="372"/>
      <c r="PUV10" s="372"/>
      <c r="PUW10" s="372"/>
      <c r="PUX10" s="372"/>
      <c r="PUY10" s="372"/>
      <c r="PUZ10" s="372"/>
      <c r="PVA10" s="372"/>
      <c r="PVB10" s="372"/>
      <c r="PVC10" s="372"/>
      <c r="PVD10" s="372"/>
      <c r="PVE10" s="372"/>
      <c r="PVF10" s="372"/>
      <c r="PVG10" s="372"/>
      <c r="PVH10" s="372"/>
      <c r="PVI10" s="372"/>
      <c r="PVJ10" s="372"/>
      <c r="PVK10" s="372"/>
      <c r="PVL10" s="372"/>
      <c r="PVM10" s="372"/>
      <c r="PVN10" s="372"/>
      <c r="PVO10" s="372"/>
      <c r="PVP10" s="372"/>
      <c r="PVQ10" s="372"/>
      <c r="PVR10" s="372"/>
      <c r="PVS10" s="372"/>
      <c r="PVT10" s="372"/>
      <c r="PVU10" s="372"/>
      <c r="PVV10" s="372"/>
      <c r="PVW10" s="372"/>
      <c r="PVX10" s="372"/>
      <c r="PVY10" s="372"/>
      <c r="PVZ10" s="372"/>
      <c r="PWA10" s="372"/>
      <c r="PWB10" s="372"/>
      <c r="PWC10" s="372"/>
      <c r="PWD10" s="372"/>
      <c r="PWE10" s="372"/>
      <c r="PWF10" s="372"/>
      <c r="PWG10" s="372"/>
      <c r="PWH10" s="372"/>
      <c r="PWI10" s="372"/>
      <c r="PWJ10" s="372"/>
      <c r="PWK10" s="372"/>
      <c r="PWL10" s="372"/>
      <c r="PWM10" s="372"/>
      <c r="PWN10" s="372"/>
      <c r="PWO10" s="372"/>
      <c r="PWP10" s="372"/>
      <c r="PWQ10" s="372"/>
      <c r="PWR10" s="372"/>
      <c r="PWS10" s="372"/>
      <c r="PWT10" s="372"/>
      <c r="PWU10" s="372"/>
      <c r="PWV10" s="372"/>
      <c r="PWW10" s="372"/>
      <c r="PWX10" s="372"/>
      <c r="PWY10" s="372"/>
      <c r="PWZ10" s="372"/>
      <c r="PXA10" s="372"/>
      <c r="PXB10" s="372"/>
      <c r="PXC10" s="372"/>
      <c r="PXD10" s="372"/>
      <c r="PXE10" s="372"/>
      <c r="PXF10" s="372"/>
      <c r="PXG10" s="372"/>
      <c r="PXH10" s="372"/>
      <c r="PXI10" s="372"/>
      <c r="PXJ10" s="372"/>
      <c r="PXK10" s="372"/>
      <c r="PXL10" s="372"/>
      <c r="PXM10" s="372"/>
      <c r="PXN10" s="372"/>
      <c r="PXO10" s="372"/>
      <c r="PXP10" s="372"/>
      <c r="PXQ10" s="372"/>
      <c r="PXR10" s="372"/>
      <c r="PXS10" s="372"/>
      <c r="PXT10" s="372"/>
      <c r="PXU10" s="372"/>
      <c r="PXV10" s="372"/>
      <c r="PXW10" s="372"/>
      <c r="PXX10" s="372"/>
      <c r="PXY10" s="372"/>
      <c r="PXZ10" s="372"/>
      <c r="PYA10" s="372"/>
      <c r="PYB10" s="372"/>
      <c r="PYC10" s="372"/>
      <c r="PYD10" s="372"/>
      <c r="PYE10" s="372"/>
      <c r="PYF10" s="372"/>
      <c r="PYG10" s="372"/>
      <c r="PYH10" s="372"/>
      <c r="PYI10" s="372"/>
      <c r="PYJ10" s="372"/>
      <c r="PYK10" s="372"/>
      <c r="PYL10" s="372"/>
      <c r="PYM10" s="372"/>
      <c r="PYN10" s="372"/>
      <c r="PYO10" s="372"/>
      <c r="PYP10" s="372"/>
      <c r="PYQ10" s="372"/>
      <c r="PYR10" s="372"/>
      <c r="PYS10" s="372"/>
      <c r="PYT10" s="372"/>
      <c r="PYU10" s="372"/>
      <c r="PYV10" s="372"/>
      <c r="PYW10" s="372"/>
      <c r="PYX10" s="372"/>
      <c r="PYY10" s="372"/>
      <c r="PYZ10" s="372"/>
      <c r="PZA10" s="372"/>
      <c r="PZB10" s="372"/>
      <c r="PZC10" s="372"/>
      <c r="PZD10" s="372"/>
      <c r="PZE10" s="372"/>
      <c r="PZF10" s="372"/>
      <c r="PZG10" s="372"/>
      <c r="PZH10" s="372"/>
      <c r="PZI10" s="372"/>
      <c r="PZJ10" s="372"/>
      <c r="PZK10" s="372"/>
      <c r="PZL10" s="372"/>
      <c r="PZM10" s="372"/>
      <c r="PZN10" s="372"/>
      <c r="PZO10" s="372"/>
      <c r="PZP10" s="372"/>
      <c r="PZQ10" s="372"/>
      <c r="PZR10" s="372"/>
      <c r="PZS10" s="372"/>
      <c r="PZT10" s="372"/>
      <c r="PZU10" s="372"/>
      <c r="PZV10" s="372"/>
      <c r="PZW10" s="372"/>
      <c r="PZX10" s="372"/>
      <c r="PZY10" s="372"/>
      <c r="PZZ10" s="372"/>
      <c r="QAA10" s="372"/>
      <c r="QAB10" s="372"/>
      <c r="QAC10" s="372"/>
      <c r="QAD10" s="372"/>
      <c r="QAE10" s="372"/>
      <c r="QAF10" s="372"/>
      <c r="QAG10" s="372"/>
      <c r="QAH10" s="372"/>
      <c r="QAI10" s="372"/>
      <c r="QAJ10" s="372"/>
      <c r="QAK10" s="372"/>
      <c r="QAL10" s="372"/>
      <c r="QAM10" s="372"/>
      <c r="QAN10" s="372"/>
      <c r="QAO10" s="372"/>
      <c r="QAP10" s="372"/>
      <c r="QAQ10" s="372"/>
      <c r="QAR10" s="372"/>
      <c r="QAS10" s="372"/>
      <c r="QAT10" s="372"/>
      <c r="QAU10" s="372"/>
      <c r="QAV10" s="372"/>
      <c r="QAW10" s="372"/>
      <c r="QAX10" s="372"/>
      <c r="QAY10" s="372"/>
      <c r="QAZ10" s="372"/>
      <c r="QBA10" s="372"/>
      <c r="QBB10" s="372"/>
      <c r="QBC10" s="372"/>
      <c r="QBD10" s="372"/>
      <c r="QBE10" s="372"/>
      <c r="QBF10" s="372"/>
      <c r="QBG10" s="372"/>
      <c r="QBH10" s="372"/>
      <c r="QBI10" s="372"/>
      <c r="QBJ10" s="372"/>
      <c r="QBK10" s="372"/>
      <c r="QBL10" s="372"/>
      <c r="QBM10" s="372"/>
      <c r="QBN10" s="372"/>
      <c r="QBO10" s="372"/>
      <c r="QBP10" s="372"/>
      <c r="QBQ10" s="372"/>
      <c r="QBR10" s="372"/>
      <c r="QBS10" s="372"/>
      <c r="QBT10" s="372"/>
      <c r="QBU10" s="372"/>
      <c r="QBV10" s="372"/>
      <c r="QBW10" s="372"/>
      <c r="QBX10" s="372"/>
      <c r="QBY10" s="372"/>
      <c r="QBZ10" s="372"/>
      <c r="QCA10" s="372"/>
      <c r="QCB10" s="372"/>
      <c r="QCC10" s="372"/>
      <c r="QCD10" s="372"/>
      <c r="QCE10" s="372"/>
      <c r="QCF10" s="372"/>
      <c r="QCG10" s="372"/>
      <c r="QCH10" s="372"/>
      <c r="QCI10" s="372"/>
      <c r="QCJ10" s="372"/>
      <c r="QCK10" s="372"/>
      <c r="QCL10" s="372"/>
      <c r="QCM10" s="372"/>
      <c r="QCN10" s="372"/>
      <c r="QCO10" s="372"/>
      <c r="QCP10" s="372"/>
      <c r="QCQ10" s="372"/>
      <c r="QCR10" s="372"/>
      <c r="QCS10" s="372"/>
      <c r="QCT10" s="372"/>
      <c r="QCU10" s="372"/>
      <c r="QCV10" s="372"/>
      <c r="QCW10" s="372"/>
      <c r="QCX10" s="372"/>
      <c r="QCY10" s="372"/>
      <c r="QCZ10" s="372"/>
      <c r="QDA10" s="372"/>
      <c r="QDB10" s="372"/>
      <c r="QDC10" s="372"/>
      <c r="QDD10" s="372"/>
      <c r="QDE10" s="372"/>
      <c r="QDF10" s="372"/>
      <c r="QDG10" s="372"/>
      <c r="QDH10" s="372"/>
      <c r="QDI10" s="372"/>
      <c r="QDJ10" s="372"/>
      <c r="QDK10" s="372"/>
      <c r="QDL10" s="372"/>
      <c r="QDM10" s="372"/>
      <c r="QDN10" s="372"/>
      <c r="QDO10" s="372"/>
      <c r="QDP10" s="372"/>
      <c r="QDQ10" s="372"/>
      <c r="QDR10" s="372"/>
      <c r="QDS10" s="372"/>
      <c r="QDT10" s="372"/>
      <c r="QDU10" s="372"/>
      <c r="QDV10" s="372"/>
      <c r="QDW10" s="372"/>
      <c r="QDX10" s="372"/>
      <c r="QDY10" s="372"/>
      <c r="QDZ10" s="372"/>
      <c r="QEA10" s="372"/>
      <c r="QEB10" s="372"/>
      <c r="QEC10" s="372"/>
      <c r="QED10" s="372"/>
      <c r="QEE10" s="372"/>
      <c r="QEF10" s="372"/>
      <c r="QEG10" s="372"/>
      <c r="QEH10" s="372"/>
      <c r="QEI10" s="372"/>
      <c r="QEJ10" s="372"/>
      <c r="QEK10" s="372"/>
      <c r="QEL10" s="372"/>
      <c r="QEM10" s="372"/>
      <c r="QEN10" s="372"/>
      <c r="QEO10" s="372"/>
      <c r="QEP10" s="372"/>
      <c r="QEQ10" s="372"/>
      <c r="QER10" s="372"/>
      <c r="QES10" s="372"/>
      <c r="QET10" s="372"/>
      <c r="QEU10" s="372"/>
      <c r="QEV10" s="372"/>
      <c r="QEW10" s="372"/>
      <c r="QEX10" s="372"/>
      <c r="QEY10" s="372"/>
      <c r="QEZ10" s="372"/>
      <c r="QFA10" s="372"/>
      <c r="QFB10" s="372"/>
      <c r="QFC10" s="372"/>
      <c r="QFD10" s="372"/>
      <c r="QFE10" s="372"/>
      <c r="QFF10" s="372"/>
      <c r="QFG10" s="372"/>
      <c r="QFH10" s="372"/>
      <c r="QFI10" s="372"/>
      <c r="QFJ10" s="372"/>
      <c r="QFK10" s="372"/>
      <c r="QFL10" s="372"/>
      <c r="QFM10" s="372"/>
      <c r="QFN10" s="372"/>
      <c r="QFO10" s="372"/>
      <c r="QFP10" s="372"/>
      <c r="QFQ10" s="372"/>
      <c r="QFR10" s="372"/>
      <c r="QFS10" s="372"/>
      <c r="QFT10" s="372"/>
      <c r="QFU10" s="372"/>
      <c r="QFV10" s="372"/>
      <c r="QFW10" s="372"/>
      <c r="QFX10" s="372"/>
      <c r="QFY10" s="372"/>
      <c r="QFZ10" s="372"/>
      <c r="QGA10" s="372"/>
      <c r="QGB10" s="372"/>
      <c r="QGC10" s="372"/>
      <c r="QGD10" s="372"/>
      <c r="QGE10" s="372"/>
      <c r="QGF10" s="372"/>
      <c r="QGG10" s="372"/>
      <c r="QGH10" s="372"/>
      <c r="QGI10" s="372"/>
      <c r="QGJ10" s="372"/>
      <c r="QGK10" s="372"/>
      <c r="QGL10" s="372"/>
      <c r="QGM10" s="372"/>
      <c r="QGN10" s="372"/>
      <c r="QGO10" s="372"/>
      <c r="QGP10" s="372"/>
      <c r="QGQ10" s="372"/>
      <c r="QGR10" s="372"/>
      <c r="QGS10" s="372"/>
      <c r="QGT10" s="372"/>
      <c r="QGU10" s="372"/>
      <c r="QGV10" s="372"/>
      <c r="QGW10" s="372"/>
      <c r="QGX10" s="372"/>
      <c r="QGY10" s="372"/>
      <c r="QGZ10" s="372"/>
      <c r="QHA10" s="372"/>
      <c r="QHB10" s="372"/>
      <c r="QHC10" s="372"/>
      <c r="QHD10" s="372"/>
      <c r="QHE10" s="372"/>
      <c r="QHF10" s="372"/>
      <c r="QHG10" s="372"/>
      <c r="QHH10" s="372"/>
      <c r="QHI10" s="372"/>
      <c r="QHJ10" s="372"/>
      <c r="QHK10" s="372"/>
      <c r="QHL10" s="372"/>
      <c r="QHM10" s="372"/>
      <c r="QHN10" s="372"/>
      <c r="QHO10" s="372"/>
      <c r="QHP10" s="372"/>
      <c r="QHQ10" s="372"/>
      <c r="QHR10" s="372"/>
      <c r="QHS10" s="372"/>
      <c r="QHT10" s="372"/>
      <c r="QHU10" s="372"/>
      <c r="QHV10" s="372"/>
      <c r="QHW10" s="372"/>
      <c r="QHX10" s="372"/>
      <c r="QHY10" s="372"/>
      <c r="QHZ10" s="372"/>
      <c r="QIA10" s="372"/>
      <c r="QIB10" s="372"/>
      <c r="QIC10" s="372"/>
      <c r="QID10" s="372"/>
      <c r="QIE10" s="372"/>
      <c r="QIF10" s="372"/>
      <c r="QIG10" s="372"/>
      <c r="QIH10" s="372"/>
      <c r="QII10" s="372"/>
      <c r="QIJ10" s="372"/>
      <c r="QIK10" s="372"/>
      <c r="QIL10" s="372"/>
      <c r="QIM10" s="372"/>
      <c r="QIN10" s="372"/>
      <c r="QIO10" s="372"/>
      <c r="QIP10" s="372"/>
      <c r="QIQ10" s="372"/>
      <c r="QIR10" s="372"/>
      <c r="QIS10" s="372"/>
      <c r="QIT10" s="372"/>
      <c r="QIU10" s="372"/>
      <c r="QIV10" s="372"/>
      <c r="QIW10" s="372"/>
      <c r="QIX10" s="372"/>
      <c r="QIY10" s="372"/>
      <c r="QIZ10" s="372"/>
      <c r="QJA10" s="372"/>
      <c r="QJB10" s="372"/>
      <c r="QJC10" s="372"/>
      <c r="QJD10" s="372"/>
      <c r="QJE10" s="372"/>
      <c r="QJF10" s="372"/>
      <c r="QJG10" s="372"/>
      <c r="QJH10" s="372"/>
      <c r="QJI10" s="372"/>
      <c r="QJJ10" s="372"/>
      <c r="QJK10" s="372"/>
      <c r="QJL10" s="372"/>
      <c r="QJM10" s="372"/>
      <c r="QJN10" s="372"/>
      <c r="QJO10" s="372"/>
      <c r="QJP10" s="372"/>
      <c r="QJQ10" s="372"/>
      <c r="QJR10" s="372"/>
      <c r="QJS10" s="372"/>
      <c r="QJT10" s="372"/>
      <c r="QJU10" s="372"/>
      <c r="QJV10" s="372"/>
      <c r="QJW10" s="372"/>
      <c r="QJX10" s="372"/>
      <c r="QJY10" s="372"/>
      <c r="QJZ10" s="372"/>
      <c r="QKA10" s="372"/>
      <c r="QKB10" s="372"/>
      <c r="QKC10" s="372"/>
      <c r="QKD10" s="372"/>
      <c r="QKE10" s="372"/>
      <c r="QKF10" s="372"/>
      <c r="QKG10" s="372"/>
      <c r="QKH10" s="372"/>
      <c r="QKI10" s="372"/>
      <c r="QKJ10" s="372"/>
      <c r="QKK10" s="372"/>
      <c r="QKL10" s="372"/>
      <c r="QKM10" s="372"/>
      <c r="QKN10" s="372"/>
      <c r="QKO10" s="372"/>
      <c r="QKP10" s="372"/>
      <c r="QKQ10" s="372"/>
      <c r="QKR10" s="372"/>
      <c r="QKS10" s="372"/>
      <c r="QKT10" s="372"/>
      <c r="QKU10" s="372"/>
      <c r="QKV10" s="372"/>
      <c r="QKW10" s="372"/>
      <c r="QKX10" s="372"/>
      <c r="QKY10" s="372"/>
      <c r="QKZ10" s="372"/>
      <c r="QLA10" s="372"/>
      <c r="QLB10" s="372"/>
      <c r="QLC10" s="372"/>
      <c r="QLD10" s="372"/>
      <c r="QLE10" s="372"/>
      <c r="QLF10" s="372"/>
      <c r="QLG10" s="372"/>
      <c r="QLH10" s="372"/>
      <c r="QLI10" s="372"/>
      <c r="QLJ10" s="372"/>
      <c r="QLK10" s="372"/>
      <c r="QLL10" s="372"/>
      <c r="QLM10" s="372"/>
      <c r="QLN10" s="372"/>
      <c r="QLO10" s="372"/>
      <c r="QLP10" s="372"/>
      <c r="QLQ10" s="372"/>
      <c r="QLR10" s="372"/>
      <c r="QLS10" s="372"/>
      <c r="QLT10" s="372"/>
      <c r="QLU10" s="372"/>
      <c r="QLV10" s="372"/>
      <c r="QLW10" s="372"/>
      <c r="QLX10" s="372"/>
      <c r="QLY10" s="372"/>
      <c r="QLZ10" s="372"/>
      <c r="QMA10" s="372"/>
      <c r="QMB10" s="372"/>
      <c r="QMC10" s="372"/>
      <c r="QMD10" s="372"/>
      <c r="QME10" s="372"/>
      <c r="QMF10" s="372"/>
      <c r="QMG10" s="372"/>
      <c r="QMH10" s="372"/>
      <c r="QMI10" s="372"/>
      <c r="QMJ10" s="372"/>
      <c r="QMK10" s="372"/>
      <c r="QML10" s="372"/>
      <c r="QMM10" s="372"/>
      <c r="QMN10" s="372"/>
      <c r="QMO10" s="372"/>
      <c r="QMP10" s="372"/>
      <c r="QMQ10" s="372"/>
      <c r="QMR10" s="372"/>
      <c r="QMS10" s="372"/>
      <c r="QMT10" s="372"/>
      <c r="QMU10" s="372"/>
      <c r="QMV10" s="372"/>
      <c r="QMW10" s="372"/>
      <c r="QMX10" s="372"/>
      <c r="QMY10" s="372"/>
      <c r="QMZ10" s="372"/>
      <c r="QNA10" s="372"/>
      <c r="QNB10" s="372"/>
      <c r="QNC10" s="372"/>
      <c r="QND10" s="372"/>
      <c r="QNE10" s="372"/>
      <c r="QNF10" s="372"/>
      <c r="QNG10" s="372"/>
      <c r="QNH10" s="372"/>
      <c r="QNI10" s="372"/>
      <c r="QNJ10" s="372"/>
      <c r="QNK10" s="372"/>
      <c r="QNL10" s="372"/>
      <c r="QNM10" s="372"/>
      <c r="QNN10" s="372"/>
      <c r="QNO10" s="372"/>
      <c r="QNP10" s="372"/>
      <c r="QNQ10" s="372"/>
      <c r="QNR10" s="372"/>
      <c r="QNS10" s="372"/>
      <c r="QNT10" s="372"/>
      <c r="QNU10" s="372"/>
      <c r="QNV10" s="372"/>
      <c r="QNW10" s="372"/>
      <c r="QNX10" s="372"/>
      <c r="QNY10" s="372"/>
      <c r="QNZ10" s="372"/>
      <c r="QOA10" s="372"/>
      <c r="QOB10" s="372"/>
      <c r="QOC10" s="372"/>
      <c r="QOD10" s="372"/>
      <c r="QOE10" s="372"/>
      <c r="QOF10" s="372"/>
      <c r="QOG10" s="372"/>
      <c r="QOH10" s="372"/>
      <c r="QOI10" s="372"/>
      <c r="QOJ10" s="372"/>
      <c r="QOK10" s="372"/>
      <c r="QOL10" s="372"/>
      <c r="QOM10" s="372"/>
      <c r="QON10" s="372"/>
      <c r="QOO10" s="372"/>
      <c r="QOP10" s="372"/>
      <c r="QOQ10" s="372"/>
      <c r="QOR10" s="372"/>
      <c r="QOS10" s="372"/>
      <c r="QOT10" s="372"/>
      <c r="QOU10" s="372"/>
      <c r="QOV10" s="372"/>
      <c r="QOW10" s="372"/>
      <c r="QOX10" s="372"/>
      <c r="QOY10" s="372"/>
      <c r="QOZ10" s="372"/>
      <c r="QPA10" s="372"/>
      <c r="QPB10" s="372"/>
      <c r="QPC10" s="372"/>
      <c r="QPD10" s="372"/>
      <c r="QPE10" s="372"/>
      <c r="QPF10" s="372"/>
      <c r="QPG10" s="372"/>
      <c r="QPH10" s="372"/>
      <c r="QPI10" s="372"/>
      <c r="QPJ10" s="372"/>
      <c r="QPK10" s="372"/>
      <c r="QPL10" s="372"/>
      <c r="QPM10" s="372"/>
      <c r="QPN10" s="372"/>
      <c r="QPO10" s="372"/>
      <c r="QPP10" s="372"/>
      <c r="QPQ10" s="372"/>
      <c r="QPR10" s="372"/>
      <c r="QPS10" s="372"/>
      <c r="QPT10" s="372"/>
      <c r="QPU10" s="372"/>
      <c r="QPV10" s="372"/>
      <c r="QPW10" s="372"/>
      <c r="QPX10" s="372"/>
      <c r="QPY10" s="372"/>
      <c r="QPZ10" s="372"/>
      <c r="QQA10" s="372"/>
      <c r="QQB10" s="372"/>
      <c r="QQC10" s="372"/>
      <c r="QQD10" s="372"/>
      <c r="QQE10" s="372"/>
      <c r="QQF10" s="372"/>
      <c r="QQG10" s="372"/>
      <c r="QQH10" s="372"/>
      <c r="QQI10" s="372"/>
      <c r="QQJ10" s="372"/>
      <c r="QQK10" s="372"/>
      <c r="QQL10" s="372"/>
      <c r="QQM10" s="372"/>
      <c r="QQN10" s="372"/>
      <c r="QQO10" s="372"/>
      <c r="QQP10" s="372"/>
      <c r="QQQ10" s="372"/>
      <c r="QQR10" s="372"/>
      <c r="QQS10" s="372"/>
      <c r="QQT10" s="372"/>
      <c r="QQU10" s="372"/>
      <c r="QQV10" s="372"/>
      <c r="QQW10" s="372"/>
      <c r="QQX10" s="372"/>
      <c r="QQY10" s="372"/>
      <c r="QQZ10" s="372"/>
      <c r="QRA10" s="372"/>
      <c r="QRB10" s="372"/>
      <c r="QRC10" s="372"/>
      <c r="QRD10" s="372"/>
      <c r="QRE10" s="372"/>
      <c r="QRF10" s="372"/>
      <c r="QRG10" s="372"/>
      <c r="QRH10" s="372"/>
      <c r="QRI10" s="372"/>
      <c r="QRJ10" s="372"/>
      <c r="QRK10" s="372"/>
      <c r="QRL10" s="372"/>
      <c r="QRM10" s="372"/>
      <c r="QRN10" s="372"/>
      <c r="QRO10" s="372"/>
      <c r="QRP10" s="372"/>
      <c r="QRQ10" s="372"/>
      <c r="QRR10" s="372"/>
      <c r="QRS10" s="372"/>
      <c r="QRT10" s="372"/>
      <c r="QRU10" s="372"/>
      <c r="QRV10" s="372"/>
      <c r="QRW10" s="372"/>
      <c r="QRX10" s="372"/>
      <c r="QRY10" s="372"/>
      <c r="QRZ10" s="372"/>
      <c r="QSA10" s="372"/>
      <c r="QSB10" s="372"/>
      <c r="QSC10" s="372"/>
      <c r="QSD10" s="372"/>
      <c r="QSE10" s="372"/>
      <c r="QSF10" s="372"/>
      <c r="QSG10" s="372"/>
      <c r="QSH10" s="372"/>
      <c r="QSI10" s="372"/>
      <c r="QSJ10" s="372"/>
      <c r="QSK10" s="372"/>
      <c r="QSL10" s="372"/>
      <c r="QSM10" s="372"/>
      <c r="QSN10" s="372"/>
      <c r="QSO10" s="372"/>
      <c r="QSP10" s="372"/>
      <c r="QSQ10" s="372"/>
      <c r="QSR10" s="372"/>
      <c r="QSS10" s="372"/>
      <c r="QST10" s="372"/>
      <c r="QSU10" s="372"/>
      <c r="QSV10" s="372"/>
      <c r="QSW10" s="372"/>
      <c r="QSX10" s="372"/>
      <c r="QSY10" s="372"/>
      <c r="QSZ10" s="372"/>
      <c r="QTA10" s="372"/>
      <c r="QTB10" s="372"/>
      <c r="QTC10" s="372"/>
      <c r="QTD10" s="372"/>
      <c r="QTE10" s="372"/>
      <c r="QTF10" s="372"/>
      <c r="QTG10" s="372"/>
      <c r="QTH10" s="372"/>
      <c r="QTI10" s="372"/>
      <c r="QTJ10" s="372"/>
      <c r="QTK10" s="372"/>
      <c r="QTL10" s="372"/>
      <c r="QTM10" s="372"/>
      <c r="QTN10" s="372"/>
      <c r="QTO10" s="372"/>
      <c r="QTP10" s="372"/>
      <c r="QTQ10" s="372"/>
      <c r="QTR10" s="372"/>
      <c r="QTS10" s="372"/>
      <c r="QTT10" s="372"/>
      <c r="QTU10" s="372"/>
      <c r="QTV10" s="372"/>
      <c r="QTW10" s="372"/>
      <c r="QTX10" s="372"/>
      <c r="QTY10" s="372"/>
      <c r="QTZ10" s="372"/>
      <c r="QUA10" s="372"/>
      <c r="QUB10" s="372"/>
      <c r="QUC10" s="372"/>
      <c r="QUD10" s="372"/>
      <c r="QUE10" s="372"/>
      <c r="QUF10" s="372"/>
      <c r="QUG10" s="372"/>
      <c r="QUH10" s="372"/>
      <c r="QUI10" s="372"/>
      <c r="QUJ10" s="372"/>
      <c r="QUK10" s="372"/>
      <c r="QUL10" s="372"/>
      <c r="QUM10" s="372"/>
      <c r="QUN10" s="372"/>
      <c r="QUO10" s="372"/>
      <c r="QUP10" s="372"/>
      <c r="QUQ10" s="372"/>
      <c r="QUR10" s="372"/>
      <c r="QUS10" s="372"/>
      <c r="QUT10" s="372"/>
      <c r="QUU10" s="372"/>
      <c r="QUV10" s="372"/>
      <c r="QUW10" s="372"/>
      <c r="QUX10" s="372"/>
      <c r="QUY10" s="372"/>
      <c r="QUZ10" s="372"/>
      <c r="QVA10" s="372"/>
      <c r="QVB10" s="372"/>
      <c r="QVC10" s="372"/>
      <c r="QVD10" s="372"/>
      <c r="QVE10" s="372"/>
      <c r="QVF10" s="372"/>
      <c r="QVG10" s="372"/>
      <c r="QVH10" s="372"/>
      <c r="QVI10" s="372"/>
      <c r="QVJ10" s="372"/>
      <c r="QVK10" s="372"/>
      <c r="QVL10" s="372"/>
      <c r="QVM10" s="372"/>
      <c r="QVN10" s="372"/>
      <c r="QVO10" s="372"/>
      <c r="QVP10" s="372"/>
      <c r="QVQ10" s="372"/>
      <c r="QVR10" s="372"/>
      <c r="QVS10" s="372"/>
      <c r="QVT10" s="372"/>
      <c r="QVU10" s="372"/>
      <c r="QVV10" s="372"/>
      <c r="QVW10" s="372"/>
      <c r="QVX10" s="372"/>
      <c r="QVY10" s="372"/>
      <c r="QVZ10" s="372"/>
      <c r="QWA10" s="372"/>
      <c r="QWB10" s="372"/>
      <c r="QWC10" s="372"/>
      <c r="QWD10" s="372"/>
      <c r="QWE10" s="372"/>
      <c r="QWF10" s="372"/>
      <c r="QWG10" s="372"/>
      <c r="QWH10" s="372"/>
      <c r="QWI10" s="372"/>
      <c r="QWJ10" s="372"/>
      <c r="QWK10" s="372"/>
      <c r="QWL10" s="372"/>
      <c r="QWM10" s="372"/>
      <c r="QWN10" s="372"/>
      <c r="QWO10" s="372"/>
      <c r="QWP10" s="372"/>
      <c r="QWQ10" s="372"/>
      <c r="QWR10" s="372"/>
      <c r="QWS10" s="372"/>
      <c r="QWT10" s="372"/>
      <c r="QWU10" s="372"/>
      <c r="QWV10" s="372"/>
      <c r="QWW10" s="372"/>
      <c r="QWX10" s="372"/>
      <c r="QWY10" s="372"/>
      <c r="QWZ10" s="372"/>
      <c r="QXA10" s="372"/>
      <c r="QXB10" s="372"/>
      <c r="QXC10" s="372"/>
      <c r="QXD10" s="372"/>
      <c r="QXE10" s="372"/>
      <c r="QXF10" s="372"/>
      <c r="QXG10" s="372"/>
      <c r="QXH10" s="372"/>
      <c r="QXI10" s="372"/>
      <c r="QXJ10" s="372"/>
      <c r="QXK10" s="372"/>
      <c r="QXL10" s="372"/>
      <c r="QXM10" s="372"/>
      <c r="QXN10" s="372"/>
      <c r="QXO10" s="372"/>
      <c r="QXP10" s="372"/>
      <c r="QXQ10" s="372"/>
      <c r="QXR10" s="372"/>
      <c r="QXS10" s="372"/>
      <c r="QXT10" s="372"/>
      <c r="QXU10" s="372"/>
      <c r="QXV10" s="372"/>
      <c r="QXW10" s="372"/>
      <c r="QXX10" s="372"/>
      <c r="QXY10" s="372"/>
      <c r="QXZ10" s="372"/>
      <c r="QYA10" s="372"/>
      <c r="QYB10" s="372"/>
      <c r="QYC10" s="372"/>
      <c r="QYD10" s="372"/>
      <c r="QYE10" s="372"/>
      <c r="QYF10" s="372"/>
      <c r="QYG10" s="372"/>
      <c r="QYH10" s="372"/>
      <c r="QYI10" s="372"/>
      <c r="QYJ10" s="372"/>
      <c r="QYK10" s="372"/>
      <c r="QYL10" s="372"/>
      <c r="QYM10" s="372"/>
      <c r="QYN10" s="372"/>
      <c r="QYO10" s="372"/>
      <c r="QYP10" s="372"/>
      <c r="QYQ10" s="372"/>
      <c r="QYR10" s="372"/>
      <c r="QYS10" s="372"/>
      <c r="QYT10" s="372"/>
      <c r="QYU10" s="372"/>
      <c r="QYV10" s="372"/>
      <c r="QYW10" s="372"/>
      <c r="QYX10" s="372"/>
      <c r="QYY10" s="372"/>
      <c r="QYZ10" s="372"/>
      <c r="QZA10" s="372"/>
      <c r="QZB10" s="372"/>
      <c r="QZC10" s="372"/>
      <c r="QZD10" s="372"/>
      <c r="QZE10" s="372"/>
      <c r="QZF10" s="372"/>
      <c r="QZG10" s="372"/>
      <c r="QZH10" s="372"/>
      <c r="QZI10" s="372"/>
      <c r="QZJ10" s="372"/>
      <c r="QZK10" s="372"/>
      <c r="QZL10" s="372"/>
      <c r="QZM10" s="372"/>
      <c r="QZN10" s="372"/>
      <c r="QZO10" s="372"/>
      <c r="QZP10" s="372"/>
      <c r="QZQ10" s="372"/>
      <c r="QZR10" s="372"/>
      <c r="QZS10" s="372"/>
      <c r="QZT10" s="372"/>
      <c r="QZU10" s="372"/>
      <c r="QZV10" s="372"/>
      <c r="QZW10" s="372"/>
      <c r="QZX10" s="372"/>
      <c r="QZY10" s="372"/>
      <c r="QZZ10" s="372"/>
      <c r="RAA10" s="372"/>
      <c r="RAB10" s="372"/>
      <c r="RAC10" s="372"/>
      <c r="RAD10" s="372"/>
      <c r="RAE10" s="372"/>
      <c r="RAF10" s="372"/>
      <c r="RAG10" s="372"/>
      <c r="RAH10" s="372"/>
      <c r="RAI10" s="372"/>
      <c r="RAJ10" s="372"/>
      <c r="RAK10" s="372"/>
      <c r="RAL10" s="372"/>
      <c r="RAM10" s="372"/>
      <c r="RAN10" s="372"/>
      <c r="RAO10" s="372"/>
      <c r="RAP10" s="372"/>
      <c r="RAQ10" s="372"/>
      <c r="RAR10" s="372"/>
      <c r="RAS10" s="372"/>
      <c r="RAT10" s="372"/>
      <c r="RAU10" s="372"/>
      <c r="RAV10" s="372"/>
      <c r="RAW10" s="372"/>
      <c r="RAX10" s="372"/>
      <c r="RAY10" s="372"/>
      <c r="RAZ10" s="372"/>
      <c r="RBA10" s="372"/>
      <c r="RBB10" s="372"/>
      <c r="RBC10" s="372"/>
      <c r="RBD10" s="372"/>
      <c r="RBE10" s="372"/>
      <c r="RBF10" s="372"/>
      <c r="RBG10" s="372"/>
      <c r="RBH10" s="372"/>
      <c r="RBI10" s="372"/>
      <c r="RBJ10" s="372"/>
      <c r="RBK10" s="372"/>
      <c r="RBL10" s="372"/>
      <c r="RBM10" s="372"/>
      <c r="RBN10" s="372"/>
      <c r="RBO10" s="372"/>
      <c r="RBP10" s="372"/>
      <c r="RBQ10" s="372"/>
      <c r="RBR10" s="372"/>
      <c r="RBS10" s="372"/>
      <c r="RBT10" s="372"/>
      <c r="RBU10" s="372"/>
      <c r="RBV10" s="372"/>
      <c r="RBW10" s="372"/>
      <c r="RBX10" s="372"/>
      <c r="RBY10" s="372"/>
      <c r="RBZ10" s="372"/>
      <c r="RCA10" s="372"/>
      <c r="RCB10" s="372"/>
      <c r="RCC10" s="372"/>
      <c r="RCD10" s="372"/>
      <c r="RCE10" s="372"/>
      <c r="RCF10" s="372"/>
      <c r="RCG10" s="372"/>
      <c r="RCH10" s="372"/>
      <c r="RCI10" s="372"/>
      <c r="RCJ10" s="372"/>
      <c r="RCK10" s="372"/>
      <c r="RCL10" s="372"/>
      <c r="RCM10" s="372"/>
      <c r="RCN10" s="372"/>
      <c r="RCO10" s="372"/>
      <c r="RCP10" s="372"/>
      <c r="RCQ10" s="372"/>
      <c r="RCR10" s="372"/>
      <c r="RCS10" s="372"/>
      <c r="RCT10" s="372"/>
      <c r="RCU10" s="372"/>
      <c r="RCV10" s="372"/>
      <c r="RCW10" s="372"/>
      <c r="RCX10" s="372"/>
      <c r="RCY10" s="372"/>
      <c r="RCZ10" s="372"/>
      <c r="RDA10" s="372"/>
      <c r="RDB10" s="372"/>
      <c r="RDC10" s="372"/>
      <c r="RDD10" s="372"/>
      <c r="RDE10" s="372"/>
      <c r="RDF10" s="372"/>
      <c r="RDG10" s="372"/>
      <c r="RDH10" s="372"/>
      <c r="RDI10" s="372"/>
      <c r="RDJ10" s="372"/>
      <c r="RDK10" s="372"/>
      <c r="RDL10" s="372"/>
      <c r="RDM10" s="372"/>
      <c r="RDN10" s="372"/>
      <c r="RDO10" s="372"/>
      <c r="RDP10" s="372"/>
      <c r="RDQ10" s="372"/>
      <c r="RDR10" s="372"/>
      <c r="RDS10" s="372"/>
      <c r="RDT10" s="372"/>
      <c r="RDU10" s="372"/>
      <c r="RDV10" s="372"/>
      <c r="RDW10" s="372"/>
      <c r="RDX10" s="372"/>
      <c r="RDY10" s="372"/>
      <c r="RDZ10" s="372"/>
      <c r="REA10" s="372"/>
      <c r="REB10" s="372"/>
      <c r="REC10" s="372"/>
      <c r="RED10" s="372"/>
      <c r="REE10" s="372"/>
      <c r="REF10" s="372"/>
      <c r="REG10" s="372"/>
      <c r="REH10" s="372"/>
      <c r="REI10" s="372"/>
      <c r="REJ10" s="372"/>
      <c r="REK10" s="372"/>
      <c r="REL10" s="372"/>
      <c r="REM10" s="372"/>
      <c r="REN10" s="372"/>
      <c r="REO10" s="372"/>
      <c r="REP10" s="372"/>
      <c r="REQ10" s="372"/>
      <c r="RER10" s="372"/>
      <c r="RES10" s="372"/>
      <c r="RET10" s="372"/>
      <c r="REU10" s="372"/>
      <c r="REV10" s="372"/>
      <c r="REW10" s="372"/>
      <c r="REX10" s="372"/>
      <c r="REY10" s="372"/>
      <c r="REZ10" s="372"/>
      <c r="RFA10" s="372"/>
      <c r="RFB10" s="372"/>
      <c r="RFC10" s="372"/>
      <c r="RFD10" s="372"/>
      <c r="RFE10" s="372"/>
      <c r="RFF10" s="372"/>
      <c r="RFG10" s="372"/>
      <c r="RFH10" s="372"/>
      <c r="RFI10" s="372"/>
      <c r="RFJ10" s="372"/>
      <c r="RFK10" s="372"/>
      <c r="RFL10" s="372"/>
      <c r="RFM10" s="372"/>
      <c r="RFN10" s="372"/>
      <c r="RFO10" s="372"/>
      <c r="RFP10" s="372"/>
      <c r="RFQ10" s="372"/>
      <c r="RFR10" s="372"/>
      <c r="RFS10" s="372"/>
      <c r="RFT10" s="372"/>
      <c r="RFU10" s="372"/>
      <c r="RFV10" s="372"/>
      <c r="RFW10" s="372"/>
      <c r="RFX10" s="372"/>
      <c r="RFY10" s="372"/>
      <c r="RFZ10" s="372"/>
      <c r="RGA10" s="372"/>
      <c r="RGB10" s="372"/>
      <c r="RGC10" s="372"/>
      <c r="RGD10" s="372"/>
      <c r="RGE10" s="372"/>
      <c r="RGF10" s="372"/>
      <c r="RGG10" s="372"/>
      <c r="RGH10" s="372"/>
      <c r="RGI10" s="372"/>
      <c r="RGJ10" s="372"/>
      <c r="RGK10" s="372"/>
      <c r="RGL10" s="372"/>
      <c r="RGM10" s="372"/>
      <c r="RGN10" s="372"/>
      <c r="RGO10" s="372"/>
      <c r="RGP10" s="372"/>
      <c r="RGQ10" s="372"/>
      <c r="RGR10" s="372"/>
      <c r="RGS10" s="372"/>
      <c r="RGT10" s="372"/>
      <c r="RGU10" s="372"/>
      <c r="RGV10" s="372"/>
      <c r="RGW10" s="372"/>
      <c r="RGX10" s="372"/>
      <c r="RGY10" s="372"/>
      <c r="RGZ10" s="372"/>
      <c r="RHA10" s="372"/>
      <c r="RHB10" s="372"/>
      <c r="RHC10" s="372"/>
      <c r="RHD10" s="372"/>
      <c r="RHE10" s="372"/>
      <c r="RHF10" s="372"/>
      <c r="RHG10" s="372"/>
      <c r="RHH10" s="372"/>
      <c r="RHI10" s="372"/>
      <c r="RHJ10" s="372"/>
      <c r="RHK10" s="372"/>
      <c r="RHL10" s="372"/>
      <c r="RHM10" s="372"/>
      <c r="RHN10" s="372"/>
      <c r="RHO10" s="372"/>
      <c r="RHP10" s="372"/>
      <c r="RHQ10" s="372"/>
      <c r="RHR10" s="372"/>
      <c r="RHS10" s="372"/>
      <c r="RHT10" s="372"/>
      <c r="RHU10" s="372"/>
      <c r="RHV10" s="372"/>
      <c r="RHW10" s="372"/>
      <c r="RHX10" s="372"/>
      <c r="RHY10" s="372"/>
      <c r="RHZ10" s="372"/>
      <c r="RIA10" s="372"/>
      <c r="RIB10" s="372"/>
      <c r="RIC10" s="372"/>
      <c r="RID10" s="372"/>
      <c r="RIE10" s="372"/>
      <c r="RIF10" s="372"/>
      <c r="RIG10" s="372"/>
      <c r="RIH10" s="372"/>
      <c r="RII10" s="372"/>
      <c r="RIJ10" s="372"/>
      <c r="RIK10" s="372"/>
      <c r="RIL10" s="372"/>
      <c r="RIM10" s="372"/>
      <c r="RIN10" s="372"/>
      <c r="RIO10" s="372"/>
      <c r="RIP10" s="372"/>
      <c r="RIQ10" s="372"/>
      <c r="RIR10" s="372"/>
      <c r="RIS10" s="372"/>
      <c r="RIT10" s="372"/>
      <c r="RIU10" s="372"/>
      <c r="RIV10" s="372"/>
      <c r="RIW10" s="372"/>
      <c r="RIX10" s="372"/>
      <c r="RIY10" s="372"/>
      <c r="RIZ10" s="372"/>
      <c r="RJA10" s="372"/>
      <c r="RJB10" s="372"/>
      <c r="RJC10" s="372"/>
      <c r="RJD10" s="372"/>
      <c r="RJE10" s="372"/>
      <c r="RJF10" s="372"/>
      <c r="RJG10" s="372"/>
      <c r="RJH10" s="372"/>
      <c r="RJI10" s="372"/>
      <c r="RJJ10" s="372"/>
      <c r="RJK10" s="372"/>
      <c r="RJL10" s="372"/>
      <c r="RJM10" s="372"/>
      <c r="RJN10" s="372"/>
      <c r="RJO10" s="372"/>
      <c r="RJP10" s="372"/>
      <c r="RJQ10" s="372"/>
      <c r="RJR10" s="372"/>
      <c r="RJS10" s="372"/>
      <c r="RJT10" s="372"/>
      <c r="RJU10" s="372"/>
      <c r="RJV10" s="372"/>
      <c r="RJW10" s="372"/>
      <c r="RJX10" s="372"/>
      <c r="RJY10" s="372"/>
      <c r="RJZ10" s="372"/>
      <c r="RKA10" s="372"/>
      <c r="RKB10" s="372"/>
      <c r="RKC10" s="372"/>
      <c r="RKD10" s="372"/>
      <c r="RKE10" s="372"/>
      <c r="RKF10" s="372"/>
      <c r="RKG10" s="372"/>
      <c r="RKH10" s="372"/>
      <c r="RKI10" s="372"/>
      <c r="RKJ10" s="372"/>
      <c r="RKK10" s="372"/>
      <c r="RKL10" s="372"/>
      <c r="RKM10" s="372"/>
      <c r="RKN10" s="372"/>
      <c r="RKO10" s="372"/>
      <c r="RKP10" s="372"/>
      <c r="RKQ10" s="372"/>
      <c r="RKR10" s="372"/>
      <c r="RKS10" s="372"/>
      <c r="RKT10" s="372"/>
      <c r="RKU10" s="372"/>
      <c r="RKV10" s="372"/>
      <c r="RKW10" s="372"/>
      <c r="RKX10" s="372"/>
      <c r="RKY10" s="372"/>
      <c r="RKZ10" s="372"/>
      <c r="RLA10" s="372"/>
      <c r="RLB10" s="372"/>
      <c r="RLC10" s="372"/>
      <c r="RLD10" s="372"/>
      <c r="RLE10" s="372"/>
      <c r="RLF10" s="372"/>
      <c r="RLG10" s="372"/>
      <c r="RLH10" s="372"/>
      <c r="RLI10" s="372"/>
      <c r="RLJ10" s="372"/>
      <c r="RLK10" s="372"/>
      <c r="RLL10" s="372"/>
      <c r="RLM10" s="372"/>
      <c r="RLN10" s="372"/>
      <c r="RLO10" s="372"/>
      <c r="RLP10" s="372"/>
      <c r="RLQ10" s="372"/>
      <c r="RLR10" s="372"/>
      <c r="RLS10" s="372"/>
      <c r="RLT10" s="372"/>
      <c r="RLU10" s="372"/>
      <c r="RLV10" s="372"/>
      <c r="RLW10" s="372"/>
      <c r="RLX10" s="372"/>
      <c r="RLY10" s="372"/>
      <c r="RLZ10" s="372"/>
      <c r="RMA10" s="372"/>
      <c r="RMB10" s="372"/>
      <c r="RMC10" s="372"/>
      <c r="RMD10" s="372"/>
      <c r="RME10" s="372"/>
      <c r="RMF10" s="372"/>
      <c r="RMG10" s="372"/>
      <c r="RMH10" s="372"/>
      <c r="RMI10" s="372"/>
      <c r="RMJ10" s="372"/>
      <c r="RMK10" s="372"/>
      <c r="RML10" s="372"/>
      <c r="RMM10" s="372"/>
      <c r="RMN10" s="372"/>
      <c r="RMO10" s="372"/>
      <c r="RMP10" s="372"/>
      <c r="RMQ10" s="372"/>
      <c r="RMR10" s="372"/>
      <c r="RMS10" s="372"/>
      <c r="RMT10" s="372"/>
      <c r="RMU10" s="372"/>
      <c r="RMV10" s="372"/>
      <c r="RMW10" s="372"/>
      <c r="RMX10" s="372"/>
      <c r="RMY10" s="372"/>
      <c r="RMZ10" s="372"/>
      <c r="RNA10" s="372"/>
      <c r="RNB10" s="372"/>
      <c r="RNC10" s="372"/>
      <c r="RND10" s="372"/>
      <c r="RNE10" s="372"/>
      <c r="RNF10" s="372"/>
      <c r="RNG10" s="372"/>
      <c r="RNH10" s="372"/>
      <c r="RNI10" s="372"/>
      <c r="RNJ10" s="372"/>
      <c r="RNK10" s="372"/>
      <c r="RNL10" s="372"/>
      <c r="RNM10" s="372"/>
      <c r="RNN10" s="372"/>
      <c r="RNO10" s="372"/>
      <c r="RNP10" s="372"/>
      <c r="RNQ10" s="372"/>
      <c r="RNR10" s="372"/>
      <c r="RNS10" s="372"/>
      <c r="RNT10" s="372"/>
      <c r="RNU10" s="372"/>
      <c r="RNV10" s="372"/>
      <c r="RNW10" s="372"/>
      <c r="RNX10" s="372"/>
      <c r="RNY10" s="372"/>
      <c r="RNZ10" s="372"/>
      <c r="ROA10" s="372"/>
      <c r="ROB10" s="372"/>
      <c r="ROC10" s="372"/>
      <c r="ROD10" s="372"/>
      <c r="ROE10" s="372"/>
      <c r="ROF10" s="372"/>
      <c r="ROG10" s="372"/>
      <c r="ROH10" s="372"/>
      <c r="ROI10" s="372"/>
      <c r="ROJ10" s="372"/>
      <c r="ROK10" s="372"/>
      <c r="ROL10" s="372"/>
      <c r="ROM10" s="372"/>
      <c r="RON10" s="372"/>
      <c r="ROO10" s="372"/>
      <c r="ROP10" s="372"/>
      <c r="ROQ10" s="372"/>
      <c r="ROR10" s="372"/>
      <c r="ROS10" s="372"/>
      <c r="ROT10" s="372"/>
      <c r="ROU10" s="372"/>
      <c r="ROV10" s="372"/>
      <c r="ROW10" s="372"/>
      <c r="ROX10" s="372"/>
      <c r="ROY10" s="372"/>
      <c r="ROZ10" s="372"/>
      <c r="RPA10" s="372"/>
      <c r="RPB10" s="372"/>
      <c r="RPC10" s="372"/>
      <c r="RPD10" s="372"/>
      <c r="RPE10" s="372"/>
      <c r="RPF10" s="372"/>
      <c r="RPG10" s="372"/>
      <c r="RPH10" s="372"/>
      <c r="RPI10" s="372"/>
      <c r="RPJ10" s="372"/>
      <c r="RPK10" s="372"/>
      <c r="RPL10" s="372"/>
      <c r="RPM10" s="372"/>
      <c r="RPN10" s="372"/>
      <c r="RPO10" s="372"/>
      <c r="RPP10" s="372"/>
      <c r="RPQ10" s="372"/>
      <c r="RPR10" s="372"/>
      <c r="RPS10" s="372"/>
      <c r="RPT10" s="372"/>
      <c r="RPU10" s="372"/>
      <c r="RPV10" s="372"/>
      <c r="RPW10" s="372"/>
      <c r="RPX10" s="372"/>
      <c r="RPY10" s="372"/>
      <c r="RPZ10" s="372"/>
      <c r="RQA10" s="372"/>
      <c r="RQB10" s="372"/>
      <c r="RQC10" s="372"/>
      <c r="RQD10" s="372"/>
      <c r="RQE10" s="372"/>
      <c r="RQF10" s="372"/>
      <c r="RQG10" s="372"/>
      <c r="RQH10" s="372"/>
      <c r="RQI10" s="372"/>
      <c r="RQJ10" s="372"/>
      <c r="RQK10" s="372"/>
      <c r="RQL10" s="372"/>
      <c r="RQM10" s="372"/>
      <c r="RQN10" s="372"/>
      <c r="RQO10" s="372"/>
      <c r="RQP10" s="372"/>
      <c r="RQQ10" s="372"/>
      <c r="RQR10" s="372"/>
      <c r="RQS10" s="372"/>
      <c r="RQT10" s="372"/>
      <c r="RQU10" s="372"/>
      <c r="RQV10" s="372"/>
      <c r="RQW10" s="372"/>
      <c r="RQX10" s="372"/>
      <c r="RQY10" s="372"/>
      <c r="RQZ10" s="372"/>
      <c r="RRA10" s="372"/>
      <c r="RRB10" s="372"/>
      <c r="RRC10" s="372"/>
      <c r="RRD10" s="372"/>
      <c r="RRE10" s="372"/>
      <c r="RRF10" s="372"/>
      <c r="RRG10" s="372"/>
      <c r="RRH10" s="372"/>
      <c r="RRI10" s="372"/>
      <c r="RRJ10" s="372"/>
      <c r="RRK10" s="372"/>
      <c r="RRL10" s="372"/>
      <c r="RRM10" s="372"/>
      <c r="RRN10" s="372"/>
      <c r="RRO10" s="372"/>
      <c r="RRP10" s="372"/>
      <c r="RRQ10" s="372"/>
      <c r="RRR10" s="372"/>
      <c r="RRS10" s="372"/>
      <c r="RRT10" s="372"/>
      <c r="RRU10" s="372"/>
      <c r="RRV10" s="372"/>
      <c r="RRW10" s="372"/>
      <c r="RRX10" s="372"/>
      <c r="RRY10" s="372"/>
      <c r="RRZ10" s="372"/>
      <c r="RSA10" s="372"/>
      <c r="RSB10" s="372"/>
      <c r="RSC10" s="372"/>
      <c r="RSD10" s="372"/>
      <c r="RSE10" s="372"/>
      <c r="RSF10" s="372"/>
      <c r="RSG10" s="372"/>
      <c r="RSH10" s="372"/>
      <c r="RSI10" s="372"/>
      <c r="RSJ10" s="372"/>
      <c r="RSK10" s="372"/>
      <c r="RSL10" s="372"/>
      <c r="RSM10" s="372"/>
      <c r="RSN10" s="372"/>
      <c r="RSO10" s="372"/>
      <c r="RSP10" s="372"/>
      <c r="RSQ10" s="372"/>
      <c r="RSR10" s="372"/>
      <c r="RSS10" s="372"/>
      <c r="RST10" s="372"/>
      <c r="RSU10" s="372"/>
      <c r="RSV10" s="372"/>
      <c r="RSW10" s="372"/>
      <c r="RSX10" s="372"/>
      <c r="RSY10" s="372"/>
      <c r="RSZ10" s="372"/>
      <c r="RTA10" s="372"/>
      <c r="RTB10" s="372"/>
      <c r="RTC10" s="372"/>
      <c r="RTD10" s="372"/>
      <c r="RTE10" s="372"/>
      <c r="RTF10" s="372"/>
      <c r="RTG10" s="372"/>
      <c r="RTH10" s="372"/>
      <c r="RTI10" s="372"/>
      <c r="RTJ10" s="372"/>
      <c r="RTK10" s="372"/>
      <c r="RTL10" s="372"/>
      <c r="RTM10" s="372"/>
      <c r="RTN10" s="372"/>
      <c r="RTO10" s="372"/>
      <c r="RTP10" s="372"/>
      <c r="RTQ10" s="372"/>
      <c r="RTR10" s="372"/>
      <c r="RTS10" s="372"/>
      <c r="RTT10" s="372"/>
      <c r="RTU10" s="372"/>
      <c r="RTV10" s="372"/>
      <c r="RTW10" s="372"/>
      <c r="RTX10" s="372"/>
      <c r="RTY10" s="372"/>
      <c r="RTZ10" s="372"/>
      <c r="RUA10" s="372"/>
      <c r="RUB10" s="372"/>
      <c r="RUC10" s="372"/>
      <c r="RUD10" s="372"/>
      <c r="RUE10" s="372"/>
      <c r="RUF10" s="372"/>
      <c r="RUG10" s="372"/>
      <c r="RUH10" s="372"/>
      <c r="RUI10" s="372"/>
      <c r="RUJ10" s="372"/>
      <c r="RUK10" s="372"/>
      <c r="RUL10" s="372"/>
      <c r="RUM10" s="372"/>
      <c r="RUN10" s="372"/>
      <c r="RUO10" s="372"/>
      <c r="RUP10" s="372"/>
      <c r="RUQ10" s="372"/>
      <c r="RUR10" s="372"/>
      <c r="RUS10" s="372"/>
      <c r="RUT10" s="372"/>
      <c r="RUU10" s="372"/>
      <c r="RUV10" s="372"/>
      <c r="RUW10" s="372"/>
      <c r="RUX10" s="372"/>
      <c r="RUY10" s="372"/>
      <c r="RUZ10" s="372"/>
      <c r="RVA10" s="372"/>
      <c r="RVB10" s="372"/>
      <c r="RVC10" s="372"/>
      <c r="RVD10" s="372"/>
      <c r="RVE10" s="372"/>
      <c r="RVF10" s="372"/>
      <c r="RVG10" s="372"/>
      <c r="RVH10" s="372"/>
      <c r="RVI10" s="372"/>
      <c r="RVJ10" s="372"/>
      <c r="RVK10" s="372"/>
      <c r="RVL10" s="372"/>
      <c r="RVM10" s="372"/>
      <c r="RVN10" s="372"/>
      <c r="RVO10" s="372"/>
      <c r="RVP10" s="372"/>
      <c r="RVQ10" s="372"/>
      <c r="RVR10" s="372"/>
      <c r="RVS10" s="372"/>
      <c r="RVT10" s="372"/>
      <c r="RVU10" s="372"/>
      <c r="RVV10" s="372"/>
      <c r="RVW10" s="372"/>
      <c r="RVX10" s="372"/>
      <c r="RVY10" s="372"/>
      <c r="RVZ10" s="372"/>
      <c r="RWA10" s="372"/>
      <c r="RWB10" s="372"/>
      <c r="RWC10" s="372"/>
      <c r="RWD10" s="372"/>
      <c r="RWE10" s="372"/>
      <c r="RWF10" s="372"/>
      <c r="RWG10" s="372"/>
      <c r="RWH10" s="372"/>
      <c r="RWI10" s="372"/>
      <c r="RWJ10" s="372"/>
      <c r="RWK10" s="372"/>
      <c r="RWL10" s="372"/>
      <c r="RWM10" s="372"/>
      <c r="RWN10" s="372"/>
      <c r="RWO10" s="372"/>
      <c r="RWP10" s="372"/>
      <c r="RWQ10" s="372"/>
      <c r="RWR10" s="372"/>
      <c r="RWS10" s="372"/>
      <c r="RWT10" s="372"/>
      <c r="RWU10" s="372"/>
      <c r="RWV10" s="372"/>
      <c r="RWW10" s="372"/>
      <c r="RWX10" s="372"/>
      <c r="RWY10" s="372"/>
      <c r="RWZ10" s="372"/>
      <c r="RXA10" s="372"/>
      <c r="RXB10" s="372"/>
      <c r="RXC10" s="372"/>
      <c r="RXD10" s="372"/>
      <c r="RXE10" s="372"/>
      <c r="RXF10" s="372"/>
      <c r="RXG10" s="372"/>
      <c r="RXH10" s="372"/>
      <c r="RXI10" s="372"/>
      <c r="RXJ10" s="372"/>
      <c r="RXK10" s="372"/>
      <c r="RXL10" s="372"/>
      <c r="RXM10" s="372"/>
      <c r="RXN10" s="372"/>
      <c r="RXO10" s="372"/>
      <c r="RXP10" s="372"/>
      <c r="RXQ10" s="372"/>
      <c r="RXR10" s="372"/>
      <c r="RXS10" s="372"/>
      <c r="RXT10" s="372"/>
      <c r="RXU10" s="372"/>
      <c r="RXV10" s="372"/>
      <c r="RXW10" s="372"/>
      <c r="RXX10" s="372"/>
      <c r="RXY10" s="372"/>
      <c r="RXZ10" s="372"/>
      <c r="RYA10" s="372"/>
      <c r="RYB10" s="372"/>
      <c r="RYC10" s="372"/>
      <c r="RYD10" s="372"/>
      <c r="RYE10" s="372"/>
      <c r="RYF10" s="372"/>
      <c r="RYG10" s="372"/>
      <c r="RYH10" s="372"/>
      <c r="RYI10" s="372"/>
      <c r="RYJ10" s="372"/>
      <c r="RYK10" s="372"/>
      <c r="RYL10" s="372"/>
      <c r="RYM10" s="372"/>
      <c r="RYN10" s="372"/>
      <c r="RYO10" s="372"/>
      <c r="RYP10" s="372"/>
      <c r="RYQ10" s="372"/>
      <c r="RYR10" s="372"/>
      <c r="RYS10" s="372"/>
      <c r="RYT10" s="372"/>
      <c r="RYU10" s="372"/>
      <c r="RYV10" s="372"/>
      <c r="RYW10" s="372"/>
      <c r="RYX10" s="372"/>
      <c r="RYY10" s="372"/>
      <c r="RYZ10" s="372"/>
      <c r="RZA10" s="372"/>
      <c r="RZB10" s="372"/>
      <c r="RZC10" s="372"/>
      <c r="RZD10" s="372"/>
      <c r="RZE10" s="372"/>
      <c r="RZF10" s="372"/>
      <c r="RZG10" s="372"/>
      <c r="RZH10" s="372"/>
      <c r="RZI10" s="372"/>
      <c r="RZJ10" s="372"/>
      <c r="RZK10" s="372"/>
      <c r="RZL10" s="372"/>
      <c r="RZM10" s="372"/>
      <c r="RZN10" s="372"/>
      <c r="RZO10" s="372"/>
      <c r="RZP10" s="372"/>
      <c r="RZQ10" s="372"/>
      <c r="RZR10" s="372"/>
      <c r="RZS10" s="372"/>
      <c r="RZT10" s="372"/>
      <c r="RZU10" s="372"/>
      <c r="RZV10" s="372"/>
      <c r="RZW10" s="372"/>
      <c r="RZX10" s="372"/>
      <c r="RZY10" s="372"/>
      <c r="RZZ10" s="372"/>
      <c r="SAA10" s="372"/>
      <c r="SAB10" s="372"/>
      <c r="SAC10" s="372"/>
      <c r="SAD10" s="372"/>
      <c r="SAE10" s="372"/>
      <c r="SAF10" s="372"/>
      <c r="SAG10" s="372"/>
      <c r="SAH10" s="372"/>
      <c r="SAI10" s="372"/>
      <c r="SAJ10" s="372"/>
      <c r="SAK10" s="372"/>
      <c r="SAL10" s="372"/>
      <c r="SAM10" s="372"/>
      <c r="SAN10" s="372"/>
      <c r="SAO10" s="372"/>
      <c r="SAP10" s="372"/>
      <c r="SAQ10" s="372"/>
      <c r="SAR10" s="372"/>
      <c r="SAS10" s="372"/>
      <c r="SAT10" s="372"/>
      <c r="SAU10" s="372"/>
      <c r="SAV10" s="372"/>
      <c r="SAW10" s="372"/>
      <c r="SAX10" s="372"/>
      <c r="SAY10" s="372"/>
      <c r="SAZ10" s="372"/>
      <c r="SBA10" s="372"/>
      <c r="SBB10" s="372"/>
      <c r="SBC10" s="372"/>
      <c r="SBD10" s="372"/>
      <c r="SBE10" s="372"/>
      <c r="SBF10" s="372"/>
      <c r="SBG10" s="372"/>
      <c r="SBH10" s="372"/>
      <c r="SBI10" s="372"/>
      <c r="SBJ10" s="372"/>
      <c r="SBK10" s="372"/>
      <c r="SBL10" s="372"/>
      <c r="SBM10" s="372"/>
      <c r="SBN10" s="372"/>
      <c r="SBO10" s="372"/>
      <c r="SBP10" s="372"/>
      <c r="SBQ10" s="372"/>
      <c r="SBR10" s="372"/>
      <c r="SBS10" s="372"/>
      <c r="SBT10" s="372"/>
      <c r="SBU10" s="372"/>
      <c r="SBV10" s="372"/>
      <c r="SBW10" s="372"/>
      <c r="SBX10" s="372"/>
      <c r="SBY10" s="372"/>
      <c r="SBZ10" s="372"/>
      <c r="SCA10" s="372"/>
      <c r="SCB10" s="372"/>
      <c r="SCC10" s="372"/>
      <c r="SCD10" s="372"/>
      <c r="SCE10" s="372"/>
      <c r="SCF10" s="372"/>
      <c r="SCG10" s="372"/>
      <c r="SCH10" s="372"/>
      <c r="SCI10" s="372"/>
      <c r="SCJ10" s="372"/>
      <c r="SCK10" s="372"/>
      <c r="SCL10" s="372"/>
      <c r="SCM10" s="372"/>
      <c r="SCN10" s="372"/>
      <c r="SCO10" s="372"/>
      <c r="SCP10" s="372"/>
      <c r="SCQ10" s="372"/>
      <c r="SCR10" s="372"/>
      <c r="SCS10" s="372"/>
      <c r="SCT10" s="372"/>
      <c r="SCU10" s="372"/>
      <c r="SCV10" s="372"/>
      <c r="SCW10" s="372"/>
      <c r="SCX10" s="372"/>
      <c r="SCY10" s="372"/>
      <c r="SCZ10" s="372"/>
      <c r="SDA10" s="372"/>
      <c r="SDB10" s="372"/>
      <c r="SDC10" s="372"/>
      <c r="SDD10" s="372"/>
      <c r="SDE10" s="372"/>
      <c r="SDF10" s="372"/>
      <c r="SDG10" s="372"/>
      <c r="SDH10" s="372"/>
      <c r="SDI10" s="372"/>
      <c r="SDJ10" s="372"/>
      <c r="SDK10" s="372"/>
      <c r="SDL10" s="372"/>
      <c r="SDM10" s="372"/>
      <c r="SDN10" s="372"/>
      <c r="SDO10" s="372"/>
      <c r="SDP10" s="372"/>
      <c r="SDQ10" s="372"/>
      <c r="SDR10" s="372"/>
      <c r="SDS10" s="372"/>
      <c r="SDT10" s="372"/>
      <c r="SDU10" s="372"/>
      <c r="SDV10" s="372"/>
      <c r="SDW10" s="372"/>
      <c r="SDX10" s="372"/>
      <c r="SDY10" s="372"/>
      <c r="SDZ10" s="372"/>
      <c r="SEA10" s="372"/>
      <c r="SEB10" s="372"/>
      <c r="SEC10" s="372"/>
      <c r="SED10" s="372"/>
      <c r="SEE10" s="372"/>
      <c r="SEF10" s="372"/>
      <c r="SEG10" s="372"/>
      <c r="SEH10" s="372"/>
      <c r="SEI10" s="372"/>
      <c r="SEJ10" s="372"/>
      <c r="SEK10" s="372"/>
      <c r="SEL10" s="372"/>
      <c r="SEM10" s="372"/>
      <c r="SEN10" s="372"/>
      <c r="SEO10" s="372"/>
      <c r="SEP10" s="372"/>
      <c r="SEQ10" s="372"/>
      <c r="SER10" s="372"/>
      <c r="SES10" s="372"/>
      <c r="SET10" s="372"/>
      <c r="SEU10" s="372"/>
      <c r="SEV10" s="372"/>
      <c r="SEW10" s="372"/>
      <c r="SEX10" s="372"/>
      <c r="SEY10" s="372"/>
      <c r="SEZ10" s="372"/>
      <c r="SFA10" s="372"/>
      <c r="SFB10" s="372"/>
      <c r="SFC10" s="372"/>
      <c r="SFD10" s="372"/>
      <c r="SFE10" s="372"/>
      <c r="SFF10" s="372"/>
      <c r="SFG10" s="372"/>
      <c r="SFH10" s="372"/>
      <c r="SFI10" s="372"/>
      <c r="SFJ10" s="372"/>
      <c r="SFK10" s="372"/>
      <c r="SFL10" s="372"/>
      <c r="SFM10" s="372"/>
      <c r="SFN10" s="372"/>
      <c r="SFO10" s="372"/>
      <c r="SFP10" s="372"/>
      <c r="SFQ10" s="372"/>
      <c r="SFR10" s="372"/>
      <c r="SFS10" s="372"/>
      <c r="SFT10" s="372"/>
      <c r="SFU10" s="372"/>
      <c r="SFV10" s="372"/>
      <c r="SFW10" s="372"/>
      <c r="SFX10" s="372"/>
      <c r="SFY10" s="372"/>
      <c r="SFZ10" s="372"/>
      <c r="SGA10" s="372"/>
      <c r="SGB10" s="372"/>
      <c r="SGC10" s="372"/>
      <c r="SGD10" s="372"/>
      <c r="SGE10" s="372"/>
      <c r="SGF10" s="372"/>
      <c r="SGG10" s="372"/>
      <c r="SGH10" s="372"/>
      <c r="SGI10" s="372"/>
      <c r="SGJ10" s="372"/>
      <c r="SGK10" s="372"/>
      <c r="SGL10" s="372"/>
      <c r="SGM10" s="372"/>
      <c r="SGN10" s="372"/>
      <c r="SGO10" s="372"/>
      <c r="SGP10" s="372"/>
      <c r="SGQ10" s="372"/>
      <c r="SGR10" s="372"/>
      <c r="SGS10" s="372"/>
      <c r="SGT10" s="372"/>
      <c r="SGU10" s="372"/>
      <c r="SGV10" s="372"/>
      <c r="SGW10" s="372"/>
      <c r="SGX10" s="372"/>
      <c r="SGY10" s="372"/>
      <c r="SGZ10" s="372"/>
      <c r="SHA10" s="372"/>
      <c r="SHB10" s="372"/>
      <c r="SHC10" s="372"/>
      <c r="SHD10" s="372"/>
      <c r="SHE10" s="372"/>
      <c r="SHF10" s="372"/>
      <c r="SHG10" s="372"/>
      <c r="SHH10" s="372"/>
      <c r="SHI10" s="372"/>
      <c r="SHJ10" s="372"/>
      <c r="SHK10" s="372"/>
      <c r="SHL10" s="372"/>
      <c r="SHM10" s="372"/>
      <c r="SHN10" s="372"/>
      <c r="SHO10" s="372"/>
      <c r="SHP10" s="372"/>
      <c r="SHQ10" s="372"/>
      <c r="SHR10" s="372"/>
      <c r="SHS10" s="372"/>
      <c r="SHT10" s="372"/>
      <c r="SHU10" s="372"/>
      <c r="SHV10" s="372"/>
      <c r="SHW10" s="372"/>
      <c r="SHX10" s="372"/>
      <c r="SHY10" s="372"/>
      <c r="SHZ10" s="372"/>
      <c r="SIA10" s="372"/>
      <c r="SIB10" s="372"/>
      <c r="SIC10" s="372"/>
      <c r="SID10" s="372"/>
      <c r="SIE10" s="372"/>
      <c r="SIF10" s="372"/>
      <c r="SIG10" s="372"/>
      <c r="SIH10" s="372"/>
      <c r="SII10" s="372"/>
      <c r="SIJ10" s="372"/>
      <c r="SIK10" s="372"/>
      <c r="SIL10" s="372"/>
      <c r="SIM10" s="372"/>
      <c r="SIN10" s="372"/>
      <c r="SIO10" s="372"/>
      <c r="SIP10" s="372"/>
      <c r="SIQ10" s="372"/>
      <c r="SIR10" s="372"/>
      <c r="SIS10" s="372"/>
      <c r="SIT10" s="372"/>
      <c r="SIU10" s="372"/>
      <c r="SIV10" s="372"/>
      <c r="SIW10" s="372"/>
      <c r="SIX10" s="372"/>
      <c r="SIY10" s="372"/>
      <c r="SIZ10" s="372"/>
      <c r="SJA10" s="372"/>
      <c r="SJB10" s="372"/>
      <c r="SJC10" s="372"/>
      <c r="SJD10" s="372"/>
      <c r="SJE10" s="372"/>
      <c r="SJF10" s="372"/>
      <c r="SJG10" s="372"/>
      <c r="SJH10" s="372"/>
      <c r="SJI10" s="372"/>
      <c r="SJJ10" s="372"/>
      <c r="SJK10" s="372"/>
      <c r="SJL10" s="372"/>
      <c r="SJM10" s="372"/>
      <c r="SJN10" s="372"/>
      <c r="SJO10" s="372"/>
      <c r="SJP10" s="372"/>
      <c r="SJQ10" s="372"/>
      <c r="SJR10" s="372"/>
      <c r="SJS10" s="372"/>
      <c r="SJT10" s="372"/>
      <c r="SJU10" s="372"/>
      <c r="SJV10" s="372"/>
      <c r="SJW10" s="372"/>
      <c r="SJX10" s="372"/>
      <c r="SJY10" s="372"/>
      <c r="SJZ10" s="372"/>
      <c r="SKA10" s="372"/>
      <c r="SKB10" s="372"/>
      <c r="SKC10" s="372"/>
      <c r="SKD10" s="372"/>
      <c r="SKE10" s="372"/>
      <c r="SKF10" s="372"/>
      <c r="SKG10" s="372"/>
      <c r="SKH10" s="372"/>
      <c r="SKI10" s="372"/>
      <c r="SKJ10" s="372"/>
      <c r="SKK10" s="372"/>
      <c r="SKL10" s="372"/>
      <c r="SKM10" s="372"/>
      <c r="SKN10" s="372"/>
      <c r="SKO10" s="372"/>
      <c r="SKP10" s="372"/>
      <c r="SKQ10" s="372"/>
      <c r="SKR10" s="372"/>
      <c r="SKS10" s="372"/>
      <c r="SKT10" s="372"/>
      <c r="SKU10" s="372"/>
      <c r="SKV10" s="372"/>
      <c r="SKW10" s="372"/>
      <c r="SKX10" s="372"/>
      <c r="SKY10" s="372"/>
      <c r="SKZ10" s="372"/>
      <c r="SLA10" s="372"/>
      <c r="SLB10" s="372"/>
      <c r="SLC10" s="372"/>
      <c r="SLD10" s="372"/>
      <c r="SLE10" s="372"/>
      <c r="SLF10" s="372"/>
      <c r="SLG10" s="372"/>
      <c r="SLH10" s="372"/>
      <c r="SLI10" s="372"/>
      <c r="SLJ10" s="372"/>
      <c r="SLK10" s="372"/>
      <c r="SLL10" s="372"/>
      <c r="SLM10" s="372"/>
      <c r="SLN10" s="372"/>
      <c r="SLO10" s="372"/>
      <c r="SLP10" s="372"/>
      <c r="SLQ10" s="372"/>
      <c r="SLR10" s="372"/>
      <c r="SLS10" s="372"/>
      <c r="SLT10" s="372"/>
      <c r="SLU10" s="372"/>
      <c r="SLV10" s="372"/>
      <c r="SLW10" s="372"/>
      <c r="SLX10" s="372"/>
      <c r="SLY10" s="372"/>
      <c r="SLZ10" s="372"/>
      <c r="SMA10" s="372"/>
      <c r="SMB10" s="372"/>
      <c r="SMC10" s="372"/>
      <c r="SMD10" s="372"/>
      <c r="SME10" s="372"/>
      <c r="SMF10" s="372"/>
      <c r="SMG10" s="372"/>
      <c r="SMH10" s="372"/>
      <c r="SMI10" s="372"/>
      <c r="SMJ10" s="372"/>
      <c r="SMK10" s="372"/>
      <c r="SML10" s="372"/>
      <c r="SMM10" s="372"/>
      <c r="SMN10" s="372"/>
      <c r="SMO10" s="372"/>
      <c r="SMP10" s="372"/>
      <c r="SMQ10" s="372"/>
      <c r="SMR10" s="372"/>
      <c r="SMS10" s="372"/>
      <c r="SMT10" s="372"/>
      <c r="SMU10" s="372"/>
      <c r="SMV10" s="372"/>
      <c r="SMW10" s="372"/>
      <c r="SMX10" s="372"/>
      <c r="SMY10" s="372"/>
      <c r="SMZ10" s="372"/>
      <c r="SNA10" s="372"/>
      <c r="SNB10" s="372"/>
      <c r="SNC10" s="372"/>
      <c r="SND10" s="372"/>
      <c r="SNE10" s="372"/>
      <c r="SNF10" s="372"/>
      <c r="SNG10" s="372"/>
      <c r="SNH10" s="372"/>
      <c r="SNI10" s="372"/>
      <c r="SNJ10" s="372"/>
      <c r="SNK10" s="372"/>
      <c r="SNL10" s="372"/>
      <c r="SNM10" s="372"/>
      <c r="SNN10" s="372"/>
      <c r="SNO10" s="372"/>
      <c r="SNP10" s="372"/>
      <c r="SNQ10" s="372"/>
      <c r="SNR10" s="372"/>
      <c r="SNS10" s="372"/>
      <c r="SNT10" s="372"/>
      <c r="SNU10" s="372"/>
      <c r="SNV10" s="372"/>
      <c r="SNW10" s="372"/>
      <c r="SNX10" s="372"/>
      <c r="SNY10" s="372"/>
      <c r="SNZ10" s="372"/>
      <c r="SOA10" s="372"/>
      <c r="SOB10" s="372"/>
      <c r="SOC10" s="372"/>
      <c r="SOD10" s="372"/>
      <c r="SOE10" s="372"/>
      <c r="SOF10" s="372"/>
      <c r="SOG10" s="372"/>
      <c r="SOH10" s="372"/>
      <c r="SOI10" s="372"/>
      <c r="SOJ10" s="372"/>
      <c r="SOK10" s="372"/>
      <c r="SOL10" s="372"/>
      <c r="SOM10" s="372"/>
      <c r="SON10" s="372"/>
      <c r="SOO10" s="372"/>
      <c r="SOP10" s="372"/>
      <c r="SOQ10" s="372"/>
      <c r="SOR10" s="372"/>
      <c r="SOS10" s="372"/>
      <c r="SOT10" s="372"/>
      <c r="SOU10" s="372"/>
      <c r="SOV10" s="372"/>
      <c r="SOW10" s="372"/>
      <c r="SOX10" s="372"/>
      <c r="SOY10" s="372"/>
      <c r="SOZ10" s="372"/>
      <c r="SPA10" s="372"/>
      <c r="SPB10" s="372"/>
      <c r="SPC10" s="372"/>
      <c r="SPD10" s="372"/>
      <c r="SPE10" s="372"/>
      <c r="SPF10" s="372"/>
      <c r="SPG10" s="372"/>
      <c r="SPH10" s="372"/>
      <c r="SPI10" s="372"/>
      <c r="SPJ10" s="372"/>
      <c r="SPK10" s="372"/>
      <c r="SPL10" s="372"/>
      <c r="SPM10" s="372"/>
      <c r="SPN10" s="372"/>
      <c r="SPO10" s="372"/>
      <c r="SPP10" s="372"/>
      <c r="SPQ10" s="372"/>
      <c r="SPR10" s="372"/>
      <c r="SPS10" s="372"/>
      <c r="SPT10" s="372"/>
      <c r="SPU10" s="372"/>
      <c r="SPV10" s="372"/>
      <c r="SPW10" s="372"/>
      <c r="SPX10" s="372"/>
      <c r="SPY10" s="372"/>
      <c r="SPZ10" s="372"/>
      <c r="SQA10" s="372"/>
      <c r="SQB10" s="372"/>
      <c r="SQC10" s="372"/>
      <c r="SQD10" s="372"/>
      <c r="SQE10" s="372"/>
      <c r="SQF10" s="372"/>
      <c r="SQG10" s="372"/>
      <c r="SQH10" s="372"/>
      <c r="SQI10" s="372"/>
      <c r="SQJ10" s="372"/>
      <c r="SQK10" s="372"/>
      <c r="SQL10" s="372"/>
      <c r="SQM10" s="372"/>
      <c r="SQN10" s="372"/>
      <c r="SQO10" s="372"/>
      <c r="SQP10" s="372"/>
      <c r="SQQ10" s="372"/>
      <c r="SQR10" s="372"/>
      <c r="SQS10" s="372"/>
      <c r="SQT10" s="372"/>
      <c r="SQU10" s="372"/>
      <c r="SQV10" s="372"/>
      <c r="SQW10" s="372"/>
      <c r="SQX10" s="372"/>
      <c r="SQY10" s="372"/>
      <c r="SQZ10" s="372"/>
      <c r="SRA10" s="372"/>
      <c r="SRB10" s="372"/>
      <c r="SRC10" s="372"/>
      <c r="SRD10" s="372"/>
      <c r="SRE10" s="372"/>
      <c r="SRF10" s="372"/>
      <c r="SRG10" s="372"/>
      <c r="SRH10" s="372"/>
      <c r="SRI10" s="372"/>
      <c r="SRJ10" s="372"/>
      <c r="SRK10" s="372"/>
      <c r="SRL10" s="372"/>
      <c r="SRM10" s="372"/>
      <c r="SRN10" s="372"/>
      <c r="SRO10" s="372"/>
      <c r="SRP10" s="372"/>
      <c r="SRQ10" s="372"/>
      <c r="SRR10" s="372"/>
      <c r="SRS10" s="372"/>
      <c r="SRT10" s="372"/>
      <c r="SRU10" s="372"/>
      <c r="SRV10" s="372"/>
      <c r="SRW10" s="372"/>
      <c r="SRX10" s="372"/>
      <c r="SRY10" s="372"/>
      <c r="SRZ10" s="372"/>
      <c r="SSA10" s="372"/>
      <c r="SSB10" s="372"/>
      <c r="SSC10" s="372"/>
      <c r="SSD10" s="372"/>
      <c r="SSE10" s="372"/>
      <c r="SSF10" s="372"/>
      <c r="SSG10" s="372"/>
      <c r="SSH10" s="372"/>
      <c r="SSI10" s="372"/>
      <c r="SSJ10" s="372"/>
      <c r="SSK10" s="372"/>
      <c r="SSL10" s="372"/>
      <c r="SSM10" s="372"/>
      <c r="SSN10" s="372"/>
      <c r="SSO10" s="372"/>
      <c r="SSP10" s="372"/>
      <c r="SSQ10" s="372"/>
      <c r="SSR10" s="372"/>
      <c r="SSS10" s="372"/>
      <c r="SST10" s="372"/>
      <c r="SSU10" s="372"/>
      <c r="SSV10" s="372"/>
      <c r="SSW10" s="372"/>
      <c r="SSX10" s="372"/>
      <c r="SSY10" s="372"/>
      <c r="SSZ10" s="372"/>
      <c r="STA10" s="372"/>
      <c r="STB10" s="372"/>
      <c r="STC10" s="372"/>
      <c r="STD10" s="372"/>
      <c r="STE10" s="372"/>
      <c r="STF10" s="372"/>
      <c r="STG10" s="372"/>
      <c r="STH10" s="372"/>
      <c r="STI10" s="372"/>
      <c r="STJ10" s="372"/>
      <c r="STK10" s="372"/>
      <c r="STL10" s="372"/>
      <c r="STM10" s="372"/>
      <c r="STN10" s="372"/>
      <c r="STO10" s="372"/>
      <c r="STP10" s="372"/>
      <c r="STQ10" s="372"/>
      <c r="STR10" s="372"/>
      <c r="STS10" s="372"/>
      <c r="STT10" s="372"/>
      <c r="STU10" s="372"/>
      <c r="STV10" s="372"/>
      <c r="STW10" s="372"/>
      <c r="STX10" s="372"/>
      <c r="STY10" s="372"/>
      <c r="STZ10" s="372"/>
      <c r="SUA10" s="372"/>
      <c r="SUB10" s="372"/>
      <c r="SUC10" s="372"/>
      <c r="SUD10" s="372"/>
      <c r="SUE10" s="372"/>
      <c r="SUF10" s="372"/>
      <c r="SUG10" s="372"/>
      <c r="SUH10" s="372"/>
      <c r="SUI10" s="372"/>
      <c r="SUJ10" s="372"/>
      <c r="SUK10" s="372"/>
      <c r="SUL10" s="372"/>
      <c r="SUM10" s="372"/>
      <c r="SUN10" s="372"/>
      <c r="SUO10" s="372"/>
      <c r="SUP10" s="372"/>
      <c r="SUQ10" s="372"/>
      <c r="SUR10" s="372"/>
      <c r="SUS10" s="372"/>
      <c r="SUT10" s="372"/>
      <c r="SUU10" s="372"/>
      <c r="SUV10" s="372"/>
      <c r="SUW10" s="372"/>
      <c r="SUX10" s="372"/>
      <c r="SUY10" s="372"/>
      <c r="SUZ10" s="372"/>
      <c r="SVA10" s="372"/>
      <c r="SVB10" s="372"/>
      <c r="SVC10" s="372"/>
      <c r="SVD10" s="372"/>
      <c r="SVE10" s="372"/>
      <c r="SVF10" s="372"/>
      <c r="SVG10" s="372"/>
      <c r="SVH10" s="372"/>
      <c r="SVI10" s="372"/>
      <c r="SVJ10" s="372"/>
      <c r="SVK10" s="372"/>
      <c r="SVL10" s="372"/>
      <c r="SVM10" s="372"/>
      <c r="SVN10" s="372"/>
      <c r="SVO10" s="372"/>
      <c r="SVP10" s="372"/>
      <c r="SVQ10" s="372"/>
      <c r="SVR10" s="372"/>
      <c r="SVS10" s="372"/>
      <c r="SVT10" s="372"/>
      <c r="SVU10" s="372"/>
      <c r="SVV10" s="372"/>
      <c r="SVW10" s="372"/>
      <c r="SVX10" s="372"/>
      <c r="SVY10" s="372"/>
      <c r="SVZ10" s="372"/>
      <c r="SWA10" s="372"/>
      <c r="SWB10" s="372"/>
      <c r="SWC10" s="372"/>
      <c r="SWD10" s="372"/>
      <c r="SWE10" s="372"/>
      <c r="SWF10" s="372"/>
      <c r="SWG10" s="372"/>
      <c r="SWH10" s="372"/>
      <c r="SWI10" s="372"/>
      <c r="SWJ10" s="372"/>
      <c r="SWK10" s="372"/>
      <c r="SWL10" s="372"/>
      <c r="SWM10" s="372"/>
      <c r="SWN10" s="372"/>
      <c r="SWO10" s="372"/>
      <c r="SWP10" s="372"/>
      <c r="SWQ10" s="372"/>
      <c r="SWR10" s="372"/>
      <c r="SWS10" s="372"/>
      <c r="SWT10" s="372"/>
      <c r="SWU10" s="372"/>
      <c r="SWV10" s="372"/>
      <c r="SWW10" s="372"/>
      <c r="SWX10" s="372"/>
      <c r="SWY10" s="372"/>
      <c r="SWZ10" s="372"/>
      <c r="SXA10" s="372"/>
      <c r="SXB10" s="372"/>
      <c r="SXC10" s="372"/>
      <c r="SXD10" s="372"/>
      <c r="SXE10" s="372"/>
      <c r="SXF10" s="372"/>
      <c r="SXG10" s="372"/>
      <c r="SXH10" s="372"/>
      <c r="SXI10" s="372"/>
      <c r="SXJ10" s="372"/>
      <c r="SXK10" s="372"/>
      <c r="SXL10" s="372"/>
      <c r="SXM10" s="372"/>
      <c r="SXN10" s="372"/>
      <c r="SXO10" s="372"/>
      <c r="SXP10" s="372"/>
      <c r="SXQ10" s="372"/>
      <c r="SXR10" s="372"/>
      <c r="SXS10" s="372"/>
      <c r="SXT10" s="372"/>
      <c r="SXU10" s="372"/>
      <c r="SXV10" s="372"/>
      <c r="SXW10" s="372"/>
      <c r="SXX10" s="372"/>
      <c r="SXY10" s="372"/>
      <c r="SXZ10" s="372"/>
      <c r="SYA10" s="372"/>
      <c r="SYB10" s="372"/>
      <c r="SYC10" s="372"/>
      <c r="SYD10" s="372"/>
      <c r="SYE10" s="372"/>
      <c r="SYF10" s="372"/>
      <c r="SYG10" s="372"/>
      <c r="SYH10" s="372"/>
      <c r="SYI10" s="372"/>
      <c r="SYJ10" s="372"/>
      <c r="SYK10" s="372"/>
      <c r="SYL10" s="372"/>
      <c r="SYM10" s="372"/>
      <c r="SYN10" s="372"/>
      <c r="SYO10" s="372"/>
      <c r="SYP10" s="372"/>
      <c r="SYQ10" s="372"/>
      <c r="SYR10" s="372"/>
      <c r="SYS10" s="372"/>
      <c r="SYT10" s="372"/>
      <c r="SYU10" s="372"/>
      <c r="SYV10" s="372"/>
      <c r="SYW10" s="372"/>
      <c r="SYX10" s="372"/>
      <c r="SYY10" s="372"/>
      <c r="SYZ10" s="372"/>
      <c r="SZA10" s="372"/>
      <c r="SZB10" s="372"/>
      <c r="SZC10" s="372"/>
      <c r="SZD10" s="372"/>
      <c r="SZE10" s="372"/>
      <c r="SZF10" s="372"/>
      <c r="SZG10" s="372"/>
      <c r="SZH10" s="372"/>
      <c r="SZI10" s="372"/>
      <c r="SZJ10" s="372"/>
      <c r="SZK10" s="372"/>
      <c r="SZL10" s="372"/>
      <c r="SZM10" s="372"/>
      <c r="SZN10" s="372"/>
      <c r="SZO10" s="372"/>
      <c r="SZP10" s="372"/>
      <c r="SZQ10" s="372"/>
      <c r="SZR10" s="372"/>
      <c r="SZS10" s="372"/>
      <c r="SZT10" s="372"/>
      <c r="SZU10" s="372"/>
      <c r="SZV10" s="372"/>
      <c r="SZW10" s="372"/>
      <c r="SZX10" s="372"/>
      <c r="SZY10" s="372"/>
      <c r="SZZ10" s="372"/>
      <c r="TAA10" s="372"/>
      <c r="TAB10" s="372"/>
      <c r="TAC10" s="372"/>
      <c r="TAD10" s="372"/>
      <c r="TAE10" s="372"/>
      <c r="TAF10" s="372"/>
      <c r="TAG10" s="372"/>
      <c r="TAH10" s="372"/>
      <c r="TAI10" s="372"/>
      <c r="TAJ10" s="372"/>
      <c r="TAK10" s="372"/>
      <c r="TAL10" s="372"/>
      <c r="TAM10" s="372"/>
      <c r="TAN10" s="372"/>
      <c r="TAO10" s="372"/>
      <c r="TAP10" s="372"/>
      <c r="TAQ10" s="372"/>
      <c r="TAR10" s="372"/>
      <c r="TAS10" s="372"/>
      <c r="TAT10" s="372"/>
      <c r="TAU10" s="372"/>
      <c r="TAV10" s="372"/>
      <c r="TAW10" s="372"/>
      <c r="TAX10" s="372"/>
      <c r="TAY10" s="372"/>
      <c r="TAZ10" s="372"/>
      <c r="TBA10" s="372"/>
      <c r="TBB10" s="372"/>
      <c r="TBC10" s="372"/>
      <c r="TBD10" s="372"/>
      <c r="TBE10" s="372"/>
      <c r="TBF10" s="372"/>
      <c r="TBG10" s="372"/>
      <c r="TBH10" s="372"/>
      <c r="TBI10" s="372"/>
      <c r="TBJ10" s="372"/>
      <c r="TBK10" s="372"/>
      <c r="TBL10" s="372"/>
      <c r="TBM10" s="372"/>
      <c r="TBN10" s="372"/>
      <c r="TBO10" s="372"/>
      <c r="TBP10" s="372"/>
      <c r="TBQ10" s="372"/>
      <c r="TBR10" s="372"/>
      <c r="TBS10" s="372"/>
      <c r="TBT10" s="372"/>
      <c r="TBU10" s="372"/>
      <c r="TBV10" s="372"/>
      <c r="TBW10" s="372"/>
      <c r="TBX10" s="372"/>
      <c r="TBY10" s="372"/>
      <c r="TBZ10" s="372"/>
      <c r="TCA10" s="372"/>
      <c r="TCB10" s="372"/>
      <c r="TCC10" s="372"/>
      <c r="TCD10" s="372"/>
      <c r="TCE10" s="372"/>
      <c r="TCF10" s="372"/>
      <c r="TCG10" s="372"/>
      <c r="TCH10" s="372"/>
      <c r="TCI10" s="372"/>
      <c r="TCJ10" s="372"/>
      <c r="TCK10" s="372"/>
      <c r="TCL10" s="372"/>
      <c r="TCM10" s="372"/>
      <c r="TCN10" s="372"/>
      <c r="TCO10" s="372"/>
      <c r="TCP10" s="372"/>
      <c r="TCQ10" s="372"/>
      <c r="TCR10" s="372"/>
      <c r="TCS10" s="372"/>
      <c r="TCT10" s="372"/>
      <c r="TCU10" s="372"/>
      <c r="TCV10" s="372"/>
      <c r="TCW10" s="372"/>
      <c r="TCX10" s="372"/>
      <c r="TCY10" s="372"/>
      <c r="TCZ10" s="372"/>
      <c r="TDA10" s="372"/>
      <c r="TDB10" s="372"/>
      <c r="TDC10" s="372"/>
      <c r="TDD10" s="372"/>
      <c r="TDE10" s="372"/>
      <c r="TDF10" s="372"/>
      <c r="TDG10" s="372"/>
      <c r="TDH10" s="372"/>
      <c r="TDI10" s="372"/>
      <c r="TDJ10" s="372"/>
      <c r="TDK10" s="372"/>
      <c r="TDL10" s="372"/>
      <c r="TDM10" s="372"/>
      <c r="TDN10" s="372"/>
      <c r="TDO10" s="372"/>
      <c r="TDP10" s="372"/>
      <c r="TDQ10" s="372"/>
      <c r="TDR10" s="372"/>
      <c r="TDS10" s="372"/>
      <c r="TDT10" s="372"/>
      <c r="TDU10" s="372"/>
      <c r="TDV10" s="372"/>
      <c r="TDW10" s="372"/>
      <c r="TDX10" s="372"/>
      <c r="TDY10" s="372"/>
      <c r="TDZ10" s="372"/>
      <c r="TEA10" s="372"/>
      <c r="TEB10" s="372"/>
      <c r="TEC10" s="372"/>
      <c r="TED10" s="372"/>
      <c r="TEE10" s="372"/>
      <c r="TEF10" s="372"/>
      <c r="TEG10" s="372"/>
      <c r="TEH10" s="372"/>
      <c r="TEI10" s="372"/>
      <c r="TEJ10" s="372"/>
      <c r="TEK10" s="372"/>
      <c r="TEL10" s="372"/>
      <c r="TEM10" s="372"/>
      <c r="TEN10" s="372"/>
      <c r="TEO10" s="372"/>
      <c r="TEP10" s="372"/>
      <c r="TEQ10" s="372"/>
      <c r="TER10" s="372"/>
      <c r="TES10" s="372"/>
      <c r="TET10" s="372"/>
      <c r="TEU10" s="372"/>
      <c r="TEV10" s="372"/>
      <c r="TEW10" s="372"/>
      <c r="TEX10" s="372"/>
      <c r="TEY10" s="372"/>
      <c r="TEZ10" s="372"/>
      <c r="TFA10" s="372"/>
      <c r="TFB10" s="372"/>
      <c r="TFC10" s="372"/>
      <c r="TFD10" s="372"/>
      <c r="TFE10" s="372"/>
      <c r="TFF10" s="372"/>
      <c r="TFG10" s="372"/>
      <c r="TFH10" s="372"/>
      <c r="TFI10" s="372"/>
      <c r="TFJ10" s="372"/>
      <c r="TFK10" s="372"/>
      <c r="TFL10" s="372"/>
      <c r="TFM10" s="372"/>
      <c r="TFN10" s="372"/>
      <c r="TFO10" s="372"/>
      <c r="TFP10" s="372"/>
      <c r="TFQ10" s="372"/>
      <c r="TFR10" s="372"/>
      <c r="TFS10" s="372"/>
      <c r="TFT10" s="372"/>
      <c r="TFU10" s="372"/>
      <c r="TFV10" s="372"/>
      <c r="TFW10" s="372"/>
      <c r="TFX10" s="372"/>
      <c r="TFY10" s="372"/>
      <c r="TFZ10" s="372"/>
      <c r="TGA10" s="372"/>
      <c r="TGB10" s="372"/>
      <c r="TGC10" s="372"/>
      <c r="TGD10" s="372"/>
      <c r="TGE10" s="372"/>
      <c r="TGF10" s="372"/>
      <c r="TGG10" s="372"/>
      <c r="TGH10" s="372"/>
      <c r="TGI10" s="372"/>
      <c r="TGJ10" s="372"/>
      <c r="TGK10" s="372"/>
      <c r="TGL10" s="372"/>
      <c r="TGM10" s="372"/>
      <c r="TGN10" s="372"/>
      <c r="TGO10" s="372"/>
      <c r="TGP10" s="372"/>
      <c r="TGQ10" s="372"/>
      <c r="TGR10" s="372"/>
      <c r="TGS10" s="372"/>
      <c r="TGT10" s="372"/>
      <c r="TGU10" s="372"/>
      <c r="TGV10" s="372"/>
      <c r="TGW10" s="372"/>
      <c r="TGX10" s="372"/>
      <c r="TGY10" s="372"/>
      <c r="TGZ10" s="372"/>
      <c r="THA10" s="372"/>
      <c r="THB10" s="372"/>
      <c r="THC10" s="372"/>
      <c r="THD10" s="372"/>
      <c r="THE10" s="372"/>
      <c r="THF10" s="372"/>
      <c r="THG10" s="372"/>
      <c r="THH10" s="372"/>
      <c r="THI10" s="372"/>
      <c r="THJ10" s="372"/>
      <c r="THK10" s="372"/>
      <c r="THL10" s="372"/>
      <c r="THM10" s="372"/>
      <c r="THN10" s="372"/>
      <c r="THO10" s="372"/>
      <c r="THP10" s="372"/>
      <c r="THQ10" s="372"/>
      <c r="THR10" s="372"/>
      <c r="THS10" s="372"/>
      <c r="THT10" s="372"/>
      <c r="THU10" s="372"/>
      <c r="THV10" s="372"/>
      <c r="THW10" s="372"/>
      <c r="THX10" s="372"/>
      <c r="THY10" s="372"/>
      <c r="THZ10" s="372"/>
      <c r="TIA10" s="372"/>
      <c r="TIB10" s="372"/>
      <c r="TIC10" s="372"/>
      <c r="TID10" s="372"/>
      <c r="TIE10" s="372"/>
      <c r="TIF10" s="372"/>
      <c r="TIG10" s="372"/>
      <c r="TIH10" s="372"/>
      <c r="TII10" s="372"/>
      <c r="TIJ10" s="372"/>
      <c r="TIK10" s="372"/>
      <c r="TIL10" s="372"/>
      <c r="TIM10" s="372"/>
      <c r="TIN10" s="372"/>
      <c r="TIO10" s="372"/>
      <c r="TIP10" s="372"/>
      <c r="TIQ10" s="372"/>
      <c r="TIR10" s="372"/>
      <c r="TIS10" s="372"/>
      <c r="TIT10" s="372"/>
      <c r="TIU10" s="372"/>
      <c r="TIV10" s="372"/>
      <c r="TIW10" s="372"/>
      <c r="TIX10" s="372"/>
      <c r="TIY10" s="372"/>
      <c r="TIZ10" s="372"/>
      <c r="TJA10" s="372"/>
      <c r="TJB10" s="372"/>
      <c r="TJC10" s="372"/>
      <c r="TJD10" s="372"/>
      <c r="TJE10" s="372"/>
      <c r="TJF10" s="372"/>
      <c r="TJG10" s="372"/>
      <c r="TJH10" s="372"/>
      <c r="TJI10" s="372"/>
      <c r="TJJ10" s="372"/>
      <c r="TJK10" s="372"/>
      <c r="TJL10" s="372"/>
      <c r="TJM10" s="372"/>
      <c r="TJN10" s="372"/>
      <c r="TJO10" s="372"/>
      <c r="TJP10" s="372"/>
      <c r="TJQ10" s="372"/>
      <c r="TJR10" s="372"/>
      <c r="TJS10" s="372"/>
      <c r="TJT10" s="372"/>
      <c r="TJU10" s="372"/>
      <c r="TJV10" s="372"/>
      <c r="TJW10" s="372"/>
      <c r="TJX10" s="372"/>
      <c r="TJY10" s="372"/>
      <c r="TJZ10" s="372"/>
      <c r="TKA10" s="372"/>
      <c r="TKB10" s="372"/>
      <c r="TKC10" s="372"/>
      <c r="TKD10" s="372"/>
      <c r="TKE10" s="372"/>
      <c r="TKF10" s="372"/>
      <c r="TKG10" s="372"/>
      <c r="TKH10" s="372"/>
      <c r="TKI10" s="372"/>
      <c r="TKJ10" s="372"/>
      <c r="TKK10" s="372"/>
      <c r="TKL10" s="372"/>
      <c r="TKM10" s="372"/>
      <c r="TKN10" s="372"/>
      <c r="TKO10" s="372"/>
      <c r="TKP10" s="372"/>
      <c r="TKQ10" s="372"/>
      <c r="TKR10" s="372"/>
      <c r="TKS10" s="372"/>
      <c r="TKT10" s="372"/>
      <c r="TKU10" s="372"/>
      <c r="TKV10" s="372"/>
      <c r="TKW10" s="372"/>
      <c r="TKX10" s="372"/>
      <c r="TKY10" s="372"/>
      <c r="TKZ10" s="372"/>
      <c r="TLA10" s="372"/>
      <c r="TLB10" s="372"/>
      <c r="TLC10" s="372"/>
      <c r="TLD10" s="372"/>
      <c r="TLE10" s="372"/>
      <c r="TLF10" s="372"/>
      <c r="TLG10" s="372"/>
      <c r="TLH10" s="372"/>
      <c r="TLI10" s="372"/>
      <c r="TLJ10" s="372"/>
      <c r="TLK10" s="372"/>
      <c r="TLL10" s="372"/>
      <c r="TLM10" s="372"/>
      <c r="TLN10" s="372"/>
      <c r="TLO10" s="372"/>
      <c r="TLP10" s="372"/>
      <c r="TLQ10" s="372"/>
      <c r="TLR10" s="372"/>
      <c r="TLS10" s="372"/>
      <c r="TLT10" s="372"/>
      <c r="TLU10" s="372"/>
      <c r="TLV10" s="372"/>
      <c r="TLW10" s="372"/>
      <c r="TLX10" s="372"/>
      <c r="TLY10" s="372"/>
      <c r="TLZ10" s="372"/>
      <c r="TMA10" s="372"/>
      <c r="TMB10" s="372"/>
      <c r="TMC10" s="372"/>
      <c r="TMD10" s="372"/>
      <c r="TME10" s="372"/>
      <c r="TMF10" s="372"/>
      <c r="TMG10" s="372"/>
      <c r="TMH10" s="372"/>
      <c r="TMI10" s="372"/>
      <c r="TMJ10" s="372"/>
      <c r="TMK10" s="372"/>
      <c r="TML10" s="372"/>
      <c r="TMM10" s="372"/>
      <c r="TMN10" s="372"/>
      <c r="TMO10" s="372"/>
      <c r="TMP10" s="372"/>
      <c r="TMQ10" s="372"/>
      <c r="TMR10" s="372"/>
      <c r="TMS10" s="372"/>
      <c r="TMT10" s="372"/>
      <c r="TMU10" s="372"/>
      <c r="TMV10" s="372"/>
      <c r="TMW10" s="372"/>
      <c r="TMX10" s="372"/>
      <c r="TMY10" s="372"/>
      <c r="TMZ10" s="372"/>
      <c r="TNA10" s="372"/>
      <c r="TNB10" s="372"/>
      <c r="TNC10" s="372"/>
      <c r="TND10" s="372"/>
      <c r="TNE10" s="372"/>
      <c r="TNF10" s="372"/>
      <c r="TNG10" s="372"/>
      <c r="TNH10" s="372"/>
      <c r="TNI10" s="372"/>
      <c r="TNJ10" s="372"/>
      <c r="TNK10" s="372"/>
      <c r="TNL10" s="372"/>
      <c r="TNM10" s="372"/>
      <c r="TNN10" s="372"/>
      <c r="TNO10" s="372"/>
      <c r="TNP10" s="372"/>
      <c r="TNQ10" s="372"/>
      <c r="TNR10" s="372"/>
      <c r="TNS10" s="372"/>
      <c r="TNT10" s="372"/>
      <c r="TNU10" s="372"/>
      <c r="TNV10" s="372"/>
      <c r="TNW10" s="372"/>
      <c r="TNX10" s="372"/>
      <c r="TNY10" s="372"/>
      <c r="TNZ10" s="372"/>
      <c r="TOA10" s="372"/>
      <c r="TOB10" s="372"/>
      <c r="TOC10" s="372"/>
      <c r="TOD10" s="372"/>
      <c r="TOE10" s="372"/>
      <c r="TOF10" s="372"/>
      <c r="TOG10" s="372"/>
      <c r="TOH10" s="372"/>
      <c r="TOI10" s="372"/>
      <c r="TOJ10" s="372"/>
      <c r="TOK10" s="372"/>
      <c r="TOL10" s="372"/>
      <c r="TOM10" s="372"/>
      <c r="TON10" s="372"/>
      <c r="TOO10" s="372"/>
      <c r="TOP10" s="372"/>
      <c r="TOQ10" s="372"/>
      <c r="TOR10" s="372"/>
      <c r="TOS10" s="372"/>
      <c r="TOT10" s="372"/>
      <c r="TOU10" s="372"/>
      <c r="TOV10" s="372"/>
      <c r="TOW10" s="372"/>
      <c r="TOX10" s="372"/>
      <c r="TOY10" s="372"/>
      <c r="TOZ10" s="372"/>
      <c r="TPA10" s="372"/>
      <c r="TPB10" s="372"/>
      <c r="TPC10" s="372"/>
      <c r="TPD10" s="372"/>
      <c r="TPE10" s="372"/>
      <c r="TPF10" s="372"/>
      <c r="TPG10" s="372"/>
      <c r="TPH10" s="372"/>
      <c r="TPI10" s="372"/>
      <c r="TPJ10" s="372"/>
      <c r="TPK10" s="372"/>
      <c r="TPL10" s="372"/>
      <c r="TPM10" s="372"/>
      <c r="TPN10" s="372"/>
      <c r="TPO10" s="372"/>
      <c r="TPP10" s="372"/>
      <c r="TPQ10" s="372"/>
      <c r="TPR10" s="372"/>
      <c r="TPS10" s="372"/>
      <c r="TPT10" s="372"/>
      <c r="TPU10" s="372"/>
      <c r="TPV10" s="372"/>
      <c r="TPW10" s="372"/>
      <c r="TPX10" s="372"/>
      <c r="TPY10" s="372"/>
      <c r="TPZ10" s="372"/>
      <c r="TQA10" s="372"/>
      <c r="TQB10" s="372"/>
      <c r="TQC10" s="372"/>
      <c r="TQD10" s="372"/>
      <c r="TQE10" s="372"/>
      <c r="TQF10" s="372"/>
      <c r="TQG10" s="372"/>
      <c r="TQH10" s="372"/>
      <c r="TQI10" s="372"/>
      <c r="TQJ10" s="372"/>
      <c r="TQK10" s="372"/>
      <c r="TQL10" s="372"/>
      <c r="TQM10" s="372"/>
      <c r="TQN10" s="372"/>
      <c r="TQO10" s="372"/>
      <c r="TQP10" s="372"/>
      <c r="TQQ10" s="372"/>
      <c r="TQR10" s="372"/>
      <c r="TQS10" s="372"/>
      <c r="TQT10" s="372"/>
      <c r="TQU10" s="372"/>
      <c r="TQV10" s="372"/>
      <c r="TQW10" s="372"/>
      <c r="TQX10" s="372"/>
      <c r="TQY10" s="372"/>
      <c r="TQZ10" s="372"/>
      <c r="TRA10" s="372"/>
      <c r="TRB10" s="372"/>
      <c r="TRC10" s="372"/>
      <c r="TRD10" s="372"/>
      <c r="TRE10" s="372"/>
      <c r="TRF10" s="372"/>
      <c r="TRG10" s="372"/>
      <c r="TRH10" s="372"/>
      <c r="TRI10" s="372"/>
      <c r="TRJ10" s="372"/>
      <c r="TRK10" s="372"/>
      <c r="TRL10" s="372"/>
      <c r="TRM10" s="372"/>
      <c r="TRN10" s="372"/>
      <c r="TRO10" s="372"/>
      <c r="TRP10" s="372"/>
      <c r="TRQ10" s="372"/>
      <c r="TRR10" s="372"/>
      <c r="TRS10" s="372"/>
      <c r="TRT10" s="372"/>
      <c r="TRU10" s="372"/>
      <c r="TRV10" s="372"/>
      <c r="TRW10" s="372"/>
      <c r="TRX10" s="372"/>
      <c r="TRY10" s="372"/>
      <c r="TRZ10" s="372"/>
      <c r="TSA10" s="372"/>
      <c r="TSB10" s="372"/>
      <c r="TSC10" s="372"/>
      <c r="TSD10" s="372"/>
      <c r="TSE10" s="372"/>
      <c r="TSF10" s="372"/>
      <c r="TSG10" s="372"/>
      <c r="TSH10" s="372"/>
      <c r="TSI10" s="372"/>
      <c r="TSJ10" s="372"/>
      <c r="TSK10" s="372"/>
      <c r="TSL10" s="372"/>
      <c r="TSM10" s="372"/>
      <c r="TSN10" s="372"/>
      <c r="TSO10" s="372"/>
      <c r="TSP10" s="372"/>
      <c r="TSQ10" s="372"/>
      <c r="TSR10" s="372"/>
      <c r="TSS10" s="372"/>
      <c r="TST10" s="372"/>
      <c r="TSU10" s="372"/>
      <c r="TSV10" s="372"/>
      <c r="TSW10" s="372"/>
      <c r="TSX10" s="372"/>
      <c r="TSY10" s="372"/>
      <c r="TSZ10" s="372"/>
      <c r="TTA10" s="372"/>
      <c r="TTB10" s="372"/>
      <c r="TTC10" s="372"/>
      <c r="TTD10" s="372"/>
      <c r="TTE10" s="372"/>
      <c r="TTF10" s="372"/>
      <c r="TTG10" s="372"/>
      <c r="TTH10" s="372"/>
      <c r="TTI10" s="372"/>
      <c r="TTJ10" s="372"/>
      <c r="TTK10" s="372"/>
      <c r="TTL10" s="372"/>
      <c r="TTM10" s="372"/>
      <c r="TTN10" s="372"/>
      <c r="TTO10" s="372"/>
      <c r="TTP10" s="372"/>
      <c r="TTQ10" s="372"/>
      <c r="TTR10" s="372"/>
      <c r="TTS10" s="372"/>
      <c r="TTT10" s="372"/>
      <c r="TTU10" s="372"/>
      <c r="TTV10" s="372"/>
      <c r="TTW10" s="372"/>
      <c r="TTX10" s="372"/>
      <c r="TTY10" s="372"/>
      <c r="TTZ10" s="372"/>
      <c r="TUA10" s="372"/>
      <c r="TUB10" s="372"/>
      <c r="TUC10" s="372"/>
      <c r="TUD10" s="372"/>
      <c r="TUE10" s="372"/>
      <c r="TUF10" s="372"/>
      <c r="TUG10" s="372"/>
      <c r="TUH10" s="372"/>
      <c r="TUI10" s="372"/>
      <c r="TUJ10" s="372"/>
      <c r="TUK10" s="372"/>
      <c r="TUL10" s="372"/>
      <c r="TUM10" s="372"/>
      <c r="TUN10" s="372"/>
      <c r="TUO10" s="372"/>
      <c r="TUP10" s="372"/>
      <c r="TUQ10" s="372"/>
      <c r="TUR10" s="372"/>
      <c r="TUS10" s="372"/>
      <c r="TUT10" s="372"/>
      <c r="TUU10" s="372"/>
      <c r="TUV10" s="372"/>
      <c r="TUW10" s="372"/>
      <c r="TUX10" s="372"/>
      <c r="TUY10" s="372"/>
      <c r="TUZ10" s="372"/>
      <c r="TVA10" s="372"/>
      <c r="TVB10" s="372"/>
      <c r="TVC10" s="372"/>
      <c r="TVD10" s="372"/>
      <c r="TVE10" s="372"/>
      <c r="TVF10" s="372"/>
      <c r="TVG10" s="372"/>
      <c r="TVH10" s="372"/>
      <c r="TVI10" s="372"/>
      <c r="TVJ10" s="372"/>
      <c r="TVK10" s="372"/>
      <c r="TVL10" s="372"/>
      <c r="TVM10" s="372"/>
      <c r="TVN10" s="372"/>
      <c r="TVO10" s="372"/>
      <c r="TVP10" s="372"/>
      <c r="TVQ10" s="372"/>
      <c r="TVR10" s="372"/>
      <c r="TVS10" s="372"/>
      <c r="TVT10" s="372"/>
      <c r="TVU10" s="372"/>
      <c r="TVV10" s="372"/>
      <c r="TVW10" s="372"/>
      <c r="TVX10" s="372"/>
      <c r="TVY10" s="372"/>
      <c r="TVZ10" s="372"/>
      <c r="TWA10" s="372"/>
      <c r="TWB10" s="372"/>
      <c r="TWC10" s="372"/>
      <c r="TWD10" s="372"/>
      <c r="TWE10" s="372"/>
      <c r="TWF10" s="372"/>
      <c r="TWG10" s="372"/>
      <c r="TWH10" s="372"/>
      <c r="TWI10" s="372"/>
      <c r="TWJ10" s="372"/>
      <c r="TWK10" s="372"/>
      <c r="TWL10" s="372"/>
      <c r="TWM10" s="372"/>
      <c r="TWN10" s="372"/>
      <c r="TWO10" s="372"/>
      <c r="TWP10" s="372"/>
      <c r="TWQ10" s="372"/>
      <c r="TWR10" s="372"/>
      <c r="TWS10" s="372"/>
      <c r="TWT10" s="372"/>
      <c r="TWU10" s="372"/>
      <c r="TWV10" s="372"/>
      <c r="TWW10" s="372"/>
      <c r="TWX10" s="372"/>
      <c r="TWY10" s="372"/>
      <c r="TWZ10" s="372"/>
      <c r="TXA10" s="372"/>
      <c r="TXB10" s="372"/>
      <c r="TXC10" s="372"/>
      <c r="TXD10" s="372"/>
      <c r="TXE10" s="372"/>
      <c r="TXF10" s="372"/>
      <c r="TXG10" s="372"/>
      <c r="TXH10" s="372"/>
      <c r="TXI10" s="372"/>
      <c r="TXJ10" s="372"/>
      <c r="TXK10" s="372"/>
      <c r="TXL10" s="372"/>
      <c r="TXM10" s="372"/>
      <c r="TXN10" s="372"/>
      <c r="TXO10" s="372"/>
      <c r="TXP10" s="372"/>
      <c r="TXQ10" s="372"/>
      <c r="TXR10" s="372"/>
      <c r="TXS10" s="372"/>
      <c r="TXT10" s="372"/>
      <c r="TXU10" s="372"/>
      <c r="TXV10" s="372"/>
      <c r="TXW10" s="372"/>
      <c r="TXX10" s="372"/>
      <c r="TXY10" s="372"/>
      <c r="TXZ10" s="372"/>
      <c r="TYA10" s="372"/>
      <c r="TYB10" s="372"/>
      <c r="TYC10" s="372"/>
      <c r="TYD10" s="372"/>
      <c r="TYE10" s="372"/>
      <c r="TYF10" s="372"/>
      <c r="TYG10" s="372"/>
      <c r="TYH10" s="372"/>
      <c r="TYI10" s="372"/>
      <c r="TYJ10" s="372"/>
      <c r="TYK10" s="372"/>
      <c r="TYL10" s="372"/>
      <c r="TYM10" s="372"/>
      <c r="TYN10" s="372"/>
      <c r="TYO10" s="372"/>
      <c r="TYP10" s="372"/>
      <c r="TYQ10" s="372"/>
      <c r="TYR10" s="372"/>
      <c r="TYS10" s="372"/>
      <c r="TYT10" s="372"/>
      <c r="TYU10" s="372"/>
      <c r="TYV10" s="372"/>
      <c r="TYW10" s="372"/>
      <c r="TYX10" s="372"/>
      <c r="TYY10" s="372"/>
      <c r="TYZ10" s="372"/>
      <c r="TZA10" s="372"/>
      <c r="TZB10" s="372"/>
      <c r="TZC10" s="372"/>
      <c r="TZD10" s="372"/>
      <c r="TZE10" s="372"/>
      <c r="TZF10" s="372"/>
      <c r="TZG10" s="372"/>
      <c r="TZH10" s="372"/>
      <c r="TZI10" s="372"/>
      <c r="TZJ10" s="372"/>
      <c r="TZK10" s="372"/>
      <c r="TZL10" s="372"/>
      <c r="TZM10" s="372"/>
      <c r="TZN10" s="372"/>
      <c r="TZO10" s="372"/>
      <c r="TZP10" s="372"/>
      <c r="TZQ10" s="372"/>
      <c r="TZR10" s="372"/>
      <c r="TZS10" s="372"/>
      <c r="TZT10" s="372"/>
      <c r="TZU10" s="372"/>
      <c r="TZV10" s="372"/>
      <c r="TZW10" s="372"/>
      <c r="TZX10" s="372"/>
      <c r="TZY10" s="372"/>
      <c r="TZZ10" s="372"/>
      <c r="UAA10" s="372"/>
      <c r="UAB10" s="372"/>
      <c r="UAC10" s="372"/>
      <c r="UAD10" s="372"/>
      <c r="UAE10" s="372"/>
      <c r="UAF10" s="372"/>
      <c r="UAG10" s="372"/>
      <c r="UAH10" s="372"/>
      <c r="UAI10" s="372"/>
      <c r="UAJ10" s="372"/>
      <c r="UAK10" s="372"/>
      <c r="UAL10" s="372"/>
      <c r="UAM10" s="372"/>
      <c r="UAN10" s="372"/>
      <c r="UAO10" s="372"/>
      <c r="UAP10" s="372"/>
      <c r="UAQ10" s="372"/>
      <c r="UAR10" s="372"/>
      <c r="UAS10" s="372"/>
      <c r="UAT10" s="372"/>
      <c r="UAU10" s="372"/>
      <c r="UAV10" s="372"/>
      <c r="UAW10" s="372"/>
      <c r="UAX10" s="372"/>
      <c r="UAY10" s="372"/>
      <c r="UAZ10" s="372"/>
      <c r="UBA10" s="372"/>
      <c r="UBB10" s="372"/>
      <c r="UBC10" s="372"/>
      <c r="UBD10" s="372"/>
      <c r="UBE10" s="372"/>
      <c r="UBF10" s="372"/>
      <c r="UBG10" s="372"/>
      <c r="UBH10" s="372"/>
      <c r="UBI10" s="372"/>
      <c r="UBJ10" s="372"/>
      <c r="UBK10" s="372"/>
      <c r="UBL10" s="372"/>
      <c r="UBM10" s="372"/>
      <c r="UBN10" s="372"/>
      <c r="UBO10" s="372"/>
      <c r="UBP10" s="372"/>
      <c r="UBQ10" s="372"/>
      <c r="UBR10" s="372"/>
      <c r="UBS10" s="372"/>
      <c r="UBT10" s="372"/>
      <c r="UBU10" s="372"/>
      <c r="UBV10" s="372"/>
      <c r="UBW10" s="372"/>
      <c r="UBX10" s="372"/>
      <c r="UBY10" s="372"/>
      <c r="UBZ10" s="372"/>
      <c r="UCA10" s="372"/>
      <c r="UCB10" s="372"/>
      <c r="UCC10" s="372"/>
      <c r="UCD10" s="372"/>
      <c r="UCE10" s="372"/>
      <c r="UCF10" s="372"/>
      <c r="UCG10" s="372"/>
      <c r="UCH10" s="372"/>
      <c r="UCI10" s="372"/>
      <c r="UCJ10" s="372"/>
      <c r="UCK10" s="372"/>
      <c r="UCL10" s="372"/>
      <c r="UCM10" s="372"/>
      <c r="UCN10" s="372"/>
      <c r="UCO10" s="372"/>
      <c r="UCP10" s="372"/>
      <c r="UCQ10" s="372"/>
      <c r="UCR10" s="372"/>
      <c r="UCS10" s="372"/>
      <c r="UCT10" s="372"/>
      <c r="UCU10" s="372"/>
      <c r="UCV10" s="372"/>
      <c r="UCW10" s="372"/>
      <c r="UCX10" s="372"/>
      <c r="UCY10" s="372"/>
      <c r="UCZ10" s="372"/>
      <c r="UDA10" s="372"/>
      <c r="UDB10" s="372"/>
      <c r="UDC10" s="372"/>
      <c r="UDD10" s="372"/>
      <c r="UDE10" s="372"/>
      <c r="UDF10" s="372"/>
      <c r="UDG10" s="372"/>
      <c r="UDH10" s="372"/>
      <c r="UDI10" s="372"/>
      <c r="UDJ10" s="372"/>
      <c r="UDK10" s="372"/>
      <c r="UDL10" s="372"/>
      <c r="UDM10" s="372"/>
      <c r="UDN10" s="372"/>
      <c r="UDO10" s="372"/>
      <c r="UDP10" s="372"/>
      <c r="UDQ10" s="372"/>
      <c r="UDR10" s="372"/>
      <c r="UDS10" s="372"/>
      <c r="UDT10" s="372"/>
      <c r="UDU10" s="372"/>
      <c r="UDV10" s="372"/>
      <c r="UDW10" s="372"/>
      <c r="UDX10" s="372"/>
      <c r="UDY10" s="372"/>
      <c r="UDZ10" s="372"/>
      <c r="UEA10" s="372"/>
      <c r="UEB10" s="372"/>
      <c r="UEC10" s="372"/>
      <c r="UED10" s="372"/>
      <c r="UEE10" s="372"/>
      <c r="UEF10" s="372"/>
      <c r="UEG10" s="372"/>
      <c r="UEH10" s="372"/>
      <c r="UEI10" s="372"/>
      <c r="UEJ10" s="372"/>
      <c r="UEK10" s="372"/>
      <c r="UEL10" s="372"/>
      <c r="UEM10" s="372"/>
      <c r="UEN10" s="372"/>
      <c r="UEO10" s="372"/>
      <c r="UEP10" s="372"/>
      <c r="UEQ10" s="372"/>
      <c r="UER10" s="372"/>
      <c r="UES10" s="372"/>
      <c r="UET10" s="372"/>
      <c r="UEU10" s="372"/>
      <c r="UEV10" s="372"/>
      <c r="UEW10" s="372"/>
      <c r="UEX10" s="372"/>
      <c r="UEY10" s="372"/>
      <c r="UEZ10" s="372"/>
      <c r="UFA10" s="372"/>
      <c r="UFB10" s="372"/>
      <c r="UFC10" s="372"/>
      <c r="UFD10" s="372"/>
      <c r="UFE10" s="372"/>
      <c r="UFF10" s="372"/>
      <c r="UFG10" s="372"/>
      <c r="UFH10" s="372"/>
      <c r="UFI10" s="372"/>
      <c r="UFJ10" s="372"/>
      <c r="UFK10" s="372"/>
      <c r="UFL10" s="372"/>
      <c r="UFM10" s="372"/>
      <c r="UFN10" s="372"/>
      <c r="UFO10" s="372"/>
      <c r="UFP10" s="372"/>
      <c r="UFQ10" s="372"/>
      <c r="UFR10" s="372"/>
      <c r="UFS10" s="372"/>
      <c r="UFT10" s="372"/>
      <c r="UFU10" s="372"/>
      <c r="UFV10" s="372"/>
      <c r="UFW10" s="372"/>
      <c r="UFX10" s="372"/>
      <c r="UFY10" s="372"/>
      <c r="UFZ10" s="372"/>
      <c r="UGA10" s="372"/>
      <c r="UGB10" s="372"/>
      <c r="UGC10" s="372"/>
      <c r="UGD10" s="372"/>
      <c r="UGE10" s="372"/>
      <c r="UGF10" s="372"/>
      <c r="UGG10" s="372"/>
      <c r="UGH10" s="372"/>
      <c r="UGI10" s="372"/>
      <c r="UGJ10" s="372"/>
      <c r="UGK10" s="372"/>
      <c r="UGL10" s="372"/>
      <c r="UGM10" s="372"/>
      <c r="UGN10" s="372"/>
      <c r="UGO10" s="372"/>
      <c r="UGP10" s="372"/>
      <c r="UGQ10" s="372"/>
      <c r="UGR10" s="372"/>
      <c r="UGS10" s="372"/>
      <c r="UGT10" s="372"/>
      <c r="UGU10" s="372"/>
      <c r="UGV10" s="372"/>
      <c r="UGW10" s="372"/>
      <c r="UGX10" s="372"/>
      <c r="UGY10" s="372"/>
      <c r="UGZ10" s="372"/>
      <c r="UHA10" s="372"/>
      <c r="UHB10" s="372"/>
      <c r="UHC10" s="372"/>
      <c r="UHD10" s="372"/>
      <c r="UHE10" s="372"/>
      <c r="UHF10" s="372"/>
      <c r="UHG10" s="372"/>
      <c r="UHH10" s="372"/>
      <c r="UHI10" s="372"/>
      <c r="UHJ10" s="372"/>
      <c r="UHK10" s="372"/>
      <c r="UHL10" s="372"/>
      <c r="UHM10" s="372"/>
      <c r="UHN10" s="372"/>
      <c r="UHO10" s="372"/>
      <c r="UHP10" s="372"/>
      <c r="UHQ10" s="372"/>
      <c r="UHR10" s="372"/>
      <c r="UHS10" s="372"/>
      <c r="UHT10" s="372"/>
      <c r="UHU10" s="372"/>
      <c r="UHV10" s="372"/>
      <c r="UHW10" s="372"/>
      <c r="UHX10" s="372"/>
      <c r="UHY10" s="372"/>
      <c r="UHZ10" s="372"/>
      <c r="UIA10" s="372"/>
      <c r="UIB10" s="372"/>
      <c r="UIC10" s="372"/>
      <c r="UID10" s="372"/>
      <c r="UIE10" s="372"/>
      <c r="UIF10" s="372"/>
      <c r="UIG10" s="372"/>
      <c r="UIH10" s="372"/>
      <c r="UII10" s="372"/>
      <c r="UIJ10" s="372"/>
      <c r="UIK10" s="372"/>
      <c r="UIL10" s="372"/>
      <c r="UIM10" s="372"/>
      <c r="UIN10" s="372"/>
      <c r="UIO10" s="372"/>
      <c r="UIP10" s="372"/>
      <c r="UIQ10" s="372"/>
      <c r="UIR10" s="372"/>
      <c r="UIS10" s="372"/>
      <c r="UIT10" s="372"/>
      <c r="UIU10" s="372"/>
      <c r="UIV10" s="372"/>
      <c r="UIW10" s="372"/>
      <c r="UIX10" s="372"/>
      <c r="UIY10" s="372"/>
      <c r="UIZ10" s="372"/>
      <c r="UJA10" s="372"/>
      <c r="UJB10" s="372"/>
      <c r="UJC10" s="372"/>
      <c r="UJD10" s="372"/>
      <c r="UJE10" s="372"/>
      <c r="UJF10" s="372"/>
      <c r="UJG10" s="372"/>
      <c r="UJH10" s="372"/>
      <c r="UJI10" s="372"/>
      <c r="UJJ10" s="372"/>
      <c r="UJK10" s="372"/>
      <c r="UJL10" s="372"/>
      <c r="UJM10" s="372"/>
      <c r="UJN10" s="372"/>
      <c r="UJO10" s="372"/>
      <c r="UJP10" s="372"/>
      <c r="UJQ10" s="372"/>
      <c r="UJR10" s="372"/>
      <c r="UJS10" s="372"/>
      <c r="UJT10" s="372"/>
      <c r="UJU10" s="372"/>
      <c r="UJV10" s="372"/>
      <c r="UJW10" s="372"/>
      <c r="UJX10" s="372"/>
      <c r="UJY10" s="372"/>
      <c r="UJZ10" s="372"/>
      <c r="UKA10" s="372"/>
      <c r="UKB10" s="372"/>
      <c r="UKC10" s="372"/>
      <c r="UKD10" s="372"/>
      <c r="UKE10" s="372"/>
      <c r="UKF10" s="372"/>
      <c r="UKG10" s="372"/>
      <c r="UKH10" s="372"/>
      <c r="UKI10" s="372"/>
      <c r="UKJ10" s="372"/>
      <c r="UKK10" s="372"/>
      <c r="UKL10" s="372"/>
      <c r="UKM10" s="372"/>
      <c r="UKN10" s="372"/>
      <c r="UKO10" s="372"/>
      <c r="UKP10" s="372"/>
      <c r="UKQ10" s="372"/>
      <c r="UKR10" s="372"/>
      <c r="UKS10" s="372"/>
      <c r="UKT10" s="372"/>
      <c r="UKU10" s="372"/>
      <c r="UKV10" s="372"/>
      <c r="UKW10" s="372"/>
      <c r="UKX10" s="372"/>
      <c r="UKY10" s="372"/>
      <c r="UKZ10" s="372"/>
      <c r="ULA10" s="372"/>
      <c r="ULB10" s="372"/>
      <c r="ULC10" s="372"/>
      <c r="ULD10" s="372"/>
      <c r="ULE10" s="372"/>
      <c r="ULF10" s="372"/>
      <c r="ULG10" s="372"/>
      <c r="ULH10" s="372"/>
      <c r="ULI10" s="372"/>
      <c r="ULJ10" s="372"/>
      <c r="ULK10" s="372"/>
      <c r="ULL10" s="372"/>
      <c r="ULM10" s="372"/>
      <c r="ULN10" s="372"/>
      <c r="ULO10" s="372"/>
      <c r="ULP10" s="372"/>
      <c r="ULQ10" s="372"/>
      <c r="ULR10" s="372"/>
      <c r="ULS10" s="372"/>
      <c r="ULT10" s="372"/>
      <c r="ULU10" s="372"/>
      <c r="ULV10" s="372"/>
      <c r="ULW10" s="372"/>
      <c r="ULX10" s="372"/>
      <c r="ULY10" s="372"/>
      <c r="ULZ10" s="372"/>
      <c r="UMA10" s="372"/>
      <c r="UMB10" s="372"/>
      <c r="UMC10" s="372"/>
      <c r="UMD10" s="372"/>
      <c r="UME10" s="372"/>
      <c r="UMF10" s="372"/>
      <c r="UMG10" s="372"/>
      <c r="UMH10" s="372"/>
      <c r="UMI10" s="372"/>
      <c r="UMJ10" s="372"/>
      <c r="UMK10" s="372"/>
      <c r="UML10" s="372"/>
      <c r="UMM10" s="372"/>
      <c r="UMN10" s="372"/>
      <c r="UMO10" s="372"/>
      <c r="UMP10" s="372"/>
      <c r="UMQ10" s="372"/>
      <c r="UMR10" s="372"/>
      <c r="UMS10" s="372"/>
      <c r="UMT10" s="372"/>
      <c r="UMU10" s="372"/>
      <c r="UMV10" s="372"/>
      <c r="UMW10" s="372"/>
      <c r="UMX10" s="372"/>
      <c r="UMY10" s="372"/>
      <c r="UMZ10" s="372"/>
      <c r="UNA10" s="372"/>
      <c r="UNB10" s="372"/>
      <c r="UNC10" s="372"/>
      <c r="UND10" s="372"/>
      <c r="UNE10" s="372"/>
      <c r="UNF10" s="372"/>
      <c r="UNG10" s="372"/>
      <c r="UNH10" s="372"/>
      <c r="UNI10" s="372"/>
      <c r="UNJ10" s="372"/>
      <c r="UNK10" s="372"/>
      <c r="UNL10" s="372"/>
      <c r="UNM10" s="372"/>
      <c r="UNN10" s="372"/>
      <c r="UNO10" s="372"/>
      <c r="UNP10" s="372"/>
      <c r="UNQ10" s="372"/>
      <c r="UNR10" s="372"/>
      <c r="UNS10" s="372"/>
      <c r="UNT10" s="372"/>
      <c r="UNU10" s="372"/>
      <c r="UNV10" s="372"/>
      <c r="UNW10" s="372"/>
      <c r="UNX10" s="372"/>
      <c r="UNY10" s="372"/>
      <c r="UNZ10" s="372"/>
      <c r="UOA10" s="372"/>
      <c r="UOB10" s="372"/>
      <c r="UOC10" s="372"/>
      <c r="UOD10" s="372"/>
      <c r="UOE10" s="372"/>
      <c r="UOF10" s="372"/>
      <c r="UOG10" s="372"/>
      <c r="UOH10" s="372"/>
      <c r="UOI10" s="372"/>
      <c r="UOJ10" s="372"/>
      <c r="UOK10" s="372"/>
      <c r="UOL10" s="372"/>
      <c r="UOM10" s="372"/>
      <c r="UON10" s="372"/>
      <c r="UOO10" s="372"/>
      <c r="UOP10" s="372"/>
      <c r="UOQ10" s="372"/>
      <c r="UOR10" s="372"/>
      <c r="UOS10" s="372"/>
      <c r="UOT10" s="372"/>
      <c r="UOU10" s="372"/>
      <c r="UOV10" s="372"/>
      <c r="UOW10" s="372"/>
      <c r="UOX10" s="372"/>
      <c r="UOY10" s="372"/>
      <c r="UOZ10" s="372"/>
      <c r="UPA10" s="372"/>
      <c r="UPB10" s="372"/>
      <c r="UPC10" s="372"/>
      <c r="UPD10" s="372"/>
      <c r="UPE10" s="372"/>
      <c r="UPF10" s="372"/>
      <c r="UPG10" s="372"/>
      <c r="UPH10" s="372"/>
      <c r="UPI10" s="372"/>
      <c r="UPJ10" s="372"/>
      <c r="UPK10" s="372"/>
      <c r="UPL10" s="372"/>
      <c r="UPM10" s="372"/>
      <c r="UPN10" s="372"/>
      <c r="UPO10" s="372"/>
      <c r="UPP10" s="372"/>
      <c r="UPQ10" s="372"/>
      <c r="UPR10" s="372"/>
      <c r="UPS10" s="372"/>
      <c r="UPT10" s="372"/>
      <c r="UPU10" s="372"/>
      <c r="UPV10" s="372"/>
      <c r="UPW10" s="372"/>
      <c r="UPX10" s="372"/>
      <c r="UPY10" s="372"/>
      <c r="UPZ10" s="372"/>
      <c r="UQA10" s="372"/>
      <c r="UQB10" s="372"/>
      <c r="UQC10" s="372"/>
      <c r="UQD10" s="372"/>
      <c r="UQE10" s="372"/>
      <c r="UQF10" s="372"/>
      <c r="UQG10" s="372"/>
      <c r="UQH10" s="372"/>
      <c r="UQI10" s="372"/>
      <c r="UQJ10" s="372"/>
      <c r="UQK10" s="372"/>
      <c r="UQL10" s="372"/>
      <c r="UQM10" s="372"/>
      <c r="UQN10" s="372"/>
      <c r="UQO10" s="372"/>
      <c r="UQP10" s="372"/>
      <c r="UQQ10" s="372"/>
      <c r="UQR10" s="372"/>
      <c r="UQS10" s="372"/>
      <c r="UQT10" s="372"/>
      <c r="UQU10" s="372"/>
      <c r="UQV10" s="372"/>
      <c r="UQW10" s="372"/>
      <c r="UQX10" s="372"/>
      <c r="UQY10" s="372"/>
      <c r="UQZ10" s="372"/>
      <c r="URA10" s="372"/>
      <c r="URB10" s="372"/>
      <c r="URC10" s="372"/>
      <c r="URD10" s="372"/>
      <c r="URE10" s="372"/>
      <c r="URF10" s="372"/>
      <c r="URG10" s="372"/>
      <c r="URH10" s="372"/>
      <c r="URI10" s="372"/>
      <c r="URJ10" s="372"/>
      <c r="URK10" s="372"/>
      <c r="URL10" s="372"/>
      <c r="URM10" s="372"/>
      <c r="URN10" s="372"/>
      <c r="URO10" s="372"/>
      <c r="URP10" s="372"/>
      <c r="URQ10" s="372"/>
      <c r="URR10" s="372"/>
      <c r="URS10" s="372"/>
      <c r="URT10" s="372"/>
      <c r="URU10" s="372"/>
      <c r="URV10" s="372"/>
      <c r="URW10" s="372"/>
      <c r="URX10" s="372"/>
      <c r="URY10" s="372"/>
      <c r="URZ10" s="372"/>
      <c r="USA10" s="372"/>
      <c r="USB10" s="372"/>
      <c r="USC10" s="372"/>
      <c r="USD10" s="372"/>
      <c r="USE10" s="372"/>
      <c r="USF10" s="372"/>
      <c r="USG10" s="372"/>
      <c r="USH10" s="372"/>
      <c r="USI10" s="372"/>
      <c r="USJ10" s="372"/>
      <c r="USK10" s="372"/>
      <c r="USL10" s="372"/>
      <c r="USM10" s="372"/>
      <c r="USN10" s="372"/>
      <c r="USO10" s="372"/>
      <c r="USP10" s="372"/>
      <c r="USQ10" s="372"/>
      <c r="USR10" s="372"/>
      <c r="USS10" s="372"/>
      <c r="UST10" s="372"/>
      <c r="USU10" s="372"/>
      <c r="USV10" s="372"/>
      <c r="USW10" s="372"/>
      <c r="USX10" s="372"/>
      <c r="USY10" s="372"/>
      <c r="USZ10" s="372"/>
      <c r="UTA10" s="372"/>
      <c r="UTB10" s="372"/>
      <c r="UTC10" s="372"/>
      <c r="UTD10" s="372"/>
      <c r="UTE10" s="372"/>
      <c r="UTF10" s="372"/>
      <c r="UTG10" s="372"/>
      <c r="UTH10" s="372"/>
      <c r="UTI10" s="372"/>
      <c r="UTJ10" s="372"/>
      <c r="UTK10" s="372"/>
      <c r="UTL10" s="372"/>
      <c r="UTM10" s="372"/>
      <c r="UTN10" s="372"/>
      <c r="UTO10" s="372"/>
      <c r="UTP10" s="372"/>
      <c r="UTQ10" s="372"/>
      <c r="UTR10" s="372"/>
      <c r="UTS10" s="372"/>
      <c r="UTT10" s="372"/>
      <c r="UTU10" s="372"/>
      <c r="UTV10" s="372"/>
      <c r="UTW10" s="372"/>
      <c r="UTX10" s="372"/>
      <c r="UTY10" s="372"/>
      <c r="UTZ10" s="372"/>
      <c r="UUA10" s="372"/>
      <c r="UUB10" s="372"/>
      <c r="UUC10" s="372"/>
      <c r="UUD10" s="372"/>
      <c r="UUE10" s="372"/>
      <c r="UUF10" s="372"/>
      <c r="UUG10" s="372"/>
      <c r="UUH10" s="372"/>
      <c r="UUI10" s="372"/>
      <c r="UUJ10" s="372"/>
      <c r="UUK10" s="372"/>
      <c r="UUL10" s="372"/>
      <c r="UUM10" s="372"/>
      <c r="UUN10" s="372"/>
      <c r="UUO10" s="372"/>
      <c r="UUP10" s="372"/>
      <c r="UUQ10" s="372"/>
      <c r="UUR10" s="372"/>
      <c r="UUS10" s="372"/>
      <c r="UUT10" s="372"/>
      <c r="UUU10" s="372"/>
      <c r="UUV10" s="372"/>
      <c r="UUW10" s="372"/>
      <c r="UUX10" s="372"/>
      <c r="UUY10" s="372"/>
      <c r="UUZ10" s="372"/>
      <c r="UVA10" s="372"/>
      <c r="UVB10" s="372"/>
      <c r="UVC10" s="372"/>
      <c r="UVD10" s="372"/>
      <c r="UVE10" s="372"/>
      <c r="UVF10" s="372"/>
      <c r="UVG10" s="372"/>
      <c r="UVH10" s="372"/>
      <c r="UVI10" s="372"/>
      <c r="UVJ10" s="372"/>
      <c r="UVK10" s="372"/>
      <c r="UVL10" s="372"/>
      <c r="UVM10" s="372"/>
      <c r="UVN10" s="372"/>
      <c r="UVO10" s="372"/>
      <c r="UVP10" s="372"/>
      <c r="UVQ10" s="372"/>
      <c r="UVR10" s="372"/>
      <c r="UVS10" s="372"/>
      <c r="UVT10" s="372"/>
      <c r="UVU10" s="372"/>
      <c r="UVV10" s="372"/>
      <c r="UVW10" s="372"/>
      <c r="UVX10" s="372"/>
      <c r="UVY10" s="372"/>
      <c r="UVZ10" s="372"/>
      <c r="UWA10" s="372"/>
      <c r="UWB10" s="372"/>
      <c r="UWC10" s="372"/>
      <c r="UWD10" s="372"/>
      <c r="UWE10" s="372"/>
      <c r="UWF10" s="372"/>
      <c r="UWG10" s="372"/>
      <c r="UWH10" s="372"/>
      <c r="UWI10" s="372"/>
      <c r="UWJ10" s="372"/>
      <c r="UWK10" s="372"/>
      <c r="UWL10" s="372"/>
      <c r="UWM10" s="372"/>
      <c r="UWN10" s="372"/>
      <c r="UWO10" s="372"/>
      <c r="UWP10" s="372"/>
      <c r="UWQ10" s="372"/>
      <c r="UWR10" s="372"/>
      <c r="UWS10" s="372"/>
      <c r="UWT10" s="372"/>
      <c r="UWU10" s="372"/>
      <c r="UWV10" s="372"/>
      <c r="UWW10" s="372"/>
      <c r="UWX10" s="372"/>
      <c r="UWY10" s="372"/>
      <c r="UWZ10" s="372"/>
      <c r="UXA10" s="372"/>
      <c r="UXB10" s="372"/>
      <c r="UXC10" s="372"/>
      <c r="UXD10" s="372"/>
      <c r="UXE10" s="372"/>
      <c r="UXF10" s="372"/>
      <c r="UXG10" s="372"/>
      <c r="UXH10" s="372"/>
      <c r="UXI10" s="372"/>
      <c r="UXJ10" s="372"/>
      <c r="UXK10" s="372"/>
      <c r="UXL10" s="372"/>
      <c r="UXM10" s="372"/>
      <c r="UXN10" s="372"/>
      <c r="UXO10" s="372"/>
      <c r="UXP10" s="372"/>
      <c r="UXQ10" s="372"/>
      <c r="UXR10" s="372"/>
      <c r="UXS10" s="372"/>
      <c r="UXT10" s="372"/>
      <c r="UXU10" s="372"/>
      <c r="UXV10" s="372"/>
      <c r="UXW10" s="372"/>
      <c r="UXX10" s="372"/>
      <c r="UXY10" s="372"/>
      <c r="UXZ10" s="372"/>
      <c r="UYA10" s="372"/>
      <c r="UYB10" s="372"/>
      <c r="UYC10" s="372"/>
      <c r="UYD10" s="372"/>
      <c r="UYE10" s="372"/>
      <c r="UYF10" s="372"/>
      <c r="UYG10" s="372"/>
      <c r="UYH10" s="372"/>
      <c r="UYI10" s="372"/>
      <c r="UYJ10" s="372"/>
      <c r="UYK10" s="372"/>
      <c r="UYL10" s="372"/>
      <c r="UYM10" s="372"/>
      <c r="UYN10" s="372"/>
      <c r="UYO10" s="372"/>
      <c r="UYP10" s="372"/>
      <c r="UYQ10" s="372"/>
      <c r="UYR10" s="372"/>
      <c r="UYS10" s="372"/>
      <c r="UYT10" s="372"/>
      <c r="UYU10" s="372"/>
      <c r="UYV10" s="372"/>
      <c r="UYW10" s="372"/>
      <c r="UYX10" s="372"/>
      <c r="UYY10" s="372"/>
      <c r="UYZ10" s="372"/>
      <c r="UZA10" s="372"/>
      <c r="UZB10" s="372"/>
      <c r="UZC10" s="372"/>
      <c r="UZD10" s="372"/>
      <c r="UZE10" s="372"/>
      <c r="UZF10" s="372"/>
      <c r="UZG10" s="372"/>
      <c r="UZH10" s="372"/>
      <c r="UZI10" s="372"/>
      <c r="UZJ10" s="372"/>
      <c r="UZK10" s="372"/>
      <c r="UZL10" s="372"/>
      <c r="UZM10" s="372"/>
      <c r="UZN10" s="372"/>
      <c r="UZO10" s="372"/>
      <c r="UZP10" s="372"/>
      <c r="UZQ10" s="372"/>
      <c r="UZR10" s="372"/>
      <c r="UZS10" s="372"/>
      <c r="UZT10" s="372"/>
      <c r="UZU10" s="372"/>
      <c r="UZV10" s="372"/>
      <c r="UZW10" s="372"/>
      <c r="UZX10" s="372"/>
      <c r="UZY10" s="372"/>
      <c r="UZZ10" s="372"/>
      <c r="VAA10" s="372"/>
      <c r="VAB10" s="372"/>
      <c r="VAC10" s="372"/>
      <c r="VAD10" s="372"/>
      <c r="VAE10" s="372"/>
      <c r="VAF10" s="372"/>
      <c r="VAG10" s="372"/>
      <c r="VAH10" s="372"/>
      <c r="VAI10" s="372"/>
      <c r="VAJ10" s="372"/>
      <c r="VAK10" s="372"/>
      <c r="VAL10" s="372"/>
      <c r="VAM10" s="372"/>
      <c r="VAN10" s="372"/>
      <c r="VAO10" s="372"/>
      <c r="VAP10" s="372"/>
      <c r="VAQ10" s="372"/>
      <c r="VAR10" s="372"/>
      <c r="VAS10" s="372"/>
      <c r="VAT10" s="372"/>
      <c r="VAU10" s="372"/>
      <c r="VAV10" s="372"/>
      <c r="VAW10" s="372"/>
      <c r="VAX10" s="372"/>
      <c r="VAY10" s="372"/>
      <c r="VAZ10" s="372"/>
      <c r="VBA10" s="372"/>
      <c r="VBB10" s="372"/>
      <c r="VBC10" s="372"/>
      <c r="VBD10" s="372"/>
      <c r="VBE10" s="372"/>
      <c r="VBF10" s="372"/>
      <c r="VBG10" s="372"/>
      <c r="VBH10" s="372"/>
      <c r="VBI10" s="372"/>
      <c r="VBJ10" s="372"/>
      <c r="VBK10" s="372"/>
      <c r="VBL10" s="372"/>
      <c r="VBM10" s="372"/>
      <c r="VBN10" s="372"/>
      <c r="VBO10" s="372"/>
      <c r="VBP10" s="372"/>
      <c r="VBQ10" s="372"/>
      <c r="VBR10" s="372"/>
      <c r="VBS10" s="372"/>
      <c r="VBT10" s="372"/>
      <c r="VBU10" s="372"/>
      <c r="VBV10" s="372"/>
      <c r="VBW10" s="372"/>
      <c r="VBX10" s="372"/>
      <c r="VBY10" s="372"/>
      <c r="VBZ10" s="372"/>
      <c r="VCA10" s="372"/>
      <c r="VCB10" s="372"/>
      <c r="VCC10" s="372"/>
      <c r="VCD10" s="372"/>
      <c r="VCE10" s="372"/>
      <c r="VCF10" s="372"/>
      <c r="VCG10" s="372"/>
      <c r="VCH10" s="372"/>
      <c r="VCI10" s="372"/>
      <c r="VCJ10" s="372"/>
      <c r="VCK10" s="372"/>
      <c r="VCL10" s="372"/>
      <c r="VCM10" s="372"/>
      <c r="VCN10" s="372"/>
      <c r="VCO10" s="372"/>
      <c r="VCP10" s="372"/>
      <c r="VCQ10" s="372"/>
      <c r="VCR10" s="372"/>
      <c r="VCS10" s="372"/>
      <c r="VCT10" s="372"/>
      <c r="VCU10" s="372"/>
      <c r="VCV10" s="372"/>
      <c r="VCW10" s="372"/>
      <c r="VCX10" s="372"/>
      <c r="VCY10" s="372"/>
      <c r="VCZ10" s="372"/>
      <c r="VDA10" s="372"/>
      <c r="VDB10" s="372"/>
      <c r="VDC10" s="372"/>
      <c r="VDD10" s="372"/>
      <c r="VDE10" s="372"/>
      <c r="VDF10" s="372"/>
      <c r="VDG10" s="372"/>
      <c r="VDH10" s="372"/>
      <c r="VDI10" s="372"/>
      <c r="VDJ10" s="372"/>
      <c r="VDK10" s="372"/>
      <c r="VDL10" s="372"/>
      <c r="VDM10" s="372"/>
      <c r="VDN10" s="372"/>
      <c r="VDO10" s="372"/>
      <c r="VDP10" s="372"/>
      <c r="VDQ10" s="372"/>
      <c r="VDR10" s="372"/>
      <c r="VDS10" s="372"/>
      <c r="VDT10" s="372"/>
      <c r="VDU10" s="372"/>
      <c r="VDV10" s="372"/>
      <c r="VDW10" s="372"/>
      <c r="VDX10" s="372"/>
      <c r="VDY10" s="372"/>
      <c r="VDZ10" s="372"/>
      <c r="VEA10" s="372"/>
      <c r="VEB10" s="372"/>
      <c r="VEC10" s="372"/>
      <c r="VED10" s="372"/>
      <c r="VEE10" s="372"/>
      <c r="VEF10" s="372"/>
      <c r="VEG10" s="372"/>
      <c r="VEH10" s="372"/>
      <c r="VEI10" s="372"/>
      <c r="VEJ10" s="372"/>
      <c r="VEK10" s="372"/>
      <c r="VEL10" s="372"/>
      <c r="VEM10" s="372"/>
      <c r="VEN10" s="372"/>
      <c r="VEO10" s="372"/>
      <c r="VEP10" s="372"/>
      <c r="VEQ10" s="372"/>
      <c r="VER10" s="372"/>
      <c r="VES10" s="372"/>
      <c r="VET10" s="372"/>
      <c r="VEU10" s="372"/>
      <c r="VEV10" s="372"/>
      <c r="VEW10" s="372"/>
      <c r="VEX10" s="372"/>
      <c r="VEY10" s="372"/>
      <c r="VEZ10" s="372"/>
      <c r="VFA10" s="372"/>
      <c r="VFB10" s="372"/>
      <c r="VFC10" s="372"/>
      <c r="VFD10" s="372"/>
      <c r="VFE10" s="372"/>
      <c r="VFF10" s="372"/>
      <c r="VFG10" s="372"/>
      <c r="VFH10" s="372"/>
      <c r="VFI10" s="372"/>
      <c r="VFJ10" s="372"/>
      <c r="VFK10" s="372"/>
      <c r="VFL10" s="372"/>
      <c r="VFM10" s="372"/>
      <c r="VFN10" s="372"/>
      <c r="VFO10" s="372"/>
      <c r="VFP10" s="372"/>
      <c r="VFQ10" s="372"/>
      <c r="VFR10" s="372"/>
      <c r="VFS10" s="372"/>
      <c r="VFT10" s="372"/>
      <c r="VFU10" s="372"/>
      <c r="VFV10" s="372"/>
      <c r="VFW10" s="372"/>
      <c r="VFX10" s="372"/>
      <c r="VFY10" s="372"/>
      <c r="VFZ10" s="372"/>
      <c r="VGA10" s="372"/>
      <c r="VGB10" s="372"/>
      <c r="VGC10" s="372"/>
      <c r="VGD10" s="372"/>
      <c r="VGE10" s="372"/>
      <c r="VGF10" s="372"/>
      <c r="VGG10" s="372"/>
      <c r="VGH10" s="372"/>
      <c r="VGI10" s="372"/>
      <c r="VGJ10" s="372"/>
      <c r="VGK10" s="372"/>
      <c r="VGL10" s="372"/>
      <c r="VGM10" s="372"/>
      <c r="VGN10" s="372"/>
      <c r="VGO10" s="372"/>
      <c r="VGP10" s="372"/>
      <c r="VGQ10" s="372"/>
      <c r="VGR10" s="372"/>
      <c r="VGS10" s="372"/>
      <c r="VGT10" s="372"/>
      <c r="VGU10" s="372"/>
      <c r="VGV10" s="372"/>
      <c r="VGW10" s="372"/>
      <c r="VGX10" s="372"/>
      <c r="VGY10" s="372"/>
      <c r="VGZ10" s="372"/>
      <c r="VHA10" s="372"/>
      <c r="VHB10" s="372"/>
      <c r="VHC10" s="372"/>
      <c r="VHD10" s="372"/>
      <c r="VHE10" s="372"/>
      <c r="VHF10" s="372"/>
      <c r="VHG10" s="372"/>
      <c r="VHH10" s="372"/>
      <c r="VHI10" s="372"/>
      <c r="VHJ10" s="372"/>
      <c r="VHK10" s="372"/>
      <c r="VHL10" s="372"/>
      <c r="VHM10" s="372"/>
      <c r="VHN10" s="372"/>
      <c r="VHO10" s="372"/>
      <c r="VHP10" s="372"/>
      <c r="VHQ10" s="372"/>
      <c r="VHR10" s="372"/>
      <c r="VHS10" s="372"/>
      <c r="VHT10" s="372"/>
      <c r="VHU10" s="372"/>
      <c r="VHV10" s="372"/>
      <c r="VHW10" s="372"/>
      <c r="VHX10" s="372"/>
      <c r="VHY10" s="372"/>
      <c r="VHZ10" s="372"/>
      <c r="VIA10" s="372"/>
      <c r="VIB10" s="372"/>
      <c r="VIC10" s="372"/>
      <c r="VID10" s="372"/>
      <c r="VIE10" s="372"/>
      <c r="VIF10" s="372"/>
      <c r="VIG10" s="372"/>
      <c r="VIH10" s="372"/>
      <c r="VII10" s="372"/>
      <c r="VIJ10" s="372"/>
      <c r="VIK10" s="372"/>
      <c r="VIL10" s="372"/>
      <c r="VIM10" s="372"/>
      <c r="VIN10" s="372"/>
      <c r="VIO10" s="372"/>
      <c r="VIP10" s="372"/>
      <c r="VIQ10" s="372"/>
      <c r="VIR10" s="372"/>
      <c r="VIS10" s="372"/>
      <c r="VIT10" s="372"/>
      <c r="VIU10" s="372"/>
      <c r="VIV10" s="372"/>
      <c r="VIW10" s="372"/>
      <c r="VIX10" s="372"/>
      <c r="VIY10" s="372"/>
      <c r="VIZ10" s="372"/>
      <c r="VJA10" s="372"/>
      <c r="VJB10" s="372"/>
      <c r="VJC10" s="372"/>
      <c r="VJD10" s="372"/>
      <c r="VJE10" s="372"/>
      <c r="VJF10" s="372"/>
      <c r="VJG10" s="372"/>
      <c r="VJH10" s="372"/>
      <c r="VJI10" s="372"/>
      <c r="VJJ10" s="372"/>
      <c r="VJK10" s="372"/>
      <c r="VJL10" s="372"/>
      <c r="VJM10" s="372"/>
      <c r="VJN10" s="372"/>
      <c r="VJO10" s="372"/>
      <c r="VJP10" s="372"/>
      <c r="VJQ10" s="372"/>
      <c r="VJR10" s="372"/>
      <c r="VJS10" s="372"/>
      <c r="VJT10" s="372"/>
      <c r="VJU10" s="372"/>
      <c r="VJV10" s="372"/>
      <c r="VJW10" s="372"/>
      <c r="VJX10" s="372"/>
      <c r="VJY10" s="372"/>
      <c r="VJZ10" s="372"/>
      <c r="VKA10" s="372"/>
      <c r="VKB10" s="372"/>
      <c r="VKC10" s="372"/>
      <c r="VKD10" s="372"/>
      <c r="VKE10" s="372"/>
      <c r="VKF10" s="372"/>
      <c r="VKG10" s="372"/>
      <c r="VKH10" s="372"/>
      <c r="VKI10" s="372"/>
      <c r="VKJ10" s="372"/>
      <c r="VKK10" s="372"/>
      <c r="VKL10" s="372"/>
      <c r="VKM10" s="372"/>
      <c r="VKN10" s="372"/>
      <c r="VKO10" s="372"/>
      <c r="VKP10" s="372"/>
      <c r="VKQ10" s="372"/>
      <c r="VKR10" s="372"/>
      <c r="VKS10" s="372"/>
      <c r="VKT10" s="372"/>
      <c r="VKU10" s="372"/>
      <c r="VKV10" s="372"/>
      <c r="VKW10" s="372"/>
      <c r="VKX10" s="372"/>
      <c r="VKY10" s="372"/>
      <c r="VKZ10" s="372"/>
      <c r="VLA10" s="372"/>
      <c r="VLB10" s="372"/>
      <c r="VLC10" s="372"/>
      <c r="VLD10" s="372"/>
      <c r="VLE10" s="372"/>
      <c r="VLF10" s="372"/>
      <c r="VLG10" s="372"/>
      <c r="VLH10" s="372"/>
      <c r="VLI10" s="372"/>
      <c r="VLJ10" s="372"/>
      <c r="VLK10" s="372"/>
      <c r="VLL10" s="372"/>
      <c r="VLM10" s="372"/>
      <c r="VLN10" s="372"/>
      <c r="VLO10" s="372"/>
      <c r="VLP10" s="372"/>
      <c r="VLQ10" s="372"/>
      <c r="VLR10" s="372"/>
      <c r="VLS10" s="372"/>
      <c r="VLT10" s="372"/>
      <c r="VLU10" s="372"/>
      <c r="VLV10" s="372"/>
      <c r="VLW10" s="372"/>
      <c r="VLX10" s="372"/>
      <c r="VLY10" s="372"/>
      <c r="VLZ10" s="372"/>
      <c r="VMA10" s="372"/>
      <c r="VMB10" s="372"/>
      <c r="VMC10" s="372"/>
      <c r="VMD10" s="372"/>
      <c r="VME10" s="372"/>
      <c r="VMF10" s="372"/>
      <c r="VMG10" s="372"/>
      <c r="VMH10" s="372"/>
      <c r="VMI10" s="372"/>
      <c r="VMJ10" s="372"/>
      <c r="VMK10" s="372"/>
      <c r="VML10" s="372"/>
      <c r="VMM10" s="372"/>
      <c r="VMN10" s="372"/>
      <c r="VMO10" s="372"/>
      <c r="VMP10" s="372"/>
      <c r="VMQ10" s="372"/>
      <c r="VMR10" s="372"/>
      <c r="VMS10" s="372"/>
      <c r="VMT10" s="372"/>
      <c r="VMU10" s="372"/>
      <c r="VMV10" s="372"/>
      <c r="VMW10" s="372"/>
      <c r="VMX10" s="372"/>
      <c r="VMY10" s="372"/>
      <c r="VMZ10" s="372"/>
      <c r="VNA10" s="372"/>
      <c r="VNB10" s="372"/>
      <c r="VNC10" s="372"/>
      <c r="VND10" s="372"/>
      <c r="VNE10" s="372"/>
      <c r="VNF10" s="372"/>
      <c r="VNG10" s="372"/>
      <c r="VNH10" s="372"/>
      <c r="VNI10" s="372"/>
      <c r="VNJ10" s="372"/>
      <c r="VNK10" s="372"/>
      <c r="VNL10" s="372"/>
      <c r="VNM10" s="372"/>
      <c r="VNN10" s="372"/>
      <c r="VNO10" s="372"/>
      <c r="VNP10" s="372"/>
      <c r="VNQ10" s="372"/>
      <c r="VNR10" s="372"/>
      <c r="VNS10" s="372"/>
      <c r="VNT10" s="372"/>
      <c r="VNU10" s="372"/>
      <c r="VNV10" s="372"/>
      <c r="VNW10" s="372"/>
      <c r="VNX10" s="372"/>
      <c r="VNY10" s="372"/>
      <c r="VNZ10" s="372"/>
      <c r="VOA10" s="372"/>
      <c r="VOB10" s="372"/>
      <c r="VOC10" s="372"/>
      <c r="VOD10" s="372"/>
      <c r="VOE10" s="372"/>
      <c r="VOF10" s="372"/>
      <c r="VOG10" s="372"/>
      <c r="VOH10" s="372"/>
      <c r="VOI10" s="372"/>
      <c r="VOJ10" s="372"/>
      <c r="VOK10" s="372"/>
      <c r="VOL10" s="372"/>
      <c r="VOM10" s="372"/>
      <c r="VON10" s="372"/>
      <c r="VOO10" s="372"/>
      <c r="VOP10" s="372"/>
      <c r="VOQ10" s="372"/>
      <c r="VOR10" s="372"/>
      <c r="VOS10" s="372"/>
      <c r="VOT10" s="372"/>
      <c r="VOU10" s="372"/>
      <c r="VOV10" s="372"/>
      <c r="VOW10" s="372"/>
      <c r="VOX10" s="372"/>
      <c r="VOY10" s="372"/>
      <c r="VOZ10" s="372"/>
      <c r="VPA10" s="372"/>
      <c r="VPB10" s="372"/>
      <c r="VPC10" s="372"/>
      <c r="VPD10" s="372"/>
      <c r="VPE10" s="372"/>
      <c r="VPF10" s="372"/>
      <c r="VPG10" s="372"/>
      <c r="VPH10" s="372"/>
      <c r="VPI10" s="372"/>
      <c r="VPJ10" s="372"/>
      <c r="VPK10" s="372"/>
      <c r="VPL10" s="372"/>
      <c r="VPM10" s="372"/>
      <c r="VPN10" s="372"/>
      <c r="VPO10" s="372"/>
      <c r="VPP10" s="372"/>
      <c r="VPQ10" s="372"/>
      <c r="VPR10" s="372"/>
      <c r="VPS10" s="372"/>
      <c r="VPT10" s="372"/>
      <c r="VPU10" s="372"/>
      <c r="VPV10" s="372"/>
      <c r="VPW10" s="372"/>
      <c r="VPX10" s="372"/>
      <c r="VPY10" s="372"/>
      <c r="VPZ10" s="372"/>
      <c r="VQA10" s="372"/>
      <c r="VQB10" s="372"/>
      <c r="VQC10" s="372"/>
      <c r="VQD10" s="372"/>
      <c r="VQE10" s="372"/>
      <c r="VQF10" s="372"/>
      <c r="VQG10" s="372"/>
      <c r="VQH10" s="372"/>
      <c r="VQI10" s="372"/>
      <c r="VQJ10" s="372"/>
      <c r="VQK10" s="372"/>
      <c r="VQL10" s="372"/>
      <c r="VQM10" s="372"/>
      <c r="VQN10" s="372"/>
      <c r="VQO10" s="372"/>
      <c r="VQP10" s="372"/>
      <c r="VQQ10" s="372"/>
      <c r="VQR10" s="372"/>
      <c r="VQS10" s="372"/>
      <c r="VQT10" s="372"/>
      <c r="VQU10" s="372"/>
      <c r="VQV10" s="372"/>
      <c r="VQW10" s="372"/>
      <c r="VQX10" s="372"/>
      <c r="VQY10" s="372"/>
      <c r="VQZ10" s="372"/>
      <c r="VRA10" s="372"/>
      <c r="VRB10" s="372"/>
      <c r="VRC10" s="372"/>
      <c r="VRD10" s="372"/>
      <c r="VRE10" s="372"/>
      <c r="VRF10" s="372"/>
      <c r="VRG10" s="372"/>
      <c r="VRH10" s="372"/>
      <c r="VRI10" s="372"/>
      <c r="VRJ10" s="372"/>
      <c r="VRK10" s="372"/>
      <c r="VRL10" s="372"/>
      <c r="VRM10" s="372"/>
      <c r="VRN10" s="372"/>
      <c r="VRO10" s="372"/>
      <c r="VRP10" s="372"/>
      <c r="VRQ10" s="372"/>
      <c r="VRR10" s="372"/>
      <c r="VRS10" s="372"/>
      <c r="VRT10" s="372"/>
      <c r="VRU10" s="372"/>
      <c r="VRV10" s="372"/>
      <c r="VRW10" s="372"/>
      <c r="VRX10" s="372"/>
      <c r="VRY10" s="372"/>
      <c r="VRZ10" s="372"/>
      <c r="VSA10" s="372"/>
      <c r="VSB10" s="372"/>
      <c r="VSC10" s="372"/>
      <c r="VSD10" s="372"/>
      <c r="VSE10" s="372"/>
      <c r="VSF10" s="372"/>
      <c r="VSG10" s="372"/>
      <c r="VSH10" s="372"/>
      <c r="VSI10" s="372"/>
      <c r="VSJ10" s="372"/>
      <c r="VSK10" s="372"/>
      <c r="VSL10" s="372"/>
      <c r="VSM10" s="372"/>
      <c r="VSN10" s="372"/>
      <c r="VSO10" s="372"/>
      <c r="VSP10" s="372"/>
      <c r="VSQ10" s="372"/>
      <c r="VSR10" s="372"/>
      <c r="VSS10" s="372"/>
      <c r="VST10" s="372"/>
      <c r="VSU10" s="372"/>
      <c r="VSV10" s="372"/>
      <c r="VSW10" s="372"/>
      <c r="VSX10" s="372"/>
      <c r="VSY10" s="372"/>
      <c r="VSZ10" s="372"/>
      <c r="VTA10" s="372"/>
      <c r="VTB10" s="372"/>
      <c r="VTC10" s="372"/>
      <c r="VTD10" s="372"/>
      <c r="VTE10" s="372"/>
      <c r="VTF10" s="372"/>
      <c r="VTG10" s="372"/>
      <c r="VTH10" s="372"/>
      <c r="VTI10" s="372"/>
      <c r="VTJ10" s="372"/>
      <c r="VTK10" s="372"/>
      <c r="VTL10" s="372"/>
      <c r="VTM10" s="372"/>
      <c r="VTN10" s="372"/>
      <c r="VTO10" s="372"/>
      <c r="VTP10" s="372"/>
      <c r="VTQ10" s="372"/>
      <c r="VTR10" s="372"/>
      <c r="VTS10" s="372"/>
      <c r="VTT10" s="372"/>
      <c r="VTU10" s="372"/>
      <c r="VTV10" s="372"/>
      <c r="VTW10" s="372"/>
      <c r="VTX10" s="372"/>
      <c r="VTY10" s="372"/>
      <c r="VTZ10" s="372"/>
      <c r="VUA10" s="372"/>
      <c r="VUB10" s="372"/>
      <c r="VUC10" s="372"/>
      <c r="VUD10" s="372"/>
      <c r="VUE10" s="372"/>
      <c r="VUF10" s="372"/>
      <c r="VUG10" s="372"/>
      <c r="VUH10" s="372"/>
      <c r="VUI10" s="372"/>
      <c r="VUJ10" s="372"/>
      <c r="VUK10" s="372"/>
      <c r="VUL10" s="372"/>
      <c r="VUM10" s="372"/>
      <c r="VUN10" s="372"/>
      <c r="VUO10" s="372"/>
      <c r="VUP10" s="372"/>
      <c r="VUQ10" s="372"/>
      <c r="VUR10" s="372"/>
      <c r="VUS10" s="372"/>
      <c r="VUT10" s="372"/>
      <c r="VUU10" s="372"/>
      <c r="VUV10" s="372"/>
      <c r="VUW10" s="372"/>
      <c r="VUX10" s="372"/>
      <c r="VUY10" s="372"/>
      <c r="VUZ10" s="372"/>
      <c r="VVA10" s="372"/>
      <c r="VVB10" s="372"/>
      <c r="VVC10" s="372"/>
      <c r="VVD10" s="372"/>
      <c r="VVE10" s="372"/>
      <c r="VVF10" s="372"/>
      <c r="VVG10" s="372"/>
      <c r="VVH10" s="372"/>
      <c r="VVI10" s="372"/>
      <c r="VVJ10" s="372"/>
      <c r="VVK10" s="372"/>
      <c r="VVL10" s="372"/>
      <c r="VVM10" s="372"/>
      <c r="VVN10" s="372"/>
      <c r="VVO10" s="372"/>
      <c r="VVP10" s="372"/>
      <c r="VVQ10" s="372"/>
      <c r="VVR10" s="372"/>
      <c r="VVS10" s="372"/>
      <c r="VVT10" s="372"/>
      <c r="VVU10" s="372"/>
      <c r="VVV10" s="372"/>
      <c r="VVW10" s="372"/>
      <c r="VVX10" s="372"/>
      <c r="VVY10" s="372"/>
      <c r="VVZ10" s="372"/>
      <c r="VWA10" s="372"/>
      <c r="VWB10" s="372"/>
      <c r="VWC10" s="372"/>
      <c r="VWD10" s="372"/>
      <c r="VWE10" s="372"/>
      <c r="VWF10" s="372"/>
      <c r="VWG10" s="372"/>
      <c r="VWH10" s="372"/>
      <c r="VWI10" s="372"/>
      <c r="VWJ10" s="372"/>
      <c r="VWK10" s="372"/>
      <c r="VWL10" s="372"/>
      <c r="VWM10" s="372"/>
      <c r="VWN10" s="372"/>
      <c r="VWO10" s="372"/>
      <c r="VWP10" s="372"/>
      <c r="VWQ10" s="372"/>
      <c r="VWR10" s="372"/>
      <c r="VWS10" s="372"/>
      <c r="VWT10" s="372"/>
      <c r="VWU10" s="372"/>
      <c r="VWV10" s="372"/>
      <c r="VWW10" s="372"/>
      <c r="VWX10" s="372"/>
      <c r="VWY10" s="372"/>
      <c r="VWZ10" s="372"/>
      <c r="VXA10" s="372"/>
      <c r="VXB10" s="372"/>
      <c r="VXC10" s="372"/>
      <c r="VXD10" s="372"/>
      <c r="VXE10" s="372"/>
      <c r="VXF10" s="372"/>
      <c r="VXG10" s="372"/>
      <c r="VXH10" s="372"/>
      <c r="VXI10" s="372"/>
      <c r="VXJ10" s="372"/>
      <c r="VXK10" s="372"/>
      <c r="VXL10" s="372"/>
      <c r="VXM10" s="372"/>
      <c r="VXN10" s="372"/>
      <c r="VXO10" s="372"/>
      <c r="VXP10" s="372"/>
      <c r="VXQ10" s="372"/>
      <c r="VXR10" s="372"/>
      <c r="VXS10" s="372"/>
      <c r="VXT10" s="372"/>
      <c r="VXU10" s="372"/>
      <c r="VXV10" s="372"/>
      <c r="VXW10" s="372"/>
      <c r="VXX10" s="372"/>
      <c r="VXY10" s="372"/>
      <c r="VXZ10" s="372"/>
      <c r="VYA10" s="372"/>
      <c r="VYB10" s="372"/>
      <c r="VYC10" s="372"/>
      <c r="VYD10" s="372"/>
      <c r="VYE10" s="372"/>
      <c r="VYF10" s="372"/>
      <c r="VYG10" s="372"/>
      <c r="VYH10" s="372"/>
      <c r="VYI10" s="372"/>
      <c r="VYJ10" s="372"/>
      <c r="VYK10" s="372"/>
      <c r="VYL10" s="372"/>
      <c r="VYM10" s="372"/>
      <c r="VYN10" s="372"/>
      <c r="VYO10" s="372"/>
      <c r="VYP10" s="372"/>
      <c r="VYQ10" s="372"/>
      <c r="VYR10" s="372"/>
      <c r="VYS10" s="372"/>
      <c r="VYT10" s="372"/>
      <c r="VYU10" s="372"/>
      <c r="VYV10" s="372"/>
      <c r="VYW10" s="372"/>
      <c r="VYX10" s="372"/>
      <c r="VYY10" s="372"/>
      <c r="VYZ10" s="372"/>
      <c r="VZA10" s="372"/>
      <c r="VZB10" s="372"/>
      <c r="VZC10" s="372"/>
      <c r="VZD10" s="372"/>
      <c r="VZE10" s="372"/>
      <c r="VZF10" s="372"/>
      <c r="VZG10" s="372"/>
      <c r="VZH10" s="372"/>
      <c r="VZI10" s="372"/>
      <c r="VZJ10" s="372"/>
      <c r="VZK10" s="372"/>
      <c r="VZL10" s="372"/>
      <c r="VZM10" s="372"/>
      <c r="VZN10" s="372"/>
      <c r="VZO10" s="372"/>
      <c r="VZP10" s="372"/>
      <c r="VZQ10" s="372"/>
      <c r="VZR10" s="372"/>
      <c r="VZS10" s="372"/>
      <c r="VZT10" s="372"/>
      <c r="VZU10" s="372"/>
      <c r="VZV10" s="372"/>
      <c r="VZW10" s="372"/>
      <c r="VZX10" s="372"/>
      <c r="VZY10" s="372"/>
      <c r="VZZ10" s="372"/>
      <c r="WAA10" s="372"/>
      <c r="WAB10" s="372"/>
      <c r="WAC10" s="372"/>
      <c r="WAD10" s="372"/>
      <c r="WAE10" s="372"/>
      <c r="WAF10" s="372"/>
      <c r="WAG10" s="372"/>
      <c r="WAH10" s="372"/>
      <c r="WAI10" s="372"/>
      <c r="WAJ10" s="372"/>
      <c r="WAK10" s="372"/>
      <c r="WAL10" s="372"/>
      <c r="WAM10" s="372"/>
      <c r="WAN10" s="372"/>
      <c r="WAO10" s="372"/>
      <c r="WAP10" s="372"/>
      <c r="WAQ10" s="372"/>
      <c r="WAR10" s="372"/>
      <c r="WAS10" s="372"/>
      <c r="WAT10" s="372"/>
      <c r="WAU10" s="372"/>
      <c r="WAV10" s="372"/>
      <c r="WAW10" s="372"/>
      <c r="WAX10" s="372"/>
      <c r="WAY10" s="372"/>
      <c r="WAZ10" s="372"/>
      <c r="WBA10" s="372"/>
      <c r="WBB10" s="372"/>
      <c r="WBC10" s="372"/>
      <c r="WBD10" s="372"/>
      <c r="WBE10" s="372"/>
      <c r="WBF10" s="372"/>
      <c r="WBG10" s="372"/>
      <c r="WBH10" s="372"/>
      <c r="WBI10" s="372"/>
      <c r="WBJ10" s="372"/>
      <c r="WBK10" s="372"/>
      <c r="WBL10" s="372"/>
      <c r="WBM10" s="372"/>
      <c r="WBN10" s="372"/>
      <c r="WBO10" s="372"/>
      <c r="WBP10" s="372"/>
      <c r="WBQ10" s="372"/>
      <c r="WBR10" s="372"/>
      <c r="WBS10" s="372"/>
      <c r="WBT10" s="372"/>
      <c r="WBU10" s="372"/>
      <c r="WBV10" s="372"/>
      <c r="WBW10" s="372"/>
      <c r="WBX10" s="372"/>
      <c r="WBY10" s="372"/>
      <c r="WBZ10" s="372"/>
      <c r="WCA10" s="372"/>
      <c r="WCB10" s="372"/>
      <c r="WCC10" s="372"/>
      <c r="WCD10" s="372"/>
      <c r="WCE10" s="372"/>
      <c r="WCF10" s="372"/>
      <c r="WCG10" s="372"/>
      <c r="WCH10" s="372"/>
      <c r="WCI10" s="372"/>
      <c r="WCJ10" s="372"/>
      <c r="WCK10" s="372"/>
      <c r="WCL10" s="372"/>
      <c r="WCM10" s="372"/>
      <c r="WCN10" s="372"/>
      <c r="WCO10" s="372"/>
      <c r="WCP10" s="372"/>
      <c r="WCQ10" s="372"/>
      <c r="WCR10" s="372"/>
      <c r="WCS10" s="372"/>
      <c r="WCT10" s="372"/>
      <c r="WCU10" s="372"/>
      <c r="WCV10" s="372"/>
      <c r="WCW10" s="372"/>
      <c r="WCX10" s="372"/>
      <c r="WCY10" s="372"/>
      <c r="WCZ10" s="372"/>
      <c r="WDA10" s="372"/>
      <c r="WDB10" s="372"/>
      <c r="WDC10" s="372"/>
      <c r="WDD10" s="372"/>
      <c r="WDE10" s="372"/>
      <c r="WDF10" s="372"/>
      <c r="WDG10" s="372"/>
      <c r="WDH10" s="372"/>
      <c r="WDI10" s="372"/>
      <c r="WDJ10" s="372"/>
      <c r="WDK10" s="372"/>
      <c r="WDL10" s="372"/>
      <c r="WDM10" s="372"/>
      <c r="WDN10" s="372"/>
      <c r="WDO10" s="372"/>
      <c r="WDP10" s="372"/>
      <c r="WDQ10" s="372"/>
      <c r="WDR10" s="372"/>
      <c r="WDS10" s="372"/>
      <c r="WDT10" s="372"/>
      <c r="WDU10" s="372"/>
      <c r="WDV10" s="372"/>
      <c r="WDW10" s="372"/>
      <c r="WDX10" s="372"/>
      <c r="WDY10" s="372"/>
      <c r="WDZ10" s="372"/>
      <c r="WEA10" s="372"/>
      <c r="WEB10" s="372"/>
      <c r="WEC10" s="372"/>
      <c r="WED10" s="372"/>
      <c r="WEE10" s="372"/>
      <c r="WEF10" s="372"/>
      <c r="WEG10" s="372"/>
      <c r="WEH10" s="372"/>
      <c r="WEI10" s="372"/>
      <c r="WEJ10" s="372"/>
      <c r="WEK10" s="372"/>
      <c r="WEL10" s="372"/>
      <c r="WEM10" s="372"/>
      <c r="WEN10" s="372"/>
      <c r="WEO10" s="372"/>
      <c r="WEP10" s="372"/>
      <c r="WEQ10" s="372"/>
      <c r="WER10" s="372"/>
      <c r="WES10" s="372"/>
      <c r="WET10" s="372"/>
      <c r="WEU10" s="372"/>
      <c r="WEV10" s="372"/>
      <c r="WEW10" s="372"/>
      <c r="WEX10" s="372"/>
      <c r="WEY10" s="372"/>
      <c r="WEZ10" s="372"/>
      <c r="WFA10" s="372"/>
      <c r="WFB10" s="372"/>
      <c r="WFC10" s="372"/>
      <c r="WFD10" s="372"/>
      <c r="WFE10" s="372"/>
      <c r="WFF10" s="372"/>
      <c r="WFG10" s="372"/>
      <c r="WFH10" s="372"/>
      <c r="WFI10" s="372"/>
      <c r="WFJ10" s="372"/>
      <c r="WFK10" s="372"/>
      <c r="WFL10" s="372"/>
      <c r="WFM10" s="372"/>
      <c r="WFN10" s="372"/>
      <c r="WFO10" s="372"/>
      <c r="WFP10" s="372"/>
      <c r="WFQ10" s="372"/>
      <c r="WFR10" s="372"/>
      <c r="WFS10" s="372"/>
      <c r="WFT10" s="372"/>
      <c r="WFU10" s="372"/>
      <c r="WFV10" s="372"/>
      <c r="WFW10" s="372"/>
      <c r="WFX10" s="372"/>
      <c r="WFY10" s="372"/>
      <c r="WFZ10" s="372"/>
      <c r="WGA10" s="372"/>
      <c r="WGB10" s="372"/>
      <c r="WGC10" s="372"/>
      <c r="WGD10" s="372"/>
      <c r="WGE10" s="372"/>
      <c r="WGF10" s="372"/>
      <c r="WGG10" s="372"/>
      <c r="WGH10" s="372"/>
      <c r="WGI10" s="372"/>
      <c r="WGJ10" s="372"/>
      <c r="WGK10" s="372"/>
      <c r="WGL10" s="372"/>
      <c r="WGM10" s="372"/>
      <c r="WGN10" s="372"/>
      <c r="WGO10" s="372"/>
      <c r="WGP10" s="372"/>
      <c r="WGQ10" s="372"/>
      <c r="WGR10" s="372"/>
      <c r="WGS10" s="372"/>
      <c r="WGT10" s="372"/>
      <c r="WGU10" s="372"/>
      <c r="WGV10" s="372"/>
      <c r="WGW10" s="372"/>
      <c r="WGX10" s="372"/>
      <c r="WGY10" s="372"/>
      <c r="WGZ10" s="372"/>
      <c r="WHA10" s="372"/>
      <c r="WHB10" s="372"/>
      <c r="WHC10" s="372"/>
      <c r="WHD10" s="372"/>
      <c r="WHE10" s="372"/>
      <c r="WHF10" s="372"/>
      <c r="WHG10" s="372"/>
      <c r="WHH10" s="372"/>
      <c r="WHI10" s="372"/>
      <c r="WHJ10" s="372"/>
      <c r="WHK10" s="372"/>
      <c r="WHL10" s="372"/>
      <c r="WHM10" s="372"/>
      <c r="WHN10" s="372"/>
      <c r="WHO10" s="372"/>
      <c r="WHP10" s="372"/>
      <c r="WHQ10" s="372"/>
      <c r="WHR10" s="372"/>
      <c r="WHS10" s="372"/>
      <c r="WHT10" s="372"/>
      <c r="WHU10" s="372"/>
      <c r="WHV10" s="372"/>
      <c r="WHW10" s="372"/>
      <c r="WHX10" s="372"/>
      <c r="WHY10" s="372"/>
      <c r="WHZ10" s="372"/>
      <c r="WIA10" s="372"/>
      <c r="WIB10" s="372"/>
      <c r="WIC10" s="372"/>
      <c r="WID10" s="372"/>
      <c r="WIE10" s="372"/>
      <c r="WIF10" s="372"/>
      <c r="WIG10" s="372"/>
      <c r="WIH10" s="372"/>
      <c r="WII10" s="372"/>
      <c r="WIJ10" s="372"/>
      <c r="WIK10" s="372"/>
      <c r="WIL10" s="372"/>
      <c r="WIM10" s="372"/>
      <c r="WIN10" s="372"/>
      <c r="WIO10" s="372"/>
      <c r="WIP10" s="372"/>
      <c r="WIQ10" s="372"/>
      <c r="WIR10" s="372"/>
      <c r="WIS10" s="372"/>
      <c r="WIT10" s="372"/>
      <c r="WIU10" s="372"/>
      <c r="WIV10" s="372"/>
      <c r="WIW10" s="372"/>
      <c r="WIX10" s="372"/>
      <c r="WIY10" s="372"/>
      <c r="WIZ10" s="372"/>
      <c r="WJA10" s="372"/>
      <c r="WJB10" s="372"/>
      <c r="WJC10" s="372"/>
      <c r="WJD10" s="372"/>
      <c r="WJE10" s="372"/>
      <c r="WJF10" s="372"/>
      <c r="WJG10" s="372"/>
      <c r="WJH10" s="372"/>
      <c r="WJI10" s="372"/>
      <c r="WJJ10" s="372"/>
      <c r="WJK10" s="372"/>
      <c r="WJL10" s="372"/>
      <c r="WJM10" s="372"/>
      <c r="WJN10" s="372"/>
      <c r="WJO10" s="372"/>
      <c r="WJP10" s="372"/>
      <c r="WJQ10" s="372"/>
      <c r="WJR10" s="372"/>
      <c r="WJS10" s="372"/>
      <c r="WJT10" s="372"/>
      <c r="WJU10" s="372"/>
      <c r="WJV10" s="372"/>
      <c r="WJW10" s="372"/>
      <c r="WJX10" s="372"/>
      <c r="WJY10" s="372"/>
      <c r="WJZ10" s="372"/>
      <c r="WKA10" s="372"/>
      <c r="WKB10" s="372"/>
      <c r="WKC10" s="372"/>
      <c r="WKD10" s="372"/>
      <c r="WKE10" s="372"/>
      <c r="WKF10" s="372"/>
      <c r="WKG10" s="372"/>
      <c r="WKH10" s="372"/>
      <c r="WKI10" s="372"/>
      <c r="WKJ10" s="372"/>
      <c r="WKK10" s="372"/>
      <c r="WKL10" s="372"/>
      <c r="WKM10" s="372"/>
      <c r="WKN10" s="372"/>
      <c r="WKO10" s="372"/>
      <c r="WKP10" s="372"/>
      <c r="WKQ10" s="372"/>
      <c r="WKR10" s="372"/>
      <c r="WKS10" s="372"/>
      <c r="WKT10" s="372"/>
      <c r="WKU10" s="372"/>
      <c r="WKV10" s="372"/>
      <c r="WKW10" s="372"/>
      <c r="WKX10" s="372"/>
      <c r="WKY10" s="372"/>
      <c r="WKZ10" s="372"/>
      <c r="WLA10" s="372"/>
      <c r="WLB10" s="372"/>
      <c r="WLC10" s="372"/>
      <c r="WLD10" s="372"/>
      <c r="WLE10" s="372"/>
      <c r="WLF10" s="372"/>
      <c r="WLG10" s="372"/>
      <c r="WLH10" s="372"/>
      <c r="WLI10" s="372"/>
      <c r="WLJ10" s="372"/>
      <c r="WLK10" s="372"/>
      <c r="WLL10" s="372"/>
      <c r="WLM10" s="372"/>
      <c r="WLN10" s="372"/>
      <c r="WLO10" s="372"/>
      <c r="WLP10" s="372"/>
      <c r="WLQ10" s="372"/>
      <c r="WLR10" s="372"/>
      <c r="WLS10" s="372"/>
      <c r="WLT10" s="372"/>
      <c r="WLU10" s="372"/>
      <c r="WLV10" s="372"/>
      <c r="WLW10" s="372"/>
      <c r="WLX10" s="372"/>
      <c r="WLY10" s="372"/>
      <c r="WLZ10" s="372"/>
      <c r="WMA10" s="372"/>
      <c r="WMB10" s="372"/>
      <c r="WMC10" s="372"/>
      <c r="WMD10" s="372"/>
      <c r="WME10" s="372"/>
      <c r="WMF10" s="372"/>
      <c r="WMG10" s="372"/>
      <c r="WMH10" s="372"/>
      <c r="WMI10" s="372"/>
      <c r="WMJ10" s="372"/>
      <c r="WMK10" s="372"/>
      <c r="WML10" s="372"/>
      <c r="WMM10" s="372"/>
      <c r="WMN10" s="372"/>
      <c r="WMO10" s="372"/>
      <c r="WMP10" s="372"/>
      <c r="WMQ10" s="372"/>
      <c r="WMR10" s="372"/>
      <c r="WMS10" s="372"/>
      <c r="WMT10" s="372"/>
      <c r="WMU10" s="372"/>
      <c r="WMV10" s="372"/>
      <c r="WMW10" s="372"/>
      <c r="WMX10" s="372"/>
      <c r="WMY10" s="372"/>
      <c r="WMZ10" s="372"/>
      <c r="WNA10" s="372"/>
      <c r="WNB10" s="372"/>
      <c r="WNC10" s="372"/>
      <c r="WND10" s="372"/>
      <c r="WNE10" s="372"/>
      <c r="WNF10" s="372"/>
      <c r="WNG10" s="372"/>
      <c r="WNH10" s="372"/>
      <c r="WNI10" s="372"/>
      <c r="WNJ10" s="372"/>
      <c r="WNK10" s="372"/>
      <c r="WNL10" s="372"/>
      <c r="WNM10" s="372"/>
      <c r="WNN10" s="372"/>
      <c r="WNO10" s="372"/>
      <c r="WNP10" s="372"/>
      <c r="WNQ10" s="372"/>
      <c r="WNR10" s="372"/>
      <c r="WNS10" s="372"/>
      <c r="WNT10" s="372"/>
      <c r="WNU10" s="372"/>
      <c r="WNV10" s="372"/>
      <c r="WNW10" s="372"/>
      <c r="WNX10" s="372"/>
      <c r="WNY10" s="372"/>
      <c r="WNZ10" s="372"/>
      <c r="WOA10" s="372"/>
      <c r="WOB10" s="372"/>
      <c r="WOC10" s="372"/>
      <c r="WOD10" s="372"/>
      <c r="WOE10" s="372"/>
      <c r="WOF10" s="372"/>
      <c r="WOG10" s="372"/>
      <c r="WOH10" s="372"/>
      <c r="WOI10" s="372"/>
      <c r="WOJ10" s="372"/>
      <c r="WOK10" s="372"/>
      <c r="WOL10" s="372"/>
      <c r="WOM10" s="372"/>
      <c r="WON10" s="372"/>
      <c r="WOO10" s="372"/>
      <c r="WOP10" s="372"/>
      <c r="WOQ10" s="372"/>
      <c r="WOR10" s="372"/>
      <c r="WOS10" s="372"/>
      <c r="WOT10" s="372"/>
      <c r="WOU10" s="372"/>
      <c r="WOV10" s="372"/>
      <c r="WOW10" s="372"/>
      <c r="WOX10" s="372"/>
      <c r="WOY10" s="372"/>
      <c r="WOZ10" s="372"/>
      <c r="WPA10" s="372"/>
      <c r="WPB10" s="372"/>
      <c r="WPC10" s="372"/>
      <c r="WPD10" s="372"/>
      <c r="WPE10" s="372"/>
      <c r="WPF10" s="372"/>
      <c r="WPG10" s="372"/>
      <c r="WPH10" s="372"/>
      <c r="WPI10" s="372"/>
      <c r="WPJ10" s="372"/>
      <c r="WPK10" s="372"/>
      <c r="WPL10" s="372"/>
      <c r="WPM10" s="372"/>
      <c r="WPN10" s="372"/>
      <c r="WPO10" s="372"/>
      <c r="WPP10" s="372"/>
      <c r="WPQ10" s="372"/>
      <c r="WPR10" s="372"/>
      <c r="WPS10" s="372"/>
      <c r="WPT10" s="372"/>
      <c r="WPU10" s="372"/>
      <c r="WPV10" s="372"/>
      <c r="WPW10" s="372"/>
      <c r="WPX10" s="372"/>
      <c r="WPY10" s="372"/>
      <c r="WPZ10" s="372"/>
      <c r="WQA10" s="372"/>
      <c r="WQB10" s="372"/>
      <c r="WQC10" s="372"/>
      <c r="WQD10" s="372"/>
      <c r="WQE10" s="372"/>
      <c r="WQF10" s="372"/>
      <c r="WQG10" s="372"/>
      <c r="WQH10" s="372"/>
      <c r="WQI10" s="372"/>
      <c r="WQJ10" s="372"/>
      <c r="WQK10" s="372"/>
      <c r="WQL10" s="372"/>
      <c r="WQM10" s="372"/>
      <c r="WQN10" s="372"/>
      <c r="WQO10" s="372"/>
      <c r="WQP10" s="372"/>
      <c r="WQQ10" s="372"/>
      <c r="WQR10" s="372"/>
      <c r="WQS10" s="372"/>
      <c r="WQT10" s="372"/>
      <c r="WQU10" s="372"/>
      <c r="WQV10" s="372"/>
      <c r="WQW10" s="372"/>
      <c r="WQX10" s="372"/>
      <c r="WQY10" s="372"/>
      <c r="WQZ10" s="372"/>
      <c r="WRA10" s="372"/>
      <c r="WRB10" s="372"/>
      <c r="WRC10" s="372"/>
      <c r="WRD10" s="372"/>
      <c r="WRE10" s="372"/>
      <c r="WRF10" s="372"/>
      <c r="WRG10" s="372"/>
      <c r="WRH10" s="372"/>
      <c r="WRI10" s="372"/>
      <c r="WRJ10" s="372"/>
      <c r="WRK10" s="372"/>
      <c r="WRL10" s="372"/>
      <c r="WRM10" s="372"/>
      <c r="WRN10" s="372"/>
      <c r="WRO10" s="372"/>
      <c r="WRP10" s="372"/>
      <c r="WRQ10" s="372"/>
      <c r="WRR10" s="372"/>
      <c r="WRS10" s="372"/>
      <c r="WRT10" s="372"/>
      <c r="WRU10" s="372"/>
      <c r="WRV10" s="372"/>
      <c r="WRW10" s="372"/>
      <c r="WRX10" s="372"/>
      <c r="WRY10" s="372"/>
      <c r="WRZ10" s="372"/>
      <c r="WSA10" s="372"/>
      <c r="WSB10" s="372"/>
      <c r="WSC10" s="372"/>
      <c r="WSD10" s="372"/>
      <c r="WSE10" s="372"/>
      <c r="WSF10" s="372"/>
      <c r="WSG10" s="372"/>
      <c r="WSH10" s="372"/>
      <c r="WSI10" s="372"/>
      <c r="WSJ10" s="372"/>
      <c r="WSK10" s="372"/>
      <c r="WSL10" s="372"/>
      <c r="WSM10" s="372"/>
      <c r="WSN10" s="372"/>
      <c r="WSO10" s="372"/>
      <c r="WSP10" s="372"/>
      <c r="WSQ10" s="372"/>
      <c r="WSR10" s="372"/>
      <c r="WSS10" s="372"/>
      <c r="WST10" s="372"/>
      <c r="WSU10" s="372"/>
      <c r="WSV10" s="372"/>
      <c r="WSW10" s="372"/>
      <c r="WSX10" s="372"/>
      <c r="WSY10" s="372"/>
      <c r="WSZ10" s="372"/>
      <c r="WTA10" s="372"/>
      <c r="WTB10" s="372"/>
      <c r="WTC10" s="372"/>
      <c r="WTD10" s="372"/>
      <c r="WTE10" s="372"/>
      <c r="WTF10" s="372"/>
      <c r="WTG10" s="372"/>
      <c r="WTH10" s="372"/>
      <c r="WTI10" s="372"/>
      <c r="WTJ10" s="372"/>
      <c r="WTK10" s="372"/>
      <c r="WTL10" s="372"/>
      <c r="WTM10" s="372"/>
      <c r="WTN10" s="372"/>
      <c r="WTO10" s="372"/>
      <c r="WTP10" s="372"/>
      <c r="WTQ10" s="372"/>
      <c r="WTR10" s="372"/>
      <c r="WTS10" s="372"/>
      <c r="WTT10" s="372"/>
      <c r="WTU10" s="372"/>
      <c r="WTV10" s="372"/>
      <c r="WTW10" s="372"/>
      <c r="WTX10" s="372"/>
      <c r="WTY10" s="372"/>
      <c r="WTZ10" s="372"/>
      <c r="WUA10" s="372"/>
      <c r="WUB10" s="372"/>
      <c r="WUC10" s="372"/>
      <c r="WUD10" s="372"/>
      <c r="WUE10" s="372"/>
      <c r="WUF10" s="372"/>
      <c r="WUG10" s="372"/>
      <c r="WUH10" s="372"/>
      <c r="WUI10" s="372"/>
      <c r="WUJ10" s="372"/>
      <c r="WUK10" s="372"/>
      <c r="WUL10" s="372"/>
      <c r="WUM10" s="372"/>
      <c r="WUN10" s="372"/>
      <c r="WUO10" s="372"/>
      <c r="WUP10" s="372"/>
      <c r="WUQ10" s="372"/>
      <c r="WUR10" s="372"/>
      <c r="WUS10" s="372"/>
      <c r="WUT10" s="372"/>
      <c r="WUU10" s="372"/>
      <c r="WUV10" s="372"/>
      <c r="WUW10" s="372"/>
      <c r="WUX10" s="372"/>
      <c r="WUY10" s="372"/>
      <c r="WUZ10" s="372"/>
      <c r="WVA10" s="372"/>
      <c r="WVB10" s="372"/>
      <c r="WVC10" s="372"/>
      <c r="WVD10" s="372"/>
      <c r="WVE10" s="372"/>
      <c r="WVF10" s="372"/>
      <c r="WVG10" s="372"/>
      <c r="WVH10" s="372"/>
      <c r="WVI10" s="372"/>
      <c r="WVJ10" s="372"/>
      <c r="WVK10" s="372"/>
      <c r="WVL10" s="372"/>
      <c r="WVM10" s="372"/>
      <c r="WVN10" s="372"/>
      <c r="WVO10" s="372"/>
      <c r="WVP10" s="372"/>
      <c r="WVQ10" s="372"/>
      <c r="WVR10" s="372"/>
      <c r="WVS10" s="372"/>
      <c r="WVT10" s="372"/>
      <c r="WVU10" s="372"/>
      <c r="WVV10" s="372"/>
      <c r="WVW10" s="372"/>
      <c r="WVX10" s="372"/>
      <c r="WVY10" s="372"/>
      <c r="WVZ10" s="372"/>
      <c r="WWA10" s="372"/>
      <c r="WWB10" s="372"/>
      <c r="WWC10" s="372"/>
      <c r="WWD10" s="372"/>
      <c r="WWE10" s="372"/>
      <c r="WWF10" s="372"/>
      <c r="WWG10" s="372"/>
      <c r="WWH10" s="372"/>
      <c r="WWI10" s="372"/>
      <c r="WWJ10" s="372"/>
      <c r="WWK10" s="372"/>
      <c r="WWL10" s="372"/>
      <c r="WWM10" s="372"/>
      <c r="WWN10" s="372"/>
      <c r="WWO10" s="372"/>
      <c r="WWP10" s="372"/>
      <c r="WWQ10" s="372"/>
      <c r="WWR10" s="372"/>
      <c r="WWS10" s="372"/>
      <c r="WWT10" s="372"/>
      <c r="WWU10" s="372"/>
      <c r="WWV10" s="372"/>
      <c r="WWW10" s="372"/>
      <c r="WWX10" s="372"/>
      <c r="WWY10" s="372"/>
      <c r="WWZ10" s="372"/>
      <c r="WXA10" s="372"/>
      <c r="WXB10" s="372"/>
      <c r="WXC10" s="372"/>
      <c r="WXD10" s="372"/>
      <c r="WXE10" s="372"/>
      <c r="WXF10" s="372"/>
      <c r="WXG10" s="372"/>
      <c r="WXH10" s="372"/>
      <c r="WXI10" s="372"/>
      <c r="WXJ10" s="372"/>
      <c r="WXK10" s="372"/>
      <c r="WXL10" s="372"/>
      <c r="WXM10" s="372"/>
      <c r="WXN10" s="372"/>
      <c r="WXO10" s="372"/>
      <c r="WXP10" s="372"/>
      <c r="WXQ10" s="372"/>
      <c r="WXR10" s="372"/>
      <c r="WXS10" s="372"/>
      <c r="WXT10" s="372"/>
      <c r="WXU10" s="372"/>
      <c r="WXV10" s="372"/>
      <c r="WXW10" s="372"/>
      <c r="WXX10" s="372"/>
      <c r="WXY10" s="372"/>
      <c r="WXZ10" s="372"/>
      <c r="WYA10" s="372"/>
      <c r="WYB10" s="372"/>
      <c r="WYC10" s="372"/>
      <c r="WYD10" s="372"/>
      <c r="WYE10" s="372"/>
      <c r="WYF10" s="372"/>
      <c r="WYG10" s="372"/>
      <c r="WYH10" s="372"/>
      <c r="WYI10" s="372"/>
      <c r="WYJ10" s="372"/>
      <c r="WYK10" s="372"/>
      <c r="WYL10" s="372"/>
      <c r="WYM10" s="372"/>
      <c r="WYN10" s="372"/>
      <c r="WYO10" s="372"/>
      <c r="WYP10" s="372"/>
      <c r="WYQ10" s="372"/>
      <c r="WYR10" s="372"/>
      <c r="WYS10" s="372"/>
      <c r="WYT10" s="372"/>
      <c r="WYU10" s="372"/>
      <c r="WYV10" s="372"/>
      <c r="WYW10" s="372"/>
      <c r="WYX10" s="372"/>
      <c r="WYY10" s="372"/>
      <c r="WYZ10" s="372"/>
      <c r="WZA10" s="372"/>
      <c r="WZB10" s="372"/>
      <c r="WZC10" s="372"/>
      <c r="WZD10" s="372"/>
      <c r="WZE10" s="372"/>
      <c r="WZF10" s="372"/>
      <c r="WZG10" s="372"/>
      <c r="WZH10" s="372"/>
      <c r="WZI10" s="372"/>
      <c r="WZJ10" s="372"/>
      <c r="WZK10" s="372"/>
      <c r="WZL10" s="372"/>
      <c r="WZM10" s="372"/>
      <c r="WZN10" s="372"/>
      <c r="WZO10" s="372"/>
      <c r="WZP10" s="372"/>
      <c r="WZQ10" s="372"/>
      <c r="WZR10" s="372"/>
      <c r="WZS10" s="372"/>
      <c r="WZT10" s="372"/>
      <c r="WZU10" s="372"/>
      <c r="WZV10" s="372"/>
      <c r="WZW10" s="372"/>
      <c r="WZX10" s="372"/>
      <c r="WZY10" s="372"/>
      <c r="WZZ10" s="372"/>
      <c r="XAA10" s="372"/>
      <c r="XAB10" s="372"/>
      <c r="XAC10" s="372"/>
      <c r="XAD10" s="372"/>
      <c r="XAE10" s="372"/>
      <c r="XAF10" s="372"/>
      <c r="XAG10" s="372"/>
      <c r="XAH10" s="372"/>
      <c r="XAI10" s="372"/>
      <c r="XAJ10" s="372"/>
      <c r="XAK10" s="372"/>
      <c r="XAL10" s="372"/>
      <c r="XAM10" s="372"/>
      <c r="XAN10" s="372"/>
      <c r="XAO10" s="372"/>
      <c r="XAP10" s="372"/>
      <c r="XAQ10" s="372"/>
      <c r="XAR10" s="372"/>
      <c r="XAS10" s="372"/>
      <c r="XAT10" s="372"/>
      <c r="XAU10" s="372"/>
      <c r="XAV10" s="372"/>
      <c r="XAW10" s="372"/>
      <c r="XAX10" s="372"/>
      <c r="XAY10" s="372"/>
      <c r="XAZ10" s="372"/>
      <c r="XBA10" s="372"/>
      <c r="XBB10" s="372"/>
      <c r="XBC10" s="372"/>
      <c r="XBD10" s="372"/>
      <c r="XBE10" s="372"/>
      <c r="XBF10" s="372"/>
      <c r="XBG10" s="372"/>
      <c r="XBH10" s="372"/>
      <c r="XBI10" s="372"/>
      <c r="XBJ10" s="372"/>
      <c r="XBK10" s="372"/>
      <c r="XBL10" s="372"/>
      <c r="XBM10" s="372"/>
      <c r="XBN10" s="372"/>
      <c r="XBO10" s="372"/>
      <c r="XBP10" s="372"/>
      <c r="XBQ10" s="372"/>
      <c r="XBR10" s="372"/>
      <c r="XBS10" s="372"/>
      <c r="XBT10" s="372"/>
      <c r="XBU10" s="372"/>
      <c r="XBV10" s="372"/>
      <c r="XBW10" s="372"/>
      <c r="XBX10" s="372"/>
      <c r="XBY10" s="372"/>
      <c r="XBZ10" s="372"/>
      <c r="XCA10" s="372"/>
      <c r="XCB10" s="372"/>
      <c r="XCC10" s="372"/>
    </row>
    <row r="11" spans="2:16305">
      <c r="B11" s="445" t="s">
        <v>486</v>
      </c>
      <c r="C11" s="446">
        <v>0.424898215346594</v>
      </c>
      <c r="D11" s="446">
        <v>-8.683527923458105E-2</v>
      </c>
      <c r="E11" s="446">
        <v>0.62636425588182465</v>
      </c>
      <c r="F11" s="446">
        <v>0.699779554773026</v>
      </c>
      <c r="G11" s="446">
        <v>-0.55016602873712184</v>
      </c>
      <c r="H11" s="446">
        <v>0.57278823238931575</v>
      </c>
      <c r="I11" s="446">
        <v>1</v>
      </c>
      <c r="J11" s="446"/>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c r="BL11" s="372"/>
      <c r="BM11" s="372"/>
      <c r="BN11" s="372"/>
      <c r="BO11" s="372"/>
      <c r="BP11" s="372"/>
      <c r="BQ11" s="372"/>
      <c r="BR11" s="372"/>
      <c r="BS11" s="372"/>
      <c r="BT11" s="372"/>
      <c r="BU11" s="372"/>
      <c r="BV11" s="372"/>
      <c r="BW11" s="372"/>
      <c r="BX11" s="372"/>
      <c r="BY11" s="372"/>
      <c r="BZ11" s="372"/>
      <c r="CA11" s="372"/>
      <c r="CB11" s="372"/>
      <c r="CC11" s="372"/>
      <c r="CD11" s="372"/>
      <c r="CE11" s="372"/>
      <c r="CF11" s="372"/>
      <c r="CG11" s="372"/>
      <c r="CH11" s="372"/>
      <c r="CI11" s="372"/>
      <c r="CJ11" s="372"/>
      <c r="CK11" s="372"/>
      <c r="CL11" s="372"/>
      <c r="CM11" s="372"/>
      <c r="CN11" s="372"/>
      <c r="CO11" s="372"/>
      <c r="CP11" s="372"/>
      <c r="CQ11" s="372"/>
      <c r="CR11" s="372"/>
      <c r="CS11" s="372"/>
      <c r="CT11" s="372"/>
      <c r="CU11" s="372"/>
      <c r="CV11" s="372"/>
      <c r="CW11" s="372"/>
      <c r="CX11" s="372"/>
      <c r="CY11" s="372"/>
      <c r="CZ11" s="372"/>
      <c r="DA11" s="372"/>
      <c r="DB11" s="372"/>
      <c r="DC11" s="372"/>
      <c r="DD11" s="372"/>
      <c r="DE11" s="372"/>
      <c r="DF11" s="372"/>
      <c r="DG11" s="372"/>
      <c r="DH11" s="372"/>
      <c r="DI11" s="372"/>
      <c r="DJ11" s="372"/>
      <c r="DK11" s="372"/>
      <c r="DL11" s="372"/>
      <c r="DM11" s="372"/>
      <c r="DN11" s="372"/>
      <c r="DO11" s="372"/>
      <c r="DP11" s="372"/>
      <c r="DQ11" s="372"/>
      <c r="DR11" s="372"/>
      <c r="DS11" s="372"/>
      <c r="DT11" s="372"/>
      <c r="DU11" s="372"/>
      <c r="DV11" s="372"/>
      <c r="DW11" s="372"/>
      <c r="DX11" s="372"/>
      <c r="DY11" s="372"/>
      <c r="DZ11" s="372"/>
      <c r="EA11" s="372"/>
      <c r="EB11" s="372"/>
      <c r="EC11" s="372"/>
      <c r="ED11" s="372"/>
      <c r="EE11" s="372"/>
      <c r="EF11" s="372"/>
      <c r="EG11" s="372"/>
      <c r="EH11" s="372"/>
      <c r="EI11" s="372"/>
      <c r="EJ11" s="372"/>
      <c r="EK11" s="372"/>
      <c r="EL11" s="372"/>
      <c r="EM11" s="372"/>
      <c r="EN11" s="372"/>
      <c r="EO11" s="372"/>
      <c r="EP11" s="372"/>
      <c r="EQ11" s="372"/>
      <c r="ER11" s="372"/>
      <c r="ES11" s="372"/>
      <c r="ET11" s="372"/>
      <c r="EU11" s="372"/>
      <c r="EV11" s="372"/>
      <c r="EW11" s="372"/>
      <c r="EX11" s="372"/>
      <c r="EY11" s="372"/>
      <c r="EZ11" s="372"/>
      <c r="FA11" s="372"/>
      <c r="FB11" s="372"/>
      <c r="FC11" s="372"/>
      <c r="FD11" s="372"/>
      <c r="FE11" s="372"/>
      <c r="FF11" s="372"/>
      <c r="FG11" s="372"/>
      <c r="FH11" s="372"/>
      <c r="FI11" s="372"/>
      <c r="FJ11" s="372"/>
      <c r="FK11" s="372"/>
      <c r="FL11" s="372"/>
      <c r="FM11" s="372"/>
      <c r="FN11" s="372"/>
      <c r="FO11" s="372"/>
      <c r="FP11" s="372"/>
      <c r="FQ11" s="372"/>
      <c r="FR11" s="372"/>
      <c r="FS11" s="372"/>
      <c r="FT11" s="372"/>
      <c r="FU11" s="372"/>
      <c r="FV11" s="372"/>
      <c r="FW11" s="372"/>
      <c r="FX11" s="372"/>
      <c r="FY11" s="372"/>
      <c r="FZ11" s="372"/>
      <c r="GA11" s="372"/>
      <c r="GB11" s="372"/>
      <c r="GC11" s="372"/>
      <c r="GD11" s="372"/>
      <c r="GE11" s="372"/>
      <c r="GF11" s="372"/>
      <c r="GG11" s="372"/>
      <c r="GH11" s="372"/>
      <c r="GI11" s="372"/>
      <c r="GJ11" s="372"/>
      <c r="GK11" s="372"/>
      <c r="GL11" s="372"/>
      <c r="GM11" s="372"/>
      <c r="GN11" s="372"/>
      <c r="GO11" s="372"/>
      <c r="GP11" s="372"/>
      <c r="GQ11" s="372"/>
      <c r="GR11" s="372"/>
      <c r="GS11" s="372"/>
      <c r="GT11" s="372"/>
      <c r="GU11" s="372"/>
      <c r="GV11" s="372"/>
      <c r="GW11" s="372"/>
      <c r="GX11" s="372"/>
      <c r="GY11" s="372"/>
      <c r="GZ11" s="372"/>
      <c r="HA11" s="372"/>
      <c r="HB11" s="372"/>
      <c r="HC11" s="372"/>
      <c r="HD11" s="372"/>
      <c r="HE11" s="372"/>
      <c r="HF11" s="372"/>
      <c r="HG11" s="372"/>
      <c r="HH11" s="372"/>
      <c r="HI11" s="372"/>
      <c r="HJ11" s="372"/>
      <c r="HK11" s="372"/>
      <c r="HL11" s="372"/>
      <c r="HM11" s="372"/>
      <c r="HN11" s="372"/>
      <c r="HO11" s="372"/>
      <c r="HP11" s="372"/>
      <c r="HQ11" s="372"/>
      <c r="HR11" s="372"/>
      <c r="HS11" s="372"/>
      <c r="HT11" s="372"/>
      <c r="HU11" s="372"/>
      <c r="HV11" s="372"/>
      <c r="HW11" s="372"/>
      <c r="HX11" s="372"/>
      <c r="HY11" s="372"/>
      <c r="HZ11" s="372"/>
      <c r="IA11" s="372"/>
      <c r="IB11" s="372"/>
      <c r="IC11" s="372"/>
      <c r="ID11" s="372"/>
      <c r="IE11" s="372"/>
      <c r="IF11" s="372"/>
      <c r="IG11" s="372"/>
      <c r="IH11" s="372"/>
      <c r="II11" s="372"/>
      <c r="IJ11" s="372"/>
      <c r="IK11" s="372"/>
      <c r="IL11" s="372"/>
      <c r="IM11" s="372"/>
      <c r="IN11" s="372"/>
      <c r="IO11" s="372"/>
      <c r="IP11" s="372"/>
      <c r="IQ11" s="372"/>
      <c r="IR11" s="372"/>
      <c r="IS11" s="372"/>
      <c r="IT11" s="372"/>
      <c r="IU11" s="372"/>
      <c r="IV11" s="372"/>
      <c r="IW11" s="372"/>
      <c r="IX11" s="372"/>
      <c r="IY11" s="372"/>
      <c r="IZ11" s="372"/>
      <c r="JA11" s="372"/>
      <c r="JB11" s="372"/>
      <c r="JC11" s="372"/>
      <c r="JD11" s="372"/>
      <c r="JE11" s="372"/>
      <c r="JF11" s="372"/>
      <c r="JG11" s="372"/>
      <c r="JH11" s="372"/>
      <c r="JI11" s="372"/>
      <c r="JJ11" s="372"/>
      <c r="JK11" s="372"/>
      <c r="JL11" s="372"/>
      <c r="JM11" s="372"/>
      <c r="JN11" s="372"/>
      <c r="JO11" s="372"/>
      <c r="JP11" s="372"/>
      <c r="JQ11" s="372"/>
      <c r="JR11" s="372"/>
      <c r="JS11" s="372"/>
      <c r="JT11" s="372"/>
      <c r="JU11" s="372"/>
      <c r="JV11" s="372"/>
      <c r="JW11" s="372"/>
      <c r="JX11" s="372"/>
      <c r="JY11" s="372"/>
      <c r="JZ11" s="372"/>
      <c r="KA11" s="372"/>
      <c r="KB11" s="372"/>
      <c r="KC11" s="372"/>
      <c r="KD11" s="372"/>
      <c r="KE11" s="372"/>
      <c r="KF11" s="372"/>
      <c r="KG11" s="372"/>
      <c r="KH11" s="372"/>
      <c r="KI11" s="372"/>
      <c r="KJ11" s="372"/>
      <c r="KK11" s="372"/>
      <c r="KL11" s="372"/>
      <c r="KM11" s="372"/>
      <c r="KN11" s="372"/>
      <c r="KO11" s="372"/>
      <c r="KP11" s="372"/>
      <c r="KQ11" s="372"/>
      <c r="KR11" s="372"/>
      <c r="KS11" s="372"/>
      <c r="KT11" s="372"/>
      <c r="KU11" s="372"/>
      <c r="KV11" s="372"/>
      <c r="KW11" s="372"/>
      <c r="KX11" s="372"/>
      <c r="KY11" s="372"/>
      <c r="KZ11" s="372"/>
      <c r="LA11" s="372"/>
      <c r="LB11" s="372"/>
      <c r="LC11" s="372"/>
      <c r="LD11" s="372"/>
      <c r="LE11" s="372"/>
      <c r="LF11" s="372"/>
      <c r="LG11" s="372"/>
      <c r="LH11" s="372"/>
      <c r="LI11" s="372"/>
      <c r="LJ11" s="372"/>
      <c r="LK11" s="372"/>
      <c r="LL11" s="372"/>
      <c r="LM11" s="372"/>
      <c r="LN11" s="372"/>
      <c r="LO11" s="372"/>
      <c r="LP11" s="372"/>
      <c r="LQ11" s="372"/>
      <c r="LR11" s="372"/>
      <c r="LS11" s="372"/>
      <c r="LT11" s="372"/>
      <c r="LU11" s="372"/>
      <c r="LV11" s="372"/>
      <c r="LW11" s="372"/>
      <c r="LX11" s="372"/>
      <c r="LY11" s="372"/>
      <c r="LZ11" s="372"/>
      <c r="MA11" s="372"/>
      <c r="MB11" s="372"/>
      <c r="MC11" s="372"/>
      <c r="MD11" s="372"/>
      <c r="ME11" s="372"/>
      <c r="MF11" s="372"/>
      <c r="MG11" s="372"/>
      <c r="MH11" s="372"/>
      <c r="MI11" s="372"/>
      <c r="MJ11" s="372"/>
      <c r="MK11" s="372"/>
      <c r="ML11" s="372"/>
      <c r="MM11" s="372"/>
      <c r="MN11" s="372"/>
      <c r="MO11" s="372"/>
      <c r="MP11" s="372"/>
      <c r="MQ11" s="372"/>
      <c r="MR11" s="372"/>
      <c r="MS11" s="372"/>
      <c r="MT11" s="372"/>
      <c r="MU11" s="372"/>
      <c r="MV11" s="372"/>
      <c r="MW11" s="372"/>
      <c r="MX11" s="372"/>
      <c r="MY11" s="372"/>
      <c r="MZ11" s="372"/>
      <c r="NA11" s="372"/>
      <c r="NB11" s="372"/>
      <c r="NC11" s="372"/>
      <c r="ND11" s="372"/>
      <c r="NE11" s="372"/>
      <c r="NF11" s="372"/>
      <c r="NG11" s="372"/>
      <c r="NH11" s="372"/>
      <c r="NI11" s="372"/>
      <c r="NJ11" s="372"/>
      <c r="NK11" s="372"/>
      <c r="NL11" s="372"/>
      <c r="NM11" s="372"/>
      <c r="NN11" s="372"/>
      <c r="NO11" s="372"/>
      <c r="NP11" s="372"/>
      <c r="NQ11" s="372"/>
      <c r="NR11" s="372"/>
      <c r="NS11" s="372"/>
      <c r="NT11" s="372"/>
      <c r="NU11" s="372"/>
      <c r="NV11" s="372"/>
      <c r="NW11" s="372"/>
      <c r="NX11" s="372"/>
      <c r="NY11" s="372"/>
      <c r="NZ11" s="372"/>
      <c r="OA11" s="372"/>
      <c r="OB11" s="372"/>
      <c r="OC11" s="372"/>
      <c r="OD11" s="372"/>
      <c r="OE11" s="372"/>
      <c r="OF11" s="372"/>
      <c r="OG11" s="372"/>
      <c r="OH11" s="372"/>
      <c r="OI11" s="372"/>
      <c r="OJ11" s="372"/>
      <c r="OK11" s="372"/>
      <c r="OL11" s="372"/>
      <c r="OM11" s="372"/>
      <c r="ON11" s="372"/>
      <c r="OO11" s="372"/>
      <c r="OP11" s="372"/>
      <c r="OQ11" s="372"/>
      <c r="OR11" s="372"/>
      <c r="OS11" s="372"/>
      <c r="OT11" s="372"/>
      <c r="OU11" s="372"/>
      <c r="OV11" s="372"/>
      <c r="OW11" s="372"/>
      <c r="OX11" s="372"/>
      <c r="OY11" s="372"/>
      <c r="OZ11" s="372"/>
      <c r="PA11" s="372"/>
      <c r="PB11" s="372"/>
      <c r="PC11" s="372"/>
      <c r="PD11" s="372"/>
      <c r="PE11" s="372"/>
      <c r="PF11" s="372"/>
      <c r="PG11" s="372"/>
      <c r="PH11" s="372"/>
      <c r="PI11" s="372"/>
      <c r="PJ11" s="372"/>
      <c r="PK11" s="372"/>
      <c r="PL11" s="372"/>
      <c r="PM11" s="372"/>
      <c r="PN11" s="372"/>
      <c r="PO11" s="372"/>
      <c r="PP11" s="372"/>
      <c r="PQ11" s="372"/>
      <c r="PR11" s="372"/>
      <c r="PS11" s="372"/>
      <c r="PT11" s="372"/>
      <c r="PU11" s="372"/>
      <c r="PV11" s="372"/>
      <c r="PW11" s="372"/>
      <c r="PX11" s="372"/>
      <c r="PY11" s="372"/>
      <c r="PZ11" s="372"/>
      <c r="QA11" s="372"/>
      <c r="QB11" s="372"/>
      <c r="QC11" s="372"/>
      <c r="QD11" s="372"/>
      <c r="QE11" s="372"/>
      <c r="QF11" s="372"/>
      <c r="QG11" s="372"/>
      <c r="QH11" s="372"/>
      <c r="QI11" s="372"/>
      <c r="QJ11" s="372"/>
      <c r="QK11" s="372"/>
      <c r="QL11" s="372"/>
      <c r="QM11" s="372"/>
      <c r="QN11" s="372"/>
      <c r="QO11" s="372"/>
      <c r="QP11" s="372"/>
      <c r="QQ11" s="372"/>
      <c r="QR11" s="372"/>
      <c r="QS11" s="372"/>
      <c r="QT11" s="372"/>
      <c r="QU11" s="372"/>
      <c r="QV11" s="372"/>
      <c r="QW11" s="372"/>
      <c r="QX11" s="372"/>
      <c r="QY11" s="372"/>
      <c r="QZ11" s="372"/>
      <c r="RA11" s="372"/>
      <c r="RB11" s="372"/>
      <c r="RC11" s="372"/>
      <c r="RD11" s="372"/>
      <c r="RE11" s="372"/>
      <c r="RF11" s="372"/>
      <c r="RG11" s="372"/>
      <c r="RH11" s="372"/>
      <c r="RI11" s="372"/>
      <c r="RJ11" s="372"/>
      <c r="RK11" s="372"/>
      <c r="RL11" s="372"/>
      <c r="RM11" s="372"/>
      <c r="RN11" s="372"/>
      <c r="RO11" s="372"/>
      <c r="RP11" s="372"/>
      <c r="RQ11" s="372"/>
      <c r="RR11" s="372"/>
      <c r="RS11" s="372"/>
      <c r="RT11" s="372"/>
      <c r="RU11" s="372"/>
      <c r="RV11" s="372"/>
      <c r="RW11" s="372"/>
      <c r="RX11" s="372"/>
      <c r="RY11" s="372"/>
      <c r="RZ11" s="372"/>
      <c r="SA11" s="372"/>
      <c r="SB11" s="372"/>
      <c r="SC11" s="372"/>
      <c r="SD11" s="372"/>
      <c r="SE11" s="372"/>
      <c r="SF11" s="372"/>
      <c r="SG11" s="372"/>
      <c r="SH11" s="372"/>
      <c r="SI11" s="372"/>
      <c r="SJ11" s="372"/>
      <c r="SK11" s="372"/>
      <c r="SL11" s="372"/>
      <c r="SM11" s="372"/>
      <c r="SN11" s="372"/>
      <c r="SO11" s="372"/>
      <c r="SP11" s="372"/>
      <c r="SQ11" s="372"/>
      <c r="SR11" s="372"/>
      <c r="SS11" s="372"/>
      <c r="ST11" s="372"/>
      <c r="SU11" s="372"/>
      <c r="SV11" s="372"/>
      <c r="SW11" s="372"/>
      <c r="SX11" s="372"/>
      <c r="SY11" s="372"/>
      <c r="SZ11" s="372"/>
      <c r="TA11" s="372"/>
      <c r="TB11" s="372"/>
      <c r="TC11" s="372"/>
      <c r="TD11" s="372"/>
      <c r="TE11" s="372"/>
      <c r="TF11" s="372"/>
      <c r="TG11" s="372"/>
      <c r="TH11" s="372"/>
      <c r="TI11" s="372"/>
      <c r="TJ11" s="372"/>
      <c r="TK11" s="372"/>
      <c r="TL11" s="372"/>
      <c r="TM11" s="372"/>
      <c r="TN11" s="372"/>
      <c r="TO11" s="372"/>
      <c r="TP11" s="372"/>
      <c r="TQ11" s="372"/>
      <c r="TR11" s="372"/>
      <c r="TS11" s="372"/>
      <c r="TT11" s="372"/>
      <c r="TU11" s="372"/>
      <c r="TV11" s="372"/>
      <c r="TW11" s="372"/>
      <c r="TX11" s="372"/>
      <c r="TY11" s="372"/>
      <c r="TZ11" s="372"/>
      <c r="UA11" s="372"/>
      <c r="UB11" s="372"/>
      <c r="UC11" s="372"/>
      <c r="UD11" s="372"/>
      <c r="UE11" s="372"/>
      <c r="UF11" s="372"/>
      <c r="UG11" s="372"/>
      <c r="UH11" s="372"/>
      <c r="UI11" s="372"/>
      <c r="UJ11" s="372"/>
      <c r="UK11" s="372"/>
      <c r="UL11" s="372"/>
      <c r="UM11" s="372"/>
      <c r="UN11" s="372"/>
      <c r="UO11" s="372"/>
      <c r="UP11" s="372"/>
      <c r="UQ11" s="372"/>
      <c r="UR11" s="372"/>
      <c r="US11" s="372"/>
      <c r="UT11" s="372"/>
      <c r="UU11" s="372"/>
      <c r="UV11" s="372"/>
      <c r="UW11" s="372"/>
      <c r="UX11" s="372"/>
      <c r="UY11" s="372"/>
      <c r="UZ11" s="372"/>
      <c r="VA11" s="372"/>
      <c r="VB11" s="372"/>
      <c r="VC11" s="372"/>
      <c r="VD11" s="372"/>
      <c r="VE11" s="372"/>
      <c r="VF11" s="372"/>
      <c r="VG11" s="372"/>
      <c r="VH11" s="372"/>
      <c r="VI11" s="372"/>
      <c r="VJ11" s="372"/>
      <c r="VK11" s="372"/>
      <c r="VL11" s="372"/>
      <c r="VM11" s="372"/>
      <c r="VN11" s="372"/>
      <c r="VO11" s="372"/>
      <c r="VP11" s="372"/>
      <c r="VQ11" s="372"/>
      <c r="VR11" s="372"/>
      <c r="VS11" s="372"/>
      <c r="VT11" s="372"/>
      <c r="VU11" s="372"/>
      <c r="VV11" s="372"/>
      <c r="VW11" s="372"/>
      <c r="VX11" s="372"/>
      <c r="VY11" s="372"/>
      <c r="VZ11" s="372"/>
      <c r="WA11" s="372"/>
      <c r="WB11" s="372"/>
      <c r="WC11" s="372"/>
      <c r="WD11" s="372"/>
      <c r="WE11" s="372"/>
      <c r="WF11" s="372"/>
      <c r="WG11" s="372"/>
      <c r="WH11" s="372"/>
      <c r="WI11" s="372"/>
      <c r="WJ11" s="372"/>
      <c r="WK11" s="372"/>
      <c r="WL11" s="372"/>
      <c r="WM11" s="372"/>
      <c r="WN11" s="372"/>
      <c r="WO11" s="372"/>
      <c r="WP11" s="372"/>
      <c r="WQ11" s="372"/>
      <c r="WR11" s="372"/>
      <c r="WS11" s="372"/>
      <c r="WT11" s="372"/>
      <c r="WU11" s="372"/>
      <c r="WV11" s="372"/>
      <c r="WW11" s="372"/>
      <c r="WX11" s="372"/>
      <c r="WY11" s="372"/>
      <c r="WZ11" s="372"/>
      <c r="XA11" s="372"/>
      <c r="XB11" s="372"/>
      <c r="XC11" s="372"/>
      <c r="XD11" s="372"/>
      <c r="XE11" s="372"/>
      <c r="XF11" s="372"/>
      <c r="XG11" s="372"/>
      <c r="XH11" s="372"/>
      <c r="XI11" s="372"/>
      <c r="XJ11" s="372"/>
      <c r="XK11" s="372"/>
      <c r="XL11" s="372"/>
      <c r="XM11" s="372"/>
      <c r="XN11" s="372"/>
      <c r="XO11" s="372"/>
      <c r="XP11" s="372"/>
      <c r="XQ11" s="372"/>
      <c r="XR11" s="372"/>
      <c r="XS11" s="372"/>
      <c r="XT11" s="372"/>
      <c r="XU11" s="372"/>
      <c r="XV11" s="372"/>
      <c r="XW11" s="372"/>
      <c r="XX11" s="372"/>
      <c r="XY11" s="372"/>
      <c r="XZ11" s="372"/>
      <c r="YA11" s="372"/>
      <c r="YB11" s="372"/>
      <c r="YC11" s="372"/>
      <c r="YD11" s="372"/>
      <c r="YE11" s="372"/>
      <c r="YF11" s="372"/>
      <c r="YG11" s="372"/>
      <c r="YH11" s="372"/>
      <c r="YI11" s="372"/>
      <c r="YJ11" s="372"/>
      <c r="YK11" s="372"/>
      <c r="YL11" s="372"/>
      <c r="YM11" s="372"/>
      <c r="YN11" s="372"/>
      <c r="YO11" s="372"/>
      <c r="YP11" s="372"/>
      <c r="YQ11" s="372"/>
      <c r="YR11" s="372"/>
      <c r="YS11" s="372"/>
      <c r="YT11" s="372"/>
      <c r="YU11" s="372"/>
      <c r="YV11" s="372"/>
      <c r="YW11" s="372"/>
      <c r="YX11" s="372"/>
      <c r="YY11" s="372"/>
      <c r="YZ11" s="372"/>
      <c r="ZA11" s="372"/>
      <c r="ZB11" s="372"/>
      <c r="ZC11" s="372"/>
      <c r="ZD11" s="372"/>
      <c r="ZE11" s="372"/>
      <c r="ZF11" s="372"/>
      <c r="ZG11" s="372"/>
      <c r="ZH11" s="372"/>
      <c r="ZI11" s="372"/>
      <c r="ZJ11" s="372"/>
      <c r="ZK11" s="372"/>
      <c r="ZL11" s="372"/>
      <c r="ZM11" s="372"/>
      <c r="ZN11" s="372"/>
      <c r="ZO11" s="372"/>
      <c r="ZP11" s="372"/>
      <c r="ZQ11" s="372"/>
      <c r="ZR11" s="372"/>
      <c r="ZS11" s="372"/>
      <c r="ZT11" s="372"/>
      <c r="ZU11" s="372"/>
      <c r="ZV11" s="372"/>
      <c r="ZW11" s="372"/>
      <c r="ZX11" s="372"/>
      <c r="ZY11" s="372"/>
      <c r="ZZ11" s="372"/>
      <c r="AAA11" s="372"/>
      <c r="AAB11" s="372"/>
      <c r="AAC11" s="372"/>
      <c r="AAD11" s="372"/>
      <c r="AAE11" s="372"/>
      <c r="AAF11" s="372"/>
      <c r="AAG11" s="372"/>
      <c r="AAH11" s="372"/>
      <c r="AAI11" s="372"/>
      <c r="AAJ11" s="372"/>
      <c r="AAK11" s="372"/>
      <c r="AAL11" s="372"/>
      <c r="AAM11" s="372"/>
      <c r="AAN11" s="372"/>
      <c r="AAO11" s="372"/>
      <c r="AAP11" s="372"/>
      <c r="AAQ11" s="372"/>
      <c r="AAR11" s="372"/>
      <c r="AAS11" s="372"/>
      <c r="AAT11" s="372"/>
      <c r="AAU11" s="372"/>
      <c r="AAV11" s="372"/>
      <c r="AAW11" s="372"/>
      <c r="AAX11" s="372"/>
      <c r="AAY11" s="372"/>
      <c r="AAZ11" s="372"/>
      <c r="ABA11" s="372"/>
      <c r="ABB11" s="372"/>
      <c r="ABC11" s="372"/>
      <c r="ABD11" s="372"/>
      <c r="ABE11" s="372"/>
      <c r="ABF11" s="372"/>
      <c r="ABG11" s="372"/>
      <c r="ABH11" s="372"/>
      <c r="ABI11" s="372"/>
      <c r="ABJ11" s="372"/>
      <c r="ABK11" s="372"/>
      <c r="ABL11" s="372"/>
      <c r="ABM11" s="372"/>
      <c r="ABN11" s="372"/>
      <c r="ABO11" s="372"/>
      <c r="ABP11" s="372"/>
      <c r="ABQ11" s="372"/>
      <c r="ABR11" s="372"/>
      <c r="ABS11" s="372"/>
      <c r="ABT11" s="372"/>
      <c r="ABU11" s="372"/>
      <c r="ABV11" s="372"/>
      <c r="ABW11" s="372"/>
      <c r="ABX11" s="372"/>
      <c r="ABY11" s="372"/>
      <c r="ABZ11" s="372"/>
      <c r="ACA11" s="372"/>
      <c r="ACB11" s="372"/>
      <c r="ACC11" s="372"/>
      <c r="ACD11" s="372"/>
      <c r="ACE11" s="372"/>
      <c r="ACF11" s="372"/>
      <c r="ACG11" s="372"/>
      <c r="ACH11" s="372"/>
      <c r="ACI11" s="372"/>
      <c r="ACJ11" s="372"/>
      <c r="ACK11" s="372"/>
      <c r="ACL11" s="372"/>
      <c r="ACM11" s="372"/>
      <c r="ACN11" s="372"/>
      <c r="ACO11" s="372"/>
      <c r="ACP11" s="372"/>
      <c r="ACQ11" s="372"/>
      <c r="ACR11" s="372"/>
      <c r="ACS11" s="372"/>
      <c r="ACT11" s="372"/>
      <c r="ACU11" s="372"/>
      <c r="ACV11" s="372"/>
      <c r="ACW11" s="372"/>
      <c r="ACX11" s="372"/>
      <c r="ACY11" s="372"/>
      <c r="ACZ11" s="372"/>
      <c r="ADA11" s="372"/>
      <c r="ADB11" s="372"/>
      <c r="ADC11" s="372"/>
      <c r="ADD11" s="372"/>
      <c r="ADE11" s="372"/>
      <c r="ADF11" s="372"/>
      <c r="ADG11" s="372"/>
      <c r="ADH11" s="372"/>
      <c r="ADI11" s="372"/>
      <c r="ADJ11" s="372"/>
      <c r="ADK11" s="372"/>
      <c r="ADL11" s="372"/>
      <c r="ADM11" s="372"/>
      <c r="ADN11" s="372"/>
      <c r="ADO11" s="372"/>
      <c r="ADP11" s="372"/>
      <c r="ADQ11" s="372"/>
      <c r="ADR11" s="372"/>
      <c r="ADS11" s="372"/>
      <c r="ADT11" s="372"/>
      <c r="ADU11" s="372"/>
      <c r="ADV11" s="372"/>
      <c r="ADW11" s="372"/>
      <c r="ADX11" s="372"/>
      <c r="ADY11" s="372"/>
      <c r="ADZ11" s="372"/>
      <c r="AEA11" s="372"/>
      <c r="AEB11" s="372"/>
      <c r="AEC11" s="372"/>
      <c r="AED11" s="372"/>
      <c r="AEE11" s="372"/>
      <c r="AEF11" s="372"/>
      <c r="AEG11" s="372"/>
      <c r="AEH11" s="372"/>
      <c r="AEI11" s="372"/>
      <c r="AEJ11" s="372"/>
      <c r="AEK11" s="372"/>
      <c r="AEL11" s="372"/>
      <c r="AEM11" s="372"/>
      <c r="AEN11" s="372"/>
      <c r="AEO11" s="372"/>
      <c r="AEP11" s="372"/>
      <c r="AEQ11" s="372"/>
      <c r="AER11" s="372"/>
      <c r="AES11" s="372"/>
      <c r="AET11" s="372"/>
      <c r="AEU11" s="372"/>
      <c r="AEV11" s="372"/>
      <c r="AEW11" s="372"/>
      <c r="AEX11" s="372"/>
      <c r="AEY11" s="372"/>
      <c r="AEZ11" s="372"/>
      <c r="AFA11" s="372"/>
      <c r="AFB11" s="372"/>
      <c r="AFC11" s="372"/>
      <c r="AFD11" s="372"/>
      <c r="AFE11" s="372"/>
      <c r="AFF11" s="372"/>
      <c r="AFG11" s="372"/>
      <c r="AFH11" s="372"/>
      <c r="AFI11" s="372"/>
      <c r="AFJ11" s="372"/>
      <c r="AFK11" s="372"/>
      <c r="AFL11" s="372"/>
      <c r="AFM11" s="372"/>
      <c r="AFN11" s="372"/>
      <c r="AFO11" s="372"/>
      <c r="AFP11" s="372"/>
      <c r="AFQ11" s="372"/>
      <c r="AFR11" s="372"/>
      <c r="AFS11" s="372"/>
      <c r="AFT11" s="372"/>
      <c r="AFU11" s="372"/>
      <c r="AFV11" s="372"/>
      <c r="AFW11" s="372"/>
      <c r="AFX11" s="372"/>
      <c r="AFY11" s="372"/>
      <c r="AFZ11" s="372"/>
      <c r="AGA11" s="372"/>
      <c r="AGB11" s="372"/>
      <c r="AGC11" s="372"/>
      <c r="AGD11" s="372"/>
      <c r="AGE11" s="372"/>
      <c r="AGF11" s="372"/>
      <c r="AGG11" s="372"/>
      <c r="AGH11" s="372"/>
      <c r="AGI11" s="372"/>
      <c r="AGJ11" s="372"/>
      <c r="AGK11" s="372"/>
      <c r="AGL11" s="372"/>
      <c r="AGM11" s="372"/>
      <c r="AGN11" s="372"/>
      <c r="AGO11" s="372"/>
      <c r="AGP11" s="372"/>
      <c r="AGQ11" s="372"/>
      <c r="AGR11" s="372"/>
      <c r="AGS11" s="372"/>
      <c r="AGT11" s="372"/>
      <c r="AGU11" s="372"/>
      <c r="AGV11" s="372"/>
      <c r="AGW11" s="372"/>
      <c r="AGX11" s="372"/>
      <c r="AGY11" s="372"/>
      <c r="AGZ11" s="372"/>
      <c r="AHA11" s="372"/>
      <c r="AHB11" s="372"/>
      <c r="AHC11" s="372"/>
      <c r="AHD11" s="372"/>
      <c r="AHE11" s="372"/>
      <c r="AHF11" s="372"/>
      <c r="AHG11" s="372"/>
      <c r="AHH11" s="372"/>
      <c r="AHI11" s="372"/>
      <c r="AHJ11" s="372"/>
      <c r="AHK11" s="372"/>
      <c r="AHL11" s="372"/>
      <c r="AHM11" s="372"/>
      <c r="AHN11" s="372"/>
      <c r="AHO11" s="372"/>
      <c r="AHP11" s="372"/>
      <c r="AHQ11" s="372"/>
      <c r="AHR11" s="372"/>
      <c r="AHS11" s="372"/>
      <c r="AHT11" s="372"/>
      <c r="AHU11" s="372"/>
      <c r="AHV11" s="372"/>
      <c r="AHW11" s="372"/>
      <c r="AHX11" s="372"/>
      <c r="AHY11" s="372"/>
      <c r="AHZ11" s="372"/>
      <c r="AIA11" s="372"/>
      <c r="AIB11" s="372"/>
      <c r="AIC11" s="372"/>
      <c r="AID11" s="372"/>
      <c r="AIE11" s="372"/>
      <c r="AIF11" s="372"/>
      <c r="AIG11" s="372"/>
      <c r="AIH11" s="372"/>
      <c r="AII11" s="372"/>
      <c r="AIJ11" s="372"/>
      <c r="AIK11" s="372"/>
      <c r="AIL11" s="372"/>
      <c r="AIM11" s="372"/>
      <c r="AIN11" s="372"/>
      <c r="AIO11" s="372"/>
      <c r="AIP11" s="372"/>
      <c r="AIQ11" s="372"/>
      <c r="AIR11" s="372"/>
      <c r="AIS11" s="372"/>
      <c r="AIT11" s="372"/>
      <c r="AIU11" s="372"/>
      <c r="AIV11" s="372"/>
      <c r="AIW11" s="372"/>
      <c r="AIX11" s="372"/>
      <c r="AIY11" s="372"/>
      <c r="AIZ11" s="372"/>
      <c r="AJA11" s="372"/>
      <c r="AJB11" s="372"/>
      <c r="AJC11" s="372"/>
      <c r="AJD11" s="372"/>
      <c r="AJE11" s="372"/>
      <c r="AJF11" s="372"/>
      <c r="AJG11" s="372"/>
      <c r="AJH11" s="372"/>
      <c r="AJI11" s="372"/>
      <c r="AJJ11" s="372"/>
      <c r="AJK11" s="372"/>
      <c r="AJL11" s="372"/>
      <c r="AJM11" s="372"/>
      <c r="AJN11" s="372"/>
      <c r="AJO11" s="372"/>
      <c r="AJP11" s="372"/>
      <c r="AJQ11" s="372"/>
      <c r="AJR11" s="372"/>
      <c r="AJS11" s="372"/>
      <c r="AJT11" s="372"/>
      <c r="AJU11" s="372"/>
      <c r="AJV11" s="372"/>
      <c r="AJW11" s="372"/>
      <c r="AJX11" s="372"/>
      <c r="AJY11" s="372"/>
      <c r="AJZ11" s="372"/>
      <c r="AKA11" s="372"/>
      <c r="AKB11" s="372"/>
      <c r="AKC11" s="372"/>
      <c r="AKD11" s="372"/>
      <c r="AKE11" s="372"/>
      <c r="AKF11" s="372"/>
      <c r="AKG11" s="372"/>
      <c r="AKH11" s="372"/>
      <c r="AKI11" s="372"/>
      <c r="AKJ11" s="372"/>
      <c r="AKK11" s="372"/>
      <c r="AKL11" s="372"/>
      <c r="AKM11" s="372"/>
      <c r="AKN11" s="372"/>
      <c r="AKO11" s="372"/>
      <c r="AKP11" s="372"/>
      <c r="AKQ11" s="372"/>
      <c r="AKR11" s="372"/>
      <c r="AKS11" s="372"/>
      <c r="AKT11" s="372"/>
      <c r="AKU11" s="372"/>
      <c r="AKV11" s="372"/>
      <c r="AKW11" s="372"/>
      <c r="AKX11" s="372"/>
      <c r="AKY11" s="372"/>
      <c r="AKZ11" s="372"/>
      <c r="ALA11" s="372"/>
      <c r="ALB11" s="372"/>
      <c r="ALC11" s="372"/>
      <c r="ALD11" s="372"/>
      <c r="ALE11" s="372"/>
      <c r="ALF11" s="372"/>
      <c r="ALG11" s="372"/>
      <c r="ALH11" s="372"/>
      <c r="ALI11" s="372"/>
      <c r="ALJ11" s="372"/>
      <c r="ALK11" s="372"/>
      <c r="ALL11" s="372"/>
      <c r="ALM11" s="372"/>
      <c r="ALN11" s="372"/>
      <c r="ALO11" s="372"/>
      <c r="ALP11" s="372"/>
      <c r="ALQ11" s="372"/>
      <c r="ALR11" s="372"/>
      <c r="ALS11" s="372"/>
      <c r="ALT11" s="372"/>
      <c r="ALU11" s="372"/>
      <c r="ALV11" s="372"/>
      <c r="ALW11" s="372"/>
      <c r="ALX11" s="372"/>
      <c r="ALY11" s="372"/>
      <c r="ALZ11" s="372"/>
      <c r="AMA11" s="372"/>
      <c r="AMB11" s="372"/>
      <c r="AMC11" s="372"/>
      <c r="AMD11" s="372"/>
      <c r="AME11" s="372"/>
      <c r="AMF11" s="372"/>
      <c r="AMG11" s="372"/>
      <c r="AMH11" s="372"/>
      <c r="AMI11" s="372"/>
      <c r="AMJ11" s="372"/>
      <c r="AMK11" s="372"/>
      <c r="AML11" s="372"/>
      <c r="AMM11" s="372"/>
      <c r="AMN11" s="372"/>
      <c r="AMO11" s="372"/>
      <c r="AMP11" s="372"/>
      <c r="AMQ11" s="372"/>
      <c r="AMR11" s="372"/>
      <c r="AMS11" s="372"/>
      <c r="AMT11" s="372"/>
      <c r="AMU11" s="372"/>
      <c r="AMV11" s="372"/>
      <c r="AMW11" s="372"/>
      <c r="AMX11" s="372"/>
      <c r="AMY11" s="372"/>
      <c r="AMZ11" s="372"/>
      <c r="ANA11" s="372"/>
      <c r="ANB11" s="372"/>
      <c r="ANC11" s="372"/>
      <c r="AND11" s="372"/>
      <c r="ANE11" s="372"/>
      <c r="ANF11" s="372"/>
      <c r="ANG11" s="372"/>
      <c r="ANH11" s="372"/>
      <c r="ANI11" s="372"/>
      <c r="ANJ11" s="372"/>
      <c r="ANK11" s="372"/>
      <c r="ANL11" s="372"/>
      <c r="ANM11" s="372"/>
      <c r="ANN11" s="372"/>
      <c r="ANO11" s="372"/>
      <c r="ANP11" s="372"/>
      <c r="ANQ11" s="372"/>
      <c r="ANR11" s="372"/>
      <c r="ANS11" s="372"/>
      <c r="ANT11" s="372"/>
      <c r="ANU11" s="372"/>
      <c r="ANV11" s="372"/>
      <c r="ANW11" s="372"/>
      <c r="ANX11" s="372"/>
      <c r="ANY11" s="372"/>
      <c r="ANZ11" s="372"/>
      <c r="AOA11" s="372"/>
      <c r="AOB11" s="372"/>
      <c r="AOC11" s="372"/>
      <c r="AOD11" s="372"/>
      <c r="AOE11" s="372"/>
      <c r="AOF11" s="372"/>
      <c r="AOG11" s="372"/>
      <c r="AOH11" s="372"/>
      <c r="AOI11" s="372"/>
      <c r="AOJ11" s="372"/>
      <c r="AOK11" s="372"/>
      <c r="AOL11" s="372"/>
      <c r="AOM11" s="372"/>
      <c r="AON11" s="372"/>
      <c r="AOO11" s="372"/>
      <c r="AOP11" s="372"/>
      <c r="AOQ11" s="372"/>
      <c r="AOR11" s="372"/>
      <c r="AOS11" s="372"/>
      <c r="AOT11" s="372"/>
      <c r="AOU11" s="372"/>
      <c r="AOV11" s="372"/>
      <c r="AOW11" s="372"/>
      <c r="AOX11" s="372"/>
      <c r="AOY11" s="372"/>
      <c r="AOZ11" s="372"/>
      <c r="APA11" s="372"/>
      <c r="APB11" s="372"/>
      <c r="APC11" s="372"/>
      <c r="APD11" s="372"/>
      <c r="APE11" s="372"/>
      <c r="APF11" s="372"/>
      <c r="APG11" s="372"/>
      <c r="APH11" s="372"/>
      <c r="API11" s="372"/>
      <c r="APJ11" s="372"/>
      <c r="APK11" s="372"/>
      <c r="APL11" s="372"/>
      <c r="APM11" s="372"/>
      <c r="APN11" s="372"/>
      <c r="APO11" s="372"/>
      <c r="APP11" s="372"/>
      <c r="APQ11" s="372"/>
      <c r="APR11" s="372"/>
      <c r="APS11" s="372"/>
      <c r="APT11" s="372"/>
      <c r="APU11" s="372"/>
      <c r="APV11" s="372"/>
      <c r="APW11" s="372"/>
      <c r="APX11" s="372"/>
      <c r="APY11" s="372"/>
      <c r="APZ11" s="372"/>
      <c r="AQA11" s="372"/>
      <c r="AQB11" s="372"/>
      <c r="AQC11" s="372"/>
      <c r="AQD11" s="372"/>
      <c r="AQE11" s="372"/>
      <c r="AQF11" s="372"/>
      <c r="AQG11" s="372"/>
      <c r="AQH11" s="372"/>
      <c r="AQI11" s="372"/>
      <c r="AQJ11" s="372"/>
      <c r="AQK11" s="372"/>
      <c r="AQL11" s="372"/>
      <c r="AQM11" s="372"/>
      <c r="AQN11" s="372"/>
      <c r="AQO11" s="372"/>
      <c r="AQP11" s="372"/>
      <c r="AQQ11" s="372"/>
      <c r="AQR11" s="372"/>
      <c r="AQS11" s="372"/>
      <c r="AQT11" s="372"/>
      <c r="AQU11" s="372"/>
      <c r="AQV11" s="372"/>
      <c r="AQW11" s="372"/>
      <c r="AQX11" s="372"/>
      <c r="AQY11" s="372"/>
      <c r="AQZ11" s="372"/>
      <c r="ARA11" s="372"/>
      <c r="ARB11" s="372"/>
      <c r="ARC11" s="372"/>
      <c r="ARD11" s="372"/>
      <c r="ARE11" s="372"/>
      <c r="ARF11" s="372"/>
      <c r="ARG11" s="372"/>
      <c r="ARH11" s="372"/>
      <c r="ARI11" s="372"/>
      <c r="ARJ11" s="372"/>
      <c r="ARK11" s="372"/>
      <c r="ARL11" s="372"/>
      <c r="ARM11" s="372"/>
      <c r="ARN11" s="372"/>
      <c r="ARO11" s="372"/>
      <c r="ARP11" s="372"/>
      <c r="ARQ11" s="372"/>
      <c r="ARR11" s="372"/>
      <c r="ARS11" s="372"/>
      <c r="ART11" s="372"/>
      <c r="ARU11" s="372"/>
      <c r="ARV11" s="372"/>
      <c r="ARW11" s="372"/>
      <c r="ARX11" s="372"/>
      <c r="ARY11" s="372"/>
      <c r="ARZ11" s="372"/>
      <c r="ASA11" s="372"/>
      <c r="ASB11" s="372"/>
      <c r="ASC11" s="372"/>
      <c r="ASD11" s="372"/>
      <c r="ASE11" s="372"/>
      <c r="ASF11" s="372"/>
      <c r="ASG11" s="372"/>
      <c r="ASH11" s="372"/>
      <c r="ASI11" s="372"/>
      <c r="ASJ11" s="372"/>
      <c r="ASK11" s="372"/>
      <c r="ASL11" s="372"/>
      <c r="ASM11" s="372"/>
      <c r="ASN11" s="372"/>
      <c r="ASO11" s="372"/>
      <c r="ASP11" s="372"/>
      <c r="ASQ11" s="372"/>
      <c r="ASR11" s="372"/>
      <c r="ASS11" s="372"/>
      <c r="AST11" s="372"/>
      <c r="ASU11" s="372"/>
      <c r="ASV11" s="372"/>
      <c r="ASW11" s="372"/>
      <c r="ASX11" s="372"/>
      <c r="ASY11" s="372"/>
      <c r="ASZ11" s="372"/>
      <c r="ATA11" s="372"/>
      <c r="ATB11" s="372"/>
      <c r="ATC11" s="372"/>
      <c r="ATD11" s="372"/>
      <c r="ATE11" s="372"/>
      <c r="ATF11" s="372"/>
      <c r="ATG11" s="372"/>
      <c r="ATH11" s="372"/>
      <c r="ATI11" s="372"/>
      <c r="ATJ11" s="372"/>
      <c r="ATK11" s="372"/>
      <c r="ATL11" s="372"/>
      <c r="ATM11" s="372"/>
      <c r="ATN11" s="372"/>
      <c r="ATO11" s="372"/>
      <c r="ATP11" s="372"/>
      <c r="ATQ11" s="372"/>
      <c r="ATR11" s="372"/>
      <c r="ATS11" s="372"/>
      <c r="ATT11" s="372"/>
      <c r="ATU11" s="372"/>
      <c r="ATV11" s="372"/>
      <c r="ATW11" s="372"/>
      <c r="ATX11" s="372"/>
      <c r="ATY11" s="372"/>
      <c r="ATZ11" s="372"/>
      <c r="AUA11" s="372"/>
      <c r="AUB11" s="372"/>
      <c r="AUC11" s="372"/>
      <c r="AUD11" s="372"/>
      <c r="AUE11" s="372"/>
      <c r="AUF11" s="372"/>
      <c r="AUG11" s="372"/>
      <c r="AUH11" s="372"/>
      <c r="AUI11" s="372"/>
      <c r="AUJ11" s="372"/>
      <c r="AUK11" s="372"/>
      <c r="AUL11" s="372"/>
      <c r="AUM11" s="372"/>
      <c r="AUN11" s="372"/>
      <c r="AUO11" s="372"/>
      <c r="AUP11" s="372"/>
      <c r="AUQ11" s="372"/>
      <c r="AUR11" s="372"/>
      <c r="AUS11" s="372"/>
      <c r="AUT11" s="372"/>
      <c r="AUU11" s="372"/>
      <c r="AUV11" s="372"/>
      <c r="AUW11" s="372"/>
      <c r="AUX11" s="372"/>
      <c r="AUY11" s="372"/>
      <c r="AUZ11" s="372"/>
      <c r="AVA11" s="372"/>
      <c r="AVB11" s="372"/>
      <c r="AVC11" s="372"/>
      <c r="AVD11" s="372"/>
      <c r="AVE11" s="372"/>
      <c r="AVF11" s="372"/>
      <c r="AVG11" s="372"/>
      <c r="AVH11" s="372"/>
      <c r="AVI11" s="372"/>
      <c r="AVJ11" s="372"/>
      <c r="AVK11" s="372"/>
      <c r="AVL11" s="372"/>
      <c r="AVM11" s="372"/>
      <c r="AVN11" s="372"/>
      <c r="AVO11" s="372"/>
      <c r="AVP11" s="372"/>
      <c r="AVQ11" s="372"/>
      <c r="AVR11" s="372"/>
      <c r="AVS11" s="372"/>
      <c r="AVT11" s="372"/>
      <c r="AVU11" s="372"/>
      <c r="AVV11" s="372"/>
      <c r="AVW11" s="372"/>
      <c r="AVX11" s="372"/>
      <c r="AVY11" s="372"/>
      <c r="AVZ11" s="372"/>
      <c r="AWA11" s="372"/>
      <c r="AWB11" s="372"/>
      <c r="AWC11" s="372"/>
      <c r="AWD11" s="372"/>
      <c r="AWE11" s="372"/>
      <c r="AWF11" s="372"/>
      <c r="AWG11" s="372"/>
      <c r="AWH11" s="372"/>
      <c r="AWI11" s="372"/>
      <c r="AWJ11" s="372"/>
      <c r="AWK11" s="372"/>
      <c r="AWL11" s="372"/>
      <c r="AWM11" s="372"/>
      <c r="AWN11" s="372"/>
      <c r="AWO11" s="372"/>
      <c r="AWP11" s="372"/>
      <c r="AWQ11" s="372"/>
      <c r="AWR11" s="372"/>
      <c r="AWS11" s="372"/>
      <c r="AWT11" s="372"/>
      <c r="AWU11" s="372"/>
      <c r="AWV11" s="372"/>
      <c r="AWW11" s="372"/>
      <c r="AWX11" s="372"/>
      <c r="AWY11" s="372"/>
      <c r="AWZ11" s="372"/>
      <c r="AXA11" s="372"/>
      <c r="AXB11" s="372"/>
      <c r="AXC11" s="372"/>
      <c r="AXD11" s="372"/>
      <c r="AXE11" s="372"/>
      <c r="AXF11" s="372"/>
      <c r="AXG11" s="372"/>
      <c r="AXH11" s="372"/>
      <c r="AXI11" s="372"/>
      <c r="AXJ11" s="372"/>
      <c r="AXK11" s="372"/>
      <c r="AXL11" s="372"/>
      <c r="AXM11" s="372"/>
      <c r="AXN11" s="372"/>
      <c r="AXO11" s="372"/>
      <c r="AXP11" s="372"/>
      <c r="AXQ11" s="372"/>
      <c r="AXR11" s="372"/>
      <c r="AXS11" s="372"/>
      <c r="AXT11" s="372"/>
      <c r="AXU11" s="372"/>
      <c r="AXV11" s="372"/>
      <c r="AXW11" s="372"/>
      <c r="AXX11" s="372"/>
      <c r="AXY11" s="372"/>
      <c r="AXZ11" s="372"/>
      <c r="AYA11" s="372"/>
      <c r="AYB11" s="372"/>
      <c r="AYC11" s="372"/>
      <c r="AYD11" s="372"/>
      <c r="AYE11" s="372"/>
      <c r="AYF11" s="372"/>
      <c r="AYG11" s="372"/>
      <c r="AYH11" s="372"/>
      <c r="AYI11" s="372"/>
      <c r="AYJ11" s="372"/>
      <c r="AYK11" s="372"/>
      <c r="AYL11" s="372"/>
      <c r="AYM11" s="372"/>
      <c r="AYN11" s="372"/>
      <c r="AYO11" s="372"/>
      <c r="AYP11" s="372"/>
      <c r="AYQ11" s="372"/>
      <c r="AYR11" s="372"/>
      <c r="AYS11" s="372"/>
      <c r="AYT11" s="372"/>
      <c r="AYU11" s="372"/>
      <c r="AYV11" s="372"/>
      <c r="AYW11" s="372"/>
      <c r="AYX11" s="372"/>
      <c r="AYY11" s="372"/>
      <c r="AYZ11" s="372"/>
      <c r="AZA11" s="372"/>
      <c r="AZB11" s="372"/>
      <c r="AZC11" s="372"/>
      <c r="AZD11" s="372"/>
      <c r="AZE11" s="372"/>
      <c r="AZF11" s="372"/>
      <c r="AZG11" s="372"/>
      <c r="AZH11" s="372"/>
      <c r="AZI11" s="372"/>
      <c r="AZJ11" s="372"/>
      <c r="AZK11" s="372"/>
      <c r="AZL11" s="372"/>
      <c r="AZM11" s="372"/>
      <c r="AZN11" s="372"/>
      <c r="AZO11" s="372"/>
      <c r="AZP11" s="372"/>
      <c r="AZQ11" s="372"/>
      <c r="AZR11" s="372"/>
      <c r="AZS11" s="372"/>
      <c r="AZT11" s="372"/>
      <c r="AZU11" s="372"/>
      <c r="AZV11" s="372"/>
      <c r="AZW11" s="372"/>
      <c r="AZX11" s="372"/>
      <c r="AZY11" s="372"/>
      <c r="AZZ11" s="372"/>
      <c r="BAA11" s="372"/>
      <c r="BAB11" s="372"/>
      <c r="BAC11" s="372"/>
      <c r="BAD11" s="372"/>
      <c r="BAE11" s="372"/>
      <c r="BAF11" s="372"/>
      <c r="BAG11" s="372"/>
      <c r="BAH11" s="372"/>
      <c r="BAI11" s="372"/>
      <c r="BAJ11" s="372"/>
      <c r="BAK11" s="372"/>
      <c r="BAL11" s="372"/>
      <c r="BAM11" s="372"/>
      <c r="BAN11" s="372"/>
      <c r="BAO11" s="372"/>
      <c r="BAP11" s="372"/>
      <c r="BAQ11" s="372"/>
      <c r="BAR11" s="372"/>
      <c r="BAS11" s="372"/>
      <c r="BAT11" s="372"/>
      <c r="BAU11" s="372"/>
      <c r="BAV11" s="372"/>
      <c r="BAW11" s="372"/>
      <c r="BAX11" s="372"/>
      <c r="BAY11" s="372"/>
      <c r="BAZ11" s="372"/>
      <c r="BBA11" s="372"/>
      <c r="BBB11" s="372"/>
      <c r="BBC11" s="372"/>
      <c r="BBD11" s="372"/>
      <c r="BBE11" s="372"/>
      <c r="BBF11" s="372"/>
      <c r="BBG11" s="372"/>
      <c r="BBH11" s="372"/>
      <c r="BBI11" s="372"/>
      <c r="BBJ11" s="372"/>
      <c r="BBK11" s="372"/>
      <c r="BBL11" s="372"/>
      <c r="BBM11" s="372"/>
      <c r="BBN11" s="372"/>
      <c r="BBO11" s="372"/>
      <c r="BBP11" s="372"/>
      <c r="BBQ11" s="372"/>
      <c r="BBR11" s="372"/>
      <c r="BBS11" s="372"/>
      <c r="BBT11" s="372"/>
      <c r="BBU11" s="372"/>
      <c r="BBV11" s="372"/>
      <c r="BBW11" s="372"/>
      <c r="BBX11" s="372"/>
      <c r="BBY11" s="372"/>
      <c r="BBZ11" s="372"/>
      <c r="BCA11" s="372"/>
      <c r="BCB11" s="372"/>
      <c r="BCC11" s="372"/>
      <c r="BCD11" s="372"/>
      <c r="BCE11" s="372"/>
      <c r="BCF11" s="372"/>
      <c r="BCG11" s="372"/>
      <c r="BCH11" s="372"/>
      <c r="BCI11" s="372"/>
      <c r="BCJ11" s="372"/>
      <c r="BCK11" s="372"/>
      <c r="BCL11" s="372"/>
      <c r="BCM11" s="372"/>
      <c r="BCN11" s="372"/>
      <c r="BCO11" s="372"/>
      <c r="BCP11" s="372"/>
      <c r="BCQ11" s="372"/>
      <c r="BCR11" s="372"/>
      <c r="BCS11" s="372"/>
      <c r="BCT11" s="372"/>
      <c r="BCU11" s="372"/>
      <c r="BCV11" s="372"/>
      <c r="BCW11" s="372"/>
      <c r="BCX11" s="372"/>
      <c r="BCY11" s="372"/>
      <c r="BCZ11" s="372"/>
      <c r="BDA11" s="372"/>
      <c r="BDB11" s="372"/>
      <c r="BDC11" s="372"/>
      <c r="BDD11" s="372"/>
      <c r="BDE11" s="372"/>
      <c r="BDF11" s="372"/>
      <c r="BDG11" s="372"/>
      <c r="BDH11" s="372"/>
      <c r="BDI11" s="372"/>
      <c r="BDJ11" s="372"/>
      <c r="BDK11" s="372"/>
      <c r="BDL11" s="372"/>
      <c r="BDM11" s="372"/>
      <c r="BDN11" s="372"/>
      <c r="BDO11" s="372"/>
      <c r="BDP11" s="372"/>
      <c r="BDQ11" s="372"/>
      <c r="BDR11" s="372"/>
      <c r="BDS11" s="372"/>
      <c r="BDT11" s="372"/>
      <c r="BDU11" s="372"/>
      <c r="BDV11" s="372"/>
      <c r="BDW11" s="372"/>
      <c r="BDX11" s="372"/>
      <c r="BDY11" s="372"/>
      <c r="BDZ11" s="372"/>
      <c r="BEA11" s="372"/>
      <c r="BEB11" s="372"/>
      <c r="BEC11" s="372"/>
      <c r="BED11" s="372"/>
      <c r="BEE11" s="372"/>
      <c r="BEF11" s="372"/>
      <c r="BEG11" s="372"/>
      <c r="BEH11" s="372"/>
      <c r="BEI11" s="372"/>
      <c r="BEJ11" s="372"/>
      <c r="BEK11" s="372"/>
      <c r="BEL11" s="372"/>
      <c r="BEM11" s="372"/>
      <c r="BEN11" s="372"/>
      <c r="BEO11" s="372"/>
      <c r="BEP11" s="372"/>
      <c r="BEQ11" s="372"/>
      <c r="BER11" s="372"/>
      <c r="BES11" s="372"/>
      <c r="BET11" s="372"/>
      <c r="BEU11" s="372"/>
      <c r="BEV11" s="372"/>
      <c r="BEW11" s="372"/>
      <c r="BEX11" s="372"/>
      <c r="BEY11" s="372"/>
      <c r="BEZ11" s="372"/>
      <c r="BFA11" s="372"/>
      <c r="BFB11" s="372"/>
      <c r="BFC11" s="372"/>
      <c r="BFD11" s="372"/>
      <c r="BFE11" s="372"/>
      <c r="BFF11" s="372"/>
      <c r="BFG11" s="372"/>
      <c r="BFH11" s="372"/>
      <c r="BFI11" s="372"/>
      <c r="BFJ11" s="372"/>
      <c r="BFK11" s="372"/>
      <c r="BFL11" s="372"/>
      <c r="BFM11" s="372"/>
      <c r="BFN11" s="372"/>
      <c r="BFO11" s="372"/>
      <c r="BFP11" s="372"/>
      <c r="BFQ11" s="372"/>
      <c r="BFR11" s="372"/>
      <c r="BFS11" s="372"/>
      <c r="BFT11" s="372"/>
      <c r="BFU11" s="372"/>
      <c r="BFV11" s="372"/>
      <c r="BFW11" s="372"/>
      <c r="BFX11" s="372"/>
      <c r="BFY11" s="372"/>
      <c r="BFZ11" s="372"/>
      <c r="BGA11" s="372"/>
      <c r="BGB11" s="372"/>
      <c r="BGC11" s="372"/>
      <c r="BGD11" s="372"/>
      <c r="BGE11" s="372"/>
      <c r="BGF11" s="372"/>
      <c r="BGG11" s="372"/>
      <c r="BGH11" s="372"/>
      <c r="BGI11" s="372"/>
      <c r="BGJ11" s="372"/>
      <c r="BGK11" s="372"/>
      <c r="BGL11" s="372"/>
      <c r="BGM11" s="372"/>
      <c r="BGN11" s="372"/>
      <c r="BGO11" s="372"/>
      <c r="BGP11" s="372"/>
      <c r="BGQ11" s="372"/>
      <c r="BGR11" s="372"/>
      <c r="BGS11" s="372"/>
      <c r="BGT11" s="372"/>
      <c r="BGU11" s="372"/>
      <c r="BGV11" s="372"/>
      <c r="BGW11" s="372"/>
      <c r="BGX11" s="372"/>
      <c r="BGY11" s="372"/>
      <c r="BGZ11" s="372"/>
      <c r="BHA11" s="372"/>
      <c r="BHB11" s="372"/>
      <c r="BHC11" s="372"/>
      <c r="BHD11" s="372"/>
      <c r="BHE11" s="372"/>
      <c r="BHF11" s="372"/>
      <c r="BHG11" s="372"/>
      <c r="BHH11" s="372"/>
      <c r="BHI11" s="372"/>
      <c r="BHJ11" s="372"/>
      <c r="BHK11" s="372"/>
      <c r="BHL11" s="372"/>
      <c r="BHM11" s="372"/>
      <c r="BHN11" s="372"/>
      <c r="BHO11" s="372"/>
      <c r="BHP11" s="372"/>
      <c r="BHQ11" s="372"/>
      <c r="BHR11" s="372"/>
      <c r="BHS11" s="372"/>
      <c r="BHT11" s="372"/>
      <c r="BHU11" s="372"/>
      <c r="BHV11" s="372"/>
      <c r="BHW11" s="372"/>
      <c r="BHX11" s="372"/>
      <c r="BHY11" s="372"/>
      <c r="BHZ11" s="372"/>
      <c r="BIA11" s="372"/>
      <c r="BIB11" s="372"/>
      <c r="BIC11" s="372"/>
      <c r="BID11" s="372"/>
      <c r="BIE11" s="372"/>
      <c r="BIF11" s="372"/>
      <c r="BIG11" s="372"/>
      <c r="BIH11" s="372"/>
      <c r="BII11" s="372"/>
      <c r="BIJ11" s="372"/>
      <c r="BIK11" s="372"/>
      <c r="BIL11" s="372"/>
      <c r="BIM11" s="372"/>
      <c r="BIN11" s="372"/>
      <c r="BIO11" s="372"/>
      <c r="BIP11" s="372"/>
      <c r="BIQ11" s="372"/>
      <c r="BIR11" s="372"/>
      <c r="BIS11" s="372"/>
      <c r="BIT11" s="372"/>
      <c r="BIU11" s="372"/>
      <c r="BIV11" s="372"/>
      <c r="BIW11" s="372"/>
      <c r="BIX11" s="372"/>
      <c r="BIY11" s="372"/>
      <c r="BIZ11" s="372"/>
      <c r="BJA11" s="372"/>
      <c r="BJB11" s="372"/>
      <c r="BJC11" s="372"/>
      <c r="BJD11" s="372"/>
      <c r="BJE11" s="372"/>
      <c r="BJF11" s="372"/>
      <c r="BJG11" s="372"/>
      <c r="BJH11" s="372"/>
      <c r="BJI11" s="372"/>
      <c r="BJJ11" s="372"/>
      <c r="BJK11" s="372"/>
      <c r="BJL11" s="372"/>
      <c r="BJM11" s="372"/>
      <c r="BJN11" s="372"/>
      <c r="BJO11" s="372"/>
      <c r="BJP11" s="372"/>
      <c r="BJQ11" s="372"/>
      <c r="BJR11" s="372"/>
      <c r="BJS11" s="372"/>
      <c r="BJT11" s="372"/>
      <c r="BJU11" s="372"/>
      <c r="BJV11" s="372"/>
      <c r="BJW11" s="372"/>
      <c r="BJX11" s="372"/>
      <c r="BJY11" s="372"/>
      <c r="BJZ11" s="372"/>
      <c r="BKA11" s="372"/>
      <c r="BKB11" s="372"/>
      <c r="BKC11" s="372"/>
      <c r="BKD11" s="372"/>
      <c r="BKE11" s="372"/>
      <c r="BKF11" s="372"/>
      <c r="BKG11" s="372"/>
      <c r="BKH11" s="372"/>
      <c r="BKI11" s="372"/>
      <c r="BKJ11" s="372"/>
      <c r="BKK11" s="372"/>
      <c r="BKL11" s="372"/>
      <c r="BKM11" s="372"/>
      <c r="BKN11" s="372"/>
      <c r="BKO11" s="372"/>
      <c r="BKP11" s="372"/>
      <c r="BKQ11" s="372"/>
      <c r="BKR11" s="372"/>
      <c r="BKS11" s="372"/>
      <c r="BKT11" s="372"/>
      <c r="BKU11" s="372"/>
      <c r="BKV11" s="372"/>
      <c r="BKW11" s="372"/>
      <c r="BKX11" s="372"/>
      <c r="BKY11" s="372"/>
      <c r="BKZ11" s="372"/>
      <c r="BLA11" s="372"/>
      <c r="BLB11" s="372"/>
      <c r="BLC11" s="372"/>
      <c r="BLD11" s="372"/>
      <c r="BLE11" s="372"/>
      <c r="BLF11" s="372"/>
      <c r="BLG11" s="372"/>
      <c r="BLH11" s="372"/>
      <c r="BLI11" s="372"/>
      <c r="BLJ11" s="372"/>
      <c r="BLK11" s="372"/>
      <c r="BLL11" s="372"/>
      <c r="BLM11" s="372"/>
      <c r="BLN11" s="372"/>
      <c r="BLO11" s="372"/>
      <c r="BLP11" s="372"/>
      <c r="BLQ11" s="372"/>
      <c r="BLR11" s="372"/>
      <c r="BLS11" s="372"/>
      <c r="BLT11" s="372"/>
      <c r="BLU11" s="372"/>
      <c r="BLV11" s="372"/>
      <c r="BLW11" s="372"/>
      <c r="BLX11" s="372"/>
      <c r="BLY11" s="372"/>
      <c r="BLZ11" s="372"/>
      <c r="BMA11" s="372"/>
      <c r="BMB11" s="372"/>
      <c r="BMC11" s="372"/>
      <c r="BMD11" s="372"/>
      <c r="BME11" s="372"/>
      <c r="BMF11" s="372"/>
      <c r="BMG11" s="372"/>
      <c r="BMH11" s="372"/>
      <c r="BMI11" s="372"/>
      <c r="BMJ11" s="372"/>
      <c r="BMK11" s="372"/>
      <c r="BML11" s="372"/>
      <c r="BMM11" s="372"/>
      <c r="BMN11" s="372"/>
      <c r="BMO11" s="372"/>
      <c r="BMP11" s="372"/>
      <c r="BMQ11" s="372"/>
      <c r="BMR11" s="372"/>
      <c r="BMS11" s="372"/>
      <c r="BMT11" s="372"/>
      <c r="BMU11" s="372"/>
      <c r="BMV11" s="372"/>
      <c r="BMW11" s="372"/>
      <c r="BMX11" s="372"/>
      <c r="BMY11" s="372"/>
      <c r="BMZ11" s="372"/>
      <c r="BNA11" s="372"/>
      <c r="BNB11" s="372"/>
      <c r="BNC11" s="372"/>
      <c r="BND11" s="372"/>
      <c r="BNE11" s="372"/>
      <c r="BNF11" s="372"/>
      <c r="BNG11" s="372"/>
      <c r="BNH11" s="372"/>
      <c r="BNI11" s="372"/>
      <c r="BNJ11" s="372"/>
      <c r="BNK11" s="372"/>
      <c r="BNL11" s="372"/>
      <c r="BNM11" s="372"/>
      <c r="BNN11" s="372"/>
      <c r="BNO11" s="372"/>
      <c r="BNP11" s="372"/>
      <c r="BNQ11" s="372"/>
      <c r="BNR11" s="372"/>
      <c r="BNS11" s="372"/>
      <c r="BNT11" s="372"/>
      <c r="BNU11" s="372"/>
      <c r="BNV11" s="372"/>
      <c r="BNW11" s="372"/>
      <c r="BNX11" s="372"/>
      <c r="BNY11" s="372"/>
      <c r="BNZ11" s="372"/>
      <c r="BOA11" s="372"/>
      <c r="BOB11" s="372"/>
      <c r="BOC11" s="372"/>
      <c r="BOD11" s="372"/>
      <c r="BOE11" s="372"/>
      <c r="BOF11" s="372"/>
      <c r="BOG11" s="372"/>
      <c r="BOH11" s="372"/>
      <c r="BOI11" s="372"/>
      <c r="BOJ11" s="372"/>
      <c r="BOK11" s="372"/>
      <c r="BOL11" s="372"/>
      <c r="BOM11" s="372"/>
      <c r="BON11" s="372"/>
      <c r="BOO11" s="372"/>
      <c r="BOP11" s="372"/>
      <c r="BOQ11" s="372"/>
      <c r="BOR11" s="372"/>
      <c r="BOS11" s="372"/>
      <c r="BOT11" s="372"/>
      <c r="BOU11" s="372"/>
      <c r="BOV11" s="372"/>
      <c r="BOW11" s="372"/>
      <c r="BOX11" s="372"/>
      <c r="BOY11" s="372"/>
      <c r="BOZ11" s="372"/>
      <c r="BPA11" s="372"/>
      <c r="BPB11" s="372"/>
      <c r="BPC11" s="372"/>
      <c r="BPD11" s="372"/>
      <c r="BPE11" s="372"/>
      <c r="BPF11" s="372"/>
      <c r="BPG11" s="372"/>
      <c r="BPH11" s="372"/>
      <c r="BPI11" s="372"/>
      <c r="BPJ11" s="372"/>
      <c r="BPK11" s="372"/>
      <c r="BPL11" s="372"/>
      <c r="BPM11" s="372"/>
      <c r="BPN11" s="372"/>
      <c r="BPO11" s="372"/>
      <c r="BPP11" s="372"/>
      <c r="BPQ11" s="372"/>
      <c r="BPR11" s="372"/>
      <c r="BPS11" s="372"/>
      <c r="BPT11" s="372"/>
      <c r="BPU11" s="372"/>
      <c r="BPV11" s="372"/>
      <c r="BPW11" s="372"/>
      <c r="BPX11" s="372"/>
      <c r="BPY11" s="372"/>
      <c r="BPZ11" s="372"/>
      <c r="BQA11" s="372"/>
      <c r="BQB11" s="372"/>
      <c r="BQC11" s="372"/>
      <c r="BQD11" s="372"/>
      <c r="BQE11" s="372"/>
      <c r="BQF11" s="372"/>
      <c r="BQG11" s="372"/>
      <c r="BQH11" s="372"/>
      <c r="BQI11" s="372"/>
      <c r="BQJ11" s="372"/>
      <c r="BQK11" s="372"/>
      <c r="BQL11" s="372"/>
      <c r="BQM11" s="372"/>
      <c r="BQN11" s="372"/>
      <c r="BQO11" s="372"/>
      <c r="BQP11" s="372"/>
      <c r="BQQ11" s="372"/>
      <c r="BQR11" s="372"/>
      <c r="BQS11" s="372"/>
      <c r="BQT11" s="372"/>
      <c r="BQU11" s="372"/>
      <c r="BQV11" s="372"/>
      <c r="BQW11" s="372"/>
      <c r="BQX11" s="372"/>
      <c r="BQY11" s="372"/>
      <c r="BQZ11" s="372"/>
      <c r="BRA11" s="372"/>
      <c r="BRB11" s="372"/>
      <c r="BRC11" s="372"/>
      <c r="BRD11" s="372"/>
      <c r="BRE11" s="372"/>
      <c r="BRF11" s="372"/>
      <c r="BRG11" s="372"/>
      <c r="BRH11" s="372"/>
      <c r="BRI11" s="372"/>
      <c r="BRJ11" s="372"/>
      <c r="BRK11" s="372"/>
      <c r="BRL11" s="372"/>
      <c r="BRM11" s="372"/>
      <c r="BRN11" s="372"/>
      <c r="BRO11" s="372"/>
      <c r="BRP11" s="372"/>
      <c r="BRQ11" s="372"/>
      <c r="BRR11" s="372"/>
      <c r="BRS11" s="372"/>
      <c r="BRT11" s="372"/>
      <c r="BRU11" s="372"/>
      <c r="BRV11" s="372"/>
      <c r="BRW11" s="372"/>
      <c r="BRX11" s="372"/>
      <c r="BRY11" s="372"/>
      <c r="BRZ11" s="372"/>
      <c r="BSA11" s="372"/>
      <c r="BSB11" s="372"/>
      <c r="BSC11" s="372"/>
      <c r="BSD11" s="372"/>
      <c r="BSE11" s="372"/>
      <c r="BSF11" s="372"/>
      <c r="BSG11" s="372"/>
      <c r="BSH11" s="372"/>
      <c r="BSI11" s="372"/>
      <c r="BSJ11" s="372"/>
      <c r="BSK11" s="372"/>
      <c r="BSL11" s="372"/>
      <c r="BSM11" s="372"/>
      <c r="BSN11" s="372"/>
      <c r="BSO11" s="372"/>
      <c r="BSP11" s="372"/>
      <c r="BSQ11" s="372"/>
      <c r="BSR11" s="372"/>
      <c r="BSS11" s="372"/>
      <c r="BST11" s="372"/>
      <c r="BSU11" s="372"/>
      <c r="BSV11" s="372"/>
      <c r="BSW11" s="372"/>
      <c r="BSX11" s="372"/>
      <c r="BSY11" s="372"/>
      <c r="BSZ11" s="372"/>
      <c r="BTA11" s="372"/>
      <c r="BTB11" s="372"/>
      <c r="BTC11" s="372"/>
      <c r="BTD11" s="372"/>
      <c r="BTE11" s="372"/>
      <c r="BTF11" s="372"/>
      <c r="BTG11" s="372"/>
      <c r="BTH11" s="372"/>
      <c r="BTI11" s="372"/>
      <c r="BTJ11" s="372"/>
      <c r="BTK11" s="372"/>
      <c r="BTL11" s="372"/>
      <c r="BTM11" s="372"/>
      <c r="BTN11" s="372"/>
      <c r="BTO11" s="372"/>
      <c r="BTP11" s="372"/>
      <c r="BTQ11" s="372"/>
      <c r="BTR11" s="372"/>
      <c r="BTS11" s="372"/>
      <c r="BTT11" s="372"/>
      <c r="BTU11" s="372"/>
      <c r="BTV11" s="372"/>
      <c r="BTW11" s="372"/>
      <c r="BTX11" s="372"/>
      <c r="BTY11" s="372"/>
      <c r="BTZ11" s="372"/>
      <c r="BUA11" s="372"/>
      <c r="BUB11" s="372"/>
      <c r="BUC11" s="372"/>
      <c r="BUD11" s="372"/>
      <c r="BUE11" s="372"/>
      <c r="BUF11" s="372"/>
      <c r="BUG11" s="372"/>
      <c r="BUH11" s="372"/>
      <c r="BUI11" s="372"/>
      <c r="BUJ11" s="372"/>
      <c r="BUK11" s="372"/>
      <c r="BUL11" s="372"/>
      <c r="BUM11" s="372"/>
      <c r="BUN11" s="372"/>
      <c r="BUO11" s="372"/>
      <c r="BUP11" s="372"/>
      <c r="BUQ11" s="372"/>
      <c r="BUR11" s="372"/>
      <c r="BUS11" s="372"/>
      <c r="BUT11" s="372"/>
      <c r="BUU11" s="372"/>
      <c r="BUV11" s="372"/>
      <c r="BUW11" s="372"/>
      <c r="BUX11" s="372"/>
      <c r="BUY11" s="372"/>
      <c r="BUZ11" s="372"/>
      <c r="BVA11" s="372"/>
      <c r="BVB11" s="372"/>
      <c r="BVC11" s="372"/>
      <c r="BVD11" s="372"/>
      <c r="BVE11" s="372"/>
      <c r="BVF11" s="372"/>
      <c r="BVG11" s="372"/>
      <c r="BVH11" s="372"/>
      <c r="BVI11" s="372"/>
      <c r="BVJ11" s="372"/>
      <c r="BVK11" s="372"/>
      <c r="BVL11" s="372"/>
      <c r="BVM11" s="372"/>
      <c r="BVN11" s="372"/>
      <c r="BVO11" s="372"/>
      <c r="BVP11" s="372"/>
      <c r="BVQ11" s="372"/>
      <c r="BVR11" s="372"/>
      <c r="BVS11" s="372"/>
      <c r="BVT11" s="372"/>
      <c r="BVU11" s="372"/>
      <c r="BVV11" s="372"/>
      <c r="BVW11" s="372"/>
      <c r="BVX11" s="372"/>
      <c r="BVY11" s="372"/>
      <c r="BVZ11" s="372"/>
      <c r="BWA11" s="372"/>
      <c r="BWB11" s="372"/>
      <c r="BWC11" s="372"/>
      <c r="BWD11" s="372"/>
      <c r="BWE11" s="372"/>
      <c r="BWF11" s="372"/>
      <c r="BWG11" s="372"/>
      <c r="BWH11" s="372"/>
      <c r="BWI11" s="372"/>
      <c r="BWJ11" s="372"/>
      <c r="BWK11" s="372"/>
      <c r="BWL11" s="372"/>
      <c r="BWM11" s="372"/>
      <c r="BWN11" s="372"/>
      <c r="BWO11" s="372"/>
      <c r="BWP11" s="372"/>
      <c r="BWQ11" s="372"/>
      <c r="BWR11" s="372"/>
      <c r="BWS11" s="372"/>
      <c r="BWT11" s="372"/>
      <c r="BWU11" s="372"/>
      <c r="BWV11" s="372"/>
      <c r="BWW11" s="372"/>
      <c r="BWX11" s="372"/>
      <c r="BWY11" s="372"/>
      <c r="BWZ11" s="372"/>
      <c r="BXA11" s="372"/>
      <c r="BXB11" s="372"/>
      <c r="BXC11" s="372"/>
      <c r="BXD11" s="372"/>
      <c r="BXE11" s="372"/>
      <c r="BXF11" s="372"/>
      <c r="BXG11" s="372"/>
      <c r="BXH11" s="372"/>
      <c r="BXI11" s="372"/>
      <c r="BXJ11" s="372"/>
      <c r="BXK11" s="372"/>
      <c r="BXL11" s="372"/>
      <c r="BXM11" s="372"/>
      <c r="BXN11" s="372"/>
      <c r="BXO11" s="372"/>
      <c r="BXP11" s="372"/>
      <c r="BXQ11" s="372"/>
      <c r="BXR11" s="372"/>
      <c r="BXS11" s="372"/>
      <c r="BXT11" s="372"/>
      <c r="BXU11" s="372"/>
      <c r="BXV11" s="372"/>
      <c r="BXW11" s="372"/>
      <c r="BXX11" s="372"/>
      <c r="BXY11" s="372"/>
      <c r="BXZ11" s="372"/>
      <c r="BYA11" s="372"/>
      <c r="BYB11" s="372"/>
      <c r="BYC11" s="372"/>
      <c r="BYD11" s="372"/>
      <c r="BYE11" s="372"/>
      <c r="BYF11" s="372"/>
      <c r="BYG11" s="372"/>
      <c r="BYH11" s="372"/>
      <c r="BYI11" s="372"/>
      <c r="BYJ11" s="372"/>
      <c r="BYK11" s="372"/>
      <c r="BYL11" s="372"/>
      <c r="BYM11" s="372"/>
      <c r="BYN11" s="372"/>
      <c r="BYO11" s="372"/>
      <c r="BYP11" s="372"/>
      <c r="BYQ11" s="372"/>
      <c r="BYR11" s="372"/>
      <c r="BYS11" s="372"/>
      <c r="BYT11" s="372"/>
      <c r="BYU11" s="372"/>
      <c r="BYV11" s="372"/>
      <c r="BYW11" s="372"/>
      <c r="BYX11" s="372"/>
      <c r="BYY11" s="372"/>
      <c r="BYZ11" s="372"/>
      <c r="BZA11" s="372"/>
      <c r="BZB11" s="372"/>
      <c r="BZC11" s="372"/>
      <c r="BZD11" s="372"/>
      <c r="BZE11" s="372"/>
      <c r="BZF11" s="372"/>
      <c r="BZG11" s="372"/>
      <c r="BZH11" s="372"/>
      <c r="BZI11" s="372"/>
      <c r="BZJ11" s="372"/>
      <c r="BZK11" s="372"/>
      <c r="BZL11" s="372"/>
      <c r="BZM11" s="372"/>
      <c r="BZN11" s="372"/>
      <c r="BZO11" s="372"/>
      <c r="BZP11" s="372"/>
      <c r="BZQ11" s="372"/>
      <c r="BZR11" s="372"/>
      <c r="BZS11" s="372"/>
      <c r="BZT11" s="372"/>
      <c r="BZU11" s="372"/>
      <c r="BZV11" s="372"/>
      <c r="BZW11" s="372"/>
      <c r="BZX11" s="372"/>
      <c r="BZY11" s="372"/>
      <c r="BZZ11" s="372"/>
      <c r="CAA11" s="372"/>
      <c r="CAB11" s="372"/>
      <c r="CAC11" s="372"/>
      <c r="CAD11" s="372"/>
      <c r="CAE11" s="372"/>
      <c r="CAF11" s="372"/>
      <c r="CAG11" s="372"/>
      <c r="CAH11" s="372"/>
      <c r="CAI11" s="372"/>
      <c r="CAJ11" s="372"/>
      <c r="CAK11" s="372"/>
      <c r="CAL11" s="372"/>
      <c r="CAM11" s="372"/>
      <c r="CAN11" s="372"/>
      <c r="CAO11" s="372"/>
      <c r="CAP11" s="372"/>
      <c r="CAQ11" s="372"/>
      <c r="CAR11" s="372"/>
      <c r="CAS11" s="372"/>
      <c r="CAT11" s="372"/>
      <c r="CAU11" s="372"/>
      <c r="CAV11" s="372"/>
      <c r="CAW11" s="372"/>
      <c r="CAX11" s="372"/>
      <c r="CAY11" s="372"/>
      <c r="CAZ11" s="372"/>
      <c r="CBA11" s="372"/>
      <c r="CBB11" s="372"/>
      <c r="CBC11" s="372"/>
      <c r="CBD11" s="372"/>
      <c r="CBE11" s="372"/>
      <c r="CBF11" s="372"/>
      <c r="CBG11" s="372"/>
      <c r="CBH11" s="372"/>
      <c r="CBI11" s="372"/>
      <c r="CBJ11" s="372"/>
      <c r="CBK11" s="372"/>
      <c r="CBL11" s="372"/>
      <c r="CBM11" s="372"/>
      <c r="CBN11" s="372"/>
      <c r="CBO11" s="372"/>
      <c r="CBP11" s="372"/>
      <c r="CBQ11" s="372"/>
      <c r="CBR11" s="372"/>
      <c r="CBS11" s="372"/>
      <c r="CBT11" s="372"/>
      <c r="CBU11" s="372"/>
      <c r="CBV11" s="372"/>
      <c r="CBW11" s="372"/>
      <c r="CBX11" s="372"/>
      <c r="CBY11" s="372"/>
      <c r="CBZ11" s="372"/>
      <c r="CCA11" s="372"/>
      <c r="CCB11" s="372"/>
      <c r="CCC11" s="372"/>
      <c r="CCD11" s="372"/>
      <c r="CCE11" s="372"/>
      <c r="CCF11" s="372"/>
      <c r="CCG11" s="372"/>
      <c r="CCH11" s="372"/>
      <c r="CCI11" s="372"/>
      <c r="CCJ11" s="372"/>
      <c r="CCK11" s="372"/>
      <c r="CCL11" s="372"/>
      <c r="CCM11" s="372"/>
      <c r="CCN11" s="372"/>
      <c r="CCO11" s="372"/>
      <c r="CCP11" s="372"/>
      <c r="CCQ11" s="372"/>
      <c r="CCR11" s="372"/>
      <c r="CCS11" s="372"/>
      <c r="CCT11" s="372"/>
      <c r="CCU11" s="372"/>
      <c r="CCV11" s="372"/>
      <c r="CCW11" s="372"/>
      <c r="CCX11" s="372"/>
      <c r="CCY11" s="372"/>
      <c r="CCZ11" s="372"/>
      <c r="CDA11" s="372"/>
      <c r="CDB11" s="372"/>
      <c r="CDC11" s="372"/>
      <c r="CDD11" s="372"/>
      <c r="CDE11" s="372"/>
      <c r="CDF11" s="372"/>
      <c r="CDG11" s="372"/>
      <c r="CDH11" s="372"/>
      <c r="CDI11" s="372"/>
      <c r="CDJ11" s="372"/>
      <c r="CDK11" s="372"/>
      <c r="CDL11" s="372"/>
      <c r="CDM11" s="372"/>
      <c r="CDN11" s="372"/>
      <c r="CDO11" s="372"/>
      <c r="CDP11" s="372"/>
      <c r="CDQ11" s="372"/>
      <c r="CDR11" s="372"/>
      <c r="CDS11" s="372"/>
      <c r="CDT11" s="372"/>
      <c r="CDU11" s="372"/>
      <c r="CDV11" s="372"/>
      <c r="CDW11" s="372"/>
      <c r="CDX11" s="372"/>
      <c r="CDY11" s="372"/>
      <c r="CDZ11" s="372"/>
      <c r="CEA11" s="372"/>
      <c r="CEB11" s="372"/>
      <c r="CEC11" s="372"/>
      <c r="CED11" s="372"/>
      <c r="CEE11" s="372"/>
      <c r="CEF11" s="372"/>
      <c r="CEG11" s="372"/>
      <c r="CEH11" s="372"/>
      <c r="CEI11" s="372"/>
      <c r="CEJ11" s="372"/>
      <c r="CEK11" s="372"/>
      <c r="CEL11" s="372"/>
      <c r="CEM11" s="372"/>
      <c r="CEN11" s="372"/>
      <c r="CEO11" s="372"/>
      <c r="CEP11" s="372"/>
      <c r="CEQ11" s="372"/>
      <c r="CER11" s="372"/>
      <c r="CES11" s="372"/>
      <c r="CET11" s="372"/>
      <c r="CEU11" s="372"/>
      <c r="CEV11" s="372"/>
      <c r="CEW11" s="372"/>
      <c r="CEX11" s="372"/>
      <c r="CEY11" s="372"/>
      <c r="CEZ11" s="372"/>
      <c r="CFA11" s="372"/>
      <c r="CFB11" s="372"/>
      <c r="CFC11" s="372"/>
      <c r="CFD11" s="372"/>
      <c r="CFE11" s="372"/>
      <c r="CFF11" s="372"/>
      <c r="CFG11" s="372"/>
      <c r="CFH11" s="372"/>
      <c r="CFI11" s="372"/>
      <c r="CFJ11" s="372"/>
      <c r="CFK11" s="372"/>
      <c r="CFL11" s="372"/>
      <c r="CFM11" s="372"/>
      <c r="CFN11" s="372"/>
      <c r="CFO11" s="372"/>
      <c r="CFP11" s="372"/>
      <c r="CFQ11" s="372"/>
      <c r="CFR11" s="372"/>
      <c r="CFS11" s="372"/>
      <c r="CFT11" s="372"/>
      <c r="CFU11" s="372"/>
      <c r="CFV11" s="372"/>
      <c r="CFW11" s="372"/>
      <c r="CFX11" s="372"/>
      <c r="CFY11" s="372"/>
      <c r="CFZ11" s="372"/>
      <c r="CGA11" s="372"/>
      <c r="CGB11" s="372"/>
      <c r="CGC11" s="372"/>
      <c r="CGD11" s="372"/>
      <c r="CGE11" s="372"/>
      <c r="CGF11" s="372"/>
      <c r="CGG11" s="372"/>
      <c r="CGH11" s="372"/>
      <c r="CGI11" s="372"/>
      <c r="CGJ11" s="372"/>
      <c r="CGK11" s="372"/>
      <c r="CGL11" s="372"/>
      <c r="CGM11" s="372"/>
      <c r="CGN11" s="372"/>
      <c r="CGO11" s="372"/>
      <c r="CGP11" s="372"/>
      <c r="CGQ11" s="372"/>
      <c r="CGR11" s="372"/>
      <c r="CGS11" s="372"/>
      <c r="CGT11" s="372"/>
      <c r="CGU11" s="372"/>
      <c r="CGV11" s="372"/>
      <c r="CGW11" s="372"/>
      <c r="CGX11" s="372"/>
      <c r="CGY11" s="372"/>
      <c r="CGZ11" s="372"/>
      <c r="CHA11" s="372"/>
      <c r="CHB11" s="372"/>
      <c r="CHC11" s="372"/>
      <c r="CHD11" s="372"/>
      <c r="CHE11" s="372"/>
      <c r="CHF11" s="372"/>
      <c r="CHG11" s="372"/>
      <c r="CHH11" s="372"/>
      <c r="CHI11" s="372"/>
      <c r="CHJ11" s="372"/>
      <c r="CHK11" s="372"/>
      <c r="CHL11" s="372"/>
      <c r="CHM11" s="372"/>
      <c r="CHN11" s="372"/>
      <c r="CHO11" s="372"/>
      <c r="CHP11" s="372"/>
      <c r="CHQ11" s="372"/>
      <c r="CHR11" s="372"/>
      <c r="CHS11" s="372"/>
      <c r="CHT11" s="372"/>
      <c r="CHU11" s="372"/>
      <c r="CHV11" s="372"/>
      <c r="CHW11" s="372"/>
      <c r="CHX11" s="372"/>
      <c r="CHY11" s="372"/>
      <c r="CHZ11" s="372"/>
      <c r="CIA11" s="372"/>
      <c r="CIB11" s="372"/>
      <c r="CIC11" s="372"/>
      <c r="CID11" s="372"/>
      <c r="CIE11" s="372"/>
      <c r="CIF11" s="372"/>
      <c r="CIG11" s="372"/>
      <c r="CIH11" s="372"/>
      <c r="CII11" s="372"/>
      <c r="CIJ11" s="372"/>
      <c r="CIK11" s="372"/>
      <c r="CIL11" s="372"/>
      <c r="CIM11" s="372"/>
      <c r="CIN11" s="372"/>
      <c r="CIO11" s="372"/>
      <c r="CIP11" s="372"/>
      <c r="CIQ11" s="372"/>
      <c r="CIR11" s="372"/>
      <c r="CIS11" s="372"/>
      <c r="CIT11" s="372"/>
      <c r="CIU11" s="372"/>
      <c r="CIV11" s="372"/>
      <c r="CIW11" s="372"/>
      <c r="CIX11" s="372"/>
      <c r="CIY11" s="372"/>
      <c r="CIZ11" s="372"/>
      <c r="CJA11" s="372"/>
      <c r="CJB11" s="372"/>
      <c r="CJC11" s="372"/>
      <c r="CJD11" s="372"/>
      <c r="CJE11" s="372"/>
      <c r="CJF11" s="372"/>
      <c r="CJG11" s="372"/>
      <c r="CJH11" s="372"/>
      <c r="CJI11" s="372"/>
      <c r="CJJ11" s="372"/>
      <c r="CJK11" s="372"/>
      <c r="CJL11" s="372"/>
      <c r="CJM11" s="372"/>
      <c r="CJN11" s="372"/>
      <c r="CJO11" s="372"/>
      <c r="CJP11" s="372"/>
      <c r="CJQ11" s="372"/>
      <c r="CJR11" s="372"/>
      <c r="CJS11" s="372"/>
      <c r="CJT11" s="372"/>
      <c r="CJU11" s="372"/>
      <c r="CJV11" s="372"/>
      <c r="CJW11" s="372"/>
      <c r="CJX11" s="372"/>
      <c r="CJY11" s="372"/>
      <c r="CJZ11" s="372"/>
      <c r="CKA11" s="372"/>
      <c r="CKB11" s="372"/>
      <c r="CKC11" s="372"/>
      <c r="CKD11" s="372"/>
      <c r="CKE11" s="372"/>
      <c r="CKF11" s="372"/>
      <c r="CKG11" s="372"/>
      <c r="CKH11" s="372"/>
      <c r="CKI11" s="372"/>
      <c r="CKJ11" s="372"/>
      <c r="CKK11" s="372"/>
      <c r="CKL11" s="372"/>
      <c r="CKM11" s="372"/>
      <c r="CKN11" s="372"/>
      <c r="CKO11" s="372"/>
      <c r="CKP11" s="372"/>
      <c r="CKQ11" s="372"/>
      <c r="CKR11" s="372"/>
      <c r="CKS11" s="372"/>
      <c r="CKT11" s="372"/>
      <c r="CKU11" s="372"/>
      <c r="CKV11" s="372"/>
      <c r="CKW11" s="372"/>
      <c r="CKX11" s="372"/>
      <c r="CKY11" s="372"/>
      <c r="CKZ11" s="372"/>
      <c r="CLA11" s="372"/>
      <c r="CLB11" s="372"/>
      <c r="CLC11" s="372"/>
      <c r="CLD11" s="372"/>
      <c r="CLE11" s="372"/>
      <c r="CLF11" s="372"/>
      <c r="CLG11" s="372"/>
      <c r="CLH11" s="372"/>
      <c r="CLI11" s="372"/>
      <c r="CLJ11" s="372"/>
      <c r="CLK11" s="372"/>
      <c r="CLL11" s="372"/>
      <c r="CLM11" s="372"/>
      <c r="CLN11" s="372"/>
      <c r="CLO11" s="372"/>
      <c r="CLP11" s="372"/>
      <c r="CLQ11" s="372"/>
      <c r="CLR11" s="372"/>
      <c r="CLS11" s="372"/>
      <c r="CLT11" s="372"/>
      <c r="CLU11" s="372"/>
      <c r="CLV11" s="372"/>
      <c r="CLW11" s="372"/>
      <c r="CLX11" s="372"/>
      <c r="CLY11" s="372"/>
      <c r="CLZ11" s="372"/>
      <c r="CMA11" s="372"/>
      <c r="CMB11" s="372"/>
      <c r="CMC11" s="372"/>
      <c r="CMD11" s="372"/>
      <c r="CME11" s="372"/>
      <c r="CMF11" s="372"/>
      <c r="CMG11" s="372"/>
      <c r="CMH11" s="372"/>
      <c r="CMI11" s="372"/>
      <c r="CMJ11" s="372"/>
      <c r="CMK11" s="372"/>
      <c r="CML11" s="372"/>
      <c r="CMM11" s="372"/>
      <c r="CMN11" s="372"/>
      <c r="CMO11" s="372"/>
      <c r="CMP11" s="372"/>
      <c r="CMQ11" s="372"/>
      <c r="CMR11" s="372"/>
      <c r="CMS11" s="372"/>
      <c r="CMT11" s="372"/>
      <c r="CMU11" s="372"/>
      <c r="CMV11" s="372"/>
      <c r="CMW11" s="372"/>
      <c r="CMX11" s="372"/>
      <c r="CMY11" s="372"/>
      <c r="CMZ11" s="372"/>
      <c r="CNA11" s="372"/>
      <c r="CNB11" s="372"/>
      <c r="CNC11" s="372"/>
      <c r="CND11" s="372"/>
      <c r="CNE11" s="372"/>
      <c r="CNF11" s="372"/>
      <c r="CNG11" s="372"/>
      <c r="CNH11" s="372"/>
      <c r="CNI11" s="372"/>
      <c r="CNJ11" s="372"/>
      <c r="CNK11" s="372"/>
      <c r="CNL11" s="372"/>
      <c r="CNM11" s="372"/>
      <c r="CNN11" s="372"/>
      <c r="CNO11" s="372"/>
      <c r="CNP11" s="372"/>
      <c r="CNQ11" s="372"/>
      <c r="CNR11" s="372"/>
      <c r="CNS11" s="372"/>
      <c r="CNT11" s="372"/>
      <c r="CNU11" s="372"/>
      <c r="CNV11" s="372"/>
      <c r="CNW11" s="372"/>
      <c r="CNX11" s="372"/>
      <c r="CNY11" s="372"/>
      <c r="CNZ11" s="372"/>
      <c r="COA11" s="372"/>
      <c r="COB11" s="372"/>
      <c r="COC11" s="372"/>
      <c r="COD11" s="372"/>
      <c r="COE11" s="372"/>
      <c r="COF11" s="372"/>
      <c r="COG11" s="372"/>
      <c r="COH11" s="372"/>
      <c r="COI11" s="372"/>
      <c r="COJ11" s="372"/>
      <c r="COK11" s="372"/>
      <c r="COL11" s="372"/>
      <c r="COM11" s="372"/>
      <c r="CON11" s="372"/>
      <c r="COO11" s="372"/>
      <c r="COP11" s="372"/>
      <c r="COQ11" s="372"/>
      <c r="COR11" s="372"/>
      <c r="COS11" s="372"/>
      <c r="COT11" s="372"/>
      <c r="COU11" s="372"/>
      <c r="COV11" s="372"/>
      <c r="COW11" s="372"/>
      <c r="COX11" s="372"/>
      <c r="COY11" s="372"/>
      <c r="COZ11" s="372"/>
      <c r="CPA11" s="372"/>
      <c r="CPB11" s="372"/>
      <c r="CPC11" s="372"/>
      <c r="CPD11" s="372"/>
      <c r="CPE11" s="372"/>
      <c r="CPF11" s="372"/>
      <c r="CPG11" s="372"/>
      <c r="CPH11" s="372"/>
      <c r="CPI11" s="372"/>
      <c r="CPJ11" s="372"/>
      <c r="CPK11" s="372"/>
      <c r="CPL11" s="372"/>
      <c r="CPM11" s="372"/>
      <c r="CPN11" s="372"/>
      <c r="CPO11" s="372"/>
      <c r="CPP11" s="372"/>
      <c r="CPQ11" s="372"/>
      <c r="CPR11" s="372"/>
      <c r="CPS11" s="372"/>
      <c r="CPT11" s="372"/>
      <c r="CPU11" s="372"/>
      <c r="CPV11" s="372"/>
      <c r="CPW11" s="372"/>
      <c r="CPX11" s="372"/>
      <c r="CPY11" s="372"/>
      <c r="CPZ11" s="372"/>
      <c r="CQA11" s="372"/>
      <c r="CQB11" s="372"/>
      <c r="CQC11" s="372"/>
      <c r="CQD11" s="372"/>
      <c r="CQE11" s="372"/>
      <c r="CQF11" s="372"/>
      <c r="CQG11" s="372"/>
      <c r="CQH11" s="372"/>
      <c r="CQI11" s="372"/>
      <c r="CQJ11" s="372"/>
      <c r="CQK11" s="372"/>
      <c r="CQL11" s="372"/>
      <c r="CQM11" s="372"/>
      <c r="CQN11" s="372"/>
      <c r="CQO11" s="372"/>
      <c r="CQP11" s="372"/>
      <c r="CQQ11" s="372"/>
      <c r="CQR11" s="372"/>
      <c r="CQS11" s="372"/>
      <c r="CQT11" s="372"/>
      <c r="CQU11" s="372"/>
      <c r="CQV11" s="372"/>
      <c r="CQW11" s="372"/>
      <c r="CQX11" s="372"/>
      <c r="CQY11" s="372"/>
      <c r="CQZ11" s="372"/>
      <c r="CRA11" s="372"/>
      <c r="CRB11" s="372"/>
      <c r="CRC11" s="372"/>
      <c r="CRD11" s="372"/>
      <c r="CRE11" s="372"/>
      <c r="CRF11" s="372"/>
      <c r="CRG11" s="372"/>
      <c r="CRH11" s="372"/>
      <c r="CRI11" s="372"/>
      <c r="CRJ11" s="372"/>
      <c r="CRK11" s="372"/>
      <c r="CRL11" s="372"/>
      <c r="CRM11" s="372"/>
      <c r="CRN11" s="372"/>
      <c r="CRO11" s="372"/>
      <c r="CRP11" s="372"/>
      <c r="CRQ11" s="372"/>
      <c r="CRR11" s="372"/>
      <c r="CRS11" s="372"/>
      <c r="CRT11" s="372"/>
      <c r="CRU11" s="372"/>
      <c r="CRV11" s="372"/>
      <c r="CRW11" s="372"/>
      <c r="CRX11" s="372"/>
      <c r="CRY11" s="372"/>
      <c r="CRZ11" s="372"/>
      <c r="CSA11" s="372"/>
      <c r="CSB11" s="372"/>
      <c r="CSC11" s="372"/>
      <c r="CSD11" s="372"/>
      <c r="CSE11" s="372"/>
      <c r="CSF11" s="372"/>
      <c r="CSG11" s="372"/>
      <c r="CSH11" s="372"/>
      <c r="CSI11" s="372"/>
      <c r="CSJ11" s="372"/>
      <c r="CSK11" s="372"/>
      <c r="CSL11" s="372"/>
      <c r="CSM11" s="372"/>
      <c r="CSN11" s="372"/>
      <c r="CSO11" s="372"/>
      <c r="CSP11" s="372"/>
      <c r="CSQ11" s="372"/>
      <c r="CSR11" s="372"/>
      <c r="CSS11" s="372"/>
      <c r="CST11" s="372"/>
      <c r="CSU11" s="372"/>
      <c r="CSV11" s="372"/>
      <c r="CSW11" s="372"/>
      <c r="CSX11" s="372"/>
      <c r="CSY11" s="372"/>
      <c r="CSZ11" s="372"/>
      <c r="CTA11" s="372"/>
      <c r="CTB11" s="372"/>
      <c r="CTC11" s="372"/>
      <c r="CTD11" s="372"/>
      <c r="CTE11" s="372"/>
      <c r="CTF11" s="372"/>
      <c r="CTG11" s="372"/>
      <c r="CTH11" s="372"/>
      <c r="CTI11" s="372"/>
      <c r="CTJ11" s="372"/>
      <c r="CTK11" s="372"/>
      <c r="CTL11" s="372"/>
      <c r="CTM11" s="372"/>
      <c r="CTN11" s="372"/>
      <c r="CTO11" s="372"/>
      <c r="CTP11" s="372"/>
      <c r="CTQ11" s="372"/>
      <c r="CTR11" s="372"/>
      <c r="CTS11" s="372"/>
      <c r="CTT11" s="372"/>
      <c r="CTU11" s="372"/>
      <c r="CTV11" s="372"/>
      <c r="CTW11" s="372"/>
      <c r="CTX11" s="372"/>
      <c r="CTY11" s="372"/>
      <c r="CTZ11" s="372"/>
      <c r="CUA11" s="372"/>
      <c r="CUB11" s="372"/>
      <c r="CUC11" s="372"/>
      <c r="CUD11" s="372"/>
      <c r="CUE11" s="372"/>
      <c r="CUF11" s="372"/>
      <c r="CUG11" s="372"/>
      <c r="CUH11" s="372"/>
      <c r="CUI11" s="372"/>
      <c r="CUJ11" s="372"/>
      <c r="CUK11" s="372"/>
      <c r="CUL11" s="372"/>
      <c r="CUM11" s="372"/>
      <c r="CUN11" s="372"/>
      <c r="CUO11" s="372"/>
      <c r="CUP11" s="372"/>
      <c r="CUQ11" s="372"/>
      <c r="CUR11" s="372"/>
      <c r="CUS11" s="372"/>
      <c r="CUT11" s="372"/>
      <c r="CUU11" s="372"/>
      <c r="CUV11" s="372"/>
      <c r="CUW11" s="372"/>
      <c r="CUX11" s="372"/>
      <c r="CUY11" s="372"/>
      <c r="CUZ11" s="372"/>
      <c r="CVA11" s="372"/>
      <c r="CVB11" s="372"/>
      <c r="CVC11" s="372"/>
      <c r="CVD11" s="372"/>
      <c r="CVE11" s="372"/>
      <c r="CVF11" s="372"/>
      <c r="CVG11" s="372"/>
      <c r="CVH11" s="372"/>
      <c r="CVI11" s="372"/>
      <c r="CVJ11" s="372"/>
      <c r="CVK11" s="372"/>
      <c r="CVL11" s="372"/>
      <c r="CVM11" s="372"/>
      <c r="CVN11" s="372"/>
      <c r="CVO11" s="372"/>
      <c r="CVP11" s="372"/>
      <c r="CVQ11" s="372"/>
      <c r="CVR11" s="372"/>
      <c r="CVS11" s="372"/>
      <c r="CVT11" s="372"/>
      <c r="CVU11" s="372"/>
      <c r="CVV11" s="372"/>
      <c r="CVW11" s="372"/>
      <c r="CVX11" s="372"/>
      <c r="CVY11" s="372"/>
      <c r="CVZ11" s="372"/>
      <c r="CWA11" s="372"/>
      <c r="CWB11" s="372"/>
      <c r="CWC11" s="372"/>
      <c r="CWD11" s="372"/>
      <c r="CWE11" s="372"/>
      <c r="CWF11" s="372"/>
      <c r="CWG11" s="372"/>
      <c r="CWH11" s="372"/>
      <c r="CWI11" s="372"/>
      <c r="CWJ11" s="372"/>
      <c r="CWK11" s="372"/>
      <c r="CWL11" s="372"/>
      <c r="CWM11" s="372"/>
      <c r="CWN11" s="372"/>
      <c r="CWO11" s="372"/>
      <c r="CWP11" s="372"/>
      <c r="CWQ11" s="372"/>
      <c r="CWR11" s="372"/>
      <c r="CWS11" s="372"/>
      <c r="CWT11" s="372"/>
      <c r="CWU11" s="372"/>
      <c r="CWV11" s="372"/>
      <c r="CWW11" s="372"/>
      <c r="CWX11" s="372"/>
      <c r="CWY11" s="372"/>
      <c r="CWZ11" s="372"/>
      <c r="CXA11" s="372"/>
      <c r="CXB11" s="372"/>
      <c r="CXC11" s="372"/>
      <c r="CXD11" s="372"/>
      <c r="CXE11" s="372"/>
      <c r="CXF11" s="372"/>
      <c r="CXG11" s="372"/>
      <c r="CXH11" s="372"/>
      <c r="CXI11" s="372"/>
      <c r="CXJ11" s="372"/>
      <c r="CXK11" s="372"/>
      <c r="CXL11" s="372"/>
      <c r="CXM11" s="372"/>
      <c r="CXN11" s="372"/>
      <c r="CXO11" s="372"/>
      <c r="CXP11" s="372"/>
      <c r="CXQ11" s="372"/>
      <c r="CXR11" s="372"/>
      <c r="CXS11" s="372"/>
      <c r="CXT11" s="372"/>
      <c r="CXU11" s="372"/>
      <c r="CXV11" s="372"/>
      <c r="CXW11" s="372"/>
      <c r="CXX11" s="372"/>
      <c r="CXY11" s="372"/>
      <c r="CXZ11" s="372"/>
      <c r="CYA11" s="372"/>
      <c r="CYB11" s="372"/>
      <c r="CYC11" s="372"/>
      <c r="CYD11" s="372"/>
      <c r="CYE11" s="372"/>
      <c r="CYF11" s="372"/>
      <c r="CYG11" s="372"/>
      <c r="CYH11" s="372"/>
      <c r="CYI11" s="372"/>
      <c r="CYJ11" s="372"/>
      <c r="CYK11" s="372"/>
      <c r="CYL11" s="372"/>
      <c r="CYM11" s="372"/>
      <c r="CYN11" s="372"/>
      <c r="CYO11" s="372"/>
      <c r="CYP11" s="372"/>
      <c r="CYQ11" s="372"/>
      <c r="CYR11" s="372"/>
      <c r="CYS11" s="372"/>
      <c r="CYT11" s="372"/>
      <c r="CYU11" s="372"/>
      <c r="CYV11" s="372"/>
      <c r="CYW11" s="372"/>
      <c r="CYX11" s="372"/>
      <c r="CYY11" s="372"/>
      <c r="CYZ11" s="372"/>
      <c r="CZA11" s="372"/>
      <c r="CZB11" s="372"/>
      <c r="CZC11" s="372"/>
      <c r="CZD11" s="372"/>
      <c r="CZE11" s="372"/>
      <c r="CZF11" s="372"/>
      <c r="CZG11" s="372"/>
      <c r="CZH11" s="372"/>
      <c r="CZI11" s="372"/>
      <c r="CZJ11" s="372"/>
      <c r="CZK11" s="372"/>
      <c r="CZL11" s="372"/>
      <c r="CZM11" s="372"/>
      <c r="CZN11" s="372"/>
      <c r="CZO11" s="372"/>
      <c r="CZP11" s="372"/>
      <c r="CZQ11" s="372"/>
      <c r="CZR11" s="372"/>
      <c r="CZS11" s="372"/>
      <c r="CZT11" s="372"/>
      <c r="CZU11" s="372"/>
      <c r="CZV11" s="372"/>
      <c r="CZW11" s="372"/>
      <c r="CZX11" s="372"/>
      <c r="CZY11" s="372"/>
      <c r="CZZ11" s="372"/>
      <c r="DAA11" s="372"/>
      <c r="DAB11" s="372"/>
      <c r="DAC11" s="372"/>
      <c r="DAD11" s="372"/>
      <c r="DAE11" s="372"/>
      <c r="DAF11" s="372"/>
      <c r="DAG11" s="372"/>
      <c r="DAH11" s="372"/>
      <c r="DAI11" s="372"/>
      <c r="DAJ11" s="372"/>
      <c r="DAK11" s="372"/>
      <c r="DAL11" s="372"/>
      <c r="DAM11" s="372"/>
      <c r="DAN11" s="372"/>
      <c r="DAO11" s="372"/>
      <c r="DAP11" s="372"/>
      <c r="DAQ11" s="372"/>
      <c r="DAR11" s="372"/>
      <c r="DAS11" s="372"/>
      <c r="DAT11" s="372"/>
      <c r="DAU11" s="372"/>
      <c r="DAV11" s="372"/>
      <c r="DAW11" s="372"/>
      <c r="DAX11" s="372"/>
      <c r="DAY11" s="372"/>
      <c r="DAZ11" s="372"/>
      <c r="DBA11" s="372"/>
      <c r="DBB11" s="372"/>
      <c r="DBC11" s="372"/>
      <c r="DBD11" s="372"/>
      <c r="DBE11" s="372"/>
      <c r="DBF11" s="372"/>
      <c r="DBG11" s="372"/>
      <c r="DBH11" s="372"/>
      <c r="DBI11" s="372"/>
      <c r="DBJ11" s="372"/>
      <c r="DBK11" s="372"/>
      <c r="DBL11" s="372"/>
      <c r="DBM11" s="372"/>
      <c r="DBN11" s="372"/>
      <c r="DBO11" s="372"/>
      <c r="DBP11" s="372"/>
      <c r="DBQ11" s="372"/>
      <c r="DBR11" s="372"/>
      <c r="DBS11" s="372"/>
      <c r="DBT11" s="372"/>
      <c r="DBU11" s="372"/>
      <c r="DBV11" s="372"/>
      <c r="DBW11" s="372"/>
      <c r="DBX11" s="372"/>
      <c r="DBY11" s="372"/>
      <c r="DBZ11" s="372"/>
      <c r="DCA11" s="372"/>
      <c r="DCB11" s="372"/>
      <c r="DCC11" s="372"/>
      <c r="DCD11" s="372"/>
      <c r="DCE11" s="372"/>
      <c r="DCF11" s="372"/>
      <c r="DCG11" s="372"/>
      <c r="DCH11" s="372"/>
      <c r="DCI11" s="372"/>
      <c r="DCJ11" s="372"/>
      <c r="DCK11" s="372"/>
      <c r="DCL11" s="372"/>
      <c r="DCM11" s="372"/>
      <c r="DCN11" s="372"/>
      <c r="DCO11" s="372"/>
      <c r="DCP11" s="372"/>
      <c r="DCQ11" s="372"/>
      <c r="DCR11" s="372"/>
      <c r="DCS11" s="372"/>
      <c r="DCT11" s="372"/>
      <c r="DCU11" s="372"/>
      <c r="DCV11" s="372"/>
      <c r="DCW11" s="372"/>
      <c r="DCX11" s="372"/>
      <c r="DCY11" s="372"/>
      <c r="DCZ11" s="372"/>
      <c r="DDA11" s="372"/>
      <c r="DDB11" s="372"/>
      <c r="DDC11" s="372"/>
      <c r="DDD11" s="372"/>
      <c r="DDE11" s="372"/>
      <c r="DDF11" s="372"/>
      <c r="DDG11" s="372"/>
      <c r="DDH11" s="372"/>
      <c r="DDI11" s="372"/>
      <c r="DDJ11" s="372"/>
      <c r="DDK11" s="372"/>
      <c r="DDL11" s="372"/>
      <c r="DDM11" s="372"/>
      <c r="DDN11" s="372"/>
      <c r="DDO11" s="372"/>
      <c r="DDP11" s="372"/>
      <c r="DDQ11" s="372"/>
      <c r="DDR11" s="372"/>
      <c r="DDS11" s="372"/>
      <c r="DDT11" s="372"/>
      <c r="DDU11" s="372"/>
      <c r="DDV11" s="372"/>
      <c r="DDW11" s="372"/>
      <c r="DDX11" s="372"/>
      <c r="DDY11" s="372"/>
      <c r="DDZ11" s="372"/>
      <c r="DEA11" s="372"/>
      <c r="DEB11" s="372"/>
      <c r="DEC11" s="372"/>
      <c r="DED11" s="372"/>
      <c r="DEE11" s="372"/>
      <c r="DEF11" s="372"/>
      <c r="DEG11" s="372"/>
      <c r="DEH11" s="372"/>
      <c r="DEI11" s="372"/>
      <c r="DEJ11" s="372"/>
      <c r="DEK11" s="372"/>
      <c r="DEL11" s="372"/>
      <c r="DEM11" s="372"/>
      <c r="DEN11" s="372"/>
      <c r="DEO11" s="372"/>
      <c r="DEP11" s="372"/>
      <c r="DEQ11" s="372"/>
      <c r="DER11" s="372"/>
      <c r="DES11" s="372"/>
      <c r="DET11" s="372"/>
      <c r="DEU11" s="372"/>
      <c r="DEV11" s="372"/>
      <c r="DEW11" s="372"/>
      <c r="DEX11" s="372"/>
      <c r="DEY11" s="372"/>
      <c r="DEZ11" s="372"/>
      <c r="DFA11" s="372"/>
      <c r="DFB11" s="372"/>
      <c r="DFC11" s="372"/>
      <c r="DFD11" s="372"/>
      <c r="DFE11" s="372"/>
      <c r="DFF11" s="372"/>
      <c r="DFG11" s="372"/>
      <c r="DFH11" s="372"/>
      <c r="DFI11" s="372"/>
      <c r="DFJ11" s="372"/>
      <c r="DFK11" s="372"/>
      <c r="DFL11" s="372"/>
      <c r="DFM11" s="372"/>
      <c r="DFN11" s="372"/>
      <c r="DFO11" s="372"/>
      <c r="DFP11" s="372"/>
      <c r="DFQ11" s="372"/>
      <c r="DFR11" s="372"/>
      <c r="DFS11" s="372"/>
      <c r="DFT11" s="372"/>
      <c r="DFU11" s="372"/>
      <c r="DFV11" s="372"/>
      <c r="DFW11" s="372"/>
      <c r="DFX11" s="372"/>
      <c r="DFY11" s="372"/>
      <c r="DFZ11" s="372"/>
      <c r="DGA11" s="372"/>
      <c r="DGB11" s="372"/>
      <c r="DGC11" s="372"/>
      <c r="DGD11" s="372"/>
      <c r="DGE11" s="372"/>
      <c r="DGF11" s="372"/>
      <c r="DGG11" s="372"/>
      <c r="DGH11" s="372"/>
      <c r="DGI11" s="372"/>
      <c r="DGJ11" s="372"/>
      <c r="DGK11" s="372"/>
      <c r="DGL11" s="372"/>
      <c r="DGM11" s="372"/>
      <c r="DGN11" s="372"/>
      <c r="DGO11" s="372"/>
      <c r="DGP11" s="372"/>
      <c r="DGQ11" s="372"/>
      <c r="DGR11" s="372"/>
      <c r="DGS11" s="372"/>
      <c r="DGT11" s="372"/>
      <c r="DGU11" s="372"/>
      <c r="DGV11" s="372"/>
      <c r="DGW11" s="372"/>
      <c r="DGX11" s="372"/>
      <c r="DGY11" s="372"/>
      <c r="DGZ11" s="372"/>
      <c r="DHA11" s="372"/>
      <c r="DHB11" s="372"/>
      <c r="DHC11" s="372"/>
      <c r="DHD11" s="372"/>
      <c r="DHE11" s="372"/>
      <c r="DHF11" s="372"/>
      <c r="DHG11" s="372"/>
      <c r="DHH11" s="372"/>
      <c r="DHI11" s="372"/>
      <c r="DHJ11" s="372"/>
      <c r="DHK11" s="372"/>
      <c r="DHL11" s="372"/>
      <c r="DHM11" s="372"/>
      <c r="DHN11" s="372"/>
      <c r="DHO11" s="372"/>
      <c r="DHP11" s="372"/>
      <c r="DHQ11" s="372"/>
      <c r="DHR11" s="372"/>
      <c r="DHS11" s="372"/>
      <c r="DHT11" s="372"/>
      <c r="DHU11" s="372"/>
      <c r="DHV11" s="372"/>
      <c r="DHW11" s="372"/>
      <c r="DHX11" s="372"/>
      <c r="DHY11" s="372"/>
      <c r="DHZ11" s="372"/>
      <c r="DIA11" s="372"/>
      <c r="DIB11" s="372"/>
      <c r="DIC11" s="372"/>
      <c r="DID11" s="372"/>
      <c r="DIE11" s="372"/>
      <c r="DIF11" s="372"/>
      <c r="DIG11" s="372"/>
      <c r="DIH11" s="372"/>
      <c r="DII11" s="372"/>
      <c r="DIJ11" s="372"/>
      <c r="DIK11" s="372"/>
      <c r="DIL11" s="372"/>
      <c r="DIM11" s="372"/>
      <c r="DIN11" s="372"/>
      <c r="DIO11" s="372"/>
      <c r="DIP11" s="372"/>
      <c r="DIQ11" s="372"/>
      <c r="DIR11" s="372"/>
      <c r="DIS11" s="372"/>
      <c r="DIT11" s="372"/>
      <c r="DIU11" s="372"/>
      <c r="DIV11" s="372"/>
      <c r="DIW11" s="372"/>
      <c r="DIX11" s="372"/>
      <c r="DIY11" s="372"/>
      <c r="DIZ11" s="372"/>
      <c r="DJA11" s="372"/>
      <c r="DJB11" s="372"/>
      <c r="DJC11" s="372"/>
      <c r="DJD11" s="372"/>
      <c r="DJE11" s="372"/>
      <c r="DJF11" s="372"/>
      <c r="DJG11" s="372"/>
      <c r="DJH11" s="372"/>
      <c r="DJI11" s="372"/>
      <c r="DJJ11" s="372"/>
      <c r="DJK11" s="372"/>
      <c r="DJL11" s="372"/>
      <c r="DJM11" s="372"/>
      <c r="DJN11" s="372"/>
      <c r="DJO11" s="372"/>
      <c r="DJP11" s="372"/>
      <c r="DJQ11" s="372"/>
      <c r="DJR11" s="372"/>
      <c r="DJS11" s="372"/>
      <c r="DJT11" s="372"/>
      <c r="DJU11" s="372"/>
      <c r="DJV11" s="372"/>
      <c r="DJW11" s="372"/>
      <c r="DJX11" s="372"/>
      <c r="DJY11" s="372"/>
      <c r="DJZ11" s="372"/>
      <c r="DKA11" s="372"/>
      <c r="DKB11" s="372"/>
      <c r="DKC11" s="372"/>
      <c r="DKD11" s="372"/>
      <c r="DKE11" s="372"/>
      <c r="DKF11" s="372"/>
      <c r="DKG11" s="372"/>
      <c r="DKH11" s="372"/>
      <c r="DKI11" s="372"/>
      <c r="DKJ11" s="372"/>
      <c r="DKK11" s="372"/>
      <c r="DKL11" s="372"/>
      <c r="DKM11" s="372"/>
      <c r="DKN11" s="372"/>
      <c r="DKO11" s="372"/>
      <c r="DKP11" s="372"/>
      <c r="DKQ11" s="372"/>
      <c r="DKR11" s="372"/>
      <c r="DKS11" s="372"/>
      <c r="DKT11" s="372"/>
      <c r="DKU11" s="372"/>
      <c r="DKV11" s="372"/>
      <c r="DKW11" s="372"/>
      <c r="DKX11" s="372"/>
      <c r="DKY11" s="372"/>
      <c r="DKZ11" s="372"/>
      <c r="DLA11" s="372"/>
      <c r="DLB11" s="372"/>
      <c r="DLC11" s="372"/>
      <c r="DLD11" s="372"/>
      <c r="DLE11" s="372"/>
      <c r="DLF11" s="372"/>
      <c r="DLG11" s="372"/>
      <c r="DLH11" s="372"/>
      <c r="DLI11" s="372"/>
      <c r="DLJ11" s="372"/>
      <c r="DLK11" s="372"/>
      <c r="DLL11" s="372"/>
      <c r="DLM11" s="372"/>
      <c r="DLN11" s="372"/>
      <c r="DLO11" s="372"/>
      <c r="DLP11" s="372"/>
      <c r="DLQ11" s="372"/>
      <c r="DLR11" s="372"/>
      <c r="DLS11" s="372"/>
      <c r="DLT11" s="372"/>
      <c r="DLU11" s="372"/>
      <c r="DLV11" s="372"/>
      <c r="DLW11" s="372"/>
      <c r="DLX11" s="372"/>
      <c r="DLY11" s="372"/>
      <c r="DLZ11" s="372"/>
      <c r="DMA11" s="372"/>
      <c r="DMB11" s="372"/>
      <c r="DMC11" s="372"/>
      <c r="DMD11" s="372"/>
      <c r="DME11" s="372"/>
      <c r="DMF11" s="372"/>
      <c r="DMG11" s="372"/>
      <c r="DMH11" s="372"/>
      <c r="DMI11" s="372"/>
      <c r="DMJ11" s="372"/>
      <c r="DMK11" s="372"/>
      <c r="DML11" s="372"/>
      <c r="DMM11" s="372"/>
      <c r="DMN11" s="372"/>
      <c r="DMO11" s="372"/>
      <c r="DMP11" s="372"/>
      <c r="DMQ11" s="372"/>
      <c r="DMR11" s="372"/>
      <c r="DMS11" s="372"/>
      <c r="DMT11" s="372"/>
      <c r="DMU11" s="372"/>
      <c r="DMV11" s="372"/>
      <c r="DMW11" s="372"/>
      <c r="DMX11" s="372"/>
      <c r="DMY11" s="372"/>
      <c r="DMZ11" s="372"/>
      <c r="DNA11" s="372"/>
      <c r="DNB11" s="372"/>
      <c r="DNC11" s="372"/>
      <c r="DND11" s="372"/>
      <c r="DNE11" s="372"/>
      <c r="DNF11" s="372"/>
      <c r="DNG11" s="372"/>
      <c r="DNH11" s="372"/>
      <c r="DNI11" s="372"/>
      <c r="DNJ11" s="372"/>
      <c r="DNK11" s="372"/>
      <c r="DNL11" s="372"/>
      <c r="DNM11" s="372"/>
      <c r="DNN11" s="372"/>
      <c r="DNO11" s="372"/>
      <c r="DNP11" s="372"/>
      <c r="DNQ11" s="372"/>
      <c r="DNR11" s="372"/>
      <c r="DNS11" s="372"/>
      <c r="DNT11" s="372"/>
      <c r="DNU11" s="372"/>
      <c r="DNV11" s="372"/>
      <c r="DNW11" s="372"/>
      <c r="DNX11" s="372"/>
      <c r="DNY11" s="372"/>
      <c r="DNZ11" s="372"/>
      <c r="DOA11" s="372"/>
      <c r="DOB11" s="372"/>
      <c r="DOC11" s="372"/>
      <c r="DOD11" s="372"/>
      <c r="DOE11" s="372"/>
      <c r="DOF11" s="372"/>
      <c r="DOG11" s="372"/>
      <c r="DOH11" s="372"/>
      <c r="DOI11" s="372"/>
      <c r="DOJ11" s="372"/>
      <c r="DOK11" s="372"/>
      <c r="DOL11" s="372"/>
      <c r="DOM11" s="372"/>
      <c r="DON11" s="372"/>
      <c r="DOO11" s="372"/>
      <c r="DOP11" s="372"/>
      <c r="DOQ11" s="372"/>
      <c r="DOR11" s="372"/>
      <c r="DOS11" s="372"/>
      <c r="DOT11" s="372"/>
      <c r="DOU11" s="372"/>
      <c r="DOV11" s="372"/>
      <c r="DOW11" s="372"/>
      <c r="DOX11" s="372"/>
      <c r="DOY11" s="372"/>
      <c r="DOZ11" s="372"/>
      <c r="DPA11" s="372"/>
      <c r="DPB11" s="372"/>
      <c r="DPC11" s="372"/>
      <c r="DPD11" s="372"/>
      <c r="DPE11" s="372"/>
      <c r="DPF11" s="372"/>
      <c r="DPG11" s="372"/>
      <c r="DPH11" s="372"/>
      <c r="DPI11" s="372"/>
      <c r="DPJ11" s="372"/>
      <c r="DPK11" s="372"/>
      <c r="DPL11" s="372"/>
      <c r="DPM11" s="372"/>
      <c r="DPN11" s="372"/>
      <c r="DPO11" s="372"/>
      <c r="DPP11" s="372"/>
      <c r="DPQ11" s="372"/>
      <c r="DPR11" s="372"/>
      <c r="DPS11" s="372"/>
      <c r="DPT11" s="372"/>
      <c r="DPU11" s="372"/>
      <c r="DPV11" s="372"/>
      <c r="DPW11" s="372"/>
      <c r="DPX11" s="372"/>
      <c r="DPY11" s="372"/>
      <c r="DPZ11" s="372"/>
      <c r="DQA11" s="372"/>
      <c r="DQB11" s="372"/>
      <c r="DQC11" s="372"/>
      <c r="DQD11" s="372"/>
      <c r="DQE11" s="372"/>
      <c r="DQF11" s="372"/>
      <c r="DQG11" s="372"/>
      <c r="DQH11" s="372"/>
      <c r="DQI11" s="372"/>
      <c r="DQJ11" s="372"/>
      <c r="DQK11" s="372"/>
      <c r="DQL11" s="372"/>
      <c r="DQM11" s="372"/>
      <c r="DQN11" s="372"/>
      <c r="DQO11" s="372"/>
      <c r="DQP11" s="372"/>
      <c r="DQQ11" s="372"/>
      <c r="DQR11" s="372"/>
      <c r="DQS11" s="372"/>
      <c r="DQT11" s="372"/>
      <c r="DQU11" s="372"/>
      <c r="DQV11" s="372"/>
      <c r="DQW11" s="372"/>
      <c r="DQX11" s="372"/>
      <c r="DQY11" s="372"/>
      <c r="DQZ11" s="372"/>
      <c r="DRA11" s="372"/>
      <c r="DRB11" s="372"/>
      <c r="DRC11" s="372"/>
      <c r="DRD11" s="372"/>
      <c r="DRE11" s="372"/>
      <c r="DRF11" s="372"/>
      <c r="DRG11" s="372"/>
      <c r="DRH11" s="372"/>
      <c r="DRI11" s="372"/>
      <c r="DRJ11" s="372"/>
      <c r="DRK11" s="372"/>
      <c r="DRL11" s="372"/>
      <c r="DRM11" s="372"/>
      <c r="DRN11" s="372"/>
      <c r="DRO11" s="372"/>
      <c r="DRP11" s="372"/>
      <c r="DRQ11" s="372"/>
      <c r="DRR11" s="372"/>
      <c r="DRS11" s="372"/>
      <c r="DRT11" s="372"/>
      <c r="DRU11" s="372"/>
      <c r="DRV11" s="372"/>
      <c r="DRW11" s="372"/>
      <c r="DRX11" s="372"/>
      <c r="DRY11" s="372"/>
      <c r="DRZ11" s="372"/>
      <c r="DSA11" s="372"/>
      <c r="DSB11" s="372"/>
      <c r="DSC11" s="372"/>
      <c r="DSD11" s="372"/>
      <c r="DSE11" s="372"/>
      <c r="DSF11" s="372"/>
      <c r="DSG11" s="372"/>
      <c r="DSH11" s="372"/>
      <c r="DSI11" s="372"/>
      <c r="DSJ11" s="372"/>
      <c r="DSK11" s="372"/>
      <c r="DSL11" s="372"/>
      <c r="DSM11" s="372"/>
      <c r="DSN11" s="372"/>
      <c r="DSO11" s="372"/>
      <c r="DSP11" s="372"/>
      <c r="DSQ11" s="372"/>
      <c r="DSR11" s="372"/>
      <c r="DSS11" s="372"/>
      <c r="DST11" s="372"/>
      <c r="DSU11" s="372"/>
      <c r="DSV11" s="372"/>
      <c r="DSW11" s="372"/>
      <c r="DSX11" s="372"/>
      <c r="DSY11" s="372"/>
      <c r="DSZ11" s="372"/>
      <c r="DTA11" s="372"/>
      <c r="DTB11" s="372"/>
      <c r="DTC11" s="372"/>
      <c r="DTD11" s="372"/>
      <c r="DTE11" s="372"/>
      <c r="DTF11" s="372"/>
      <c r="DTG11" s="372"/>
      <c r="DTH11" s="372"/>
      <c r="DTI11" s="372"/>
      <c r="DTJ11" s="372"/>
      <c r="DTK11" s="372"/>
      <c r="DTL11" s="372"/>
      <c r="DTM11" s="372"/>
      <c r="DTN11" s="372"/>
      <c r="DTO11" s="372"/>
      <c r="DTP11" s="372"/>
      <c r="DTQ11" s="372"/>
      <c r="DTR11" s="372"/>
      <c r="DTS11" s="372"/>
      <c r="DTT11" s="372"/>
      <c r="DTU11" s="372"/>
      <c r="DTV11" s="372"/>
      <c r="DTW11" s="372"/>
      <c r="DTX11" s="372"/>
      <c r="DTY11" s="372"/>
      <c r="DTZ11" s="372"/>
      <c r="DUA11" s="372"/>
      <c r="DUB11" s="372"/>
      <c r="DUC11" s="372"/>
      <c r="DUD11" s="372"/>
      <c r="DUE11" s="372"/>
      <c r="DUF11" s="372"/>
      <c r="DUG11" s="372"/>
      <c r="DUH11" s="372"/>
      <c r="DUI11" s="372"/>
      <c r="DUJ11" s="372"/>
      <c r="DUK11" s="372"/>
      <c r="DUL11" s="372"/>
      <c r="DUM11" s="372"/>
      <c r="DUN11" s="372"/>
      <c r="DUO11" s="372"/>
      <c r="DUP11" s="372"/>
      <c r="DUQ11" s="372"/>
      <c r="DUR11" s="372"/>
      <c r="DUS11" s="372"/>
      <c r="DUT11" s="372"/>
      <c r="DUU11" s="372"/>
      <c r="DUV11" s="372"/>
      <c r="DUW11" s="372"/>
      <c r="DUX11" s="372"/>
      <c r="DUY11" s="372"/>
      <c r="DUZ11" s="372"/>
      <c r="DVA11" s="372"/>
      <c r="DVB11" s="372"/>
      <c r="DVC11" s="372"/>
      <c r="DVD11" s="372"/>
      <c r="DVE11" s="372"/>
      <c r="DVF11" s="372"/>
      <c r="DVG11" s="372"/>
      <c r="DVH11" s="372"/>
      <c r="DVI11" s="372"/>
      <c r="DVJ11" s="372"/>
      <c r="DVK11" s="372"/>
      <c r="DVL11" s="372"/>
      <c r="DVM11" s="372"/>
      <c r="DVN11" s="372"/>
      <c r="DVO11" s="372"/>
      <c r="DVP11" s="372"/>
      <c r="DVQ11" s="372"/>
      <c r="DVR11" s="372"/>
      <c r="DVS11" s="372"/>
      <c r="DVT11" s="372"/>
      <c r="DVU11" s="372"/>
      <c r="DVV11" s="372"/>
      <c r="DVW11" s="372"/>
      <c r="DVX11" s="372"/>
      <c r="DVY11" s="372"/>
      <c r="DVZ11" s="372"/>
      <c r="DWA11" s="372"/>
      <c r="DWB11" s="372"/>
      <c r="DWC11" s="372"/>
      <c r="DWD11" s="372"/>
      <c r="DWE11" s="372"/>
      <c r="DWF11" s="372"/>
      <c r="DWG11" s="372"/>
      <c r="DWH11" s="372"/>
      <c r="DWI11" s="372"/>
      <c r="DWJ11" s="372"/>
      <c r="DWK11" s="372"/>
      <c r="DWL11" s="372"/>
      <c r="DWM11" s="372"/>
      <c r="DWN11" s="372"/>
      <c r="DWO11" s="372"/>
      <c r="DWP11" s="372"/>
      <c r="DWQ11" s="372"/>
      <c r="DWR11" s="372"/>
      <c r="DWS11" s="372"/>
      <c r="DWT11" s="372"/>
      <c r="DWU11" s="372"/>
      <c r="DWV11" s="372"/>
      <c r="DWW11" s="372"/>
      <c r="DWX11" s="372"/>
      <c r="DWY11" s="372"/>
      <c r="DWZ11" s="372"/>
      <c r="DXA11" s="372"/>
      <c r="DXB11" s="372"/>
      <c r="DXC11" s="372"/>
      <c r="DXD11" s="372"/>
      <c r="DXE11" s="372"/>
      <c r="DXF11" s="372"/>
      <c r="DXG11" s="372"/>
      <c r="DXH11" s="372"/>
      <c r="DXI11" s="372"/>
      <c r="DXJ11" s="372"/>
      <c r="DXK11" s="372"/>
      <c r="DXL11" s="372"/>
      <c r="DXM11" s="372"/>
      <c r="DXN11" s="372"/>
      <c r="DXO11" s="372"/>
      <c r="DXP11" s="372"/>
      <c r="DXQ11" s="372"/>
      <c r="DXR11" s="372"/>
      <c r="DXS11" s="372"/>
      <c r="DXT11" s="372"/>
      <c r="DXU11" s="372"/>
      <c r="DXV11" s="372"/>
      <c r="DXW11" s="372"/>
      <c r="DXX11" s="372"/>
      <c r="DXY11" s="372"/>
      <c r="DXZ11" s="372"/>
      <c r="DYA11" s="372"/>
      <c r="DYB11" s="372"/>
      <c r="DYC11" s="372"/>
      <c r="DYD11" s="372"/>
      <c r="DYE11" s="372"/>
      <c r="DYF11" s="372"/>
      <c r="DYG11" s="372"/>
      <c r="DYH11" s="372"/>
      <c r="DYI11" s="372"/>
      <c r="DYJ11" s="372"/>
      <c r="DYK11" s="372"/>
      <c r="DYL11" s="372"/>
      <c r="DYM11" s="372"/>
      <c r="DYN11" s="372"/>
      <c r="DYO11" s="372"/>
      <c r="DYP11" s="372"/>
      <c r="DYQ11" s="372"/>
      <c r="DYR11" s="372"/>
      <c r="DYS11" s="372"/>
      <c r="DYT11" s="372"/>
      <c r="DYU11" s="372"/>
      <c r="DYV11" s="372"/>
      <c r="DYW11" s="372"/>
      <c r="DYX11" s="372"/>
      <c r="DYY11" s="372"/>
      <c r="DYZ11" s="372"/>
      <c r="DZA11" s="372"/>
      <c r="DZB11" s="372"/>
      <c r="DZC11" s="372"/>
      <c r="DZD11" s="372"/>
      <c r="DZE11" s="372"/>
      <c r="DZF11" s="372"/>
      <c r="DZG11" s="372"/>
      <c r="DZH11" s="372"/>
      <c r="DZI11" s="372"/>
      <c r="DZJ11" s="372"/>
      <c r="DZK11" s="372"/>
      <c r="DZL11" s="372"/>
      <c r="DZM11" s="372"/>
      <c r="DZN11" s="372"/>
      <c r="DZO11" s="372"/>
      <c r="DZP11" s="372"/>
      <c r="DZQ11" s="372"/>
      <c r="DZR11" s="372"/>
      <c r="DZS11" s="372"/>
      <c r="DZT11" s="372"/>
      <c r="DZU11" s="372"/>
      <c r="DZV11" s="372"/>
      <c r="DZW11" s="372"/>
      <c r="DZX11" s="372"/>
      <c r="DZY11" s="372"/>
      <c r="DZZ11" s="372"/>
      <c r="EAA11" s="372"/>
      <c r="EAB11" s="372"/>
      <c r="EAC11" s="372"/>
      <c r="EAD11" s="372"/>
      <c r="EAE11" s="372"/>
      <c r="EAF11" s="372"/>
      <c r="EAG11" s="372"/>
      <c r="EAH11" s="372"/>
      <c r="EAI11" s="372"/>
      <c r="EAJ11" s="372"/>
      <c r="EAK11" s="372"/>
      <c r="EAL11" s="372"/>
      <c r="EAM11" s="372"/>
      <c r="EAN11" s="372"/>
      <c r="EAO11" s="372"/>
      <c r="EAP11" s="372"/>
      <c r="EAQ11" s="372"/>
      <c r="EAR11" s="372"/>
      <c r="EAS11" s="372"/>
      <c r="EAT11" s="372"/>
      <c r="EAU11" s="372"/>
      <c r="EAV11" s="372"/>
      <c r="EAW11" s="372"/>
      <c r="EAX11" s="372"/>
      <c r="EAY11" s="372"/>
      <c r="EAZ11" s="372"/>
      <c r="EBA11" s="372"/>
      <c r="EBB11" s="372"/>
      <c r="EBC11" s="372"/>
      <c r="EBD11" s="372"/>
      <c r="EBE11" s="372"/>
      <c r="EBF11" s="372"/>
      <c r="EBG11" s="372"/>
      <c r="EBH11" s="372"/>
      <c r="EBI11" s="372"/>
      <c r="EBJ11" s="372"/>
      <c r="EBK11" s="372"/>
      <c r="EBL11" s="372"/>
      <c r="EBM11" s="372"/>
      <c r="EBN11" s="372"/>
      <c r="EBO11" s="372"/>
      <c r="EBP11" s="372"/>
      <c r="EBQ11" s="372"/>
      <c r="EBR11" s="372"/>
      <c r="EBS11" s="372"/>
      <c r="EBT11" s="372"/>
      <c r="EBU11" s="372"/>
      <c r="EBV11" s="372"/>
      <c r="EBW11" s="372"/>
      <c r="EBX11" s="372"/>
      <c r="EBY11" s="372"/>
      <c r="EBZ11" s="372"/>
      <c r="ECA11" s="372"/>
      <c r="ECB11" s="372"/>
      <c r="ECC11" s="372"/>
      <c r="ECD11" s="372"/>
      <c r="ECE11" s="372"/>
      <c r="ECF11" s="372"/>
      <c r="ECG11" s="372"/>
      <c r="ECH11" s="372"/>
      <c r="ECI11" s="372"/>
      <c r="ECJ11" s="372"/>
      <c r="ECK11" s="372"/>
      <c r="ECL11" s="372"/>
      <c r="ECM11" s="372"/>
      <c r="ECN11" s="372"/>
      <c r="ECO11" s="372"/>
      <c r="ECP11" s="372"/>
      <c r="ECQ11" s="372"/>
      <c r="ECR11" s="372"/>
      <c r="ECS11" s="372"/>
      <c r="ECT11" s="372"/>
      <c r="ECU11" s="372"/>
      <c r="ECV11" s="372"/>
      <c r="ECW11" s="372"/>
      <c r="ECX11" s="372"/>
      <c r="ECY11" s="372"/>
      <c r="ECZ11" s="372"/>
      <c r="EDA11" s="372"/>
      <c r="EDB11" s="372"/>
      <c r="EDC11" s="372"/>
      <c r="EDD11" s="372"/>
      <c r="EDE11" s="372"/>
      <c r="EDF11" s="372"/>
      <c r="EDG11" s="372"/>
      <c r="EDH11" s="372"/>
      <c r="EDI11" s="372"/>
      <c r="EDJ11" s="372"/>
      <c r="EDK11" s="372"/>
      <c r="EDL11" s="372"/>
      <c r="EDM11" s="372"/>
      <c r="EDN11" s="372"/>
      <c r="EDO11" s="372"/>
      <c r="EDP11" s="372"/>
      <c r="EDQ11" s="372"/>
      <c r="EDR11" s="372"/>
      <c r="EDS11" s="372"/>
      <c r="EDT11" s="372"/>
      <c r="EDU11" s="372"/>
      <c r="EDV11" s="372"/>
      <c r="EDW11" s="372"/>
      <c r="EDX11" s="372"/>
      <c r="EDY11" s="372"/>
      <c r="EDZ11" s="372"/>
      <c r="EEA11" s="372"/>
      <c r="EEB11" s="372"/>
      <c r="EEC11" s="372"/>
      <c r="EED11" s="372"/>
      <c r="EEE11" s="372"/>
      <c r="EEF11" s="372"/>
      <c r="EEG11" s="372"/>
      <c r="EEH11" s="372"/>
      <c r="EEI11" s="372"/>
      <c r="EEJ11" s="372"/>
      <c r="EEK11" s="372"/>
      <c r="EEL11" s="372"/>
      <c r="EEM11" s="372"/>
      <c r="EEN11" s="372"/>
      <c r="EEO11" s="372"/>
      <c r="EEP11" s="372"/>
      <c r="EEQ11" s="372"/>
      <c r="EER11" s="372"/>
      <c r="EES11" s="372"/>
      <c r="EET11" s="372"/>
      <c r="EEU11" s="372"/>
      <c r="EEV11" s="372"/>
      <c r="EEW11" s="372"/>
      <c r="EEX11" s="372"/>
      <c r="EEY11" s="372"/>
      <c r="EEZ11" s="372"/>
      <c r="EFA11" s="372"/>
      <c r="EFB11" s="372"/>
      <c r="EFC11" s="372"/>
      <c r="EFD11" s="372"/>
      <c r="EFE11" s="372"/>
      <c r="EFF11" s="372"/>
      <c r="EFG11" s="372"/>
      <c r="EFH11" s="372"/>
      <c r="EFI11" s="372"/>
      <c r="EFJ11" s="372"/>
      <c r="EFK11" s="372"/>
      <c r="EFL11" s="372"/>
      <c r="EFM11" s="372"/>
      <c r="EFN11" s="372"/>
      <c r="EFO11" s="372"/>
      <c r="EFP11" s="372"/>
      <c r="EFQ11" s="372"/>
      <c r="EFR11" s="372"/>
      <c r="EFS11" s="372"/>
      <c r="EFT11" s="372"/>
      <c r="EFU11" s="372"/>
      <c r="EFV11" s="372"/>
      <c r="EFW11" s="372"/>
      <c r="EFX11" s="372"/>
      <c r="EFY11" s="372"/>
      <c r="EFZ11" s="372"/>
      <c r="EGA11" s="372"/>
      <c r="EGB11" s="372"/>
      <c r="EGC11" s="372"/>
      <c r="EGD11" s="372"/>
      <c r="EGE11" s="372"/>
      <c r="EGF11" s="372"/>
      <c r="EGG11" s="372"/>
      <c r="EGH11" s="372"/>
      <c r="EGI11" s="372"/>
      <c r="EGJ11" s="372"/>
      <c r="EGK11" s="372"/>
      <c r="EGL11" s="372"/>
      <c r="EGM11" s="372"/>
      <c r="EGN11" s="372"/>
      <c r="EGO11" s="372"/>
      <c r="EGP11" s="372"/>
      <c r="EGQ11" s="372"/>
      <c r="EGR11" s="372"/>
      <c r="EGS11" s="372"/>
      <c r="EGT11" s="372"/>
      <c r="EGU11" s="372"/>
      <c r="EGV11" s="372"/>
      <c r="EGW11" s="372"/>
      <c r="EGX11" s="372"/>
      <c r="EGY11" s="372"/>
      <c r="EGZ11" s="372"/>
      <c r="EHA11" s="372"/>
      <c r="EHB11" s="372"/>
      <c r="EHC11" s="372"/>
      <c r="EHD11" s="372"/>
      <c r="EHE11" s="372"/>
      <c r="EHF11" s="372"/>
      <c r="EHG11" s="372"/>
      <c r="EHH11" s="372"/>
      <c r="EHI11" s="372"/>
      <c r="EHJ11" s="372"/>
      <c r="EHK11" s="372"/>
      <c r="EHL11" s="372"/>
      <c r="EHM11" s="372"/>
      <c r="EHN11" s="372"/>
      <c r="EHO11" s="372"/>
      <c r="EHP11" s="372"/>
      <c r="EHQ11" s="372"/>
      <c r="EHR11" s="372"/>
      <c r="EHS11" s="372"/>
      <c r="EHT11" s="372"/>
      <c r="EHU11" s="372"/>
      <c r="EHV11" s="372"/>
      <c r="EHW11" s="372"/>
      <c r="EHX11" s="372"/>
      <c r="EHY11" s="372"/>
      <c r="EHZ11" s="372"/>
      <c r="EIA11" s="372"/>
      <c r="EIB11" s="372"/>
      <c r="EIC11" s="372"/>
      <c r="EID11" s="372"/>
      <c r="EIE11" s="372"/>
      <c r="EIF11" s="372"/>
      <c r="EIG11" s="372"/>
      <c r="EIH11" s="372"/>
      <c r="EII11" s="372"/>
      <c r="EIJ11" s="372"/>
      <c r="EIK11" s="372"/>
      <c r="EIL11" s="372"/>
      <c r="EIM11" s="372"/>
      <c r="EIN11" s="372"/>
      <c r="EIO11" s="372"/>
      <c r="EIP11" s="372"/>
      <c r="EIQ11" s="372"/>
      <c r="EIR11" s="372"/>
      <c r="EIS11" s="372"/>
      <c r="EIT11" s="372"/>
      <c r="EIU11" s="372"/>
      <c r="EIV11" s="372"/>
      <c r="EIW11" s="372"/>
      <c r="EIX11" s="372"/>
      <c r="EIY11" s="372"/>
      <c r="EIZ11" s="372"/>
      <c r="EJA11" s="372"/>
      <c r="EJB11" s="372"/>
      <c r="EJC11" s="372"/>
      <c r="EJD11" s="372"/>
      <c r="EJE11" s="372"/>
      <c r="EJF11" s="372"/>
      <c r="EJG11" s="372"/>
      <c r="EJH11" s="372"/>
      <c r="EJI11" s="372"/>
      <c r="EJJ11" s="372"/>
      <c r="EJK11" s="372"/>
      <c r="EJL11" s="372"/>
      <c r="EJM11" s="372"/>
      <c r="EJN11" s="372"/>
      <c r="EJO11" s="372"/>
      <c r="EJP11" s="372"/>
      <c r="EJQ11" s="372"/>
      <c r="EJR11" s="372"/>
      <c r="EJS11" s="372"/>
      <c r="EJT11" s="372"/>
      <c r="EJU11" s="372"/>
      <c r="EJV11" s="372"/>
      <c r="EJW11" s="372"/>
      <c r="EJX11" s="372"/>
      <c r="EJY11" s="372"/>
      <c r="EJZ11" s="372"/>
      <c r="EKA11" s="372"/>
      <c r="EKB11" s="372"/>
      <c r="EKC11" s="372"/>
      <c r="EKD11" s="372"/>
      <c r="EKE11" s="372"/>
      <c r="EKF11" s="372"/>
      <c r="EKG11" s="372"/>
      <c r="EKH11" s="372"/>
      <c r="EKI11" s="372"/>
      <c r="EKJ11" s="372"/>
      <c r="EKK11" s="372"/>
      <c r="EKL11" s="372"/>
      <c r="EKM11" s="372"/>
      <c r="EKN11" s="372"/>
      <c r="EKO11" s="372"/>
      <c r="EKP11" s="372"/>
      <c r="EKQ11" s="372"/>
      <c r="EKR11" s="372"/>
      <c r="EKS11" s="372"/>
      <c r="EKT11" s="372"/>
      <c r="EKU11" s="372"/>
      <c r="EKV11" s="372"/>
      <c r="EKW11" s="372"/>
      <c r="EKX11" s="372"/>
      <c r="EKY11" s="372"/>
      <c r="EKZ11" s="372"/>
      <c r="ELA11" s="372"/>
      <c r="ELB11" s="372"/>
      <c r="ELC11" s="372"/>
      <c r="ELD11" s="372"/>
      <c r="ELE11" s="372"/>
      <c r="ELF11" s="372"/>
      <c r="ELG11" s="372"/>
      <c r="ELH11" s="372"/>
      <c r="ELI11" s="372"/>
      <c r="ELJ11" s="372"/>
      <c r="ELK11" s="372"/>
      <c r="ELL11" s="372"/>
      <c r="ELM11" s="372"/>
      <c r="ELN11" s="372"/>
      <c r="ELO11" s="372"/>
      <c r="ELP11" s="372"/>
      <c r="ELQ11" s="372"/>
      <c r="ELR11" s="372"/>
      <c r="ELS11" s="372"/>
      <c r="ELT11" s="372"/>
      <c r="ELU11" s="372"/>
      <c r="ELV11" s="372"/>
      <c r="ELW11" s="372"/>
      <c r="ELX11" s="372"/>
      <c r="ELY11" s="372"/>
      <c r="ELZ11" s="372"/>
      <c r="EMA11" s="372"/>
      <c r="EMB11" s="372"/>
      <c r="EMC11" s="372"/>
      <c r="EMD11" s="372"/>
      <c r="EME11" s="372"/>
      <c r="EMF11" s="372"/>
      <c r="EMG11" s="372"/>
      <c r="EMH11" s="372"/>
      <c r="EMI11" s="372"/>
      <c r="EMJ11" s="372"/>
      <c r="EMK11" s="372"/>
      <c r="EML11" s="372"/>
      <c r="EMM11" s="372"/>
      <c r="EMN11" s="372"/>
      <c r="EMO11" s="372"/>
      <c r="EMP11" s="372"/>
      <c r="EMQ11" s="372"/>
      <c r="EMR11" s="372"/>
      <c r="EMS11" s="372"/>
      <c r="EMT11" s="372"/>
      <c r="EMU11" s="372"/>
      <c r="EMV11" s="372"/>
      <c r="EMW11" s="372"/>
      <c r="EMX11" s="372"/>
      <c r="EMY11" s="372"/>
      <c r="EMZ11" s="372"/>
      <c r="ENA11" s="372"/>
      <c r="ENB11" s="372"/>
      <c r="ENC11" s="372"/>
      <c r="END11" s="372"/>
      <c r="ENE11" s="372"/>
      <c r="ENF11" s="372"/>
      <c r="ENG11" s="372"/>
      <c r="ENH11" s="372"/>
      <c r="ENI11" s="372"/>
      <c r="ENJ11" s="372"/>
      <c r="ENK11" s="372"/>
      <c r="ENL11" s="372"/>
      <c r="ENM11" s="372"/>
      <c r="ENN11" s="372"/>
      <c r="ENO11" s="372"/>
      <c r="ENP11" s="372"/>
      <c r="ENQ11" s="372"/>
      <c r="ENR11" s="372"/>
      <c r="ENS11" s="372"/>
      <c r="ENT11" s="372"/>
      <c r="ENU11" s="372"/>
      <c r="ENV11" s="372"/>
      <c r="ENW11" s="372"/>
      <c r="ENX11" s="372"/>
      <c r="ENY11" s="372"/>
      <c r="ENZ11" s="372"/>
      <c r="EOA11" s="372"/>
      <c r="EOB11" s="372"/>
      <c r="EOC11" s="372"/>
      <c r="EOD11" s="372"/>
      <c r="EOE11" s="372"/>
      <c r="EOF11" s="372"/>
      <c r="EOG11" s="372"/>
      <c r="EOH11" s="372"/>
      <c r="EOI11" s="372"/>
      <c r="EOJ11" s="372"/>
      <c r="EOK11" s="372"/>
      <c r="EOL11" s="372"/>
      <c r="EOM11" s="372"/>
      <c r="EON11" s="372"/>
      <c r="EOO11" s="372"/>
      <c r="EOP11" s="372"/>
      <c r="EOQ11" s="372"/>
      <c r="EOR11" s="372"/>
      <c r="EOS11" s="372"/>
      <c r="EOT11" s="372"/>
      <c r="EOU11" s="372"/>
      <c r="EOV11" s="372"/>
      <c r="EOW11" s="372"/>
      <c r="EOX11" s="372"/>
      <c r="EOY11" s="372"/>
      <c r="EOZ11" s="372"/>
      <c r="EPA11" s="372"/>
      <c r="EPB11" s="372"/>
      <c r="EPC11" s="372"/>
      <c r="EPD11" s="372"/>
      <c r="EPE11" s="372"/>
      <c r="EPF11" s="372"/>
      <c r="EPG11" s="372"/>
      <c r="EPH11" s="372"/>
      <c r="EPI11" s="372"/>
      <c r="EPJ11" s="372"/>
      <c r="EPK11" s="372"/>
      <c r="EPL11" s="372"/>
      <c r="EPM11" s="372"/>
      <c r="EPN11" s="372"/>
      <c r="EPO11" s="372"/>
      <c r="EPP11" s="372"/>
      <c r="EPQ11" s="372"/>
      <c r="EPR11" s="372"/>
      <c r="EPS11" s="372"/>
      <c r="EPT11" s="372"/>
      <c r="EPU11" s="372"/>
      <c r="EPV11" s="372"/>
      <c r="EPW11" s="372"/>
      <c r="EPX11" s="372"/>
      <c r="EPY11" s="372"/>
      <c r="EPZ11" s="372"/>
      <c r="EQA11" s="372"/>
      <c r="EQB11" s="372"/>
      <c r="EQC11" s="372"/>
      <c r="EQD11" s="372"/>
      <c r="EQE11" s="372"/>
      <c r="EQF11" s="372"/>
      <c r="EQG11" s="372"/>
      <c r="EQH11" s="372"/>
      <c r="EQI11" s="372"/>
      <c r="EQJ11" s="372"/>
      <c r="EQK11" s="372"/>
      <c r="EQL11" s="372"/>
      <c r="EQM11" s="372"/>
      <c r="EQN11" s="372"/>
      <c r="EQO11" s="372"/>
      <c r="EQP11" s="372"/>
      <c r="EQQ11" s="372"/>
      <c r="EQR11" s="372"/>
      <c r="EQS11" s="372"/>
      <c r="EQT11" s="372"/>
      <c r="EQU11" s="372"/>
      <c r="EQV11" s="372"/>
      <c r="EQW11" s="372"/>
      <c r="EQX11" s="372"/>
      <c r="EQY11" s="372"/>
      <c r="EQZ11" s="372"/>
      <c r="ERA11" s="372"/>
      <c r="ERB11" s="372"/>
      <c r="ERC11" s="372"/>
      <c r="ERD11" s="372"/>
      <c r="ERE11" s="372"/>
      <c r="ERF11" s="372"/>
      <c r="ERG11" s="372"/>
      <c r="ERH11" s="372"/>
      <c r="ERI11" s="372"/>
      <c r="ERJ11" s="372"/>
      <c r="ERK11" s="372"/>
      <c r="ERL11" s="372"/>
      <c r="ERM11" s="372"/>
      <c r="ERN11" s="372"/>
      <c r="ERO11" s="372"/>
      <c r="ERP11" s="372"/>
      <c r="ERQ11" s="372"/>
      <c r="ERR11" s="372"/>
      <c r="ERS11" s="372"/>
      <c r="ERT11" s="372"/>
      <c r="ERU11" s="372"/>
      <c r="ERV11" s="372"/>
      <c r="ERW11" s="372"/>
      <c r="ERX11" s="372"/>
      <c r="ERY11" s="372"/>
      <c r="ERZ11" s="372"/>
      <c r="ESA11" s="372"/>
      <c r="ESB11" s="372"/>
      <c r="ESC11" s="372"/>
      <c r="ESD11" s="372"/>
      <c r="ESE11" s="372"/>
      <c r="ESF11" s="372"/>
      <c r="ESG11" s="372"/>
      <c r="ESH11" s="372"/>
      <c r="ESI11" s="372"/>
      <c r="ESJ11" s="372"/>
      <c r="ESK11" s="372"/>
      <c r="ESL11" s="372"/>
      <c r="ESM11" s="372"/>
      <c r="ESN11" s="372"/>
      <c r="ESO11" s="372"/>
      <c r="ESP11" s="372"/>
      <c r="ESQ11" s="372"/>
      <c r="ESR11" s="372"/>
      <c r="ESS11" s="372"/>
      <c r="EST11" s="372"/>
      <c r="ESU11" s="372"/>
      <c r="ESV11" s="372"/>
      <c r="ESW11" s="372"/>
      <c r="ESX11" s="372"/>
      <c r="ESY11" s="372"/>
      <c r="ESZ11" s="372"/>
      <c r="ETA11" s="372"/>
      <c r="ETB11" s="372"/>
      <c r="ETC11" s="372"/>
      <c r="ETD11" s="372"/>
      <c r="ETE11" s="372"/>
      <c r="ETF11" s="372"/>
      <c r="ETG11" s="372"/>
      <c r="ETH11" s="372"/>
      <c r="ETI11" s="372"/>
      <c r="ETJ11" s="372"/>
      <c r="ETK11" s="372"/>
      <c r="ETL11" s="372"/>
      <c r="ETM11" s="372"/>
      <c r="ETN11" s="372"/>
      <c r="ETO11" s="372"/>
      <c r="ETP11" s="372"/>
      <c r="ETQ11" s="372"/>
      <c r="ETR11" s="372"/>
      <c r="ETS11" s="372"/>
      <c r="ETT11" s="372"/>
      <c r="ETU11" s="372"/>
      <c r="ETV11" s="372"/>
      <c r="ETW11" s="372"/>
      <c r="ETX11" s="372"/>
      <c r="ETY11" s="372"/>
      <c r="ETZ11" s="372"/>
      <c r="EUA11" s="372"/>
      <c r="EUB11" s="372"/>
      <c r="EUC11" s="372"/>
      <c r="EUD11" s="372"/>
      <c r="EUE11" s="372"/>
      <c r="EUF11" s="372"/>
      <c r="EUG11" s="372"/>
      <c r="EUH11" s="372"/>
      <c r="EUI11" s="372"/>
      <c r="EUJ11" s="372"/>
      <c r="EUK11" s="372"/>
      <c r="EUL11" s="372"/>
      <c r="EUM11" s="372"/>
      <c r="EUN11" s="372"/>
      <c r="EUO11" s="372"/>
      <c r="EUP11" s="372"/>
      <c r="EUQ11" s="372"/>
      <c r="EUR11" s="372"/>
      <c r="EUS11" s="372"/>
      <c r="EUT11" s="372"/>
      <c r="EUU11" s="372"/>
      <c r="EUV11" s="372"/>
      <c r="EUW11" s="372"/>
      <c r="EUX11" s="372"/>
      <c r="EUY11" s="372"/>
      <c r="EUZ11" s="372"/>
      <c r="EVA11" s="372"/>
      <c r="EVB11" s="372"/>
      <c r="EVC11" s="372"/>
      <c r="EVD11" s="372"/>
      <c r="EVE11" s="372"/>
      <c r="EVF11" s="372"/>
      <c r="EVG11" s="372"/>
      <c r="EVH11" s="372"/>
      <c r="EVI11" s="372"/>
      <c r="EVJ11" s="372"/>
      <c r="EVK11" s="372"/>
      <c r="EVL11" s="372"/>
      <c r="EVM11" s="372"/>
      <c r="EVN11" s="372"/>
      <c r="EVO11" s="372"/>
      <c r="EVP11" s="372"/>
      <c r="EVQ11" s="372"/>
      <c r="EVR11" s="372"/>
      <c r="EVS11" s="372"/>
      <c r="EVT11" s="372"/>
      <c r="EVU11" s="372"/>
      <c r="EVV11" s="372"/>
      <c r="EVW11" s="372"/>
      <c r="EVX11" s="372"/>
      <c r="EVY11" s="372"/>
      <c r="EVZ11" s="372"/>
      <c r="EWA11" s="372"/>
      <c r="EWB11" s="372"/>
      <c r="EWC11" s="372"/>
      <c r="EWD11" s="372"/>
      <c r="EWE11" s="372"/>
      <c r="EWF11" s="372"/>
      <c r="EWG11" s="372"/>
      <c r="EWH11" s="372"/>
      <c r="EWI11" s="372"/>
      <c r="EWJ11" s="372"/>
      <c r="EWK11" s="372"/>
      <c r="EWL11" s="372"/>
      <c r="EWM11" s="372"/>
      <c r="EWN11" s="372"/>
      <c r="EWO11" s="372"/>
      <c r="EWP11" s="372"/>
      <c r="EWQ11" s="372"/>
      <c r="EWR11" s="372"/>
      <c r="EWS11" s="372"/>
      <c r="EWT11" s="372"/>
      <c r="EWU11" s="372"/>
      <c r="EWV11" s="372"/>
      <c r="EWW11" s="372"/>
      <c r="EWX11" s="372"/>
      <c r="EWY11" s="372"/>
      <c r="EWZ11" s="372"/>
      <c r="EXA11" s="372"/>
      <c r="EXB11" s="372"/>
      <c r="EXC11" s="372"/>
      <c r="EXD11" s="372"/>
      <c r="EXE11" s="372"/>
      <c r="EXF11" s="372"/>
      <c r="EXG11" s="372"/>
      <c r="EXH11" s="372"/>
      <c r="EXI11" s="372"/>
      <c r="EXJ11" s="372"/>
      <c r="EXK11" s="372"/>
      <c r="EXL11" s="372"/>
      <c r="EXM11" s="372"/>
      <c r="EXN11" s="372"/>
      <c r="EXO11" s="372"/>
      <c r="EXP11" s="372"/>
      <c r="EXQ11" s="372"/>
      <c r="EXR11" s="372"/>
      <c r="EXS11" s="372"/>
      <c r="EXT11" s="372"/>
      <c r="EXU11" s="372"/>
      <c r="EXV11" s="372"/>
      <c r="EXW11" s="372"/>
      <c r="EXX11" s="372"/>
      <c r="EXY11" s="372"/>
      <c r="EXZ11" s="372"/>
      <c r="EYA11" s="372"/>
      <c r="EYB11" s="372"/>
      <c r="EYC11" s="372"/>
      <c r="EYD11" s="372"/>
      <c r="EYE11" s="372"/>
      <c r="EYF11" s="372"/>
      <c r="EYG11" s="372"/>
      <c r="EYH11" s="372"/>
      <c r="EYI11" s="372"/>
      <c r="EYJ11" s="372"/>
      <c r="EYK11" s="372"/>
      <c r="EYL11" s="372"/>
      <c r="EYM11" s="372"/>
      <c r="EYN11" s="372"/>
      <c r="EYO11" s="372"/>
      <c r="EYP11" s="372"/>
      <c r="EYQ11" s="372"/>
      <c r="EYR11" s="372"/>
      <c r="EYS11" s="372"/>
      <c r="EYT11" s="372"/>
      <c r="EYU11" s="372"/>
      <c r="EYV11" s="372"/>
      <c r="EYW11" s="372"/>
      <c r="EYX11" s="372"/>
      <c r="EYY11" s="372"/>
      <c r="EYZ11" s="372"/>
      <c r="EZA11" s="372"/>
      <c r="EZB11" s="372"/>
      <c r="EZC11" s="372"/>
      <c r="EZD11" s="372"/>
      <c r="EZE11" s="372"/>
      <c r="EZF11" s="372"/>
      <c r="EZG11" s="372"/>
      <c r="EZH11" s="372"/>
      <c r="EZI11" s="372"/>
      <c r="EZJ11" s="372"/>
      <c r="EZK11" s="372"/>
      <c r="EZL11" s="372"/>
      <c r="EZM11" s="372"/>
      <c r="EZN11" s="372"/>
      <c r="EZO11" s="372"/>
      <c r="EZP11" s="372"/>
      <c r="EZQ11" s="372"/>
      <c r="EZR11" s="372"/>
      <c r="EZS11" s="372"/>
      <c r="EZT11" s="372"/>
      <c r="EZU11" s="372"/>
      <c r="EZV11" s="372"/>
      <c r="EZW11" s="372"/>
      <c r="EZX11" s="372"/>
      <c r="EZY11" s="372"/>
      <c r="EZZ11" s="372"/>
      <c r="FAA11" s="372"/>
      <c r="FAB11" s="372"/>
      <c r="FAC11" s="372"/>
      <c r="FAD11" s="372"/>
      <c r="FAE11" s="372"/>
      <c r="FAF11" s="372"/>
      <c r="FAG11" s="372"/>
      <c r="FAH11" s="372"/>
      <c r="FAI11" s="372"/>
      <c r="FAJ11" s="372"/>
      <c r="FAK11" s="372"/>
      <c r="FAL11" s="372"/>
      <c r="FAM11" s="372"/>
      <c r="FAN11" s="372"/>
      <c r="FAO11" s="372"/>
      <c r="FAP11" s="372"/>
      <c r="FAQ11" s="372"/>
      <c r="FAR11" s="372"/>
      <c r="FAS11" s="372"/>
      <c r="FAT11" s="372"/>
      <c r="FAU11" s="372"/>
      <c r="FAV11" s="372"/>
      <c r="FAW11" s="372"/>
      <c r="FAX11" s="372"/>
      <c r="FAY11" s="372"/>
      <c r="FAZ11" s="372"/>
      <c r="FBA11" s="372"/>
      <c r="FBB11" s="372"/>
      <c r="FBC11" s="372"/>
      <c r="FBD11" s="372"/>
      <c r="FBE11" s="372"/>
      <c r="FBF11" s="372"/>
      <c r="FBG11" s="372"/>
      <c r="FBH11" s="372"/>
      <c r="FBI11" s="372"/>
      <c r="FBJ11" s="372"/>
      <c r="FBK11" s="372"/>
      <c r="FBL11" s="372"/>
      <c r="FBM11" s="372"/>
      <c r="FBN11" s="372"/>
      <c r="FBO11" s="372"/>
      <c r="FBP11" s="372"/>
      <c r="FBQ11" s="372"/>
      <c r="FBR11" s="372"/>
      <c r="FBS11" s="372"/>
      <c r="FBT11" s="372"/>
      <c r="FBU11" s="372"/>
      <c r="FBV11" s="372"/>
      <c r="FBW11" s="372"/>
      <c r="FBX11" s="372"/>
      <c r="FBY11" s="372"/>
      <c r="FBZ11" s="372"/>
      <c r="FCA11" s="372"/>
      <c r="FCB11" s="372"/>
      <c r="FCC11" s="372"/>
      <c r="FCD11" s="372"/>
      <c r="FCE11" s="372"/>
      <c r="FCF11" s="372"/>
      <c r="FCG11" s="372"/>
      <c r="FCH11" s="372"/>
      <c r="FCI11" s="372"/>
      <c r="FCJ11" s="372"/>
      <c r="FCK11" s="372"/>
      <c r="FCL11" s="372"/>
      <c r="FCM11" s="372"/>
      <c r="FCN11" s="372"/>
      <c r="FCO11" s="372"/>
      <c r="FCP11" s="372"/>
      <c r="FCQ11" s="372"/>
      <c r="FCR11" s="372"/>
      <c r="FCS11" s="372"/>
      <c r="FCT11" s="372"/>
      <c r="FCU11" s="372"/>
      <c r="FCV11" s="372"/>
      <c r="FCW11" s="372"/>
      <c r="FCX11" s="372"/>
      <c r="FCY11" s="372"/>
      <c r="FCZ11" s="372"/>
      <c r="FDA11" s="372"/>
      <c r="FDB11" s="372"/>
      <c r="FDC11" s="372"/>
      <c r="FDD11" s="372"/>
      <c r="FDE11" s="372"/>
      <c r="FDF11" s="372"/>
      <c r="FDG11" s="372"/>
      <c r="FDH11" s="372"/>
      <c r="FDI11" s="372"/>
      <c r="FDJ11" s="372"/>
      <c r="FDK11" s="372"/>
      <c r="FDL11" s="372"/>
      <c r="FDM11" s="372"/>
      <c r="FDN11" s="372"/>
      <c r="FDO11" s="372"/>
      <c r="FDP11" s="372"/>
      <c r="FDQ11" s="372"/>
      <c r="FDR11" s="372"/>
      <c r="FDS11" s="372"/>
      <c r="FDT11" s="372"/>
      <c r="FDU11" s="372"/>
      <c r="FDV11" s="372"/>
      <c r="FDW11" s="372"/>
      <c r="FDX11" s="372"/>
      <c r="FDY11" s="372"/>
      <c r="FDZ11" s="372"/>
      <c r="FEA11" s="372"/>
      <c r="FEB11" s="372"/>
      <c r="FEC11" s="372"/>
      <c r="FED11" s="372"/>
      <c r="FEE11" s="372"/>
      <c r="FEF11" s="372"/>
      <c r="FEG11" s="372"/>
      <c r="FEH11" s="372"/>
      <c r="FEI11" s="372"/>
      <c r="FEJ11" s="372"/>
      <c r="FEK11" s="372"/>
      <c r="FEL11" s="372"/>
      <c r="FEM11" s="372"/>
      <c r="FEN11" s="372"/>
      <c r="FEO11" s="372"/>
      <c r="FEP11" s="372"/>
      <c r="FEQ11" s="372"/>
      <c r="FER11" s="372"/>
      <c r="FES11" s="372"/>
      <c r="FET11" s="372"/>
      <c r="FEU11" s="372"/>
      <c r="FEV11" s="372"/>
      <c r="FEW11" s="372"/>
      <c r="FEX11" s="372"/>
      <c r="FEY11" s="372"/>
      <c r="FEZ11" s="372"/>
      <c r="FFA11" s="372"/>
      <c r="FFB11" s="372"/>
      <c r="FFC11" s="372"/>
      <c r="FFD11" s="372"/>
      <c r="FFE11" s="372"/>
      <c r="FFF11" s="372"/>
      <c r="FFG11" s="372"/>
      <c r="FFH11" s="372"/>
      <c r="FFI11" s="372"/>
      <c r="FFJ11" s="372"/>
      <c r="FFK11" s="372"/>
      <c r="FFL11" s="372"/>
      <c r="FFM11" s="372"/>
      <c r="FFN11" s="372"/>
      <c r="FFO11" s="372"/>
      <c r="FFP11" s="372"/>
      <c r="FFQ11" s="372"/>
      <c r="FFR11" s="372"/>
      <c r="FFS11" s="372"/>
      <c r="FFT11" s="372"/>
      <c r="FFU11" s="372"/>
      <c r="FFV11" s="372"/>
      <c r="FFW11" s="372"/>
      <c r="FFX11" s="372"/>
      <c r="FFY11" s="372"/>
      <c r="FFZ11" s="372"/>
      <c r="FGA11" s="372"/>
      <c r="FGB11" s="372"/>
      <c r="FGC11" s="372"/>
      <c r="FGD11" s="372"/>
      <c r="FGE11" s="372"/>
      <c r="FGF11" s="372"/>
      <c r="FGG11" s="372"/>
      <c r="FGH11" s="372"/>
      <c r="FGI11" s="372"/>
      <c r="FGJ11" s="372"/>
      <c r="FGK11" s="372"/>
      <c r="FGL11" s="372"/>
      <c r="FGM11" s="372"/>
      <c r="FGN11" s="372"/>
      <c r="FGO11" s="372"/>
      <c r="FGP11" s="372"/>
      <c r="FGQ11" s="372"/>
      <c r="FGR11" s="372"/>
      <c r="FGS11" s="372"/>
      <c r="FGT11" s="372"/>
      <c r="FGU11" s="372"/>
      <c r="FGV11" s="372"/>
      <c r="FGW11" s="372"/>
      <c r="FGX11" s="372"/>
      <c r="FGY11" s="372"/>
      <c r="FGZ11" s="372"/>
      <c r="FHA11" s="372"/>
      <c r="FHB11" s="372"/>
      <c r="FHC11" s="372"/>
      <c r="FHD11" s="372"/>
      <c r="FHE11" s="372"/>
      <c r="FHF11" s="372"/>
      <c r="FHG11" s="372"/>
      <c r="FHH11" s="372"/>
      <c r="FHI11" s="372"/>
      <c r="FHJ11" s="372"/>
      <c r="FHK11" s="372"/>
      <c r="FHL11" s="372"/>
      <c r="FHM11" s="372"/>
      <c r="FHN11" s="372"/>
      <c r="FHO11" s="372"/>
      <c r="FHP11" s="372"/>
      <c r="FHQ11" s="372"/>
      <c r="FHR11" s="372"/>
      <c r="FHS11" s="372"/>
      <c r="FHT11" s="372"/>
      <c r="FHU11" s="372"/>
      <c r="FHV11" s="372"/>
      <c r="FHW11" s="372"/>
      <c r="FHX11" s="372"/>
      <c r="FHY11" s="372"/>
      <c r="FHZ11" s="372"/>
      <c r="FIA11" s="372"/>
      <c r="FIB11" s="372"/>
      <c r="FIC11" s="372"/>
      <c r="FID11" s="372"/>
      <c r="FIE11" s="372"/>
      <c r="FIF11" s="372"/>
      <c r="FIG11" s="372"/>
      <c r="FIH11" s="372"/>
      <c r="FII11" s="372"/>
      <c r="FIJ11" s="372"/>
      <c r="FIK11" s="372"/>
      <c r="FIL11" s="372"/>
      <c r="FIM11" s="372"/>
      <c r="FIN11" s="372"/>
      <c r="FIO11" s="372"/>
      <c r="FIP11" s="372"/>
      <c r="FIQ11" s="372"/>
      <c r="FIR11" s="372"/>
      <c r="FIS11" s="372"/>
      <c r="FIT11" s="372"/>
      <c r="FIU11" s="372"/>
      <c r="FIV11" s="372"/>
      <c r="FIW11" s="372"/>
      <c r="FIX11" s="372"/>
      <c r="FIY11" s="372"/>
      <c r="FIZ11" s="372"/>
      <c r="FJA11" s="372"/>
      <c r="FJB11" s="372"/>
      <c r="FJC11" s="372"/>
      <c r="FJD11" s="372"/>
      <c r="FJE11" s="372"/>
      <c r="FJF11" s="372"/>
      <c r="FJG11" s="372"/>
      <c r="FJH11" s="372"/>
      <c r="FJI11" s="372"/>
      <c r="FJJ11" s="372"/>
      <c r="FJK11" s="372"/>
      <c r="FJL11" s="372"/>
      <c r="FJM11" s="372"/>
      <c r="FJN11" s="372"/>
      <c r="FJO11" s="372"/>
      <c r="FJP11" s="372"/>
      <c r="FJQ11" s="372"/>
      <c r="FJR11" s="372"/>
      <c r="FJS11" s="372"/>
      <c r="FJT11" s="372"/>
      <c r="FJU11" s="372"/>
      <c r="FJV11" s="372"/>
      <c r="FJW11" s="372"/>
      <c r="FJX11" s="372"/>
      <c r="FJY11" s="372"/>
      <c r="FJZ11" s="372"/>
      <c r="FKA11" s="372"/>
      <c r="FKB11" s="372"/>
      <c r="FKC11" s="372"/>
      <c r="FKD11" s="372"/>
      <c r="FKE11" s="372"/>
      <c r="FKF11" s="372"/>
      <c r="FKG11" s="372"/>
      <c r="FKH11" s="372"/>
      <c r="FKI11" s="372"/>
      <c r="FKJ11" s="372"/>
      <c r="FKK11" s="372"/>
      <c r="FKL11" s="372"/>
      <c r="FKM11" s="372"/>
      <c r="FKN11" s="372"/>
      <c r="FKO11" s="372"/>
      <c r="FKP11" s="372"/>
      <c r="FKQ11" s="372"/>
      <c r="FKR11" s="372"/>
      <c r="FKS11" s="372"/>
      <c r="FKT11" s="372"/>
      <c r="FKU11" s="372"/>
      <c r="FKV11" s="372"/>
      <c r="FKW11" s="372"/>
      <c r="FKX11" s="372"/>
      <c r="FKY11" s="372"/>
      <c r="FKZ11" s="372"/>
      <c r="FLA11" s="372"/>
      <c r="FLB11" s="372"/>
      <c r="FLC11" s="372"/>
      <c r="FLD11" s="372"/>
      <c r="FLE11" s="372"/>
      <c r="FLF11" s="372"/>
      <c r="FLG11" s="372"/>
      <c r="FLH11" s="372"/>
      <c r="FLI11" s="372"/>
      <c r="FLJ11" s="372"/>
      <c r="FLK11" s="372"/>
      <c r="FLL11" s="372"/>
      <c r="FLM11" s="372"/>
      <c r="FLN11" s="372"/>
      <c r="FLO11" s="372"/>
      <c r="FLP11" s="372"/>
      <c r="FLQ11" s="372"/>
      <c r="FLR11" s="372"/>
      <c r="FLS11" s="372"/>
      <c r="FLT11" s="372"/>
      <c r="FLU11" s="372"/>
      <c r="FLV11" s="372"/>
      <c r="FLW11" s="372"/>
      <c r="FLX11" s="372"/>
      <c r="FLY11" s="372"/>
      <c r="FLZ11" s="372"/>
      <c r="FMA11" s="372"/>
      <c r="FMB11" s="372"/>
      <c r="FMC11" s="372"/>
      <c r="FMD11" s="372"/>
      <c r="FME11" s="372"/>
      <c r="FMF11" s="372"/>
      <c r="FMG11" s="372"/>
      <c r="FMH11" s="372"/>
      <c r="FMI11" s="372"/>
      <c r="FMJ11" s="372"/>
      <c r="FMK11" s="372"/>
      <c r="FML11" s="372"/>
      <c r="FMM11" s="372"/>
      <c r="FMN11" s="372"/>
      <c r="FMO11" s="372"/>
      <c r="FMP11" s="372"/>
      <c r="FMQ11" s="372"/>
      <c r="FMR11" s="372"/>
      <c r="FMS11" s="372"/>
      <c r="FMT11" s="372"/>
      <c r="FMU11" s="372"/>
      <c r="FMV11" s="372"/>
      <c r="FMW11" s="372"/>
      <c r="FMX11" s="372"/>
      <c r="FMY11" s="372"/>
      <c r="FMZ11" s="372"/>
      <c r="FNA11" s="372"/>
      <c r="FNB11" s="372"/>
      <c r="FNC11" s="372"/>
      <c r="FND11" s="372"/>
      <c r="FNE11" s="372"/>
      <c r="FNF11" s="372"/>
      <c r="FNG11" s="372"/>
      <c r="FNH11" s="372"/>
      <c r="FNI11" s="372"/>
      <c r="FNJ11" s="372"/>
      <c r="FNK11" s="372"/>
      <c r="FNL11" s="372"/>
      <c r="FNM11" s="372"/>
      <c r="FNN11" s="372"/>
      <c r="FNO11" s="372"/>
      <c r="FNP11" s="372"/>
      <c r="FNQ11" s="372"/>
      <c r="FNR11" s="372"/>
      <c r="FNS11" s="372"/>
      <c r="FNT11" s="372"/>
      <c r="FNU11" s="372"/>
      <c r="FNV11" s="372"/>
      <c r="FNW11" s="372"/>
      <c r="FNX11" s="372"/>
      <c r="FNY11" s="372"/>
      <c r="FNZ11" s="372"/>
      <c r="FOA11" s="372"/>
      <c r="FOB11" s="372"/>
      <c r="FOC11" s="372"/>
      <c r="FOD11" s="372"/>
      <c r="FOE11" s="372"/>
      <c r="FOF11" s="372"/>
      <c r="FOG11" s="372"/>
      <c r="FOH11" s="372"/>
      <c r="FOI11" s="372"/>
      <c r="FOJ11" s="372"/>
      <c r="FOK11" s="372"/>
      <c r="FOL11" s="372"/>
      <c r="FOM11" s="372"/>
      <c r="FON11" s="372"/>
      <c r="FOO11" s="372"/>
      <c r="FOP11" s="372"/>
      <c r="FOQ11" s="372"/>
      <c r="FOR11" s="372"/>
      <c r="FOS11" s="372"/>
      <c r="FOT11" s="372"/>
      <c r="FOU11" s="372"/>
      <c r="FOV11" s="372"/>
      <c r="FOW11" s="372"/>
      <c r="FOX11" s="372"/>
      <c r="FOY11" s="372"/>
      <c r="FOZ11" s="372"/>
      <c r="FPA11" s="372"/>
      <c r="FPB11" s="372"/>
      <c r="FPC11" s="372"/>
      <c r="FPD11" s="372"/>
      <c r="FPE11" s="372"/>
      <c r="FPF11" s="372"/>
      <c r="FPG11" s="372"/>
      <c r="FPH11" s="372"/>
      <c r="FPI11" s="372"/>
      <c r="FPJ11" s="372"/>
      <c r="FPK11" s="372"/>
      <c r="FPL11" s="372"/>
      <c r="FPM11" s="372"/>
      <c r="FPN11" s="372"/>
      <c r="FPO11" s="372"/>
      <c r="FPP11" s="372"/>
      <c r="FPQ11" s="372"/>
      <c r="FPR11" s="372"/>
      <c r="FPS11" s="372"/>
      <c r="FPT11" s="372"/>
      <c r="FPU11" s="372"/>
      <c r="FPV11" s="372"/>
      <c r="FPW11" s="372"/>
      <c r="FPX11" s="372"/>
      <c r="FPY11" s="372"/>
      <c r="FPZ11" s="372"/>
      <c r="FQA11" s="372"/>
      <c r="FQB11" s="372"/>
      <c r="FQC11" s="372"/>
      <c r="FQD11" s="372"/>
      <c r="FQE11" s="372"/>
      <c r="FQF11" s="372"/>
      <c r="FQG11" s="372"/>
      <c r="FQH11" s="372"/>
      <c r="FQI11" s="372"/>
      <c r="FQJ11" s="372"/>
      <c r="FQK11" s="372"/>
      <c r="FQL11" s="372"/>
      <c r="FQM11" s="372"/>
      <c r="FQN11" s="372"/>
      <c r="FQO11" s="372"/>
      <c r="FQP11" s="372"/>
      <c r="FQQ11" s="372"/>
      <c r="FQR11" s="372"/>
      <c r="FQS11" s="372"/>
      <c r="FQT11" s="372"/>
      <c r="FQU11" s="372"/>
      <c r="FQV11" s="372"/>
      <c r="FQW11" s="372"/>
      <c r="FQX11" s="372"/>
      <c r="FQY11" s="372"/>
      <c r="FQZ11" s="372"/>
      <c r="FRA11" s="372"/>
      <c r="FRB11" s="372"/>
      <c r="FRC11" s="372"/>
      <c r="FRD11" s="372"/>
      <c r="FRE11" s="372"/>
      <c r="FRF11" s="372"/>
      <c r="FRG11" s="372"/>
      <c r="FRH11" s="372"/>
      <c r="FRI11" s="372"/>
      <c r="FRJ11" s="372"/>
      <c r="FRK11" s="372"/>
      <c r="FRL11" s="372"/>
      <c r="FRM11" s="372"/>
      <c r="FRN11" s="372"/>
      <c r="FRO11" s="372"/>
      <c r="FRP11" s="372"/>
      <c r="FRQ11" s="372"/>
      <c r="FRR11" s="372"/>
      <c r="FRS11" s="372"/>
      <c r="FRT11" s="372"/>
      <c r="FRU11" s="372"/>
      <c r="FRV11" s="372"/>
      <c r="FRW11" s="372"/>
      <c r="FRX11" s="372"/>
      <c r="FRY11" s="372"/>
      <c r="FRZ11" s="372"/>
      <c r="FSA11" s="372"/>
      <c r="FSB11" s="372"/>
      <c r="FSC11" s="372"/>
      <c r="FSD11" s="372"/>
      <c r="FSE11" s="372"/>
      <c r="FSF11" s="372"/>
      <c r="FSG11" s="372"/>
      <c r="FSH11" s="372"/>
      <c r="FSI11" s="372"/>
      <c r="FSJ11" s="372"/>
      <c r="FSK11" s="372"/>
      <c r="FSL11" s="372"/>
      <c r="FSM11" s="372"/>
      <c r="FSN11" s="372"/>
      <c r="FSO11" s="372"/>
      <c r="FSP11" s="372"/>
      <c r="FSQ11" s="372"/>
      <c r="FSR11" s="372"/>
      <c r="FSS11" s="372"/>
      <c r="FST11" s="372"/>
      <c r="FSU11" s="372"/>
      <c r="FSV11" s="372"/>
      <c r="FSW11" s="372"/>
      <c r="FSX11" s="372"/>
      <c r="FSY11" s="372"/>
      <c r="FSZ11" s="372"/>
      <c r="FTA11" s="372"/>
      <c r="FTB11" s="372"/>
      <c r="FTC11" s="372"/>
      <c r="FTD11" s="372"/>
      <c r="FTE11" s="372"/>
      <c r="FTF11" s="372"/>
      <c r="FTG11" s="372"/>
      <c r="FTH11" s="372"/>
      <c r="FTI11" s="372"/>
      <c r="FTJ11" s="372"/>
      <c r="FTK11" s="372"/>
      <c r="FTL11" s="372"/>
      <c r="FTM11" s="372"/>
      <c r="FTN11" s="372"/>
      <c r="FTO11" s="372"/>
      <c r="FTP11" s="372"/>
      <c r="FTQ11" s="372"/>
      <c r="FTR11" s="372"/>
      <c r="FTS11" s="372"/>
      <c r="FTT11" s="372"/>
      <c r="FTU11" s="372"/>
      <c r="FTV11" s="372"/>
      <c r="FTW11" s="372"/>
      <c r="FTX11" s="372"/>
      <c r="FTY11" s="372"/>
      <c r="FTZ11" s="372"/>
      <c r="FUA11" s="372"/>
      <c r="FUB11" s="372"/>
      <c r="FUC11" s="372"/>
      <c r="FUD11" s="372"/>
      <c r="FUE11" s="372"/>
      <c r="FUF11" s="372"/>
      <c r="FUG11" s="372"/>
      <c r="FUH11" s="372"/>
      <c r="FUI11" s="372"/>
      <c r="FUJ11" s="372"/>
      <c r="FUK11" s="372"/>
      <c r="FUL11" s="372"/>
      <c r="FUM11" s="372"/>
      <c r="FUN11" s="372"/>
      <c r="FUO11" s="372"/>
      <c r="FUP11" s="372"/>
      <c r="FUQ11" s="372"/>
      <c r="FUR11" s="372"/>
      <c r="FUS11" s="372"/>
      <c r="FUT11" s="372"/>
      <c r="FUU11" s="372"/>
      <c r="FUV11" s="372"/>
      <c r="FUW11" s="372"/>
      <c r="FUX11" s="372"/>
      <c r="FUY11" s="372"/>
      <c r="FUZ11" s="372"/>
      <c r="FVA11" s="372"/>
      <c r="FVB11" s="372"/>
      <c r="FVC11" s="372"/>
      <c r="FVD11" s="372"/>
      <c r="FVE11" s="372"/>
      <c r="FVF11" s="372"/>
      <c r="FVG11" s="372"/>
      <c r="FVH11" s="372"/>
      <c r="FVI11" s="372"/>
      <c r="FVJ11" s="372"/>
      <c r="FVK11" s="372"/>
      <c r="FVL11" s="372"/>
      <c r="FVM11" s="372"/>
      <c r="FVN11" s="372"/>
      <c r="FVO11" s="372"/>
      <c r="FVP11" s="372"/>
      <c r="FVQ11" s="372"/>
      <c r="FVR11" s="372"/>
      <c r="FVS11" s="372"/>
      <c r="FVT11" s="372"/>
      <c r="FVU11" s="372"/>
      <c r="FVV11" s="372"/>
      <c r="FVW11" s="372"/>
      <c r="FVX11" s="372"/>
      <c r="FVY11" s="372"/>
      <c r="FVZ11" s="372"/>
      <c r="FWA11" s="372"/>
      <c r="FWB11" s="372"/>
      <c r="FWC11" s="372"/>
      <c r="FWD11" s="372"/>
      <c r="FWE11" s="372"/>
      <c r="FWF11" s="372"/>
      <c r="FWG11" s="372"/>
      <c r="FWH11" s="372"/>
      <c r="FWI11" s="372"/>
      <c r="FWJ11" s="372"/>
      <c r="FWK11" s="372"/>
      <c r="FWL11" s="372"/>
      <c r="FWM11" s="372"/>
      <c r="FWN11" s="372"/>
      <c r="FWO11" s="372"/>
      <c r="FWP11" s="372"/>
      <c r="FWQ11" s="372"/>
      <c r="FWR11" s="372"/>
      <c r="FWS11" s="372"/>
      <c r="FWT11" s="372"/>
      <c r="FWU11" s="372"/>
      <c r="FWV11" s="372"/>
      <c r="FWW11" s="372"/>
      <c r="FWX11" s="372"/>
      <c r="FWY11" s="372"/>
      <c r="FWZ11" s="372"/>
      <c r="FXA11" s="372"/>
      <c r="FXB11" s="372"/>
      <c r="FXC11" s="372"/>
      <c r="FXD11" s="372"/>
      <c r="FXE11" s="372"/>
      <c r="FXF11" s="372"/>
      <c r="FXG11" s="372"/>
      <c r="FXH11" s="372"/>
      <c r="FXI11" s="372"/>
      <c r="FXJ11" s="372"/>
      <c r="FXK11" s="372"/>
      <c r="FXL11" s="372"/>
      <c r="FXM11" s="372"/>
      <c r="FXN11" s="372"/>
      <c r="FXO11" s="372"/>
      <c r="FXP11" s="372"/>
      <c r="FXQ11" s="372"/>
      <c r="FXR11" s="372"/>
      <c r="FXS11" s="372"/>
      <c r="FXT11" s="372"/>
      <c r="FXU11" s="372"/>
      <c r="FXV11" s="372"/>
      <c r="FXW11" s="372"/>
      <c r="FXX11" s="372"/>
      <c r="FXY11" s="372"/>
      <c r="FXZ11" s="372"/>
      <c r="FYA11" s="372"/>
      <c r="FYB11" s="372"/>
      <c r="FYC11" s="372"/>
      <c r="FYD11" s="372"/>
      <c r="FYE11" s="372"/>
      <c r="FYF11" s="372"/>
      <c r="FYG11" s="372"/>
      <c r="FYH11" s="372"/>
      <c r="FYI11" s="372"/>
      <c r="FYJ11" s="372"/>
      <c r="FYK11" s="372"/>
      <c r="FYL11" s="372"/>
      <c r="FYM11" s="372"/>
      <c r="FYN11" s="372"/>
      <c r="FYO11" s="372"/>
      <c r="FYP11" s="372"/>
      <c r="FYQ11" s="372"/>
      <c r="FYR11" s="372"/>
      <c r="FYS11" s="372"/>
      <c r="FYT11" s="372"/>
      <c r="FYU11" s="372"/>
      <c r="FYV11" s="372"/>
      <c r="FYW11" s="372"/>
      <c r="FYX11" s="372"/>
      <c r="FYY11" s="372"/>
      <c r="FYZ11" s="372"/>
      <c r="FZA11" s="372"/>
      <c r="FZB11" s="372"/>
      <c r="FZC11" s="372"/>
      <c r="FZD11" s="372"/>
      <c r="FZE11" s="372"/>
      <c r="FZF11" s="372"/>
      <c r="FZG11" s="372"/>
      <c r="FZH11" s="372"/>
      <c r="FZI11" s="372"/>
      <c r="FZJ11" s="372"/>
      <c r="FZK11" s="372"/>
      <c r="FZL11" s="372"/>
      <c r="FZM11" s="372"/>
      <c r="FZN11" s="372"/>
      <c r="FZO11" s="372"/>
      <c r="FZP11" s="372"/>
      <c r="FZQ11" s="372"/>
      <c r="FZR11" s="372"/>
      <c r="FZS11" s="372"/>
      <c r="FZT11" s="372"/>
      <c r="FZU11" s="372"/>
      <c r="FZV11" s="372"/>
      <c r="FZW11" s="372"/>
      <c r="FZX11" s="372"/>
      <c r="FZY11" s="372"/>
      <c r="FZZ11" s="372"/>
      <c r="GAA11" s="372"/>
      <c r="GAB11" s="372"/>
      <c r="GAC11" s="372"/>
      <c r="GAD11" s="372"/>
      <c r="GAE11" s="372"/>
      <c r="GAF11" s="372"/>
      <c r="GAG11" s="372"/>
      <c r="GAH11" s="372"/>
      <c r="GAI11" s="372"/>
      <c r="GAJ11" s="372"/>
      <c r="GAK11" s="372"/>
      <c r="GAL11" s="372"/>
      <c r="GAM11" s="372"/>
      <c r="GAN11" s="372"/>
      <c r="GAO11" s="372"/>
      <c r="GAP11" s="372"/>
      <c r="GAQ11" s="372"/>
      <c r="GAR11" s="372"/>
      <c r="GAS11" s="372"/>
      <c r="GAT11" s="372"/>
      <c r="GAU11" s="372"/>
      <c r="GAV11" s="372"/>
      <c r="GAW11" s="372"/>
      <c r="GAX11" s="372"/>
      <c r="GAY11" s="372"/>
      <c r="GAZ11" s="372"/>
      <c r="GBA11" s="372"/>
      <c r="GBB11" s="372"/>
      <c r="GBC11" s="372"/>
      <c r="GBD11" s="372"/>
      <c r="GBE11" s="372"/>
      <c r="GBF11" s="372"/>
      <c r="GBG11" s="372"/>
      <c r="GBH11" s="372"/>
      <c r="GBI11" s="372"/>
      <c r="GBJ11" s="372"/>
      <c r="GBK11" s="372"/>
      <c r="GBL11" s="372"/>
      <c r="GBM11" s="372"/>
      <c r="GBN11" s="372"/>
      <c r="GBO11" s="372"/>
      <c r="GBP11" s="372"/>
      <c r="GBQ11" s="372"/>
      <c r="GBR11" s="372"/>
      <c r="GBS11" s="372"/>
      <c r="GBT11" s="372"/>
      <c r="GBU11" s="372"/>
      <c r="GBV11" s="372"/>
      <c r="GBW11" s="372"/>
      <c r="GBX11" s="372"/>
      <c r="GBY11" s="372"/>
      <c r="GBZ11" s="372"/>
      <c r="GCA11" s="372"/>
      <c r="GCB11" s="372"/>
      <c r="GCC11" s="372"/>
      <c r="GCD11" s="372"/>
      <c r="GCE11" s="372"/>
      <c r="GCF11" s="372"/>
      <c r="GCG11" s="372"/>
      <c r="GCH11" s="372"/>
      <c r="GCI11" s="372"/>
      <c r="GCJ11" s="372"/>
      <c r="GCK11" s="372"/>
      <c r="GCL11" s="372"/>
      <c r="GCM11" s="372"/>
      <c r="GCN11" s="372"/>
      <c r="GCO11" s="372"/>
      <c r="GCP11" s="372"/>
      <c r="GCQ11" s="372"/>
      <c r="GCR11" s="372"/>
      <c r="GCS11" s="372"/>
      <c r="GCT11" s="372"/>
      <c r="GCU11" s="372"/>
      <c r="GCV11" s="372"/>
      <c r="GCW11" s="372"/>
      <c r="GCX11" s="372"/>
      <c r="GCY11" s="372"/>
      <c r="GCZ11" s="372"/>
      <c r="GDA11" s="372"/>
      <c r="GDB11" s="372"/>
      <c r="GDC11" s="372"/>
      <c r="GDD11" s="372"/>
      <c r="GDE11" s="372"/>
      <c r="GDF11" s="372"/>
      <c r="GDG11" s="372"/>
      <c r="GDH11" s="372"/>
      <c r="GDI11" s="372"/>
      <c r="GDJ11" s="372"/>
      <c r="GDK11" s="372"/>
      <c r="GDL11" s="372"/>
      <c r="GDM11" s="372"/>
      <c r="GDN11" s="372"/>
      <c r="GDO11" s="372"/>
      <c r="GDP11" s="372"/>
      <c r="GDQ11" s="372"/>
      <c r="GDR11" s="372"/>
      <c r="GDS11" s="372"/>
      <c r="GDT11" s="372"/>
      <c r="GDU11" s="372"/>
      <c r="GDV11" s="372"/>
      <c r="GDW11" s="372"/>
      <c r="GDX11" s="372"/>
      <c r="GDY11" s="372"/>
      <c r="GDZ11" s="372"/>
      <c r="GEA11" s="372"/>
      <c r="GEB11" s="372"/>
      <c r="GEC11" s="372"/>
      <c r="GED11" s="372"/>
      <c r="GEE11" s="372"/>
      <c r="GEF11" s="372"/>
      <c r="GEG11" s="372"/>
      <c r="GEH11" s="372"/>
      <c r="GEI11" s="372"/>
      <c r="GEJ11" s="372"/>
      <c r="GEK11" s="372"/>
      <c r="GEL11" s="372"/>
      <c r="GEM11" s="372"/>
      <c r="GEN11" s="372"/>
      <c r="GEO11" s="372"/>
      <c r="GEP11" s="372"/>
      <c r="GEQ11" s="372"/>
      <c r="GER11" s="372"/>
      <c r="GES11" s="372"/>
      <c r="GET11" s="372"/>
      <c r="GEU11" s="372"/>
      <c r="GEV11" s="372"/>
      <c r="GEW11" s="372"/>
      <c r="GEX11" s="372"/>
      <c r="GEY11" s="372"/>
      <c r="GEZ11" s="372"/>
      <c r="GFA11" s="372"/>
      <c r="GFB11" s="372"/>
      <c r="GFC11" s="372"/>
      <c r="GFD11" s="372"/>
      <c r="GFE11" s="372"/>
      <c r="GFF11" s="372"/>
      <c r="GFG11" s="372"/>
      <c r="GFH11" s="372"/>
      <c r="GFI11" s="372"/>
      <c r="GFJ11" s="372"/>
      <c r="GFK11" s="372"/>
      <c r="GFL11" s="372"/>
      <c r="GFM11" s="372"/>
      <c r="GFN11" s="372"/>
      <c r="GFO11" s="372"/>
      <c r="GFP11" s="372"/>
      <c r="GFQ11" s="372"/>
      <c r="GFR11" s="372"/>
      <c r="GFS11" s="372"/>
      <c r="GFT11" s="372"/>
      <c r="GFU11" s="372"/>
      <c r="GFV11" s="372"/>
      <c r="GFW11" s="372"/>
      <c r="GFX11" s="372"/>
      <c r="GFY11" s="372"/>
      <c r="GFZ11" s="372"/>
      <c r="GGA11" s="372"/>
      <c r="GGB11" s="372"/>
      <c r="GGC11" s="372"/>
      <c r="GGD11" s="372"/>
      <c r="GGE11" s="372"/>
      <c r="GGF11" s="372"/>
      <c r="GGG11" s="372"/>
      <c r="GGH11" s="372"/>
      <c r="GGI11" s="372"/>
      <c r="GGJ11" s="372"/>
      <c r="GGK11" s="372"/>
      <c r="GGL11" s="372"/>
      <c r="GGM11" s="372"/>
      <c r="GGN11" s="372"/>
      <c r="GGO11" s="372"/>
      <c r="GGP11" s="372"/>
      <c r="GGQ11" s="372"/>
      <c r="GGR11" s="372"/>
      <c r="GGS11" s="372"/>
      <c r="GGT11" s="372"/>
      <c r="GGU11" s="372"/>
      <c r="GGV11" s="372"/>
      <c r="GGW11" s="372"/>
      <c r="GGX11" s="372"/>
      <c r="GGY11" s="372"/>
      <c r="GGZ11" s="372"/>
      <c r="GHA11" s="372"/>
      <c r="GHB11" s="372"/>
      <c r="GHC11" s="372"/>
      <c r="GHD11" s="372"/>
      <c r="GHE11" s="372"/>
      <c r="GHF11" s="372"/>
      <c r="GHG11" s="372"/>
      <c r="GHH11" s="372"/>
      <c r="GHI11" s="372"/>
      <c r="GHJ11" s="372"/>
      <c r="GHK11" s="372"/>
      <c r="GHL11" s="372"/>
      <c r="GHM11" s="372"/>
      <c r="GHN11" s="372"/>
      <c r="GHO11" s="372"/>
      <c r="GHP11" s="372"/>
      <c r="GHQ11" s="372"/>
      <c r="GHR11" s="372"/>
      <c r="GHS11" s="372"/>
      <c r="GHT11" s="372"/>
      <c r="GHU11" s="372"/>
      <c r="GHV11" s="372"/>
      <c r="GHW11" s="372"/>
      <c r="GHX11" s="372"/>
      <c r="GHY11" s="372"/>
      <c r="GHZ11" s="372"/>
      <c r="GIA11" s="372"/>
      <c r="GIB11" s="372"/>
      <c r="GIC11" s="372"/>
      <c r="GID11" s="372"/>
      <c r="GIE11" s="372"/>
      <c r="GIF11" s="372"/>
      <c r="GIG11" s="372"/>
      <c r="GIH11" s="372"/>
      <c r="GII11" s="372"/>
      <c r="GIJ11" s="372"/>
      <c r="GIK11" s="372"/>
      <c r="GIL11" s="372"/>
      <c r="GIM11" s="372"/>
      <c r="GIN11" s="372"/>
      <c r="GIO11" s="372"/>
      <c r="GIP11" s="372"/>
      <c r="GIQ11" s="372"/>
      <c r="GIR11" s="372"/>
      <c r="GIS11" s="372"/>
      <c r="GIT11" s="372"/>
      <c r="GIU11" s="372"/>
      <c r="GIV11" s="372"/>
      <c r="GIW11" s="372"/>
      <c r="GIX11" s="372"/>
      <c r="GIY11" s="372"/>
      <c r="GIZ11" s="372"/>
      <c r="GJA11" s="372"/>
      <c r="GJB11" s="372"/>
      <c r="GJC11" s="372"/>
      <c r="GJD11" s="372"/>
      <c r="GJE11" s="372"/>
      <c r="GJF11" s="372"/>
      <c r="GJG11" s="372"/>
      <c r="GJH11" s="372"/>
      <c r="GJI11" s="372"/>
      <c r="GJJ11" s="372"/>
      <c r="GJK11" s="372"/>
      <c r="GJL11" s="372"/>
      <c r="GJM11" s="372"/>
      <c r="GJN11" s="372"/>
      <c r="GJO11" s="372"/>
      <c r="GJP11" s="372"/>
      <c r="GJQ11" s="372"/>
      <c r="GJR11" s="372"/>
      <c r="GJS11" s="372"/>
      <c r="GJT11" s="372"/>
      <c r="GJU11" s="372"/>
      <c r="GJV11" s="372"/>
      <c r="GJW11" s="372"/>
      <c r="GJX11" s="372"/>
      <c r="GJY11" s="372"/>
      <c r="GJZ11" s="372"/>
      <c r="GKA11" s="372"/>
      <c r="GKB11" s="372"/>
      <c r="GKC11" s="372"/>
      <c r="GKD11" s="372"/>
      <c r="GKE11" s="372"/>
      <c r="GKF11" s="372"/>
      <c r="GKG11" s="372"/>
      <c r="GKH11" s="372"/>
      <c r="GKI11" s="372"/>
      <c r="GKJ11" s="372"/>
      <c r="GKK11" s="372"/>
      <c r="GKL11" s="372"/>
      <c r="GKM11" s="372"/>
      <c r="GKN11" s="372"/>
      <c r="GKO11" s="372"/>
      <c r="GKP11" s="372"/>
      <c r="GKQ11" s="372"/>
      <c r="GKR11" s="372"/>
      <c r="GKS11" s="372"/>
      <c r="GKT11" s="372"/>
      <c r="GKU11" s="372"/>
      <c r="GKV11" s="372"/>
      <c r="GKW11" s="372"/>
      <c r="GKX11" s="372"/>
      <c r="GKY11" s="372"/>
      <c r="GKZ11" s="372"/>
      <c r="GLA11" s="372"/>
      <c r="GLB11" s="372"/>
      <c r="GLC11" s="372"/>
      <c r="GLD11" s="372"/>
      <c r="GLE11" s="372"/>
      <c r="GLF11" s="372"/>
      <c r="GLG11" s="372"/>
      <c r="GLH11" s="372"/>
      <c r="GLI11" s="372"/>
      <c r="GLJ11" s="372"/>
      <c r="GLK11" s="372"/>
      <c r="GLL11" s="372"/>
      <c r="GLM11" s="372"/>
      <c r="GLN11" s="372"/>
      <c r="GLO11" s="372"/>
      <c r="GLP11" s="372"/>
      <c r="GLQ11" s="372"/>
      <c r="GLR11" s="372"/>
      <c r="GLS11" s="372"/>
      <c r="GLT11" s="372"/>
      <c r="GLU11" s="372"/>
      <c r="GLV11" s="372"/>
      <c r="GLW11" s="372"/>
      <c r="GLX11" s="372"/>
      <c r="GLY11" s="372"/>
      <c r="GLZ11" s="372"/>
      <c r="GMA11" s="372"/>
      <c r="GMB11" s="372"/>
      <c r="GMC11" s="372"/>
      <c r="GMD11" s="372"/>
      <c r="GME11" s="372"/>
      <c r="GMF11" s="372"/>
      <c r="GMG11" s="372"/>
      <c r="GMH11" s="372"/>
      <c r="GMI11" s="372"/>
      <c r="GMJ11" s="372"/>
      <c r="GMK11" s="372"/>
      <c r="GML11" s="372"/>
      <c r="GMM11" s="372"/>
      <c r="GMN11" s="372"/>
      <c r="GMO11" s="372"/>
      <c r="GMP11" s="372"/>
      <c r="GMQ11" s="372"/>
      <c r="GMR11" s="372"/>
      <c r="GMS11" s="372"/>
      <c r="GMT11" s="372"/>
      <c r="GMU11" s="372"/>
      <c r="GMV11" s="372"/>
      <c r="GMW11" s="372"/>
      <c r="GMX11" s="372"/>
      <c r="GMY11" s="372"/>
      <c r="GMZ11" s="372"/>
      <c r="GNA11" s="372"/>
      <c r="GNB11" s="372"/>
      <c r="GNC11" s="372"/>
      <c r="GND11" s="372"/>
      <c r="GNE11" s="372"/>
      <c r="GNF11" s="372"/>
      <c r="GNG11" s="372"/>
      <c r="GNH11" s="372"/>
      <c r="GNI11" s="372"/>
      <c r="GNJ11" s="372"/>
      <c r="GNK11" s="372"/>
      <c r="GNL11" s="372"/>
      <c r="GNM11" s="372"/>
      <c r="GNN11" s="372"/>
      <c r="GNO11" s="372"/>
      <c r="GNP11" s="372"/>
      <c r="GNQ11" s="372"/>
      <c r="GNR11" s="372"/>
      <c r="GNS11" s="372"/>
      <c r="GNT11" s="372"/>
      <c r="GNU11" s="372"/>
      <c r="GNV11" s="372"/>
      <c r="GNW11" s="372"/>
      <c r="GNX11" s="372"/>
      <c r="GNY11" s="372"/>
      <c r="GNZ11" s="372"/>
      <c r="GOA11" s="372"/>
      <c r="GOB11" s="372"/>
      <c r="GOC11" s="372"/>
      <c r="GOD11" s="372"/>
      <c r="GOE11" s="372"/>
      <c r="GOF11" s="372"/>
      <c r="GOG11" s="372"/>
      <c r="GOH11" s="372"/>
      <c r="GOI11" s="372"/>
      <c r="GOJ11" s="372"/>
      <c r="GOK11" s="372"/>
      <c r="GOL11" s="372"/>
      <c r="GOM11" s="372"/>
      <c r="GON11" s="372"/>
      <c r="GOO11" s="372"/>
      <c r="GOP11" s="372"/>
      <c r="GOQ11" s="372"/>
      <c r="GOR11" s="372"/>
      <c r="GOS11" s="372"/>
      <c r="GOT11" s="372"/>
      <c r="GOU11" s="372"/>
      <c r="GOV11" s="372"/>
      <c r="GOW11" s="372"/>
      <c r="GOX11" s="372"/>
      <c r="GOY11" s="372"/>
      <c r="GOZ11" s="372"/>
      <c r="GPA11" s="372"/>
      <c r="GPB11" s="372"/>
      <c r="GPC11" s="372"/>
      <c r="GPD11" s="372"/>
      <c r="GPE11" s="372"/>
      <c r="GPF11" s="372"/>
      <c r="GPG11" s="372"/>
      <c r="GPH11" s="372"/>
      <c r="GPI11" s="372"/>
      <c r="GPJ11" s="372"/>
      <c r="GPK11" s="372"/>
      <c r="GPL11" s="372"/>
      <c r="GPM11" s="372"/>
      <c r="GPN11" s="372"/>
      <c r="GPO11" s="372"/>
      <c r="GPP11" s="372"/>
      <c r="GPQ11" s="372"/>
      <c r="GPR11" s="372"/>
      <c r="GPS11" s="372"/>
      <c r="GPT11" s="372"/>
      <c r="GPU11" s="372"/>
      <c r="GPV11" s="372"/>
      <c r="GPW11" s="372"/>
      <c r="GPX11" s="372"/>
      <c r="GPY11" s="372"/>
      <c r="GPZ11" s="372"/>
      <c r="GQA11" s="372"/>
      <c r="GQB11" s="372"/>
      <c r="GQC11" s="372"/>
      <c r="GQD11" s="372"/>
      <c r="GQE11" s="372"/>
      <c r="GQF11" s="372"/>
      <c r="GQG11" s="372"/>
      <c r="GQH11" s="372"/>
      <c r="GQI11" s="372"/>
      <c r="GQJ11" s="372"/>
      <c r="GQK11" s="372"/>
      <c r="GQL11" s="372"/>
      <c r="GQM11" s="372"/>
      <c r="GQN11" s="372"/>
      <c r="GQO11" s="372"/>
      <c r="GQP11" s="372"/>
      <c r="GQQ11" s="372"/>
      <c r="GQR11" s="372"/>
      <c r="GQS11" s="372"/>
      <c r="GQT11" s="372"/>
      <c r="GQU11" s="372"/>
      <c r="GQV11" s="372"/>
      <c r="GQW11" s="372"/>
      <c r="GQX11" s="372"/>
      <c r="GQY11" s="372"/>
      <c r="GQZ11" s="372"/>
      <c r="GRA11" s="372"/>
      <c r="GRB11" s="372"/>
      <c r="GRC11" s="372"/>
      <c r="GRD11" s="372"/>
      <c r="GRE11" s="372"/>
      <c r="GRF11" s="372"/>
      <c r="GRG11" s="372"/>
      <c r="GRH11" s="372"/>
      <c r="GRI11" s="372"/>
      <c r="GRJ11" s="372"/>
      <c r="GRK11" s="372"/>
      <c r="GRL11" s="372"/>
      <c r="GRM11" s="372"/>
      <c r="GRN11" s="372"/>
      <c r="GRO11" s="372"/>
      <c r="GRP11" s="372"/>
      <c r="GRQ11" s="372"/>
      <c r="GRR11" s="372"/>
      <c r="GRS11" s="372"/>
      <c r="GRT11" s="372"/>
      <c r="GRU11" s="372"/>
      <c r="GRV11" s="372"/>
      <c r="GRW11" s="372"/>
      <c r="GRX11" s="372"/>
      <c r="GRY11" s="372"/>
      <c r="GRZ11" s="372"/>
      <c r="GSA11" s="372"/>
      <c r="GSB11" s="372"/>
      <c r="GSC11" s="372"/>
      <c r="GSD11" s="372"/>
      <c r="GSE11" s="372"/>
      <c r="GSF11" s="372"/>
      <c r="GSG11" s="372"/>
      <c r="GSH11" s="372"/>
      <c r="GSI11" s="372"/>
      <c r="GSJ11" s="372"/>
      <c r="GSK11" s="372"/>
      <c r="GSL11" s="372"/>
      <c r="GSM11" s="372"/>
      <c r="GSN11" s="372"/>
      <c r="GSO11" s="372"/>
      <c r="GSP11" s="372"/>
      <c r="GSQ11" s="372"/>
      <c r="GSR11" s="372"/>
      <c r="GSS11" s="372"/>
      <c r="GST11" s="372"/>
      <c r="GSU11" s="372"/>
      <c r="GSV11" s="372"/>
      <c r="GSW11" s="372"/>
      <c r="GSX11" s="372"/>
      <c r="GSY11" s="372"/>
      <c r="GSZ11" s="372"/>
      <c r="GTA11" s="372"/>
      <c r="GTB11" s="372"/>
      <c r="GTC11" s="372"/>
      <c r="GTD11" s="372"/>
      <c r="GTE11" s="372"/>
      <c r="GTF11" s="372"/>
      <c r="GTG11" s="372"/>
      <c r="GTH11" s="372"/>
      <c r="GTI11" s="372"/>
      <c r="GTJ11" s="372"/>
      <c r="GTK11" s="372"/>
      <c r="GTL11" s="372"/>
      <c r="GTM11" s="372"/>
      <c r="GTN11" s="372"/>
      <c r="GTO11" s="372"/>
      <c r="GTP11" s="372"/>
      <c r="GTQ11" s="372"/>
      <c r="GTR11" s="372"/>
      <c r="GTS11" s="372"/>
      <c r="GTT11" s="372"/>
      <c r="GTU11" s="372"/>
      <c r="GTV11" s="372"/>
      <c r="GTW11" s="372"/>
      <c r="GTX11" s="372"/>
      <c r="GTY11" s="372"/>
      <c r="GTZ11" s="372"/>
      <c r="GUA11" s="372"/>
      <c r="GUB11" s="372"/>
      <c r="GUC11" s="372"/>
      <c r="GUD11" s="372"/>
      <c r="GUE11" s="372"/>
      <c r="GUF11" s="372"/>
      <c r="GUG11" s="372"/>
      <c r="GUH11" s="372"/>
      <c r="GUI11" s="372"/>
      <c r="GUJ11" s="372"/>
      <c r="GUK11" s="372"/>
      <c r="GUL11" s="372"/>
      <c r="GUM11" s="372"/>
      <c r="GUN11" s="372"/>
      <c r="GUO11" s="372"/>
      <c r="GUP11" s="372"/>
      <c r="GUQ11" s="372"/>
      <c r="GUR11" s="372"/>
      <c r="GUS11" s="372"/>
      <c r="GUT11" s="372"/>
      <c r="GUU11" s="372"/>
      <c r="GUV11" s="372"/>
      <c r="GUW11" s="372"/>
      <c r="GUX11" s="372"/>
      <c r="GUY11" s="372"/>
      <c r="GUZ11" s="372"/>
      <c r="GVA11" s="372"/>
      <c r="GVB11" s="372"/>
      <c r="GVC11" s="372"/>
      <c r="GVD11" s="372"/>
      <c r="GVE11" s="372"/>
      <c r="GVF11" s="372"/>
      <c r="GVG11" s="372"/>
      <c r="GVH11" s="372"/>
      <c r="GVI11" s="372"/>
      <c r="GVJ11" s="372"/>
      <c r="GVK11" s="372"/>
      <c r="GVL11" s="372"/>
      <c r="GVM11" s="372"/>
      <c r="GVN11" s="372"/>
      <c r="GVO11" s="372"/>
      <c r="GVP11" s="372"/>
      <c r="GVQ11" s="372"/>
      <c r="GVR11" s="372"/>
      <c r="GVS11" s="372"/>
      <c r="GVT11" s="372"/>
      <c r="GVU11" s="372"/>
      <c r="GVV11" s="372"/>
      <c r="GVW11" s="372"/>
      <c r="GVX11" s="372"/>
      <c r="GVY11" s="372"/>
      <c r="GVZ11" s="372"/>
      <c r="GWA11" s="372"/>
      <c r="GWB11" s="372"/>
      <c r="GWC11" s="372"/>
      <c r="GWD11" s="372"/>
      <c r="GWE11" s="372"/>
      <c r="GWF11" s="372"/>
      <c r="GWG11" s="372"/>
      <c r="GWH11" s="372"/>
      <c r="GWI11" s="372"/>
      <c r="GWJ11" s="372"/>
      <c r="GWK11" s="372"/>
      <c r="GWL11" s="372"/>
      <c r="GWM11" s="372"/>
      <c r="GWN11" s="372"/>
      <c r="GWO11" s="372"/>
      <c r="GWP11" s="372"/>
      <c r="GWQ11" s="372"/>
      <c r="GWR11" s="372"/>
      <c r="GWS11" s="372"/>
      <c r="GWT11" s="372"/>
      <c r="GWU11" s="372"/>
      <c r="GWV11" s="372"/>
      <c r="GWW11" s="372"/>
      <c r="GWX11" s="372"/>
      <c r="GWY11" s="372"/>
      <c r="GWZ11" s="372"/>
      <c r="GXA11" s="372"/>
      <c r="GXB11" s="372"/>
      <c r="GXC11" s="372"/>
      <c r="GXD11" s="372"/>
      <c r="GXE11" s="372"/>
      <c r="GXF11" s="372"/>
      <c r="GXG11" s="372"/>
      <c r="GXH11" s="372"/>
      <c r="GXI11" s="372"/>
      <c r="GXJ11" s="372"/>
      <c r="GXK11" s="372"/>
      <c r="GXL11" s="372"/>
      <c r="GXM11" s="372"/>
      <c r="GXN11" s="372"/>
      <c r="GXO11" s="372"/>
      <c r="GXP11" s="372"/>
      <c r="GXQ11" s="372"/>
      <c r="GXR11" s="372"/>
      <c r="GXS11" s="372"/>
      <c r="GXT11" s="372"/>
      <c r="GXU11" s="372"/>
      <c r="GXV11" s="372"/>
      <c r="GXW11" s="372"/>
      <c r="GXX11" s="372"/>
      <c r="GXY11" s="372"/>
      <c r="GXZ11" s="372"/>
      <c r="GYA11" s="372"/>
      <c r="GYB11" s="372"/>
      <c r="GYC11" s="372"/>
      <c r="GYD11" s="372"/>
      <c r="GYE11" s="372"/>
      <c r="GYF11" s="372"/>
      <c r="GYG11" s="372"/>
      <c r="GYH11" s="372"/>
      <c r="GYI11" s="372"/>
      <c r="GYJ11" s="372"/>
      <c r="GYK11" s="372"/>
      <c r="GYL11" s="372"/>
      <c r="GYM11" s="372"/>
      <c r="GYN11" s="372"/>
      <c r="GYO11" s="372"/>
      <c r="GYP11" s="372"/>
      <c r="GYQ11" s="372"/>
      <c r="GYR11" s="372"/>
      <c r="GYS11" s="372"/>
      <c r="GYT11" s="372"/>
      <c r="GYU11" s="372"/>
      <c r="GYV11" s="372"/>
      <c r="GYW11" s="372"/>
      <c r="GYX11" s="372"/>
      <c r="GYY11" s="372"/>
      <c r="GYZ11" s="372"/>
      <c r="GZA11" s="372"/>
      <c r="GZB11" s="372"/>
      <c r="GZC11" s="372"/>
      <c r="GZD11" s="372"/>
      <c r="GZE11" s="372"/>
      <c r="GZF11" s="372"/>
      <c r="GZG11" s="372"/>
      <c r="GZH11" s="372"/>
      <c r="GZI11" s="372"/>
      <c r="GZJ11" s="372"/>
      <c r="GZK11" s="372"/>
      <c r="GZL11" s="372"/>
      <c r="GZM11" s="372"/>
      <c r="GZN11" s="372"/>
      <c r="GZO11" s="372"/>
      <c r="GZP11" s="372"/>
      <c r="GZQ11" s="372"/>
      <c r="GZR11" s="372"/>
      <c r="GZS11" s="372"/>
      <c r="GZT11" s="372"/>
      <c r="GZU11" s="372"/>
      <c r="GZV11" s="372"/>
      <c r="GZW11" s="372"/>
      <c r="GZX11" s="372"/>
      <c r="GZY11" s="372"/>
      <c r="GZZ11" s="372"/>
      <c r="HAA11" s="372"/>
      <c r="HAB11" s="372"/>
      <c r="HAC11" s="372"/>
      <c r="HAD11" s="372"/>
      <c r="HAE11" s="372"/>
      <c r="HAF11" s="372"/>
      <c r="HAG11" s="372"/>
      <c r="HAH11" s="372"/>
      <c r="HAI11" s="372"/>
      <c r="HAJ11" s="372"/>
      <c r="HAK11" s="372"/>
      <c r="HAL11" s="372"/>
      <c r="HAM11" s="372"/>
      <c r="HAN11" s="372"/>
      <c r="HAO11" s="372"/>
      <c r="HAP11" s="372"/>
      <c r="HAQ11" s="372"/>
      <c r="HAR11" s="372"/>
      <c r="HAS11" s="372"/>
      <c r="HAT11" s="372"/>
      <c r="HAU11" s="372"/>
      <c r="HAV11" s="372"/>
      <c r="HAW11" s="372"/>
      <c r="HAX11" s="372"/>
      <c r="HAY11" s="372"/>
      <c r="HAZ11" s="372"/>
      <c r="HBA11" s="372"/>
      <c r="HBB11" s="372"/>
      <c r="HBC11" s="372"/>
      <c r="HBD11" s="372"/>
      <c r="HBE11" s="372"/>
      <c r="HBF11" s="372"/>
      <c r="HBG11" s="372"/>
      <c r="HBH11" s="372"/>
      <c r="HBI11" s="372"/>
      <c r="HBJ11" s="372"/>
      <c r="HBK11" s="372"/>
      <c r="HBL11" s="372"/>
      <c r="HBM11" s="372"/>
      <c r="HBN11" s="372"/>
      <c r="HBO11" s="372"/>
      <c r="HBP11" s="372"/>
      <c r="HBQ11" s="372"/>
      <c r="HBR11" s="372"/>
      <c r="HBS11" s="372"/>
      <c r="HBT11" s="372"/>
      <c r="HBU11" s="372"/>
      <c r="HBV11" s="372"/>
      <c r="HBW11" s="372"/>
      <c r="HBX11" s="372"/>
      <c r="HBY11" s="372"/>
      <c r="HBZ11" s="372"/>
      <c r="HCA11" s="372"/>
      <c r="HCB11" s="372"/>
      <c r="HCC11" s="372"/>
      <c r="HCD11" s="372"/>
      <c r="HCE11" s="372"/>
      <c r="HCF11" s="372"/>
      <c r="HCG11" s="372"/>
      <c r="HCH11" s="372"/>
      <c r="HCI11" s="372"/>
      <c r="HCJ11" s="372"/>
      <c r="HCK11" s="372"/>
      <c r="HCL11" s="372"/>
      <c r="HCM11" s="372"/>
      <c r="HCN11" s="372"/>
      <c r="HCO11" s="372"/>
      <c r="HCP11" s="372"/>
      <c r="HCQ11" s="372"/>
      <c r="HCR11" s="372"/>
      <c r="HCS11" s="372"/>
      <c r="HCT11" s="372"/>
      <c r="HCU11" s="372"/>
      <c r="HCV11" s="372"/>
      <c r="HCW11" s="372"/>
      <c r="HCX11" s="372"/>
      <c r="HCY11" s="372"/>
      <c r="HCZ11" s="372"/>
      <c r="HDA11" s="372"/>
      <c r="HDB11" s="372"/>
      <c r="HDC11" s="372"/>
      <c r="HDD11" s="372"/>
      <c r="HDE11" s="372"/>
      <c r="HDF11" s="372"/>
      <c r="HDG11" s="372"/>
      <c r="HDH11" s="372"/>
      <c r="HDI11" s="372"/>
      <c r="HDJ11" s="372"/>
      <c r="HDK11" s="372"/>
      <c r="HDL11" s="372"/>
      <c r="HDM11" s="372"/>
      <c r="HDN11" s="372"/>
      <c r="HDO11" s="372"/>
      <c r="HDP11" s="372"/>
      <c r="HDQ11" s="372"/>
      <c r="HDR11" s="372"/>
      <c r="HDS11" s="372"/>
      <c r="HDT11" s="372"/>
      <c r="HDU11" s="372"/>
      <c r="HDV11" s="372"/>
      <c r="HDW11" s="372"/>
      <c r="HDX11" s="372"/>
      <c r="HDY11" s="372"/>
      <c r="HDZ11" s="372"/>
      <c r="HEA11" s="372"/>
      <c r="HEB11" s="372"/>
      <c r="HEC11" s="372"/>
      <c r="HED11" s="372"/>
      <c r="HEE11" s="372"/>
      <c r="HEF11" s="372"/>
      <c r="HEG11" s="372"/>
      <c r="HEH11" s="372"/>
      <c r="HEI11" s="372"/>
      <c r="HEJ11" s="372"/>
      <c r="HEK11" s="372"/>
      <c r="HEL11" s="372"/>
      <c r="HEM11" s="372"/>
      <c r="HEN11" s="372"/>
      <c r="HEO11" s="372"/>
      <c r="HEP11" s="372"/>
      <c r="HEQ11" s="372"/>
      <c r="HER11" s="372"/>
      <c r="HES11" s="372"/>
      <c r="HET11" s="372"/>
      <c r="HEU11" s="372"/>
      <c r="HEV11" s="372"/>
      <c r="HEW11" s="372"/>
      <c r="HEX11" s="372"/>
      <c r="HEY11" s="372"/>
      <c r="HEZ11" s="372"/>
      <c r="HFA11" s="372"/>
      <c r="HFB11" s="372"/>
      <c r="HFC11" s="372"/>
      <c r="HFD11" s="372"/>
      <c r="HFE11" s="372"/>
      <c r="HFF11" s="372"/>
      <c r="HFG11" s="372"/>
      <c r="HFH11" s="372"/>
      <c r="HFI11" s="372"/>
      <c r="HFJ11" s="372"/>
      <c r="HFK11" s="372"/>
      <c r="HFL11" s="372"/>
      <c r="HFM11" s="372"/>
      <c r="HFN11" s="372"/>
      <c r="HFO11" s="372"/>
      <c r="HFP11" s="372"/>
      <c r="HFQ11" s="372"/>
      <c r="HFR11" s="372"/>
      <c r="HFS11" s="372"/>
      <c r="HFT11" s="372"/>
      <c r="HFU11" s="372"/>
      <c r="HFV11" s="372"/>
      <c r="HFW11" s="372"/>
      <c r="HFX11" s="372"/>
      <c r="HFY11" s="372"/>
      <c r="HFZ11" s="372"/>
      <c r="HGA11" s="372"/>
      <c r="HGB11" s="372"/>
      <c r="HGC11" s="372"/>
      <c r="HGD11" s="372"/>
      <c r="HGE11" s="372"/>
      <c r="HGF11" s="372"/>
      <c r="HGG11" s="372"/>
      <c r="HGH11" s="372"/>
      <c r="HGI11" s="372"/>
      <c r="HGJ11" s="372"/>
      <c r="HGK11" s="372"/>
      <c r="HGL11" s="372"/>
      <c r="HGM11" s="372"/>
      <c r="HGN11" s="372"/>
      <c r="HGO11" s="372"/>
      <c r="HGP11" s="372"/>
      <c r="HGQ11" s="372"/>
      <c r="HGR11" s="372"/>
      <c r="HGS11" s="372"/>
      <c r="HGT11" s="372"/>
      <c r="HGU11" s="372"/>
      <c r="HGV11" s="372"/>
      <c r="HGW11" s="372"/>
      <c r="HGX11" s="372"/>
      <c r="HGY11" s="372"/>
      <c r="HGZ11" s="372"/>
      <c r="HHA11" s="372"/>
      <c r="HHB11" s="372"/>
      <c r="HHC11" s="372"/>
      <c r="HHD11" s="372"/>
      <c r="HHE11" s="372"/>
      <c r="HHF11" s="372"/>
      <c r="HHG11" s="372"/>
      <c r="HHH11" s="372"/>
      <c r="HHI11" s="372"/>
      <c r="HHJ11" s="372"/>
      <c r="HHK11" s="372"/>
      <c r="HHL11" s="372"/>
      <c r="HHM11" s="372"/>
      <c r="HHN11" s="372"/>
      <c r="HHO11" s="372"/>
      <c r="HHP11" s="372"/>
      <c r="HHQ11" s="372"/>
      <c r="HHR11" s="372"/>
      <c r="HHS11" s="372"/>
      <c r="HHT11" s="372"/>
      <c r="HHU11" s="372"/>
      <c r="HHV11" s="372"/>
      <c r="HHW11" s="372"/>
      <c r="HHX11" s="372"/>
      <c r="HHY11" s="372"/>
      <c r="HHZ11" s="372"/>
      <c r="HIA11" s="372"/>
      <c r="HIB11" s="372"/>
      <c r="HIC11" s="372"/>
      <c r="HID11" s="372"/>
      <c r="HIE11" s="372"/>
      <c r="HIF11" s="372"/>
      <c r="HIG11" s="372"/>
      <c r="HIH11" s="372"/>
      <c r="HII11" s="372"/>
      <c r="HIJ11" s="372"/>
      <c r="HIK11" s="372"/>
      <c r="HIL11" s="372"/>
      <c r="HIM11" s="372"/>
      <c r="HIN11" s="372"/>
      <c r="HIO11" s="372"/>
      <c r="HIP11" s="372"/>
      <c r="HIQ11" s="372"/>
      <c r="HIR11" s="372"/>
      <c r="HIS11" s="372"/>
      <c r="HIT11" s="372"/>
      <c r="HIU11" s="372"/>
      <c r="HIV11" s="372"/>
      <c r="HIW11" s="372"/>
      <c r="HIX11" s="372"/>
      <c r="HIY11" s="372"/>
      <c r="HIZ11" s="372"/>
      <c r="HJA11" s="372"/>
      <c r="HJB11" s="372"/>
      <c r="HJC11" s="372"/>
      <c r="HJD11" s="372"/>
      <c r="HJE11" s="372"/>
      <c r="HJF11" s="372"/>
      <c r="HJG11" s="372"/>
      <c r="HJH11" s="372"/>
      <c r="HJI11" s="372"/>
      <c r="HJJ11" s="372"/>
      <c r="HJK11" s="372"/>
      <c r="HJL11" s="372"/>
      <c r="HJM11" s="372"/>
      <c r="HJN11" s="372"/>
      <c r="HJO11" s="372"/>
      <c r="HJP11" s="372"/>
      <c r="HJQ11" s="372"/>
      <c r="HJR11" s="372"/>
      <c r="HJS11" s="372"/>
      <c r="HJT11" s="372"/>
      <c r="HJU11" s="372"/>
      <c r="HJV11" s="372"/>
      <c r="HJW11" s="372"/>
      <c r="HJX11" s="372"/>
      <c r="HJY11" s="372"/>
      <c r="HJZ11" s="372"/>
      <c r="HKA11" s="372"/>
      <c r="HKB11" s="372"/>
      <c r="HKC11" s="372"/>
      <c r="HKD11" s="372"/>
      <c r="HKE11" s="372"/>
      <c r="HKF11" s="372"/>
      <c r="HKG11" s="372"/>
      <c r="HKH11" s="372"/>
      <c r="HKI11" s="372"/>
      <c r="HKJ11" s="372"/>
      <c r="HKK11" s="372"/>
      <c r="HKL11" s="372"/>
      <c r="HKM11" s="372"/>
      <c r="HKN11" s="372"/>
      <c r="HKO11" s="372"/>
      <c r="HKP11" s="372"/>
      <c r="HKQ11" s="372"/>
      <c r="HKR11" s="372"/>
      <c r="HKS11" s="372"/>
      <c r="HKT11" s="372"/>
      <c r="HKU11" s="372"/>
      <c r="HKV11" s="372"/>
      <c r="HKW11" s="372"/>
      <c r="HKX11" s="372"/>
      <c r="HKY11" s="372"/>
      <c r="HKZ11" s="372"/>
      <c r="HLA11" s="372"/>
      <c r="HLB11" s="372"/>
      <c r="HLC11" s="372"/>
      <c r="HLD11" s="372"/>
      <c r="HLE11" s="372"/>
      <c r="HLF11" s="372"/>
      <c r="HLG11" s="372"/>
      <c r="HLH11" s="372"/>
      <c r="HLI11" s="372"/>
      <c r="HLJ11" s="372"/>
      <c r="HLK11" s="372"/>
      <c r="HLL11" s="372"/>
      <c r="HLM11" s="372"/>
      <c r="HLN11" s="372"/>
      <c r="HLO11" s="372"/>
      <c r="HLP11" s="372"/>
      <c r="HLQ11" s="372"/>
      <c r="HLR11" s="372"/>
      <c r="HLS11" s="372"/>
      <c r="HLT11" s="372"/>
      <c r="HLU11" s="372"/>
      <c r="HLV11" s="372"/>
      <c r="HLW11" s="372"/>
      <c r="HLX11" s="372"/>
      <c r="HLY11" s="372"/>
      <c r="HLZ11" s="372"/>
      <c r="HMA11" s="372"/>
      <c r="HMB11" s="372"/>
      <c r="HMC11" s="372"/>
      <c r="HMD11" s="372"/>
      <c r="HME11" s="372"/>
      <c r="HMF11" s="372"/>
      <c r="HMG11" s="372"/>
      <c r="HMH11" s="372"/>
      <c r="HMI11" s="372"/>
      <c r="HMJ11" s="372"/>
      <c r="HMK11" s="372"/>
      <c r="HML11" s="372"/>
      <c r="HMM11" s="372"/>
      <c r="HMN11" s="372"/>
      <c r="HMO11" s="372"/>
      <c r="HMP11" s="372"/>
      <c r="HMQ11" s="372"/>
      <c r="HMR11" s="372"/>
      <c r="HMS11" s="372"/>
      <c r="HMT11" s="372"/>
      <c r="HMU11" s="372"/>
      <c r="HMV11" s="372"/>
      <c r="HMW11" s="372"/>
      <c r="HMX11" s="372"/>
      <c r="HMY11" s="372"/>
      <c r="HMZ11" s="372"/>
      <c r="HNA11" s="372"/>
      <c r="HNB11" s="372"/>
      <c r="HNC11" s="372"/>
      <c r="HND11" s="372"/>
      <c r="HNE11" s="372"/>
      <c r="HNF11" s="372"/>
      <c r="HNG11" s="372"/>
      <c r="HNH11" s="372"/>
      <c r="HNI11" s="372"/>
      <c r="HNJ11" s="372"/>
      <c r="HNK11" s="372"/>
      <c r="HNL11" s="372"/>
      <c r="HNM11" s="372"/>
      <c r="HNN11" s="372"/>
      <c r="HNO11" s="372"/>
      <c r="HNP11" s="372"/>
      <c r="HNQ11" s="372"/>
      <c r="HNR11" s="372"/>
      <c r="HNS11" s="372"/>
      <c r="HNT11" s="372"/>
      <c r="HNU11" s="372"/>
      <c r="HNV11" s="372"/>
      <c r="HNW11" s="372"/>
      <c r="HNX11" s="372"/>
      <c r="HNY11" s="372"/>
      <c r="HNZ11" s="372"/>
      <c r="HOA11" s="372"/>
      <c r="HOB11" s="372"/>
      <c r="HOC11" s="372"/>
      <c r="HOD11" s="372"/>
      <c r="HOE11" s="372"/>
      <c r="HOF11" s="372"/>
      <c r="HOG11" s="372"/>
      <c r="HOH11" s="372"/>
      <c r="HOI11" s="372"/>
      <c r="HOJ11" s="372"/>
      <c r="HOK11" s="372"/>
      <c r="HOL11" s="372"/>
      <c r="HOM11" s="372"/>
      <c r="HON11" s="372"/>
      <c r="HOO11" s="372"/>
      <c r="HOP11" s="372"/>
      <c r="HOQ11" s="372"/>
      <c r="HOR11" s="372"/>
      <c r="HOS11" s="372"/>
      <c r="HOT11" s="372"/>
      <c r="HOU11" s="372"/>
      <c r="HOV11" s="372"/>
      <c r="HOW11" s="372"/>
      <c r="HOX11" s="372"/>
      <c r="HOY11" s="372"/>
      <c r="HOZ11" s="372"/>
      <c r="HPA11" s="372"/>
      <c r="HPB11" s="372"/>
      <c r="HPC11" s="372"/>
      <c r="HPD11" s="372"/>
      <c r="HPE11" s="372"/>
      <c r="HPF11" s="372"/>
      <c r="HPG11" s="372"/>
      <c r="HPH11" s="372"/>
      <c r="HPI11" s="372"/>
      <c r="HPJ11" s="372"/>
      <c r="HPK11" s="372"/>
      <c r="HPL11" s="372"/>
      <c r="HPM11" s="372"/>
      <c r="HPN11" s="372"/>
      <c r="HPO11" s="372"/>
      <c r="HPP11" s="372"/>
      <c r="HPQ11" s="372"/>
      <c r="HPR11" s="372"/>
      <c r="HPS11" s="372"/>
      <c r="HPT11" s="372"/>
      <c r="HPU11" s="372"/>
      <c r="HPV11" s="372"/>
      <c r="HPW11" s="372"/>
      <c r="HPX11" s="372"/>
      <c r="HPY11" s="372"/>
      <c r="HPZ11" s="372"/>
      <c r="HQA11" s="372"/>
      <c r="HQB11" s="372"/>
      <c r="HQC11" s="372"/>
      <c r="HQD11" s="372"/>
      <c r="HQE11" s="372"/>
      <c r="HQF11" s="372"/>
      <c r="HQG11" s="372"/>
      <c r="HQH11" s="372"/>
      <c r="HQI11" s="372"/>
      <c r="HQJ11" s="372"/>
      <c r="HQK11" s="372"/>
      <c r="HQL11" s="372"/>
      <c r="HQM11" s="372"/>
      <c r="HQN11" s="372"/>
      <c r="HQO11" s="372"/>
      <c r="HQP11" s="372"/>
      <c r="HQQ11" s="372"/>
      <c r="HQR11" s="372"/>
      <c r="HQS11" s="372"/>
      <c r="HQT11" s="372"/>
      <c r="HQU11" s="372"/>
      <c r="HQV11" s="372"/>
      <c r="HQW11" s="372"/>
      <c r="HQX11" s="372"/>
      <c r="HQY11" s="372"/>
      <c r="HQZ11" s="372"/>
      <c r="HRA11" s="372"/>
      <c r="HRB11" s="372"/>
      <c r="HRC11" s="372"/>
      <c r="HRD11" s="372"/>
      <c r="HRE11" s="372"/>
      <c r="HRF11" s="372"/>
      <c r="HRG11" s="372"/>
      <c r="HRH11" s="372"/>
      <c r="HRI11" s="372"/>
      <c r="HRJ11" s="372"/>
      <c r="HRK11" s="372"/>
      <c r="HRL11" s="372"/>
      <c r="HRM11" s="372"/>
      <c r="HRN11" s="372"/>
      <c r="HRO11" s="372"/>
      <c r="HRP11" s="372"/>
      <c r="HRQ11" s="372"/>
      <c r="HRR11" s="372"/>
      <c r="HRS11" s="372"/>
      <c r="HRT11" s="372"/>
      <c r="HRU11" s="372"/>
      <c r="HRV11" s="372"/>
      <c r="HRW11" s="372"/>
      <c r="HRX11" s="372"/>
      <c r="HRY11" s="372"/>
      <c r="HRZ11" s="372"/>
      <c r="HSA11" s="372"/>
      <c r="HSB11" s="372"/>
      <c r="HSC11" s="372"/>
      <c r="HSD11" s="372"/>
      <c r="HSE11" s="372"/>
      <c r="HSF11" s="372"/>
      <c r="HSG11" s="372"/>
      <c r="HSH11" s="372"/>
      <c r="HSI11" s="372"/>
      <c r="HSJ11" s="372"/>
      <c r="HSK11" s="372"/>
      <c r="HSL11" s="372"/>
      <c r="HSM11" s="372"/>
      <c r="HSN11" s="372"/>
      <c r="HSO11" s="372"/>
      <c r="HSP11" s="372"/>
      <c r="HSQ11" s="372"/>
      <c r="HSR11" s="372"/>
      <c r="HSS11" s="372"/>
      <c r="HST11" s="372"/>
      <c r="HSU11" s="372"/>
      <c r="HSV11" s="372"/>
      <c r="HSW11" s="372"/>
      <c r="HSX11" s="372"/>
      <c r="HSY11" s="372"/>
      <c r="HSZ11" s="372"/>
      <c r="HTA11" s="372"/>
      <c r="HTB11" s="372"/>
      <c r="HTC11" s="372"/>
      <c r="HTD11" s="372"/>
      <c r="HTE11" s="372"/>
      <c r="HTF11" s="372"/>
      <c r="HTG11" s="372"/>
      <c r="HTH11" s="372"/>
      <c r="HTI11" s="372"/>
      <c r="HTJ11" s="372"/>
      <c r="HTK11" s="372"/>
      <c r="HTL11" s="372"/>
      <c r="HTM11" s="372"/>
      <c r="HTN11" s="372"/>
      <c r="HTO11" s="372"/>
      <c r="HTP11" s="372"/>
      <c r="HTQ11" s="372"/>
      <c r="HTR11" s="372"/>
      <c r="HTS11" s="372"/>
      <c r="HTT11" s="372"/>
      <c r="HTU11" s="372"/>
      <c r="HTV11" s="372"/>
      <c r="HTW11" s="372"/>
      <c r="HTX11" s="372"/>
      <c r="HTY11" s="372"/>
      <c r="HTZ11" s="372"/>
      <c r="HUA11" s="372"/>
      <c r="HUB11" s="372"/>
      <c r="HUC11" s="372"/>
      <c r="HUD11" s="372"/>
      <c r="HUE11" s="372"/>
      <c r="HUF11" s="372"/>
      <c r="HUG11" s="372"/>
      <c r="HUH11" s="372"/>
      <c r="HUI11" s="372"/>
      <c r="HUJ11" s="372"/>
      <c r="HUK11" s="372"/>
      <c r="HUL11" s="372"/>
      <c r="HUM11" s="372"/>
      <c r="HUN11" s="372"/>
      <c r="HUO11" s="372"/>
      <c r="HUP11" s="372"/>
      <c r="HUQ11" s="372"/>
      <c r="HUR11" s="372"/>
      <c r="HUS11" s="372"/>
      <c r="HUT11" s="372"/>
      <c r="HUU11" s="372"/>
      <c r="HUV11" s="372"/>
      <c r="HUW11" s="372"/>
      <c r="HUX11" s="372"/>
      <c r="HUY11" s="372"/>
      <c r="HUZ11" s="372"/>
      <c r="HVA11" s="372"/>
      <c r="HVB11" s="372"/>
      <c r="HVC11" s="372"/>
      <c r="HVD11" s="372"/>
      <c r="HVE11" s="372"/>
      <c r="HVF11" s="372"/>
      <c r="HVG11" s="372"/>
      <c r="HVH11" s="372"/>
      <c r="HVI11" s="372"/>
      <c r="HVJ11" s="372"/>
      <c r="HVK11" s="372"/>
      <c r="HVL11" s="372"/>
      <c r="HVM11" s="372"/>
      <c r="HVN11" s="372"/>
      <c r="HVO11" s="372"/>
      <c r="HVP11" s="372"/>
      <c r="HVQ11" s="372"/>
      <c r="HVR11" s="372"/>
      <c r="HVS11" s="372"/>
      <c r="HVT11" s="372"/>
      <c r="HVU11" s="372"/>
      <c r="HVV11" s="372"/>
      <c r="HVW11" s="372"/>
      <c r="HVX11" s="372"/>
      <c r="HVY11" s="372"/>
      <c r="HVZ11" s="372"/>
      <c r="HWA11" s="372"/>
      <c r="HWB11" s="372"/>
      <c r="HWC11" s="372"/>
      <c r="HWD11" s="372"/>
      <c r="HWE11" s="372"/>
      <c r="HWF11" s="372"/>
      <c r="HWG11" s="372"/>
      <c r="HWH11" s="372"/>
      <c r="HWI11" s="372"/>
      <c r="HWJ11" s="372"/>
      <c r="HWK11" s="372"/>
      <c r="HWL11" s="372"/>
      <c r="HWM11" s="372"/>
      <c r="HWN11" s="372"/>
      <c r="HWO11" s="372"/>
      <c r="HWP11" s="372"/>
      <c r="HWQ11" s="372"/>
      <c r="HWR11" s="372"/>
      <c r="HWS11" s="372"/>
      <c r="HWT11" s="372"/>
      <c r="HWU11" s="372"/>
      <c r="HWV11" s="372"/>
      <c r="HWW11" s="372"/>
      <c r="HWX11" s="372"/>
      <c r="HWY11" s="372"/>
      <c r="HWZ11" s="372"/>
      <c r="HXA11" s="372"/>
      <c r="HXB11" s="372"/>
      <c r="HXC11" s="372"/>
      <c r="HXD11" s="372"/>
      <c r="HXE11" s="372"/>
      <c r="HXF11" s="372"/>
      <c r="HXG11" s="372"/>
      <c r="HXH11" s="372"/>
      <c r="HXI11" s="372"/>
      <c r="HXJ11" s="372"/>
      <c r="HXK11" s="372"/>
      <c r="HXL11" s="372"/>
      <c r="HXM11" s="372"/>
      <c r="HXN11" s="372"/>
      <c r="HXO11" s="372"/>
      <c r="HXP11" s="372"/>
      <c r="HXQ11" s="372"/>
      <c r="HXR11" s="372"/>
      <c r="HXS11" s="372"/>
      <c r="HXT11" s="372"/>
      <c r="HXU11" s="372"/>
      <c r="HXV11" s="372"/>
      <c r="HXW11" s="372"/>
      <c r="HXX11" s="372"/>
      <c r="HXY11" s="372"/>
      <c r="HXZ11" s="372"/>
      <c r="HYA11" s="372"/>
      <c r="HYB11" s="372"/>
      <c r="HYC11" s="372"/>
      <c r="HYD11" s="372"/>
      <c r="HYE11" s="372"/>
      <c r="HYF11" s="372"/>
      <c r="HYG11" s="372"/>
      <c r="HYH11" s="372"/>
      <c r="HYI11" s="372"/>
      <c r="HYJ11" s="372"/>
      <c r="HYK11" s="372"/>
      <c r="HYL11" s="372"/>
      <c r="HYM11" s="372"/>
      <c r="HYN11" s="372"/>
      <c r="HYO11" s="372"/>
      <c r="HYP11" s="372"/>
      <c r="HYQ11" s="372"/>
      <c r="HYR11" s="372"/>
      <c r="HYS11" s="372"/>
      <c r="HYT11" s="372"/>
      <c r="HYU11" s="372"/>
      <c r="HYV11" s="372"/>
      <c r="HYW11" s="372"/>
      <c r="HYX11" s="372"/>
      <c r="HYY11" s="372"/>
      <c r="HYZ11" s="372"/>
      <c r="HZA11" s="372"/>
      <c r="HZB11" s="372"/>
      <c r="HZC11" s="372"/>
      <c r="HZD11" s="372"/>
      <c r="HZE11" s="372"/>
      <c r="HZF11" s="372"/>
      <c r="HZG11" s="372"/>
      <c r="HZH11" s="372"/>
      <c r="HZI11" s="372"/>
      <c r="HZJ11" s="372"/>
      <c r="HZK11" s="372"/>
      <c r="HZL11" s="372"/>
      <c r="HZM11" s="372"/>
      <c r="HZN11" s="372"/>
      <c r="HZO11" s="372"/>
      <c r="HZP11" s="372"/>
      <c r="HZQ11" s="372"/>
      <c r="HZR11" s="372"/>
      <c r="HZS11" s="372"/>
      <c r="HZT11" s="372"/>
      <c r="HZU11" s="372"/>
      <c r="HZV11" s="372"/>
      <c r="HZW11" s="372"/>
      <c r="HZX11" s="372"/>
      <c r="HZY11" s="372"/>
      <c r="HZZ11" s="372"/>
      <c r="IAA11" s="372"/>
      <c r="IAB11" s="372"/>
      <c r="IAC11" s="372"/>
      <c r="IAD11" s="372"/>
      <c r="IAE11" s="372"/>
      <c r="IAF11" s="372"/>
      <c r="IAG11" s="372"/>
      <c r="IAH11" s="372"/>
      <c r="IAI11" s="372"/>
      <c r="IAJ11" s="372"/>
      <c r="IAK11" s="372"/>
      <c r="IAL11" s="372"/>
      <c r="IAM11" s="372"/>
      <c r="IAN11" s="372"/>
      <c r="IAO11" s="372"/>
      <c r="IAP11" s="372"/>
      <c r="IAQ11" s="372"/>
      <c r="IAR11" s="372"/>
      <c r="IAS11" s="372"/>
      <c r="IAT11" s="372"/>
      <c r="IAU11" s="372"/>
      <c r="IAV11" s="372"/>
      <c r="IAW11" s="372"/>
      <c r="IAX11" s="372"/>
      <c r="IAY11" s="372"/>
      <c r="IAZ11" s="372"/>
      <c r="IBA11" s="372"/>
      <c r="IBB11" s="372"/>
      <c r="IBC11" s="372"/>
      <c r="IBD11" s="372"/>
      <c r="IBE11" s="372"/>
      <c r="IBF11" s="372"/>
      <c r="IBG11" s="372"/>
      <c r="IBH11" s="372"/>
      <c r="IBI11" s="372"/>
      <c r="IBJ11" s="372"/>
      <c r="IBK11" s="372"/>
      <c r="IBL11" s="372"/>
      <c r="IBM11" s="372"/>
      <c r="IBN11" s="372"/>
      <c r="IBO11" s="372"/>
      <c r="IBP11" s="372"/>
      <c r="IBQ11" s="372"/>
      <c r="IBR11" s="372"/>
      <c r="IBS11" s="372"/>
      <c r="IBT11" s="372"/>
      <c r="IBU11" s="372"/>
      <c r="IBV11" s="372"/>
      <c r="IBW11" s="372"/>
      <c r="IBX11" s="372"/>
      <c r="IBY11" s="372"/>
      <c r="IBZ11" s="372"/>
      <c r="ICA11" s="372"/>
      <c r="ICB11" s="372"/>
      <c r="ICC11" s="372"/>
      <c r="ICD11" s="372"/>
      <c r="ICE11" s="372"/>
      <c r="ICF11" s="372"/>
      <c r="ICG11" s="372"/>
      <c r="ICH11" s="372"/>
      <c r="ICI11" s="372"/>
      <c r="ICJ11" s="372"/>
      <c r="ICK11" s="372"/>
      <c r="ICL11" s="372"/>
      <c r="ICM11" s="372"/>
      <c r="ICN11" s="372"/>
      <c r="ICO11" s="372"/>
      <c r="ICP11" s="372"/>
      <c r="ICQ11" s="372"/>
      <c r="ICR11" s="372"/>
      <c r="ICS11" s="372"/>
      <c r="ICT11" s="372"/>
      <c r="ICU11" s="372"/>
      <c r="ICV11" s="372"/>
      <c r="ICW11" s="372"/>
      <c r="ICX11" s="372"/>
      <c r="ICY11" s="372"/>
      <c r="ICZ11" s="372"/>
      <c r="IDA11" s="372"/>
      <c r="IDB11" s="372"/>
      <c r="IDC11" s="372"/>
      <c r="IDD11" s="372"/>
      <c r="IDE11" s="372"/>
      <c r="IDF11" s="372"/>
      <c r="IDG11" s="372"/>
      <c r="IDH11" s="372"/>
      <c r="IDI11" s="372"/>
      <c r="IDJ11" s="372"/>
      <c r="IDK11" s="372"/>
      <c r="IDL11" s="372"/>
      <c r="IDM11" s="372"/>
      <c r="IDN11" s="372"/>
      <c r="IDO11" s="372"/>
      <c r="IDP11" s="372"/>
      <c r="IDQ11" s="372"/>
      <c r="IDR11" s="372"/>
      <c r="IDS11" s="372"/>
      <c r="IDT11" s="372"/>
      <c r="IDU11" s="372"/>
      <c r="IDV11" s="372"/>
      <c r="IDW11" s="372"/>
      <c r="IDX11" s="372"/>
      <c r="IDY11" s="372"/>
      <c r="IDZ11" s="372"/>
      <c r="IEA11" s="372"/>
      <c r="IEB11" s="372"/>
      <c r="IEC11" s="372"/>
      <c r="IED11" s="372"/>
      <c r="IEE11" s="372"/>
      <c r="IEF11" s="372"/>
      <c r="IEG11" s="372"/>
      <c r="IEH11" s="372"/>
      <c r="IEI11" s="372"/>
      <c r="IEJ11" s="372"/>
      <c r="IEK11" s="372"/>
      <c r="IEL11" s="372"/>
      <c r="IEM11" s="372"/>
      <c r="IEN11" s="372"/>
      <c r="IEO11" s="372"/>
      <c r="IEP11" s="372"/>
      <c r="IEQ11" s="372"/>
      <c r="IER11" s="372"/>
      <c r="IES11" s="372"/>
      <c r="IET11" s="372"/>
      <c r="IEU11" s="372"/>
      <c r="IEV11" s="372"/>
      <c r="IEW11" s="372"/>
      <c r="IEX11" s="372"/>
      <c r="IEY11" s="372"/>
      <c r="IEZ11" s="372"/>
      <c r="IFA11" s="372"/>
      <c r="IFB11" s="372"/>
      <c r="IFC11" s="372"/>
      <c r="IFD11" s="372"/>
      <c r="IFE11" s="372"/>
      <c r="IFF11" s="372"/>
      <c r="IFG11" s="372"/>
      <c r="IFH11" s="372"/>
      <c r="IFI11" s="372"/>
      <c r="IFJ11" s="372"/>
      <c r="IFK11" s="372"/>
      <c r="IFL11" s="372"/>
      <c r="IFM11" s="372"/>
      <c r="IFN11" s="372"/>
      <c r="IFO11" s="372"/>
      <c r="IFP11" s="372"/>
      <c r="IFQ11" s="372"/>
      <c r="IFR11" s="372"/>
      <c r="IFS11" s="372"/>
      <c r="IFT11" s="372"/>
      <c r="IFU11" s="372"/>
      <c r="IFV11" s="372"/>
      <c r="IFW11" s="372"/>
      <c r="IFX11" s="372"/>
      <c r="IFY11" s="372"/>
      <c r="IFZ11" s="372"/>
      <c r="IGA11" s="372"/>
      <c r="IGB11" s="372"/>
      <c r="IGC11" s="372"/>
      <c r="IGD11" s="372"/>
      <c r="IGE11" s="372"/>
      <c r="IGF11" s="372"/>
      <c r="IGG11" s="372"/>
      <c r="IGH11" s="372"/>
      <c r="IGI11" s="372"/>
      <c r="IGJ11" s="372"/>
      <c r="IGK11" s="372"/>
      <c r="IGL11" s="372"/>
      <c r="IGM11" s="372"/>
      <c r="IGN11" s="372"/>
      <c r="IGO11" s="372"/>
      <c r="IGP11" s="372"/>
      <c r="IGQ11" s="372"/>
      <c r="IGR11" s="372"/>
      <c r="IGS11" s="372"/>
      <c r="IGT11" s="372"/>
      <c r="IGU11" s="372"/>
      <c r="IGV11" s="372"/>
      <c r="IGW11" s="372"/>
      <c r="IGX11" s="372"/>
      <c r="IGY11" s="372"/>
      <c r="IGZ11" s="372"/>
      <c r="IHA11" s="372"/>
      <c r="IHB11" s="372"/>
      <c r="IHC11" s="372"/>
      <c r="IHD11" s="372"/>
      <c r="IHE11" s="372"/>
      <c r="IHF11" s="372"/>
      <c r="IHG11" s="372"/>
      <c r="IHH11" s="372"/>
      <c r="IHI11" s="372"/>
      <c r="IHJ11" s="372"/>
      <c r="IHK11" s="372"/>
      <c r="IHL11" s="372"/>
      <c r="IHM11" s="372"/>
      <c r="IHN11" s="372"/>
      <c r="IHO11" s="372"/>
      <c r="IHP11" s="372"/>
      <c r="IHQ11" s="372"/>
      <c r="IHR11" s="372"/>
      <c r="IHS11" s="372"/>
      <c r="IHT11" s="372"/>
      <c r="IHU11" s="372"/>
      <c r="IHV11" s="372"/>
      <c r="IHW11" s="372"/>
      <c r="IHX11" s="372"/>
      <c r="IHY11" s="372"/>
      <c r="IHZ11" s="372"/>
      <c r="IIA11" s="372"/>
      <c r="IIB11" s="372"/>
      <c r="IIC11" s="372"/>
      <c r="IID11" s="372"/>
      <c r="IIE11" s="372"/>
      <c r="IIF11" s="372"/>
      <c r="IIG11" s="372"/>
      <c r="IIH11" s="372"/>
      <c r="III11" s="372"/>
      <c r="IIJ11" s="372"/>
      <c r="IIK11" s="372"/>
      <c r="IIL11" s="372"/>
      <c r="IIM11" s="372"/>
      <c r="IIN11" s="372"/>
      <c r="IIO11" s="372"/>
      <c r="IIP11" s="372"/>
      <c r="IIQ11" s="372"/>
      <c r="IIR11" s="372"/>
      <c r="IIS11" s="372"/>
      <c r="IIT11" s="372"/>
      <c r="IIU11" s="372"/>
      <c r="IIV11" s="372"/>
      <c r="IIW11" s="372"/>
      <c r="IIX11" s="372"/>
      <c r="IIY11" s="372"/>
      <c r="IIZ11" s="372"/>
      <c r="IJA11" s="372"/>
      <c r="IJB11" s="372"/>
      <c r="IJC11" s="372"/>
      <c r="IJD11" s="372"/>
      <c r="IJE11" s="372"/>
      <c r="IJF11" s="372"/>
      <c r="IJG11" s="372"/>
      <c r="IJH11" s="372"/>
      <c r="IJI11" s="372"/>
      <c r="IJJ11" s="372"/>
      <c r="IJK11" s="372"/>
      <c r="IJL11" s="372"/>
      <c r="IJM11" s="372"/>
      <c r="IJN11" s="372"/>
      <c r="IJO11" s="372"/>
      <c r="IJP11" s="372"/>
      <c r="IJQ11" s="372"/>
      <c r="IJR11" s="372"/>
      <c r="IJS11" s="372"/>
      <c r="IJT11" s="372"/>
      <c r="IJU11" s="372"/>
      <c r="IJV11" s="372"/>
      <c r="IJW11" s="372"/>
      <c r="IJX11" s="372"/>
      <c r="IJY11" s="372"/>
      <c r="IJZ11" s="372"/>
      <c r="IKA11" s="372"/>
      <c r="IKB11" s="372"/>
      <c r="IKC11" s="372"/>
      <c r="IKD11" s="372"/>
      <c r="IKE11" s="372"/>
      <c r="IKF11" s="372"/>
      <c r="IKG11" s="372"/>
      <c r="IKH11" s="372"/>
      <c r="IKI11" s="372"/>
      <c r="IKJ11" s="372"/>
      <c r="IKK11" s="372"/>
      <c r="IKL11" s="372"/>
      <c r="IKM11" s="372"/>
      <c r="IKN11" s="372"/>
      <c r="IKO11" s="372"/>
      <c r="IKP11" s="372"/>
      <c r="IKQ11" s="372"/>
      <c r="IKR11" s="372"/>
      <c r="IKS11" s="372"/>
      <c r="IKT11" s="372"/>
      <c r="IKU11" s="372"/>
      <c r="IKV11" s="372"/>
      <c r="IKW11" s="372"/>
      <c r="IKX11" s="372"/>
      <c r="IKY11" s="372"/>
      <c r="IKZ11" s="372"/>
      <c r="ILA11" s="372"/>
      <c r="ILB11" s="372"/>
      <c r="ILC11" s="372"/>
      <c r="ILD11" s="372"/>
      <c r="ILE11" s="372"/>
      <c r="ILF11" s="372"/>
      <c r="ILG11" s="372"/>
      <c r="ILH11" s="372"/>
      <c r="ILI11" s="372"/>
      <c r="ILJ11" s="372"/>
      <c r="ILK11" s="372"/>
      <c r="ILL11" s="372"/>
      <c r="ILM11" s="372"/>
      <c r="ILN11" s="372"/>
      <c r="ILO11" s="372"/>
      <c r="ILP11" s="372"/>
      <c r="ILQ11" s="372"/>
      <c r="ILR11" s="372"/>
      <c r="ILS11" s="372"/>
      <c r="ILT11" s="372"/>
      <c r="ILU11" s="372"/>
      <c r="ILV11" s="372"/>
      <c r="ILW11" s="372"/>
      <c r="ILX11" s="372"/>
      <c r="ILY11" s="372"/>
      <c r="ILZ11" s="372"/>
      <c r="IMA11" s="372"/>
      <c r="IMB11" s="372"/>
      <c r="IMC11" s="372"/>
      <c r="IMD11" s="372"/>
      <c r="IME11" s="372"/>
      <c r="IMF11" s="372"/>
      <c r="IMG11" s="372"/>
      <c r="IMH11" s="372"/>
      <c r="IMI11" s="372"/>
      <c r="IMJ11" s="372"/>
      <c r="IMK11" s="372"/>
      <c r="IML11" s="372"/>
      <c r="IMM11" s="372"/>
      <c r="IMN11" s="372"/>
      <c r="IMO11" s="372"/>
      <c r="IMP11" s="372"/>
      <c r="IMQ11" s="372"/>
      <c r="IMR11" s="372"/>
      <c r="IMS11" s="372"/>
      <c r="IMT11" s="372"/>
      <c r="IMU11" s="372"/>
      <c r="IMV11" s="372"/>
      <c r="IMW11" s="372"/>
      <c r="IMX11" s="372"/>
      <c r="IMY11" s="372"/>
      <c r="IMZ11" s="372"/>
      <c r="INA11" s="372"/>
      <c r="INB11" s="372"/>
      <c r="INC11" s="372"/>
      <c r="IND11" s="372"/>
      <c r="INE11" s="372"/>
      <c r="INF11" s="372"/>
      <c r="ING11" s="372"/>
      <c r="INH11" s="372"/>
      <c r="INI11" s="372"/>
      <c r="INJ11" s="372"/>
      <c r="INK11" s="372"/>
      <c r="INL11" s="372"/>
      <c r="INM11" s="372"/>
      <c r="INN11" s="372"/>
      <c r="INO11" s="372"/>
      <c r="INP11" s="372"/>
      <c r="INQ11" s="372"/>
      <c r="INR11" s="372"/>
      <c r="INS11" s="372"/>
      <c r="INT11" s="372"/>
      <c r="INU11" s="372"/>
      <c r="INV11" s="372"/>
      <c r="INW11" s="372"/>
      <c r="INX11" s="372"/>
      <c r="INY11" s="372"/>
      <c r="INZ11" s="372"/>
      <c r="IOA11" s="372"/>
      <c r="IOB11" s="372"/>
      <c r="IOC11" s="372"/>
      <c r="IOD11" s="372"/>
      <c r="IOE11" s="372"/>
      <c r="IOF11" s="372"/>
      <c r="IOG11" s="372"/>
      <c r="IOH11" s="372"/>
      <c r="IOI11" s="372"/>
      <c r="IOJ11" s="372"/>
      <c r="IOK11" s="372"/>
      <c r="IOL11" s="372"/>
      <c r="IOM11" s="372"/>
      <c r="ION11" s="372"/>
      <c r="IOO11" s="372"/>
      <c r="IOP11" s="372"/>
      <c r="IOQ11" s="372"/>
      <c r="IOR11" s="372"/>
      <c r="IOS11" s="372"/>
      <c r="IOT11" s="372"/>
      <c r="IOU11" s="372"/>
      <c r="IOV11" s="372"/>
      <c r="IOW11" s="372"/>
      <c r="IOX11" s="372"/>
      <c r="IOY11" s="372"/>
      <c r="IOZ11" s="372"/>
      <c r="IPA11" s="372"/>
      <c r="IPB11" s="372"/>
      <c r="IPC11" s="372"/>
      <c r="IPD11" s="372"/>
      <c r="IPE11" s="372"/>
      <c r="IPF11" s="372"/>
      <c r="IPG11" s="372"/>
      <c r="IPH11" s="372"/>
      <c r="IPI11" s="372"/>
      <c r="IPJ11" s="372"/>
      <c r="IPK11" s="372"/>
      <c r="IPL11" s="372"/>
      <c r="IPM11" s="372"/>
      <c r="IPN11" s="372"/>
      <c r="IPO11" s="372"/>
      <c r="IPP11" s="372"/>
      <c r="IPQ11" s="372"/>
      <c r="IPR11" s="372"/>
      <c r="IPS11" s="372"/>
      <c r="IPT11" s="372"/>
      <c r="IPU11" s="372"/>
      <c r="IPV11" s="372"/>
      <c r="IPW11" s="372"/>
      <c r="IPX11" s="372"/>
      <c r="IPY11" s="372"/>
      <c r="IPZ11" s="372"/>
      <c r="IQA11" s="372"/>
      <c r="IQB11" s="372"/>
      <c r="IQC11" s="372"/>
      <c r="IQD11" s="372"/>
      <c r="IQE11" s="372"/>
      <c r="IQF11" s="372"/>
      <c r="IQG11" s="372"/>
      <c r="IQH11" s="372"/>
      <c r="IQI11" s="372"/>
      <c r="IQJ11" s="372"/>
      <c r="IQK11" s="372"/>
      <c r="IQL11" s="372"/>
      <c r="IQM11" s="372"/>
      <c r="IQN11" s="372"/>
      <c r="IQO11" s="372"/>
      <c r="IQP11" s="372"/>
      <c r="IQQ11" s="372"/>
      <c r="IQR11" s="372"/>
      <c r="IQS11" s="372"/>
      <c r="IQT11" s="372"/>
      <c r="IQU11" s="372"/>
      <c r="IQV11" s="372"/>
      <c r="IQW11" s="372"/>
      <c r="IQX11" s="372"/>
      <c r="IQY11" s="372"/>
      <c r="IQZ11" s="372"/>
      <c r="IRA11" s="372"/>
      <c r="IRB11" s="372"/>
      <c r="IRC11" s="372"/>
      <c r="IRD11" s="372"/>
      <c r="IRE11" s="372"/>
      <c r="IRF11" s="372"/>
      <c r="IRG11" s="372"/>
      <c r="IRH11" s="372"/>
      <c r="IRI11" s="372"/>
      <c r="IRJ11" s="372"/>
      <c r="IRK11" s="372"/>
      <c r="IRL11" s="372"/>
      <c r="IRM11" s="372"/>
      <c r="IRN11" s="372"/>
      <c r="IRO11" s="372"/>
      <c r="IRP11" s="372"/>
      <c r="IRQ11" s="372"/>
      <c r="IRR11" s="372"/>
      <c r="IRS11" s="372"/>
      <c r="IRT11" s="372"/>
      <c r="IRU11" s="372"/>
      <c r="IRV11" s="372"/>
      <c r="IRW11" s="372"/>
      <c r="IRX11" s="372"/>
      <c r="IRY11" s="372"/>
      <c r="IRZ11" s="372"/>
      <c r="ISA11" s="372"/>
      <c r="ISB11" s="372"/>
      <c r="ISC11" s="372"/>
      <c r="ISD11" s="372"/>
      <c r="ISE11" s="372"/>
      <c r="ISF11" s="372"/>
      <c r="ISG11" s="372"/>
      <c r="ISH11" s="372"/>
      <c r="ISI11" s="372"/>
      <c r="ISJ11" s="372"/>
      <c r="ISK11" s="372"/>
      <c r="ISL11" s="372"/>
      <c r="ISM11" s="372"/>
      <c r="ISN11" s="372"/>
      <c r="ISO11" s="372"/>
      <c r="ISP11" s="372"/>
      <c r="ISQ11" s="372"/>
      <c r="ISR11" s="372"/>
      <c r="ISS11" s="372"/>
      <c r="IST11" s="372"/>
      <c r="ISU11" s="372"/>
      <c r="ISV11" s="372"/>
      <c r="ISW11" s="372"/>
      <c r="ISX11" s="372"/>
      <c r="ISY11" s="372"/>
      <c r="ISZ11" s="372"/>
      <c r="ITA11" s="372"/>
      <c r="ITB11" s="372"/>
      <c r="ITC11" s="372"/>
      <c r="ITD11" s="372"/>
      <c r="ITE11" s="372"/>
      <c r="ITF11" s="372"/>
      <c r="ITG11" s="372"/>
      <c r="ITH11" s="372"/>
      <c r="ITI11" s="372"/>
      <c r="ITJ11" s="372"/>
      <c r="ITK11" s="372"/>
      <c r="ITL11" s="372"/>
      <c r="ITM11" s="372"/>
      <c r="ITN11" s="372"/>
      <c r="ITO11" s="372"/>
      <c r="ITP11" s="372"/>
      <c r="ITQ11" s="372"/>
      <c r="ITR11" s="372"/>
      <c r="ITS11" s="372"/>
      <c r="ITT11" s="372"/>
      <c r="ITU11" s="372"/>
      <c r="ITV11" s="372"/>
      <c r="ITW11" s="372"/>
      <c r="ITX11" s="372"/>
      <c r="ITY11" s="372"/>
      <c r="ITZ11" s="372"/>
      <c r="IUA11" s="372"/>
      <c r="IUB11" s="372"/>
      <c r="IUC11" s="372"/>
      <c r="IUD11" s="372"/>
      <c r="IUE11" s="372"/>
      <c r="IUF11" s="372"/>
      <c r="IUG11" s="372"/>
      <c r="IUH11" s="372"/>
      <c r="IUI11" s="372"/>
      <c r="IUJ11" s="372"/>
      <c r="IUK11" s="372"/>
      <c r="IUL11" s="372"/>
      <c r="IUM11" s="372"/>
      <c r="IUN11" s="372"/>
      <c r="IUO11" s="372"/>
      <c r="IUP11" s="372"/>
      <c r="IUQ11" s="372"/>
      <c r="IUR11" s="372"/>
      <c r="IUS11" s="372"/>
      <c r="IUT11" s="372"/>
      <c r="IUU11" s="372"/>
      <c r="IUV11" s="372"/>
      <c r="IUW11" s="372"/>
      <c r="IUX11" s="372"/>
      <c r="IUY11" s="372"/>
      <c r="IUZ11" s="372"/>
      <c r="IVA11" s="372"/>
      <c r="IVB11" s="372"/>
      <c r="IVC11" s="372"/>
      <c r="IVD11" s="372"/>
      <c r="IVE11" s="372"/>
      <c r="IVF11" s="372"/>
      <c r="IVG11" s="372"/>
      <c r="IVH11" s="372"/>
      <c r="IVI11" s="372"/>
      <c r="IVJ11" s="372"/>
      <c r="IVK11" s="372"/>
      <c r="IVL11" s="372"/>
      <c r="IVM11" s="372"/>
      <c r="IVN11" s="372"/>
      <c r="IVO11" s="372"/>
      <c r="IVP11" s="372"/>
      <c r="IVQ11" s="372"/>
      <c r="IVR11" s="372"/>
      <c r="IVS11" s="372"/>
      <c r="IVT11" s="372"/>
      <c r="IVU11" s="372"/>
      <c r="IVV11" s="372"/>
      <c r="IVW11" s="372"/>
      <c r="IVX11" s="372"/>
      <c r="IVY11" s="372"/>
      <c r="IVZ11" s="372"/>
      <c r="IWA11" s="372"/>
      <c r="IWB11" s="372"/>
      <c r="IWC11" s="372"/>
      <c r="IWD11" s="372"/>
      <c r="IWE11" s="372"/>
      <c r="IWF11" s="372"/>
      <c r="IWG11" s="372"/>
      <c r="IWH11" s="372"/>
      <c r="IWI11" s="372"/>
      <c r="IWJ11" s="372"/>
      <c r="IWK11" s="372"/>
      <c r="IWL11" s="372"/>
      <c r="IWM11" s="372"/>
      <c r="IWN11" s="372"/>
      <c r="IWO11" s="372"/>
      <c r="IWP11" s="372"/>
      <c r="IWQ11" s="372"/>
      <c r="IWR11" s="372"/>
      <c r="IWS11" s="372"/>
      <c r="IWT11" s="372"/>
      <c r="IWU11" s="372"/>
      <c r="IWV11" s="372"/>
      <c r="IWW11" s="372"/>
      <c r="IWX11" s="372"/>
      <c r="IWY11" s="372"/>
      <c r="IWZ11" s="372"/>
      <c r="IXA11" s="372"/>
      <c r="IXB11" s="372"/>
      <c r="IXC11" s="372"/>
      <c r="IXD11" s="372"/>
      <c r="IXE11" s="372"/>
      <c r="IXF11" s="372"/>
      <c r="IXG11" s="372"/>
      <c r="IXH11" s="372"/>
      <c r="IXI11" s="372"/>
      <c r="IXJ11" s="372"/>
      <c r="IXK11" s="372"/>
      <c r="IXL11" s="372"/>
      <c r="IXM11" s="372"/>
      <c r="IXN11" s="372"/>
      <c r="IXO11" s="372"/>
      <c r="IXP11" s="372"/>
      <c r="IXQ11" s="372"/>
      <c r="IXR11" s="372"/>
      <c r="IXS11" s="372"/>
      <c r="IXT11" s="372"/>
      <c r="IXU11" s="372"/>
      <c r="IXV11" s="372"/>
      <c r="IXW11" s="372"/>
      <c r="IXX11" s="372"/>
      <c r="IXY11" s="372"/>
      <c r="IXZ11" s="372"/>
      <c r="IYA11" s="372"/>
      <c r="IYB11" s="372"/>
      <c r="IYC11" s="372"/>
      <c r="IYD11" s="372"/>
      <c r="IYE11" s="372"/>
      <c r="IYF11" s="372"/>
      <c r="IYG11" s="372"/>
      <c r="IYH11" s="372"/>
      <c r="IYI11" s="372"/>
      <c r="IYJ11" s="372"/>
      <c r="IYK11" s="372"/>
      <c r="IYL11" s="372"/>
      <c r="IYM11" s="372"/>
      <c r="IYN11" s="372"/>
      <c r="IYO11" s="372"/>
      <c r="IYP11" s="372"/>
      <c r="IYQ11" s="372"/>
      <c r="IYR11" s="372"/>
      <c r="IYS11" s="372"/>
      <c r="IYT11" s="372"/>
      <c r="IYU11" s="372"/>
      <c r="IYV11" s="372"/>
      <c r="IYW11" s="372"/>
      <c r="IYX11" s="372"/>
      <c r="IYY11" s="372"/>
      <c r="IYZ11" s="372"/>
      <c r="IZA11" s="372"/>
      <c r="IZB11" s="372"/>
      <c r="IZC11" s="372"/>
      <c r="IZD11" s="372"/>
      <c r="IZE11" s="372"/>
      <c r="IZF11" s="372"/>
      <c r="IZG11" s="372"/>
      <c r="IZH11" s="372"/>
      <c r="IZI11" s="372"/>
      <c r="IZJ11" s="372"/>
      <c r="IZK11" s="372"/>
      <c r="IZL11" s="372"/>
      <c r="IZM11" s="372"/>
      <c r="IZN11" s="372"/>
      <c r="IZO11" s="372"/>
      <c r="IZP11" s="372"/>
      <c r="IZQ11" s="372"/>
      <c r="IZR11" s="372"/>
      <c r="IZS11" s="372"/>
      <c r="IZT11" s="372"/>
      <c r="IZU11" s="372"/>
      <c r="IZV11" s="372"/>
      <c r="IZW11" s="372"/>
      <c r="IZX11" s="372"/>
      <c r="IZY11" s="372"/>
      <c r="IZZ11" s="372"/>
      <c r="JAA11" s="372"/>
      <c r="JAB11" s="372"/>
      <c r="JAC11" s="372"/>
      <c r="JAD11" s="372"/>
      <c r="JAE11" s="372"/>
      <c r="JAF11" s="372"/>
      <c r="JAG11" s="372"/>
      <c r="JAH11" s="372"/>
      <c r="JAI11" s="372"/>
      <c r="JAJ11" s="372"/>
      <c r="JAK11" s="372"/>
      <c r="JAL11" s="372"/>
      <c r="JAM11" s="372"/>
      <c r="JAN11" s="372"/>
      <c r="JAO11" s="372"/>
      <c r="JAP11" s="372"/>
      <c r="JAQ11" s="372"/>
      <c r="JAR11" s="372"/>
      <c r="JAS11" s="372"/>
      <c r="JAT11" s="372"/>
      <c r="JAU11" s="372"/>
      <c r="JAV11" s="372"/>
      <c r="JAW11" s="372"/>
      <c r="JAX11" s="372"/>
      <c r="JAY11" s="372"/>
      <c r="JAZ11" s="372"/>
      <c r="JBA11" s="372"/>
      <c r="JBB11" s="372"/>
      <c r="JBC11" s="372"/>
      <c r="JBD11" s="372"/>
      <c r="JBE11" s="372"/>
      <c r="JBF11" s="372"/>
      <c r="JBG11" s="372"/>
      <c r="JBH11" s="372"/>
      <c r="JBI11" s="372"/>
      <c r="JBJ11" s="372"/>
      <c r="JBK11" s="372"/>
      <c r="JBL11" s="372"/>
      <c r="JBM11" s="372"/>
      <c r="JBN11" s="372"/>
      <c r="JBO11" s="372"/>
      <c r="JBP11" s="372"/>
      <c r="JBQ11" s="372"/>
      <c r="JBR11" s="372"/>
      <c r="JBS11" s="372"/>
      <c r="JBT11" s="372"/>
      <c r="JBU11" s="372"/>
      <c r="JBV11" s="372"/>
      <c r="JBW11" s="372"/>
      <c r="JBX11" s="372"/>
      <c r="JBY11" s="372"/>
      <c r="JBZ11" s="372"/>
      <c r="JCA11" s="372"/>
      <c r="JCB11" s="372"/>
      <c r="JCC11" s="372"/>
      <c r="JCD11" s="372"/>
      <c r="JCE11" s="372"/>
      <c r="JCF11" s="372"/>
      <c r="JCG11" s="372"/>
      <c r="JCH11" s="372"/>
      <c r="JCI11" s="372"/>
      <c r="JCJ11" s="372"/>
      <c r="JCK11" s="372"/>
      <c r="JCL11" s="372"/>
      <c r="JCM11" s="372"/>
      <c r="JCN11" s="372"/>
      <c r="JCO11" s="372"/>
      <c r="JCP11" s="372"/>
      <c r="JCQ11" s="372"/>
      <c r="JCR11" s="372"/>
      <c r="JCS11" s="372"/>
      <c r="JCT11" s="372"/>
      <c r="JCU11" s="372"/>
      <c r="JCV11" s="372"/>
      <c r="JCW11" s="372"/>
      <c r="JCX11" s="372"/>
      <c r="JCY11" s="372"/>
      <c r="JCZ11" s="372"/>
      <c r="JDA11" s="372"/>
      <c r="JDB11" s="372"/>
      <c r="JDC11" s="372"/>
      <c r="JDD11" s="372"/>
      <c r="JDE11" s="372"/>
      <c r="JDF11" s="372"/>
      <c r="JDG11" s="372"/>
      <c r="JDH11" s="372"/>
      <c r="JDI11" s="372"/>
      <c r="JDJ11" s="372"/>
      <c r="JDK11" s="372"/>
      <c r="JDL11" s="372"/>
      <c r="JDM11" s="372"/>
      <c r="JDN11" s="372"/>
      <c r="JDO11" s="372"/>
      <c r="JDP11" s="372"/>
      <c r="JDQ11" s="372"/>
      <c r="JDR11" s="372"/>
      <c r="JDS11" s="372"/>
      <c r="JDT11" s="372"/>
      <c r="JDU11" s="372"/>
      <c r="JDV11" s="372"/>
      <c r="JDW11" s="372"/>
      <c r="JDX11" s="372"/>
      <c r="JDY11" s="372"/>
      <c r="JDZ11" s="372"/>
      <c r="JEA11" s="372"/>
      <c r="JEB11" s="372"/>
      <c r="JEC11" s="372"/>
      <c r="JED11" s="372"/>
      <c r="JEE11" s="372"/>
      <c r="JEF11" s="372"/>
      <c r="JEG11" s="372"/>
      <c r="JEH11" s="372"/>
      <c r="JEI11" s="372"/>
      <c r="JEJ11" s="372"/>
      <c r="JEK11" s="372"/>
      <c r="JEL11" s="372"/>
      <c r="JEM11" s="372"/>
      <c r="JEN11" s="372"/>
      <c r="JEO11" s="372"/>
      <c r="JEP11" s="372"/>
      <c r="JEQ11" s="372"/>
      <c r="JER11" s="372"/>
      <c r="JES11" s="372"/>
      <c r="JET11" s="372"/>
      <c r="JEU11" s="372"/>
      <c r="JEV11" s="372"/>
      <c r="JEW11" s="372"/>
      <c r="JEX11" s="372"/>
      <c r="JEY11" s="372"/>
      <c r="JEZ11" s="372"/>
      <c r="JFA11" s="372"/>
      <c r="JFB11" s="372"/>
      <c r="JFC11" s="372"/>
      <c r="JFD11" s="372"/>
      <c r="JFE11" s="372"/>
      <c r="JFF11" s="372"/>
      <c r="JFG11" s="372"/>
      <c r="JFH11" s="372"/>
      <c r="JFI11" s="372"/>
      <c r="JFJ11" s="372"/>
      <c r="JFK11" s="372"/>
      <c r="JFL11" s="372"/>
      <c r="JFM11" s="372"/>
      <c r="JFN11" s="372"/>
      <c r="JFO11" s="372"/>
      <c r="JFP11" s="372"/>
      <c r="JFQ11" s="372"/>
      <c r="JFR11" s="372"/>
      <c r="JFS11" s="372"/>
      <c r="JFT11" s="372"/>
      <c r="JFU11" s="372"/>
      <c r="JFV11" s="372"/>
      <c r="JFW11" s="372"/>
      <c r="JFX11" s="372"/>
      <c r="JFY11" s="372"/>
      <c r="JFZ11" s="372"/>
      <c r="JGA11" s="372"/>
      <c r="JGB11" s="372"/>
      <c r="JGC11" s="372"/>
      <c r="JGD11" s="372"/>
      <c r="JGE11" s="372"/>
      <c r="JGF11" s="372"/>
      <c r="JGG11" s="372"/>
      <c r="JGH11" s="372"/>
      <c r="JGI11" s="372"/>
      <c r="JGJ11" s="372"/>
      <c r="JGK11" s="372"/>
      <c r="JGL11" s="372"/>
      <c r="JGM11" s="372"/>
      <c r="JGN11" s="372"/>
      <c r="JGO11" s="372"/>
      <c r="JGP11" s="372"/>
      <c r="JGQ11" s="372"/>
      <c r="JGR11" s="372"/>
      <c r="JGS11" s="372"/>
      <c r="JGT11" s="372"/>
      <c r="JGU11" s="372"/>
      <c r="JGV11" s="372"/>
      <c r="JGW11" s="372"/>
      <c r="JGX11" s="372"/>
      <c r="JGY11" s="372"/>
      <c r="JGZ11" s="372"/>
      <c r="JHA11" s="372"/>
      <c r="JHB11" s="372"/>
      <c r="JHC11" s="372"/>
      <c r="JHD11" s="372"/>
      <c r="JHE11" s="372"/>
      <c r="JHF11" s="372"/>
      <c r="JHG11" s="372"/>
      <c r="JHH11" s="372"/>
      <c r="JHI11" s="372"/>
      <c r="JHJ11" s="372"/>
      <c r="JHK11" s="372"/>
      <c r="JHL11" s="372"/>
      <c r="JHM11" s="372"/>
      <c r="JHN11" s="372"/>
      <c r="JHO11" s="372"/>
      <c r="JHP11" s="372"/>
      <c r="JHQ11" s="372"/>
      <c r="JHR11" s="372"/>
      <c r="JHS11" s="372"/>
      <c r="JHT11" s="372"/>
      <c r="JHU11" s="372"/>
      <c r="JHV11" s="372"/>
      <c r="JHW11" s="372"/>
      <c r="JHX11" s="372"/>
      <c r="JHY11" s="372"/>
      <c r="JHZ11" s="372"/>
      <c r="JIA11" s="372"/>
      <c r="JIB11" s="372"/>
      <c r="JIC11" s="372"/>
      <c r="JID11" s="372"/>
      <c r="JIE11" s="372"/>
      <c r="JIF11" s="372"/>
      <c r="JIG11" s="372"/>
      <c r="JIH11" s="372"/>
      <c r="JII11" s="372"/>
      <c r="JIJ11" s="372"/>
      <c r="JIK11" s="372"/>
      <c r="JIL11" s="372"/>
      <c r="JIM11" s="372"/>
      <c r="JIN11" s="372"/>
      <c r="JIO11" s="372"/>
      <c r="JIP11" s="372"/>
      <c r="JIQ11" s="372"/>
      <c r="JIR11" s="372"/>
      <c r="JIS11" s="372"/>
      <c r="JIT11" s="372"/>
      <c r="JIU11" s="372"/>
      <c r="JIV11" s="372"/>
      <c r="JIW11" s="372"/>
      <c r="JIX11" s="372"/>
      <c r="JIY11" s="372"/>
      <c r="JIZ11" s="372"/>
      <c r="JJA11" s="372"/>
      <c r="JJB11" s="372"/>
      <c r="JJC11" s="372"/>
      <c r="JJD11" s="372"/>
      <c r="JJE11" s="372"/>
      <c r="JJF11" s="372"/>
      <c r="JJG11" s="372"/>
      <c r="JJH11" s="372"/>
      <c r="JJI11" s="372"/>
      <c r="JJJ11" s="372"/>
      <c r="JJK11" s="372"/>
      <c r="JJL11" s="372"/>
      <c r="JJM11" s="372"/>
      <c r="JJN11" s="372"/>
      <c r="JJO11" s="372"/>
      <c r="JJP11" s="372"/>
      <c r="JJQ11" s="372"/>
      <c r="JJR11" s="372"/>
      <c r="JJS11" s="372"/>
      <c r="JJT11" s="372"/>
      <c r="JJU11" s="372"/>
      <c r="JJV11" s="372"/>
      <c r="JJW11" s="372"/>
      <c r="JJX11" s="372"/>
      <c r="JJY11" s="372"/>
      <c r="JJZ11" s="372"/>
      <c r="JKA11" s="372"/>
      <c r="JKB11" s="372"/>
      <c r="JKC11" s="372"/>
      <c r="JKD11" s="372"/>
      <c r="JKE11" s="372"/>
      <c r="JKF11" s="372"/>
      <c r="JKG11" s="372"/>
      <c r="JKH11" s="372"/>
      <c r="JKI11" s="372"/>
      <c r="JKJ11" s="372"/>
      <c r="JKK11" s="372"/>
      <c r="JKL11" s="372"/>
      <c r="JKM11" s="372"/>
      <c r="JKN11" s="372"/>
      <c r="JKO11" s="372"/>
      <c r="JKP11" s="372"/>
      <c r="JKQ11" s="372"/>
      <c r="JKR11" s="372"/>
      <c r="JKS11" s="372"/>
      <c r="JKT11" s="372"/>
      <c r="JKU11" s="372"/>
      <c r="JKV11" s="372"/>
      <c r="JKW11" s="372"/>
      <c r="JKX11" s="372"/>
      <c r="JKY11" s="372"/>
      <c r="JKZ11" s="372"/>
      <c r="JLA11" s="372"/>
      <c r="JLB11" s="372"/>
      <c r="JLC11" s="372"/>
      <c r="JLD11" s="372"/>
      <c r="JLE11" s="372"/>
      <c r="JLF11" s="372"/>
      <c r="JLG11" s="372"/>
      <c r="JLH11" s="372"/>
      <c r="JLI11" s="372"/>
      <c r="JLJ11" s="372"/>
      <c r="JLK11" s="372"/>
      <c r="JLL11" s="372"/>
      <c r="JLM11" s="372"/>
      <c r="JLN11" s="372"/>
      <c r="JLO11" s="372"/>
      <c r="JLP11" s="372"/>
      <c r="JLQ11" s="372"/>
      <c r="JLR11" s="372"/>
      <c r="JLS11" s="372"/>
      <c r="JLT11" s="372"/>
      <c r="JLU11" s="372"/>
      <c r="JLV11" s="372"/>
      <c r="JLW11" s="372"/>
      <c r="JLX11" s="372"/>
      <c r="JLY11" s="372"/>
      <c r="JLZ11" s="372"/>
      <c r="JMA11" s="372"/>
      <c r="JMB11" s="372"/>
      <c r="JMC11" s="372"/>
      <c r="JMD11" s="372"/>
      <c r="JME11" s="372"/>
      <c r="JMF11" s="372"/>
      <c r="JMG11" s="372"/>
      <c r="JMH11" s="372"/>
      <c r="JMI11" s="372"/>
      <c r="JMJ11" s="372"/>
      <c r="JMK11" s="372"/>
      <c r="JML11" s="372"/>
      <c r="JMM11" s="372"/>
      <c r="JMN11" s="372"/>
      <c r="JMO11" s="372"/>
      <c r="JMP11" s="372"/>
      <c r="JMQ11" s="372"/>
      <c r="JMR11" s="372"/>
      <c r="JMS11" s="372"/>
      <c r="JMT11" s="372"/>
      <c r="JMU11" s="372"/>
      <c r="JMV11" s="372"/>
      <c r="JMW11" s="372"/>
      <c r="JMX11" s="372"/>
      <c r="JMY11" s="372"/>
      <c r="JMZ11" s="372"/>
      <c r="JNA11" s="372"/>
      <c r="JNB11" s="372"/>
      <c r="JNC11" s="372"/>
      <c r="JND11" s="372"/>
      <c r="JNE11" s="372"/>
      <c r="JNF11" s="372"/>
      <c r="JNG11" s="372"/>
      <c r="JNH11" s="372"/>
      <c r="JNI11" s="372"/>
      <c r="JNJ11" s="372"/>
      <c r="JNK11" s="372"/>
      <c r="JNL11" s="372"/>
      <c r="JNM11" s="372"/>
      <c r="JNN11" s="372"/>
      <c r="JNO11" s="372"/>
      <c r="JNP11" s="372"/>
      <c r="JNQ11" s="372"/>
      <c r="JNR11" s="372"/>
      <c r="JNS11" s="372"/>
      <c r="JNT11" s="372"/>
      <c r="JNU11" s="372"/>
      <c r="JNV11" s="372"/>
      <c r="JNW11" s="372"/>
      <c r="JNX11" s="372"/>
      <c r="JNY11" s="372"/>
      <c r="JNZ11" s="372"/>
      <c r="JOA11" s="372"/>
      <c r="JOB11" s="372"/>
      <c r="JOC11" s="372"/>
      <c r="JOD11" s="372"/>
      <c r="JOE11" s="372"/>
      <c r="JOF11" s="372"/>
      <c r="JOG11" s="372"/>
      <c r="JOH11" s="372"/>
      <c r="JOI11" s="372"/>
      <c r="JOJ11" s="372"/>
      <c r="JOK11" s="372"/>
      <c r="JOL11" s="372"/>
      <c r="JOM11" s="372"/>
      <c r="JON11" s="372"/>
      <c r="JOO11" s="372"/>
      <c r="JOP11" s="372"/>
      <c r="JOQ11" s="372"/>
      <c r="JOR11" s="372"/>
      <c r="JOS11" s="372"/>
      <c r="JOT11" s="372"/>
      <c r="JOU11" s="372"/>
      <c r="JOV11" s="372"/>
      <c r="JOW11" s="372"/>
      <c r="JOX11" s="372"/>
      <c r="JOY11" s="372"/>
      <c r="JOZ11" s="372"/>
      <c r="JPA11" s="372"/>
      <c r="JPB11" s="372"/>
      <c r="JPC11" s="372"/>
      <c r="JPD11" s="372"/>
      <c r="JPE11" s="372"/>
      <c r="JPF11" s="372"/>
      <c r="JPG11" s="372"/>
      <c r="JPH11" s="372"/>
      <c r="JPI11" s="372"/>
      <c r="JPJ11" s="372"/>
      <c r="JPK11" s="372"/>
      <c r="JPL11" s="372"/>
      <c r="JPM11" s="372"/>
      <c r="JPN11" s="372"/>
      <c r="JPO11" s="372"/>
      <c r="JPP11" s="372"/>
      <c r="JPQ11" s="372"/>
      <c r="JPR11" s="372"/>
      <c r="JPS11" s="372"/>
      <c r="JPT11" s="372"/>
      <c r="JPU11" s="372"/>
      <c r="JPV11" s="372"/>
      <c r="JPW11" s="372"/>
      <c r="JPX11" s="372"/>
      <c r="JPY11" s="372"/>
      <c r="JPZ11" s="372"/>
      <c r="JQA11" s="372"/>
      <c r="JQB11" s="372"/>
      <c r="JQC11" s="372"/>
      <c r="JQD11" s="372"/>
      <c r="JQE11" s="372"/>
      <c r="JQF11" s="372"/>
      <c r="JQG11" s="372"/>
      <c r="JQH11" s="372"/>
      <c r="JQI11" s="372"/>
      <c r="JQJ11" s="372"/>
      <c r="JQK11" s="372"/>
      <c r="JQL11" s="372"/>
      <c r="JQM11" s="372"/>
      <c r="JQN11" s="372"/>
      <c r="JQO11" s="372"/>
      <c r="JQP11" s="372"/>
      <c r="JQQ11" s="372"/>
      <c r="JQR11" s="372"/>
      <c r="JQS11" s="372"/>
      <c r="JQT11" s="372"/>
      <c r="JQU11" s="372"/>
      <c r="JQV11" s="372"/>
      <c r="JQW11" s="372"/>
      <c r="JQX11" s="372"/>
      <c r="JQY11" s="372"/>
      <c r="JQZ11" s="372"/>
      <c r="JRA11" s="372"/>
      <c r="JRB11" s="372"/>
      <c r="JRC11" s="372"/>
      <c r="JRD11" s="372"/>
      <c r="JRE11" s="372"/>
      <c r="JRF11" s="372"/>
      <c r="JRG11" s="372"/>
      <c r="JRH11" s="372"/>
      <c r="JRI11" s="372"/>
      <c r="JRJ11" s="372"/>
      <c r="JRK11" s="372"/>
      <c r="JRL11" s="372"/>
      <c r="JRM11" s="372"/>
      <c r="JRN11" s="372"/>
      <c r="JRO11" s="372"/>
      <c r="JRP11" s="372"/>
      <c r="JRQ11" s="372"/>
      <c r="JRR11" s="372"/>
      <c r="JRS11" s="372"/>
      <c r="JRT11" s="372"/>
      <c r="JRU11" s="372"/>
      <c r="JRV11" s="372"/>
      <c r="JRW11" s="372"/>
      <c r="JRX11" s="372"/>
      <c r="JRY11" s="372"/>
      <c r="JRZ11" s="372"/>
      <c r="JSA11" s="372"/>
      <c r="JSB11" s="372"/>
      <c r="JSC11" s="372"/>
      <c r="JSD11" s="372"/>
      <c r="JSE11" s="372"/>
      <c r="JSF11" s="372"/>
      <c r="JSG11" s="372"/>
      <c r="JSH11" s="372"/>
      <c r="JSI11" s="372"/>
      <c r="JSJ11" s="372"/>
      <c r="JSK11" s="372"/>
      <c r="JSL11" s="372"/>
      <c r="JSM11" s="372"/>
      <c r="JSN11" s="372"/>
      <c r="JSO11" s="372"/>
      <c r="JSP11" s="372"/>
      <c r="JSQ11" s="372"/>
      <c r="JSR11" s="372"/>
      <c r="JSS11" s="372"/>
      <c r="JST11" s="372"/>
      <c r="JSU11" s="372"/>
      <c r="JSV11" s="372"/>
      <c r="JSW11" s="372"/>
      <c r="JSX11" s="372"/>
      <c r="JSY11" s="372"/>
      <c r="JSZ11" s="372"/>
      <c r="JTA11" s="372"/>
      <c r="JTB11" s="372"/>
      <c r="JTC11" s="372"/>
      <c r="JTD11" s="372"/>
      <c r="JTE11" s="372"/>
      <c r="JTF11" s="372"/>
      <c r="JTG11" s="372"/>
      <c r="JTH11" s="372"/>
      <c r="JTI11" s="372"/>
      <c r="JTJ11" s="372"/>
      <c r="JTK11" s="372"/>
      <c r="JTL11" s="372"/>
      <c r="JTM11" s="372"/>
      <c r="JTN11" s="372"/>
      <c r="JTO11" s="372"/>
      <c r="JTP11" s="372"/>
      <c r="JTQ11" s="372"/>
      <c r="JTR11" s="372"/>
      <c r="JTS11" s="372"/>
      <c r="JTT11" s="372"/>
      <c r="JTU11" s="372"/>
      <c r="JTV11" s="372"/>
      <c r="JTW11" s="372"/>
      <c r="JTX11" s="372"/>
      <c r="JTY11" s="372"/>
      <c r="JTZ11" s="372"/>
      <c r="JUA11" s="372"/>
      <c r="JUB11" s="372"/>
      <c r="JUC11" s="372"/>
      <c r="JUD11" s="372"/>
      <c r="JUE11" s="372"/>
      <c r="JUF11" s="372"/>
      <c r="JUG11" s="372"/>
      <c r="JUH11" s="372"/>
      <c r="JUI11" s="372"/>
      <c r="JUJ11" s="372"/>
      <c r="JUK11" s="372"/>
      <c r="JUL11" s="372"/>
      <c r="JUM11" s="372"/>
      <c r="JUN11" s="372"/>
      <c r="JUO11" s="372"/>
      <c r="JUP11" s="372"/>
      <c r="JUQ11" s="372"/>
      <c r="JUR11" s="372"/>
      <c r="JUS11" s="372"/>
      <c r="JUT11" s="372"/>
      <c r="JUU11" s="372"/>
      <c r="JUV11" s="372"/>
      <c r="JUW11" s="372"/>
      <c r="JUX11" s="372"/>
      <c r="JUY11" s="372"/>
      <c r="JUZ11" s="372"/>
      <c r="JVA11" s="372"/>
      <c r="JVB11" s="372"/>
      <c r="JVC11" s="372"/>
      <c r="JVD11" s="372"/>
      <c r="JVE11" s="372"/>
      <c r="JVF11" s="372"/>
      <c r="JVG11" s="372"/>
      <c r="JVH11" s="372"/>
      <c r="JVI11" s="372"/>
      <c r="JVJ11" s="372"/>
      <c r="JVK11" s="372"/>
      <c r="JVL11" s="372"/>
      <c r="JVM11" s="372"/>
      <c r="JVN11" s="372"/>
      <c r="JVO11" s="372"/>
      <c r="JVP11" s="372"/>
      <c r="JVQ11" s="372"/>
      <c r="JVR11" s="372"/>
      <c r="JVS11" s="372"/>
      <c r="JVT11" s="372"/>
      <c r="JVU11" s="372"/>
      <c r="JVV11" s="372"/>
      <c r="JVW11" s="372"/>
      <c r="JVX11" s="372"/>
      <c r="JVY11" s="372"/>
      <c r="JVZ11" s="372"/>
      <c r="JWA11" s="372"/>
      <c r="JWB11" s="372"/>
      <c r="JWC11" s="372"/>
      <c r="JWD11" s="372"/>
      <c r="JWE11" s="372"/>
      <c r="JWF11" s="372"/>
      <c r="JWG11" s="372"/>
      <c r="JWH11" s="372"/>
      <c r="JWI11" s="372"/>
      <c r="JWJ11" s="372"/>
      <c r="JWK11" s="372"/>
      <c r="JWL11" s="372"/>
      <c r="JWM11" s="372"/>
      <c r="JWN11" s="372"/>
      <c r="JWO11" s="372"/>
      <c r="JWP11" s="372"/>
      <c r="JWQ11" s="372"/>
      <c r="JWR11" s="372"/>
      <c r="JWS11" s="372"/>
      <c r="JWT11" s="372"/>
      <c r="JWU11" s="372"/>
      <c r="JWV11" s="372"/>
      <c r="JWW11" s="372"/>
      <c r="JWX11" s="372"/>
      <c r="JWY11" s="372"/>
      <c r="JWZ11" s="372"/>
      <c r="JXA11" s="372"/>
      <c r="JXB11" s="372"/>
      <c r="JXC11" s="372"/>
      <c r="JXD11" s="372"/>
      <c r="JXE11" s="372"/>
      <c r="JXF11" s="372"/>
      <c r="JXG11" s="372"/>
      <c r="JXH11" s="372"/>
      <c r="JXI11" s="372"/>
      <c r="JXJ11" s="372"/>
      <c r="JXK11" s="372"/>
      <c r="JXL11" s="372"/>
      <c r="JXM11" s="372"/>
      <c r="JXN11" s="372"/>
      <c r="JXO11" s="372"/>
      <c r="JXP11" s="372"/>
      <c r="JXQ11" s="372"/>
      <c r="JXR11" s="372"/>
      <c r="JXS11" s="372"/>
      <c r="JXT11" s="372"/>
      <c r="JXU11" s="372"/>
      <c r="JXV11" s="372"/>
      <c r="JXW11" s="372"/>
      <c r="JXX11" s="372"/>
      <c r="JXY11" s="372"/>
      <c r="JXZ11" s="372"/>
      <c r="JYA11" s="372"/>
      <c r="JYB11" s="372"/>
      <c r="JYC11" s="372"/>
      <c r="JYD11" s="372"/>
      <c r="JYE11" s="372"/>
      <c r="JYF11" s="372"/>
      <c r="JYG11" s="372"/>
      <c r="JYH11" s="372"/>
      <c r="JYI11" s="372"/>
      <c r="JYJ11" s="372"/>
      <c r="JYK11" s="372"/>
      <c r="JYL11" s="372"/>
      <c r="JYM11" s="372"/>
      <c r="JYN11" s="372"/>
      <c r="JYO11" s="372"/>
      <c r="JYP11" s="372"/>
      <c r="JYQ11" s="372"/>
      <c r="JYR11" s="372"/>
      <c r="JYS11" s="372"/>
      <c r="JYT11" s="372"/>
      <c r="JYU11" s="372"/>
      <c r="JYV11" s="372"/>
      <c r="JYW11" s="372"/>
      <c r="JYX11" s="372"/>
      <c r="JYY11" s="372"/>
      <c r="JYZ11" s="372"/>
      <c r="JZA11" s="372"/>
      <c r="JZB11" s="372"/>
      <c r="JZC11" s="372"/>
      <c r="JZD11" s="372"/>
      <c r="JZE11" s="372"/>
      <c r="JZF11" s="372"/>
      <c r="JZG11" s="372"/>
      <c r="JZH11" s="372"/>
      <c r="JZI11" s="372"/>
      <c r="JZJ11" s="372"/>
      <c r="JZK11" s="372"/>
      <c r="JZL11" s="372"/>
      <c r="JZM11" s="372"/>
      <c r="JZN11" s="372"/>
      <c r="JZO11" s="372"/>
      <c r="JZP11" s="372"/>
      <c r="JZQ11" s="372"/>
      <c r="JZR11" s="372"/>
      <c r="JZS11" s="372"/>
      <c r="JZT11" s="372"/>
      <c r="JZU11" s="372"/>
      <c r="JZV11" s="372"/>
      <c r="JZW11" s="372"/>
      <c r="JZX11" s="372"/>
      <c r="JZY11" s="372"/>
      <c r="JZZ11" s="372"/>
      <c r="KAA11" s="372"/>
      <c r="KAB11" s="372"/>
      <c r="KAC11" s="372"/>
      <c r="KAD11" s="372"/>
      <c r="KAE11" s="372"/>
      <c r="KAF11" s="372"/>
      <c r="KAG11" s="372"/>
      <c r="KAH11" s="372"/>
      <c r="KAI11" s="372"/>
      <c r="KAJ11" s="372"/>
      <c r="KAK11" s="372"/>
      <c r="KAL11" s="372"/>
      <c r="KAM11" s="372"/>
      <c r="KAN11" s="372"/>
      <c r="KAO11" s="372"/>
      <c r="KAP11" s="372"/>
      <c r="KAQ11" s="372"/>
      <c r="KAR11" s="372"/>
      <c r="KAS11" s="372"/>
      <c r="KAT11" s="372"/>
      <c r="KAU11" s="372"/>
      <c r="KAV11" s="372"/>
      <c r="KAW11" s="372"/>
      <c r="KAX11" s="372"/>
      <c r="KAY11" s="372"/>
      <c r="KAZ11" s="372"/>
      <c r="KBA11" s="372"/>
      <c r="KBB11" s="372"/>
      <c r="KBC11" s="372"/>
      <c r="KBD11" s="372"/>
      <c r="KBE11" s="372"/>
      <c r="KBF11" s="372"/>
      <c r="KBG11" s="372"/>
      <c r="KBH11" s="372"/>
      <c r="KBI11" s="372"/>
      <c r="KBJ11" s="372"/>
      <c r="KBK11" s="372"/>
      <c r="KBL11" s="372"/>
      <c r="KBM11" s="372"/>
      <c r="KBN11" s="372"/>
      <c r="KBO11" s="372"/>
      <c r="KBP11" s="372"/>
      <c r="KBQ11" s="372"/>
      <c r="KBR11" s="372"/>
      <c r="KBS11" s="372"/>
      <c r="KBT11" s="372"/>
      <c r="KBU11" s="372"/>
      <c r="KBV11" s="372"/>
      <c r="KBW11" s="372"/>
      <c r="KBX11" s="372"/>
      <c r="KBY11" s="372"/>
      <c r="KBZ11" s="372"/>
      <c r="KCA11" s="372"/>
      <c r="KCB11" s="372"/>
      <c r="KCC11" s="372"/>
      <c r="KCD11" s="372"/>
      <c r="KCE11" s="372"/>
      <c r="KCF11" s="372"/>
      <c r="KCG11" s="372"/>
      <c r="KCH11" s="372"/>
      <c r="KCI11" s="372"/>
      <c r="KCJ11" s="372"/>
      <c r="KCK11" s="372"/>
      <c r="KCL11" s="372"/>
      <c r="KCM11" s="372"/>
      <c r="KCN11" s="372"/>
      <c r="KCO11" s="372"/>
      <c r="KCP11" s="372"/>
      <c r="KCQ11" s="372"/>
      <c r="KCR11" s="372"/>
      <c r="KCS11" s="372"/>
      <c r="KCT11" s="372"/>
      <c r="KCU11" s="372"/>
      <c r="KCV11" s="372"/>
      <c r="KCW11" s="372"/>
      <c r="KCX11" s="372"/>
      <c r="KCY11" s="372"/>
      <c r="KCZ11" s="372"/>
      <c r="KDA11" s="372"/>
      <c r="KDB11" s="372"/>
      <c r="KDC11" s="372"/>
      <c r="KDD11" s="372"/>
      <c r="KDE11" s="372"/>
      <c r="KDF11" s="372"/>
      <c r="KDG11" s="372"/>
      <c r="KDH11" s="372"/>
      <c r="KDI11" s="372"/>
      <c r="KDJ11" s="372"/>
      <c r="KDK11" s="372"/>
      <c r="KDL11" s="372"/>
      <c r="KDM11" s="372"/>
      <c r="KDN11" s="372"/>
      <c r="KDO11" s="372"/>
      <c r="KDP11" s="372"/>
      <c r="KDQ11" s="372"/>
      <c r="KDR11" s="372"/>
      <c r="KDS11" s="372"/>
      <c r="KDT11" s="372"/>
      <c r="KDU11" s="372"/>
      <c r="KDV11" s="372"/>
      <c r="KDW11" s="372"/>
      <c r="KDX11" s="372"/>
      <c r="KDY11" s="372"/>
      <c r="KDZ11" s="372"/>
      <c r="KEA11" s="372"/>
      <c r="KEB11" s="372"/>
      <c r="KEC11" s="372"/>
      <c r="KED11" s="372"/>
      <c r="KEE11" s="372"/>
      <c r="KEF11" s="372"/>
      <c r="KEG11" s="372"/>
      <c r="KEH11" s="372"/>
      <c r="KEI11" s="372"/>
      <c r="KEJ11" s="372"/>
      <c r="KEK11" s="372"/>
      <c r="KEL11" s="372"/>
      <c r="KEM11" s="372"/>
      <c r="KEN11" s="372"/>
      <c r="KEO11" s="372"/>
      <c r="KEP11" s="372"/>
      <c r="KEQ11" s="372"/>
      <c r="KER11" s="372"/>
      <c r="KES11" s="372"/>
      <c r="KET11" s="372"/>
      <c r="KEU11" s="372"/>
      <c r="KEV11" s="372"/>
      <c r="KEW11" s="372"/>
      <c r="KEX11" s="372"/>
      <c r="KEY11" s="372"/>
      <c r="KEZ11" s="372"/>
      <c r="KFA11" s="372"/>
      <c r="KFB11" s="372"/>
      <c r="KFC11" s="372"/>
      <c r="KFD11" s="372"/>
      <c r="KFE11" s="372"/>
      <c r="KFF11" s="372"/>
      <c r="KFG11" s="372"/>
      <c r="KFH11" s="372"/>
      <c r="KFI11" s="372"/>
      <c r="KFJ11" s="372"/>
      <c r="KFK11" s="372"/>
      <c r="KFL11" s="372"/>
      <c r="KFM11" s="372"/>
      <c r="KFN11" s="372"/>
      <c r="KFO11" s="372"/>
      <c r="KFP11" s="372"/>
      <c r="KFQ11" s="372"/>
      <c r="KFR11" s="372"/>
      <c r="KFS11" s="372"/>
      <c r="KFT11" s="372"/>
      <c r="KFU11" s="372"/>
      <c r="KFV11" s="372"/>
      <c r="KFW11" s="372"/>
      <c r="KFX11" s="372"/>
      <c r="KFY11" s="372"/>
      <c r="KFZ11" s="372"/>
      <c r="KGA11" s="372"/>
      <c r="KGB11" s="372"/>
      <c r="KGC11" s="372"/>
      <c r="KGD11" s="372"/>
      <c r="KGE11" s="372"/>
      <c r="KGF11" s="372"/>
      <c r="KGG11" s="372"/>
      <c r="KGH11" s="372"/>
      <c r="KGI11" s="372"/>
      <c r="KGJ11" s="372"/>
      <c r="KGK11" s="372"/>
      <c r="KGL11" s="372"/>
      <c r="KGM11" s="372"/>
      <c r="KGN11" s="372"/>
      <c r="KGO11" s="372"/>
      <c r="KGP11" s="372"/>
      <c r="KGQ11" s="372"/>
      <c r="KGR11" s="372"/>
      <c r="KGS11" s="372"/>
      <c r="KGT11" s="372"/>
      <c r="KGU11" s="372"/>
      <c r="KGV11" s="372"/>
      <c r="KGW11" s="372"/>
      <c r="KGX11" s="372"/>
      <c r="KGY11" s="372"/>
      <c r="KGZ11" s="372"/>
      <c r="KHA11" s="372"/>
      <c r="KHB11" s="372"/>
      <c r="KHC11" s="372"/>
      <c r="KHD11" s="372"/>
      <c r="KHE11" s="372"/>
      <c r="KHF11" s="372"/>
      <c r="KHG11" s="372"/>
      <c r="KHH11" s="372"/>
      <c r="KHI11" s="372"/>
      <c r="KHJ11" s="372"/>
      <c r="KHK11" s="372"/>
      <c r="KHL11" s="372"/>
      <c r="KHM11" s="372"/>
      <c r="KHN11" s="372"/>
      <c r="KHO11" s="372"/>
      <c r="KHP11" s="372"/>
      <c r="KHQ11" s="372"/>
      <c r="KHR11" s="372"/>
      <c r="KHS11" s="372"/>
      <c r="KHT11" s="372"/>
      <c r="KHU11" s="372"/>
      <c r="KHV11" s="372"/>
      <c r="KHW11" s="372"/>
      <c r="KHX11" s="372"/>
      <c r="KHY11" s="372"/>
      <c r="KHZ11" s="372"/>
      <c r="KIA11" s="372"/>
      <c r="KIB11" s="372"/>
      <c r="KIC11" s="372"/>
      <c r="KID11" s="372"/>
      <c r="KIE11" s="372"/>
      <c r="KIF11" s="372"/>
      <c r="KIG11" s="372"/>
      <c r="KIH11" s="372"/>
      <c r="KII11" s="372"/>
      <c r="KIJ11" s="372"/>
      <c r="KIK11" s="372"/>
      <c r="KIL11" s="372"/>
      <c r="KIM11" s="372"/>
      <c r="KIN11" s="372"/>
      <c r="KIO11" s="372"/>
      <c r="KIP11" s="372"/>
      <c r="KIQ11" s="372"/>
      <c r="KIR11" s="372"/>
      <c r="KIS11" s="372"/>
      <c r="KIT11" s="372"/>
      <c r="KIU11" s="372"/>
      <c r="KIV11" s="372"/>
      <c r="KIW11" s="372"/>
      <c r="KIX11" s="372"/>
      <c r="KIY11" s="372"/>
      <c r="KIZ11" s="372"/>
      <c r="KJA11" s="372"/>
      <c r="KJB11" s="372"/>
      <c r="KJC11" s="372"/>
      <c r="KJD11" s="372"/>
      <c r="KJE11" s="372"/>
      <c r="KJF11" s="372"/>
      <c r="KJG11" s="372"/>
      <c r="KJH11" s="372"/>
      <c r="KJI11" s="372"/>
      <c r="KJJ11" s="372"/>
      <c r="KJK11" s="372"/>
      <c r="KJL11" s="372"/>
      <c r="KJM11" s="372"/>
      <c r="KJN11" s="372"/>
      <c r="KJO11" s="372"/>
      <c r="KJP11" s="372"/>
      <c r="KJQ11" s="372"/>
      <c r="KJR11" s="372"/>
      <c r="KJS11" s="372"/>
      <c r="KJT11" s="372"/>
      <c r="KJU11" s="372"/>
      <c r="KJV11" s="372"/>
      <c r="KJW11" s="372"/>
      <c r="KJX11" s="372"/>
      <c r="KJY11" s="372"/>
      <c r="KJZ11" s="372"/>
      <c r="KKA11" s="372"/>
      <c r="KKB11" s="372"/>
      <c r="KKC11" s="372"/>
      <c r="KKD11" s="372"/>
      <c r="KKE11" s="372"/>
      <c r="KKF11" s="372"/>
      <c r="KKG11" s="372"/>
      <c r="KKH11" s="372"/>
      <c r="KKI11" s="372"/>
      <c r="KKJ11" s="372"/>
      <c r="KKK11" s="372"/>
      <c r="KKL11" s="372"/>
      <c r="KKM11" s="372"/>
      <c r="KKN11" s="372"/>
      <c r="KKO11" s="372"/>
      <c r="KKP11" s="372"/>
      <c r="KKQ11" s="372"/>
      <c r="KKR11" s="372"/>
      <c r="KKS11" s="372"/>
      <c r="KKT11" s="372"/>
      <c r="KKU11" s="372"/>
      <c r="KKV11" s="372"/>
      <c r="KKW11" s="372"/>
      <c r="KKX11" s="372"/>
      <c r="KKY11" s="372"/>
      <c r="KKZ11" s="372"/>
      <c r="KLA11" s="372"/>
      <c r="KLB11" s="372"/>
      <c r="KLC11" s="372"/>
      <c r="KLD11" s="372"/>
      <c r="KLE11" s="372"/>
      <c r="KLF11" s="372"/>
      <c r="KLG11" s="372"/>
      <c r="KLH11" s="372"/>
      <c r="KLI11" s="372"/>
      <c r="KLJ11" s="372"/>
      <c r="KLK11" s="372"/>
      <c r="KLL11" s="372"/>
      <c r="KLM11" s="372"/>
      <c r="KLN11" s="372"/>
      <c r="KLO11" s="372"/>
      <c r="KLP11" s="372"/>
      <c r="KLQ11" s="372"/>
      <c r="KLR11" s="372"/>
      <c r="KLS11" s="372"/>
      <c r="KLT11" s="372"/>
      <c r="KLU11" s="372"/>
      <c r="KLV11" s="372"/>
      <c r="KLW11" s="372"/>
      <c r="KLX11" s="372"/>
      <c r="KLY11" s="372"/>
      <c r="KLZ11" s="372"/>
      <c r="KMA11" s="372"/>
      <c r="KMB11" s="372"/>
      <c r="KMC11" s="372"/>
      <c r="KMD11" s="372"/>
      <c r="KME11" s="372"/>
      <c r="KMF11" s="372"/>
      <c r="KMG11" s="372"/>
      <c r="KMH11" s="372"/>
      <c r="KMI11" s="372"/>
      <c r="KMJ11" s="372"/>
      <c r="KMK11" s="372"/>
      <c r="KML11" s="372"/>
      <c r="KMM11" s="372"/>
      <c r="KMN11" s="372"/>
      <c r="KMO11" s="372"/>
      <c r="KMP11" s="372"/>
      <c r="KMQ11" s="372"/>
      <c r="KMR11" s="372"/>
      <c r="KMS11" s="372"/>
      <c r="KMT11" s="372"/>
      <c r="KMU11" s="372"/>
      <c r="KMV11" s="372"/>
      <c r="KMW11" s="372"/>
      <c r="KMX11" s="372"/>
      <c r="KMY11" s="372"/>
      <c r="KMZ11" s="372"/>
      <c r="KNA11" s="372"/>
      <c r="KNB11" s="372"/>
      <c r="KNC11" s="372"/>
      <c r="KND11" s="372"/>
      <c r="KNE11" s="372"/>
      <c r="KNF11" s="372"/>
      <c r="KNG11" s="372"/>
      <c r="KNH11" s="372"/>
      <c r="KNI11" s="372"/>
      <c r="KNJ11" s="372"/>
      <c r="KNK11" s="372"/>
      <c r="KNL11" s="372"/>
      <c r="KNM11" s="372"/>
      <c r="KNN11" s="372"/>
      <c r="KNO11" s="372"/>
      <c r="KNP11" s="372"/>
      <c r="KNQ11" s="372"/>
      <c r="KNR11" s="372"/>
      <c r="KNS11" s="372"/>
      <c r="KNT11" s="372"/>
      <c r="KNU11" s="372"/>
      <c r="KNV11" s="372"/>
      <c r="KNW11" s="372"/>
      <c r="KNX11" s="372"/>
      <c r="KNY11" s="372"/>
      <c r="KNZ11" s="372"/>
      <c r="KOA11" s="372"/>
      <c r="KOB11" s="372"/>
      <c r="KOC11" s="372"/>
      <c r="KOD11" s="372"/>
      <c r="KOE11" s="372"/>
      <c r="KOF11" s="372"/>
      <c r="KOG11" s="372"/>
      <c r="KOH11" s="372"/>
      <c r="KOI11" s="372"/>
      <c r="KOJ11" s="372"/>
      <c r="KOK11" s="372"/>
      <c r="KOL11" s="372"/>
      <c r="KOM11" s="372"/>
      <c r="KON11" s="372"/>
      <c r="KOO11" s="372"/>
      <c r="KOP11" s="372"/>
      <c r="KOQ11" s="372"/>
      <c r="KOR11" s="372"/>
      <c r="KOS11" s="372"/>
      <c r="KOT11" s="372"/>
      <c r="KOU11" s="372"/>
      <c r="KOV11" s="372"/>
      <c r="KOW11" s="372"/>
      <c r="KOX11" s="372"/>
      <c r="KOY11" s="372"/>
      <c r="KOZ11" s="372"/>
      <c r="KPA11" s="372"/>
      <c r="KPB11" s="372"/>
      <c r="KPC11" s="372"/>
      <c r="KPD11" s="372"/>
      <c r="KPE11" s="372"/>
      <c r="KPF11" s="372"/>
      <c r="KPG11" s="372"/>
      <c r="KPH11" s="372"/>
      <c r="KPI11" s="372"/>
      <c r="KPJ11" s="372"/>
      <c r="KPK11" s="372"/>
      <c r="KPL11" s="372"/>
      <c r="KPM11" s="372"/>
      <c r="KPN11" s="372"/>
      <c r="KPO11" s="372"/>
      <c r="KPP11" s="372"/>
      <c r="KPQ11" s="372"/>
      <c r="KPR11" s="372"/>
      <c r="KPS11" s="372"/>
      <c r="KPT11" s="372"/>
      <c r="KPU11" s="372"/>
      <c r="KPV11" s="372"/>
      <c r="KPW11" s="372"/>
      <c r="KPX11" s="372"/>
      <c r="KPY11" s="372"/>
      <c r="KPZ11" s="372"/>
      <c r="KQA11" s="372"/>
      <c r="KQB11" s="372"/>
      <c r="KQC11" s="372"/>
      <c r="KQD11" s="372"/>
      <c r="KQE11" s="372"/>
      <c r="KQF11" s="372"/>
      <c r="KQG11" s="372"/>
      <c r="KQH11" s="372"/>
      <c r="KQI11" s="372"/>
      <c r="KQJ11" s="372"/>
      <c r="KQK11" s="372"/>
      <c r="KQL11" s="372"/>
      <c r="KQM11" s="372"/>
      <c r="KQN11" s="372"/>
      <c r="KQO11" s="372"/>
      <c r="KQP11" s="372"/>
      <c r="KQQ11" s="372"/>
      <c r="KQR11" s="372"/>
      <c r="KQS11" s="372"/>
      <c r="KQT11" s="372"/>
      <c r="KQU11" s="372"/>
      <c r="KQV11" s="372"/>
      <c r="KQW11" s="372"/>
      <c r="KQX11" s="372"/>
      <c r="KQY11" s="372"/>
      <c r="KQZ11" s="372"/>
      <c r="KRA11" s="372"/>
      <c r="KRB11" s="372"/>
      <c r="KRC11" s="372"/>
      <c r="KRD11" s="372"/>
      <c r="KRE11" s="372"/>
      <c r="KRF11" s="372"/>
      <c r="KRG11" s="372"/>
      <c r="KRH11" s="372"/>
      <c r="KRI11" s="372"/>
      <c r="KRJ11" s="372"/>
      <c r="KRK11" s="372"/>
      <c r="KRL11" s="372"/>
      <c r="KRM11" s="372"/>
      <c r="KRN11" s="372"/>
      <c r="KRO11" s="372"/>
      <c r="KRP11" s="372"/>
      <c r="KRQ11" s="372"/>
      <c r="KRR11" s="372"/>
      <c r="KRS11" s="372"/>
      <c r="KRT11" s="372"/>
      <c r="KRU11" s="372"/>
      <c r="KRV11" s="372"/>
      <c r="KRW11" s="372"/>
      <c r="KRX11" s="372"/>
      <c r="KRY11" s="372"/>
      <c r="KRZ11" s="372"/>
      <c r="KSA11" s="372"/>
      <c r="KSB11" s="372"/>
      <c r="KSC11" s="372"/>
      <c r="KSD11" s="372"/>
      <c r="KSE11" s="372"/>
      <c r="KSF11" s="372"/>
      <c r="KSG11" s="372"/>
      <c r="KSH11" s="372"/>
      <c r="KSI11" s="372"/>
      <c r="KSJ11" s="372"/>
      <c r="KSK11" s="372"/>
      <c r="KSL11" s="372"/>
      <c r="KSM11" s="372"/>
      <c r="KSN11" s="372"/>
      <c r="KSO11" s="372"/>
      <c r="KSP11" s="372"/>
      <c r="KSQ11" s="372"/>
      <c r="KSR11" s="372"/>
      <c r="KSS11" s="372"/>
      <c r="KST11" s="372"/>
      <c r="KSU11" s="372"/>
      <c r="KSV11" s="372"/>
      <c r="KSW11" s="372"/>
      <c r="KSX11" s="372"/>
      <c r="KSY11" s="372"/>
      <c r="KSZ11" s="372"/>
      <c r="KTA11" s="372"/>
      <c r="KTB11" s="372"/>
      <c r="KTC11" s="372"/>
      <c r="KTD11" s="372"/>
      <c r="KTE11" s="372"/>
      <c r="KTF11" s="372"/>
      <c r="KTG11" s="372"/>
      <c r="KTH11" s="372"/>
      <c r="KTI11" s="372"/>
      <c r="KTJ11" s="372"/>
      <c r="KTK11" s="372"/>
      <c r="KTL11" s="372"/>
      <c r="KTM11" s="372"/>
      <c r="KTN11" s="372"/>
      <c r="KTO11" s="372"/>
      <c r="KTP11" s="372"/>
      <c r="KTQ11" s="372"/>
      <c r="KTR11" s="372"/>
      <c r="KTS11" s="372"/>
      <c r="KTT11" s="372"/>
      <c r="KTU11" s="372"/>
      <c r="KTV11" s="372"/>
      <c r="KTW11" s="372"/>
      <c r="KTX11" s="372"/>
      <c r="KTY11" s="372"/>
      <c r="KTZ11" s="372"/>
      <c r="KUA11" s="372"/>
      <c r="KUB11" s="372"/>
      <c r="KUC11" s="372"/>
      <c r="KUD11" s="372"/>
      <c r="KUE11" s="372"/>
      <c r="KUF11" s="372"/>
      <c r="KUG11" s="372"/>
      <c r="KUH11" s="372"/>
      <c r="KUI11" s="372"/>
      <c r="KUJ11" s="372"/>
      <c r="KUK11" s="372"/>
      <c r="KUL11" s="372"/>
      <c r="KUM11" s="372"/>
      <c r="KUN11" s="372"/>
      <c r="KUO11" s="372"/>
      <c r="KUP11" s="372"/>
      <c r="KUQ11" s="372"/>
      <c r="KUR11" s="372"/>
      <c r="KUS11" s="372"/>
      <c r="KUT11" s="372"/>
      <c r="KUU11" s="372"/>
      <c r="KUV11" s="372"/>
      <c r="KUW11" s="372"/>
      <c r="KUX11" s="372"/>
      <c r="KUY11" s="372"/>
      <c r="KUZ11" s="372"/>
      <c r="KVA11" s="372"/>
      <c r="KVB11" s="372"/>
      <c r="KVC11" s="372"/>
      <c r="KVD11" s="372"/>
      <c r="KVE11" s="372"/>
      <c r="KVF11" s="372"/>
      <c r="KVG11" s="372"/>
      <c r="KVH11" s="372"/>
      <c r="KVI11" s="372"/>
      <c r="KVJ11" s="372"/>
      <c r="KVK11" s="372"/>
      <c r="KVL11" s="372"/>
      <c r="KVM11" s="372"/>
      <c r="KVN11" s="372"/>
      <c r="KVO11" s="372"/>
      <c r="KVP11" s="372"/>
      <c r="KVQ11" s="372"/>
      <c r="KVR11" s="372"/>
      <c r="KVS11" s="372"/>
      <c r="KVT11" s="372"/>
      <c r="KVU11" s="372"/>
      <c r="KVV11" s="372"/>
      <c r="KVW11" s="372"/>
      <c r="KVX11" s="372"/>
      <c r="KVY11" s="372"/>
      <c r="KVZ11" s="372"/>
      <c r="KWA11" s="372"/>
      <c r="KWB11" s="372"/>
      <c r="KWC11" s="372"/>
      <c r="KWD11" s="372"/>
      <c r="KWE11" s="372"/>
      <c r="KWF11" s="372"/>
      <c r="KWG11" s="372"/>
      <c r="KWH11" s="372"/>
      <c r="KWI11" s="372"/>
      <c r="KWJ11" s="372"/>
      <c r="KWK11" s="372"/>
      <c r="KWL11" s="372"/>
      <c r="KWM11" s="372"/>
      <c r="KWN11" s="372"/>
      <c r="KWO11" s="372"/>
      <c r="KWP11" s="372"/>
      <c r="KWQ11" s="372"/>
      <c r="KWR11" s="372"/>
      <c r="KWS11" s="372"/>
      <c r="KWT11" s="372"/>
      <c r="KWU11" s="372"/>
      <c r="KWV11" s="372"/>
      <c r="KWW11" s="372"/>
      <c r="KWX11" s="372"/>
      <c r="KWY11" s="372"/>
      <c r="KWZ11" s="372"/>
      <c r="KXA11" s="372"/>
      <c r="KXB11" s="372"/>
      <c r="KXC11" s="372"/>
      <c r="KXD11" s="372"/>
      <c r="KXE11" s="372"/>
      <c r="KXF11" s="372"/>
      <c r="KXG11" s="372"/>
      <c r="KXH11" s="372"/>
      <c r="KXI11" s="372"/>
      <c r="KXJ11" s="372"/>
      <c r="KXK11" s="372"/>
      <c r="KXL11" s="372"/>
      <c r="KXM11" s="372"/>
      <c r="KXN11" s="372"/>
      <c r="KXO11" s="372"/>
      <c r="KXP11" s="372"/>
      <c r="KXQ11" s="372"/>
      <c r="KXR11" s="372"/>
      <c r="KXS11" s="372"/>
      <c r="KXT11" s="372"/>
      <c r="KXU11" s="372"/>
      <c r="KXV11" s="372"/>
      <c r="KXW11" s="372"/>
      <c r="KXX11" s="372"/>
      <c r="KXY11" s="372"/>
      <c r="KXZ11" s="372"/>
      <c r="KYA11" s="372"/>
      <c r="KYB11" s="372"/>
      <c r="KYC11" s="372"/>
      <c r="KYD11" s="372"/>
      <c r="KYE11" s="372"/>
      <c r="KYF11" s="372"/>
      <c r="KYG11" s="372"/>
      <c r="KYH11" s="372"/>
      <c r="KYI11" s="372"/>
      <c r="KYJ11" s="372"/>
      <c r="KYK11" s="372"/>
      <c r="KYL11" s="372"/>
      <c r="KYM11" s="372"/>
      <c r="KYN11" s="372"/>
      <c r="KYO11" s="372"/>
      <c r="KYP11" s="372"/>
      <c r="KYQ11" s="372"/>
      <c r="KYR11" s="372"/>
      <c r="KYS11" s="372"/>
      <c r="KYT11" s="372"/>
      <c r="KYU11" s="372"/>
      <c r="KYV11" s="372"/>
      <c r="KYW11" s="372"/>
      <c r="KYX11" s="372"/>
      <c r="KYY11" s="372"/>
      <c r="KYZ11" s="372"/>
      <c r="KZA11" s="372"/>
      <c r="KZB11" s="372"/>
      <c r="KZC11" s="372"/>
      <c r="KZD11" s="372"/>
      <c r="KZE11" s="372"/>
      <c r="KZF11" s="372"/>
      <c r="KZG11" s="372"/>
      <c r="KZH11" s="372"/>
      <c r="KZI11" s="372"/>
      <c r="KZJ11" s="372"/>
      <c r="KZK11" s="372"/>
      <c r="KZL11" s="372"/>
      <c r="KZM11" s="372"/>
      <c r="KZN11" s="372"/>
      <c r="KZO11" s="372"/>
      <c r="KZP11" s="372"/>
      <c r="KZQ11" s="372"/>
      <c r="KZR11" s="372"/>
      <c r="KZS11" s="372"/>
      <c r="KZT11" s="372"/>
      <c r="KZU11" s="372"/>
      <c r="KZV11" s="372"/>
      <c r="KZW11" s="372"/>
      <c r="KZX11" s="372"/>
      <c r="KZY11" s="372"/>
      <c r="KZZ11" s="372"/>
      <c r="LAA11" s="372"/>
      <c r="LAB11" s="372"/>
      <c r="LAC11" s="372"/>
      <c r="LAD11" s="372"/>
      <c r="LAE11" s="372"/>
      <c r="LAF11" s="372"/>
      <c r="LAG11" s="372"/>
      <c r="LAH11" s="372"/>
      <c r="LAI11" s="372"/>
      <c r="LAJ11" s="372"/>
      <c r="LAK11" s="372"/>
      <c r="LAL11" s="372"/>
      <c r="LAM11" s="372"/>
      <c r="LAN11" s="372"/>
      <c r="LAO11" s="372"/>
      <c r="LAP11" s="372"/>
      <c r="LAQ11" s="372"/>
      <c r="LAR11" s="372"/>
      <c r="LAS11" s="372"/>
      <c r="LAT11" s="372"/>
      <c r="LAU11" s="372"/>
      <c r="LAV11" s="372"/>
      <c r="LAW11" s="372"/>
      <c r="LAX11" s="372"/>
      <c r="LAY11" s="372"/>
      <c r="LAZ11" s="372"/>
      <c r="LBA11" s="372"/>
      <c r="LBB11" s="372"/>
      <c r="LBC11" s="372"/>
      <c r="LBD11" s="372"/>
      <c r="LBE11" s="372"/>
      <c r="LBF11" s="372"/>
      <c r="LBG11" s="372"/>
      <c r="LBH11" s="372"/>
      <c r="LBI11" s="372"/>
      <c r="LBJ11" s="372"/>
      <c r="LBK11" s="372"/>
      <c r="LBL11" s="372"/>
      <c r="LBM11" s="372"/>
      <c r="LBN11" s="372"/>
      <c r="LBO11" s="372"/>
      <c r="LBP11" s="372"/>
      <c r="LBQ11" s="372"/>
      <c r="LBR11" s="372"/>
      <c r="LBS11" s="372"/>
      <c r="LBT11" s="372"/>
      <c r="LBU11" s="372"/>
      <c r="LBV11" s="372"/>
      <c r="LBW11" s="372"/>
      <c r="LBX11" s="372"/>
      <c r="LBY11" s="372"/>
      <c r="LBZ11" s="372"/>
      <c r="LCA11" s="372"/>
      <c r="LCB11" s="372"/>
      <c r="LCC11" s="372"/>
      <c r="LCD11" s="372"/>
      <c r="LCE11" s="372"/>
      <c r="LCF11" s="372"/>
      <c r="LCG11" s="372"/>
      <c r="LCH11" s="372"/>
      <c r="LCI11" s="372"/>
      <c r="LCJ11" s="372"/>
      <c r="LCK11" s="372"/>
      <c r="LCL11" s="372"/>
      <c r="LCM11" s="372"/>
      <c r="LCN11" s="372"/>
      <c r="LCO11" s="372"/>
      <c r="LCP11" s="372"/>
      <c r="LCQ11" s="372"/>
      <c r="LCR11" s="372"/>
      <c r="LCS11" s="372"/>
      <c r="LCT11" s="372"/>
      <c r="LCU11" s="372"/>
      <c r="LCV11" s="372"/>
      <c r="LCW11" s="372"/>
      <c r="LCX11" s="372"/>
      <c r="LCY11" s="372"/>
      <c r="LCZ11" s="372"/>
      <c r="LDA11" s="372"/>
      <c r="LDB11" s="372"/>
      <c r="LDC11" s="372"/>
      <c r="LDD11" s="372"/>
      <c r="LDE11" s="372"/>
      <c r="LDF11" s="372"/>
      <c r="LDG11" s="372"/>
      <c r="LDH11" s="372"/>
      <c r="LDI11" s="372"/>
      <c r="LDJ11" s="372"/>
      <c r="LDK11" s="372"/>
      <c r="LDL11" s="372"/>
      <c r="LDM11" s="372"/>
      <c r="LDN11" s="372"/>
      <c r="LDO11" s="372"/>
      <c r="LDP11" s="372"/>
      <c r="LDQ11" s="372"/>
      <c r="LDR11" s="372"/>
      <c r="LDS11" s="372"/>
      <c r="LDT11" s="372"/>
      <c r="LDU11" s="372"/>
      <c r="LDV11" s="372"/>
      <c r="LDW11" s="372"/>
      <c r="LDX11" s="372"/>
      <c r="LDY11" s="372"/>
      <c r="LDZ11" s="372"/>
      <c r="LEA11" s="372"/>
      <c r="LEB11" s="372"/>
      <c r="LEC11" s="372"/>
      <c r="LED11" s="372"/>
      <c r="LEE11" s="372"/>
      <c r="LEF11" s="372"/>
      <c r="LEG11" s="372"/>
      <c r="LEH11" s="372"/>
      <c r="LEI11" s="372"/>
      <c r="LEJ11" s="372"/>
      <c r="LEK11" s="372"/>
      <c r="LEL11" s="372"/>
      <c r="LEM11" s="372"/>
      <c r="LEN11" s="372"/>
      <c r="LEO11" s="372"/>
      <c r="LEP11" s="372"/>
      <c r="LEQ11" s="372"/>
      <c r="LER11" s="372"/>
      <c r="LES11" s="372"/>
      <c r="LET11" s="372"/>
      <c r="LEU11" s="372"/>
      <c r="LEV11" s="372"/>
      <c r="LEW11" s="372"/>
      <c r="LEX11" s="372"/>
      <c r="LEY11" s="372"/>
      <c r="LEZ11" s="372"/>
      <c r="LFA11" s="372"/>
      <c r="LFB11" s="372"/>
      <c r="LFC11" s="372"/>
      <c r="LFD11" s="372"/>
      <c r="LFE11" s="372"/>
      <c r="LFF11" s="372"/>
      <c r="LFG11" s="372"/>
      <c r="LFH11" s="372"/>
      <c r="LFI11" s="372"/>
      <c r="LFJ11" s="372"/>
      <c r="LFK11" s="372"/>
      <c r="LFL11" s="372"/>
      <c r="LFM11" s="372"/>
      <c r="LFN11" s="372"/>
      <c r="LFO11" s="372"/>
      <c r="LFP11" s="372"/>
      <c r="LFQ11" s="372"/>
      <c r="LFR11" s="372"/>
      <c r="LFS11" s="372"/>
      <c r="LFT11" s="372"/>
      <c r="LFU11" s="372"/>
      <c r="LFV11" s="372"/>
      <c r="LFW11" s="372"/>
      <c r="LFX11" s="372"/>
      <c r="LFY11" s="372"/>
      <c r="LFZ11" s="372"/>
      <c r="LGA11" s="372"/>
      <c r="LGB11" s="372"/>
      <c r="LGC11" s="372"/>
      <c r="LGD11" s="372"/>
      <c r="LGE11" s="372"/>
      <c r="LGF11" s="372"/>
      <c r="LGG11" s="372"/>
      <c r="LGH11" s="372"/>
      <c r="LGI11" s="372"/>
      <c r="LGJ11" s="372"/>
      <c r="LGK11" s="372"/>
      <c r="LGL11" s="372"/>
      <c r="LGM11" s="372"/>
      <c r="LGN11" s="372"/>
      <c r="LGO11" s="372"/>
      <c r="LGP11" s="372"/>
      <c r="LGQ11" s="372"/>
      <c r="LGR11" s="372"/>
      <c r="LGS11" s="372"/>
      <c r="LGT11" s="372"/>
      <c r="LGU11" s="372"/>
      <c r="LGV11" s="372"/>
      <c r="LGW11" s="372"/>
      <c r="LGX11" s="372"/>
      <c r="LGY11" s="372"/>
      <c r="LGZ11" s="372"/>
      <c r="LHA11" s="372"/>
      <c r="LHB11" s="372"/>
      <c r="LHC11" s="372"/>
      <c r="LHD11" s="372"/>
      <c r="LHE11" s="372"/>
      <c r="LHF11" s="372"/>
      <c r="LHG11" s="372"/>
      <c r="LHH11" s="372"/>
      <c r="LHI11" s="372"/>
      <c r="LHJ11" s="372"/>
      <c r="LHK11" s="372"/>
      <c r="LHL11" s="372"/>
      <c r="LHM11" s="372"/>
      <c r="LHN11" s="372"/>
      <c r="LHO11" s="372"/>
      <c r="LHP11" s="372"/>
      <c r="LHQ11" s="372"/>
      <c r="LHR11" s="372"/>
      <c r="LHS11" s="372"/>
      <c r="LHT11" s="372"/>
      <c r="LHU11" s="372"/>
      <c r="LHV11" s="372"/>
      <c r="LHW11" s="372"/>
      <c r="LHX11" s="372"/>
      <c r="LHY11" s="372"/>
      <c r="LHZ11" s="372"/>
      <c r="LIA11" s="372"/>
      <c r="LIB11" s="372"/>
      <c r="LIC11" s="372"/>
      <c r="LID11" s="372"/>
      <c r="LIE11" s="372"/>
      <c r="LIF11" s="372"/>
      <c r="LIG11" s="372"/>
      <c r="LIH11" s="372"/>
      <c r="LII11" s="372"/>
      <c r="LIJ11" s="372"/>
      <c r="LIK11" s="372"/>
      <c r="LIL11" s="372"/>
      <c r="LIM11" s="372"/>
      <c r="LIN11" s="372"/>
      <c r="LIO11" s="372"/>
      <c r="LIP11" s="372"/>
      <c r="LIQ11" s="372"/>
      <c r="LIR11" s="372"/>
      <c r="LIS11" s="372"/>
      <c r="LIT11" s="372"/>
      <c r="LIU11" s="372"/>
      <c r="LIV11" s="372"/>
      <c r="LIW11" s="372"/>
      <c r="LIX11" s="372"/>
      <c r="LIY11" s="372"/>
      <c r="LIZ11" s="372"/>
      <c r="LJA11" s="372"/>
      <c r="LJB11" s="372"/>
      <c r="LJC11" s="372"/>
      <c r="LJD11" s="372"/>
      <c r="LJE11" s="372"/>
      <c r="LJF11" s="372"/>
      <c r="LJG11" s="372"/>
      <c r="LJH11" s="372"/>
      <c r="LJI11" s="372"/>
      <c r="LJJ11" s="372"/>
      <c r="LJK11" s="372"/>
      <c r="LJL11" s="372"/>
      <c r="LJM11" s="372"/>
      <c r="LJN11" s="372"/>
      <c r="LJO11" s="372"/>
      <c r="LJP11" s="372"/>
      <c r="LJQ11" s="372"/>
      <c r="LJR11" s="372"/>
      <c r="LJS11" s="372"/>
      <c r="LJT11" s="372"/>
      <c r="LJU11" s="372"/>
      <c r="LJV11" s="372"/>
      <c r="LJW11" s="372"/>
      <c r="LJX11" s="372"/>
      <c r="LJY11" s="372"/>
      <c r="LJZ11" s="372"/>
      <c r="LKA11" s="372"/>
      <c r="LKB11" s="372"/>
      <c r="LKC11" s="372"/>
      <c r="LKD11" s="372"/>
      <c r="LKE11" s="372"/>
      <c r="LKF11" s="372"/>
      <c r="LKG11" s="372"/>
      <c r="LKH11" s="372"/>
      <c r="LKI11" s="372"/>
      <c r="LKJ11" s="372"/>
      <c r="LKK11" s="372"/>
      <c r="LKL11" s="372"/>
      <c r="LKM11" s="372"/>
      <c r="LKN11" s="372"/>
      <c r="LKO11" s="372"/>
      <c r="LKP11" s="372"/>
      <c r="LKQ11" s="372"/>
      <c r="LKR11" s="372"/>
      <c r="LKS11" s="372"/>
      <c r="LKT11" s="372"/>
      <c r="LKU11" s="372"/>
      <c r="LKV11" s="372"/>
      <c r="LKW11" s="372"/>
      <c r="LKX11" s="372"/>
      <c r="LKY11" s="372"/>
      <c r="LKZ11" s="372"/>
      <c r="LLA11" s="372"/>
      <c r="LLB11" s="372"/>
      <c r="LLC11" s="372"/>
      <c r="LLD11" s="372"/>
      <c r="LLE11" s="372"/>
      <c r="LLF11" s="372"/>
      <c r="LLG11" s="372"/>
      <c r="LLH11" s="372"/>
      <c r="LLI11" s="372"/>
      <c r="LLJ11" s="372"/>
      <c r="LLK11" s="372"/>
      <c r="LLL11" s="372"/>
      <c r="LLM11" s="372"/>
      <c r="LLN11" s="372"/>
      <c r="LLO11" s="372"/>
      <c r="LLP11" s="372"/>
      <c r="LLQ11" s="372"/>
      <c r="LLR11" s="372"/>
      <c r="LLS11" s="372"/>
      <c r="LLT11" s="372"/>
      <c r="LLU11" s="372"/>
      <c r="LLV11" s="372"/>
      <c r="LLW11" s="372"/>
      <c r="LLX11" s="372"/>
      <c r="LLY11" s="372"/>
      <c r="LLZ11" s="372"/>
      <c r="LMA11" s="372"/>
      <c r="LMB11" s="372"/>
      <c r="LMC11" s="372"/>
      <c r="LMD11" s="372"/>
      <c r="LME11" s="372"/>
      <c r="LMF11" s="372"/>
      <c r="LMG11" s="372"/>
      <c r="LMH11" s="372"/>
      <c r="LMI11" s="372"/>
      <c r="LMJ11" s="372"/>
      <c r="LMK11" s="372"/>
      <c r="LML11" s="372"/>
      <c r="LMM11" s="372"/>
      <c r="LMN11" s="372"/>
      <c r="LMO11" s="372"/>
      <c r="LMP11" s="372"/>
      <c r="LMQ11" s="372"/>
      <c r="LMR11" s="372"/>
      <c r="LMS11" s="372"/>
      <c r="LMT11" s="372"/>
      <c r="LMU11" s="372"/>
      <c r="LMV11" s="372"/>
      <c r="LMW11" s="372"/>
      <c r="LMX11" s="372"/>
      <c r="LMY11" s="372"/>
      <c r="LMZ11" s="372"/>
      <c r="LNA11" s="372"/>
      <c r="LNB11" s="372"/>
      <c r="LNC11" s="372"/>
      <c r="LND11" s="372"/>
      <c r="LNE11" s="372"/>
      <c r="LNF11" s="372"/>
      <c r="LNG11" s="372"/>
      <c r="LNH11" s="372"/>
      <c r="LNI11" s="372"/>
      <c r="LNJ11" s="372"/>
      <c r="LNK11" s="372"/>
      <c r="LNL11" s="372"/>
      <c r="LNM11" s="372"/>
      <c r="LNN11" s="372"/>
      <c r="LNO11" s="372"/>
      <c r="LNP11" s="372"/>
      <c r="LNQ11" s="372"/>
      <c r="LNR11" s="372"/>
      <c r="LNS11" s="372"/>
      <c r="LNT11" s="372"/>
      <c r="LNU11" s="372"/>
      <c r="LNV11" s="372"/>
      <c r="LNW11" s="372"/>
      <c r="LNX11" s="372"/>
      <c r="LNY11" s="372"/>
      <c r="LNZ11" s="372"/>
      <c r="LOA11" s="372"/>
      <c r="LOB11" s="372"/>
      <c r="LOC11" s="372"/>
      <c r="LOD11" s="372"/>
      <c r="LOE11" s="372"/>
      <c r="LOF11" s="372"/>
      <c r="LOG11" s="372"/>
      <c r="LOH11" s="372"/>
      <c r="LOI11" s="372"/>
      <c r="LOJ11" s="372"/>
      <c r="LOK11" s="372"/>
      <c r="LOL11" s="372"/>
      <c r="LOM11" s="372"/>
      <c r="LON11" s="372"/>
      <c r="LOO11" s="372"/>
      <c r="LOP11" s="372"/>
      <c r="LOQ11" s="372"/>
      <c r="LOR11" s="372"/>
      <c r="LOS11" s="372"/>
      <c r="LOT11" s="372"/>
      <c r="LOU11" s="372"/>
      <c r="LOV11" s="372"/>
      <c r="LOW11" s="372"/>
      <c r="LOX11" s="372"/>
      <c r="LOY11" s="372"/>
      <c r="LOZ11" s="372"/>
      <c r="LPA11" s="372"/>
      <c r="LPB11" s="372"/>
      <c r="LPC11" s="372"/>
      <c r="LPD11" s="372"/>
      <c r="LPE11" s="372"/>
      <c r="LPF11" s="372"/>
      <c r="LPG11" s="372"/>
      <c r="LPH11" s="372"/>
      <c r="LPI11" s="372"/>
      <c r="LPJ11" s="372"/>
      <c r="LPK11" s="372"/>
      <c r="LPL11" s="372"/>
      <c r="LPM11" s="372"/>
      <c r="LPN11" s="372"/>
      <c r="LPO11" s="372"/>
      <c r="LPP11" s="372"/>
      <c r="LPQ11" s="372"/>
      <c r="LPR11" s="372"/>
      <c r="LPS11" s="372"/>
      <c r="LPT11" s="372"/>
      <c r="LPU11" s="372"/>
      <c r="LPV11" s="372"/>
      <c r="LPW11" s="372"/>
      <c r="LPX11" s="372"/>
      <c r="LPY11" s="372"/>
      <c r="LPZ11" s="372"/>
      <c r="LQA11" s="372"/>
      <c r="LQB11" s="372"/>
      <c r="LQC11" s="372"/>
      <c r="LQD11" s="372"/>
      <c r="LQE11" s="372"/>
      <c r="LQF11" s="372"/>
      <c r="LQG11" s="372"/>
      <c r="LQH11" s="372"/>
      <c r="LQI11" s="372"/>
      <c r="LQJ11" s="372"/>
      <c r="LQK11" s="372"/>
      <c r="LQL11" s="372"/>
      <c r="LQM11" s="372"/>
      <c r="LQN11" s="372"/>
      <c r="LQO11" s="372"/>
      <c r="LQP11" s="372"/>
      <c r="LQQ11" s="372"/>
      <c r="LQR11" s="372"/>
      <c r="LQS11" s="372"/>
      <c r="LQT11" s="372"/>
      <c r="LQU11" s="372"/>
      <c r="LQV11" s="372"/>
      <c r="LQW11" s="372"/>
      <c r="LQX11" s="372"/>
      <c r="LQY11" s="372"/>
      <c r="LQZ11" s="372"/>
      <c r="LRA11" s="372"/>
      <c r="LRB11" s="372"/>
      <c r="LRC11" s="372"/>
      <c r="LRD11" s="372"/>
      <c r="LRE11" s="372"/>
      <c r="LRF11" s="372"/>
      <c r="LRG11" s="372"/>
      <c r="LRH11" s="372"/>
      <c r="LRI11" s="372"/>
      <c r="LRJ11" s="372"/>
      <c r="LRK11" s="372"/>
      <c r="LRL11" s="372"/>
      <c r="LRM11" s="372"/>
      <c r="LRN11" s="372"/>
      <c r="LRO11" s="372"/>
      <c r="LRP11" s="372"/>
      <c r="LRQ11" s="372"/>
      <c r="LRR11" s="372"/>
      <c r="LRS11" s="372"/>
      <c r="LRT11" s="372"/>
      <c r="LRU11" s="372"/>
      <c r="LRV11" s="372"/>
      <c r="LRW11" s="372"/>
      <c r="LRX11" s="372"/>
      <c r="LRY11" s="372"/>
      <c r="LRZ11" s="372"/>
      <c r="LSA11" s="372"/>
      <c r="LSB11" s="372"/>
      <c r="LSC11" s="372"/>
      <c r="LSD11" s="372"/>
      <c r="LSE11" s="372"/>
      <c r="LSF11" s="372"/>
      <c r="LSG11" s="372"/>
      <c r="LSH11" s="372"/>
      <c r="LSI11" s="372"/>
      <c r="LSJ11" s="372"/>
      <c r="LSK11" s="372"/>
      <c r="LSL11" s="372"/>
      <c r="LSM11" s="372"/>
      <c r="LSN11" s="372"/>
      <c r="LSO11" s="372"/>
      <c r="LSP11" s="372"/>
      <c r="LSQ11" s="372"/>
      <c r="LSR11" s="372"/>
      <c r="LSS11" s="372"/>
      <c r="LST11" s="372"/>
      <c r="LSU11" s="372"/>
      <c r="LSV11" s="372"/>
      <c r="LSW11" s="372"/>
      <c r="LSX11" s="372"/>
      <c r="LSY11" s="372"/>
      <c r="LSZ11" s="372"/>
      <c r="LTA11" s="372"/>
      <c r="LTB11" s="372"/>
      <c r="LTC11" s="372"/>
      <c r="LTD11" s="372"/>
      <c r="LTE11" s="372"/>
      <c r="LTF11" s="372"/>
      <c r="LTG11" s="372"/>
      <c r="LTH11" s="372"/>
      <c r="LTI11" s="372"/>
      <c r="LTJ11" s="372"/>
      <c r="LTK11" s="372"/>
      <c r="LTL11" s="372"/>
      <c r="LTM11" s="372"/>
      <c r="LTN11" s="372"/>
      <c r="LTO11" s="372"/>
      <c r="LTP11" s="372"/>
      <c r="LTQ11" s="372"/>
      <c r="LTR11" s="372"/>
      <c r="LTS11" s="372"/>
      <c r="LTT11" s="372"/>
      <c r="LTU11" s="372"/>
      <c r="LTV11" s="372"/>
      <c r="LTW11" s="372"/>
      <c r="LTX11" s="372"/>
      <c r="LTY11" s="372"/>
      <c r="LTZ11" s="372"/>
      <c r="LUA11" s="372"/>
      <c r="LUB11" s="372"/>
      <c r="LUC11" s="372"/>
      <c r="LUD11" s="372"/>
      <c r="LUE11" s="372"/>
      <c r="LUF11" s="372"/>
      <c r="LUG11" s="372"/>
      <c r="LUH11" s="372"/>
      <c r="LUI11" s="372"/>
      <c r="LUJ11" s="372"/>
      <c r="LUK11" s="372"/>
      <c r="LUL11" s="372"/>
      <c r="LUM11" s="372"/>
      <c r="LUN11" s="372"/>
      <c r="LUO11" s="372"/>
      <c r="LUP11" s="372"/>
      <c r="LUQ11" s="372"/>
      <c r="LUR11" s="372"/>
      <c r="LUS11" s="372"/>
      <c r="LUT11" s="372"/>
      <c r="LUU11" s="372"/>
      <c r="LUV11" s="372"/>
      <c r="LUW11" s="372"/>
      <c r="LUX11" s="372"/>
      <c r="LUY11" s="372"/>
      <c r="LUZ11" s="372"/>
      <c r="LVA11" s="372"/>
      <c r="LVB11" s="372"/>
      <c r="LVC11" s="372"/>
      <c r="LVD11" s="372"/>
      <c r="LVE11" s="372"/>
      <c r="LVF11" s="372"/>
      <c r="LVG11" s="372"/>
      <c r="LVH11" s="372"/>
      <c r="LVI11" s="372"/>
      <c r="LVJ11" s="372"/>
      <c r="LVK11" s="372"/>
      <c r="LVL11" s="372"/>
      <c r="LVM11" s="372"/>
      <c r="LVN11" s="372"/>
      <c r="LVO11" s="372"/>
      <c r="LVP11" s="372"/>
      <c r="LVQ11" s="372"/>
      <c r="LVR11" s="372"/>
      <c r="LVS11" s="372"/>
      <c r="LVT11" s="372"/>
      <c r="LVU11" s="372"/>
      <c r="LVV11" s="372"/>
      <c r="LVW11" s="372"/>
      <c r="LVX11" s="372"/>
      <c r="LVY11" s="372"/>
      <c r="LVZ11" s="372"/>
      <c r="LWA11" s="372"/>
      <c r="LWB11" s="372"/>
      <c r="LWC11" s="372"/>
      <c r="LWD11" s="372"/>
      <c r="LWE11" s="372"/>
      <c r="LWF11" s="372"/>
      <c r="LWG11" s="372"/>
      <c r="LWH11" s="372"/>
      <c r="LWI11" s="372"/>
      <c r="LWJ11" s="372"/>
      <c r="LWK11" s="372"/>
      <c r="LWL11" s="372"/>
      <c r="LWM11" s="372"/>
      <c r="LWN11" s="372"/>
      <c r="LWO11" s="372"/>
      <c r="LWP11" s="372"/>
      <c r="LWQ11" s="372"/>
      <c r="LWR11" s="372"/>
      <c r="LWS11" s="372"/>
      <c r="LWT11" s="372"/>
      <c r="LWU11" s="372"/>
      <c r="LWV11" s="372"/>
      <c r="LWW11" s="372"/>
      <c r="LWX11" s="372"/>
      <c r="LWY11" s="372"/>
      <c r="LWZ11" s="372"/>
      <c r="LXA11" s="372"/>
      <c r="LXB11" s="372"/>
      <c r="LXC11" s="372"/>
      <c r="LXD11" s="372"/>
      <c r="LXE11" s="372"/>
      <c r="LXF11" s="372"/>
      <c r="LXG11" s="372"/>
      <c r="LXH11" s="372"/>
      <c r="LXI11" s="372"/>
      <c r="LXJ11" s="372"/>
      <c r="LXK11" s="372"/>
      <c r="LXL11" s="372"/>
      <c r="LXM11" s="372"/>
      <c r="LXN11" s="372"/>
      <c r="LXO11" s="372"/>
      <c r="LXP11" s="372"/>
      <c r="LXQ11" s="372"/>
      <c r="LXR11" s="372"/>
      <c r="LXS11" s="372"/>
      <c r="LXT11" s="372"/>
      <c r="LXU11" s="372"/>
      <c r="LXV11" s="372"/>
      <c r="LXW11" s="372"/>
      <c r="LXX11" s="372"/>
      <c r="LXY11" s="372"/>
      <c r="LXZ11" s="372"/>
      <c r="LYA11" s="372"/>
      <c r="LYB11" s="372"/>
      <c r="LYC11" s="372"/>
      <c r="LYD11" s="372"/>
      <c r="LYE11" s="372"/>
      <c r="LYF11" s="372"/>
      <c r="LYG11" s="372"/>
      <c r="LYH11" s="372"/>
      <c r="LYI11" s="372"/>
      <c r="LYJ11" s="372"/>
      <c r="LYK11" s="372"/>
      <c r="LYL11" s="372"/>
      <c r="LYM11" s="372"/>
      <c r="LYN11" s="372"/>
      <c r="LYO11" s="372"/>
      <c r="LYP11" s="372"/>
      <c r="LYQ11" s="372"/>
      <c r="LYR11" s="372"/>
      <c r="LYS11" s="372"/>
      <c r="LYT11" s="372"/>
      <c r="LYU11" s="372"/>
      <c r="LYV11" s="372"/>
      <c r="LYW11" s="372"/>
      <c r="LYX11" s="372"/>
      <c r="LYY11" s="372"/>
      <c r="LYZ11" s="372"/>
      <c r="LZA11" s="372"/>
      <c r="LZB11" s="372"/>
      <c r="LZC11" s="372"/>
      <c r="LZD11" s="372"/>
      <c r="LZE11" s="372"/>
      <c r="LZF11" s="372"/>
      <c r="LZG11" s="372"/>
      <c r="LZH11" s="372"/>
      <c r="LZI11" s="372"/>
      <c r="LZJ11" s="372"/>
      <c r="LZK11" s="372"/>
      <c r="LZL11" s="372"/>
      <c r="LZM11" s="372"/>
      <c r="LZN11" s="372"/>
      <c r="LZO11" s="372"/>
      <c r="LZP11" s="372"/>
      <c r="LZQ11" s="372"/>
      <c r="LZR11" s="372"/>
      <c r="LZS11" s="372"/>
      <c r="LZT11" s="372"/>
      <c r="LZU11" s="372"/>
      <c r="LZV11" s="372"/>
      <c r="LZW11" s="372"/>
      <c r="LZX11" s="372"/>
      <c r="LZY11" s="372"/>
      <c r="LZZ11" s="372"/>
      <c r="MAA11" s="372"/>
      <c r="MAB11" s="372"/>
      <c r="MAC11" s="372"/>
      <c r="MAD11" s="372"/>
      <c r="MAE11" s="372"/>
      <c r="MAF11" s="372"/>
      <c r="MAG11" s="372"/>
      <c r="MAH11" s="372"/>
      <c r="MAI11" s="372"/>
      <c r="MAJ11" s="372"/>
      <c r="MAK11" s="372"/>
      <c r="MAL11" s="372"/>
      <c r="MAM11" s="372"/>
      <c r="MAN11" s="372"/>
      <c r="MAO11" s="372"/>
      <c r="MAP11" s="372"/>
      <c r="MAQ11" s="372"/>
      <c r="MAR11" s="372"/>
      <c r="MAS11" s="372"/>
      <c r="MAT11" s="372"/>
      <c r="MAU11" s="372"/>
      <c r="MAV11" s="372"/>
      <c r="MAW11" s="372"/>
      <c r="MAX11" s="372"/>
      <c r="MAY11" s="372"/>
      <c r="MAZ11" s="372"/>
      <c r="MBA11" s="372"/>
      <c r="MBB11" s="372"/>
      <c r="MBC11" s="372"/>
      <c r="MBD11" s="372"/>
      <c r="MBE11" s="372"/>
      <c r="MBF11" s="372"/>
      <c r="MBG11" s="372"/>
      <c r="MBH11" s="372"/>
      <c r="MBI11" s="372"/>
      <c r="MBJ11" s="372"/>
      <c r="MBK11" s="372"/>
      <c r="MBL11" s="372"/>
      <c r="MBM11" s="372"/>
      <c r="MBN11" s="372"/>
      <c r="MBO11" s="372"/>
      <c r="MBP11" s="372"/>
      <c r="MBQ11" s="372"/>
      <c r="MBR11" s="372"/>
      <c r="MBS11" s="372"/>
      <c r="MBT11" s="372"/>
      <c r="MBU11" s="372"/>
      <c r="MBV11" s="372"/>
      <c r="MBW11" s="372"/>
      <c r="MBX11" s="372"/>
      <c r="MBY11" s="372"/>
      <c r="MBZ11" s="372"/>
      <c r="MCA11" s="372"/>
      <c r="MCB11" s="372"/>
      <c r="MCC11" s="372"/>
      <c r="MCD11" s="372"/>
      <c r="MCE11" s="372"/>
      <c r="MCF11" s="372"/>
      <c r="MCG11" s="372"/>
      <c r="MCH11" s="372"/>
      <c r="MCI11" s="372"/>
      <c r="MCJ11" s="372"/>
      <c r="MCK11" s="372"/>
      <c r="MCL11" s="372"/>
      <c r="MCM11" s="372"/>
      <c r="MCN11" s="372"/>
      <c r="MCO11" s="372"/>
      <c r="MCP11" s="372"/>
      <c r="MCQ11" s="372"/>
      <c r="MCR11" s="372"/>
      <c r="MCS11" s="372"/>
      <c r="MCT11" s="372"/>
      <c r="MCU11" s="372"/>
      <c r="MCV11" s="372"/>
      <c r="MCW11" s="372"/>
      <c r="MCX11" s="372"/>
      <c r="MCY11" s="372"/>
      <c r="MCZ11" s="372"/>
      <c r="MDA11" s="372"/>
      <c r="MDB11" s="372"/>
      <c r="MDC11" s="372"/>
      <c r="MDD11" s="372"/>
      <c r="MDE11" s="372"/>
      <c r="MDF11" s="372"/>
      <c r="MDG11" s="372"/>
      <c r="MDH11" s="372"/>
      <c r="MDI11" s="372"/>
      <c r="MDJ11" s="372"/>
      <c r="MDK11" s="372"/>
      <c r="MDL11" s="372"/>
      <c r="MDM11" s="372"/>
      <c r="MDN11" s="372"/>
      <c r="MDO11" s="372"/>
      <c r="MDP11" s="372"/>
      <c r="MDQ11" s="372"/>
      <c r="MDR11" s="372"/>
      <c r="MDS11" s="372"/>
      <c r="MDT11" s="372"/>
      <c r="MDU11" s="372"/>
      <c r="MDV11" s="372"/>
      <c r="MDW11" s="372"/>
      <c r="MDX11" s="372"/>
      <c r="MDY11" s="372"/>
      <c r="MDZ11" s="372"/>
      <c r="MEA11" s="372"/>
      <c r="MEB11" s="372"/>
      <c r="MEC11" s="372"/>
      <c r="MED11" s="372"/>
      <c r="MEE11" s="372"/>
      <c r="MEF11" s="372"/>
      <c r="MEG11" s="372"/>
      <c r="MEH11" s="372"/>
      <c r="MEI11" s="372"/>
      <c r="MEJ11" s="372"/>
      <c r="MEK11" s="372"/>
      <c r="MEL11" s="372"/>
      <c r="MEM11" s="372"/>
      <c r="MEN11" s="372"/>
      <c r="MEO11" s="372"/>
      <c r="MEP11" s="372"/>
      <c r="MEQ11" s="372"/>
      <c r="MER11" s="372"/>
      <c r="MES11" s="372"/>
      <c r="MET11" s="372"/>
      <c r="MEU11" s="372"/>
      <c r="MEV11" s="372"/>
      <c r="MEW11" s="372"/>
      <c r="MEX11" s="372"/>
      <c r="MEY11" s="372"/>
      <c r="MEZ11" s="372"/>
      <c r="MFA11" s="372"/>
      <c r="MFB11" s="372"/>
      <c r="MFC11" s="372"/>
      <c r="MFD11" s="372"/>
      <c r="MFE11" s="372"/>
      <c r="MFF11" s="372"/>
      <c r="MFG11" s="372"/>
      <c r="MFH11" s="372"/>
      <c r="MFI11" s="372"/>
      <c r="MFJ11" s="372"/>
      <c r="MFK11" s="372"/>
      <c r="MFL11" s="372"/>
      <c r="MFM11" s="372"/>
      <c r="MFN11" s="372"/>
      <c r="MFO11" s="372"/>
      <c r="MFP11" s="372"/>
      <c r="MFQ11" s="372"/>
      <c r="MFR11" s="372"/>
      <c r="MFS11" s="372"/>
      <c r="MFT11" s="372"/>
      <c r="MFU11" s="372"/>
      <c r="MFV11" s="372"/>
      <c r="MFW11" s="372"/>
      <c r="MFX11" s="372"/>
      <c r="MFY11" s="372"/>
      <c r="MFZ11" s="372"/>
      <c r="MGA11" s="372"/>
      <c r="MGB11" s="372"/>
      <c r="MGC11" s="372"/>
      <c r="MGD11" s="372"/>
      <c r="MGE11" s="372"/>
      <c r="MGF11" s="372"/>
      <c r="MGG11" s="372"/>
      <c r="MGH11" s="372"/>
      <c r="MGI11" s="372"/>
      <c r="MGJ11" s="372"/>
      <c r="MGK11" s="372"/>
      <c r="MGL11" s="372"/>
      <c r="MGM11" s="372"/>
      <c r="MGN11" s="372"/>
      <c r="MGO11" s="372"/>
      <c r="MGP11" s="372"/>
      <c r="MGQ11" s="372"/>
      <c r="MGR11" s="372"/>
      <c r="MGS11" s="372"/>
      <c r="MGT11" s="372"/>
      <c r="MGU11" s="372"/>
      <c r="MGV11" s="372"/>
      <c r="MGW11" s="372"/>
      <c r="MGX11" s="372"/>
      <c r="MGY11" s="372"/>
      <c r="MGZ11" s="372"/>
      <c r="MHA11" s="372"/>
      <c r="MHB11" s="372"/>
      <c r="MHC11" s="372"/>
      <c r="MHD11" s="372"/>
      <c r="MHE11" s="372"/>
      <c r="MHF11" s="372"/>
      <c r="MHG11" s="372"/>
      <c r="MHH11" s="372"/>
      <c r="MHI11" s="372"/>
      <c r="MHJ11" s="372"/>
      <c r="MHK11" s="372"/>
      <c r="MHL11" s="372"/>
      <c r="MHM11" s="372"/>
      <c r="MHN11" s="372"/>
      <c r="MHO11" s="372"/>
      <c r="MHP11" s="372"/>
      <c r="MHQ11" s="372"/>
      <c r="MHR11" s="372"/>
      <c r="MHS11" s="372"/>
      <c r="MHT11" s="372"/>
      <c r="MHU11" s="372"/>
      <c r="MHV11" s="372"/>
      <c r="MHW11" s="372"/>
      <c r="MHX11" s="372"/>
      <c r="MHY11" s="372"/>
      <c r="MHZ11" s="372"/>
      <c r="MIA11" s="372"/>
      <c r="MIB11" s="372"/>
      <c r="MIC11" s="372"/>
      <c r="MID11" s="372"/>
      <c r="MIE11" s="372"/>
      <c r="MIF11" s="372"/>
      <c r="MIG11" s="372"/>
      <c r="MIH11" s="372"/>
      <c r="MII11" s="372"/>
      <c r="MIJ11" s="372"/>
      <c r="MIK11" s="372"/>
      <c r="MIL11" s="372"/>
      <c r="MIM11" s="372"/>
      <c r="MIN11" s="372"/>
      <c r="MIO11" s="372"/>
      <c r="MIP11" s="372"/>
      <c r="MIQ11" s="372"/>
      <c r="MIR11" s="372"/>
      <c r="MIS11" s="372"/>
      <c r="MIT11" s="372"/>
      <c r="MIU11" s="372"/>
      <c r="MIV11" s="372"/>
      <c r="MIW11" s="372"/>
      <c r="MIX11" s="372"/>
      <c r="MIY11" s="372"/>
      <c r="MIZ11" s="372"/>
      <c r="MJA11" s="372"/>
      <c r="MJB11" s="372"/>
      <c r="MJC11" s="372"/>
      <c r="MJD11" s="372"/>
      <c r="MJE11" s="372"/>
      <c r="MJF11" s="372"/>
      <c r="MJG11" s="372"/>
      <c r="MJH11" s="372"/>
      <c r="MJI11" s="372"/>
      <c r="MJJ11" s="372"/>
      <c r="MJK11" s="372"/>
      <c r="MJL11" s="372"/>
      <c r="MJM11" s="372"/>
      <c r="MJN11" s="372"/>
      <c r="MJO11" s="372"/>
      <c r="MJP11" s="372"/>
      <c r="MJQ11" s="372"/>
      <c r="MJR11" s="372"/>
      <c r="MJS11" s="372"/>
      <c r="MJT11" s="372"/>
      <c r="MJU11" s="372"/>
      <c r="MJV11" s="372"/>
      <c r="MJW11" s="372"/>
      <c r="MJX11" s="372"/>
      <c r="MJY11" s="372"/>
      <c r="MJZ11" s="372"/>
      <c r="MKA11" s="372"/>
      <c r="MKB11" s="372"/>
      <c r="MKC11" s="372"/>
      <c r="MKD11" s="372"/>
      <c r="MKE11" s="372"/>
      <c r="MKF11" s="372"/>
      <c r="MKG11" s="372"/>
      <c r="MKH11" s="372"/>
      <c r="MKI11" s="372"/>
      <c r="MKJ11" s="372"/>
      <c r="MKK11" s="372"/>
      <c r="MKL11" s="372"/>
      <c r="MKM11" s="372"/>
      <c r="MKN11" s="372"/>
      <c r="MKO11" s="372"/>
      <c r="MKP11" s="372"/>
      <c r="MKQ11" s="372"/>
      <c r="MKR11" s="372"/>
      <c r="MKS11" s="372"/>
      <c r="MKT11" s="372"/>
      <c r="MKU11" s="372"/>
      <c r="MKV11" s="372"/>
      <c r="MKW11" s="372"/>
      <c r="MKX11" s="372"/>
      <c r="MKY11" s="372"/>
      <c r="MKZ11" s="372"/>
      <c r="MLA11" s="372"/>
      <c r="MLB11" s="372"/>
      <c r="MLC11" s="372"/>
      <c r="MLD11" s="372"/>
      <c r="MLE11" s="372"/>
      <c r="MLF11" s="372"/>
      <c r="MLG11" s="372"/>
      <c r="MLH11" s="372"/>
      <c r="MLI11" s="372"/>
      <c r="MLJ11" s="372"/>
      <c r="MLK11" s="372"/>
      <c r="MLL11" s="372"/>
      <c r="MLM11" s="372"/>
      <c r="MLN11" s="372"/>
      <c r="MLO11" s="372"/>
      <c r="MLP11" s="372"/>
      <c r="MLQ11" s="372"/>
      <c r="MLR11" s="372"/>
      <c r="MLS11" s="372"/>
      <c r="MLT11" s="372"/>
      <c r="MLU11" s="372"/>
      <c r="MLV11" s="372"/>
      <c r="MLW11" s="372"/>
      <c r="MLX11" s="372"/>
      <c r="MLY11" s="372"/>
      <c r="MLZ11" s="372"/>
      <c r="MMA11" s="372"/>
      <c r="MMB11" s="372"/>
      <c r="MMC11" s="372"/>
      <c r="MMD11" s="372"/>
      <c r="MME11" s="372"/>
      <c r="MMF11" s="372"/>
      <c r="MMG11" s="372"/>
      <c r="MMH11" s="372"/>
      <c r="MMI11" s="372"/>
      <c r="MMJ11" s="372"/>
      <c r="MMK11" s="372"/>
      <c r="MML11" s="372"/>
      <c r="MMM11" s="372"/>
      <c r="MMN11" s="372"/>
      <c r="MMO11" s="372"/>
      <c r="MMP11" s="372"/>
      <c r="MMQ11" s="372"/>
      <c r="MMR11" s="372"/>
      <c r="MMS11" s="372"/>
      <c r="MMT11" s="372"/>
      <c r="MMU11" s="372"/>
      <c r="MMV11" s="372"/>
      <c r="MMW11" s="372"/>
      <c r="MMX11" s="372"/>
      <c r="MMY11" s="372"/>
      <c r="MMZ11" s="372"/>
      <c r="MNA11" s="372"/>
      <c r="MNB11" s="372"/>
      <c r="MNC11" s="372"/>
      <c r="MND11" s="372"/>
      <c r="MNE11" s="372"/>
      <c r="MNF11" s="372"/>
      <c r="MNG11" s="372"/>
      <c r="MNH11" s="372"/>
      <c r="MNI11" s="372"/>
      <c r="MNJ11" s="372"/>
      <c r="MNK11" s="372"/>
      <c r="MNL11" s="372"/>
      <c r="MNM11" s="372"/>
      <c r="MNN11" s="372"/>
      <c r="MNO11" s="372"/>
      <c r="MNP11" s="372"/>
      <c r="MNQ11" s="372"/>
      <c r="MNR11" s="372"/>
      <c r="MNS11" s="372"/>
      <c r="MNT11" s="372"/>
      <c r="MNU11" s="372"/>
      <c r="MNV11" s="372"/>
      <c r="MNW11" s="372"/>
      <c r="MNX11" s="372"/>
      <c r="MNY11" s="372"/>
      <c r="MNZ11" s="372"/>
      <c r="MOA11" s="372"/>
      <c r="MOB11" s="372"/>
      <c r="MOC11" s="372"/>
      <c r="MOD11" s="372"/>
      <c r="MOE11" s="372"/>
      <c r="MOF11" s="372"/>
      <c r="MOG11" s="372"/>
      <c r="MOH11" s="372"/>
      <c r="MOI11" s="372"/>
      <c r="MOJ11" s="372"/>
      <c r="MOK11" s="372"/>
      <c r="MOL11" s="372"/>
      <c r="MOM11" s="372"/>
      <c r="MON11" s="372"/>
      <c r="MOO11" s="372"/>
      <c r="MOP11" s="372"/>
      <c r="MOQ11" s="372"/>
      <c r="MOR11" s="372"/>
      <c r="MOS11" s="372"/>
      <c r="MOT11" s="372"/>
      <c r="MOU11" s="372"/>
      <c r="MOV11" s="372"/>
      <c r="MOW11" s="372"/>
      <c r="MOX11" s="372"/>
      <c r="MOY11" s="372"/>
      <c r="MOZ11" s="372"/>
      <c r="MPA11" s="372"/>
      <c r="MPB11" s="372"/>
      <c r="MPC11" s="372"/>
      <c r="MPD11" s="372"/>
      <c r="MPE11" s="372"/>
      <c r="MPF11" s="372"/>
      <c r="MPG11" s="372"/>
      <c r="MPH11" s="372"/>
      <c r="MPI11" s="372"/>
      <c r="MPJ11" s="372"/>
      <c r="MPK11" s="372"/>
      <c r="MPL11" s="372"/>
      <c r="MPM11" s="372"/>
      <c r="MPN11" s="372"/>
      <c r="MPO11" s="372"/>
      <c r="MPP11" s="372"/>
      <c r="MPQ11" s="372"/>
      <c r="MPR11" s="372"/>
      <c r="MPS11" s="372"/>
      <c r="MPT11" s="372"/>
      <c r="MPU11" s="372"/>
      <c r="MPV11" s="372"/>
      <c r="MPW11" s="372"/>
      <c r="MPX11" s="372"/>
      <c r="MPY11" s="372"/>
      <c r="MPZ11" s="372"/>
      <c r="MQA11" s="372"/>
      <c r="MQB11" s="372"/>
      <c r="MQC11" s="372"/>
      <c r="MQD11" s="372"/>
      <c r="MQE11" s="372"/>
      <c r="MQF11" s="372"/>
      <c r="MQG11" s="372"/>
      <c r="MQH11" s="372"/>
      <c r="MQI11" s="372"/>
      <c r="MQJ11" s="372"/>
      <c r="MQK11" s="372"/>
      <c r="MQL11" s="372"/>
      <c r="MQM11" s="372"/>
      <c r="MQN11" s="372"/>
      <c r="MQO11" s="372"/>
      <c r="MQP11" s="372"/>
      <c r="MQQ11" s="372"/>
      <c r="MQR11" s="372"/>
      <c r="MQS11" s="372"/>
      <c r="MQT11" s="372"/>
      <c r="MQU11" s="372"/>
      <c r="MQV11" s="372"/>
      <c r="MQW11" s="372"/>
      <c r="MQX11" s="372"/>
      <c r="MQY11" s="372"/>
      <c r="MQZ11" s="372"/>
      <c r="MRA11" s="372"/>
      <c r="MRB11" s="372"/>
      <c r="MRC11" s="372"/>
      <c r="MRD11" s="372"/>
      <c r="MRE11" s="372"/>
      <c r="MRF11" s="372"/>
      <c r="MRG11" s="372"/>
      <c r="MRH11" s="372"/>
      <c r="MRI11" s="372"/>
      <c r="MRJ11" s="372"/>
      <c r="MRK11" s="372"/>
      <c r="MRL11" s="372"/>
      <c r="MRM11" s="372"/>
      <c r="MRN11" s="372"/>
      <c r="MRO11" s="372"/>
      <c r="MRP11" s="372"/>
      <c r="MRQ11" s="372"/>
      <c r="MRR11" s="372"/>
      <c r="MRS11" s="372"/>
      <c r="MRT11" s="372"/>
      <c r="MRU11" s="372"/>
      <c r="MRV11" s="372"/>
      <c r="MRW11" s="372"/>
      <c r="MRX11" s="372"/>
      <c r="MRY11" s="372"/>
      <c r="MRZ11" s="372"/>
      <c r="MSA11" s="372"/>
      <c r="MSB11" s="372"/>
      <c r="MSC11" s="372"/>
      <c r="MSD11" s="372"/>
      <c r="MSE11" s="372"/>
      <c r="MSF11" s="372"/>
      <c r="MSG11" s="372"/>
      <c r="MSH11" s="372"/>
      <c r="MSI11" s="372"/>
      <c r="MSJ11" s="372"/>
      <c r="MSK11" s="372"/>
      <c r="MSL11" s="372"/>
      <c r="MSM11" s="372"/>
      <c r="MSN11" s="372"/>
      <c r="MSO11" s="372"/>
      <c r="MSP11" s="372"/>
      <c r="MSQ11" s="372"/>
      <c r="MSR11" s="372"/>
      <c r="MSS11" s="372"/>
      <c r="MST11" s="372"/>
      <c r="MSU11" s="372"/>
      <c r="MSV11" s="372"/>
      <c r="MSW11" s="372"/>
      <c r="MSX11" s="372"/>
      <c r="MSY11" s="372"/>
      <c r="MSZ11" s="372"/>
      <c r="MTA11" s="372"/>
      <c r="MTB11" s="372"/>
      <c r="MTC11" s="372"/>
      <c r="MTD11" s="372"/>
      <c r="MTE11" s="372"/>
      <c r="MTF11" s="372"/>
      <c r="MTG11" s="372"/>
      <c r="MTH11" s="372"/>
      <c r="MTI11" s="372"/>
      <c r="MTJ11" s="372"/>
      <c r="MTK11" s="372"/>
      <c r="MTL11" s="372"/>
      <c r="MTM11" s="372"/>
      <c r="MTN11" s="372"/>
      <c r="MTO11" s="372"/>
      <c r="MTP11" s="372"/>
      <c r="MTQ11" s="372"/>
      <c r="MTR11" s="372"/>
      <c r="MTS11" s="372"/>
      <c r="MTT11" s="372"/>
      <c r="MTU11" s="372"/>
      <c r="MTV11" s="372"/>
      <c r="MTW11" s="372"/>
      <c r="MTX11" s="372"/>
      <c r="MTY11" s="372"/>
      <c r="MTZ11" s="372"/>
      <c r="MUA11" s="372"/>
      <c r="MUB11" s="372"/>
      <c r="MUC11" s="372"/>
      <c r="MUD11" s="372"/>
      <c r="MUE11" s="372"/>
      <c r="MUF11" s="372"/>
      <c r="MUG11" s="372"/>
      <c r="MUH11" s="372"/>
      <c r="MUI11" s="372"/>
      <c r="MUJ11" s="372"/>
      <c r="MUK11" s="372"/>
      <c r="MUL11" s="372"/>
      <c r="MUM11" s="372"/>
      <c r="MUN11" s="372"/>
      <c r="MUO11" s="372"/>
      <c r="MUP11" s="372"/>
      <c r="MUQ11" s="372"/>
      <c r="MUR11" s="372"/>
      <c r="MUS11" s="372"/>
      <c r="MUT11" s="372"/>
      <c r="MUU11" s="372"/>
      <c r="MUV11" s="372"/>
      <c r="MUW11" s="372"/>
      <c r="MUX11" s="372"/>
      <c r="MUY11" s="372"/>
      <c r="MUZ11" s="372"/>
      <c r="MVA11" s="372"/>
      <c r="MVB11" s="372"/>
      <c r="MVC11" s="372"/>
      <c r="MVD11" s="372"/>
      <c r="MVE11" s="372"/>
      <c r="MVF11" s="372"/>
      <c r="MVG11" s="372"/>
      <c r="MVH11" s="372"/>
      <c r="MVI11" s="372"/>
      <c r="MVJ11" s="372"/>
      <c r="MVK11" s="372"/>
      <c r="MVL11" s="372"/>
      <c r="MVM11" s="372"/>
      <c r="MVN11" s="372"/>
      <c r="MVO11" s="372"/>
      <c r="MVP11" s="372"/>
      <c r="MVQ11" s="372"/>
      <c r="MVR11" s="372"/>
      <c r="MVS11" s="372"/>
      <c r="MVT11" s="372"/>
      <c r="MVU11" s="372"/>
      <c r="MVV11" s="372"/>
      <c r="MVW11" s="372"/>
      <c r="MVX11" s="372"/>
      <c r="MVY11" s="372"/>
      <c r="MVZ11" s="372"/>
      <c r="MWA11" s="372"/>
      <c r="MWB11" s="372"/>
      <c r="MWC11" s="372"/>
      <c r="MWD11" s="372"/>
      <c r="MWE11" s="372"/>
      <c r="MWF11" s="372"/>
      <c r="MWG11" s="372"/>
      <c r="MWH11" s="372"/>
      <c r="MWI11" s="372"/>
      <c r="MWJ11" s="372"/>
      <c r="MWK11" s="372"/>
      <c r="MWL11" s="372"/>
      <c r="MWM11" s="372"/>
      <c r="MWN11" s="372"/>
      <c r="MWO11" s="372"/>
      <c r="MWP11" s="372"/>
      <c r="MWQ11" s="372"/>
      <c r="MWR11" s="372"/>
      <c r="MWS11" s="372"/>
      <c r="MWT11" s="372"/>
      <c r="MWU11" s="372"/>
      <c r="MWV11" s="372"/>
      <c r="MWW11" s="372"/>
      <c r="MWX11" s="372"/>
      <c r="MWY11" s="372"/>
      <c r="MWZ11" s="372"/>
      <c r="MXA11" s="372"/>
      <c r="MXB11" s="372"/>
      <c r="MXC11" s="372"/>
      <c r="MXD11" s="372"/>
      <c r="MXE11" s="372"/>
      <c r="MXF11" s="372"/>
      <c r="MXG11" s="372"/>
      <c r="MXH11" s="372"/>
      <c r="MXI11" s="372"/>
      <c r="MXJ11" s="372"/>
      <c r="MXK11" s="372"/>
      <c r="MXL11" s="372"/>
      <c r="MXM11" s="372"/>
      <c r="MXN11" s="372"/>
      <c r="MXO11" s="372"/>
      <c r="MXP11" s="372"/>
      <c r="MXQ11" s="372"/>
      <c r="MXR11" s="372"/>
      <c r="MXS11" s="372"/>
      <c r="MXT11" s="372"/>
      <c r="MXU11" s="372"/>
      <c r="MXV11" s="372"/>
      <c r="MXW11" s="372"/>
      <c r="MXX11" s="372"/>
      <c r="MXY11" s="372"/>
      <c r="MXZ11" s="372"/>
      <c r="MYA11" s="372"/>
      <c r="MYB11" s="372"/>
      <c r="MYC11" s="372"/>
      <c r="MYD11" s="372"/>
      <c r="MYE11" s="372"/>
      <c r="MYF11" s="372"/>
      <c r="MYG11" s="372"/>
      <c r="MYH11" s="372"/>
      <c r="MYI11" s="372"/>
      <c r="MYJ11" s="372"/>
      <c r="MYK11" s="372"/>
      <c r="MYL11" s="372"/>
      <c r="MYM11" s="372"/>
      <c r="MYN11" s="372"/>
      <c r="MYO11" s="372"/>
      <c r="MYP11" s="372"/>
      <c r="MYQ11" s="372"/>
      <c r="MYR11" s="372"/>
      <c r="MYS11" s="372"/>
      <c r="MYT11" s="372"/>
      <c r="MYU11" s="372"/>
      <c r="MYV11" s="372"/>
      <c r="MYW11" s="372"/>
      <c r="MYX11" s="372"/>
      <c r="MYY11" s="372"/>
      <c r="MYZ11" s="372"/>
      <c r="MZA11" s="372"/>
      <c r="MZB11" s="372"/>
      <c r="MZC11" s="372"/>
      <c r="MZD11" s="372"/>
      <c r="MZE11" s="372"/>
      <c r="MZF11" s="372"/>
      <c r="MZG11" s="372"/>
      <c r="MZH11" s="372"/>
      <c r="MZI11" s="372"/>
      <c r="MZJ11" s="372"/>
      <c r="MZK11" s="372"/>
      <c r="MZL11" s="372"/>
      <c r="MZM11" s="372"/>
      <c r="MZN11" s="372"/>
      <c r="MZO11" s="372"/>
      <c r="MZP11" s="372"/>
      <c r="MZQ11" s="372"/>
      <c r="MZR11" s="372"/>
      <c r="MZS11" s="372"/>
      <c r="MZT11" s="372"/>
      <c r="MZU11" s="372"/>
      <c r="MZV11" s="372"/>
      <c r="MZW11" s="372"/>
      <c r="MZX11" s="372"/>
      <c r="MZY11" s="372"/>
      <c r="MZZ11" s="372"/>
      <c r="NAA11" s="372"/>
      <c r="NAB11" s="372"/>
      <c r="NAC11" s="372"/>
      <c r="NAD11" s="372"/>
      <c r="NAE11" s="372"/>
      <c r="NAF11" s="372"/>
      <c r="NAG11" s="372"/>
      <c r="NAH11" s="372"/>
      <c r="NAI11" s="372"/>
      <c r="NAJ11" s="372"/>
      <c r="NAK11" s="372"/>
      <c r="NAL11" s="372"/>
      <c r="NAM11" s="372"/>
      <c r="NAN11" s="372"/>
      <c r="NAO11" s="372"/>
      <c r="NAP11" s="372"/>
      <c r="NAQ11" s="372"/>
      <c r="NAR11" s="372"/>
      <c r="NAS11" s="372"/>
      <c r="NAT11" s="372"/>
      <c r="NAU11" s="372"/>
      <c r="NAV11" s="372"/>
      <c r="NAW11" s="372"/>
      <c r="NAX11" s="372"/>
      <c r="NAY11" s="372"/>
      <c r="NAZ11" s="372"/>
      <c r="NBA11" s="372"/>
      <c r="NBB11" s="372"/>
      <c r="NBC11" s="372"/>
      <c r="NBD11" s="372"/>
      <c r="NBE11" s="372"/>
      <c r="NBF11" s="372"/>
      <c r="NBG11" s="372"/>
      <c r="NBH11" s="372"/>
      <c r="NBI11" s="372"/>
      <c r="NBJ11" s="372"/>
      <c r="NBK11" s="372"/>
      <c r="NBL11" s="372"/>
      <c r="NBM11" s="372"/>
      <c r="NBN11" s="372"/>
      <c r="NBO11" s="372"/>
      <c r="NBP11" s="372"/>
      <c r="NBQ11" s="372"/>
      <c r="NBR11" s="372"/>
      <c r="NBS11" s="372"/>
      <c r="NBT11" s="372"/>
      <c r="NBU11" s="372"/>
      <c r="NBV11" s="372"/>
      <c r="NBW11" s="372"/>
      <c r="NBX11" s="372"/>
      <c r="NBY11" s="372"/>
      <c r="NBZ11" s="372"/>
      <c r="NCA11" s="372"/>
      <c r="NCB11" s="372"/>
      <c r="NCC11" s="372"/>
      <c r="NCD11" s="372"/>
      <c r="NCE11" s="372"/>
      <c r="NCF11" s="372"/>
      <c r="NCG11" s="372"/>
      <c r="NCH11" s="372"/>
      <c r="NCI11" s="372"/>
      <c r="NCJ11" s="372"/>
      <c r="NCK11" s="372"/>
      <c r="NCL11" s="372"/>
      <c r="NCM11" s="372"/>
      <c r="NCN11" s="372"/>
      <c r="NCO11" s="372"/>
      <c r="NCP11" s="372"/>
      <c r="NCQ11" s="372"/>
      <c r="NCR11" s="372"/>
      <c r="NCS11" s="372"/>
      <c r="NCT11" s="372"/>
      <c r="NCU11" s="372"/>
      <c r="NCV11" s="372"/>
      <c r="NCW11" s="372"/>
      <c r="NCX11" s="372"/>
      <c r="NCY11" s="372"/>
      <c r="NCZ11" s="372"/>
      <c r="NDA11" s="372"/>
      <c r="NDB11" s="372"/>
      <c r="NDC11" s="372"/>
      <c r="NDD11" s="372"/>
      <c r="NDE11" s="372"/>
      <c r="NDF11" s="372"/>
      <c r="NDG11" s="372"/>
      <c r="NDH11" s="372"/>
      <c r="NDI11" s="372"/>
      <c r="NDJ11" s="372"/>
      <c r="NDK11" s="372"/>
      <c r="NDL11" s="372"/>
      <c r="NDM11" s="372"/>
      <c r="NDN11" s="372"/>
      <c r="NDO11" s="372"/>
      <c r="NDP11" s="372"/>
      <c r="NDQ11" s="372"/>
      <c r="NDR11" s="372"/>
      <c r="NDS11" s="372"/>
      <c r="NDT11" s="372"/>
      <c r="NDU11" s="372"/>
      <c r="NDV11" s="372"/>
      <c r="NDW11" s="372"/>
      <c r="NDX11" s="372"/>
      <c r="NDY11" s="372"/>
      <c r="NDZ11" s="372"/>
      <c r="NEA11" s="372"/>
      <c r="NEB11" s="372"/>
      <c r="NEC11" s="372"/>
      <c r="NED11" s="372"/>
      <c r="NEE11" s="372"/>
      <c r="NEF11" s="372"/>
      <c r="NEG11" s="372"/>
      <c r="NEH11" s="372"/>
      <c r="NEI11" s="372"/>
      <c r="NEJ11" s="372"/>
      <c r="NEK11" s="372"/>
      <c r="NEL11" s="372"/>
      <c r="NEM11" s="372"/>
      <c r="NEN11" s="372"/>
      <c r="NEO11" s="372"/>
      <c r="NEP11" s="372"/>
      <c r="NEQ11" s="372"/>
      <c r="NER11" s="372"/>
      <c r="NES11" s="372"/>
      <c r="NET11" s="372"/>
      <c r="NEU11" s="372"/>
      <c r="NEV11" s="372"/>
      <c r="NEW11" s="372"/>
      <c r="NEX11" s="372"/>
      <c r="NEY11" s="372"/>
      <c r="NEZ11" s="372"/>
      <c r="NFA11" s="372"/>
      <c r="NFB11" s="372"/>
      <c r="NFC11" s="372"/>
      <c r="NFD11" s="372"/>
      <c r="NFE11" s="372"/>
      <c r="NFF11" s="372"/>
      <c r="NFG11" s="372"/>
      <c r="NFH11" s="372"/>
      <c r="NFI11" s="372"/>
      <c r="NFJ11" s="372"/>
      <c r="NFK11" s="372"/>
      <c r="NFL11" s="372"/>
      <c r="NFM11" s="372"/>
      <c r="NFN11" s="372"/>
      <c r="NFO11" s="372"/>
      <c r="NFP11" s="372"/>
      <c r="NFQ11" s="372"/>
      <c r="NFR11" s="372"/>
      <c r="NFS11" s="372"/>
      <c r="NFT11" s="372"/>
      <c r="NFU11" s="372"/>
      <c r="NFV11" s="372"/>
      <c r="NFW11" s="372"/>
      <c r="NFX11" s="372"/>
      <c r="NFY11" s="372"/>
      <c r="NFZ11" s="372"/>
      <c r="NGA11" s="372"/>
      <c r="NGB11" s="372"/>
      <c r="NGC11" s="372"/>
      <c r="NGD11" s="372"/>
      <c r="NGE11" s="372"/>
      <c r="NGF11" s="372"/>
      <c r="NGG11" s="372"/>
      <c r="NGH11" s="372"/>
      <c r="NGI11" s="372"/>
      <c r="NGJ11" s="372"/>
      <c r="NGK11" s="372"/>
      <c r="NGL11" s="372"/>
      <c r="NGM11" s="372"/>
      <c r="NGN11" s="372"/>
      <c r="NGO11" s="372"/>
      <c r="NGP11" s="372"/>
      <c r="NGQ11" s="372"/>
      <c r="NGR11" s="372"/>
      <c r="NGS11" s="372"/>
      <c r="NGT11" s="372"/>
      <c r="NGU11" s="372"/>
      <c r="NGV11" s="372"/>
      <c r="NGW11" s="372"/>
      <c r="NGX11" s="372"/>
      <c r="NGY11" s="372"/>
      <c r="NGZ11" s="372"/>
      <c r="NHA11" s="372"/>
      <c r="NHB11" s="372"/>
      <c r="NHC11" s="372"/>
      <c r="NHD11" s="372"/>
      <c r="NHE11" s="372"/>
      <c r="NHF11" s="372"/>
      <c r="NHG11" s="372"/>
      <c r="NHH11" s="372"/>
      <c r="NHI11" s="372"/>
      <c r="NHJ11" s="372"/>
      <c r="NHK11" s="372"/>
      <c r="NHL11" s="372"/>
      <c r="NHM11" s="372"/>
      <c r="NHN11" s="372"/>
      <c r="NHO11" s="372"/>
      <c r="NHP11" s="372"/>
      <c r="NHQ11" s="372"/>
      <c r="NHR11" s="372"/>
      <c r="NHS11" s="372"/>
      <c r="NHT11" s="372"/>
      <c r="NHU11" s="372"/>
      <c r="NHV11" s="372"/>
      <c r="NHW11" s="372"/>
      <c r="NHX11" s="372"/>
      <c r="NHY11" s="372"/>
      <c r="NHZ11" s="372"/>
      <c r="NIA11" s="372"/>
      <c r="NIB11" s="372"/>
      <c r="NIC11" s="372"/>
      <c r="NID11" s="372"/>
      <c r="NIE11" s="372"/>
      <c r="NIF11" s="372"/>
      <c r="NIG11" s="372"/>
      <c r="NIH11" s="372"/>
      <c r="NII11" s="372"/>
      <c r="NIJ11" s="372"/>
      <c r="NIK11" s="372"/>
      <c r="NIL11" s="372"/>
      <c r="NIM11" s="372"/>
      <c r="NIN11" s="372"/>
      <c r="NIO11" s="372"/>
      <c r="NIP11" s="372"/>
      <c r="NIQ11" s="372"/>
      <c r="NIR11" s="372"/>
      <c r="NIS11" s="372"/>
      <c r="NIT11" s="372"/>
      <c r="NIU11" s="372"/>
      <c r="NIV11" s="372"/>
      <c r="NIW11" s="372"/>
      <c r="NIX11" s="372"/>
      <c r="NIY11" s="372"/>
      <c r="NIZ11" s="372"/>
      <c r="NJA11" s="372"/>
      <c r="NJB11" s="372"/>
      <c r="NJC11" s="372"/>
      <c r="NJD11" s="372"/>
      <c r="NJE11" s="372"/>
      <c r="NJF11" s="372"/>
      <c r="NJG11" s="372"/>
      <c r="NJH11" s="372"/>
      <c r="NJI11" s="372"/>
      <c r="NJJ11" s="372"/>
      <c r="NJK11" s="372"/>
      <c r="NJL11" s="372"/>
      <c r="NJM11" s="372"/>
      <c r="NJN11" s="372"/>
      <c r="NJO11" s="372"/>
      <c r="NJP11" s="372"/>
      <c r="NJQ11" s="372"/>
      <c r="NJR11" s="372"/>
      <c r="NJS11" s="372"/>
      <c r="NJT11" s="372"/>
      <c r="NJU11" s="372"/>
      <c r="NJV11" s="372"/>
      <c r="NJW11" s="372"/>
      <c r="NJX11" s="372"/>
      <c r="NJY11" s="372"/>
      <c r="NJZ11" s="372"/>
      <c r="NKA11" s="372"/>
      <c r="NKB11" s="372"/>
      <c r="NKC11" s="372"/>
      <c r="NKD11" s="372"/>
      <c r="NKE11" s="372"/>
      <c r="NKF11" s="372"/>
      <c r="NKG11" s="372"/>
      <c r="NKH11" s="372"/>
      <c r="NKI11" s="372"/>
      <c r="NKJ11" s="372"/>
      <c r="NKK11" s="372"/>
      <c r="NKL11" s="372"/>
      <c r="NKM11" s="372"/>
      <c r="NKN11" s="372"/>
      <c r="NKO11" s="372"/>
      <c r="NKP11" s="372"/>
      <c r="NKQ11" s="372"/>
      <c r="NKR11" s="372"/>
      <c r="NKS11" s="372"/>
      <c r="NKT11" s="372"/>
      <c r="NKU11" s="372"/>
      <c r="NKV11" s="372"/>
      <c r="NKW11" s="372"/>
      <c r="NKX11" s="372"/>
      <c r="NKY11" s="372"/>
      <c r="NKZ11" s="372"/>
      <c r="NLA11" s="372"/>
      <c r="NLB11" s="372"/>
      <c r="NLC11" s="372"/>
      <c r="NLD11" s="372"/>
      <c r="NLE11" s="372"/>
      <c r="NLF11" s="372"/>
      <c r="NLG11" s="372"/>
      <c r="NLH11" s="372"/>
      <c r="NLI11" s="372"/>
      <c r="NLJ11" s="372"/>
      <c r="NLK11" s="372"/>
      <c r="NLL11" s="372"/>
      <c r="NLM11" s="372"/>
      <c r="NLN11" s="372"/>
      <c r="NLO11" s="372"/>
      <c r="NLP11" s="372"/>
      <c r="NLQ11" s="372"/>
      <c r="NLR11" s="372"/>
      <c r="NLS11" s="372"/>
      <c r="NLT11" s="372"/>
      <c r="NLU11" s="372"/>
      <c r="NLV11" s="372"/>
      <c r="NLW11" s="372"/>
      <c r="NLX11" s="372"/>
      <c r="NLY11" s="372"/>
      <c r="NLZ11" s="372"/>
      <c r="NMA11" s="372"/>
      <c r="NMB11" s="372"/>
      <c r="NMC11" s="372"/>
      <c r="NMD11" s="372"/>
      <c r="NME11" s="372"/>
      <c r="NMF11" s="372"/>
      <c r="NMG11" s="372"/>
      <c r="NMH11" s="372"/>
      <c r="NMI11" s="372"/>
      <c r="NMJ11" s="372"/>
      <c r="NMK11" s="372"/>
      <c r="NML11" s="372"/>
      <c r="NMM11" s="372"/>
      <c r="NMN11" s="372"/>
      <c r="NMO11" s="372"/>
      <c r="NMP11" s="372"/>
      <c r="NMQ11" s="372"/>
      <c r="NMR11" s="372"/>
      <c r="NMS11" s="372"/>
      <c r="NMT11" s="372"/>
      <c r="NMU11" s="372"/>
      <c r="NMV11" s="372"/>
      <c r="NMW11" s="372"/>
      <c r="NMX11" s="372"/>
      <c r="NMY11" s="372"/>
      <c r="NMZ11" s="372"/>
      <c r="NNA11" s="372"/>
      <c r="NNB11" s="372"/>
      <c r="NNC11" s="372"/>
      <c r="NND11" s="372"/>
      <c r="NNE11" s="372"/>
      <c r="NNF11" s="372"/>
      <c r="NNG11" s="372"/>
      <c r="NNH11" s="372"/>
      <c r="NNI11" s="372"/>
      <c r="NNJ11" s="372"/>
      <c r="NNK11" s="372"/>
      <c r="NNL11" s="372"/>
      <c r="NNM11" s="372"/>
      <c r="NNN11" s="372"/>
      <c r="NNO11" s="372"/>
      <c r="NNP11" s="372"/>
      <c r="NNQ11" s="372"/>
      <c r="NNR11" s="372"/>
      <c r="NNS11" s="372"/>
      <c r="NNT11" s="372"/>
      <c r="NNU11" s="372"/>
      <c r="NNV11" s="372"/>
      <c r="NNW11" s="372"/>
      <c r="NNX11" s="372"/>
      <c r="NNY11" s="372"/>
      <c r="NNZ11" s="372"/>
      <c r="NOA11" s="372"/>
      <c r="NOB11" s="372"/>
      <c r="NOC11" s="372"/>
      <c r="NOD11" s="372"/>
      <c r="NOE11" s="372"/>
      <c r="NOF11" s="372"/>
      <c r="NOG11" s="372"/>
      <c r="NOH11" s="372"/>
      <c r="NOI11" s="372"/>
      <c r="NOJ11" s="372"/>
      <c r="NOK11" s="372"/>
      <c r="NOL11" s="372"/>
      <c r="NOM11" s="372"/>
      <c r="NON11" s="372"/>
      <c r="NOO11" s="372"/>
      <c r="NOP11" s="372"/>
      <c r="NOQ11" s="372"/>
      <c r="NOR11" s="372"/>
      <c r="NOS11" s="372"/>
      <c r="NOT11" s="372"/>
      <c r="NOU11" s="372"/>
      <c r="NOV11" s="372"/>
      <c r="NOW11" s="372"/>
      <c r="NOX11" s="372"/>
      <c r="NOY11" s="372"/>
      <c r="NOZ11" s="372"/>
      <c r="NPA11" s="372"/>
      <c r="NPB11" s="372"/>
      <c r="NPC11" s="372"/>
      <c r="NPD11" s="372"/>
      <c r="NPE11" s="372"/>
      <c r="NPF11" s="372"/>
      <c r="NPG11" s="372"/>
      <c r="NPH11" s="372"/>
      <c r="NPI11" s="372"/>
      <c r="NPJ11" s="372"/>
      <c r="NPK11" s="372"/>
      <c r="NPL11" s="372"/>
      <c r="NPM11" s="372"/>
      <c r="NPN11" s="372"/>
      <c r="NPO11" s="372"/>
      <c r="NPP11" s="372"/>
      <c r="NPQ11" s="372"/>
      <c r="NPR11" s="372"/>
      <c r="NPS11" s="372"/>
      <c r="NPT11" s="372"/>
      <c r="NPU11" s="372"/>
      <c r="NPV11" s="372"/>
      <c r="NPW11" s="372"/>
      <c r="NPX11" s="372"/>
      <c r="NPY11" s="372"/>
      <c r="NPZ11" s="372"/>
      <c r="NQA11" s="372"/>
      <c r="NQB11" s="372"/>
      <c r="NQC11" s="372"/>
      <c r="NQD11" s="372"/>
      <c r="NQE11" s="372"/>
      <c r="NQF11" s="372"/>
      <c r="NQG11" s="372"/>
      <c r="NQH11" s="372"/>
      <c r="NQI11" s="372"/>
      <c r="NQJ11" s="372"/>
      <c r="NQK11" s="372"/>
      <c r="NQL11" s="372"/>
      <c r="NQM11" s="372"/>
      <c r="NQN11" s="372"/>
      <c r="NQO11" s="372"/>
      <c r="NQP11" s="372"/>
      <c r="NQQ11" s="372"/>
      <c r="NQR11" s="372"/>
      <c r="NQS11" s="372"/>
      <c r="NQT11" s="372"/>
      <c r="NQU11" s="372"/>
      <c r="NQV11" s="372"/>
      <c r="NQW11" s="372"/>
      <c r="NQX11" s="372"/>
      <c r="NQY11" s="372"/>
      <c r="NQZ11" s="372"/>
      <c r="NRA11" s="372"/>
      <c r="NRB11" s="372"/>
      <c r="NRC11" s="372"/>
      <c r="NRD11" s="372"/>
      <c r="NRE11" s="372"/>
      <c r="NRF11" s="372"/>
      <c r="NRG11" s="372"/>
      <c r="NRH11" s="372"/>
      <c r="NRI11" s="372"/>
      <c r="NRJ11" s="372"/>
      <c r="NRK11" s="372"/>
      <c r="NRL11" s="372"/>
      <c r="NRM11" s="372"/>
      <c r="NRN11" s="372"/>
      <c r="NRO11" s="372"/>
      <c r="NRP11" s="372"/>
      <c r="NRQ11" s="372"/>
      <c r="NRR11" s="372"/>
      <c r="NRS11" s="372"/>
      <c r="NRT11" s="372"/>
      <c r="NRU11" s="372"/>
      <c r="NRV11" s="372"/>
      <c r="NRW11" s="372"/>
      <c r="NRX11" s="372"/>
      <c r="NRY11" s="372"/>
      <c r="NRZ11" s="372"/>
      <c r="NSA11" s="372"/>
      <c r="NSB11" s="372"/>
      <c r="NSC11" s="372"/>
      <c r="NSD11" s="372"/>
      <c r="NSE11" s="372"/>
      <c r="NSF11" s="372"/>
      <c r="NSG11" s="372"/>
      <c r="NSH11" s="372"/>
      <c r="NSI11" s="372"/>
      <c r="NSJ11" s="372"/>
      <c r="NSK11" s="372"/>
      <c r="NSL11" s="372"/>
      <c r="NSM11" s="372"/>
      <c r="NSN11" s="372"/>
      <c r="NSO11" s="372"/>
      <c r="NSP11" s="372"/>
      <c r="NSQ11" s="372"/>
      <c r="NSR11" s="372"/>
      <c r="NSS11" s="372"/>
      <c r="NST11" s="372"/>
      <c r="NSU11" s="372"/>
      <c r="NSV11" s="372"/>
      <c r="NSW11" s="372"/>
      <c r="NSX11" s="372"/>
      <c r="NSY11" s="372"/>
      <c r="NSZ11" s="372"/>
      <c r="NTA11" s="372"/>
      <c r="NTB11" s="372"/>
      <c r="NTC11" s="372"/>
      <c r="NTD11" s="372"/>
      <c r="NTE11" s="372"/>
      <c r="NTF11" s="372"/>
      <c r="NTG11" s="372"/>
      <c r="NTH11" s="372"/>
      <c r="NTI11" s="372"/>
      <c r="NTJ11" s="372"/>
      <c r="NTK11" s="372"/>
      <c r="NTL11" s="372"/>
      <c r="NTM11" s="372"/>
      <c r="NTN11" s="372"/>
      <c r="NTO11" s="372"/>
      <c r="NTP11" s="372"/>
      <c r="NTQ11" s="372"/>
      <c r="NTR11" s="372"/>
      <c r="NTS11" s="372"/>
      <c r="NTT11" s="372"/>
      <c r="NTU11" s="372"/>
      <c r="NTV11" s="372"/>
      <c r="NTW11" s="372"/>
      <c r="NTX11" s="372"/>
      <c r="NTY11" s="372"/>
      <c r="NTZ11" s="372"/>
      <c r="NUA11" s="372"/>
      <c r="NUB11" s="372"/>
      <c r="NUC11" s="372"/>
      <c r="NUD11" s="372"/>
      <c r="NUE11" s="372"/>
      <c r="NUF11" s="372"/>
      <c r="NUG11" s="372"/>
      <c r="NUH11" s="372"/>
      <c r="NUI11" s="372"/>
      <c r="NUJ11" s="372"/>
      <c r="NUK11" s="372"/>
      <c r="NUL11" s="372"/>
      <c r="NUM11" s="372"/>
      <c r="NUN11" s="372"/>
      <c r="NUO11" s="372"/>
      <c r="NUP11" s="372"/>
      <c r="NUQ11" s="372"/>
      <c r="NUR11" s="372"/>
      <c r="NUS11" s="372"/>
      <c r="NUT11" s="372"/>
      <c r="NUU11" s="372"/>
      <c r="NUV11" s="372"/>
      <c r="NUW11" s="372"/>
      <c r="NUX11" s="372"/>
      <c r="NUY11" s="372"/>
      <c r="NUZ11" s="372"/>
      <c r="NVA11" s="372"/>
      <c r="NVB11" s="372"/>
      <c r="NVC11" s="372"/>
      <c r="NVD11" s="372"/>
      <c r="NVE11" s="372"/>
      <c r="NVF11" s="372"/>
      <c r="NVG11" s="372"/>
      <c r="NVH11" s="372"/>
      <c r="NVI11" s="372"/>
      <c r="NVJ11" s="372"/>
      <c r="NVK11" s="372"/>
      <c r="NVL11" s="372"/>
      <c r="NVM11" s="372"/>
      <c r="NVN11" s="372"/>
      <c r="NVO11" s="372"/>
      <c r="NVP11" s="372"/>
      <c r="NVQ11" s="372"/>
      <c r="NVR11" s="372"/>
      <c r="NVS11" s="372"/>
      <c r="NVT11" s="372"/>
      <c r="NVU11" s="372"/>
      <c r="NVV11" s="372"/>
      <c r="NVW11" s="372"/>
      <c r="NVX11" s="372"/>
      <c r="NVY11" s="372"/>
      <c r="NVZ11" s="372"/>
      <c r="NWA11" s="372"/>
      <c r="NWB11" s="372"/>
      <c r="NWC11" s="372"/>
      <c r="NWD11" s="372"/>
      <c r="NWE11" s="372"/>
      <c r="NWF11" s="372"/>
      <c r="NWG11" s="372"/>
      <c r="NWH11" s="372"/>
      <c r="NWI11" s="372"/>
      <c r="NWJ11" s="372"/>
      <c r="NWK11" s="372"/>
      <c r="NWL11" s="372"/>
      <c r="NWM11" s="372"/>
      <c r="NWN11" s="372"/>
      <c r="NWO11" s="372"/>
      <c r="NWP11" s="372"/>
      <c r="NWQ11" s="372"/>
      <c r="NWR11" s="372"/>
      <c r="NWS11" s="372"/>
      <c r="NWT11" s="372"/>
      <c r="NWU11" s="372"/>
      <c r="NWV11" s="372"/>
      <c r="NWW11" s="372"/>
      <c r="NWX11" s="372"/>
      <c r="NWY11" s="372"/>
      <c r="NWZ11" s="372"/>
      <c r="NXA11" s="372"/>
      <c r="NXB11" s="372"/>
      <c r="NXC11" s="372"/>
      <c r="NXD11" s="372"/>
      <c r="NXE11" s="372"/>
      <c r="NXF11" s="372"/>
      <c r="NXG11" s="372"/>
      <c r="NXH11" s="372"/>
      <c r="NXI11" s="372"/>
      <c r="NXJ11" s="372"/>
      <c r="NXK11" s="372"/>
      <c r="NXL11" s="372"/>
      <c r="NXM11" s="372"/>
      <c r="NXN11" s="372"/>
      <c r="NXO11" s="372"/>
      <c r="NXP11" s="372"/>
      <c r="NXQ11" s="372"/>
      <c r="NXR11" s="372"/>
      <c r="NXS11" s="372"/>
      <c r="NXT11" s="372"/>
      <c r="NXU11" s="372"/>
      <c r="NXV11" s="372"/>
      <c r="NXW11" s="372"/>
      <c r="NXX11" s="372"/>
      <c r="NXY11" s="372"/>
      <c r="NXZ11" s="372"/>
      <c r="NYA11" s="372"/>
      <c r="NYB11" s="372"/>
      <c r="NYC11" s="372"/>
      <c r="NYD11" s="372"/>
      <c r="NYE11" s="372"/>
      <c r="NYF11" s="372"/>
      <c r="NYG11" s="372"/>
      <c r="NYH11" s="372"/>
      <c r="NYI11" s="372"/>
      <c r="NYJ11" s="372"/>
      <c r="NYK11" s="372"/>
      <c r="NYL11" s="372"/>
      <c r="NYM11" s="372"/>
      <c r="NYN11" s="372"/>
      <c r="NYO11" s="372"/>
      <c r="NYP11" s="372"/>
      <c r="NYQ11" s="372"/>
      <c r="NYR11" s="372"/>
      <c r="NYS11" s="372"/>
      <c r="NYT11" s="372"/>
      <c r="NYU11" s="372"/>
      <c r="NYV11" s="372"/>
      <c r="NYW11" s="372"/>
      <c r="NYX11" s="372"/>
      <c r="NYY11" s="372"/>
      <c r="NYZ11" s="372"/>
      <c r="NZA11" s="372"/>
      <c r="NZB11" s="372"/>
      <c r="NZC11" s="372"/>
      <c r="NZD11" s="372"/>
      <c r="NZE11" s="372"/>
      <c r="NZF11" s="372"/>
      <c r="NZG11" s="372"/>
      <c r="NZH11" s="372"/>
      <c r="NZI11" s="372"/>
      <c r="NZJ11" s="372"/>
      <c r="NZK11" s="372"/>
      <c r="NZL11" s="372"/>
      <c r="NZM11" s="372"/>
      <c r="NZN11" s="372"/>
      <c r="NZO11" s="372"/>
      <c r="NZP11" s="372"/>
      <c r="NZQ11" s="372"/>
      <c r="NZR11" s="372"/>
      <c r="NZS11" s="372"/>
      <c r="NZT11" s="372"/>
      <c r="NZU11" s="372"/>
      <c r="NZV11" s="372"/>
      <c r="NZW11" s="372"/>
      <c r="NZX11" s="372"/>
      <c r="NZY11" s="372"/>
      <c r="NZZ11" s="372"/>
      <c r="OAA11" s="372"/>
      <c r="OAB11" s="372"/>
      <c r="OAC11" s="372"/>
      <c r="OAD11" s="372"/>
      <c r="OAE11" s="372"/>
      <c r="OAF11" s="372"/>
      <c r="OAG11" s="372"/>
      <c r="OAH11" s="372"/>
      <c r="OAI11" s="372"/>
      <c r="OAJ11" s="372"/>
      <c r="OAK11" s="372"/>
      <c r="OAL11" s="372"/>
      <c r="OAM11" s="372"/>
      <c r="OAN11" s="372"/>
      <c r="OAO11" s="372"/>
      <c r="OAP11" s="372"/>
      <c r="OAQ11" s="372"/>
      <c r="OAR11" s="372"/>
      <c r="OAS11" s="372"/>
      <c r="OAT11" s="372"/>
      <c r="OAU11" s="372"/>
      <c r="OAV11" s="372"/>
      <c r="OAW11" s="372"/>
      <c r="OAX11" s="372"/>
      <c r="OAY11" s="372"/>
      <c r="OAZ11" s="372"/>
      <c r="OBA11" s="372"/>
      <c r="OBB11" s="372"/>
      <c r="OBC11" s="372"/>
      <c r="OBD11" s="372"/>
      <c r="OBE11" s="372"/>
      <c r="OBF11" s="372"/>
      <c r="OBG11" s="372"/>
      <c r="OBH11" s="372"/>
      <c r="OBI11" s="372"/>
      <c r="OBJ11" s="372"/>
      <c r="OBK11" s="372"/>
      <c r="OBL11" s="372"/>
      <c r="OBM11" s="372"/>
      <c r="OBN11" s="372"/>
      <c r="OBO11" s="372"/>
      <c r="OBP11" s="372"/>
      <c r="OBQ11" s="372"/>
      <c r="OBR11" s="372"/>
      <c r="OBS11" s="372"/>
      <c r="OBT11" s="372"/>
      <c r="OBU11" s="372"/>
      <c r="OBV11" s="372"/>
      <c r="OBW11" s="372"/>
      <c r="OBX11" s="372"/>
      <c r="OBY11" s="372"/>
      <c r="OBZ11" s="372"/>
      <c r="OCA11" s="372"/>
      <c r="OCB11" s="372"/>
      <c r="OCC11" s="372"/>
      <c r="OCD11" s="372"/>
      <c r="OCE11" s="372"/>
      <c r="OCF11" s="372"/>
      <c r="OCG11" s="372"/>
      <c r="OCH11" s="372"/>
      <c r="OCI11" s="372"/>
      <c r="OCJ11" s="372"/>
      <c r="OCK11" s="372"/>
      <c r="OCL11" s="372"/>
      <c r="OCM11" s="372"/>
      <c r="OCN11" s="372"/>
      <c r="OCO11" s="372"/>
      <c r="OCP11" s="372"/>
      <c r="OCQ11" s="372"/>
      <c r="OCR11" s="372"/>
      <c r="OCS11" s="372"/>
      <c r="OCT11" s="372"/>
      <c r="OCU11" s="372"/>
      <c r="OCV11" s="372"/>
      <c r="OCW11" s="372"/>
      <c r="OCX11" s="372"/>
      <c r="OCY11" s="372"/>
      <c r="OCZ11" s="372"/>
      <c r="ODA11" s="372"/>
      <c r="ODB11" s="372"/>
      <c r="ODC11" s="372"/>
      <c r="ODD11" s="372"/>
      <c r="ODE11" s="372"/>
      <c r="ODF11" s="372"/>
      <c r="ODG11" s="372"/>
      <c r="ODH11" s="372"/>
      <c r="ODI11" s="372"/>
      <c r="ODJ11" s="372"/>
      <c r="ODK11" s="372"/>
      <c r="ODL11" s="372"/>
      <c r="ODM11" s="372"/>
      <c r="ODN11" s="372"/>
      <c r="ODO11" s="372"/>
      <c r="ODP11" s="372"/>
      <c r="ODQ11" s="372"/>
      <c r="ODR11" s="372"/>
      <c r="ODS11" s="372"/>
      <c r="ODT11" s="372"/>
      <c r="ODU11" s="372"/>
      <c r="ODV11" s="372"/>
      <c r="ODW11" s="372"/>
      <c r="ODX11" s="372"/>
      <c r="ODY11" s="372"/>
      <c r="ODZ11" s="372"/>
      <c r="OEA11" s="372"/>
      <c r="OEB11" s="372"/>
      <c r="OEC11" s="372"/>
      <c r="OED11" s="372"/>
      <c r="OEE11" s="372"/>
      <c r="OEF11" s="372"/>
      <c r="OEG11" s="372"/>
      <c r="OEH11" s="372"/>
      <c r="OEI11" s="372"/>
      <c r="OEJ11" s="372"/>
      <c r="OEK11" s="372"/>
      <c r="OEL11" s="372"/>
      <c r="OEM11" s="372"/>
      <c r="OEN11" s="372"/>
      <c r="OEO11" s="372"/>
      <c r="OEP11" s="372"/>
      <c r="OEQ11" s="372"/>
      <c r="OER11" s="372"/>
      <c r="OES11" s="372"/>
      <c r="OET11" s="372"/>
      <c r="OEU11" s="372"/>
      <c r="OEV11" s="372"/>
      <c r="OEW11" s="372"/>
      <c r="OEX11" s="372"/>
      <c r="OEY11" s="372"/>
      <c r="OEZ11" s="372"/>
      <c r="OFA11" s="372"/>
      <c r="OFB11" s="372"/>
      <c r="OFC11" s="372"/>
      <c r="OFD11" s="372"/>
      <c r="OFE11" s="372"/>
      <c r="OFF11" s="372"/>
      <c r="OFG11" s="372"/>
      <c r="OFH11" s="372"/>
      <c r="OFI11" s="372"/>
      <c r="OFJ11" s="372"/>
      <c r="OFK11" s="372"/>
      <c r="OFL11" s="372"/>
      <c r="OFM11" s="372"/>
      <c r="OFN11" s="372"/>
      <c r="OFO11" s="372"/>
      <c r="OFP11" s="372"/>
      <c r="OFQ11" s="372"/>
      <c r="OFR11" s="372"/>
      <c r="OFS11" s="372"/>
      <c r="OFT11" s="372"/>
      <c r="OFU11" s="372"/>
      <c r="OFV11" s="372"/>
      <c r="OFW11" s="372"/>
      <c r="OFX11" s="372"/>
      <c r="OFY11" s="372"/>
      <c r="OFZ11" s="372"/>
      <c r="OGA11" s="372"/>
      <c r="OGB11" s="372"/>
      <c r="OGC11" s="372"/>
      <c r="OGD11" s="372"/>
      <c r="OGE11" s="372"/>
      <c r="OGF11" s="372"/>
      <c r="OGG11" s="372"/>
      <c r="OGH11" s="372"/>
      <c r="OGI11" s="372"/>
      <c r="OGJ11" s="372"/>
      <c r="OGK11" s="372"/>
      <c r="OGL11" s="372"/>
      <c r="OGM11" s="372"/>
      <c r="OGN11" s="372"/>
      <c r="OGO11" s="372"/>
      <c r="OGP11" s="372"/>
      <c r="OGQ11" s="372"/>
      <c r="OGR11" s="372"/>
      <c r="OGS11" s="372"/>
      <c r="OGT11" s="372"/>
      <c r="OGU11" s="372"/>
      <c r="OGV11" s="372"/>
      <c r="OGW11" s="372"/>
      <c r="OGX11" s="372"/>
      <c r="OGY11" s="372"/>
      <c r="OGZ11" s="372"/>
      <c r="OHA11" s="372"/>
      <c r="OHB11" s="372"/>
      <c r="OHC11" s="372"/>
      <c r="OHD11" s="372"/>
      <c r="OHE11" s="372"/>
      <c r="OHF11" s="372"/>
      <c r="OHG11" s="372"/>
      <c r="OHH11" s="372"/>
      <c r="OHI11" s="372"/>
      <c r="OHJ11" s="372"/>
      <c r="OHK11" s="372"/>
      <c r="OHL11" s="372"/>
      <c r="OHM11" s="372"/>
      <c r="OHN11" s="372"/>
      <c r="OHO11" s="372"/>
      <c r="OHP11" s="372"/>
      <c r="OHQ11" s="372"/>
      <c r="OHR11" s="372"/>
      <c r="OHS11" s="372"/>
      <c r="OHT11" s="372"/>
      <c r="OHU11" s="372"/>
      <c r="OHV11" s="372"/>
      <c r="OHW11" s="372"/>
      <c r="OHX11" s="372"/>
      <c r="OHY11" s="372"/>
      <c r="OHZ11" s="372"/>
      <c r="OIA11" s="372"/>
      <c r="OIB11" s="372"/>
      <c r="OIC11" s="372"/>
      <c r="OID11" s="372"/>
      <c r="OIE11" s="372"/>
      <c r="OIF11" s="372"/>
      <c r="OIG11" s="372"/>
      <c r="OIH11" s="372"/>
      <c r="OII11" s="372"/>
      <c r="OIJ11" s="372"/>
      <c r="OIK11" s="372"/>
      <c r="OIL11" s="372"/>
      <c r="OIM11" s="372"/>
      <c r="OIN11" s="372"/>
      <c r="OIO11" s="372"/>
      <c r="OIP11" s="372"/>
      <c r="OIQ11" s="372"/>
      <c r="OIR11" s="372"/>
      <c r="OIS11" s="372"/>
      <c r="OIT11" s="372"/>
      <c r="OIU11" s="372"/>
      <c r="OIV11" s="372"/>
      <c r="OIW11" s="372"/>
      <c r="OIX11" s="372"/>
      <c r="OIY11" s="372"/>
      <c r="OIZ11" s="372"/>
      <c r="OJA11" s="372"/>
      <c r="OJB11" s="372"/>
      <c r="OJC11" s="372"/>
      <c r="OJD11" s="372"/>
      <c r="OJE11" s="372"/>
      <c r="OJF11" s="372"/>
      <c r="OJG11" s="372"/>
      <c r="OJH11" s="372"/>
      <c r="OJI11" s="372"/>
      <c r="OJJ11" s="372"/>
      <c r="OJK11" s="372"/>
      <c r="OJL11" s="372"/>
      <c r="OJM11" s="372"/>
      <c r="OJN11" s="372"/>
      <c r="OJO11" s="372"/>
      <c r="OJP11" s="372"/>
      <c r="OJQ11" s="372"/>
      <c r="OJR11" s="372"/>
      <c r="OJS11" s="372"/>
      <c r="OJT11" s="372"/>
      <c r="OJU11" s="372"/>
      <c r="OJV11" s="372"/>
      <c r="OJW11" s="372"/>
      <c r="OJX11" s="372"/>
      <c r="OJY11" s="372"/>
      <c r="OJZ11" s="372"/>
      <c r="OKA11" s="372"/>
      <c r="OKB11" s="372"/>
      <c r="OKC11" s="372"/>
      <c r="OKD11" s="372"/>
      <c r="OKE11" s="372"/>
      <c r="OKF11" s="372"/>
      <c r="OKG11" s="372"/>
      <c r="OKH11" s="372"/>
      <c r="OKI11" s="372"/>
      <c r="OKJ11" s="372"/>
      <c r="OKK11" s="372"/>
      <c r="OKL11" s="372"/>
      <c r="OKM11" s="372"/>
      <c r="OKN11" s="372"/>
      <c r="OKO11" s="372"/>
      <c r="OKP11" s="372"/>
      <c r="OKQ11" s="372"/>
      <c r="OKR11" s="372"/>
      <c r="OKS11" s="372"/>
      <c r="OKT11" s="372"/>
      <c r="OKU11" s="372"/>
      <c r="OKV11" s="372"/>
      <c r="OKW11" s="372"/>
      <c r="OKX11" s="372"/>
      <c r="OKY11" s="372"/>
      <c r="OKZ11" s="372"/>
      <c r="OLA11" s="372"/>
      <c r="OLB11" s="372"/>
      <c r="OLC11" s="372"/>
      <c r="OLD11" s="372"/>
      <c r="OLE11" s="372"/>
      <c r="OLF11" s="372"/>
      <c r="OLG11" s="372"/>
      <c r="OLH11" s="372"/>
      <c r="OLI11" s="372"/>
      <c r="OLJ11" s="372"/>
      <c r="OLK11" s="372"/>
      <c r="OLL11" s="372"/>
      <c r="OLM11" s="372"/>
      <c r="OLN11" s="372"/>
      <c r="OLO11" s="372"/>
      <c r="OLP11" s="372"/>
      <c r="OLQ11" s="372"/>
      <c r="OLR11" s="372"/>
      <c r="OLS11" s="372"/>
      <c r="OLT11" s="372"/>
      <c r="OLU11" s="372"/>
      <c r="OLV11" s="372"/>
      <c r="OLW11" s="372"/>
      <c r="OLX11" s="372"/>
      <c r="OLY11" s="372"/>
      <c r="OLZ11" s="372"/>
      <c r="OMA11" s="372"/>
      <c r="OMB11" s="372"/>
      <c r="OMC11" s="372"/>
      <c r="OMD11" s="372"/>
      <c r="OME11" s="372"/>
      <c r="OMF11" s="372"/>
      <c r="OMG11" s="372"/>
      <c r="OMH11" s="372"/>
      <c r="OMI11" s="372"/>
      <c r="OMJ11" s="372"/>
      <c r="OMK11" s="372"/>
      <c r="OML11" s="372"/>
      <c r="OMM11" s="372"/>
      <c r="OMN11" s="372"/>
      <c r="OMO11" s="372"/>
      <c r="OMP11" s="372"/>
      <c r="OMQ11" s="372"/>
      <c r="OMR11" s="372"/>
      <c r="OMS11" s="372"/>
      <c r="OMT11" s="372"/>
      <c r="OMU11" s="372"/>
      <c r="OMV11" s="372"/>
      <c r="OMW11" s="372"/>
      <c r="OMX11" s="372"/>
      <c r="OMY11" s="372"/>
      <c r="OMZ11" s="372"/>
      <c r="ONA11" s="372"/>
      <c r="ONB11" s="372"/>
      <c r="ONC11" s="372"/>
      <c r="OND11" s="372"/>
      <c r="ONE11" s="372"/>
      <c r="ONF11" s="372"/>
      <c r="ONG11" s="372"/>
      <c r="ONH11" s="372"/>
      <c r="ONI11" s="372"/>
      <c r="ONJ11" s="372"/>
      <c r="ONK11" s="372"/>
      <c r="ONL11" s="372"/>
      <c r="ONM11" s="372"/>
      <c r="ONN11" s="372"/>
      <c r="ONO11" s="372"/>
      <c r="ONP11" s="372"/>
      <c r="ONQ11" s="372"/>
      <c r="ONR11" s="372"/>
      <c r="ONS11" s="372"/>
      <c r="ONT11" s="372"/>
      <c r="ONU11" s="372"/>
      <c r="ONV11" s="372"/>
      <c r="ONW11" s="372"/>
      <c r="ONX11" s="372"/>
      <c r="ONY11" s="372"/>
      <c r="ONZ11" s="372"/>
      <c r="OOA11" s="372"/>
      <c r="OOB11" s="372"/>
      <c r="OOC11" s="372"/>
      <c r="OOD11" s="372"/>
      <c r="OOE11" s="372"/>
      <c r="OOF11" s="372"/>
      <c r="OOG11" s="372"/>
      <c r="OOH11" s="372"/>
      <c r="OOI11" s="372"/>
      <c r="OOJ11" s="372"/>
      <c r="OOK11" s="372"/>
      <c r="OOL11" s="372"/>
      <c r="OOM11" s="372"/>
      <c r="OON11" s="372"/>
      <c r="OOO11" s="372"/>
      <c r="OOP11" s="372"/>
      <c r="OOQ11" s="372"/>
      <c r="OOR11" s="372"/>
      <c r="OOS11" s="372"/>
      <c r="OOT11" s="372"/>
      <c r="OOU11" s="372"/>
      <c r="OOV11" s="372"/>
      <c r="OOW11" s="372"/>
      <c r="OOX11" s="372"/>
      <c r="OOY11" s="372"/>
      <c r="OOZ11" s="372"/>
      <c r="OPA11" s="372"/>
      <c r="OPB11" s="372"/>
      <c r="OPC11" s="372"/>
      <c r="OPD11" s="372"/>
      <c r="OPE11" s="372"/>
      <c r="OPF11" s="372"/>
      <c r="OPG11" s="372"/>
      <c r="OPH11" s="372"/>
      <c r="OPI11" s="372"/>
      <c r="OPJ11" s="372"/>
      <c r="OPK11" s="372"/>
      <c r="OPL11" s="372"/>
      <c r="OPM11" s="372"/>
      <c r="OPN11" s="372"/>
      <c r="OPO11" s="372"/>
      <c r="OPP11" s="372"/>
      <c r="OPQ11" s="372"/>
      <c r="OPR11" s="372"/>
      <c r="OPS11" s="372"/>
      <c r="OPT11" s="372"/>
      <c r="OPU11" s="372"/>
      <c r="OPV11" s="372"/>
      <c r="OPW11" s="372"/>
      <c r="OPX11" s="372"/>
      <c r="OPY11" s="372"/>
      <c r="OPZ11" s="372"/>
      <c r="OQA11" s="372"/>
      <c r="OQB11" s="372"/>
      <c r="OQC11" s="372"/>
      <c r="OQD11" s="372"/>
      <c r="OQE11" s="372"/>
      <c r="OQF11" s="372"/>
      <c r="OQG11" s="372"/>
      <c r="OQH11" s="372"/>
      <c r="OQI11" s="372"/>
      <c r="OQJ11" s="372"/>
      <c r="OQK11" s="372"/>
      <c r="OQL11" s="372"/>
      <c r="OQM11" s="372"/>
      <c r="OQN11" s="372"/>
      <c r="OQO11" s="372"/>
      <c r="OQP11" s="372"/>
      <c r="OQQ11" s="372"/>
      <c r="OQR11" s="372"/>
      <c r="OQS11" s="372"/>
      <c r="OQT11" s="372"/>
      <c r="OQU11" s="372"/>
      <c r="OQV11" s="372"/>
      <c r="OQW11" s="372"/>
      <c r="OQX11" s="372"/>
      <c r="OQY11" s="372"/>
      <c r="OQZ11" s="372"/>
      <c r="ORA11" s="372"/>
      <c r="ORB11" s="372"/>
      <c r="ORC11" s="372"/>
      <c r="ORD11" s="372"/>
      <c r="ORE11" s="372"/>
      <c r="ORF11" s="372"/>
      <c r="ORG11" s="372"/>
      <c r="ORH11" s="372"/>
      <c r="ORI11" s="372"/>
      <c r="ORJ11" s="372"/>
      <c r="ORK11" s="372"/>
      <c r="ORL11" s="372"/>
      <c r="ORM11" s="372"/>
      <c r="ORN11" s="372"/>
      <c r="ORO11" s="372"/>
      <c r="ORP11" s="372"/>
      <c r="ORQ11" s="372"/>
      <c r="ORR11" s="372"/>
      <c r="ORS11" s="372"/>
      <c r="ORT11" s="372"/>
      <c r="ORU11" s="372"/>
      <c r="ORV11" s="372"/>
      <c r="ORW11" s="372"/>
      <c r="ORX11" s="372"/>
      <c r="ORY11" s="372"/>
      <c r="ORZ11" s="372"/>
      <c r="OSA11" s="372"/>
      <c r="OSB11" s="372"/>
      <c r="OSC11" s="372"/>
      <c r="OSD11" s="372"/>
      <c r="OSE11" s="372"/>
      <c r="OSF11" s="372"/>
      <c r="OSG11" s="372"/>
      <c r="OSH11" s="372"/>
      <c r="OSI11" s="372"/>
      <c r="OSJ11" s="372"/>
      <c r="OSK11" s="372"/>
      <c r="OSL11" s="372"/>
      <c r="OSM11" s="372"/>
      <c r="OSN11" s="372"/>
      <c r="OSO11" s="372"/>
      <c r="OSP11" s="372"/>
      <c r="OSQ11" s="372"/>
      <c r="OSR11" s="372"/>
      <c r="OSS11" s="372"/>
      <c r="OST11" s="372"/>
      <c r="OSU11" s="372"/>
      <c r="OSV11" s="372"/>
      <c r="OSW11" s="372"/>
      <c r="OSX11" s="372"/>
      <c r="OSY11" s="372"/>
      <c r="OSZ11" s="372"/>
      <c r="OTA11" s="372"/>
      <c r="OTB11" s="372"/>
      <c r="OTC11" s="372"/>
      <c r="OTD11" s="372"/>
      <c r="OTE11" s="372"/>
      <c r="OTF11" s="372"/>
      <c r="OTG11" s="372"/>
      <c r="OTH11" s="372"/>
      <c r="OTI11" s="372"/>
      <c r="OTJ11" s="372"/>
      <c r="OTK11" s="372"/>
      <c r="OTL11" s="372"/>
      <c r="OTM11" s="372"/>
      <c r="OTN11" s="372"/>
      <c r="OTO11" s="372"/>
      <c r="OTP11" s="372"/>
      <c r="OTQ11" s="372"/>
      <c r="OTR11" s="372"/>
      <c r="OTS11" s="372"/>
      <c r="OTT11" s="372"/>
      <c r="OTU11" s="372"/>
      <c r="OTV11" s="372"/>
      <c r="OTW11" s="372"/>
      <c r="OTX11" s="372"/>
      <c r="OTY11" s="372"/>
      <c r="OTZ11" s="372"/>
      <c r="OUA11" s="372"/>
      <c r="OUB11" s="372"/>
      <c r="OUC11" s="372"/>
      <c r="OUD11" s="372"/>
      <c r="OUE11" s="372"/>
      <c r="OUF11" s="372"/>
      <c r="OUG11" s="372"/>
      <c r="OUH11" s="372"/>
      <c r="OUI11" s="372"/>
      <c r="OUJ11" s="372"/>
      <c r="OUK11" s="372"/>
      <c r="OUL11" s="372"/>
      <c r="OUM11" s="372"/>
      <c r="OUN11" s="372"/>
      <c r="OUO11" s="372"/>
      <c r="OUP11" s="372"/>
      <c r="OUQ11" s="372"/>
      <c r="OUR11" s="372"/>
      <c r="OUS11" s="372"/>
      <c r="OUT11" s="372"/>
      <c r="OUU11" s="372"/>
      <c r="OUV11" s="372"/>
      <c r="OUW11" s="372"/>
      <c r="OUX11" s="372"/>
      <c r="OUY11" s="372"/>
      <c r="OUZ11" s="372"/>
      <c r="OVA11" s="372"/>
      <c r="OVB11" s="372"/>
      <c r="OVC11" s="372"/>
      <c r="OVD11" s="372"/>
      <c r="OVE11" s="372"/>
      <c r="OVF11" s="372"/>
      <c r="OVG11" s="372"/>
      <c r="OVH11" s="372"/>
      <c r="OVI11" s="372"/>
      <c r="OVJ11" s="372"/>
      <c r="OVK11" s="372"/>
      <c r="OVL11" s="372"/>
      <c r="OVM11" s="372"/>
      <c r="OVN11" s="372"/>
      <c r="OVO11" s="372"/>
      <c r="OVP11" s="372"/>
      <c r="OVQ11" s="372"/>
      <c r="OVR11" s="372"/>
      <c r="OVS11" s="372"/>
      <c r="OVT11" s="372"/>
      <c r="OVU11" s="372"/>
      <c r="OVV11" s="372"/>
      <c r="OVW11" s="372"/>
      <c r="OVX11" s="372"/>
      <c r="OVY11" s="372"/>
      <c r="OVZ11" s="372"/>
      <c r="OWA11" s="372"/>
      <c r="OWB11" s="372"/>
      <c r="OWC11" s="372"/>
      <c r="OWD11" s="372"/>
      <c r="OWE11" s="372"/>
      <c r="OWF11" s="372"/>
      <c r="OWG11" s="372"/>
      <c r="OWH11" s="372"/>
      <c r="OWI11" s="372"/>
      <c r="OWJ11" s="372"/>
      <c r="OWK11" s="372"/>
      <c r="OWL11" s="372"/>
      <c r="OWM11" s="372"/>
      <c r="OWN11" s="372"/>
      <c r="OWO11" s="372"/>
      <c r="OWP11" s="372"/>
      <c r="OWQ11" s="372"/>
      <c r="OWR11" s="372"/>
      <c r="OWS11" s="372"/>
      <c r="OWT11" s="372"/>
      <c r="OWU11" s="372"/>
      <c r="OWV11" s="372"/>
      <c r="OWW11" s="372"/>
      <c r="OWX11" s="372"/>
      <c r="OWY11" s="372"/>
      <c r="OWZ11" s="372"/>
      <c r="OXA11" s="372"/>
      <c r="OXB11" s="372"/>
      <c r="OXC11" s="372"/>
      <c r="OXD11" s="372"/>
      <c r="OXE11" s="372"/>
      <c r="OXF11" s="372"/>
      <c r="OXG11" s="372"/>
      <c r="OXH11" s="372"/>
      <c r="OXI11" s="372"/>
      <c r="OXJ11" s="372"/>
      <c r="OXK11" s="372"/>
      <c r="OXL11" s="372"/>
      <c r="OXM11" s="372"/>
      <c r="OXN11" s="372"/>
      <c r="OXO11" s="372"/>
      <c r="OXP11" s="372"/>
      <c r="OXQ11" s="372"/>
      <c r="OXR11" s="372"/>
      <c r="OXS11" s="372"/>
      <c r="OXT11" s="372"/>
      <c r="OXU11" s="372"/>
      <c r="OXV11" s="372"/>
      <c r="OXW11" s="372"/>
      <c r="OXX11" s="372"/>
      <c r="OXY11" s="372"/>
      <c r="OXZ11" s="372"/>
      <c r="OYA11" s="372"/>
      <c r="OYB11" s="372"/>
      <c r="OYC11" s="372"/>
      <c r="OYD11" s="372"/>
      <c r="OYE11" s="372"/>
      <c r="OYF11" s="372"/>
      <c r="OYG11" s="372"/>
      <c r="OYH11" s="372"/>
      <c r="OYI11" s="372"/>
      <c r="OYJ11" s="372"/>
      <c r="OYK11" s="372"/>
      <c r="OYL11" s="372"/>
      <c r="OYM11" s="372"/>
      <c r="OYN11" s="372"/>
      <c r="OYO11" s="372"/>
      <c r="OYP11" s="372"/>
      <c r="OYQ11" s="372"/>
      <c r="OYR11" s="372"/>
      <c r="OYS11" s="372"/>
      <c r="OYT11" s="372"/>
      <c r="OYU11" s="372"/>
      <c r="OYV11" s="372"/>
      <c r="OYW11" s="372"/>
      <c r="OYX11" s="372"/>
      <c r="OYY11" s="372"/>
      <c r="OYZ11" s="372"/>
      <c r="OZA11" s="372"/>
      <c r="OZB11" s="372"/>
      <c r="OZC11" s="372"/>
      <c r="OZD11" s="372"/>
      <c r="OZE11" s="372"/>
      <c r="OZF11" s="372"/>
      <c r="OZG11" s="372"/>
      <c r="OZH11" s="372"/>
      <c r="OZI11" s="372"/>
      <c r="OZJ11" s="372"/>
      <c r="OZK11" s="372"/>
      <c r="OZL11" s="372"/>
      <c r="OZM11" s="372"/>
      <c r="OZN11" s="372"/>
      <c r="OZO11" s="372"/>
      <c r="OZP11" s="372"/>
      <c r="OZQ11" s="372"/>
      <c r="OZR11" s="372"/>
      <c r="OZS11" s="372"/>
      <c r="OZT11" s="372"/>
      <c r="OZU11" s="372"/>
      <c r="OZV11" s="372"/>
      <c r="OZW11" s="372"/>
      <c r="OZX11" s="372"/>
      <c r="OZY11" s="372"/>
      <c r="OZZ11" s="372"/>
      <c r="PAA11" s="372"/>
      <c r="PAB11" s="372"/>
      <c r="PAC11" s="372"/>
      <c r="PAD11" s="372"/>
      <c r="PAE11" s="372"/>
      <c r="PAF11" s="372"/>
      <c r="PAG11" s="372"/>
      <c r="PAH11" s="372"/>
      <c r="PAI11" s="372"/>
      <c r="PAJ11" s="372"/>
      <c r="PAK11" s="372"/>
      <c r="PAL11" s="372"/>
      <c r="PAM11" s="372"/>
      <c r="PAN11" s="372"/>
      <c r="PAO11" s="372"/>
      <c r="PAP11" s="372"/>
      <c r="PAQ11" s="372"/>
      <c r="PAR11" s="372"/>
      <c r="PAS11" s="372"/>
      <c r="PAT11" s="372"/>
      <c r="PAU11" s="372"/>
      <c r="PAV11" s="372"/>
      <c r="PAW11" s="372"/>
      <c r="PAX11" s="372"/>
      <c r="PAY11" s="372"/>
      <c r="PAZ11" s="372"/>
      <c r="PBA11" s="372"/>
      <c r="PBB11" s="372"/>
      <c r="PBC11" s="372"/>
      <c r="PBD11" s="372"/>
      <c r="PBE11" s="372"/>
      <c r="PBF11" s="372"/>
      <c r="PBG11" s="372"/>
      <c r="PBH11" s="372"/>
      <c r="PBI11" s="372"/>
      <c r="PBJ11" s="372"/>
      <c r="PBK11" s="372"/>
      <c r="PBL11" s="372"/>
      <c r="PBM11" s="372"/>
      <c r="PBN11" s="372"/>
      <c r="PBO11" s="372"/>
      <c r="PBP11" s="372"/>
      <c r="PBQ11" s="372"/>
      <c r="PBR11" s="372"/>
      <c r="PBS11" s="372"/>
      <c r="PBT11" s="372"/>
      <c r="PBU11" s="372"/>
      <c r="PBV11" s="372"/>
      <c r="PBW11" s="372"/>
      <c r="PBX11" s="372"/>
      <c r="PBY11" s="372"/>
      <c r="PBZ11" s="372"/>
      <c r="PCA11" s="372"/>
      <c r="PCB11" s="372"/>
      <c r="PCC11" s="372"/>
      <c r="PCD11" s="372"/>
      <c r="PCE11" s="372"/>
      <c r="PCF11" s="372"/>
      <c r="PCG11" s="372"/>
      <c r="PCH11" s="372"/>
      <c r="PCI11" s="372"/>
      <c r="PCJ11" s="372"/>
      <c r="PCK11" s="372"/>
      <c r="PCL11" s="372"/>
      <c r="PCM11" s="372"/>
      <c r="PCN11" s="372"/>
      <c r="PCO11" s="372"/>
      <c r="PCP11" s="372"/>
      <c r="PCQ11" s="372"/>
      <c r="PCR11" s="372"/>
      <c r="PCS11" s="372"/>
      <c r="PCT11" s="372"/>
      <c r="PCU11" s="372"/>
      <c r="PCV11" s="372"/>
      <c r="PCW11" s="372"/>
      <c r="PCX11" s="372"/>
      <c r="PCY11" s="372"/>
      <c r="PCZ11" s="372"/>
      <c r="PDA11" s="372"/>
      <c r="PDB11" s="372"/>
      <c r="PDC11" s="372"/>
      <c r="PDD11" s="372"/>
      <c r="PDE11" s="372"/>
      <c r="PDF11" s="372"/>
      <c r="PDG11" s="372"/>
      <c r="PDH11" s="372"/>
      <c r="PDI11" s="372"/>
      <c r="PDJ11" s="372"/>
      <c r="PDK11" s="372"/>
      <c r="PDL11" s="372"/>
      <c r="PDM11" s="372"/>
      <c r="PDN11" s="372"/>
      <c r="PDO11" s="372"/>
      <c r="PDP11" s="372"/>
      <c r="PDQ11" s="372"/>
      <c r="PDR11" s="372"/>
      <c r="PDS11" s="372"/>
      <c r="PDT11" s="372"/>
      <c r="PDU11" s="372"/>
      <c r="PDV11" s="372"/>
      <c r="PDW11" s="372"/>
      <c r="PDX11" s="372"/>
      <c r="PDY11" s="372"/>
      <c r="PDZ11" s="372"/>
      <c r="PEA11" s="372"/>
      <c r="PEB11" s="372"/>
      <c r="PEC11" s="372"/>
      <c r="PED11" s="372"/>
      <c r="PEE11" s="372"/>
      <c r="PEF11" s="372"/>
      <c r="PEG11" s="372"/>
      <c r="PEH11" s="372"/>
      <c r="PEI11" s="372"/>
      <c r="PEJ11" s="372"/>
      <c r="PEK11" s="372"/>
      <c r="PEL11" s="372"/>
      <c r="PEM11" s="372"/>
      <c r="PEN11" s="372"/>
      <c r="PEO11" s="372"/>
      <c r="PEP11" s="372"/>
      <c r="PEQ11" s="372"/>
      <c r="PER11" s="372"/>
      <c r="PES11" s="372"/>
      <c r="PET11" s="372"/>
      <c r="PEU11" s="372"/>
      <c r="PEV11" s="372"/>
      <c r="PEW11" s="372"/>
      <c r="PEX11" s="372"/>
      <c r="PEY11" s="372"/>
      <c r="PEZ11" s="372"/>
      <c r="PFA11" s="372"/>
      <c r="PFB11" s="372"/>
      <c r="PFC11" s="372"/>
      <c r="PFD11" s="372"/>
      <c r="PFE11" s="372"/>
      <c r="PFF11" s="372"/>
      <c r="PFG11" s="372"/>
      <c r="PFH11" s="372"/>
      <c r="PFI11" s="372"/>
      <c r="PFJ11" s="372"/>
      <c r="PFK11" s="372"/>
      <c r="PFL11" s="372"/>
      <c r="PFM11" s="372"/>
      <c r="PFN11" s="372"/>
      <c r="PFO11" s="372"/>
      <c r="PFP11" s="372"/>
      <c r="PFQ11" s="372"/>
      <c r="PFR11" s="372"/>
      <c r="PFS11" s="372"/>
      <c r="PFT11" s="372"/>
      <c r="PFU11" s="372"/>
      <c r="PFV11" s="372"/>
      <c r="PFW11" s="372"/>
      <c r="PFX11" s="372"/>
      <c r="PFY11" s="372"/>
      <c r="PFZ11" s="372"/>
      <c r="PGA11" s="372"/>
      <c r="PGB11" s="372"/>
      <c r="PGC11" s="372"/>
      <c r="PGD11" s="372"/>
      <c r="PGE11" s="372"/>
      <c r="PGF11" s="372"/>
      <c r="PGG11" s="372"/>
      <c r="PGH11" s="372"/>
      <c r="PGI11" s="372"/>
      <c r="PGJ11" s="372"/>
      <c r="PGK11" s="372"/>
      <c r="PGL11" s="372"/>
      <c r="PGM11" s="372"/>
      <c r="PGN11" s="372"/>
      <c r="PGO11" s="372"/>
      <c r="PGP11" s="372"/>
      <c r="PGQ11" s="372"/>
      <c r="PGR11" s="372"/>
      <c r="PGS11" s="372"/>
      <c r="PGT11" s="372"/>
      <c r="PGU11" s="372"/>
      <c r="PGV11" s="372"/>
      <c r="PGW11" s="372"/>
      <c r="PGX11" s="372"/>
      <c r="PGY11" s="372"/>
      <c r="PGZ11" s="372"/>
      <c r="PHA11" s="372"/>
      <c r="PHB11" s="372"/>
      <c r="PHC11" s="372"/>
      <c r="PHD11" s="372"/>
      <c r="PHE11" s="372"/>
      <c r="PHF11" s="372"/>
      <c r="PHG11" s="372"/>
      <c r="PHH11" s="372"/>
      <c r="PHI11" s="372"/>
      <c r="PHJ11" s="372"/>
      <c r="PHK11" s="372"/>
      <c r="PHL11" s="372"/>
      <c r="PHM11" s="372"/>
      <c r="PHN11" s="372"/>
      <c r="PHO11" s="372"/>
      <c r="PHP11" s="372"/>
      <c r="PHQ11" s="372"/>
      <c r="PHR11" s="372"/>
      <c r="PHS11" s="372"/>
      <c r="PHT11" s="372"/>
      <c r="PHU11" s="372"/>
      <c r="PHV11" s="372"/>
      <c r="PHW11" s="372"/>
      <c r="PHX11" s="372"/>
      <c r="PHY11" s="372"/>
      <c r="PHZ11" s="372"/>
      <c r="PIA11" s="372"/>
      <c r="PIB11" s="372"/>
      <c r="PIC11" s="372"/>
      <c r="PID11" s="372"/>
      <c r="PIE11" s="372"/>
      <c r="PIF11" s="372"/>
      <c r="PIG11" s="372"/>
      <c r="PIH11" s="372"/>
      <c r="PII11" s="372"/>
      <c r="PIJ11" s="372"/>
      <c r="PIK11" s="372"/>
      <c r="PIL11" s="372"/>
      <c r="PIM11" s="372"/>
      <c r="PIN11" s="372"/>
      <c r="PIO11" s="372"/>
      <c r="PIP11" s="372"/>
      <c r="PIQ11" s="372"/>
      <c r="PIR11" s="372"/>
      <c r="PIS11" s="372"/>
      <c r="PIT11" s="372"/>
      <c r="PIU11" s="372"/>
      <c r="PIV11" s="372"/>
      <c r="PIW11" s="372"/>
      <c r="PIX11" s="372"/>
      <c r="PIY11" s="372"/>
      <c r="PIZ11" s="372"/>
      <c r="PJA11" s="372"/>
      <c r="PJB11" s="372"/>
      <c r="PJC11" s="372"/>
      <c r="PJD11" s="372"/>
      <c r="PJE11" s="372"/>
      <c r="PJF11" s="372"/>
      <c r="PJG11" s="372"/>
      <c r="PJH11" s="372"/>
      <c r="PJI11" s="372"/>
      <c r="PJJ11" s="372"/>
      <c r="PJK11" s="372"/>
      <c r="PJL11" s="372"/>
      <c r="PJM11" s="372"/>
      <c r="PJN11" s="372"/>
      <c r="PJO11" s="372"/>
      <c r="PJP11" s="372"/>
      <c r="PJQ11" s="372"/>
      <c r="PJR11" s="372"/>
      <c r="PJS11" s="372"/>
      <c r="PJT11" s="372"/>
      <c r="PJU11" s="372"/>
      <c r="PJV11" s="372"/>
      <c r="PJW11" s="372"/>
      <c r="PJX11" s="372"/>
      <c r="PJY11" s="372"/>
      <c r="PJZ11" s="372"/>
      <c r="PKA11" s="372"/>
      <c r="PKB11" s="372"/>
      <c r="PKC11" s="372"/>
      <c r="PKD11" s="372"/>
      <c r="PKE11" s="372"/>
      <c r="PKF11" s="372"/>
      <c r="PKG11" s="372"/>
      <c r="PKH11" s="372"/>
      <c r="PKI11" s="372"/>
      <c r="PKJ11" s="372"/>
      <c r="PKK11" s="372"/>
      <c r="PKL11" s="372"/>
      <c r="PKM11" s="372"/>
      <c r="PKN11" s="372"/>
      <c r="PKO11" s="372"/>
      <c r="PKP11" s="372"/>
      <c r="PKQ11" s="372"/>
      <c r="PKR11" s="372"/>
      <c r="PKS11" s="372"/>
      <c r="PKT11" s="372"/>
      <c r="PKU11" s="372"/>
      <c r="PKV11" s="372"/>
      <c r="PKW11" s="372"/>
      <c r="PKX11" s="372"/>
      <c r="PKY11" s="372"/>
      <c r="PKZ11" s="372"/>
      <c r="PLA11" s="372"/>
      <c r="PLB11" s="372"/>
      <c r="PLC11" s="372"/>
      <c r="PLD11" s="372"/>
      <c r="PLE11" s="372"/>
      <c r="PLF11" s="372"/>
      <c r="PLG11" s="372"/>
      <c r="PLH11" s="372"/>
      <c r="PLI11" s="372"/>
      <c r="PLJ11" s="372"/>
      <c r="PLK11" s="372"/>
      <c r="PLL11" s="372"/>
      <c r="PLM11" s="372"/>
      <c r="PLN11" s="372"/>
      <c r="PLO11" s="372"/>
      <c r="PLP11" s="372"/>
      <c r="PLQ11" s="372"/>
      <c r="PLR11" s="372"/>
      <c r="PLS11" s="372"/>
      <c r="PLT11" s="372"/>
      <c r="PLU11" s="372"/>
      <c r="PLV11" s="372"/>
      <c r="PLW11" s="372"/>
      <c r="PLX11" s="372"/>
      <c r="PLY11" s="372"/>
      <c r="PLZ11" s="372"/>
      <c r="PMA11" s="372"/>
      <c r="PMB11" s="372"/>
      <c r="PMC11" s="372"/>
      <c r="PMD11" s="372"/>
      <c r="PME11" s="372"/>
      <c r="PMF11" s="372"/>
      <c r="PMG11" s="372"/>
      <c r="PMH11" s="372"/>
      <c r="PMI11" s="372"/>
      <c r="PMJ11" s="372"/>
      <c r="PMK11" s="372"/>
      <c r="PML11" s="372"/>
      <c r="PMM11" s="372"/>
      <c r="PMN11" s="372"/>
      <c r="PMO11" s="372"/>
      <c r="PMP11" s="372"/>
      <c r="PMQ11" s="372"/>
      <c r="PMR11" s="372"/>
      <c r="PMS11" s="372"/>
      <c r="PMT11" s="372"/>
      <c r="PMU11" s="372"/>
      <c r="PMV11" s="372"/>
      <c r="PMW11" s="372"/>
      <c r="PMX11" s="372"/>
      <c r="PMY11" s="372"/>
      <c r="PMZ11" s="372"/>
      <c r="PNA11" s="372"/>
      <c r="PNB11" s="372"/>
      <c r="PNC11" s="372"/>
      <c r="PND11" s="372"/>
      <c r="PNE11" s="372"/>
      <c r="PNF11" s="372"/>
      <c r="PNG11" s="372"/>
      <c r="PNH11" s="372"/>
      <c r="PNI11" s="372"/>
      <c r="PNJ11" s="372"/>
      <c r="PNK11" s="372"/>
      <c r="PNL11" s="372"/>
      <c r="PNM11" s="372"/>
      <c r="PNN11" s="372"/>
      <c r="PNO11" s="372"/>
      <c r="PNP11" s="372"/>
      <c r="PNQ11" s="372"/>
      <c r="PNR11" s="372"/>
      <c r="PNS11" s="372"/>
      <c r="PNT11" s="372"/>
      <c r="PNU11" s="372"/>
      <c r="PNV11" s="372"/>
      <c r="PNW11" s="372"/>
      <c r="PNX11" s="372"/>
      <c r="PNY11" s="372"/>
      <c r="PNZ11" s="372"/>
      <c r="POA11" s="372"/>
      <c r="POB11" s="372"/>
      <c r="POC11" s="372"/>
      <c r="POD11" s="372"/>
      <c r="POE11" s="372"/>
      <c r="POF11" s="372"/>
      <c r="POG11" s="372"/>
      <c r="POH11" s="372"/>
      <c r="POI11" s="372"/>
      <c r="POJ11" s="372"/>
      <c r="POK11" s="372"/>
      <c r="POL11" s="372"/>
      <c r="POM11" s="372"/>
      <c r="PON11" s="372"/>
      <c r="POO11" s="372"/>
      <c r="POP11" s="372"/>
      <c r="POQ11" s="372"/>
      <c r="POR11" s="372"/>
      <c r="POS11" s="372"/>
      <c r="POT11" s="372"/>
      <c r="POU11" s="372"/>
      <c r="POV11" s="372"/>
      <c r="POW11" s="372"/>
      <c r="POX11" s="372"/>
      <c r="POY11" s="372"/>
      <c r="POZ11" s="372"/>
      <c r="PPA11" s="372"/>
      <c r="PPB11" s="372"/>
      <c r="PPC11" s="372"/>
      <c r="PPD11" s="372"/>
      <c r="PPE11" s="372"/>
      <c r="PPF11" s="372"/>
      <c r="PPG11" s="372"/>
      <c r="PPH11" s="372"/>
      <c r="PPI11" s="372"/>
      <c r="PPJ11" s="372"/>
      <c r="PPK11" s="372"/>
      <c r="PPL11" s="372"/>
      <c r="PPM11" s="372"/>
      <c r="PPN11" s="372"/>
      <c r="PPO11" s="372"/>
      <c r="PPP11" s="372"/>
      <c r="PPQ11" s="372"/>
      <c r="PPR11" s="372"/>
      <c r="PPS11" s="372"/>
      <c r="PPT11" s="372"/>
      <c r="PPU11" s="372"/>
      <c r="PPV11" s="372"/>
      <c r="PPW11" s="372"/>
      <c r="PPX11" s="372"/>
      <c r="PPY11" s="372"/>
      <c r="PPZ11" s="372"/>
      <c r="PQA11" s="372"/>
      <c r="PQB11" s="372"/>
      <c r="PQC11" s="372"/>
      <c r="PQD11" s="372"/>
      <c r="PQE11" s="372"/>
      <c r="PQF11" s="372"/>
      <c r="PQG11" s="372"/>
      <c r="PQH11" s="372"/>
      <c r="PQI11" s="372"/>
      <c r="PQJ11" s="372"/>
      <c r="PQK11" s="372"/>
      <c r="PQL11" s="372"/>
      <c r="PQM11" s="372"/>
      <c r="PQN11" s="372"/>
      <c r="PQO11" s="372"/>
      <c r="PQP11" s="372"/>
      <c r="PQQ11" s="372"/>
      <c r="PQR11" s="372"/>
      <c r="PQS11" s="372"/>
      <c r="PQT11" s="372"/>
      <c r="PQU11" s="372"/>
      <c r="PQV11" s="372"/>
      <c r="PQW11" s="372"/>
      <c r="PQX11" s="372"/>
      <c r="PQY11" s="372"/>
      <c r="PQZ11" s="372"/>
      <c r="PRA11" s="372"/>
      <c r="PRB11" s="372"/>
      <c r="PRC11" s="372"/>
      <c r="PRD11" s="372"/>
      <c r="PRE11" s="372"/>
      <c r="PRF11" s="372"/>
      <c r="PRG11" s="372"/>
      <c r="PRH11" s="372"/>
      <c r="PRI11" s="372"/>
      <c r="PRJ11" s="372"/>
      <c r="PRK11" s="372"/>
      <c r="PRL11" s="372"/>
      <c r="PRM11" s="372"/>
      <c r="PRN11" s="372"/>
      <c r="PRO11" s="372"/>
      <c r="PRP11" s="372"/>
      <c r="PRQ11" s="372"/>
      <c r="PRR11" s="372"/>
      <c r="PRS11" s="372"/>
      <c r="PRT11" s="372"/>
      <c r="PRU11" s="372"/>
      <c r="PRV11" s="372"/>
      <c r="PRW11" s="372"/>
      <c r="PRX11" s="372"/>
      <c r="PRY11" s="372"/>
      <c r="PRZ11" s="372"/>
      <c r="PSA11" s="372"/>
      <c r="PSB11" s="372"/>
      <c r="PSC11" s="372"/>
      <c r="PSD11" s="372"/>
      <c r="PSE11" s="372"/>
      <c r="PSF11" s="372"/>
      <c r="PSG11" s="372"/>
      <c r="PSH11" s="372"/>
      <c r="PSI11" s="372"/>
      <c r="PSJ11" s="372"/>
      <c r="PSK11" s="372"/>
      <c r="PSL11" s="372"/>
      <c r="PSM11" s="372"/>
      <c r="PSN11" s="372"/>
      <c r="PSO11" s="372"/>
      <c r="PSP11" s="372"/>
      <c r="PSQ11" s="372"/>
      <c r="PSR11" s="372"/>
      <c r="PSS11" s="372"/>
      <c r="PST11" s="372"/>
      <c r="PSU11" s="372"/>
      <c r="PSV11" s="372"/>
      <c r="PSW11" s="372"/>
      <c r="PSX11" s="372"/>
      <c r="PSY11" s="372"/>
      <c r="PSZ11" s="372"/>
      <c r="PTA11" s="372"/>
      <c r="PTB11" s="372"/>
      <c r="PTC11" s="372"/>
      <c r="PTD11" s="372"/>
      <c r="PTE11" s="372"/>
      <c r="PTF11" s="372"/>
      <c r="PTG11" s="372"/>
      <c r="PTH11" s="372"/>
      <c r="PTI11" s="372"/>
      <c r="PTJ11" s="372"/>
      <c r="PTK11" s="372"/>
      <c r="PTL11" s="372"/>
      <c r="PTM11" s="372"/>
      <c r="PTN11" s="372"/>
      <c r="PTO11" s="372"/>
      <c r="PTP11" s="372"/>
      <c r="PTQ11" s="372"/>
      <c r="PTR11" s="372"/>
      <c r="PTS11" s="372"/>
      <c r="PTT11" s="372"/>
      <c r="PTU11" s="372"/>
      <c r="PTV11" s="372"/>
      <c r="PTW11" s="372"/>
      <c r="PTX11" s="372"/>
      <c r="PTY11" s="372"/>
      <c r="PTZ11" s="372"/>
      <c r="PUA11" s="372"/>
      <c r="PUB11" s="372"/>
      <c r="PUC11" s="372"/>
      <c r="PUD11" s="372"/>
      <c r="PUE11" s="372"/>
      <c r="PUF11" s="372"/>
      <c r="PUG11" s="372"/>
      <c r="PUH11" s="372"/>
      <c r="PUI11" s="372"/>
      <c r="PUJ11" s="372"/>
      <c r="PUK11" s="372"/>
      <c r="PUL11" s="372"/>
      <c r="PUM11" s="372"/>
      <c r="PUN11" s="372"/>
      <c r="PUO11" s="372"/>
      <c r="PUP11" s="372"/>
      <c r="PUQ11" s="372"/>
      <c r="PUR11" s="372"/>
      <c r="PUS11" s="372"/>
      <c r="PUT11" s="372"/>
      <c r="PUU11" s="372"/>
      <c r="PUV11" s="372"/>
      <c r="PUW11" s="372"/>
      <c r="PUX11" s="372"/>
      <c r="PUY11" s="372"/>
      <c r="PUZ11" s="372"/>
      <c r="PVA11" s="372"/>
      <c r="PVB11" s="372"/>
      <c r="PVC11" s="372"/>
      <c r="PVD11" s="372"/>
      <c r="PVE11" s="372"/>
      <c r="PVF11" s="372"/>
      <c r="PVG11" s="372"/>
      <c r="PVH11" s="372"/>
      <c r="PVI11" s="372"/>
      <c r="PVJ11" s="372"/>
      <c r="PVK11" s="372"/>
      <c r="PVL11" s="372"/>
      <c r="PVM11" s="372"/>
      <c r="PVN11" s="372"/>
      <c r="PVO11" s="372"/>
      <c r="PVP11" s="372"/>
      <c r="PVQ11" s="372"/>
      <c r="PVR11" s="372"/>
      <c r="PVS11" s="372"/>
      <c r="PVT11" s="372"/>
      <c r="PVU11" s="372"/>
      <c r="PVV11" s="372"/>
      <c r="PVW11" s="372"/>
      <c r="PVX11" s="372"/>
      <c r="PVY11" s="372"/>
      <c r="PVZ11" s="372"/>
      <c r="PWA11" s="372"/>
      <c r="PWB11" s="372"/>
      <c r="PWC11" s="372"/>
      <c r="PWD11" s="372"/>
      <c r="PWE11" s="372"/>
      <c r="PWF11" s="372"/>
      <c r="PWG11" s="372"/>
      <c r="PWH11" s="372"/>
      <c r="PWI11" s="372"/>
      <c r="PWJ11" s="372"/>
      <c r="PWK11" s="372"/>
      <c r="PWL11" s="372"/>
      <c r="PWM11" s="372"/>
      <c r="PWN11" s="372"/>
      <c r="PWO11" s="372"/>
      <c r="PWP11" s="372"/>
      <c r="PWQ11" s="372"/>
      <c r="PWR11" s="372"/>
      <c r="PWS11" s="372"/>
      <c r="PWT11" s="372"/>
      <c r="PWU11" s="372"/>
      <c r="PWV11" s="372"/>
      <c r="PWW11" s="372"/>
      <c r="PWX11" s="372"/>
      <c r="PWY11" s="372"/>
      <c r="PWZ11" s="372"/>
      <c r="PXA11" s="372"/>
      <c r="PXB11" s="372"/>
      <c r="PXC11" s="372"/>
      <c r="PXD11" s="372"/>
      <c r="PXE11" s="372"/>
      <c r="PXF11" s="372"/>
      <c r="PXG11" s="372"/>
      <c r="PXH11" s="372"/>
      <c r="PXI11" s="372"/>
      <c r="PXJ11" s="372"/>
      <c r="PXK11" s="372"/>
      <c r="PXL11" s="372"/>
      <c r="PXM11" s="372"/>
      <c r="PXN11" s="372"/>
      <c r="PXO11" s="372"/>
      <c r="PXP11" s="372"/>
      <c r="PXQ11" s="372"/>
      <c r="PXR11" s="372"/>
      <c r="PXS11" s="372"/>
      <c r="PXT11" s="372"/>
      <c r="PXU11" s="372"/>
      <c r="PXV11" s="372"/>
      <c r="PXW11" s="372"/>
      <c r="PXX11" s="372"/>
      <c r="PXY11" s="372"/>
      <c r="PXZ11" s="372"/>
      <c r="PYA11" s="372"/>
      <c r="PYB11" s="372"/>
      <c r="PYC11" s="372"/>
      <c r="PYD11" s="372"/>
      <c r="PYE11" s="372"/>
      <c r="PYF11" s="372"/>
      <c r="PYG11" s="372"/>
      <c r="PYH11" s="372"/>
      <c r="PYI11" s="372"/>
      <c r="PYJ11" s="372"/>
      <c r="PYK11" s="372"/>
      <c r="PYL11" s="372"/>
      <c r="PYM11" s="372"/>
      <c r="PYN11" s="372"/>
      <c r="PYO11" s="372"/>
      <c r="PYP11" s="372"/>
      <c r="PYQ11" s="372"/>
      <c r="PYR11" s="372"/>
      <c r="PYS11" s="372"/>
      <c r="PYT11" s="372"/>
      <c r="PYU11" s="372"/>
      <c r="PYV11" s="372"/>
      <c r="PYW11" s="372"/>
      <c r="PYX11" s="372"/>
      <c r="PYY11" s="372"/>
      <c r="PYZ11" s="372"/>
      <c r="PZA11" s="372"/>
      <c r="PZB11" s="372"/>
      <c r="PZC11" s="372"/>
      <c r="PZD11" s="372"/>
      <c r="PZE11" s="372"/>
      <c r="PZF11" s="372"/>
      <c r="PZG11" s="372"/>
      <c r="PZH11" s="372"/>
      <c r="PZI11" s="372"/>
      <c r="PZJ11" s="372"/>
      <c r="PZK11" s="372"/>
      <c r="PZL11" s="372"/>
      <c r="PZM11" s="372"/>
      <c r="PZN11" s="372"/>
      <c r="PZO11" s="372"/>
      <c r="PZP11" s="372"/>
      <c r="PZQ11" s="372"/>
      <c r="PZR11" s="372"/>
      <c r="PZS11" s="372"/>
      <c r="PZT11" s="372"/>
      <c r="PZU11" s="372"/>
      <c r="PZV11" s="372"/>
      <c r="PZW11" s="372"/>
      <c r="PZX11" s="372"/>
      <c r="PZY11" s="372"/>
      <c r="PZZ11" s="372"/>
      <c r="QAA11" s="372"/>
      <c r="QAB11" s="372"/>
      <c r="QAC11" s="372"/>
      <c r="QAD11" s="372"/>
      <c r="QAE11" s="372"/>
      <c r="QAF11" s="372"/>
      <c r="QAG11" s="372"/>
      <c r="QAH11" s="372"/>
      <c r="QAI11" s="372"/>
      <c r="QAJ11" s="372"/>
      <c r="QAK11" s="372"/>
      <c r="QAL11" s="372"/>
      <c r="QAM11" s="372"/>
      <c r="QAN11" s="372"/>
      <c r="QAO11" s="372"/>
      <c r="QAP11" s="372"/>
      <c r="QAQ11" s="372"/>
      <c r="QAR11" s="372"/>
      <c r="QAS11" s="372"/>
      <c r="QAT11" s="372"/>
      <c r="QAU11" s="372"/>
      <c r="QAV11" s="372"/>
      <c r="QAW11" s="372"/>
      <c r="QAX11" s="372"/>
      <c r="QAY11" s="372"/>
      <c r="QAZ11" s="372"/>
      <c r="QBA11" s="372"/>
      <c r="QBB11" s="372"/>
      <c r="QBC11" s="372"/>
      <c r="QBD11" s="372"/>
      <c r="QBE11" s="372"/>
      <c r="QBF11" s="372"/>
      <c r="QBG11" s="372"/>
      <c r="QBH11" s="372"/>
      <c r="QBI11" s="372"/>
      <c r="QBJ11" s="372"/>
      <c r="QBK11" s="372"/>
      <c r="QBL11" s="372"/>
      <c r="QBM11" s="372"/>
      <c r="QBN11" s="372"/>
      <c r="QBO11" s="372"/>
      <c r="QBP11" s="372"/>
      <c r="QBQ11" s="372"/>
      <c r="QBR11" s="372"/>
      <c r="QBS11" s="372"/>
      <c r="QBT11" s="372"/>
      <c r="QBU11" s="372"/>
      <c r="QBV11" s="372"/>
      <c r="QBW11" s="372"/>
      <c r="QBX11" s="372"/>
      <c r="QBY11" s="372"/>
      <c r="QBZ11" s="372"/>
      <c r="QCA11" s="372"/>
      <c r="QCB11" s="372"/>
      <c r="QCC11" s="372"/>
      <c r="QCD11" s="372"/>
      <c r="QCE11" s="372"/>
      <c r="QCF11" s="372"/>
      <c r="QCG11" s="372"/>
      <c r="QCH11" s="372"/>
      <c r="QCI11" s="372"/>
      <c r="QCJ11" s="372"/>
      <c r="QCK11" s="372"/>
      <c r="QCL11" s="372"/>
      <c r="QCM11" s="372"/>
      <c r="QCN11" s="372"/>
      <c r="QCO11" s="372"/>
      <c r="QCP11" s="372"/>
      <c r="QCQ11" s="372"/>
      <c r="QCR11" s="372"/>
      <c r="QCS11" s="372"/>
      <c r="QCT11" s="372"/>
      <c r="QCU11" s="372"/>
      <c r="QCV11" s="372"/>
      <c r="QCW11" s="372"/>
      <c r="QCX11" s="372"/>
      <c r="QCY11" s="372"/>
      <c r="QCZ11" s="372"/>
      <c r="QDA11" s="372"/>
      <c r="QDB11" s="372"/>
      <c r="QDC11" s="372"/>
      <c r="QDD11" s="372"/>
      <c r="QDE11" s="372"/>
      <c r="QDF11" s="372"/>
      <c r="QDG11" s="372"/>
      <c r="QDH11" s="372"/>
      <c r="QDI11" s="372"/>
      <c r="QDJ11" s="372"/>
      <c r="QDK11" s="372"/>
      <c r="QDL11" s="372"/>
      <c r="QDM11" s="372"/>
      <c r="QDN11" s="372"/>
      <c r="QDO11" s="372"/>
      <c r="QDP11" s="372"/>
      <c r="QDQ11" s="372"/>
      <c r="QDR11" s="372"/>
      <c r="QDS11" s="372"/>
      <c r="QDT11" s="372"/>
      <c r="QDU11" s="372"/>
      <c r="QDV11" s="372"/>
      <c r="QDW11" s="372"/>
      <c r="QDX11" s="372"/>
      <c r="QDY11" s="372"/>
      <c r="QDZ11" s="372"/>
      <c r="QEA11" s="372"/>
      <c r="QEB11" s="372"/>
      <c r="QEC11" s="372"/>
      <c r="QED11" s="372"/>
      <c r="QEE11" s="372"/>
      <c r="QEF11" s="372"/>
      <c r="QEG11" s="372"/>
      <c r="QEH11" s="372"/>
      <c r="QEI11" s="372"/>
      <c r="QEJ11" s="372"/>
      <c r="QEK11" s="372"/>
      <c r="QEL11" s="372"/>
      <c r="QEM11" s="372"/>
      <c r="QEN11" s="372"/>
      <c r="QEO11" s="372"/>
      <c r="QEP11" s="372"/>
      <c r="QEQ11" s="372"/>
      <c r="QER11" s="372"/>
      <c r="QES11" s="372"/>
      <c r="QET11" s="372"/>
      <c r="QEU11" s="372"/>
      <c r="QEV11" s="372"/>
      <c r="QEW11" s="372"/>
      <c r="QEX11" s="372"/>
      <c r="QEY11" s="372"/>
      <c r="QEZ11" s="372"/>
      <c r="QFA11" s="372"/>
      <c r="QFB11" s="372"/>
      <c r="QFC11" s="372"/>
      <c r="QFD11" s="372"/>
      <c r="QFE11" s="372"/>
      <c r="QFF11" s="372"/>
      <c r="QFG11" s="372"/>
      <c r="QFH11" s="372"/>
      <c r="QFI11" s="372"/>
      <c r="QFJ11" s="372"/>
      <c r="QFK11" s="372"/>
      <c r="QFL11" s="372"/>
      <c r="QFM11" s="372"/>
      <c r="QFN11" s="372"/>
      <c r="QFO11" s="372"/>
      <c r="QFP11" s="372"/>
      <c r="QFQ11" s="372"/>
      <c r="QFR11" s="372"/>
      <c r="QFS11" s="372"/>
      <c r="QFT11" s="372"/>
      <c r="QFU11" s="372"/>
      <c r="QFV11" s="372"/>
      <c r="QFW11" s="372"/>
      <c r="QFX11" s="372"/>
      <c r="QFY11" s="372"/>
      <c r="QFZ11" s="372"/>
      <c r="QGA11" s="372"/>
      <c r="QGB11" s="372"/>
      <c r="QGC11" s="372"/>
      <c r="QGD11" s="372"/>
      <c r="QGE11" s="372"/>
      <c r="QGF11" s="372"/>
      <c r="QGG11" s="372"/>
      <c r="QGH11" s="372"/>
      <c r="QGI11" s="372"/>
      <c r="QGJ11" s="372"/>
      <c r="QGK11" s="372"/>
      <c r="QGL11" s="372"/>
      <c r="QGM11" s="372"/>
      <c r="QGN11" s="372"/>
      <c r="QGO11" s="372"/>
      <c r="QGP11" s="372"/>
      <c r="QGQ11" s="372"/>
      <c r="QGR11" s="372"/>
      <c r="QGS11" s="372"/>
      <c r="QGT11" s="372"/>
      <c r="QGU11" s="372"/>
      <c r="QGV11" s="372"/>
      <c r="QGW11" s="372"/>
      <c r="QGX11" s="372"/>
      <c r="QGY11" s="372"/>
      <c r="QGZ11" s="372"/>
      <c r="QHA11" s="372"/>
      <c r="QHB11" s="372"/>
      <c r="QHC11" s="372"/>
      <c r="QHD11" s="372"/>
      <c r="QHE11" s="372"/>
      <c r="QHF11" s="372"/>
      <c r="QHG11" s="372"/>
      <c r="QHH11" s="372"/>
      <c r="QHI11" s="372"/>
      <c r="QHJ11" s="372"/>
      <c r="QHK11" s="372"/>
      <c r="QHL11" s="372"/>
      <c r="QHM11" s="372"/>
      <c r="QHN11" s="372"/>
      <c r="QHO11" s="372"/>
      <c r="QHP11" s="372"/>
      <c r="QHQ11" s="372"/>
      <c r="QHR11" s="372"/>
      <c r="QHS11" s="372"/>
      <c r="QHT11" s="372"/>
      <c r="QHU11" s="372"/>
      <c r="QHV11" s="372"/>
      <c r="QHW11" s="372"/>
      <c r="QHX11" s="372"/>
      <c r="QHY11" s="372"/>
      <c r="QHZ11" s="372"/>
      <c r="QIA11" s="372"/>
      <c r="QIB11" s="372"/>
      <c r="QIC11" s="372"/>
      <c r="QID11" s="372"/>
      <c r="QIE11" s="372"/>
      <c r="QIF11" s="372"/>
      <c r="QIG11" s="372"/>
      <c r="QIH11" s="372"/>
      <c r="QII11" s="372"/>
      <c r="QIJ11" s="372"/>
      <c r="QIK11" s="372"/>
      <c r="QIL11" s="372"/>
      <c r="QIM11" s="372"/>
      <c r="QIN11" s="372"/>
      <c r="QIO11" s="372"/>
      <c r="QIP11" s="372"/>
      <c r="QIQ11" s="372"/>
      <c r="QIR11" s="372"/>
      <c r="QIS11" s="372"/>
      <c r="QIT11" s="372"/>
      <c r="QIU11" s="372"/>
      <c r="QIV11" s="372"/>
      <c r="QIW11" s="372"/>
      <c r="QIX11" s="372"/>
      <c r="QIY11" s="372"/>
      <c r="QIZ11" s="372"/>
      <c r="QJA11" s="372"/>
      <c r="QJB11" s="372"/>
      <c r="QJC11" s="372"/>
      <c r="QJD11" s="372"/>
      <c r="QJE11" s="372"/>
      <c r="QJF11" s="372"/>
      <c r="QJG11" s="372"/>
      <c r="QJH11" s="372"/>
      <c r="QJI11" s="372"/>
      <c r="QJJ11" s="372"/>
      <c r="QJK11" s="372"/>
      <c r="QJL11" s="372"/>
      <c r="QJM11" s="372"/>
      <c r="QJN11" s="372"/>
      <c r="QJO11" s="372"/>
      <c r="QJP11" s="372"/>
      <c r="QJQ11" s="372"/>
      <c r="QJR11" s="372"/>
      <c r="QJS11" s="372"/>
      <c r="QJT11" s="372"/>
      <c r="QJU11" s="372"/>
      <c r="QJV11" s="372"/>
      <c r="QJW11" s="372"/>
      <c r="QJX11" s="372"/>
      <c r="QJY11" s="372"/>
      <c r="QJZ11" s="372"/>
      <c r="QKA11" s="372"/>
      <c r="QKB11" s="372"/>
      <c r="QKC11" s="372"/>
      <c r="QKD11" s="372"/>
      <c r="QKE11" s="372"/>
      <c r="QKF11" s="372"/>
      <c r="QKG11" s="372"/>
      <c r="QKH11" s="372"/>
      <c r="QKI11" s="372"/>
      <c r="QKJ11" s="372"/>
      <c r="QKK11" s="372"/>
      <c r="QKL11" s="372"/>
      <c r="QKM11" s="372"/>
      <c r="QKN11" s="372"/>
      <c r="QKO11" s="372"/>
      <c r="QKP11" s="372"/>
      <c r="QKQ11" s="372"/>
      <c r="QKR11" s="372"/>
      <c r="QKS11" s="372"/>
      <c r="QKT11" s="372"/>
      <c r="QKU11" s="372"/>
      <c r="QKV11" s="372"/>
      <c r="QKW11" s="372"/>
      <c r="QKX11" s="372"/>
      <c r="QKY11" s="372"/>
      <c r="QKZ11" s="372"/>
      <c r="QLA11" s="372"/>
      <c r="QLB11" s="372"/>
      <c r="QLC11" s="372"/>
      <c r="QLD11" s="372"/>
      <c r="QLE11" s="372"/>
      <c r="QLF11" s="372"/>
      <c r="QLG11" s="372"/>
      <c r="QLH11" s="372"/>
      <c r="QLI11" s="372"/>
      <c r="QLJ11" s="372"/>
      <c r="QLK11" s="372"/>
      <c r="QLL11" s="372"/>
      <c r="QLM11" s="372"/>
      <c r="QLN11" s="372"/>
      <c r="QLO11" s="372"/>
      <c r="QLP11" s="372"/>
      <c r="QLQ11" s="372"/>
      <c r="QLR11" s="372"/>
      <c r="QLS11" s="372"/>
      <c r="QLT11" s="372"/>
      <c r="QLU11" s="372"/>
      <c r="QLV11" s="372"/>
      <c r="QLW11" s="372"/>
      <c r="QLX11" s="372"/>
      <c r="QLY11" s="372"/>
      <c r="QLZ11" s="372"/>
      <c r="QMA11" s="372"/>
      <c r="QMB11" s="372"/>
      <c r="QMC11" s="372"/>
      <c r="QMD11" s="372"/>
      <c r="QME11" s="372"/>
      <c r="QMF11" s="372"/>
      <c r="QMG11" s="372"/>
      <c r="QMH11" s="372"/>
      <c r="QMI11" s="372"/>
      <c r="QMJ11" s="372"/>
      <c r="QMK11" s="372"/>
      <c r="QML11" s="372"/>
      <c r="QMM11" s="372"/>
      <c r="QMN11" s="372"/>
      <c r="QMO11" s="372"/>
      <c r="QMP11" s="372"/>
      <c r="QMQ11" s="372"/>
      <c r="QMR11" s="372"/>
      <c r="QMS11" s="372"/>
      <c r="QMT11" s="372"/>
      <c r="QMU11" s="372"/>
      <c r="QMV11" s="372"/>
      <c r="QMW11" s="372"/>
      <c r="QMX11" s="372"/>
      <c r="QMY11" s="372"/>
      <c r="QMZ11" s="372"/>
      <c r="QNA11" s="372"/>
      <c r="QNB11" s="372"/>
      <c r="QNC11" s="372"/>
      <c r="QND11" s="372"/>
      <c r="QNE11" s="372"/>
      <c r="QNF11" s="372"/>
      <c r="QNG11" s="372"/>
      <c r="QNH11" s="372"/>
      <c r="QNI11" s="372"/>
      <c r="QNJ11" s="372"/>
      <c r="QNK11" s="372"/>
      <c r="QNL11" s="372"/>
      <c r="QNM11" s="372"/>
      <c r="QNN11" s="372"/>
      <c r="QNO11" s="372"/>
      <c r="QNP11" s="372"/>
      <c r="QNQ11" s="372"/>
      <c r="QNR11" s="372"/>
      <c r="QNS11" s="372"/>
      <c r="QNT11" s="372"/>
      <c r="QNU11" s="372"/>
      <c r="QNV11" s="372"/>
      <c r="QNW11" s="372"/>
      <c r="QNX11" s="372"/>
      <c r="QNY11" s="372"/>
      <c r="QNZ11" s="372"/>
      <c r="QOA11" s="372"/>
      <c r="QOB11" s="372"/>
      <c r="QOC11" s="372"/>
      <c r="QOD11" s="372"/>
      <c r="QOE11" s="372"/>
      <c r="QOF11" s="372"/>
      <c r="QOG11" s="372"/>
      <c r="QOH11" s="372"/>
      <c r="QOI11" s="372"/>
      <c r="QOJ11" s="372"/>
      <c r="QOK11" s="372"/>
      <c r="QOL11" s="372"/>
      <c r="QOM11" s="372"/>
      <c r="QON11" s="372"/>
      <c r="QOO11" s="372"/>
      <c r="QOP11" s="372"/>
      <c r="QOQ11" s="372"/>
      <c r="QOR11" s="372"/>
      <c r="QOS11" s="372"/>
      <c r="QOT11" s="372"/>
      <c r="QOU11" s="372"/>
      <c r="QOV11" s="372"/>
      <c r="QOW11" s="372"/>
      <c r="QOX11" s="372"/>
      <c r="QOY11" s="372"/>
      <c r="QOZ11" s="372"/>
      <c r="QPA11" s="372"/>
      <c r="QPB11" s="372"/>
      <c r="QPC11" s="372"/>
      <c r="QPD11" s="372"/>
      <c r="QPE11" s="372"/>
      <c r="QPF11" s="372"/>
      <c r="QPG11" s="372"/>
      <c r="QPH11" s="372"/>
      <c r="QPI11" s="372"/>
      <c r="QPJ11" s="372"/>
      <c r="QPK11" s="372"/>
      <c r="QPL11" s="372"/>
      <c r="QPM11" s="372"/>
      <c r="QPN11" s="372"/>
      <c r="QPO11" s="372"/>
      <c r="QPP11" s="372"/>
      <c r="QPQ11" s="372"/>
      <c r="QPR11" s="372"/>
      <c r="QPS11" s="372"/>
      <c r="QPT11" s="372"/>
      <c r="QPU11" s="372"/>
      <c r="QPV11" s="372"/>
      <c r="QPW11" s="372"/>
      <c r="QPX11" s="372"/>
      <c r="QPY11" s="372"/>
      <c r="QPZ11" s="372"/>
      <c r="QQA11" s="372"/>
      <c r="QQB11" s="372"/>
      <c r="QQC11" s="372"/>
      <c r="QQD11" s="372"/>
      <c r="QQE11" s="372"/>
      <c r="QQF11" s="372"/>
      <c r="QQG11" s="372"/>
      <c r="QQH11" s="372"/>
      <c r="QQI11" s="372"/>
      <c r="QQJ11" s="372"/>
      <c r="QQK11" s="372"/>
      <c r="QQL11" s="372"/>
      <c r="QQM11" s="372"/>
      <c r="QQN11" s="372"/>
      <c r="QQO11" s="372"/>
      <c r="QQP11" s="372"/>
      <c r="QQQ11" s="372"/>
      <c r="QQR11" s="372"/>
      <c r="QQS11" s="372"/>
      <c r="QQT11" s="372"/>
      <c r="QQU11" s="372"/>
      <c r="QQV11" s="372"/>
      <c r="QQW11" s="372"/>
      <c r="QQX11" s="372"/>
      <c r="QQY11" s="372"/>
      <c r="QQZ11" s="372"/>
      <c r="QRA11" s="372"/>
      <c r="QRB11" s="372"/>
      <c r="QRC11" s="372"/>
      <c r="QRD11" s="372"/>
      <c r="QRE11" s="372"/>
      <c r="QRF11" s="372"/>
      <c r="QRG11" s="372"/>
      <c r="QRH11" s="372"/>
      <c r="QRI11" s="372"/>
      <c r="QRJ11" s="372"/>
      <c r="QRK11" s="372"/>
      <c r="QRL11" s="372"/>
      <c r="QRM11" s="372"/>
      <c r="QRN11" s="372"/>
      <c r="QRO11" s="372"/>
      <c r="QRP11" s="372"/>
      <c r="QRQ11" s="372"/>
      <c r="QRR11" s="372"/>
      <c r="QRS11" s="372"/>
      <c r="QRT11" s="372"/>
      <c r="QRU11" s="372"/>
      <c r="QRV11" s="372"/>
      <c r="QRW11" s="372"/>
      <c r="QRX11" s="372"/>
      <c r="QRY11" s="372"/>
      <c r="QRZ11" s="372"/>
      <c r="QSA11" s="372"/>
      <c r="QSB11" s="372"/>
      <c r="QSC11" s="372"/>
      <c r="QSD11" s="372"/>
      <c r="QSE11" s="372"/>
      <c r="QSF11" s="372"/>
      <c r="QSG11" s="372"/>
      <c r="QSH11" s="372"/>
      <c r="QSI11" s="372"/>
      <c r="QSJ11" s="372"/>
      <c r="QSK11" s="372"/>
      <c r="QSL11" s="372"/>
      <c r="QSM11" s="372"/>
      <c r="QSN11" s="372"/>
      <c r="QSO11" s="372"/>
      <c r="QSP11" s="372"/>
      <c r="QSQ11" s="372"/>
      <c r="QSR11" s="372"/>
      <c r="QSS11" s="372"/>
      <c r="QST11" s="372"/>
      <c r="QSU11" s="372"/>
      <c r="QSV11" s="372"/>
      <c r="QSW11" s="372"/>
      <c r="QSX11" s="372"/>
      <c r="QSY11" s="372"/>
      <c r="QSZ11" s="372"/>
      <c r="QTA11" s="372"/>
      <c r="QTB11" s="372"/>
      <c r="QTC11" s="372"/>
      <c r="QTD11" s="372"/>
      <c r="QTE11" s="372"/>
      <c r="QTF11" s="372"/>
      <c r="QTG11" s="372"/>
      <c r="QTH11" s="372"/>
      <c r="QTI11" s="372"/>
      <c r="QTJ11" s="372"/>
      <c r="QTK11" s="372"/>
      <c r="QTL11" s="372"/>
      <c r="QTM11" s="372"/>
      <c r="QTN11" s="372"/>
      <c r="QTO11" s="372"/>
      <c r="QTP11" s="372"/>
      <c r="QTQ11" s="372"/>
      <c r="QTR11" s="372"/>
      <c r="QTS11" s="372"/>
      <c r="QTT11" s="372"/>
      <c r="QTU11" s="372"/>
      <c r="QTV11" s="372"/>
      <c r="QTW11" s="372"/>
      <c r="QTX11" s="372"/>
      <c r="QTY11" s="372"/>
      <c r="QTZ11" s="372"/>
      <c r="QUA11" s="372"/>
      <c r="QUB11" s="372"/>
      <c r="QUC11" s="372"/>
      <c r="QUD11" s="372"/>
      <c r="QUE11" s="372"/>
      <c r="QUF11" s="372"/>
      <c r="QUG11" s="372"/>
      <c r="QUH11" s="372"/>
      <c r="QUI11" s="372"/>
      <c r="QUJ11" s="372"/>
      <c r="QUK11" s="372"/>
      <c r="QUL11" s="372"/>
      <c r="QUM11" s="372"/>
      <c r="QUN11" s="372"/>
      <c r="QUO11" s="372"/>
      <c r="QUP11" s="372"/>
      <c r="QUQ11" s="372"/>
      <c r="QUR11" s="372"/>
      <c r="QUS11" s="372"/>
      <c r="QUT11" s="372"/>
      <c r="QUU11" s="372"/>
      <c r="QUV11" s="372"/>
      <c r="QUW11" s="372"/>
      <c r="QUX11" s="372"/>
      <c r="QUY11" s="372"/>
      <c r="QUZ11" s="372"/>
      <c r="QVA11" s="372"/>
      <c r="QVB11" s="372"/>
      <c r="QVC11" s="372"/>
      <c r="QVD11" s="372"/>
      <c r="QVE11" s="372"/>
      <c r="QVF11" s="372"/>
      <c r="QVG11" s="372"/>
      <c r="QVH11" s="372"/>
      <c r="QVI11" s="372"/>
      <c r="QVJ11" s="372"/>
      <c r="QVK11" s="372"/>
      <c r="QVL11" s="372"/>
      <c r="QVM11" s="372"/>
      <c r="QVN11" s="372"/>
      <c r="QVO11" s="372"/>
      <c r="QVP11" s="372"/>
      <c r="QVQ11" s="372"/>
      <c r="QVR11" s="372"/>
      <c r="QVS11" s="372"/>
      <c r="QVT11" s="372"/>
      <c r="QVU11" s="372"/>
      <c r="QVV11" s="372"/>
      <c r="QVW11" s="372"/>
      <c r="QVX11" s="372"/>
      <c r="QVY11" s="372"/>
      <c r="QVZ11" s="372"/>
      <c r="QWA11" s="372"/>
      <c r="QWB11" s="372"/>
      <c r="QWC11" s="372"/>
      <c r="QWD11" s="372"/>
      <c r="QWE11" s="372"/>
      <c r="QWF11" s="372"/>
      <c r="QWG11" s="372"/>
      <c r="QWH11" s="372"/>
      <c r="QWI11" s="372"/>
      <c r="QWJ11" s="372"/>
      <c r="QWK11" s="372"/>
      <c r="QWL11" s="372"/>
      <c r="QWM11" s="372"/>
      <c r="QWN11" s="372"/>
      <c r="QWO11" s="372"/>
      <c r="QWP11" s="372"/>
      <c r="QWQ11" s="372"/>
      <c r="QWR11" s="372"/>
      <c r="QWS11" s="372"/>
      <c r="QWT11" s="372"/>
      <c r="QWU11" s="372"/>
      <c r="QWV11" s="372"/>
      <c r="QWW11" s="372"/>
      <c r="QWX11" s="372"/>
      <c r="QWY11" s="372"/>
      <c r="QWZ11" s="372"/>
      <c r="QXA11" s="372"/>
      <c r="QXB11" s="372"/>
      <c r="QXC11" s="372"/>
      <c r="QXD11" s="372"/>
      <c r="QXE11" s="372"/>
      <c r="QXF11" s="372"/>
      <c r="QXG11" s="372"/>
      <c r="QXH11" s="372"/>
      <c r="QXI11" s="372"/>
      <c r="QXJ11" s="372"/>
      <c r="QXK11" s="372"/>
      <c r="QXL11" s="372"/>
      <c r="QXM11" s="372"/>
      <c r="QXN11" s="372"/>
      <c r="QXO11" s="372"/>
      <c r="QXP11" s="372"/>
      <c r="QXQ11" s="372"/>
      <c r="QXR11" s="372"/>
      <c r="QXS11" s="372"/>
      <c r="QXT11" s="372"/>
      <c r="QXU11" s="372"/>
      <c r="QXV11" s="372"/>
      <c r="QXW11" s="372"/>
      <c r="QXX11" s="372"/>
      <c r="QXY11" s="372"/>
      <c r="QXZ11" s="372"/>
      <c r="QYA11" s="372"/>
      <c r="QYB11" s="372"/>
      <c r="QYC11" s="372"/>
      <c r="QYD11" s="372"/>
      <c r="QYE11" s="372"/>
      <c r="QYF11" s="372"/>
      <c r="QYG11" s="372"/>
      <c r="QYH11" s="372"/>
      <c r="QYI11" s="372"/>
      <c r="QYJ11" s="372"/>
      <c r="QYK11" s="372"/>
      <c r="QYL11" s="372"/>
      <c r="QYM11" s="372"/>
      <c r="QYN11" s="372"/>
      <c r="QYO11" s="372"/>
      <c r="QYP11" s="372"/>
      <c r="QYQ11" s="372"/>
      <c r="QYR11" s="372"/>
      <c r="QYS11" s="372"/>
      <c r="QYT11" s="372"/>
      <c r="QYU11" s="372"/>
      <c r="QYV11" s="372"/>
      <c r="QYW11" s="372"/>
      <c r="QYX11" s="372"/>
      <c r="QYY11" s="372"/>
      <c r="QYZ11" s="372"/>
      <c r="QZA11" s="372"/>
      <c r="QZB11" s="372"/>
      <c r="QZC11" s="372"/>
      <c r="QZD11" s="372"/>
      <c r="QZE11" s="372"/>
      <c r="QZF11" s="372"/>
      <c r="QZG11" s="372"/>
      <c r="QZH11" s="372"/>
      <c r="QZI11" s="372"/>
      <c r="QZJ11" s="372"/>
      <c r="QZK11" s="372"/>
      <c r="QZL11" s="372"/>
      <c r="QZM11" s="372"/>
      <c r="QZN11" s="372"/>
      <c r="QZO11" s="372"/>
      <c r="QZP11" s="372"/>
      <c r="QZQ11" s="372"/>
      <c r="QZR11" s="372"/>
      <c r="QZS11" s="372"/>
      <c r="QZT11" s="372"/>
      <c r="QZU11" s="372"/>
      <c r="QZV11" s="372"/>
      <c r="QZW11" s="372"/>
      <c r="QZX11" s="372"/>
      <c r="QZY11" s="372"/>
      <c r="QZZ11" s="372"/>
      <c r="RAA11" s="372"/>
      <c r="RAB11" s="372"/>
      <c r="RAC11" s="372"/>
      <c r="RAD11" s="372"/>
      <c r="RAE11" s="372"/>
      <c r="RAF11" s="372"/>
      <c r="RAG11" s="372"/>
      <c r="RAH11" s="372"/>
      <c r="RAI11" s="372"/>
      <c r="RAJ11" s="372"/>
      <c r="RAK11" s="372"/>
      <c r="RAL11" s="372"/>
      <c r="RAM11" s="372"/>
      <c r="RAN11" s="372"/>
      <c r="RAO11" s="372"/>
      <c r="RAP11" s="372"/>
      <c r="RAQ11" s="372"/>
      <c r="RAR11" s="372"/>
      <c r="RAS11" s="372"/>
      <c r="RAT11" s="372"/>
      <c r="RAU11" s="372"/>
      <c r="RAV11" s="372"/>
      <c r="RAW11" s="372"/>
      <c r="RAX11" s="372"/>
      <c r="RAY11" s="372"/>
      <c r="RAZ11" s="372"/>
      <c r="RBA11" s="372"/>
      <c r="RBB11" s="372"/>
      <c r="RBC11" s="372"/>
      <c r="RBD11" s="372"/>
      <c r="RBE11" s="372"/>
      <c r="RBF11" s="372"/>
      <c r="RBG11" s="372"/>
      <c r="RBH11" s="372"/>
      <c r="RBI11" s="372"/>
      <c r="RBJ11" s="372"/>
      <c r="RBK11" s="372"/>
      <c r="RBL11" s="372"/>
      <c r="RBM11" s="372"/>
      <c r="RBN11" s="372"/>
      <c r="RBO11" s="372"/>
      <c r="RBP11" s="372"/>
      <c r="RBQ11" s="372"/>
      <c r="RBR11" s="372"/>
      <c r="RBS11" s="372"/>
      <c r="RBT11" s="372"/>
      <c r="RBU11" s="372"/>
      <c r="RBV11" s="372"/>
      <c r="RBW11" s="372"/>
      <c r="RBX11" s="372"/>
      <c r="RBY11" s="372"/>
      <c r="RBZ11" s="372"/>
      <c r="RCA11" s="372"/>
      <c r="RCB11" s="372"/>
      <c r="RCC11" s="372"/>
      <c r="RCD11" s="372"/>
      <c r="RCE11" s="372"/>
      <c r="RCF11" s="372"/>
      <c r="RCG11" s="372"/>
      <c r="RCH11" s="372"/>
      <c r="RCI11" s="372"/>
      <c r="RCJ11" s="372"/>
      <c r="RCK11" s="372"/>
      <c r="RCL11" s="372"/>
      <c r="RCM11" s="372"/>
      <c r="RCN11" s="372"/>
      <c r="RCO11" s="372"/>
      <c r="RCP11" s="372"/>
      <c r="RCQ11" s="372"/>
      <c r="RCR11" s="372"/>
      <c r="RCS11" s="372"/>
      <c r="RCT11" s="372"/>
      <c r="RCU11" s="372"/>
      <c r="RCV11" s="372"/>
      <c r="RCW11" s="372"/>
      <c r="RCX11" s="372"/>
      <c r="RCY11" s="372"/>
      <c r="RCZ11" s="372"/>
      <c r="RDA11" s="372"/>
      <c r="RDB11" s="372"/>
      <c r="RDC11" s="372"/>
      <c r="RDD11" s="372"/>
      <c r="RDE11" s="372"/>
      <c r="RDF11" s="372"/>
      <c r="RDG11" s="372"/>
      <c r="RDH11" s="372"/>
      <c r="RDI11" s="372"/>
      <c r="RDJ11" s="372"/>
      <c r="RDK11" s="372"/>
      <c r="RDL11" s="372"/>
      <c r="RDM11" s="372"/>
      <c r="RDN11" s="372"/>
      <c r="RDO11" s="372"/>
      <c r="RDP11" s="372"/>
      <c r="RDQ11" s="372"/>
      <c r="RDR11" s="372"/>
      <c r="RDS11" s="372"/>
      <c r="RDT11" s="372"/>
      <c r="RDU11" s="372"/>
      <c r="RDV11" s="372"/>
      <c r="RDW11" s="372"/>
      <c r="RDX11" s="372"/>
      <c r="RDY11" s="372"/>
      <c r="RDZ11" s="372"/>
      <c r="REA11" s="372"/>
      <c r="REB11" s="372"/>
      <c r="REC11" s="372"/>
      <c r="RED11" s="372"/>
      <c r="REE11" s="372"/>
      <c r="REF11" s="372"/>
      <c r="REG11" s="372"/>
      <c r="REH11" s="372"/>
      <c r="REI11" s="372"/>
      <c r="REJ11" s="372"/>
      <c r="REK11" s="372"/>
      <c r="REL11" s="372"/>
      <c r="REM11" s="372"/>
      <c r="REN11" s="372"/>
      <c r="REO11" s="372"/>
      <c r="REP11" s="372"/>
      <c r="REQ11" s="372"/>
      <c r="RER11" s="372"/>
      <c r="RES11" s="372"/>
      <c r="RET11" s="372"/>
      <c r="REU11" s="372"/>
      <c r="REV11" s="372"/>
      <c r="REW11" s="372"/>
      <c r="REX11" s="372"/>
      <c r="REY11" s="372"/>
      <c r="REZ11" s="372"/>
      <c r="RFA11" s="372"/>
      <c r="RFB11" s="372"/>
      <c r="RFC11" s="372"/>
      <c r="RFD11" s="372"/>
      <c r="RFE11" s="372"/>
      <c r="RFF11" s="372"/>
      <c r="RFG11" s="372"/>
      <c r="RFH11" s="372"/>
      <c r="RFI11" s="372"/>
      <c r="RFJ11" s="372"/>
      <c r="RFK11" s="372"/>
      <c r="RFL11" s="372"/>
      <c r="RFM11" s="372"/>
      <c r="RFN11" s="372"/>
      <c r="RFO11" s="372"/>
      <c r="RFP11" s="372"/>
      <c r="RFQ11" s="372"/>
      <c r="RFR11" s="372"/>
      <c r="RFS11" s="372"/>
      <c r="RFT11" s="372"/>
      <c r="RFU11" s="372"/>
      <c r="RFV11" s="372"/>
      <c r="RFW11" s="372"/>
      <c r="RFX11" s="372"/>
      <c r="RFY11" s="372"/>
      <c r="RFZ11" s="372"/>
      <c r="RGA11" s="372"/>
      <c r="RGB11" s="372"/>
      <c r="RGC11" s="372"/>
      <c r="RGD11" s="372"/>
      <c r="RGE11" s="372"/>
      <c r="RGF11" s="372"/>
      <c r="RGG11" s="372"/>
      <c r="RGH11" s="372"/>
      <c r="RGI11" s="372"/>
      <c r="RGJ11" s="372"/>
      <c r="RGK11" s="372"/>
      <c r="RGL11" s="372"/>
      <c r="RGM11" s="372"/>
      <c r="RGN11" s="372"/>
      <c r="RGO11" s="372"/>
      <c r="RGP11" s="372"/>
      <c r="RGQ11" s="372"/>
      <c r="RGR11" s="372"/>
      <c r="RGS11" s="372"/>
      <c r="RGT11" s="372"/>
      <c r="RGU11" s="372"/>
      <c r="RGV11" s="372"/>
      <c r="RGW11" s="372"/>
      <c r="RGX11" s="372"/>
      <c r="RGY11" s="372"/>
      <c r="RGZ11" s="372"/>
      <c r="RHA11" s="372"/>
      <c r="RHB11" s="372"/>
      <c r="RHC11" s="372"/>
      <c r="RHD11" s="372"/>
      <c r="RHE11" s="372"/>
      <c r="RHF11" s="372"/>
      <c r="RHG11" s="372"/>
      <c r="RHH11" s="372"/>
      <c r="RHI11" s="372"/>
      <c r="RHJ11" s="372"/>
      <c r="RHK11" s="372"/>
      <c r="RHL11" s="372"/>
      <c r="RHM11" s="372"/>
      <c r="RHN11" s="372"/>
      <c r="RHO11" s="372"/>
      <c r="RHP11" s="372"/>
      <c r="RHQ11" s="372"/>
      <c r="RHR11" s="372"/>
      <c r="RHS11" s="372"/>
      <c r="RHT11" s="372"/>
      <c r="RHU11" s="372"/>
      <c r="RHV11" s="372"/>
      <c r="RHW11" s="372"/>
      <c r="RHX11" s="372"/>
      <c r="RHY11" s="372"/>
      <c r="RHZ11" s="372"/>
      <c r="RIA11" s="372"/>
      <c r="RIB11" s="372"/>
      <c r="RIC11" s="372"/>
      <c r="RID11" s="372"/>
      <c r="RIE11" s="372"/>
      <c r="RIF11" s="372"/>
      <c r="RIG11" s="372"/>
      <c r="RIH11" s="372"/>
      <c r="RII11" s="372"/>
      <c r="RIJ11" s="372"/>
      <c r="RIK11" s="372"/>
      <c r="RIL11" s="372"/>
      <c r="RIM11" s="372"/>
      <c r="RIN11" s="372"/>
      <c r="RIO11" s="372"/>
      <c r="RIP11" s="372"/>
      <c r="RIQ11" s="372"/>
      <c r="RIR11" s="372"/>
      <c r="RIS11" s="372"/>
      <c r="RIT11" s="372"/>
      <c r="RIU11" s="372"/>
      <c r="RIV11" s="372"/>
      <c r="RIW11" s="372"/>
      <c r="RIX11" s="372"/>
      <c r="RIY11" s="372"/>
      <c r="RIZ11" s="372"/>
      <c r="RJA11" s="372"/>
      <c r="RJB11" s="372"/>
      <c r="RJC11" s="372"/>
      <c r="RJD11" s="372"/>
      <c r="RJE11" s="372"/>
      <c r="RJF11" s="372"/>
      <c r="RJG11" s="372"/>
      <c r="RJH11" s="372"/>
      <c r="RJI11" s="372"/>
      <c r="RJJ11" s="372"/>
      <c r="RJK11" s="372"/>
      <c r="RJL11" s="372"/>
      <c r="RJM11" s="372"/>
      <c r="RJN11" s="372"/>
      <c r="RJO11" s="372"/>
      <c r="RJP11" s="372"/>
      <c r="RJQ11" s="372"/>
      <c r="RJR11" s="372"/>
      <c r="RJS11" s="372"/>
      <c r="RJT11" s="372"/>
      <c r="RJU11" s="372"/>
      <c r="RJV11" s="372"/>
      <c r="RJW11" s="372"/>
      <c r="RJX11" s="372"/>
      <c r="RJY11" s="372"/>
      <c r="RJZ11" s="372"/>
      <c r="RKA11" s="372"/>
      <c r="RKB11" s="372"/>
      <c r="RKC11" s="372"/>
      <c r="RKD11" s="372"/>
      <c r="RKE11" s="372"/>
      <c r="RKF11" s="372"/>
      <c r="RKG11" s="372"/>
      <c r="RKH11" s="372"/>
      <c r="RKI11" s="372"/>
      <c r="RKJ11" s="372"/>
      <c r="RKK11" s="372"/>
      <c r="RKL11" s="372"/>
      <c r="RKM11" s="372"/>
      <c r="RKN11" s="372"/>
      <c r="RKO11" s="372"/>
      <c r="RKP11" s="372"/>
      <c r="RKQ11" s="372"/>
      <c r="RKR11" s="372"/>
      <c r="RKS11" s="372"/>
      <c r="RKT11" s="372"/>
      <c r="RKU11" s="372"/>
      <c r="RKV11" s="372"/>
      <c r="RKW11" s="372"/>
      <c r="RKX11" s="372"/>
      <c r="RKY11" s="372"/>
      <c r="RKZ11" s="372"/>
      <c r="RLA11" s="372"/>
      <c r="RLB11" s="372"/>
      <c r="RLC11" s="372"/>
      <c r="RLD11" s="372"/>
      <c r="RLE11" s="372"/>
      <c r="RLF11" s="372"/>
      <c r="RLG11" s="372"/>
      <c r="RLH11" s="372"/>
      <c r="RLI11" s="372"/>
      <c r="RLJ11" s="372"/>
      <c r="RLK11" s="372"/>
      <c r="RLL11" s="372"/>
      <c r="RLM11" s="372"/>
      <c r="RLN11" s="372"/>
      <c r="RLO11" s="372"/>
      <c r="RLP11" s="372"/>
      <c r="RLQ11" s="372"/>
      <c r="RLR11" s="372"/>
      <c r="RLS11" s="372"/>
      <c r="RLT11" s="372"/>
      <c r="RLU11" s="372"/>
      <c r="RLV11" s="372"/>
      <c r="RLW11" s="372"/>
      <c r="RLX11" s="372"/>
      <c r="RLY11" s="372"/>
      <c r="RLZ11" s="372"/>
      <c r="RMA11" s="372"/>
      <c r="RMB11" s="372"/>
      <c r="RMC11" s="372"/>
      <c r="RMD11" s="372"/>
      <c r="RME11" s="372"/>
      <c r="RMF11" s="372"/>
      <c r="RMG11" s="372"/>
      <c r="RMH11" s="372"/>
      <c r="RMI11" s="372"/>
      <c r="RMJ11" s="372"/>
      <c r="RMK11" s="372"/>
      <c r="RML11" s="372"/>
      <c r="RMM11" s="372"/>
      <c r="RMN11" s="372"/>
      <c r="RMO11" s="372"/>
      <c r="RMP11" s="372"/>
      <c r="RMQ11" s="372"/>
      <c r="RMR11" s="372"/>
      <c r="RMS11" s="372"/>
      <c r="RMT11" s="372"/>
      <c r="RMU11" s="372"/>
      <c r="RMV11" s="372"/>
      <c r="RMW11" s="372"/>
      <c r="RMX11" s="372"/>
      <c r="RMY11" s="372"/>
      <c r="RMZ11" s="372"/>
      <c r="RNA11" s="372"/>
      <c r="RNB11" s="372"/>
      <c r="RNC11" s="372"/>
      <c r="RND11" s="372"/>
      <c r="RNE11" s="372"/>
      <c r="RNF11" s="372"/>
      <c r="RNG11" s="372"/>
      <c r="RNH11" s="372"/>
      <c r="RNI11" s="372"/>
      <c r="RNJ11" s="372"/>
      <c r="RNK11" s="372"/>
      <c r="RNL11" s="372"/>
      <c r="RNM11" s="372"/>
      <c r="RNN11" s="372"/>
      <c r="RNO11" s="372"/>
      <c r="RNP11" s="372"/>
      <c r="RNQ11" s="372"/>
      <c r="RNR11" s="372"/>
      <c r="RNS11" s="372"/>
      <c r="RNT11" s="372"/>
      <c r="RNU11" s="372"/>
      <c r="RNV11" s="372"/>
      <c r="RNW11" s="372"/>
      <c r="RNX11" s="372"/>
      <c r="RNY11" s="372"/>
      <c r="RNZ11" s="372"/>
      <c r="ROA11" s="372"/>
      <c r="ROB11" s="372"/>
      <c r="ROC11" s="372"/>
      <c r="ROD11" s="372"/>
      <c r="ROE11" s="372"/>
      <c r="ROF11" s="372"/>
      <c r="ROG11" s="372"/>
      <c r="ROH11" s="372"/>
      <c r="ROI11" s="372"/>
      <c r="ROJ11" s="372"/>
      <c r="ROK11" s="372"/>
      <c r="ROL11" s="372"/>
      <c r="ROM11" s="372"/>
      <c r="RON11" s="372"/>
      <c r="ROO11" s="372"/>
      <c r="ROP11" s="372"/>
      <c r="ROQ11" s="372"/>
      <c r="ROR11" s="372"/>
      <c r="ROS11" s="372"/>
      <c r="ROT11" s="372"/>
      <c r="ROU11" s="372"/>
      <c r="ROV11" s="372"/>
      <c r="ROW11" s="372"/>
      <c r="ROX11" s="372"/>
      <c r="ROY11" s="372"/>
      <c r="ROZ11" s="372"/>
      <c r="RPA11" s="372"/>
      <c r="RPB11" s="372"/>
      <c r="RPC11" s="372"/>
      <c r="RPD11" s="372"/>
      <c r="RPE11" s="372"/>
      <c r="RPF11" s="372"/>
      <c r="RPG11" s="372"/>
      <c r="RPH11" s="372"/>
      <c r="RPI11" s="372"/>
      <c r="RPJ11" s="372"/>
      <c r="RPK11" s="372"/>
      <c r="RPL11" s="372"/>
      <c r="RPM11" s="372"/>
      <c r="RPN11" s="372"/>
      <c r="RPO11" s="372"/>
      <c r="RPP11" s="372"/>
      <c r="RPQ11" s="372"/>
      <c r="RPR11" s="372"/>
      <c r="RPS11" s="372"/>
      <c r="RPT11" s="372"/>
      <c r="RPU11" s="372"/>
      <c r="RPV11" s="372"/>
      <c r="RPW11" s="372"/>
      <c r="RPX11" s="372"/>
      <c r="RPY11" s="372"/>
      <c r="RPZ11" s="372"/>
      <c r="RQA11" s="372"/>
      <c r="RQB11" s="372"/>
      <c r="RQC11" s="372"/>
      <c r="RQD11" s="372"/>
      <c r="RQE11" s="372"/>
      <c r="RQF11" s="372"/>
      <c r="RQG11" s="372"/>
      <c r="RQH11" s="372"/>
      <c r="RQI11" s="372"/>
      <c r="RQJ11" s="372"/>
      <c r="RQK11" s="372"/>
      <c r="RQL11" s="372"/>
      <c r="RQM11" s="372"/>
      <c r="RQN11" s="372"/>
      <c r="RQO11" s="372"/>
      <c r="RQP11" s="372"/>
      <c r="RQQ11" s="372"/>
      <c r="RQR11" s="372"/>
      <c r="RQS11" s="372"/>
      <c r="RQT11" s="372"/>
      <c r="RQU11" s="372"/>
      <c r="RQV11" s="372"/>
      <c r="RQW11" s="372"/>
      <c r="RQX11" s="372"/>
      <c r="RQY11" s="372"/>
      <c r="RQZ11" s="372"/>
      <c r="RRA11" s="372"/>
      <c r="RRB11" s="372"/>
      <c r="RRC11" s="372"/>
      <c r="RRD11" s="372"/>
      <c r="RRE11" s="372"/>
      <c r="RRF11" s="372"/>
      <c r="RRG11" s="372"/>
      <c r="RRH11" s="372"/>
      <c r="RRI11" s="372"/>
      <c r="RRJ11" s="372"/>
      <c r="RRK11" s="372"/>
      <c r="RRL11" s="372"/>
      <c r="RRM11" s="372"/>
      <c r="RRN11" s="372"/>
      <c r="RRO11" s="372"/>
      <c r="RRP11" s="372"/>
      <c r="RRQ11" s="372"/>
      <c r="RRR11" s="372"/>
      <c r="RRS11" s="372"/>
      <c r="RRT11" s="372"/>
      <c r="RRU11" s="372"/>
      <c r="RRV11" s="372"/>
      <c r="RRW11" s="372"/>
      <c r="RRX11" s="372"/>
      <c r="RRY11" s="372"/>
      <c r="RRZ11" s="372"/>
      <c r="RSA11" s="372"/>
      <c r="RSB11" s="372"/>
      <c r="RSC11" s="372"/>
      <c r="RSD11" s="372"/>
      <c r="RSE11" s="372"/>
      <c r="RSF11" s="372"/>
      <c r="RSG11" s="372"/>
      <c r="RSH11" s="372"/>
      <c r="RSI11" s="372"/>
      <c r="RSJ11" s="372"/>
      <c r="RSK11" s="372"/>
      <c r="RSL11" s="372"/>
      <c r="RSM11" s="372"/>
      <c r="RSN11" s="372"/>
      <c r="RSO11" s="372"/>
      <c r="RSP11" s="372"/>
      <c r="RSQ11" s="372"/>
      <c r="RSR11" s="372"/>
      <c r="RSS11" s="372"/>
      <c r="RST11" s="372"/>
      <c r="RSU11" s="372"/>
      <c r="RSV11" s="372"/>
      <c r="RSW11" s="372"/>
      <c r="RSX11" s="372"/>
      <c r="RSY11" s="372"/>
      <c r="RSZ11" s="372"/>
      <c r="RTA11" s="372"/>
      <c r="RTB11" s="372"/>
      <c r="RTC11" s="372"/>
      <c r="RTD11" s="372"/>
      <c r="RTE11" s="372"/>
      <c r="RTF11" s="372"/>
      <c r="RTG11" s="372"/>
      <c r="RTH11" s="372"/>
      <c r="RTI11" s="372"/>
      <c r="RTJ11" s="372"/>
      <c r="RTK11" s="372"/>
      <c r="RTL11" s="372"/>
      <c r="RTM11" s="372"/>
      <c r="RTN11" s="372"/>
      <c r="RTO11" s="372"/>
      <c r="RTP11" s="372"/>
      <c r="RTQ11" s="372"/>
      <c r="RTR11" s="372"/>
      <c r="RTS11" s="372"/>
      <c r="RTT11" s="372"/>
      <c r="RTU11" s="372"/>
      <c r="RTV11" s="372"/>
      <c r="RTW11" s="372"/>
      <c r="RTX11" s="372"/>
      <c r="RTY11" s="372"/>
      <c r="RTZ11" s="372"/>
      <c r="RUA11" s="372"/>
      <c r="RUB11" s="372"/>
      <c r="RUC11" s="372"/>
      <c r="RUD11" s="372"/>
      <c r="RUE11" s="372"/>
      <c r="RUF11" s="372"/>
      <c r="RUG11" s="372"/>
      <c r="RUH11" s="372"/>
      <c r="RUI11" s="372"/>
      <c r="RUJ11" s="372"/>
      <c r="RUK11" s="372"/>
      <c r="RUL11" s="372"/>
      <c r="RUM11" s="372"/>
      <c r="RUN11" s="372"/>
      <c r="RUO11" s="372"/>
      <c r="RUP11" s="372"/>
      <c r="RUQ11" s="372"/>
      <c r="RUR11" s="372"/>
      <c r="RUS11" s="372"/>
      <c r="RUT11" s="372"/>
      <c r="RUU11" s="372"/>
      <c r="RUV11" s="372"/>
      <c r="RUW11" s="372"/>
      <c r="RUX11" s="372"/>
      <c r="RUY11" s="372"/>
      <c r="RUZ11" s="372"/>
      <c r="RVA11" s="372"/>
      <c r="RVB11" s="372"/>
      <c r="RVC11" s="372"/>
      <c r="RVD11" s="372"/>
      <c r="RVE11" s="372"/>
      <c r="RVF11" s="372"/>
      <c r="RVG11" s="372"/>
      <c r="RVH11" s="372"/>
      <c r="RVI11" s="372"/>
      <c r="RVJ11" s="372"/>
      <c r="RVK11" s="372"/>
      <c r="RVL11" s="372"/>
      <c r="RVM11" s="372"/>
      <c r="RVN11" s="372"/>
      <c r="RVO11" s="372"/>
      <c r="RVP11" s="372"/>
      <c r="RVQ11" s="372"/>
      <c r="RVR11" s="372"/>
      <c r="RVS11" s="372"/>
      <c r="RVT11" s="372"/>
      <c r="RVU11" s="372"/>
      <c r="RVV11" s="372"/>
      <c r="RVW11" s="372"/>
      <c r="RVX11" s="372"/>
      <c r="RVY11" s="372"/>
      <c r="RVZ11" s="372"/>
      <c r="RWA11" s="372"/>
      <c r="RWB11" s="372"/>
      <c r="RWC11" s="372"/>
      <c r="RWD11" s="372"/>
      <c r="RWE11" s="372"/>
      <c r="RWF11" s="372"/>
      <c r="RWG11" s="372"/>
      <c r="RWH11" s="372"/>
      <c r="RWI11" s="372"/>
      <c r="RWJ11" s="372"/>
      <c r="RWK11" s="372"/>
      <c r="RWL11" s="372"/>
      <c r="RWM11" s="372"/>
      <c r="RWN11" s="372"/>
      <c r="RWO11" s="372"/>
      <c r="RWP11" s="372"/>
      <c r="RWQ11" s="372"/>
      <c r="RWR11" s="372"/>
      <c r="RWS11" s="372"/>
      <c r="RWT11" s="372"/>
      <c r="RWU11" s="372"/>
      <c r="RWV11" s="372"/>
      <c r="RWW11" s="372"/>
      <c r="RWX11" s="372"/>
      <c r="RWY11" s="372"/>
      <c r="RWZ11" s="372"/>
      <c r="RXA11" s="372"/>
      <c r="RXB11" s="372"/>
      <c r="RXC11" s="372"/>
      <c r="RXD11" s="372"/>
      <c r="RXE11" s="372"/>
      <c r="RXF11" s="372"/>
      <c r="RXG11" s="372"/>
      <c r="RXH11" s="372"/>
      <c r="RXI11" s="372"/>
      <c r="RXJ11" s="372"/>
      <c r="RXK11" s="372"/>
      <c r="RXL11" s="372"/>
      <c r="RXM11" s="372"/>
      <c r="RXN11" s="372"/>
      <c r="RXO11" s="372"/>
      <c r="RXP11" s="372"/>
      <c r="RXQ11" s="372"/>
      <c r="RXR11" s="372"/>
      <c r="RXS11" s="372"/>
      <c r="RXT11" s="372"/>
      <c r="RXU11" s="372"/>
      <c r="RXV11" s="372"/>
      <c r="RXW11" s="372"/>
      <c r="RXX11" s="372"/>
      <c r="RXY11" s="372"/>
      <c r="RXZ11" s="372"/>
      <c r="RYA11" s="372"/>
      <c r="RYB11" s="372"/>
      <c r="RYC11" s="372"/>
      <c r="RYD11" s="372"/>
      <c r="RYE11" s="372"/>
      <c r="RYF11" s="372"/>
      <c r="RYG11" s="372"/>
      <c r="RYH11" s="372"/>
      <c r="RYI11" s="372"/>
      <c r="RYJ11" s="372"/>
      <c r="RYK11" s="372"/>
      <c r="RYL11" s="372"/>
      <c r="RYM11" s="372"/>
      <c r="RYN11" s="372"/>
      <c r="RYO11" s="372"/>
      <c r="RYP11" s="372"/>
      <c r="RYQ11" s="372"/>
      <c r="RYR11" s="372"/>
      <c r="RYS11" s="372"/>
      <c r="RYT11" s="372"/>
      <c r="RYU11" s="372"/>
      <c r="RYV11" s="372"/>
      <c r="RYW11" s="372"/>
      <c r="RYX11" s="372"/>
      <c r="RYY11" s="372"/>
      <c r="RYZ11" s="372"/>
      <c r="RZA11" s="372"/>
      <c r="RZB11" s="372"/>
      <c r="RZC11" s="372"/>
      <c r="RZD11" s="372"/>
      <c r="RZE11" s="372"/>
      <c r="RZF11" s="372"/>
      <c r="RZG11" s="372"/>
      <c r="RZH11" s="372"/>
      <c r="RZI11" s="372"/>
      <c r="RZJ11" s="372"/>
      <c r="RZK11" s="372"/>
      <c r="RZL11" s="372"/>
      <c r="RZM11" s="372"/>
      <c r="RZN11" s="372"/>
      <c r="RZO11" s="372"/>
      <c r="RZP11" s="372"/>
      <c r="RZQ11" s="372"/>
      <c r="RZR11" s="372"/>
      <c r="RZS11" s="372"/>
      <c r="RZT11" s="372"/>
      <c r="RZU11" s="372"/>
      <c r="RZV11" s="372"/>
      <c r="RZW11" s="372"/>
      <c r="RZX11" s="372"/>
      <c r="RZY11" s="372"/>
      <c r="RZZ11" s="372"/>
      <c r="SAA11" s="372"/>
      <c r="SAB11" s="372"/>
      <c r="SAC11" s="372"/>
      <c r="SAD11" s="372"/>
      <c r="SAE11" s="372"/>
      <c r="SAF11" s="372"/>
      <c r="SAG11" s="372"/>
      <c r="SAH11" s="372"/>
      <c r="SAI11" s="372"/>
      <c r="SAJ11" s="372"/>
      <c r="SAK11" s="372"/>
      <c r="SAL11" s="372"/>
      <c r="SAM11" s="372"/>
      <c r="SAN11" s="372"/>
      <c r="SAO11" s="372"/>
      <c r="SAP11" s="372"/>
      <c r="SAQ11" s="372"/>
      <c r="SAR11" s="372"/>
      <c r="SAS11" s="372"/>
      <c r="SAT11" s="372"/>
      <c r="SAU11" s="372"/>
      <c r="SAV11" s="372"/>
      <c r="SAW11" s="372"/>
      <c r="SAX11" s="372"/>
      <c r="SAY11" s="372"/>
      <c r="SAZ11" s="372"/>
      <c r="SBA11" s="372"/>
      <c r="SBB11" s="372"/>
      <c r="SBC11" s="372"/>
      <c r="SBD11" s="372"/>
      <c r="SBE11" s="372"/>
      <c r="SBF11" s="372"/>
      <c r="SBG11" s="372"/>
      <c r="SBH11" s="372"/>
      <c r="SBI11" s="372"/>
      <c r="SBJ11" s="372"/>
      <c r="SBK11" s="372"/>
      <c r="SBL11" s="372"/>
      <c r="SBM11" s="372"/>
      <c r="SBN11" s="372"/>
      <c r="SBO11" s="372"/>
      <c r="SBP11" s="372"/>
      <c r="SBQ11" s="372"/>
      <c r="SBR11" s="372"/>
      <c r="SBS11" s="372"/>
      <c r="SBT11" s="372"/>
      <c r="SBU11" s="372"/>
      <c r="SBV11" s="372"/>
      <c r="SBW11" s="372"/>
      <c r="SBX11" s="372"/>
      <c r="SBY11" s="372"/>
      <c r="SBZ11" s="372"/>
      <c r="SCA11" s="372"/>
      <c r="SCB11" s="372"/>
      <c r="SCC11" s="372"/>
      <c r="SCD11" s="372"/>
      <c r="SCE11" s="372"/>
      <c r="SCF11" s="372"/>
      <c r="SCG11" s="372"/>
      <c r="SCH11" s="372"/>
      <c r="SCI11" s="372"/>
      <c r="SCJ11" s="372"/>
      <c r="SCK11" s="372"/>
      <c r="SCL11" s="372"/>
      <c r="SCM11" s="372"/>
      <c r="SCN11" s="372"/>
      <c r="SCO11" s="372"/>
      <c r="SCP11" s="372"/>
      <c r="SCQ11" s="372"/>
      <c r="SCR11" s="372"/>
      <c r="SCS11" s="372"/>
      <c r="SCT11" s="372"/>
      <c r="SCU11" s="372"/>
      <c r="SCV11" s="372"/>
      <c r="SCW11" s="372"/>
      <c r="SCX11" s="372"/>
      <c r="SCY11" s="372"/>
      <c r="SCZ11" s="372"/>
      <c r="SDA11" s="372"/>
      <c r="SDB11" s="372"/>
      <c r="SDC11" s="372"/>
      <c r="SDD11" s="372"/>
      <c r="SDE11" s="372"/>
      <c r="SDF11" s="372"/>
      <c r="SDG11" s="372"/>
      <c r="SDH11" s="372"/>
      <c r="SDI11" s="372"/>
      <c r="SDJ11" s="372"/>
      <c r="SDK11" s="372"/>
      <c r="SDL11" s="372"/>
      <c r="SDM11" s="372"/>
      <c r="SDN11" s="372"/>
      <c r="SDO11" s="372"/>
      <c r="SDP11" s="372"/>
      <c r="SDQ11" s="372"/>
      <c r="SDR11" s="372"/>
      <c r="SDS11" s="372"/>
      <c r="SDT11" s="372"/>
      <c r="SDU11" s="372"/>
      <c r="SDV11" s="372"/>
      <c r="SDW11" s="372"/>
      <c r="SDX11" s="372"/>
      <c r="SDY11" s="372"/>
      <c r="SDZ11" s="372"/>
      <c r="SEA11" s="372"/>
      <c r="SEB11" s="372"/>
      <c r="SEC11" s="372"/>
      <c r="SED11" s="372"/>
      <c r="SEE11" s="372"/>
      <c r="SEF11" s="372"/>
      <c r="SEG11" s="372"/>
      <c r="SEH11" s="372"/>
      <c r="SEI11" s="372"/>
      <c r="SEJ11" s="372"/>
      <c r="SEK11" s="372"/>
      <c r="SEL11" s="372"/>
      <c r="SEM11" s="372"/>
      <c r="SEN11" s="372"/>
      <c r="SEO11" s="372"/>
      <c r="SEP11" s="372"/>
      <c r="SEQ11" s="372"/>
      <c r="SER11" s="372"/>
      <c r="SES11" s="372"/>
      <c r="SET11" s="372"/>
      <c r="SEU11" s="372"/>
      <c r="SEV11" s="372"/>
      <c r="SEW11" s="372"/>
      <c r="SEX11" s="372"/>
      <c r="SEY11" s="372"/>
      <c r="SEZ11" s="372"/>
      <c r="SFA11" s="372"/>
      <c r="SFB11" s="372"/>
      <c r="SFC11" s="372"/>
      <c r="SFD11" s="372"/>
      <c r="SFE11" s="372"/>
      <c r="SFF11" s="372"/>
      <c r="SFG11" s="372"/>
      <c r="SFH11" s="372"/>
      <c r="SFI11" s="372"/>
      <c r="SFJ11" s="372"/>
      <c r="SFK11" s="372"/>
      <c r="SFL11" s="372"/>
      <c r="SFM11" s="372"/>
      <c r="SFN11" s="372"/>
      <c r="SFO11" s="372"/>
      <c r="SFP11" s="372"/>
      <c r="SFQ11" s="372"/>
      <c r="SFR11" s="372"/>
      <c r="SFS11" s="372"/>
      <c r="SFT11" s="372"/>
      <c r="SFU11" s="372"/>
      <c r="SFV11" s="372"/>
      <c r="SFW11" s="372"/>
      <c r="SFX11" s="372"/>
      <c r="SFY11" s="372"/>
      <c r="SFZ11" s="372"/>
      <c r="SGA11" s="372"/>
      <c r="SGB11" s="372"/>
      <c r="SGC11" s="372"/>
      <c r="SGD11" s="372"/>
      <c r="SGE11" s="372"/>
      <c r="SGF11" s="372"/>
      <c r="SGG11" s="372"/>
      <c r="SGH11" s="372"/>
      <c r="SGI11" s="372"/>
      <c r="SGJ11" s="372"/>
      <c r="SGK11" s="372"/>
      <c r="SGL11" s="372"/>
      <c r="SGM11" s="372"/>
      <c r="SGN11" s="372"/>
      <c r="SGO11" s="372"/>
      <c r="SGP11" s="372"/>
      <c r="SGQ11" s="372"/>
      <c r="SGR11" s="372"/>
      <c r="SGS11" s="372"/>
      <c r="SGT11" s="372"/>
      <c r="SGU11" s="372"/>
      <c r="SGV11" s="372"/>
      <c r="SGW11" s="372"/>
      <c r="SGX11" s="372"/>
      <c r="SGY11" s="372"/>
      <c r="SGZ11" s="372"/>
      <c r="SHA11" s="372"/>
      <c r="SHB11" s="372"/>
      <c r="SHC11" s="372"/>
      <c r="SHD11" s="372"/>
      <c r="SHE11" s="372"/>
      <c r="SHF11" s="372"/>
      <c r="SHG11" s="372"/>
      <c r="SHH11" s="372"/>
      <c r="SHI11" s="372"/>
      <c r="SHJ11" s="372"/>
      <c r="SHK11" s="372"/>
      <c r="SHL11" s="372"/>
      <c r="SHM11" s="372"/>
      <c r="SHN11" s="372"/>
      <c r="SHO11" s="372"/>
      <c r="SHP11" s="372"/>
      <c r="SHQ11" s="372"/>
      <c r="SHR11" s="372"/>
      <c r="SHS11" s="372"/>
      <c r="SHT11" s="372"/>
      <c r="SHU11" s="372"/>
      <c r="SHV11" s="372"/>
      <c r="SHW11" s="372"/>
      <c r="SHX11" s="372"/>
      <c r="SHY11" s="372"/>
      <c r="SHZ11" s="372"/>
      <c r="SIA11" s="372"/>
      <c r="SIB11" s="372"/>
      <c r="SIC11" s="372"/>
      <c r="SID11" s="372"/>
      <c r="SIE11" s="372"/>
      <c r="SIF11" s="372"/>
      <c r="SIG11" s="372"/>
      <c r="SIH11" s="372"/>
      <c r="SII11" s="372"/>
      <c r="SIJ11" s="372"/>
      <c r="SIK11" s="372"/>
      <c r="SIL11" s="372"/>
      <c r="SIM11" s="372"/>
      <c r="SIN11" s="372"/>
      <c r="SIO11" s="372"/>
      <c r="SIP11" s="372"/>
      <c r="SIQ11" s="372"/>
      <c r="SIR11" s="372"/>
      <c r="SIS11" s="372"/>
      <c r="SIT11" s="372"/>
      <c r="SIU11" s="372"/>
      <c r="SIV11" s="372"/>
      <c r="SIW11" s="372"/>
      <c r="SIX11" s="372"/>
      <c r="SIY11" s="372"/>
      <c r="SIZ11" s="372"/>
      <c r="SJA11" s="372"/>
      <c r="SJB11" s="372"/>
      <c r="SJC11" s="372"/>
      <c r="SJD11" s="372"/>
      <c r="SJE11" s="372"/>
      <c r="SJF11" s="372"/>
      <c r="SJG11" s="372"/>
      <c r="SJH11" s="372"/>
      <c r="SJI11" s="372"/>
      <c r="SJJ11" s="372"/>
      <c r="SJK11" s="372"/>
      <c r="SJL11" s="372"/>
      <c r="SJM11" s="372"/>
      <c r="SJN11" s="372"/>
      <c r="SJO11" s="372"/>
      <c r="SJP11" s="372"/>
      <c r="SJQ11" s="372"/>
      <c r="SJR11" s="372"/>
      <c r="SJS11" s="372"/>
      <c r="SJT11" s="372"/>
      <c r="SJU11" s="372"/>
      <c r="SJV11" s="372"/>
      <c r="SJW11" s="372"/>
      <c r="SJX11" s="372"/>
      <c r="SJY11" s="372"/>
      <c r="SJZ11" s="372"/>
      <c r="SKA11" s="372"/>
      <c r="SKB11" s="372"/>
      <c r="SKC11" s="372"/>
      <c r="SKD11" s="372"/>
      <c r="SKE11" s="372"/>
      <c r="SKF11" s="372"/>
      <c r="SKG11" s="372"/>
      <c r="SKH11" s="372"/>
      <c r="SKI11" s="372"/>
      <c r="SKJ11" s="372"/>
      <c r="SKK11" s="372"/>
      <c r="SKL11" s="372"/>
      <c r="SKM11" s="372"/>
      <c r="SKN11" s="372"/>
      <c r="SKO11" s="372"/>
      <c r="SKP11" s="372"/>
      <c r="SKQ11" s="372"/>
      <c r="SKR11" s="372"/>
      <c r="SKS11" s="372"/>
      <c r="SKT11" s="372"/>
      <c r="SKU11" s="372"/>
      <c r="SKV11" s="372"/>
      <c r="SKW11" s="372"/>
      <c r="SKX11" s="372"/>
      <c r="SKY11" s="372"/>
      <c r="SKZ11" s="372"/>
      <c r="SLA11" s="372"/>
      <c r="SLB11" s="372"/>
      <c r="SLC11" s="372"/>
      <c r="SLD11" s="372"/>
      <c r="SLE11" s="372"/>
      <c r="SLF11" s="372"/>
      <c r="SLG11" s="372"/>
      <c r="SLH11" s="372"/>
      <c r="SLI11" s="372"/>
      <c r="SLJ11" s="372"/>
      <c r="SLK11" s="372"/>
      <c r="SLL11" s="372"/>
      <c r="SLM11" s="372"/>
      <c r="SLN11" s="372"/>
      <c r="SLO11" s="372"/>
      <c r="SLP11" s="372"/>
      <c r="SLQ11" s="372"/>
      <c r="SLR11" s="372"/>
      <c r="SLS11" s="372"/>
      <c r="SLT11" s="372"/>
      <c r="SLU11" s="372"/>
      <c r="SLV11" s="372"/>
      <c r="SLW11" s="372"/>
      <c r="SLX11" s="372"/>
      <c r="SLY11" s="372"/>
      <c r="SLZ11" s="372"/>
      <c r="SMA11" s="372"/>
      <c r="SMB11" s="372"/>
      <c r="SMC11" s="372"/>
      <c r="SMD11" s="372"/>
      <c r="SME11" s="372"/>
      <c r="SMF11" s="372"/>
      <c r="SMG11" s="372"/>
      <c r="SMH11" s="372"/>
      <c r="SMI11" s="372"/>
      <c r="SMJ11" s="372"/>
      <c r="SMK11" s="372"/>
      <c r="SML11" s="372"/>
      <c r="SMM11" s="372"/>
      <c r="SMN11" s="372"/>
      <c r="SMO11" s="372"/>
      <c r="SMP11" s="372"/>
      <c r="SMQ11" s="372"/>
      <c r="SMR11" s="372"/>
      <c r="SMS11" s="372"/>
      <c r="SMT11" s="372"/>
      <c r="SMU11" s="372"/>
      <c r="SMV11" s="372"/>
      <c r="SMW11" s="372"/>
      <c r="SMX11" s="372"/>
      <c r="SMY11" s="372"/>
      <c r="SMZ11" s="372"/>
      <c r="SNA11" s="372"/>
      <c r="SNB11" s="372"/>
      <c r="SNC11" s="372"/>
      <c r="SND11" s="372"/>
      <c r="SNE11" s="372"/>
      <c r="SNF11" s="372"/>
      <c r="SNG11" s="372"/>
      <c r="SNH11" s="372"/>
      <c r="SNI11" s="372"/>
      <c r="SNJ11" s="372"/>
      <c r="SNK11" s="372"/>
      <c r="SNL11" s="372"/>
      <c r="SNM11" s="372"/>
      <c r="SNN11" s="372"/>
      <c r="SNO11" s="372"/>
      <c r="SNP11" s="372"/>
      <c r="SNQ11" s="372"/>
      <c r="SNR11" s="372"/>
      <c r="SNS11" s="372"/>
      <c r="SNT11" s="372"/>
      <c r="SNU11" s="372"/>
      <c r="SNV11" s="372"/>
      <c r="SNW11" s="372"/>
      <c r="SNX11" s="372"/>
      <c r="SNY11" s="372"/>
      <c r="SNZ11" s="372"/>
      <c r="SOA11" s="372"/>
      <c r="SOB11" s="372"/>
      <c r="SOC11" s="372"/>
      <c r="SOD11" s="372"/>
      <c r="SOE11" s="372"/>
      <c r="SOF11" s="372"/>
      <c r="SOG11" s="372"/>
      <c r="SOH11" s="372"/>
      <c r="SOI11" s="372"/>
      <c r="SOJ11" s="372"/>
      <c r="SOK11" s="372"/>
      <c r="SOL11" s="372"/>
      <c r="SOM11" s="372"/>
      <c r="SON11" s="372"/>
      <c r="SOO11" s="372"/>
      <c r="SOP11" s="372"/>
      <c r="SOQ11" s="372"/>
      <c r="SOR11" s="372"/>
      <c r="SOS11" s="372"/>
      <c r="SOT11" s="372"/>
      <c r="SOU11" s="372"/>
      <c r="SOV11" s="372"/>
      <c r="SOW11" s="372"/>
      <c r="SOX11" s="372"/>
      <c r="SOY11" s="372"/>
      <c r="SOZ11" s="372"/>
      <c r="SPA11" s="372"/>
      <c r="SPB11" s="372"/>
      <c r="SPC11" s="372"/>
      <c r="SPD11" s="372"/>
      <c r="SPE11" s="372"/>
      <c r="SPF11" s="372"/>
      <c r="SPG11" s="372"/>
      <c r="SPH11" s="372"/>
      <c r="SPI11" s="372"/>
      <c r="SPJ11" s="372"/>
      <c r="SPK11" s="372"/>
      <c r="SPL11" s="372"/>
      <c r="SPM11" s="372"/>
      <c r="SPN11" s="372"/>
      <c r="SPO11" s="372"/>
      <c r="SPP11" s="372"/>
      <c r="SPQ11" s="372"/>
      <c r="SPR11" s="372"/>
      <c r="SPS11" s="372"/>
      <c r="SPT11" s="372"/>
      <c r="SPU11" s="372"/>
      <c r="SPV11" s="372"/>
      <c r="SPW11" s="372"/>
      <c r="SPX11" s="372"/>
      <c r="SPY11" s="372"/>
      <c r="SPZ11" s="372"/>
      <c r="SQA11" s="372"/>
      <c r="SQB11" s="372"/>
      <c r="SQC11" s="372"/>
      <c r="SQD11" s="372"/>
      <c r="SQE11" s="372"/>
      <c r="SQF11" s="372"/>
      <c r="SQG11" s="372"/>
      <c r="SQH11" s="372"/>
      <c r="SQI11" s="372"/>
      <c r="SQJ11" s="372"/>
      <c r="SQK11" s="372"/>
      <c r="SQL11" s="372"/>
      <c r="SQM11" s="372"/>
      <c r="SQN11" s="372"/>
      <c r="SQO11" s="372"/>
      <c r="SQP11" s="372"/>
      <c r="SQQ11" s="372"/>
      <c r="SQR11" s="372"/>
      <c r="SQS11" s="372"/>
      <c r="SQT11" s="372"/>
      <c r="SQU11" s="372"/>
      <c r="SQV11" s="372"/>
      <c r="SQW11" s="372"/>
      <c r="SQX11" s="372"/>
      <c r="SQY11" s="372"/>
      <c r="SQZ11" s="372"/>
      <c r="SRA11" s="372"/>
      <c r="SRB11" s="372"/>
      <c r="SRC11" s="372"/>
      <c r="SRD11" s="372"/>
      <c r="SRE11" s="372"/>
      <c r="SRF11" s="372"/>
      <c r="SRG11" s="372"/>
      <c r="SRH11" s="372"/>
      <c r="SRI11" s="372"/>
      <c r="SRJ11" s="372"/>
      <c r="SRK11" s="372"/>
      <c r="SRL11" s="372"/>
      <c r="SRM11" s="372"/>
      <c r="SRN11" s="372"/>
      <c r="SRO11" s="372"/>
      <c r="SRP11" s="372"/>
      <c r="SRQ11" s="372"/>
      <c r="SRR11" s="372"/>
      <c r="SRS11" s="372"/>
      <c r="SRT11" s="372"/>
      <c r="SRU11" s="372"/>
      <c r="SRV11" s="372"/>
      <c r="SRW11" s="372"/>
      <c r="SRX11" s="372"/>
      <c r="SRY11" s="372"/>
      <c r="SRZ11" s="372"/>
      <c r="SSA11" s="372"/>
      <c r="SSB11" s="372"/>
      <c r="SSC11" s="372"/>
      <c r="SSD11" s="372"/>
      <c r="SSE11" s="372"/>
      <c r="SSF11" s="372"/>
      <c r="SSG11" s="372"/>
      <c r="SSH11" s="372"/>
      <c r="SSI11" s="372"/>
      <c r="SSJ11" s="372"/>
      <c r="SSK11" s="372"/>
      <c r="SSL11" s="372"/>
      <c r="SSM11" s="372"/>
      <c r="SSN11" s="372"/>
      <c r="SSO11" s="372"/>
      <c r="SSP11" s="372"/>
      <c r="SSQ11" s="372"/>
      <c r="SSR11" s="372"/>
      <c r="SSS11" s="372"/>
      <c r="SST11" s="372"/>
      <c r="SSU11" s="372"/>
      <c r="SSV11" s="372"/>
      <c r="SSW11" s="372"/>
      <c r="SSX11" s="372"/>
      <c r="SSY11" s="372"/>
      <c r="SSZ11" s="372"/>
      <c r="STA11" s="372"/>
      <c r="STB11" s="372"/>
      <c r="STC11" s="372"/>
      <c r="STD11" s="372"/>
      <c r="STE11" s="372"/>
      <c r="STF11" s="372"/>
      <c r="STG11" s="372"/>
      <c r="STH11" s="372"/>
      <c r="STI11" s="372"/>
      <c r="STJ11" s="372"/>
      <c r="STK11" s="372"/>
      <c r="STL11" s="372"/>
      <c r="STM11" s="372"/>
      <c r="STN11" s="372"/>
      <c r="STO11" s="372"/>
      <c r="STP11" s="372"/>
      <c r="STQ11" s="372"/>
      <c r="STR11" s="372"/>
      <c r="STS11" s="372"/>
      <c r="STT11" s="372"/>
      <c r="STU11" s="372"/>
      <c r="STV11" s="372"/>
      <c r="STW11" s="372"/>
      <c r="STX11" s="372"/>
      <c r="STY11" s="372"/>
      <c r="STZ11" s="372"/>
      <c r="SUA11" s="372"/>
      <c r="SUB11" s="372"/>
      <c r="SUC11" s="372"/>
      <c r="SUD11" s="372"/>
      <c r="SUE11" s="372"/>
      <c r="SUF11" s="372"/>
      <c r="SUG11" s="372"/>
      <c r="SUH11" s="372"/>
      <c r="SUI11" s="372"/>
      <c r="SUJ11" s="372"/>
      <c r="SUK11" s="372"/>
      <c r="SUL11" s="372"/>
      <c r="SUM11" s="372"/>
      <c r="SUN11" s="372"/>
      <c r="SUO11" s="372"/>
      <c r="SUP11" s="372"/>
      <c r="SUQ11" s="372"/>
      <c r="SUR11" s="372"/>
      <c r="SUS11" s="372"/>
      <c r="SUT11" s="372"/>
      <c r="SUU11" s="372"/>
      <c r="SUV11" s="372"/>
      <c r="SUW11" s="372"/>
      <c r="SUX11" s="372"/>
      <c r="SUY11" s="372"/>
      <c r="SUZ11" s="372"/>
      <c r="SVA11" s="372"/>
      <c r="SVB11" s="372"/>
      <c r="SVC11" s="372"/>
      <c r="SVD11" s="372"/>
      <c r="SVE11" s="372"/>
      <c r="SVF11" s="372"/>
      <c r="SVG11" s="372"/>
      <c r="SVH11" s="372"/>
      <c r="SVI11" s="372"/>
      <c r="SVJ11" s="372"/>
      <c r="SVK11" s="372"/>
      <c r="SVL11" s="372"/>
      <c r="SVM11" s="372"/>
      <c r="SVN11" s="372"/>
      <c r="SVO11" s="372"/>
      <c r="SVP11" s="372"/>
      <c r="SVQ11" s="372"/>
      <c r="SVR11" s="372"/>
      <c r="SVS11" s="372"/>
      <c r="SVT11" s="372"/>
      <c r="SVU11" s="372"/>
      <c r="SVV11" s="372"/>
      <c r="SVW11" s="372"/>
      <c r="SVX11" s="372"/>
      <c r="SVY11" s="372"/>
      <c r="SVZ11" s="372"/>
      <c r="SWA11" s="372"/>
      <c r="SWB11" s="372"/>
      <c r="SWC11" s="372"/>
      <c r="SWD11" s="372"/>
      <c r="SWE11" s="372"/>
      <c r="SWF11" s="372"/>
      <c r="SWG11" s="372"/>
      <c r="SWH11" s="372"/>
      <c r="SWI11" s="372"/>
      <c r="SWJ11" s="372"/>
      <c r="SWK11" s="372"/>
      <c r="SWL11" s="372"/>
      <c r="SWM11" s="372"/>
      <c r="SWN11" s="372"/>
      <c r="SWO11" s="372"/>
      <c r="SWP11" s="372"/>
      <c r="SWQ11" s="372"/>
      <c r="SWR11" s="372"/>
      <c r="SWS11" s="372"/>
      <c r="SWT11" s="372"/>
      <c r="SWU11" s="372"/>
      <c r="SWV11" s="372"/>
      <c r="SWW11" s="372"/>
      <c r="SWX11" s="372"/>
      <c r="SWY11" s="372"/>
      <c r="SWZ11" s="372"/>
      <c r="SXA11" s="372"/>
      <c r="SXB11" s="372"/>
      <c r="SXC11" s="372"/>
      <c r="SXD11" s="372"/>
      <c r="SXE11" s="372"/>
      <c r="SXF11" s="372"/>
      <c r="SXG11" s="372"/>
      <c r="SXH11" s="372"/>
      <c r="SXI11" s="372"/>
      <c r="SXJ11" s="372"/>
      <c r="SXK11" s="372"/>
      <c r="SXL11" s="372"/>
      <c r="SXM11" s="372"/>
      <c r="SXN11" s="372"/>
      <c r="SXO11" s="372"/>
      <c r="SXP11" s="372"/>
      <c r="SXQ11" s="372"/>
      <c r="SXR11" s="372"/>
      <c r="SXS11" s="372"/>
      <c r="SXT11" s="372"/>
      <c r="SXU11" s="372"/>
      <c r="SXV11" s="372"/>
      <c r="SXW11" s="372"/>
      <c r="SXX11" s="372"/>
      <c r="SXY11" s="372"/>
      <c r="SXZ11" s="372"/>
      <c r="SYA11" s="372"/>
      <c r="SYB11" s="372"/>
      <c r="SYC11" s="372"/>
      <c r="SYD11" s="372"/>
      <c r="SYE11" s="372"/>
      <c r="SYF11" s="372"/>
      <c r="SYG11" s="372"/>
      <c r="SYH11" s="372"/>
      <c r="SYI11" s="372"/>
      <c r="SYJ11" s="372"/>
      <c r="SYK11" s="372"/>
      <c r="SYL11" s="372"/>
      <c r="SYM11" s="372"/>
      <c r="SYN11" s="372"/>
      <c r="SYO11" s="372"/>
      <c r="SYP11" s="372"/>
      <c r="SYQ11" s="372"/>
      <c r="SYR11" s="372"/>
      <c r="SYS11" s="372"/>
      <c r="SYT11" s="372"/>
      <c r="SYU11" s="372"/>
      <c r="SYV11" s="372"/>
      <c r="SYW11" s="372"/>
      <c r="SYX11" s="372"/>
      <c r="SYY11" s="372"/>
      <c r="SYZ11" s="372"/>
      <c r="SZA11" s="372"/>
      <c r="SZB11" s="372"/>
      <c r="SZC11" s="372"/>
      <c r="SZD11" s="372"/>
      <c r="SZE11" s="372"/>
      <c r="SZF11" s="372"/>
      <c r="SZG11" s="372"/>
      <c r="SZH11" s="372"/>
      <c r="SZI11" s="372"/>
      <c r="SZJ11" s="372"/>
      <c r="SZK11" s="372"/>
      <c r="SZL11" s="372"/>
      <c r="SZM11" s="372"/>
      <c r="SZN11" s="372"/>
      <c r="SZO11" s="372"/>
      <c r="SZP11" s="372"/>
      <c r="SZQ11" s="372"/>
      <c r="SZR11" s="372"/>
      <c r="SZS11" s="372"/>
      <c r="SZT11" s="372"/>
      <c r="SZU11" s="372"/>
      <c r="SZV11" s="372"/>
      <c r="SZW11" s="372"/>
      <c r="SZX11" s="372"/>
      <c r="SZY11" s="372"/>
      <c r="SZZ11" s="372"/>
      <c r="TAA11" s="372"/>
      <c r="TAB11" s="372"/>
      <c r="TAC11" s="372"/>
      <c r="TAD11" s="372"/>
      <c r="TAE11" s="372"/>
      <c r="TAF11" s="372"/>
      <c r="TAG11" s="372"/>
      <c r="TAH11" s="372"/>
      <c r="TAI11" s="372"/>
      <c r="TAJ11" s="372"/>
      <c r="TAK11" s="372"/>
      <c r="TAL11" s="372"/>
      <c r="TAM11" s="372"/>
      <c r="TAN11" s="372"/>
      <c r="TAO11" s="372"/>
      <c r="TAP11" s="372"/>
      <c r="TAQ11" s="372"/>
      <c r="TAR11" s="372"/>
      <c r="TAS11" s="372"/>
      <c r="TAT11" s="372"/>
      <c r="TAU11" s="372"/>
      <c r="TAV11" s="372"/>
      <c r="TAW11" s="372"/>
      <c r="TAX11" s="372"/>
      <c r="TAY11" s="372"/>
      <c r="TAZ11" s="372"/>
      <c r="TBA11" s="372"/>
      <c r="TBB11" s="372"/>
      <c r="TBC11" s="372"/>
      <c r="TBD11" s="372"/>
      <c r="TBE11" s="372"/>
      <c r="TBF11" s="372"/>
      <c r="TBG11" s="372"/>
      <c r="TBH11" s="372"/>
      <c r="TBI11" s="372"/>
      <c r="TBJ11" s="372"/>
      <c r="TBK11" s="372"/>
      <c r="TBL11" s="372"/>
      <c r="TBM11" s="372"/>
      <c r="TBN11" s="372"/>
      <c r="TBO11" s="372"/>
      <c r="TBP11" s="372"/>
      <c r="TBQ11" s="372"/>
      <c r="TBR11" s="372"/>
      <c r="TBS11" s="372"/>
      <c r="TBT11" s="372"/>
      <c r="TBU11" s="372"/>
      <c r="TBV11" s="372"/>
      <c r="TBW11" s="372"/>
      <c r="TBX11" s="372"/>
      <c r="TBY11" s="372"/>
      <c r="TBZ11" s="372"/>
      <c r="TCA11" s="372"/>
      <c r="TCB11" s="372"/>
      <c r="TCC11" s="372"/>
      <c r="TCD11" s="372"/>
      <c r="TCE11" s="372"/>
      <c r="TCF11" s="372"/>
      <c r="TCG11" s="372"/>
      <c r="TCH11" s="372"/>
      <c r="TCI11" s="372"/>
      <c r="TCJ11" s="372"/>
      <c r="TCK11" s="372"/>
      <c r="TCL11" s="372"/>
      <c r="TCM11" s="372"/>
      <c r="TCN11" s="372"/>
      <c r="TCO11" s="372"/>
      <c r="TCP11" s="372"/>
      <c r="TCQ11" s="372"/>
      <c r="TCR11" s="372"/>
      <c r="TCS11" s="372"/>
      <c r="TCT11" s="372"/>
      <c r="TCU11" s="372"/>
      <c r="TCV11" s="372"/>
      <c r="TCW11" s="372"/>
      <c r="TCX11" s="372"/>
      <c r="TCY11" s="372"/>
      <c r="TCZ11" s="372"/>
      <c r="TDA11" s="372"/>
      <c r="TDB11" s="372"/>
      <c r="TDC11" s="372"/>
      <c r="TDD11" s="372"/>
      <c r="TDE11" s="372"/>
      <c r="TDF11" s="372"/>
      <c r="TDG11" s="372"/>
      <c r="TDH11" s="372"/>
      <c r="TDI11" s="372"/>
      <c r="TDJ11" s="372"/>
      <c r="TDK11" s="372"/>
      <c r="TDL11" s="372"/>
      <c r="TDM11" s="372"/>
      <c r="TDN11" s="372"/>
      <c r="TDO11" s="372"/>
      <c r="TDP11" s="372"/>
      <c r="TDQ11" s="372"/>
      <c r="TDR11" s="372"/>
      <c r="TDS11" s="372"/>
      <c r="TDT11" s="372"/>
      <c r="TDU11" s="372"/>
      <c r="TDV11" s="372"/>
      <c r="TDW11" s="372"/>
      <c r="TDX11" s="372"/>
      <c r="TDY11" s="372"/>
      <c r="TDZ11" s="372"/>
      <c r="TEA11" s="372"/>
      <c r="TEB11" s="372"/>
      <c r="TEC11" s="372"/>
      <c r="TED11" s="372"/>
      <c r="TEE11" s="372"/>
      <c r="TEF11" s="372"/>
      <c r="TEG11" s="372"/>
      <c r="TEH11" s="372"/>
      <c r="TEI11" s="372"/>
      <c r="TEJ11" s="372"/>
      <c r="TEK11" s="372"/>
      <c r="TEL11" s="372"/>
      <c r="TEM11" s="372"/>
      <c r="TEN11" s="372"/>
      <c r="TEO11" s="372"/>
      <c r="TEP11" s="372"/>
      <c r="TEQ11" s="372"/>
      <c r="TER11" s="372"/>
      <c r="TES11" s="372"/>
      <c r="TET11" s="372"/>
      <c r="TEU11" s="372"/>
      <c r="TEV11" s="372"/>
      <c r="TEW11" s="372"/>
      <c r="TEX11" s="372"/>
      <c r="TEY11" s="372"/>
      <c r="TEZ11" s="372"/>
      <c r="TFA11" s="372"/>
      <c r="TFB11" s="372"/>
      <c r="TFC11" s="372"/>
      <c r="TFD11" s="372"/>
      <c r="TFE11" s="372"/>
      <c r="TFF11" s="372"/>
      <c r="TFG11" s="372"/>
      <c r="TFH11" s="372"/>
      <c r="TFI11" s="372"/>
      <c r="TFJ11" s="372"/>
      <c r="TFK11" s="372"/>
      <c r="TFL11" s="372"/>
      <c r="TFM11" s="372"/>
      <c r="TFN11" s="372"/>
      <c r="TFO11" s="372"/>
      <c r="TFP11" s="372"/>
      <c r="TFQ11" s="372"/>
      <c r="TFR11" s="372"/>
      <c r="TFS11" s="372"/>
      <c r="TFT11" s="372"/>
      <c r="TFU11" s="372"/>
      <c r="TFV11" s="372"/>
      <c r="TFW11" s="372"/>
      <c r="TFX11" s="372"/>
      <c r="TFY11" s="372"/>
      <c r="TFZ11" s="372"/>
      <c r="TGA11" s="372"/>
      <c r="TGB11" s="372"/>
      <c r="TGC11" s="372"/>
      <c r="TGD11" s="372"/>
      <c r="TGE11" s="372"/>
      <c r="TGF11" s="372"/>
      <c r="TGG11" s="372"/>
      <c r="TGH11" s="372"/>
      <c r="TGI11" s="372"/>
      <c r="TGJ11" s="372"/>
      <c r="TGK11" s="372"/>
      <c r="TGL11" s="372"/>
      <c r="TGM11" s="372"/>
      <c r="TGN11" s="372"/>
      <c r="TGO11" s="372"/>
      <c r="TGP11" s="372"/>
      <c r="TGQ11" s="372"/>
      <c r="TGR11" s="372"/>
      <c r="TGS11" s="372"/>
      <c r="TGT11" s="372"/>
      <c r="TGU11" s="372"/>
      <c r="TGV11" s="372"/>
      <c r="TGW11" s="372"/>
      <c r="TGX11" s="372"/>
      <c r="TGY11" s="372"/>
      <c r="TGZ11" s="372"/>
      <c r="THA11" s="372"/>
      <c r="THB11" s="372"/>
      <c r="THC11" s="372"/>
      <c r="THD11" s="372"/>
      <c r="THE11" s="372"/>
      <c r="THF11" s="372"/>
      <c r="THG11" s="372"/>
      <c r="THH11" s="372"/>
      <c r="THI11" s="372"/>
      <c r="THJ11" s="372"/>
      <c r="THK11" s="372"/>
      <c r="THL11" s="372"/>
      <c r="THM11" s="372"/>
      <c r="THN11" s="372"/>
      <c r="THO11" s="372"/>
      <c r="THP11" s="372"/>
      <c r="THQ11" s="372"/>
      <c r="THR11" s="372"/>
      <c r="THS11" s="372"/>
      <c r="THT11" s="372"/>
      <c r="THU11" s="372"/>
      <c r="THV11" s="372"/>
      <c r="THW11" s="372"/>
      <c r="THX11" s="372"/>
      <c r="THY11" s="372"/>
      <c r="THZ11" s="372"/>
      <c r="TIA11" s="372"/>
      <c r="TIB11" s="372"/>
      <c r="TIC11" s="372"/>
      <c r="TID11" s="372"/>
      <c r="TIE11" s="372"/>
      <c r="TIF11" s="372"/>
      <c r="TIG11" s="372"/>
      <c r="TIH11" s="372"/>
      <c r="TII11" s="372"/>
      <c r="TIJ11" s="372"/>
      <c r="TIK11" s="372"/>
      <c r="TIL11" s="372"/>
      <c r="TIM11" s="372"/>
      <c r="TIN11" s="372"/>
      <c r="TIO11" s="372"/>
      <c r="TIP11" s="372"/>
      <c r="TIQ11" s="372"/>
      <c r="TIR11" s="372"/>
      <c r="TIS11" s="372"/>
      <c r="TIT11" s="372"/>
      <c r="TIU11" s="372"/>
      <c r="TIV11" s="372"/>
      <c r="TIW11" s="372"/>
      <c r="TIX11" s="372"/>
      <c r="TIY11" s="372"/>
      <c r="TIZ11" s="372"/>
      <c r="TJA11" s="372"/>
      <c r="TJB11" s="372"/>
      <c r="TJC11" s="372"/>
      <c r="TJD11" s="372"/>
      <c r="TJE11" s="372"/>
      <c r="TJF11" s="372"/>
      <c r="TJG11" s="372"/>
      <c r="TJH11" s="372"/>
      <c r="TJI11" s="372"/>
      <c r="TJJ11" s="372"/>
      <c r="TJK11" s="372"/>
      <c r="TJL11" s="372"/>
      <c r="TJM11" s="372"/>
      <c r="TJN11" s="372"/>
      <c r="TJO11" s="372"/>
      <c r="TJP11" s="372"/>
      <c r="TJQ11" s="372"/>
      <c r="TJR11" s="372"/>
      <c r="TJS11" s="372"/>
      <c r="TJT11" s="372"/>
      <c r="TJU11" s="372"/>
      <c r="TJV11" s="372"/>
      <c r="TJW11" s="372"/>
      <c r="TJX11" s="372"/>
      <c r="TJY11" s="372"/>
      <c r="TJZ11" s="372"/>
      <c r="TKA11" s="372"/>
      <c r="TKB11" s="372"/>
      <c r="TKC11" s="372"/>
      <c r="TKD11" s="372"/>
      <c r="TKE11" s="372"/>
      <c r="TKF11" s="372"/>
      <c r="TKG11" s="372"/>
      <c r="TKH11" s="372"/>
      <c r="TKI11" s="372"/>
      <c r="TKJ11" s="372"/>
      <c r="TKK11" s="372"/>
      <c r="TKL11" s="372"/>
      <c r="TKM11" s="372"/>
      <c r="TKN11" s="372"/>
      <c r="TKO11" s="372"/>
      <c r="TKP11" s="372"/>
      <c r="TKQ11" s="372"/>
      <c r="TKR11" s="372"/>
      <c r="TKS11" s="372"/>
      <c r="TKT11" s="372"/>
      <c r="TKU11" s="372"/>
      <c r="TKV11" s="372"/>
      <c r="TKW11" s="372"/>
      <c r="TKX11" s="372"/>
      <c r="TKY11" s="372"/>
      <c r="TKZ11" s="372"/>
      <c r="TLA11" s="372"/>
      <c r="TLB11" s="372"/>
      <c r="TLC11" s="372"/>
      <c r="TLD11" s="372"/>
      <c r="TLE11" s="372"/>
      <c r="TLF11" s="372"/>
      <c r="TLG11" s="372"/>
      <c r="TLH11" s="372"/>
      <c r="TLI11" s="372"/>
      <c r="TLJ11" s="372"/>
      <c r="TLK11" s="372"/>
      <c r="TLL11" s="372"/>
      <c r="TLM11" s="372"/>
      <c r="TLN11" s="372"/>
      <c r="TLO11" s="372"/>
      <c r="TLP11" s="372"/>
      <c r="TLQ11" s="372"/>
      <c r="TLR11" s="372"/>
      <c r="TLS11" s="372"/>
      <c r="TLT11" s="372"/>
      <c r="TLU11" s="372"/>
      <c r="TLV11" s="372"/>
      <c r="TLW11" s="372"/>
      <c r="TLX11" s="372"/>
      <c r="TLY11" s="372"/>
      <c r="TLZ11" s="372"/>
      <c r="TMA11" s="372"/>
      <c r="TMB11" s="372"/>
      <c r="TMC11" s="372"/>
      <c r="TMD11" s="372"/>
      <c r="TME11" s="372"/>
      <c r="TMF11" s="372"/>
      <c r="TMG11" s="372"/>
      <c r="TMH11" s="372"/>
      <c r="TMI11" s="372"/>
      <c r="TMJ11" s="372"/>
      <c r="TMK11" s="372"/>
      <c r="TML11" s="372"/>
      <c r="TMM11" s="372"/>
      <c r="TMN11" s="372"/>
      <c r="TMO11" s="372"/>
      <c r="TMP11" s="372"/>
      <c r="TMQ11" s="372"/>
      <c r="TMR11" s="372"/>
      <c r="TMS11" s="372"/>
      <c r="TMT11" s="372"/>
      <c r="TMU11" s="372"/>
      <c r="TMV11" s="372"/>
      <c r="TMW11" s="372"/>
      <c r="TMX11" s="372"/>
      <c r="TMY11" s="372"/>
      <c r="TMZ11" s="372"/>
      <c r="TNA11" s="372"/>
      <c r="TNB11" s="372"/>
      <c r="TNC11" s="372"/>
      <c r="TND11" s="372"/>
      <c r="TNE11" s="372"/>
      <c r="TNF11" s="372"/>
      <c r="TNG11" s="372"/>
      <c r="TNH11" s="372"/>
      <c r="TNI11" s="372"/>
      <c r="TNJ11" s="372"/>
      <c r="TNK11" s="372"/>
      <c r="TNL11" s="372"/>
      <c r="TNM11" s="372"/>
      <c r="TNN11" s="372"/>
      <c r="TNO11" s="372"/>
      <c r="TNP11" s="372"/>
      <c r="TNQ11" s="372"/>
      <c r="TNR11" s="372"/>
      <c r="TNS11" s="372"/>
      <c r="TNT11" s="372"/>
      <c r="TNU11" s="372"/>
      <c r="TNV11" s="372"/>
      <c r="TNW11" s="372"/>
      <c r="TNX11" s="372"/>
      <c r="TNY11" s="372"/>
      <c r="TNZ11" s="372"/>
      <c r="TOA11" s="372"/>
      <c r="TOB11" s="372"/>
      <c r="TOC11" s="372"/>
      <c r="TOD11" s="372"/>
      <c r="TOE11" s="372"/>
      <c r="TOF11" s="372"/>
      <c r="TOG11" s="372"/>
      <c r="TOH11" s="372"/>
      <c r="TOI11" s="372"/>
      <c r="TOJ11" s="372"/>
      <c r="TOK11" s="372"/>
      <c r="TOL11" s="372"/>
      <c r="TOM11" s="372"/>
      <c r="TON11" s="372"/>
      <c r="TOO11" s="372"/>
      <c r="TOP11" s="372"/>
      <c r="TOQ11" s="372"/>
      <c r="TOR11" s="372"/>
      <c r="TOS11" s="372"/>
      <c r="TOT11" s="372"/>
      <c r="TOU11" s="372"/>
      <c r="TOV11" s="372"/>
      <c r="TOW11" s="372"/>
      <c r="TOX11" s="372"/>
      <c r="TOY11" s="372"/>
      <c r="TOZ11" s="372"/>
      <c r="TPA11" s="372"/>
      <c r="TPB11" s="372"/>
      <c r="TPC11" s="372"/>
      <c r="TPD11" s="372"/>
      <c r="TPE11" s="372"/>
      <c r="TPF11" s="372"/>
      <c r="TPG11" s="372"/>
      <c r="TPH11" s="372"/>
      <c r="TPI11" s="372"/>
      <c r="TPJ11" s="372"/>
      <c r="TPK11" s="372"/>
      <c r="TPL11" s="372"/>
      <c r="TPM11" s="372"/>
      <c r="TPN11" s="372"/>
      <c r="TPO11" s="372"/>
      <c r="TPP11" s="372"/>
      <c r="TPQ11" s="372"/>
      <c r="TPR11" s="372"/>
      <c r="TPS11" s="372"/>
      <c r="TPT11" s="372"/>
      <c r="TPU11" s="372"/>
      <c r="TPV11" s="372"/>
      <c r="TPW11" s="372"/>
      <c r="TPX11" s="372"/>
      <c r="TPY11" s="372"/>
      <c r="TPZ11" s="372"/>
      <c r="TQA11" s="372"/>
      <c r="TQB11" s="372"/>
      <c r="TQC11" s="372"/>
      <c r="TQD11" s="372"/>
      <c r="TQE11" s="372"/>
      <c r="TQF11" s="372"/>
      <c r="TQG11" s="372"/>
      <c r="TQH11" s="372"/>
      <c r="TQI11" s="372"/>
      <c r="TQJ11" s="372"/>
      <c r="TQK11" s="372"/>
      <c r="TQL11" s="372"/>
      <c r="TQM11" s="372"/>
      <c r="TQN11" s="372"/>
      <c r="TQO11" s="372"/>
      <c r="TQP11" s="372"/>
      <c r="TQQ11" s="372"/>
      <c r="TQR11" s="372"/>
      <c r="TQS11" s="372"/>
      <c r="TQT11" s="372"/>
      <c r="TQU11" s="372"/>
      <c r="TQV11" s="372"/>
      <c r="TQW11" s="372"/>
      <c r="TQX11" s="372"/>
      <c r="TQY11" s="372"/>
      <c r="TQZ11" s="372"/>
      <c r="TRA11" s="372"/>
      <c r="TRB11" s="372"/>
      <c r="TRC11" s="372"/>
      <c r="TRD11" s="372"/>
      <c r="TRE11" s="372"/>
      <c r="TRF11" s="372"/>
      <c r="TRG11" s="372"/>
      <c r="TRH11" s="372"/>
      <c r="TRI11" s="372"/>
      <c r="TRJ11" s="372"/>
      <c r="TRK11" s="372"/>
      <c r="TRL11" s="372"/>
      <c r="TRM11" s="372"/>
      <c r="TRN11" s="372"/>
      <c r="TRO11" s="372"/>
      <c r="TRP11" s="372"/>
      <c r="TRQ11" s="372"/>
      <c r="TRR11" s="372"/>
      <c r="TRS11" s="372"/>
      <c r="TRT11" s="372"/>
      <c r="TRU11" s="372"/>
      <c r="TRV11" s="372"/>
      <c r="TRW11" s="372"/>
      <c r="TRX11" s="372"/>
      <c r="TRY11" s="372"/>
      <c r="TRZ11" s="372"/>
      <c r="TSA11" s="372"/>
      <c r="TSB11" s="372"/>
      <c r="TSC11" s="372"/>
      <c r="TSD11" s="372"/>
      <c r="TSE11" s="372"/>
      <c r="TSF11" s="372"/>
      <c r="TSG11" s="372"/>
      <c r="TSH11" s="372"/>
      <c r="TSI11" s="372"/>
      <c r="TSJ11" s="372"/>
      <c r="TSK11" s="372"/>
      <c r="TSL11" s="372"/>
      <c r="TSM11" s="372"/>
      <c r="TSN11" s="372"/>
      <c r="TSO11" s="372"/>
      <c r="TSP11" s="372"/>
      <c r="TSQ11" s="372"/>
      <c r="TSR11" s="372"/>
      <c r="TSS11" s="372"/>
      <c r="TST11" s="372"/>
      <c r="TSU11" s="372"/>
      <c r="TSV11" s="372"/>
      <c r="TSW11" s="372"/>
      <c r="TSX11" s="372"/>
      <c r="TSY11" s="372"/>
      <c r="TSZ11" s="372"/>
      <c r="TTA11" s="372"/>
      <c r="TTB11" s="372"/>
      <c r="TTC11" s="372"/>
      <c r="TTD11" s="372"/>
      <c r="TTE11" s="372"/>
      <c r="TTF11" s="372"/>
      <c r="TTG11" s="372"/>
      <c r="TTH11" s="372"/>
      <c r="TTI11" s="372"/>
      <c r="TTJ11" s="372"/>
      <c r="TTK11" s="372"/>
      <c r="TTL11" s="372"/>
      <c r="TTM11" s="372"/>
      <c r="TTN11" s="372"/>
      <c r="TTO11" s="372"/>
      <c r="TTP11" s="372"/>
      <c r="TTQ11" s="372"/>
      <c r="TTR11" s="372"/>
      <c r="TTS11" s="372"/>
      <c r="TTT11" s="372"/>
      <c r="TTU11" s="372"/>
      <c r="TTV11" s="372"/>
      <c r="TTW11" s="372"/>
      <c r="TTX11" s="372"/>
      <c r="TTY11" s="372"/>
      <c r="TTZ11" s="372"/>
      <c r="TUA11" s="372"/>
      <c r="TUB11" s="372"/>
      <c r="TUC11" s="372"/>
      <c r="TUD11" s="372"/>
      <c r="TUE11" s="372"/>
      <c r="TUF11" s="372"/>
      <c r="TUG11" s="372"/>
      <c r="TUH11" s="372"/>
      <c r="TUI11" s="372"/>
      <c r="TUJ11" s="372"/>
      <c r="TUK11" s="372"/>
      <c r="TUL11" s="372"/>
      <c r="TUM11" s="372"/>
      <c r="TUN11" s="372"/>
      <c r="TUO11" s="372"/>
      <c r="TUP11" s="372"/>
      <c r="TUQ11" s="372"/>
      <c r="TUR11" s="372"/>
      <c r="TUS11" s="372"/>
      <c r="TUT11" s="372"/>
      <c r="TUU11" s="372"/>
      <c r="TUV11" s="372"/>
      <c r="TUW11" s="372"/>
      <c r="TUX11" s="372"/>
      <c r="TUY11" s="372"/>
      <c r="TUZ11" s="372"/>
      <c r="TVA11" s="372"/>
      <c r="TVB11" s="372"/>
      <c r="TVC11" s="372"/>
      <c r="TVD11" s="372"/>
      <c r="TVE11" s="372"/>
      <c r="TVF11" s="372"/>
      <c r="TVG11" s="372"/>
      <c r="TVH11" s="372"/>
      <c r="TVI11" s="372"/>
      <c r="TVJ11" s="372"/>
      <c r="TVK11" s="372"/>
      <c r="TVL11" s="372"/>
      <c r="TVM11" s="372"/>
      <c r="TVN11" s="372"/>
      <c r="TVO11" s="372"/>
      <c r="TVP11" s="372"/>
      <c r="TVQ11" s="372"/>
      <c r="TVR11" s="372"/>
      <c r="TVS11" s="372"/>
      <c r="TVT11" s="372"/>
      <c r="TVU11" s="372"/>
      <c r="TVV11" s="372"/>
      <c r="TVW11" s="372"/>
      <c r="TVX11" s="372"/>
      <c r="TVY11" s="372"/>
      <c r="TVZ11" s="372"/>
      <c r="TWA11" s="372"/>
      <c r="TWB11" s="372"/>
      <c r="TWC11" s="372"/>
      <c r="TWD11" s="372"/>
      <c r="TWE11" s="372"/>
      <c r="TWF11" s="372"/>
      <c r="TWG11" s="372"/>
      <c r="TWH11" s="372"/>
      <c r="TWI11" s="372"/>
      <c r="TWJ11" s="372"/>
      <c r="TWK11" s="372"/>
      <c r="TWL11" s="372"/>
      <c r="TWM11" s="372"/>
      <c r="TWN11" s="372"/>
      <c r="TWO11" s="372"/>
      <c r="TWP11" s="372"/>
      <c r="TWQ11" s="372"/>
      <c r="TWR11" s="372"/>
      <c r="TWS11" s="372"/>
      <c r="TWT11" s="372"/>
      <c r="TWU11" s="372"/>
      <c r="TWV11" s="372"/>
      <c r="TWW11" s="372"/>
      <c r="TWX11" s="372"/>
      <c r="TWY11" s="372"/>
      <c r="TWZ11" s="372"/>
      <c r="TXA11" s="372"/>
      <c r="TXB11" s="372"/>
      <c r="TXC11" s="372"/>
      <c r="TXD11" s="372"/>
      <c r="TXE11" s="372"/>
      <c r="TXF11" s="372"/>
      <c r="TXG11" s="372"/>
      <c r="TXH11" s="372"/>
      <c r="TXI11" s="372"/>
      <c r="TXJ11" s="372"/>
      <c r="TXK11" s="372"/>
      <c r="TXL11" s="372"/>
      <c r="TXM11" s="372"/>
      <c r="TXN11" s="372"/>
      <c r="TXO11" s="372"/>
      <c r="TXP11" s="372"/>
      <c r="TXQ11" s="372"/>
      <c r="TXR11" s="372"/>
      <c r="TXS11" s="372"/>
      <c r="TXT11" s="372"/>
      <c r="TXU11" s="372"/>
      <c r="TXV11" s="372"/>
      <c r="TXW11" s="372"/>
      <c r="TXX11" s="372"/>
      <c r="TXY11" s="372"/>
      <c r="TXZ11" s="372"/>
      <c r="TYA11" s="372"/>
      <c r="TYB11" s="372"/>
      <c r="TYC11" s="372"/>
      <c r="TYD11" s="372"/>
      <c r="TYE11" s="372"/>
      <c r="TYF11" s="372"/>
      <c r="TYG11" s="372"/>
      <c r="TYH11" s="372"/>
      <c r="TYI11" s="372"/>
      <c r="TYJ11" s="372"/>
      <c r="TYK11" s="372"/>
      <c r="TYL11" s="372"/>
      <c r="TYM11" s="372"/>
      <c r="TYN11" s="372"/>
      <c r="TYO11" s="372"/>
      <c r="TYP11" s="372"/>
      <c r="TYQ11" s="372"/>
      <c r="TYR11" s="372"/>
      <c r="TYS11" s="372"/>
      <c r="TYT11" s="372"/>
      <c r="TYU11" s="372"/>
      <c r="TYV11" s="372"/>
      <c r="TYW11" s="372"/>
      <c r="TYX11" s="372"/>
      <c r="TYY11" s="372"/>
      <c r="TYZ11" s="372"/>
      <c r="TZA11" s="372"/>
      <c r="TZB11" s="372"/>
      <c r="TZC11" s="372"/>
      <c r="TZD11" s="372"/>
      <c r="TZE11" s="372"/>
      <c r="TZF11" s="372"/>
      <c r="TZG11" s="372"/>
      <c r="TZH11" s="372"/>
      <c r="TZI11" s="372"/>
      <c r="TZJ11" s="372"/>
      <c r="TZK11" s="372"/>
      <c r="TZL11" s="372"/>
      <c r="TZM11" s="372"/>
      <c r="TZN11" s="372"/>
      <c r="TZO11" s="372"/>
      <c r="TZP11" s="372"/>
      <c r="TZQ11" s="372"/>
      <c r="TZR11" s="372"/>
      <c r="TZS11" s="372"/>
      <c r="TZT11" s="372"/>
      <c r="TZU11" s="372"/>
      <c r="TZV11" s="372"/>
      <c r="TZW11" s="372"/>
      <c r="TZX11" s="372"/>
      <c r="TZY11" s="372"/>
      <c r="TZZ11" s="372"/>
      <c r="UAA11" s="372"/>
      <c r="UAB11" s="372"/>
      <c r="UAC11" s="372"/>
      <c r="UAD11" s="372"/>
      <c r="UAE11" s="372"/>
      <c r="UAF11" s="372"/>
      <c r="UAG11" s="372"/>
      <c r="UAH11" s="372"/>
      <c r="UAI11" s="372"/>
      <c r="UAJ11" s="372"/>
      <c r="UAK11" s="372"/>
      <c r="UAL11" s="372"/>
      <c r="UAM11" s="372"/>
      <c r="UAN11" s="372"/>
      <c r="UAO11" s="372"/>
      <c r="UAP11" s="372"/>
      <c r="UAQ11" s="372"/>
      <c r="UAR11" s="372"/>
      <c r="UAS11" s="372"/>
      <c r="UAT11" s="372"/>
      <c r="UAU11" s="372"/>
      <c r="UAV11" s="372"/>
      <c r="UAW11" s="372"/>
      <c r="UAX11" s="372"/>
      <c r="UAY11" s="372"/>
      <c r="UAZ11" s="372"/>
      <c r="UBA11" s="372"/>
      <c r="UBB11" s="372"/>
      <c r="UBC11" s="372"/>
      <c r="UBD11" s="372"/>
      <c r="UBE11" s="372"/>
      <c r="UBF11" s="372"/>
      <c r="UBG11" s="372"/>
      <c r="UBH11" s="372"/>
      <c r="UBI11" s="372"/>
      <c r="UBJ11" s="372"/>
      <c r="UBK11" s="372"/>
      <c r="UBL11" s="372"/>
      <c r="UBM11" s="372"/>
      <c r="UBN11" s="372"/>
      <c r="UBO11" s="372"/>
      <c r="UBP11" s="372"/>
      <c r="UBQ11" s="372"/>
      <c r="UBR11" s="372"/>
      <c r="UBS11" s="372"/>
      <c r="UBT11" s="372"/>
      <c r="UBU11" s="372"/>
      <c r="UBV11" s="372"/>
      <c r="UBW11" s="372"/>
      <c r="UBX11" s="372"/>
      <c r="UBY11" s="372"/>
      <c r="UBZ11" s="372"/>
      <c r="UCA11" s="372"/>
      <c r="UCB11" s="372"/>
      <c r="UCC11" s="372"/>
      <c r="UCD11" s="372"/>
      <c r="UCE11" s="372"/>
      <c r="UCF11" s="372"/>
      <c r="UCG11" s="372"/>
      <c r="UCH11" s="372"/>
      <c r="UCI11" s="372"/>
      <c r="UCJ11" s="372"/>
      <c r="UCK11" s="372"/>
      <c r="UCL11" s="372"/>
      <c r="UCM11" s="372"/>
      <c r="UCN11" s="372"/>
      <c r="UCO11" s="372"/>
      <c r="UCP11" s="372"/>
      <c r="UCQ11" s="372"/>
      <c r="UCR11" s="372"/>
      <c r="UCS11" s="372"/>
      <c r="UCT11" s="372"/>
      <c r="UCU11" s="372"/>
      <c r="UCV11" s="372"/>
      <c r="UCW11" s="372"/>
      <c r="UCX11" s="372"/>
      <c r="UCY11" s="372"/>
      <c r="UCZ11" s="372"/>
      <c r="UDA11" s="372"/>
      <c r="UDB11" s="372"/>
      <c r="UDC11" s="372"/>
      <c r="UDD11" s="372"/>
      <c r="UDE11" s="372"/>
      <c r="UDF11" s="372"/>
      <c r="UDG11" s="372"/>
      <c r="UDH11" s="372"/>
      <c r="UDI11" s="372"/>
      <c r="UDJ11" s="372"/>
      <c r="UDK11" s="372"/>
      <c r="UDL11" s="372"/>
      <c r="UDM11" s="372"/>
      <c r="UDN11" s="372"/>
      <c r="UDO11" s="372"/>
      <c r="UDP11" s="372"/>
      <c r="UDQ11" s="372"/>
      <c r="UDR11" s="372"/>
      <c r="UDS11" s="372"/>
      <c r="UDT11" s="372"/>
      <c r="UDU11" s="372"/>
      <c r="UDV11" s="372"/>
      <c r="UDW11" s="372"/>
      <c r="UDX11" s="372"/>
      <c r="UDY11" s="372"/>
      <c r="UDZ11" s="372"/>
      <c r="UEA11" s="372"/>
      <c r="UEB11" s="372"/>
      <c r="UEC11" s="372"/>
      <c r="UED11" s="372"/>
      <c r="UEE11" s="372"/>
      <c r="UEF11" s="372"/>
      <c r="UEG11" s="372"/>
      <c r="UEH11" s="372"/>
      <c r="UEI11" s="372"/>
      <c r="UEJ11" s="372"/>
      <c r="UEK11" s="372"/>
      <c r="UEL11" s="372"/>
      <c r="UEM11" s="372"/>
      <c r="UEN11" s="372"/>
      <c r="UEO11" s="372"/>
      <c r="UEP11" s="372"/>
      <c r="UEQ11" s="372"/>
      <c r="UER11" s="372"/>
      <c r="UES11" s="372"/>
      <c r="UET11" s="372"/>
      <c r="UEU11" s="372"/>
      <c r="UEV11" s="372"/>
      <c r="UEW11" s="372"/>
      <c r="UEX11" s="372"/>
      <c r="UEY11" s="372"/>
      <c r="UEZ11" s="372"/>
      <c r="UFA11" s="372"/>
      <c r="UFB11" s="372"/>
      <c r="UFC11" s="372"/>
      <c r="UFD11" s="372"/>
      <c r="UFE11" s="372"/>
      <c r="UFF11" s="372"/>
      <c r="UFG11" s="372"/>
      <c r="UFH11" s="372"/>
      <c r="UFI11" s="372"/>
      <c r="UFJ11" s="372"/>
      <c r="UFK11" s="372"/>
      <c r="UFL11" s="372"/>
      <c r="UFM11" s="372"/>
      <c r="UFN11" s="372"/>
      <c r="UFO11" s="372"/>
      <c r="UFP11" s="372"/>
      <c r="UFQ11" s="372"/>
      <c r="UFR11" s="372"/>
      <c r="UFS11" s="372"/>
      <c r="UFT11" s="372"/>
      <c r="UFU11" s="372"/>
      <c r="UFV11" s="372"/>
      <c r="UFW11" s="372"/>
      <c r="UFX11" s="372"/>
      <c r="UFY11" s="372"/>
      <c r="UFZ11" s="372"/>
      <c r="UGA11" s="372"/>
      <c r="UGB11" s="372"/>
      <c r="UGC11" s="372"/>
      <c r="UGD11" s="372"/>
      <c r="UGE11" s="372"/>
      <c r="UGF11" s="372"/>
      <c r="UGG11" s="372"/>
      <c r="UGH11" s="372"/>
      <c r="UGI11" s="372"/>
      <c r="UGJ11" s="372"/>
      <c r="UGK11" s="372"/>
      <c r="UGL11" s="372"/>
      <c r="UGM11" s="372"/>
      <c r="UGN11" s="372"/>
      <c r="UGO11" s="372"/>
      <c r="UGP11" s="372"/>
      <c r="UGQ11" s="372"/>
      <c r="UGR11" s="372"/>
      <c r="UGS11" s="372"/>
      <c r="UGT11" s="372"/>
      <c r="UGU11" s="372"/>
      <c r="UGV11" s="372"/>
      <c r="UGW11" s="372"/>
      <c r="UGX11" s="372"/>
      <c r="UGY11" s="372"/>
      <c r="UGZ11" s="372"/>
      <c r="UHA11" s="372"/>
      <c r="UHB11" s="372"/>
      <c r="UHC11" s="372"/>
      <c r="UHD11" s="372"/>
      <c r="UHE11" s="372"/>
      <c r="UHF11" s="372"/>
      <c r="UHG11" s="372"/>
      <c r="UHH11" s="372"/>
      <c r="UHI11" s="372"/>
      <c r="UHJ11" s="372"/>
      <c r="UHK11" s="372"/>
      <c r="UHL11" s="372"/>
      <c r="UHM11" s="372"/>
      <c r="UHN11" s="372"/>
      <c r="UHO11" s="372"/>
      <c r="UHP11" s="372"/>
      <c r="UHQ11" s="372"/>
      <c r="UHR11" s="372"/>
      <c r="UHS11" s="372"/>
      <c r="UHT11" s="372"/>
      <c r="UHU11" s="372"/>
      <c r="UHV11" s="372"/>
      <c r="UHW11" s="372"/>
      <c r="UHX11" s="372"/>
      <c r="UHY11" s="372"/>
      <c r="UHZ11" s="372"/>
      <c r="UIA11" s="372"/>
      <c r="UIB11" s="372"/>
      <c r="UIC11" s="372"/>
      <c r="UID11" s="372"/>
      <c r="UIE11" s="372"/>
      <c r="UIF11" s="372"/>
      <c r="UIG11" s="372"/>
      <c r="UIH11" s="372"/>
      <c r="UII11" s="372"/>
      <c r="UIJ11" s="372"/>
      <c r="UIK11" s="372"/>
      <c r="UIL11" s="372"/>
      <c r="UIM11" s="372"/>
      <c r="UIN11" s="372"/>
      <c r="UIO11" s="372"/>
      <c r="UIP11" s="372"/>
      <c r="UIQ11" s="372"/>
      <c r="UIR11" s="372"/>
      <c r="UIS11" s="372"/>
      <c r="UIT11" s="372"/>
      <c r="UIU11" s="372"/>
      <c r="UIV11" s="372"/>
      <c r="UIW11" s="372"/>
      <c r="UIX11" s="372"/>
      <c r="UIY11" s="372"/>
      <c r="UIZ11" s="372"/>
      <c r="UJA11" s="372"/>
      <c r="UJB11" s="372"/>
      <c r="UJC11" s="372"/>
      <c r="UJD11" s="372"/>
      <c r="UJE11" s="372"/>
      <c r="UJF11" s="372"/>
      <c r="UJG11" s="372"/>
      <c r="UJH11" s="372"/>
      <c r="UJI11" s="372"/>
      <c r="UJJ11" s="372"/>
      <c r="UJK11" s="372"/>
      <c r="UJL11" s="372"/>
      <c r="UJM11" s="372"/>
      <c r="UJN11" s="372"/>
      <c r="UJO11" s="372"/>
      <c r="UJP11" s="372"/>
      <c r="UJQ11" s="372"/>
      <c r="UJR11" s="372"/>
      <c r="UJS11" s="372"/>
      <c r="UJT11" s="372"/>
      <c r="UJU11" s="372"/>
      <c r="UJV11" s="372"/>
      <c r="UJW11" s="372"/>
      <c r="UJX11" s="372"/>
      <c r="UJY11" s="372"/>
      <c r="UJZ11" s="372"/>
      <c r="UKA11" s="372"/>
      <c r="UKB11" s="372"/>
      <c r="UKC11" s="372"/>
      <c r="UKD11" s="372"/>
      <c r="UKE11" s="372"/>
      <c r="UKF11" s="372"/>
      <c r="UKG11" s="372"/>
      <c r="UKH11" s="372"/>
      <c r="UKI11" s="372"/>
      <c r="UKJ11" s="372"/>
      <c r="UKK11" s="372"/>
      <c r="UKL11" s="372"/>
      <c r="UKM11" s="372"/>
      <c r="UKN11" s="372"/>
      <c r="UKO11" s="372"/>
      <c r="UKP11" s="372"/>
      <c r="UKQ11" s="372"/>
      <c r="UKR11" s="372"/>
      <c r="UKS11" s="372"/>
      <c r="UKT11" s="372"/>
      <c r="UKU11" s="372"/>
      <c r="UKV11" s="372"/>
      <c r="UKW11" s="372"/>
      <c r="UKX11" s="372"/>
      <c r="UKY11" s="372"/>
      <c r="UKZ11" s="372"/>
      <c r="ULA11" s="372"/>
      <c r="ULB11" s="372"/>
      <c r="ULC11" s="372"/>
      <c r="ULD11" s="372"/>
      <c r="ULE11" s="372"/>
      <c r="ULF11" s="372"/>
      <c r="ULG11" s="372"/>
      <c r="ULH11" s="372"/>
      <c r="ULI11" s="372"/>
      <c r="ULJ11" s="372"/>
      <c r="ULK11" s="372"/>
      <c r="ULL11" s="372"/>
      <c r="ULM11" s="372"/>
      <c r="ULN11" s="372"/>
      <c r="ULO11" s="372"/>
      <c r="ULP11" s="372"/>
      <c r="ULQ11" s="372"/>
      <c r="ULR11" s="372"/>
      <c r="ULS11" s="372"/>
      <c r="ULT11" s="372"/>
      <c r="ULU11" s="372"/>
      <c r="ULV11" s="372"/>
      <c r="ULW11" s="372"/>
      <c r="ULX11" s="372"/>
      <c r="ULY11" s="372"/>
      <c r="ULZ11" s="372"/>
      <c r="UMA11" s="372"/>
      <c r="UMB11" s="372"/>
      <c r="UMC11" s="372"/>
      <c r="UMD11" s="372"/>
      <c r="UME11" s="372"/>
      <c r="UMF11" s="372"/>
      <c r="UMG11" s="372"/>
      <c r="UMH11" s="372"/>
      <c r="UMI11" s="372"/>
      <c r="UMJ11" s="372"/>
      <c r="UMK11" s="372"/>
      <c r="UML11" s="372"/>
      <c r="UMM11" s="372"/>
      <c r="UMN11" s="372"/>
      <c r="UMO11" s="372"/>
      <c r="UMP11" s="372"/>
      <c r="UMQ11" s="372"/>
      <c r="UMR11" s="372"/>
      <c r="UMS11" s="372"/>
      <c r="UMT11" s="372"/>
      <c r="UMU11" s="372"/>
      <c r="UMV11" s="372"/>
      <c r="UMW11" s="372"/>
      <c r="UMX11" s="372"/>
      <c r="UMY11" s="372"/>
      <c r="UMZ11" s="372"/>
      <c r="UNA11" s="372"/>
      <c r="UNB11" s="372"/>
      <c r="UNC11" s="372"/>
      <c r="UND11" s="372"/>
      <c r="UNE11" s="372"/>
      <c r="UNF11" s="372"/>
      <c r="UNG11" s="372"/>
      <c r="UNH11" s="372"/>
      <c r="UNI11" s="372"/>
      <c r="UNJ11" s="372"/>
      <c r="UNK11" s="372"/>
      <c r="UNL11" s="372"/>
      <c r="UNM11" s="372"/>
      <c r="UNN11" s="372"/>
      <c r="UNO11" s="372"/>
      <c r="UNP11" s="372"/>
      <c r="UNQ11" s="372"/>
      <c r="UNR11" s="372"/>
      <c r="UNS11" s="372"/>
      <c r="UNT11" s="372"/>
      <c r="UNU11" s="372"/>
      <c r="UNV11" s="372"/>
      <c r="UNW11" s="372"/>
      <c r="UNX11" s="372"/>
      <c r="UNY11" s="372"/>
      <c r="UNZ11" s="372"/>
      <c r="UOA11" s="372"/>
      <c r="UOB11" s="372"/>
      <c r="UOC11" s="372"/>
      <c r="UOD11" s="372"/>
      <c r="UOE11" s="372"/>
      <c r="UOF11" s="372"/>
      <c r="UOG11" s="372"/>
      <c r="UOH11" s="372"/>
      <c r="UOI11" s="372"/>
      <c r="UOJ11" s="372"/>
      <c r="UOK11" s="372"/>
      <c r="UOL11" s="372"/>
      <c r="UOM11" s="372"/>
      <c r="UON11" s="372"/>
      <c r="UOO11" s="372"/>
      <c r="UOP11" s="372"/>
      <c r="UOQ11" s="372"/>
      <c r="UOR11" s="372"/>
      <c r="UOS11" s="372"/>
      <c r="UOT11" s="372"/>
      <c r="UOU11" s="372"/>
      <c r="UOV11" s="372"/>
      <c r="UOW11" s="372"/>
      <c r="UOX11" s="372"/>
      <c r="UOY11" s="372"/>
      <c r="UOZ11" s="372"/>
      <c r="UPA11" s="372"/>
      <c r="UPB11" s="372"/>
      <c r="UPC11" s="372"/>
      <c r="UPD11" s="372"/>
      <c r="UPE11" s="372"/>
      <c r="UPF11" s="372"/>
      <c r="UPG11" s="372"/>
      <c r="UPH11" s="372"/>
      <c r="UPI11" s="372"/>
      <c r="UPJ11" s="372"/>
      <c r="UPK11" s="372"/>
      <c r="UPL11" s="372"/>
      <c r="UPM11" s="372"/>
      <c r="UPN11" s="372"/>
      <c r="UPO11" s="372"/>
      <c r="UPP11" s="372"/>
      <c r="UPQ11" s="372"/>
      <c r="UPR11" s="372"/>
      <c r="UPS11" s="372"/>
      <c r="UPT11" s="372"/>
      <c r="UPU11" s="372"/>
      <c r="UPV11" s="372"/>
      <c r="UPW11" s="372"/>
      <c r="UPX11" s="372"/>
      <c r="UPY11" s="372"/>
      <c r="UPZ11" s="372"/>
      <c r="UQA11" s="372"/>
      <c r="UQB11" s="372"/>
      <c r="UQC11" s="372"/>
      <c r="UQD11" s="372"/>
      <c r="UQE11" s="372"/>
      <c r="UQF11" s="372"/>
      <c r="UQG11" s="372"/>
      <c r="UQH11" s="372"/>
      <c r="UQI11" s="372"/>
      <c r="UQJ11" s="372"/>
      <c r="UQK11" s="372"/>
      <c r="UQL11" s="372"/>
      <c r="UQM11" s="372"/>
      <c r="UQN11" s="372"/>
      <c r="UQO11" s="372"/>
      <c r="UQP11" s="372"/>
      <c r="UQQ11" s="372"/>
      <c r="UQR11" s="372"/>
      <c r="UQS11" s="372"/>
      <c r="UQT11" s="372"/>
      <c r="UQU11" s="372"/>
      <c r="UQV11" s="372"/>
      <c r="UQW11" s="372"/>
      <c r="UQX11" s="372"/>
      <c r="UQY11" s="372"/>
      <c r="UQZ11" s="372"/>
      <c r="URA11" s="372"/>
      <c r="URB11" s="372"/>
      <c r="URC11" s="372"/>
      <c r="URD11" s="372"/>
      <c r="URE11" s="372"/>
      <c r="URF11" s="372"/>
      <c r="URG11" s="372"/>
      <c r="URH11" s="372"/>
      <c r="URI11" s="372"/>
      <c r="URJ11" s="372"/>
      <c r="URK11" s="372"/>
      <c r="URL11" s="372"/>
      <c r="URM11" s="372"/>
      <c r="URN11" s="372"/>
      <c r="URO11" s="372"/>
      <c r="URP11" s="372"/>
      <c r="URQ11" s="372"/>
      <c r="URR11" s="372"/>
      <c r="URS11" s="372"/>
      <c r="URT11" s="372"/>
      <c r="URU11" s="372"/>
      <c r="URV11" s="372"/>
      <c r="URW11" s="372"/>
      <c r="URX11" s="372"/>
      <c r="URY11" s="372"/>
      <c r="URZ11" s="372"/>
      <c r="USA11" s="372"/>
      <c r="USB11" s="372"/>
      <c r="USC11" s="372"/>
      <c r="USD11" s="372"/>
      <c r="USE11" s="372"/>
      <c r="USF11" s="372"/>
      <c r="USG11" s="372"/>
      <c r="USH11" s="372"/>
      <c r="USI11" s="372"/>
      <c r="USJ11" s="372"/>
      <c r="USK11" s="372"/>
      <c r="USL11" s="372"/>
      <c r="USM11" s="372"/>
      <c r="USN11" s="372"/>
      <c r="USO11" s="372"/>
      <c r="USP11" s="372"/>
      <c r="USQ11" s="372"/>
      <c r="USR11" s="372"/>
      <c r="USS11" s="372"/>
      <c r="UST11" s="372"/>
      <c r="USU11" s="372"/>
      <c r="USV11" s="372"/>
      <c r="USW11" s="372"/>
      <c r="USX11" s="372"/>
      <c r="USY11" s="372"/>
      <c r="USZ11" s="372"/>
      <c r="UTA11" s="372"/>
      <c r="UTB11" s="372"/>
      <c r="UTC11" s="372"/>
      <c r="UTD11" s="372"/>
      <c r="UTE11" s="372"/>
      <c r="UTF11" s="372"/>
      <c r="UTG11" s="372"/>
      <c r="UTH11" s="372"/>
      <c r="UTI11" s="372"/>
      <c r="UTJ11" s="372"/>
      <c r="UTK11" s="372"/>
      <c r="UTL11" s="372"/>
      <c r="UTM11" s="372"/>
      <c r="UTN11" s="372"/>
      <c r="UTO11" s="372"/>
      <c r="UTP11" s="372"/>
      <c r="UTQ11" s="372"/>
      <c r="UTR11" s="372"/>
      <c r="UTS11" s="372"/>
      <c r="UTT11" s="372"/>
      <c r="UTU11" s="372"/>
      <c r="UTV11" s="372"/>
      <c r="UTW11" s="372"/>
      <c r="UTX11" s="372"/>
      <c r="UTY11" s="372"/>
      <c r="UTZ11" s="372"/>
      <c r="UUA11" s="372"/>
      <c r="UUB11" s="372"/>
      <c r="UUC11" s="372"/>
      <c r="UUD11" s="372"/>
      <c r="UUE11" s="372"/>
      <c r="UUF11" s="372"/>
      <c r="UUG11" s="372"/>
      <c r="UUH11" s="372"/>
      <c r="UUI11" s="372"/>
      <c r="UUJ11" s="372"/>
      <c r="UUK11" s="372"/>
      <c r="UUL11" s="372"/>
      <c r="UUM11" s="372"/>
      <c r="UUN11" s="372"/>
      <c r="UUO11" s="372"/>
      <c r="UUP11" s="372"/>
      <c r="UUQ11" s="372"/>
      <c r="UUR11" s="372"/>
      <c r="UUS11" s="372"/>
      <c r="UUT11" s="372"/>
      <c r="UUU11" s="372"/>
      <c r="UUV11" s="372"/>
      <c r="UUW11" s="372"/>
      <c r="UUX11" s="372"/>
      <c r="UUY11" s="372"/>
      <c r="UUZ11" s="372"/>
      <c r="UVA11" s="372"/>
      <c r="UVB11" s="372"/>
      <c r="UVC11" s="372"/>
      <c r="UVD11" s="372"/>
      <c r="UVE11" s="372"/>
      <c r="UVF11" s="372"/>
      <c r="UVG11" s="372"/>
      <c r="UVH11" s="372"/>
      <c r="UVI11" s="372"/>
      <c r="UVJ11" s="372"/>
      <c r="UVK11" s="372"/>
      <c r="UVL11" s="372"/>
      <c r="UVM11" s="372"/>
      <c r="UVN11" s="372"/>
      <c r="UVO11" s="372"/>
      <c r="UVP11" s="372"/>
      <c r="UVQ11" s="372"/>
      <c r="UVR11" s="372"/>
      <c r="UVS11" s="372"/>
      <c r="UVT11" s="372"/>
      <c r="UVU11" s="372"/>
      <c r="UVV11" s="372"/>
      <c r="UVW11" s="372"/>
      <c r="UVX11" s="372"/>
      <c r="UVY11" s="372"/>
      <c r="UVZ11" s="372"/>
      <c r="UWA11" s="372"/>
      <c r="UWB11" s="372"/>
      <c r="UWC11" s="372"/>
      <c r="UWD11" s="372"/>
      <c r="UWE11" s="372"/>
      <c r="UWF11" s="372"/>
      <c r="UWG11" s="372"/>
      <c r="UWH11" s="372"/>
      <c r="UWI11" s="372"/>
      <c r="UWJ11" s="372"/>
      <c r="UWK11" s="372"/>
      <c r="UWL11" s="372"/>
      <c r="UWM11" s="372"/>
      <c r="UWN11" s="372"/>
      <c r="UWO11" s="372"/>
      <c r="UWP11" s="372"/>
      <c r="UWQ11" s="372"/>
      <c r="UWR11" s="372"/>
      <c r="UWS11" s="372"/>
      <c r="UWT11" s="372"/>
      <c r="UWU11" s="372"/>
      <c r="UWV11" s="372"/>
      <c r="UWW11" s="372"/>
      <c r="UWX11" s="372"/>
      <c r="UWY11" s="372"/>
      <c r="UWZ11" s="372"/>
      <c r="UXA11" s="372"/>
      <c r="UXB11" s="372"/>
      <c r="UXC11" s="372"/>
      <c r="UXD11" s="372"/>
      <c r="UXE11" s="372"/>
      <c r="UXF11" s="372"/>
      <c r="UXG11" s="372"/>
      <c r="UXH11" s="372"/>
      <c r="UXI11" s="372"/>
      <c r="UXJ11" s="372"/>
      <c r="UXK11" s="372"/>
      <c r="UXL11" s="372"/>
      <c r="UXM11" s="372"/>
      <c r="UXN11" s="372"/>
      <c r="UXO11" s="372"/>
      <c r="UXP11" s="372"/>
      <c r="UXQ11" s="372"/>
      <c r="UXR11" s="372"/>
      <c r="UXS11" s="372"/>
      <c r="UXT11" s="372"/>
      <c r="UXU11" s="372"/>
      <c r="UXV11" s="372"/>
      <c r="UXW11" s="372"/>
      <c r="UXX11" s="372"/>
      <c r="UXY11" s="372"/>
      <c r="UXZ11" s="372"/>
      <c r="UYA11" s="372"/>
      <c r="UYB11" s="372"/>
      <c r="UYC11" s="372"/>
      <c r="UYD11" s="372"/>
      <c r="UYE11" s="372"/>
      <c r="UYF11" s="372"/>
      <c r="UYG11" s="372"/>
      <c r="UYH11" s="372"/>
      <c r="UYI11" s="372"/>
      <c r="UYJ11" s="372"/>
      <c r="UYK11" s="372"/>
      <c r="UYL11" s="372"/>
      <c r="UYM11" s="372"/>
      <c r="UYN11" s="372"/>
      <c r="UYO11" s="372"/>
      <c r="UYP11" s="372"/>
      <c r="UYQ11" s="372"/>
      <c r="UYR11" s="372"/>
      <c r="UYS11" s="372"/>
      <c r="UYT11" s="372"/>
      <c r="UYU11" s="372"/>
      <c r="UYV11" s="372"/>
      <c r="UYW11" s="372"/>
      <c r="UYX11" s="372"/>
      <c r="UYY11" s="372"/>
      <c r="UYZ11" s="372"/>
      <c r="UZA11" s="372"/>
      <c r="UZB11" s="372"/>
      <c r="UZC11" s="372"/>
      <c r="UZD11" s="372"/>
      <c r="UZE11" s="372"/>
      <c r="UZF11" s="372"/>
      <c r="UZG11" s="372"/>
      <c r="UZH11" s="372"/>
      <c r="UZI11" s="372"/>
      <c r="UZJ11" s="372"/>
      <c r="UZK11" s="372"/>
      <c r="UZL11" s="372"/>
      <c r="UZM11" s="372"/>
      <c r="UZN11" s="372"/>
      <c r="UZO11" s="372"/>
      <c r="UZP11" s="372"/>
      <c r="UZQ11" s="372"/>
      <c r="UZR11" s="372"/>
      <c r="UZS11" s="372"/>
      <c r="UZT11" s="372"/>
      <c r="UZU11" s="372"/>
      <c r="UZV11" s="372"/>
      <c r="UZW11" s="372"/>
      <c r="UZX11" s="372"/>
      <c r="UZY11" s="372"/>
      <c r="UZZ11" s="372"/>
      <c r="VAA11" s="372"/>
      <c r="VAB11" s="372"/>
      <c r="VAC11" s="372"/>
      <c r="VAD11" s="372"/>
      <c r="VAE11" s="372"/>
      <c r="VAF11" s="372"/>
      <c r="VAG11" s="372"/>
      <c r="VAH11" s="372"/>
      <c r="VAI11" s="372"/>
      <c r="VAJ11" s="372"/>
      <c r="VAK11" s="372"/>
      <c r="VAL11" s="372"/>
      <c r="VAM11" s="372"/>
      <c r="VAN11" s="372"/>
      <c r="VAO11" s="372"/>
      <c r="VAP11" s="372"/>
      <c r="VAQ11" s="372"/>
      <c r="VAR11" s="372"/>
      <c r="VAS11" s="372"/>
      <c r="VAT11" s="372"/>
      <c r="VAU11" s="372"/>
      <c r="VAV11" s="372"/>
      <c r="VAW11" s="372"/>
      <c r="VAX11" s="372"/>
      <c r="VAY11" s="372"/>
      <c r="VAZ11" s="372"/>
      <c r="VBA11" s="372"/>
      <c r="VBB11" s="372"/>
      <c r="VBC11" s="372"/>
      <c r="VBD11" s="372"/>
      <c r="VBE11" s="372"/>
      <c r="VBF11" s="372"/>
      <c r="VBG11" s="372"/>
      <c r="VBH11" s="372"/>
      <c r="VBI11" s="372"/>
      <c r="VBJ11" s="372"/>
      <c r="VBK11" s="372"/>
      <c r="VBL11" s="372"/>
      <c r="VBM11" s="372"/>
      <c r="VBN11" s="372"/>
      <c r="VBO11" s="372"/>
      <c r="VBP11" s="372"/>
      <c r="VBQ11" s="372"/>
      <c r="VBR11" s="372"/>
      <c r="VBS11" s="372"/>
      <c r="VBT11" s="372"/>
      <c r="VBU11" s="372"/>
      <c r="VBV11" s="372"/>
      <c r="VBW11" s="372"/>
      <c r="VBX11" s="372"/>
      <c r="VBY11" s="372"/>
      <c r="VBZ11" s="372"/>
      <c r="VCA11" s="372"/>
      <c r="VCB11" s="372"/>
      <c r="VCC11" s="372"/>
      <c r="VCD11" s="372"/>
      <c r="VCE11" s="372"/>
      <c r="VCF11" s="372"/>
      <c r="VCG11" s="372"/>
      <c r="VCH11" s="372"/>
      <c r="VCI11" s="372"/>
      <c r="VCJ11" s="372"/>
      <c r="VCK11" s="372"/>
      <c r="VCL11" s="372"/>
      <c r="VCM11" s="372"/>
      <c r="VCN11" s="372"/>
      <c r="VCO11" s="372"/>
      <c r="VCP11" s="372"/>
      <c r="VCQ11" s="372"/>
      <c r="VCR11" s="372"/>
      <c r="VCS11" s="372"/>
      <c r="VCT11" s="372"/>
      <c r="VCU11" s="372"/>
      <c r="VCV11" s="372"/>
      <c r="VCW11" s="372"/>
      <c r="VCX11" s="372"/>
      <c r="VCY11" s="372"/>
      <c r="VCZ11" s="372"/>
      <c r="VDA11" s="372"/>
      <c r="VDB11" s="372"/>
      <c r="VDC11" s="372"/>
      <c r="VDD11" s="372"/>
      <c r="VDE11" s="372"/>
      <c r="VDF11" s="372"/>
      <c r="VDG11" s="372"/>
      <c r="VDH11" s="372"/>
      <c r="VDI11" s="372"/>
      <c r="VDJ11" s="372"/>
      <c r="VDK11" s="372"/>
      <c r="VDL11" s="372"/>
      <c r="VDM11" s="372"/>
      <c r="VDN11" s="372"/>
      <c r="VDO11" s="372"/>
      <c r="VDP11" s="372"/>
      <c r="VDQ11" s="372"/>
      <c r="VDR11" s="372"/>
      <c r="VDS11" s="372"/>
      <c r="VDT11" s="372"/>
      <c r="VDU11" s="372"/>
      <c r="VDV11" s="372"/>
      <c r="VDW11" s="372"/>
      <c r="VDX11" s="372"/>
      <c r="VDY11" s="372"/>
      <c r="VDZ11" s="372"/>
      <c r="VEA11" s="372"/>
      <c r="VEB11" s="372"/>
      <c r="VEC11" s="372"/>
      <c r="VED11" s="372"/>
      <c r="VEE11" s="372"/>
      <c r="VEF11" s="372"/>
      <c r="VEG11" s="372"/>
      <c r="VEH11" s="372"/>
      <c r="VEI11" s="372"/>
      <c r="VEJ11" s="372"/>
      <c r="VEK11" s="372"/>
      <c r="VEL11" s="372"/>
      <c r="VEM11" s="372"/>
      <c r="VEN11" s="372"/>
      <c r="VEO11" s="372"/>
      <c r="VEP11" s="372"/>
      <c r="VEQ11" s="372"/>
      <c r="VER11" s="372"/>
      <c r="VES11" s="372"/>
      <c r="VET11" s="372"/>
      <c r="VEU11" s="372"/>
      <c r="VEV11" s="372"/>
      <c r="VEW11" s="372"/>
      <c r="VEX11" s="372"/>
      <c r="VEY11" s="372"/>
      <c r="VEZ11" s="372"/>
      <c r="VFA11" s="372"/>
      <c r="VFB11" s="372"/>
      <c r="VFC11" s="372"/>
      <c r="VFD11" s="372"/>
      <c r="VFE11" s="372"/>
      <c r="VFF11" s="372"/>
      <c r="VFG11" s="372"/>
      <c r="VFH11" s="372"/>
      <c r="VFI11" s="372"/>
      <c r="VFJ11" s="372"/>
      <c r="VFK11" s="372"/>
      <c r="VFL11" s="372"/>
      <c r="VFM11" s="372"/>
      <c r="VFN11" s="372"/>
      <c r="VFO11" s="372"/>
      <c r="VFP11" s="372"/>
      <c r="VFQ11" s="372"/>
      <c r="VFR11" s="372"/>
      <c r="VFS11" s="372"/>
      <c r="VFT11" s="372"/>
      <c r="VFU11" s="372"/>
      <c r="VFV11" s="372"/>
      <c r="VFW11" s="372"/>
      <c r="VFX11" s="372"/>
      <c r="VFY11" s="372"/>
      <c r="VFZ11" s="372"/>
      <c r="VGA11" s="372"/>
      <c r="VGB11" s="372"/>
      <c r="VGC11" s="372"/>
      <c r="VGD11" s="372"/>
      <c r="VGE11" s="372"/>
      <c r="VGF11" s="372"/>
      <c r="VGG11" s="372"/>
      <c r="VGH11" s="372"/>
      <c r="VGI11" s="372"/>
      <c r="VGJ11" s="372"/>
      <c r="VGK11" s="372"/>
      <c r="VGL11" s="372"/>
      <c r="VGM11" s="372"/>
      <c r="VGN11" s="372"/>
      <c r="VGO11" s="372"/>
      <c r="VGP11" s="372"/>
      <c r="VGQ11" s="372"/>
      <c r="VGR11" s="372"/>
      <c r="VGS11" s="372"/>
      <c r="VGT11" s="372"/>
      <c r="VGU11" s="372"/>
      <c r="VGV11" s="372"/>
      <c r="VGW11" s="372"/>
      <c r="VGX11" s="372"/>
      <c r="VGY11" s="372"/>
      <c r="VGZ11" s="372"/>
      <c r="VHA11" s="372"/>
      <c r="VHB11" s="372"/>
      <c r="VHC11" s="372"/>
      <c r="VHD11" s="372"/>
      <c r="VHE11" s="372"/>
      <c r="VHF11" s="372"/>
      <c r="VHG11" s="372"/>
      <c r="VHH11" s="372"/>
      <c r="VHI11" s="372"/>
      <c r="VHJ11" s="372"/>
      <c r="VHK11" s="372"/>
      <c r="VHL11" s="372"/>
      <c r="VHM11" s="372"/>
      <c r="VHN11" s="372"/>
      <c r="VHO11" s="372"/>
      <c r="VHP11" s="372"/>
      <c r="VHQ11" s="372"/>
      <c r="VHR11" s="372"/>
      <c r="VHS11" s="372"/>
      <c r="VHT11" s="372"/>
      <c r="VHU11" s="372"/>
      <c r="VHV11" s="372"/>
      <c r="VHW11" s="372"/>
      <c r="VHX11" s="372"/>
      <c r="VHY11" s="372"/>
      <c r="VHZ11" s="372"/>
      <c r="VIA11" s="372"/>
      <c r="VIB11" s="372"/>
      <c r="VIC11" s="372"/>
      <c r="VID11" s="372"/>
      <c r="VIE11" s="372"/>
      <c r="VIF11" s="372"/>
      <c r="VIG11" s="372"/>
      <c r="VIH11" s="372"/>
      <c r="VII11" s="372"/>
      <c r="VIJ11" s="372"/>
      <c r="VIK11" s="372"/>
      <c r="VIL11" s="372"/>
      <c r="VIM11" s="372"/>
      <c r="VIN11" s="372"/>
      <c r="VIO11" s="372"/>
      <c r="VIP11" s="372"/>
      <c r="VIQ11" s="372"/>
      <c r="VIR11" s="372"/>
      <c r="VIS11" s="372"/>
      <c r="VIT11" s="372"/>
      <c r="VIU11" s="372"/>
      <c r="VIV11" s="372"/>
      <c r="VIW11" s="372"/>
      <c r="VIX11" s="372"/>
      <c r="VIY11" s="372"/>
      <c r="VIZ11" s="372"/>
      <c r="VJA11" s="372"/>
      <c r="VJB11" s="372"/>
      <c r="VJC11" s="372"/>
      <c r="VJD11" s="372"/>
      <c r="VJE11" s="372"/>
      <c r="VJF11" s="372"/>
      <c r="VJG11" s="372"/>
      <c r="VJH11" s="372"/>
      <c r="VJI11" s="372"/>
      <c r="VJJ11" s="372"/>
      <c r="VJK11" s="372"/>
      <c r="VJL11" s="372"/>
      <c r="VJM11" s="372"/>
      <c r="VJN11" s="372"/>
      <c r="VJO11" s="372"/>
      <c r="VJP11" s="372"/>
      <c r="VJQ11" s="372"/>
      <c r="VJR11" s="372"/>
      <c r="VJS11" s="372"/>
      <c r="VJT11" s="372"/>
      <c r="VJU11" s="372"/>
      <c r="VJV11" s="372"/>
      <c r="VJW11" s="372"/>
      <c r="VJX11" s="372"/>
      <c r="VJY11" s="372"/>
      <c r="VJZ11" s="372"/>
      <c r="VKA11" s="372"/>
      <c r="VKB11" s="372"/>
      <c r="VKC11" s="372"/>
      <c r="VKD11" s="372"/>
      <c r="VKE11" s="372"/>
      <c r="VKF11" s="372"/>
      <c r="VKG11" s="372"/>
      <c r="VKH11" s="372"/>
      <c r="VKI11" s="372"/>
      <c r="VKJ11" s="372"/>
      <c r="VKK11" s="372"/>
      <c r="VKL11" s="372"/>
      <c r="VKM11" s="372"/>
      <c r="VKN11" s="372"/>
      <c r="VKO11" s="372"/>
      <c r="VKP11" s="372"/>
      <c r="VKQ11" s="372"/>
      <c r="VKR11" s="372"/>
      <c r="VKS11" s="372"/>
      <c r="VKT11" s="372"/>
      <c r="VKU11" s="372"/>
      <c r="VKV11" s="372"/>
      <c r="VKW11" s="372"/>
      <c r="VKX11" s="372"/>
      <c r="VKY11" s="372"/>
      <c r="VKZ11" s="372"/>
      <c r="VLA11" s="372"/>
      <c r="VLB11" s="372"/>
      <c r="VLC11" s="372"/>
      <c r="VLD11" s="372"/>
      <c r="VLE11" s="372"/>
      <c r="VLF11" s="372"/>
      <c r="VLG11" s="372"/>
      <c r="VLH11" s="372"/>
      <c r="VLI11" s="372"/>
      <c r="VLJ11" s="372"/>
      <c r="VLK11" s="372"/>
      <c r="VLL11" s="372"/>
      <c r="VLM11" s="372"/>
      <c r="VLN11" s="372"/>
      <c r="VLO11" s="372"/>
      <c r="VLP11" s="372"/>
      <c r="VLQ11" s="372"/>
      <c r="VLR11" s="372"/>
      <c r="VLS11" s="372"/>
      <c r="VLT11" s="372"/>
      <c r="VLU11" s="372"/>
      <c r="VLV11" s="372"/>
      <c r="VLW11" s="372"/>
      <c r="VLX11" s="372"/>
      <c r="VLY11" s="372"/>
      <c r="VLZ11" s="372"/>
      <c r="VMA11" s="372"/>
      <c r="VMB11" s="372"/>
      <c r="VMC11" s="372"/>
      <c r="VMD11" s="372"/>
      <c r="VME11" s="372"/>
      <c r="VMF11" s="372"/>
      <c r="VMG11" s="372"/>
      <c r="VMH11" s="372"/>
      <c r="VMI11" s="372"/>
      <c r="VMJ11" s="372"/>
      <c r="VMK11" s="372"/>
      <c r="VML11" s="372"/>
      <c r="VMM11" s="372"/>
      <c r="VMN11" s="372"/>
      <c r="VMO11" s="372"/>
      <c r="VMP11" s="372"/>
      <c r="VMQ11" s="372"/>
      <c r="VMR11" s="372"/>
      <c r="VMS11" s="372"/>
      <c r="VMT11" s="372"/>
      <c r="VMU11" s="372"/>
      <c r="VMV11" s="372"/>
      <c r="VMW11" s="372"/>
      <c r="VMX11" s="372"/>
      <c r="VMY11" s="372"/>
      <c r="VMZ11" s="372"/>
      <c r="VNA11" s="372"/>
      <c r="VNB11" s="372"/>
      <c r="VNC11" s="372"/>
      <c r="VND11" s="372"/>
      <c r="VNE11" s="372"/>
      <c r="VNF11" s="372"/>
      <c r="VNG11" s="372"/>
      <c r="VNH11" s="372"/>
      <c r="VNI11" s="372"/>
      <c r="VNJ11" s="372"/>
      <c r="VNK11" s="372"/>
      <c r="VNL11" s="372"/>
      <c r="VNM11" s="372"/>
      <c r="VNN11" s="372"/>
      <c r="VNO11" s="372"/>
      <c r="VNP11" s="372"/>
      <c r="VNQ11" s="372"/>
      <c r="VNR11" s="372"/>
      <c r="VNS11" s="372"/>
      <c r="VNT11" s="372"/>
      <c r="VNU11" s="372"/>
      <c r="VNV11" s="372"/>
      <c r="VNW11" s="372"/>
      <c r="VNX11" s="372"/>
      <c r="VNY11" s="372"/>
      <c r="VNZ11" s="372"/>
      <c r="VOA11" s="372"/>
      <c r="VOB11" s="372"/>
      <c r="VOC11" s="372"/>
      <c r="VOD11" s="372"/>
      <c r="VOE11" s="372"/>
      <c r="VOF11" s="372"/>
      <c r="VOG11" s="372"/>
      <c r="VOH11" s="372"/>
      <c r="VOI11" s="372"/>
      <c r="VOJ11" s="372"/>
      <c r="VOK11" s="372"/>
      <c r="VOL11" s="372"/>
      <c r="VOM11" s="372"/>
      <c r="VON11" s="372"/>
      <c r="VOO11" s="372"/>
      <c r="VOP11" s="372"/>
      <c r="VOQ11" s="372"/>
      <c r="VOR11" s="372"/>
      <c r="VOS11" s="372"/>
      <c r="VOT11" s="372"/>
      <c r="VOU11" s="372"/>
      <c r="VOV11" s="372"/>
      <c r="VOW11" s="372"/>
      <c r="VOX11" s="372"/>
      <c r="VOY11" s="372"/>
      <c r="VOZ11" s="372"/>
      <c r="VPA11" s="372"/>
      <c r="VPB11" s="372"/>
      <c r="VPC11" s="372"/>
      <c r="VPD11" s="372"/>
      <c r="VPE11" s="372"/>
      <c r="VPF11" s="372"/>
      <c r="VPG11" s="372"/>
      <c r="VPH11" s="372"/>
      <c r="VPI11" s="372"/>
      <c r="VPJ11" s="372"/>
      <c r="VPK11" s="372"/>
      <c r="VPL11" s="372"/>
      <c r="VPM11" s="372"/>
      <c r="VPN11" s="372"/>
      <c r="VPO11" s="372"/>
      <c r="VPP11" s="372"/>
      <c r="VPQ11" s="372"/>
      <c r="VPR11" s="372"/>
      <c r="VPS11" s="372"/>
      <c r="VPT11" s="372"/>
      <c r="VPU11" s="372"/>
      <c r="VPV11" s="372"/>
      <c r="VPW11" s="372"/>
      <c r="VPX11" s="372"/>
      <c r="VPY11" s="372"/>
      <c r="VPZ11" s="372"/>
      <c r="VQA11" s="372"/>
      <c r="VQB11" s="372"/>
      <c r="VQC11" s="372"/>
      <c r="VQD11" s="372"/>
      <c r="VQE11" s="372"/>
      <c r="VQF11" s="372"/>
      <c r="VQG11" s="372"/>
      <c r="VQH11" s="372"/>
      <c r="VQI11" s="372"/>
      <c r="VQJ11" s="372"/>
      <c r="VQK11" s="372"/>
      <c r="VQL11" s="372"/>
      <c r="VQM11" s="372"/>
      <c r="VQN11" s="372"/>
      <c r="VQO11" s="372"/>
      <c r="VQP11" s="372"/>
      <c r="VQQ11" s="372"/>
      <c r="VQR11" s="372"/>
      <c r="VQS11" s="372"/>
      <c r="VQT11" s="372"/>
      <c r="VQU11" s="372"/>
      <c r="VQV11" s="372"/>
      <c r="VQW11" s="372"/>
      <c r="VQX11" s="372"/>
      <c r="VQY11" s="372"/>
      <c r="VQZ11" s="372"/>
      <c r="VRA11" s="372"/>
      <c r="VRB11" s="372"/>
      <c r="VRC11" s="372"/>
      <c r="VRD11" s="372"/>
      <c r="VRE11" s="372"/>
      <c r="VRF11" s="372"/>
      <c r="VRG11" s="372"/>
      <c r="VRH11" s="372"/>
      <c r="VRI11" s="372"/>
      <c r="VRJ11" s="372"/>
      <c r="VRK11" s="372"/>
      <c r="VRL11" s="372"/>
      <c r="VRM11" s="372"/>
      <c r="VRN11" s="372"/>
      <c r="VRO11" s="372"/>
      <c r="VRP11" s="372"/>
      <c r="VRQ11" s="372"/>
      <c r="VRR11" s="372"/>
      <c r="VRS11" s="372"/>
      <c r="VRT11" s="372"/>
      <c r="VRU11" s="372"/>
      <c r="VRV11" s="372"/>
      <c r="VRW11" s="372"/>
      <c r="VRX11" s="372"/>
      <c r="VRY11" s="372"/>
      <c r="VRZ11" s="372"/>
      <c r="VSA11" s="372"/>
      <c r="VSB11" s="372"/>
      <c r="VSC11" s="372"/>
      <c r="VSD11" s="372"/>
      <c r="VSE11" s="372"/>
      <c r="VSF11" s="372"/>
      <c r="VSG11" s="372"/>
      <c r="VSH11" s="372"/>
      <c r="VSI11" s="372"/>
      <c r="VSJ11" s="372"/>
      <c r="VSK11" s="372"/>
      <c r="VSL11" s="372"/>
      <c r="VSM11" s="372"/>
      <c r="VSN11" s="372"/>
      <c r="VSO11" s="372"/>
      <c r="VSP11" s="372"/>
      <c r="VSQ11" s="372"/>
      <c r="VSR11" s="372"/>
      <c r="VSS11" s="372"/>
      <c r="VST11" s="372"/>
      <c r="VSU11" s="372"/>
      <c r="VSV11" s="372"/>
      <c r="VSW11" s="372"/>
      <c r="VSX11" s="372"/>
      <c r="VSY11" s="372"/>
      <c r="VSZ11" s="372"/>
      <c r="VTA11" s="372"/>
      <c r="VTB11" s="372"/>
      <c r="VTC11" s="372"/>
      <c r="VTD11" s="372"/>
      <c r="VTE11" s="372"/>
      <c r="VTF11" s="372"/>
      <c r="VTG11" s="372"/>
      <c r="VTH11" s="372"/>
      <c r="VTI11" s="372"/>
      <c r="VTJ11" s="372"/>
      <c r="VTK11" s="372"/>
      <c r="VTL11" s="372"/>
      <c r="VTM11" s="372"/>
      <c r="VTN11" s="372"/>
      <c r="VTO11" s="372"/>
      <c r="VTP11" s="372"/>
      <c r="VTQ11" s="372"/>
      <c r="VTR11" s="372"/>
      <c r="VTS11" s="372"/>
      <c r="VTT11" s="372"/>
      <c r="VTU11" s="372"/>
      <c r="VTV11" s="372"/>
      <c r="VTW11" s="372"/>
      <c r="VTX11" s="372"/>
      <c r="VTY11" s="372"/>
      <c r="VTZ11" s="372"/>
      <c r="VUA11" s="372"/>
      <c r="VUB11" s="372"/>
      <c r="VUC11" s="372"/>
      <c r="VUD11" s="372"/>
      <c r="VUE11" s="372"/>
      <c r="VUF11" s="372"/>
      <c r="VUG11" s="372"/>
      <c r="VUH11" s="372"/>
      <c r="VUI11" s="372"/>
      <c r="VUJ11" s="372"/>
      <c r="VUK11" s="372"/>
      <c r="VUL11" s="372"/>
      <c r="VUM11" s="372"/>
      <c r="VUN11" s="372"/>
      <c r="VUO11" s="372"/>
      <c r="VUP11" s="372"/>
      <c r="VUQ11" s="372"/>
      <c r="VUR11" s="372"/>
      <c r="VUS11" s="372"/>
      <c r="VUT11" s="372"/>
      <c r="VUU11" s="372"/>
      <c r="VUV11" s="372"/>
      <c r="VUW11" s="372"/>
      <c r="VUX11" s="372"/>
      <c r="VUY11" s="372"/>
      <c r="VUZ11" s="372"/>
      <c r="VVA11" s="372"/>
      <c r="VVB11" s="372"/>
      <c r="VVC11" s="372"/>
      <c r="VVD11" s="372"/>
      <c r="VVE11" s="372"/>
      <c r="VVF11" s="372"/>
      <c r="VVG11" s="372"/>
      <c r="VVH11" s="372"/>
      <c r="VVI11" s="372"/>
      <c r="VVJ11" s="372"/>
      <c r="VVK11" s="372"/>
      <c r="VVL11" s="372"/>
      <c r="VVM11" s="372"/>
      <c r="VVN11" s="372"/>
      <c r="VVO11" s="372"/>
      <c r="VVP11" s="372"/>
      <c r="VVQ11" s="372"/>
      <c r="VVR11" s="372"/>
      <c r="VVS11" s="372"/>
      <c r="VVT11" s="372"/>
      <c r="VVU11" s="372"/>
      <c r="VVV11" s="372"/>
      <c r="VVW11" s="372"/>
      <c r="VVX11" s="372"/>
      <c r="VVY11" s="372"/>
      <c r="VVZ11" s="372"/>
      <c r="VWA11" s="372"/>
      <c r="VWB11" s="372"/>
      <c r="VWC11" s="372"/>
      <c r="VWD11" s="372"/>
      <c r="VWE11" s="372"/>
      <c r="VWF11" s="372"/>
      <c r="VWG11" s="372"/>
      <c r="VWH11" s="372"/>
      <c r="VWI11" s="372"/>
      <c r="VWJ11" s="372"/>
      <c r="VWK11" s="372"/>
      <c r="VWL11" s="372"/>
      <c r="VWM11" s="372"/>
      <c r="VWN11" s="372"/>
      <c r="VWO11" s="372"/>
      <c r="VWP11" s="372"/>
      <c r="VWQ11" s="372"/>
      <c r="VWR11" s="372"/>
      <c r="VWS11" s="372"/>
      <c r="VWT11" s="372"/>
      <c r="VWU11" s="372"/>
      <c r="VWV11" s="372"/>
      <c r="VWW11" s="372"/>
      <c r="VWX11" s="372"/>
      <c r="VWY11" s="372"/>
      <c r="VWZ11" s="372"/>
      <c r="VXA11" s="372"/>
      <c r="VXB11" s="372"/>
      <c r="VXC11" s="372"/>
      <c r="VXD11" s="372"/>
      <c r="VXE11" s="372"/>
      <c r="VXF11" s="372"/>
      <c r="VXG11" s="372"/>
      <c r="VXH11" s="372"/>
      <c r="VXI11" s="372"/>
      <c r="VXJ11" s="372"/>
      <c r="VXK11" s="372"/>
      <c r="VXL11" s="372"/>
      <c r="VXM11" s="372"/>
      <c r="VXN11" s="372"/>
      <c r="VXO11" s="372"/>
      <c r="VXP11" s="372"/>
      <c r="VXQ11" s="372"/>
      <c r="VXR11" s="372"/>
      <c r="VXS11" s="372"/>
      <c r="VXT11" s="372"/>
      <c r="VXU11" s="372"/>
      <c r="VXV11" s="372"/>
      <c r="VXW11" s="372"/>
      <c r="VXX11" s="372"/>
      <c r="VXY11" s="372"/>
      <c r="VXZ11" s="372"/>
      <c r="VYA11" s="372"/>
      <c r="VYB11" s="372"/>
      <c r="VYC11" s="372"/>
      <c r="VYD11" s="372"/>
      <c r="VYE11" s="372"/>
      <c r="VYF11" s="372"/>
      <c r="VYG11" s="372"/>
      <c r="VYH11" s="372"/>
      <c r="VYI11" s="372"/>
      <c r="VYJ11" s="372"/>
      <c r="VYK11" s="372"/>
      <c r="VYL11" s="372"/>
      <c r="VYM11" s="372"/>
      <c r="VYN11" s="372"/>
      <c r="VYO11" s="372"/>
      <c r="VYP11" s="372"/>
      <c r="VYQ11" s="372"/>
      <c r="VYR11" s="372"/>
      <c r="VYS11" s="372"/>
      <c r="VYT11" s="372"/>
      <c r="VYU11" s="372"/>
      <c r="VYV11" s="372"/>
      <c r="VYW11" s="372"/>
      <c r="VYX11" s="372"/>
      <c r="VYY11" s="372"/>
      <c r="VYZ11" s="372"/>
      <c r="VZA11" s="372"/>
      <c r="VZB11" s="372"/>
      <c r="VZC11" s="372"/>
      <c r="VZD11" s="372"/>
      <c r="VZE11" s="372"/>
      <c r="VZF11" s="372"/>
      <c r="VZG11" s="372"/>
      <c r="VZH11" s="372"/>
      <c r="VZI11" s="372"/>
      <c r="VZJ11" s="372"/>
      <c r="VZK11" s="372"/>
      <c r="VZL11" s="372"/>
      <c r="VZM11" s="372"/>
      <c r="VZN11" s="372"/>
      <c r="VZO11" s="372"/>
      <c r="VZP11" s="372"/>
      <c r="VZQ11" s="372"/>
      <c r="VZR11" s="372"/>
      <c r="VZS11" s="372"/>
      <c r="VZT11" s="372"/>
      <c r="VZU11" s="372"/>
      <c r="VZV11" s="372"/>
      <c r="VZW11" s="372"/>
      <c r="VZX11" s="372"/>
      <c r="VZY11" s="372"/>
      <c r="VZZ11" s="372"/>
      <c r="WAA11" s="372"/>
      <c r="WAB11" s="372"/>
      <c r="WAC11" s="372"/>
      <c r="WAD11" s="372"/>
      <c r="WAE11" s="372"/>
      <c r="WAF11" s="372"/>
      <c r="WAG11" s="372"/>
      <c r="WAH11" s="372"/>
      <c r="WAI11" s="372"/>
      <c r="WAJ11" s="372"/>
      <c r="WAK11" s="372"/>
      <c r="WAL11" s="372"/>
      <c r="WAM11" s="372"/>
      <c r="WAN11" s="372"/>
      <c r="WAO11" s="372"/>
      <c r="WAP11" s="372"/>
      <c r="WAQ11" s="372"/>
      <c r="WAR11" s="372"/>
      <c r="WAS11" s="372"/>
      <c r="WAT11" s="372"/>
      <c r="WAU11" s="372"/>
      <c r="WAV11" s="372"/>
      <c r="WAW11" s="372"/>
      <c r="WAX11" s="372"/>
      <c r="WAY11" s="372"/>
      <c r="WAZ11" s="372"/>
      <c r="WBA11" s="372"/>
      <c r="WBB11" s="372"/>
      <c r="WBC11" s="372"/>
      <c r="WBD11" s="372"/>
      <c r="WBE11" s="372"/>
      <c r="WBF11" s="372"/>
      <c r="WBG11" s="372"/>
      <c r="WBH11" s="372"/>
      <c r="WBI11" s="372"/>
      <c r="WBJ11" s="372"/>
      <c r="WBK11" s="372"/>
      <c r="WBL11" s="372"/>
      <c r="WBM11" s="372"/>
      <c r="WBN11" s="372"/>
      <c r="WBO11" s="372"/>
      <c r="WBP11" s="372"/>
      <c r="WBQ11" s="372"/>
      <c r="WBR11" s="372"/>
      <c r="WBS11" s="372"/>
      <c r="WBT11" s="372"/>
      <c r="WBU11" s="372"/>
      <c r="WBV11" s="372"/>
      <c r="WBW11" s="372"/>
      <c r="WBX11" s="372"/>
      <c r="WBY11" s="372"/>
      <c r="WBZ11" s="372"/>
      <c r="WCA11" s="372"/>
      <c r="WCB11" s="372"/>
      <c r="WCC11" s="372"/>
      <c r="WCD11" s="372"/>
      <c r="WCE11" s="372"/>
      <c r="WCF11" s="372"/>
      <c r="WCG11" s="372"/>
      <c r="WCH11" s="372"/>
      <c r="WCI11" s="372"/>
      <c r="WCJ11" s="372"/>
      <c r="WCK11" s="372"/>
      <c r="WCL11" s="372"/>
      <c r="WCM11" s="372"/>
      <c r="WCN11" s="372"/>
      <c r="WCO11" s="372"/>
      <c r="WCP11" s="372"/>
      <c r="WCQ11" s="372"/>
      <c r="WCR11" s="372"/>
      <c r="WCS11" s="372"/>
      <c r="WCT11" s="372"/>
      <c r="WCU11" s="372"/>
      <c r="WCV11" s="372"/>
      <c r="WCW11" s="372"/>
      <c r="WCX11" s="372"/>
      <c r="WCY11" s="372"/>
      <c r="WCZ11" s="372"/>
      <c r="WDA11" s="372"/>
      <c r="WDB11" s="372"/>
      <c r="WDC11" s="372"/>
      <c r="WDD11" s="372"/>
      <c r="WDE11" s="372"/>
      <c r="WDF11" s="372"/>
      <c r="WDG11" s="372"/>
      <c r="WDH11" s="372"/>
      <c r="WDI11" s="372"/>
      <c r="WDJ11" s="372"/>
      <c r="WDK11" s="372"/>
      <c r="WDL11" s="372"/>
      <c r="WDM11" s="372"/>
      <c r="WDN11" s="372"/>
      <c r="WDO11" s="372"/>
      <c r="WDP11" s="372"/>
      <c r="WDQ11" s="372"/>
      <c r="WDR11" s="372"/>
      <c r="WDS11" s="372"/>
      <c r="WDT11" s="372"/>
      <c r="WDU11" s="372"/>
      <c r="WDV11" s="372"/>
      <c r="WDW11" s="372"/>
      <c r="WDX11" s="372"/>
      <c r="WDY11" s="372"/>
      <c r="WDZ11" s="372"/>
      <c r="WEA11" s="372"/>
      <c r="WEB11" s="372"/>
      <c r="WEC11" s="372"/>
      <c r="WED11" s="372"/>
      <c r="WEE11" s="372"/>
      <c r="WEF11" s="372"/>
      <c r="WEG11" s="372"/>
      <c r="WEH11" s="372"/>
      <c r="WEI11" s="372"/>
      <c r="WEJ11" s="372"/>
      <c r="WEK11" s="372"/>
      <c r="WEL11" s="372"/>
      <c r="WEM11" s="372"/>
      <c r="WEN11" s="372"/>
      <c r="WEO11" s="372"/>
      <c r="WEP11" s="372"/>
      <c r="WEQ11" s="372"/>
      <c r="WER11" s="372"/>
      <c r="WES11" s="372"/>
      <c r="WET11" s="372"/>
      <c r="WEU11" s="372"/>
      <c r="WEV11" s="372"/>
      <c r="WEW11" s="372"/>
      <c r="WEX11" s="372"/>
      <c r="WEY11" s="372"/>
      <c r="WEZ11" s="372"/>
      <c r="WFA11" s="372"/>
      <c r="WFB11" s="372"/>
      <c r="WFC11" s="372"/>
      <c r="WFD11" s="372"/>
      <c r="WFE11" s="372"/>
      <c r="WFF11" s="372"/>
      <c r="WFG11" s="372"/>
      <c r="WFH11" s="372"/>
      <c r="WFI11" s="372"/>
      <c r="WFJ11" s="372"/>
      <c r="WFK11" s="372"/>
      <c r="WFL11" s="372"/>
      <c r="WFM11" s="372"/>
      <c r="WFN11" s="372"/>
      <c r="WFO11" s="372"/>
      <c r="WFP11" s="372"/>
      <c r="WFQ11" s="372"/>
      <c r="WFR11" s="372"/>
      <c r="WFS11" s="372"/>
      <c r="WFT11" s="372"/>
      <c r="WFU11" s="372"/>
      <c r="WFV11" s="372"/>
      <c r="WFW11" s="372"/>
      <c r="WFX11" s="372"/>
      <c r="WFY11" s="372"/>
      <c r="WFZ11" s="372"/>
      <c r="WGA11" s="372"/>
      <c r="WGB11" s="372"/>
      <c r="WGC11" s="372"/>
      <c r="WGD11" s="372"/>
      <c r="WGE11" s="372"/>
      <c r="WGF11" s="372"/>
      <c r="WGG11" s="372"/>
      <c r="WGH11" s="372"/>
      <c r="WGI11" s="372"/>
      <c r="WGJ11" s="372"/>
      <c r="WGK11" s="372"/>
      <c r="WGL11" s="372"/>
      <c r="WGM11" s="372"/>
      <c r="WGN11" s="372"/>
      <c r="WGO11" s="372"/>
      <c r="WGP11" s="372"/>
      <c r="WGQ11" s="372"/>
      <c r="WGR11" s="372"/>
      <c r="WGS11" s="372"/>
      <c r="WGT11" s="372"/>
      <c r="WGU11" s="372"/>
      <c r="WGV11" s="372"/>
      <c r="WGW11" s="372"/>
      <c r="WGX11" s="372"/>
      <c r="WGY11" s="372"/>
      <c r="WGZ11" s="372"/>
      <c r="WHA11" s="372"/>
      <c r="WHB11" s="372"/>
      <c r="WHC11" s="372"/>
      <c r="WHD11" s="372"/>
      <c r="WHE11" s="372"/>
      <c r="WHF11" s="372"/>
      <c r="WHG11" s="372"/>
      <c r="WHH11" s="372"/>
      <c r="WHI11" s="372"/>
      <c r="WHJ11" s="372"/>
      <c r="WHK11" s="372"/>
      <c r="WHL11" s="372"/>
      <c r="WHM11" s="372"/>
      <c r="WHN11" s="372"/>
      <c r="WHO11" s="372"/>
      <c r="WHP11" s="372"/>
      <c r="WHQ11" s="372"/>
      <c r="WHR11" s="372"/>
      <c r="WHS11" s="372"/>
      <c r="WHT11" s="372"/>
      <c r="WHU11" s="372"/>
      <c r="WHV11" s="372"/>
      <c r="WHW11" s="372"/>
      <c r="WHX11" s="372"/>
      <c r="WHY11" s="372"/>
      <c r="WHZ11" s="372"/>
      <c r="WIA11" s="372"/>
      <c r="WIB11" s="372"/>
      <c r="WIC11" s="372"/>
      <c r="WID11" s="372"/>
      <c r="WIE11" s="372"/>
      <c r="WIF11" s="372"/>
      <c r="WIG11" s="372"/>
      <c r="WIH11" s="372"/>
      <c r="WII11" s="372"/>
      <c r="WIJ11" s="372"/>
      <c r="WIK11" s="372"/>
      <c r="WIL11" s="372"/>
      <c r="WIM11" s="372"/>
      <c r="WIN11" s="372"/>
      <c r="WIO11" s="372"/>
      <c r="WIP11" s="372"/>
      <c r="WIQ11" s="372"/>
      <c r="WIR11" s="372"/>
      <c r="WIS11" s="372"/>
      <c r="WIT11" s="372"/>
      <c r="WIU11" s="372"/>
      <c r="WIV11" s="372"/>
      <c r="WIW11" s="372"/>
      <c r="WIX11" s="372"/>
      <c r="WIY11" s="372"/>
      <c r="WIZ11" s="372"/>
      <c r="WJA11" s="372"/>
      <c r="WJB11" s="372"/>
      <c r="WJC11" s="372"/>
      <c r="WJD11" s="372"/>
      <c r="WJE11" s="372"/>
      <c r="WJF11" s="372"/>
      <c r="WJG11" s="372"/>
      <c r="WJH11" s="372"/>
      <c r="WJI11" s="372"/>
      <c r="WJJ11" s="372"/>
      <c r="WJK11" s="372"/>
      <c r="WJL11" s="372"/>
      <c r="WJM11" s="372"/>
      <c r="WJN11" s="372"/>
      <c r="WJO11" s="372"/>
      <c r="WJP11" s="372"/>
      <c r="WJQ11" s="372"/>
      <c r="WJR11" s="372"/>
      <c r="WJS11" s="372"/>
      <c r="WJT11" s="372"/>
      <c r="WJU11" s="372"/>
      <c r="WJV11" s="372"/>
      <c r="WJW11" s="372"/>
      <c r="WJX11" s="372"/>
      <c r="WJY11" s="372"/>
      <c r="WJZ11" s="372"/>
      <c r="WKA11" s="372"/>
      <c r="WKB11" s="372"/>
      <c r="WKC11" s="372"/>
      <c r="WKD11" s="372"/>
      <c r="WKE11" s="372"/>
      <c r="WKF11" s="372"/>
      <c r="WKG11" s="372"/>
      <c r="WKH11" s="372"/>
      <c r="WKI11" s="372"/>
      <c r="WKJ11" s="372"/>
      <c r="WKK11" s="372"/>
      <c r="WKL11" s="372"/>
      <c r="WKM11" s="372"/>
      <c r="WKN11" s="372"/>
      <c r="WKO11" s="372"/>
      <c r="WKP11" s="372"/>
      <c r="WKQ11" s="372"/>
      <c r="WKR11" s="372"/>
      <c r="WKS11" s="372"/>
      <c r="WKT11" s="372"/>
      <c r="WKU11" s="372"/>
      <c r="WKV11" s="372"/>
      <c r="WKW11" s="372"/>
      <c r="WKX11" s="372"/>
      <c r="WKY11" s="372"/>
      <c r="WKZ11" s="372"/>
      <c r="WLA11" s="372"/>
      <c r="WLB11" s="372"/>
      <c r="WLC11" s="372"/>
      <c r="WLD11" s="372"/>
      <c r="WLE11" s="372"/>
      <c r="WLF11" s="372"/>
      <c r="WLG11" s="372"/>
      <c r="WLH11" s="372"/>
      <c r="WLI11" s="372"/>
      <c r="WLJ11" s="372"/>
      <c r="WLK11" s="372"/>
      <c r="WLL11" s="372"/>
      <c r="WLM11" s="372"/>
      <c r="WLN11" s="372"/>
      <c r="WLO11" s="372"/>
      <c r="WLP11" s="372"/>
      <c r="WLQ11" s="372"/>
      <c r="WLR11" s="372"/>
      <c r="WLS11" s="372"/>
      <c r="WLT11" s="372"/>
      <c r="WLU11" s="372"/>
      <c r="WLV11" s="372"/>
      <c r="WLW11" s="372"/>
      <c r="WLX11" s="372"/>
      <c r="WLY11" s="372"/>
      <c r="WLZ11" s="372"/>
      <c r="WMA11" s="372"/>
      <c r="WMB11" s="372"/>
      <c r="WMC11" s="372"/>
      <c r="WMD11" s="372"/>
      <c r="WME11" s="372"/>
      <c r="WMF11" s="372"/>
      <c r="WMG11" s="372"/>
      <c r="WMH11" s="372"/>
      <c r="WMI11" s="372"/>
      <c r="WMJ11" s="372"/>
      <c r="WMK11" s="372"/>
      <c r="WML11" s="372"/>
      <c r="WMM11" s="372"/>
      <c r="WMN11" s="372"/>
      <c r="WMO11" s="372"/>
      <c r="WMP11" s="372"/>
      <c r="WMQ11" s="372"/>
      <c r="WMR11" s="372"/>
      <c r="WMS11" s="372"/>
      <c r="WMT11" s="372"/>
      <c r="WMU11" s="372"/>
      <c r="WMV11" s="372"/>
      <c r="WMW11" s="372"/>
      <c r="WMX11" s="372"/>
      <c r="WMY11" s="372"/>
      <c r="WMZ11" s="372"/>
      <c r="WNA11" s="372"/>
      <c r="WNB11" s="372"/>
      <c r="WNC11" s="372"/>
      <c r="WND11" s="372"/>
      <c r="WNE11" s="372"/>
      <c r="WNF11" s="372"/>
      <c r="WNG11" s="372"/>
      <c r="WNH11" s="372"/>
      <c r="WNI11" s="372"/>
      <c r="WNJ11" s="372"/>
      <c r="WNK11" s="372"/>
      <c r="WNL11" s="372"/>
      <c r="WNM11" s="372"/>
      <c r="WNN11" s="372"/>
      <c r="WNO11" s="372"/>
      <c r="WNP11" s="372"/>
      <c r="WNQ11" s="372"/>
      <c r="WNR11" s="372"/>
      <c r="WNS11" s="372"/>
      <c r="WNT11" s="372"/>
      <c r="WNU11" s="372"/>
      <c r="WNV11" s="372"/>
      <c r="WNW11" s="372"/>
      <c r="WNX11" s="372"/>
      <c r="WNY11" s="372"/>
      <c r="WNZ11" s="372"/>
      <c r="WOA11" s="372"/>
      <c r="WOB11" s="372"/>
      <c r="WOC11" s="372"/>
      <c r="WOD11" s="372"/>
      <c r="WOE11" s="372"/>
      <c r="WOF11" s="372"/>
      <c r="WOG11" s="372"/>
      <c r="WOH11" s="372"/>
      <c r="WOI11" s="372"/>
      <c r="WOJ11" s="372"/>
      <c r="WOK11" s="372"/>
      <c r="WOL11" s="372"/>
      <c r="WOM11" s="372"/>
      <c r="WON11" s="372"/>
      <c r="WOO11" s="372"/>
      <c r="WOP11" s="372"/>
      <c r="WOQ11" s="372"/>
      <c r="WOR11" s="372"/>
      <c r="WOS11" s="372"/>
      <c r="WOT11" s="372"/>
      <c r="WOU11" s="372"/>
      <c r="WOV11" s="372"/>
      <c r="WOW11" s="372"/>
      <c r="WOX11" s="372"/>
      <c r="WOY11" s="372"/>
      <c r="WOZ11" s="372"/>
      <c r="WPA11" s="372"/>
      <c r="WPB11" s="372"/>
      <c r="WPC11" s="372"/>
      <c r="WPD11" s="372"/>
      <c r="WPE11" s="372"/>
      <c r="WPF11" s="372"/>
      <c r="WPG11" s="372"/>
      <c r="WPH11" s="372"/>
      <c r="WPI11" s="372"/>
      <c r="WPJ11" s="372"/>
      <c r="WPK11" s="372"/>
      <c r="WPL11" s="372"/>
      <c r="WPM11" s="372"/>
      <c r="WPN11" s="372"/>
      <c r="WPO11" s="372"/>
      <c r="WPP11" s="372"/>
      <c r="WPQ11" s="372"/>
      <c r="WPR11" s="372"/>
      <c r="WPS11" s="372"/>
      <c r="WPT11" s="372"/>
      <c r="WPU11" s="372"/>
      <c r="WPV11" s="372"/>
      <c r="WPW11" s="372"/>
      <c r="WPX11" s="372"/>
      <c r="WPY11" s="372"/>
      <c r="WPZ11" s="372"/>
      <c r="WQA11" s="372"/>
      <c r="WQB11" s="372"/>
      <c r="WQC11" s="372"/>
      <c r="WQD11" s="372"/>
      <c r="WQE11" s="372"/>
      <c r="WQF11" s="372"/>
      <c r="WQG11" s="372"/>
      <c r="WQH11" s="372"/>
      <c r="WQI11" s="372"/>
      <c r="WQJ11" s="372"/>
      <c r="WQK11" s="372"/>
      <c r="WQL11" s="372"/>
      <c r="WQM11" s="372"/>
      <c r="WQN11" s="372"/>
      <c r="WQO11" s="372"/>
      <c r="WQP11" s="372"/>
      <c r="WQQ11" s="372"/>
      <c r="WQR11" s="372"/>
      <c r="WQS11" s="372"/>
      <c r="WQT11" s="372"/>
      <c r="WQU11" s="372"/>
      <c r="WQV11" s="372"/>
      <c r="WQW11" s="372"/>
      <c r="WQX11" s="372"/>
      <c r="WQY11" s="372"/>
      <c r="WQZ11" s="372"/>
      <c r="WRA11" s="372"/>
      <c r="WRB11" s="372"/>
      <c r="WRC11" s="372"/>
      <c r="WRD11" s="372"/>
      <c r="WRE11" s="372"/>
      <c r="WRF11" s="372"/>
      <c r="WRG11" s="372"/>
      <c r="WRH11" s="372"/>
      <c r="WRI11" s="372"/>
      <c r="WRJ11" s="372"/>
      <c r="WRK11" s="372"/>
      <c r="WRL11" s="372"/>
      <c r="WRM11" s="372"/>
      <c r="WRN11" s="372"/>
      <c r="WRO11" s="372"/>
      <c r="WRP11" s="372"/>
      <c r="WRQ11" s="372"/>
      <c r="WRR11" s="372"/>
      <c r="WRS11" s="372"/>
      <c r="WRT11" s="372"/>
      <c r="WRU11" s="372"/>
      <c r="WRV11" s="372"/>
      <c r="WRW11" s="372"/>
      <c r="WRX11" s="372"/>
      <c r="WRY11" s="372"/>
      <c r="WRZ11" s="372"/>
      <c r="WSA11" s="372"/>
      <c r="WSB11" s="372"/>
      <c r="WSC11" s="372"/>
      <c r="WSD11" s="372"/>
      <c r="WSE11" s="372"/>
      <c r="WSF11" s="372"/>
      <c r="WSG11" s="372"/>
      <c r="WSH11" s="372"/>
      <c r="WSI11" s="372"/>
      <c r="WSJ11" s="372"/>
      <c r="WSK11" s="372"/>
      <c r="WSL11" s="372"/>
      <c r="WSM11" s="372"/>
      <c r="WSN11" s="372"/>
      <c r="WSO11" s="372"/>
      <c r="WSP11" s="372"/>
      <c r="WSQ11" s="372"/>
      <c r="WSR11" s="372"/>
      <c r="WSS11" s="372"/>
      <c r="WST11" s="372"/>
      <c r="WSU11" s="372"/>
      <c r="WSV11" s="372"/>
      <c r="WSW11" s="372"/>
      <c r="WSX11" s="372"/>
      <c r="WSY11" s="372"/>
      <c r="WSZ11" s="372"/>
      <c r="WTA11" s="372"/>
      <c r="WTB11" s="372"/>
      <c r="WTC11" s="372"/>
      <c r="WTD11" s="372"/>
      <c r="WTE11" s="372"/>
      <c r="WTF11" s="372"/>
      <c r="WTG11" s="372"/>
      <c r="WTH11" s="372"/>
      <c r="WTI11" s="372"/>
      <c r="WTJ11" s="372"/>
      <c r="WTK11" s="372"/>
      <c r="WTL11" s="372"/>
      <c r="WTM11" s="372"/>
      <c r="WTN11" s="372"/>
      <c r="WTO11" s="372"/>
      <c r="WTP11" s="372"/>
      <c r="WTQ11" s="372"/>
      <c r="WTR11" s="372"/>
      <c r="WTS11" s="372"/>
      <c r="WTT11" s="372"/>
      <c r="WTU11" s="372"/>
      <c r="WTV11" s="372"/>
      <c r="WTW11" s="372"/>
      <c r="WTX11" s="372"/>
      <c r="WTY11" s="372"/>
      <c r="WTZ11" s="372"/>
      <c r="WUA11" s="372"/>
      <c r="WUB11" s="372"/>
      <c r="WUC11" s="372"/>
      <c r="WUD11" s="372"/>
      <c r="WUE11" s="372"/>
      <c r="WUF11" s="372"/>
      <c r="WUG11" s="372"/>
      <c r="WUH11" s="372"/>
      <c r="WUI11" s="372"/>
      <c r="WUJ11" s="372"/>
      <c r="WUK11" s="372"/>
      <c r="WUL11" s="372"/>
      <c r="WUM11" s="372"/>
      <c r="WUN11" s="372"/>
      <c r="WUO11" s="372"/>
      <c r="WUP11" s="372"/>
      <c r="WUQ11" s="372"/>
      <c r="WUR11" s="372"/>
      <c r="WUS11" s="372"/>
      <c r="WUT11" s="372"/>
      <c r="WUU11" s="372"/>
      <c r="WUV11" s="372"/>
      <c r="WUW11" s="372"/>
      <c r="WUX11" s="372"/>
      <c r="WUY11" s="372"/>
      <c r="WUZ11" s="372"/>
      <c r="WVA11" s="372"/>
      <c r="WVB11" s="372"/>
      <c r="WVC11" s="372"/>
      <c r="WVD11" s="372"/>
      <c r="WVE11" s="372"/>
      <c r="WVF11" s="372"/>
      <c r="WVG11" s="372"/>
      <c r="WVH11" s="372"/>
      <c r="WVI11" s="372"/>
      <c r="WVJ11" s="372"/>
      <c r="WVK11" s="372"/>
      <c r="WVL11" s="372"/>
      <c r="WVM11" s="372"/>
      <c r="WVN11" s="372"/>
      <c r="WVO11" s="372"/>
      <c r="WVP11" s="372"/>
      <c r="WVQ11" s="372"/>
      <c r="WVR11" s="372"/>
      <c r="WVS11" s="372"/>
      <c r="WVT11" s="372"/>
      <c r="WVU11" s="372"/>
      <c r="WVV11" s="372"/>
      <c r="WVW11" s="372"/>
      <c r="WVX11" s="372"/>
      <c r="WVY11" s="372"/>
      <c r="WVZ11" s="372"/>
      <c r="WWA11" s="372"/>
      <c r="WWB11" s="372"/>
      <c r="WWC11" s="372"/>
      <c r="WWD11" s="372"/>
      <c r="WWE11" s="372"/>
      <c r="WWF11" s="372"/>
      <c r="WWG11" s="372"/>
      <c r="WWH11" s="372"/>
      <c r="WWI11" s="372"/>
      <c r="WWJ11" s="372"/>
      <c r="WWK11" s="372"/>
      <c r="WWL11" s="372"/>
      <c r="WWM11" s="372"/>
      <c r="WWN11" s="372"/>
      <c r="WWO11" s="372"/>
      <c r="WWP11" s="372"/>
      <c r="WWQ11" s="372"/>
      <c r="WWR11" s="372"/>
      <c r="WWS11" s="372"/>
      <c r="WWT11" s="372"/>
      <c r="WWU11" s="372"/>
      <c r="WWV11" s="372"/>
      <c r="WWW11" s="372"/>
      <c r="WWX11" s="372"/>
      <c r="WWY11" s="372"/>
      <c r="WWZ11" s="372"/>
      <c r="WXA11" s="372"/>
      <c r="WXB11" s="372"/>
      <c r="WXC11" s="372"/>
      <c r="WXD11" s="372"/>
      <c r="WXE11" s="372"/>
      <c r="WXF11" s="372"/>
      <c r="WXG11" s="372"/>
      <c r="WXH11" s="372"/>
      <c r="WXI11" s="372"/>
      <c r="WXJ11" s="372"/>
      <c r="WXK11" s="372"/>
      <c r="WXL11" s="372"/>
      <c r="WXM11" s="372"/>
      <c r="WXN11" s="372"/>
      <c r="WXO11" s="372"/>
      <c r="WXP11" s="372"/>
      <c r="WXQ11" s="372"/>
      <c r="WXR11" s="372"/>
      <c r="WXS11" s="372"/>
      <c r="WXT11" s="372"/>
      <c r="WXU11" s="372"/>
      <c r="WXV11" s="372"/>
      <c r="WXW11" s="372"/>
      <c r="WXX11" s="372"/>
      <c r="WXY11" s="372"/>
      <c r="WXZ11" s="372"/>
      <c r="WYA11" s="372"/>
      <c r="WYB11" s="372"/>
      <c r="WYC11" s="372"/>
      <c r="WYD11" s="372"/>
      <c r="WYE11" s="372"/>
      <c r="WYF11" s="372"/>
      <c r="WYG11" s="372"/>
      <c r="WYH11" s="372"/>
      <c r="WYI11" s="372"/>
      <c r="WYJ11" s="372"/>
      <c r="WYK11" s="372"/>
      <c r="WYL11" s="372"/>
      <c r="WYM11" s="372"/>
      <c r="WYN11" s="372"/>
      <c r="WYO11" s="372"/>
      <c r="WYP11" s="372"/>
      <c r="WYQ11" s="372"/>
      <c r="WYR11" s="372"/>
      <c r="WYS11" s="372"/>
      <c r="WYT11" s="372"/>
      <c r="WYU11" s="372"/>
      <c r="WYV11" s="372"/>
      <c r="WYW11" s="372"/>
      <c r="WYX11" s="372"/>
      <c r="WYY11" s="372"/>
      <c r="WYZ11" s="372"/>
      <c r="WZA11" s="372"/>
      <c r="WZB11" s="372"/>
      <c r="WZC11" s="372"/>
      <c r="WZD11" s="372"/>
      <c r="WZE11" s="372"/>
      <c r="WZF11" s="372"/>
      <c r="WZG11" s="372"/>
      <c r="WZH11" s="372"/>
      <c r="WZI11" s="372"/>
      <c r="WZJ11" s="372"/>
      <c r="WZK11" s="372"/>
      <c r="WZL11" s="372"/>
      <c r="WZM11" s="372"/>
      <c r="WZN11" s="372"/>
      <c r="WZO11" s="372"/>
      <c r="WZP11" s="372"/>
      <c r="WZQ11" s="372"/>
      <c r="WZR11" s="372"/>
      <c r="WZS11" s="372"/>
      <c r="WZT11" s="372"/>
      <c r="WZU11" s="372"/>
      <c r="WZV11" s="372"/>
      <c r="WZW11" s="372"/>
      <c r="WZX11" s="372"/>
      <c r="WZY11" s="372"/>
      <c r="WZZ11" s="372"/>
      <c r="XAA11" s="372"/>
      <c r="XAB11" s="372"/>
      <c r="XAC11" s="372"/>
      <c r="XAD11" s="372"/>
      <c r="XAE11" s="372"/>
      <c r="XAF11" s="372"/>
      <c r="XAG11" s="372"/>
      <c r="XAH11" s="372"/>
      <c r="XAI11" s="372"/>
      <c r="XAJ11" s="372"/>
      <c r="XAK11" s="372"/>
      <c r="XAL11" s="372"/>
      <c r="XAM11" s="372"/>
      <c r="XAN11" s="372"/>
      <c r="XAO11" s="372"/>
      <c r="XAP11" s="372"/>
      <c r="XAQ11" s="372"/>
      <c r="XAR11" s="372"/>
      <c r="XAS11" s="372"/>
      <c r="XAT11" s="372"/>
      <c r="XAU11" s="372"/>
      <c r="XAV11" s="372"/>
      <c r="XAW11" s="372"/>
      <c r="XAX11" s="372"/>
      <c r="XAY11" s="372"/>
      <c r="XAZ11" s="372"/>
      <c r="XBA11" s="372"/>
      <c r="XBB11" s="372"/>
      <c r="XBC11" s="372"/>
      <c r="XBD11" s="372"/>
      <c r="XBE11" s="372"/>
      <c r="XBF11" s="372"/>
      <c r="XBG11" s="372"/>
      <c r="XBH11" s="372"/>
      <c r="XBI11" s="372"/>
      <c r="XBJ11" s="372"/>
      <c r="XBK11" s="372"/>
      <c r="XBL11" s="372"/>
      <c r="XBM11" s="372"/>
      <c r="XBN11" s="372"/>
      <c r="XBO11" s="372"/>
      <c r="XBP11" s="372"/>
      <c r="XBQ11" s="372"/>
      <c r="XBR11" s="372"/>
      <c r="XBS11" s="372"/>
      <c r="XBT11" s="372"/>
      <c r="XBU11" s="372"/>
      <c r="XBV11" s="372"/>
      <c r="XBW11" s="372"/>
      <c r="XBX11" s="372"/>
      <c r="XBY11" s="372"/>
      <c r="XBZ11" s="372"/>
      <c r="XCA11" s="372"/>
      <c r="XCB11" s="372"/>
      <c r="XCC11" s="372"/>
    </row>
    <row r="12" spans="2:16305">
      <c r="B12" s="442" t="s">
        <v>501</v>
      </c>
      <c r="C12" s="447">
        <v>-0.29799075321893415</v>
      </c>
      <c r="D12" s="406">
        <v>-1.6839597235152385E-2</v>
      </c>
      <c r="E12" s="406">
        <v>-0.67149625863863627</v>
      </c>
      <c r="F12" s="406">
        <v>-0.54351541402727221</v>
      </c>
      <c r="G12" s="406">
        <v>0.67867770528276306</v>
      </c>
      <c r="H12" s="406">
        <v>-0.47047008166987631</v>
      </c>
      <c r="I12" s="406">
        <v>-0.65348828678928084</v>
      </c>
      <c r="J12" s="406">
        <v>1</v>
      </c>
    </row>
  </sheetData>
  <phoneticPr fontId="3"/>
  <conditionalFormatting sqref="C5:J12">
    <cfRule type="expression" dxfId="6" priority="1">
      <formula>AND(C5&gt;=0.7,C5&lt;1)</formula>
    </cfRule>
    <cfRule type="expression" dxfId="5" priority="2">
      <formula>AND(C5&gt;=0.4,C5&lt;0.7)</formula>
    </cfRule>
    <cfRule type="expression" dxfId="4" priority="3">
      <formula>AND(C5&gt;=0.2,C5&lt;0.4)</formula>
    </cfRule>
    <cfRule type="expression" dxfId="3" priority="4">
      <formula>AND(C5&gt;=-0.2,C5&lt;0.2)</formula>
    </cfRule>
    <cfRule type="expression" dxfId="2" priority="5">
      <formula>AND(C5&gt;=-0.4,C5&lt;-0.2)</formula>
    </cfRule>
    <cfRule type="expression" dxfId="1" priority="6">
      <formula>AND(C5&gt;=-0.7,C5&lt;-0.4)</formula>
    </cfRule>
    <cfRule type="expression" dxfId="0" priority="7">
      <formula>AND(C5&gt;=-1,C5&lt;-0.7)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2-8.①歯科健診分析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4"/>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4" t="s">
        <v>175</v>
      </c>
    </row>
    <row r="2" spans="2:4" ht="16.5" customHeight="1">
      <c r="B2" s="4" t="s">
        <v>398</v>
      </c>
    </row>
    <row r="3" spans="2:4">
      <c r="B3" s="4"/>
    </row>
    <row r="4" spans="2:4">
      <c r="B4" s="25"/>
      <c r="C4" s="25"/>
      <c r="D4" s="25"/>
    </row>
    <row r="5" spans="2:4">
      <c r="B5" s="25"/>
      <c r="C5" s="25"/>
      <c r="D5" s="25"/>
    </row>
    <row r="6" spans="2:4">
      <c r="B6" s="25"/>
      <c r="C6" s="25"/>
      <c r="D6" s="25"/>
    </row>
    <row r="7" spans="2:4">
      <c r="B7" s="25"/>
      <c r="C7" s="25"/>
      <c r="D7" s="25"/>
    </row>
    <row r="8" spans="2:4">
      <c r="B8" s="25"/>
      <c r="C8" s="25"/>
      <c r="D8" s="25"/>
    </row>
    <row r="9" spans="2:4">
      <c r="B9" s="25"/>
      <c r="C9" s="25"/>
      <c r="D9" s="25"/>
    </row>
    <row r="10" spans="2:4">
      <c r="B10" s="25"/>
      <c r="C10" s="25"/>
      <c r="D10" s="25"/>
    </row>
    <row r="11" spans="2:4">
      <c r="B11" s="25"/>
      <c r="C11" s="25"/>
      <c r="D11" s="25"/>
    </row>
    <row r="12" spans="2:4">
      <c r="B12" s="25"/>
      <c r="C12" s="25"/>
      <c r="D12" s="25"/>
    </row>
    <row r="13" spans="2:4">
      <c r="B13" s="25"/>
      <c r="C13" s="25"/>
      <c r="D13" s="25"/>
    </row>
    <row r="14" spans="2:4">
      <c r="B14" s="25"/>
      <c r="C14" s="25"/>
      <c r="D14" s="25"/>
    </row>
    <row r="15" spans="2:4">
      <c r="B15" s="25"/>
      <c r="C15" s="25"/>
      <c r="D15" s="25"/>
    </row>
    <row r="16" spans="2:4">
      <c r="B16" s="25"/>
      <c r="C16" s="25"/>
      <c r="D16" s="25"/>
    </row>
    <row r="17" spans="2:4">
      <c r="B17" s="25"/>
      <c r="C17" s="25"/>
      <c r="D17" s="25"/>
    </row>
    <row r="18" spans="2:4">
      <c r="B18" s="25"/>
      <c r="C18" s="25"/>
      <c r="D18" s="25"/>
    </row>
    <row r="19" spans="2:4">
      <c r="B19" s="25"/>
      <c r="C19" s="25"/>
      <c r="D19" s="25"/>
    </row>
    <row r="20" spans="2:4">
      <c r="B20" s="25"/>
      <c r="C20" s="25"/>
      <c r="D20" s="25"/>
    </row>
    <row r="21" spans="2:4">
      <c r="B21" s="25"/>
      <c r="C21" s="25"/>
      <c r="D21" s="25"/>
    </row>
    <row r="22" spans="2:4">
      <c r="B22" s="25"/>
      <c r="C22" s="25"/>
      <c r="D22" s="25"/>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5"/>
  <dimension ref="B1:F23"/>
  <sheetViews>
    <sheetView showGridLines="0" zoomScaleNormal="100" zoomScaleSheetLayoutView="100" workbookViewId="0"/>
  </sheetViews>
  <sheetFormatPr defaultColWidth="9" defaultRowHeight="13.5"/>
  <cols>
    <col min="1" max="1" width="4.625" style="1" customWidth="1"/>
    <col min="2" max="2" width="24.625" style="1" customWidth="1"/>
    <col min="3" max="5" width="15.625" style="1" customWidth="1"/>
    <col min="6" max="16384" width="9" style="1"/>
  </cols>
  <sheetData>
    <row r="1" spans="2:5" ht="16.5" customHeight="1">
      <c r="B1" s="4" t="s">
        <v>175</v>
      </c>
    </row>
    <row r="2" spans="2:5" ht="16.5" customHeight="1">
      <c r="B2" s="4" t="s">
        <v>353</v>
      </c>
      <c r="C2" s="3" t="s">
        <v>452</v>
      </c>
    </row>
    <row r="3" spans="2:5" ht="13.5" customHeight="1">
      <c r="B3" s="333" t="s">
        <v>338</v>
      </c>
      <c r="C3" s="332" t="s">
        <v>67</v>
      </c>
      <c r="D3" s="21" t="s">
        <v>65</v>
      </c>
      <c r="E3" s="330" t="s">
        <v>182</v>
      </c>
    </row>
    <row r="4" spans="2:5" s="14" customFormat="1" ht="13.5" customHeight="1">
      <c r="B4" s="331" t="s">
        <v>339</v>
      </c>
      <c r="C4" s="167">
        <v>528367</v>
      </c>
      <c r="D4" s="168">
        <v>67104</v>
      </c>
      <c r="E4" s="23">
        <f t="shared" ref="E4" si="0">IFERROR(D4/C4,"-")</f>
        <v>0.12700263263981285</v>
      </c>
    </row>
    <row r="5" spans="2:5" s="14" customFormat="1" ht="13.5" customHeight="1" thickBot="1">
      <c r="B5" s="331" t="s">
        <v>340</v>
      </c>
      <c r="C5" s="167">
        <v>799855</v>
      </c>
      <c r="D5" s="168">
        <v>96099</v>
      </c>
      <c r="E5" s="23">
        <f>IFERROR(D5/C5,"-")</f>
        <v>0.12014552637665576</v>
      </c>
    </row>
    <row r="6" spans="2:5" s="14" customFormat="1" ht="13.5" customHeight="1" thickTop="1">
      <c r="B6" s="24" t="s">
        <v>341</v>
      </c>
      <c r="C6" s="347">
        <f>市区町村別_健診受診率!Y79</f>
        <v>1328222</v>
      </c>
      <c r="D6" s="348">
        <f>市区町村別_健診受診率!Z79</f>
        <v>163203</v>
      </c>
      <c r="E6" s="349">
        <f>市区町村別_健診受診率!AA79</f>
        <v>0.12287328473703944</v>
      </c>
    </row>
    <row r="7" spans="2:5" s="14" customFormat="1">
      <c r="B7" s="25"/>
      <c r="C7" s="25"/>
      <c r="D7" s="25"/>
      <c r="E7" s="1"/>
    </row>
    <row r="8" spans="2:5" s="14" customFormat="1">
      <c r="B8" s="25"/>
      <c r="C8" s="25"/>
      <c r="D8" s="25"/>
      <c r="E8" s="1"/>
    </row>
    <row r="9" spans="2:5" s="14" customFormat="1">
      <c r="B9" s="25"/>
      <c r="C9" s="25"/>
      <c r="D9" s="25"/>
      <c r="E9" s="1"/>
    </row>
    <row r="10" spans="2:5" s="14" customFormat="1">
      <c r="B10" s="25"/>
      <c r="C10" s="25"/>
      <c r="D10" s="25"/>
      <c r="E10" s="1"/>
    </row>
    <row r="11" spans="2:5" s="14" customFormat="1">
      <c r="B11" s="25"/>
      <c r="C11" s="25"/>
      <c r="D11" s="25"/>
      <c r="E11" s="1"/>
    </row>
    <row r="12" spans="2:5" s="14" customFormat="1">
      <c r="B12" s="25"/>
      <c r="C12" s="25"/>
      <c r="D12" s="25"/>
      <c r="E12" s="1"/>
    </row>
    <row r="13" spans="2:5" s="14" customFormat="1">
      <c r="B13" s="25"/>
      <c r="C13" s="25"/>
      <c r="D13" s="25"/>
      <c r="E13" s="1"/>
    </row>
    <row r="14" spans="2:5" s="14" customFormat="1">
      <c r="B14" s="25"/>
      <c r="C14" s="25"/>
      <c r="D14" s="25"/>
      <c r="E14" s="1"/>
    </row>
    <row r="15" spans="2:5" s="14" customFormat="1">
      <c r="B15" s="25"/>
      <c r="C15" s="25"/>
      <c r="D15" s="25"/>
      <c r="E15" s="1"/>
    </row>
    <row r="16" spans="2:5" s="14" customFormat="1">
      <c r="B16" s="25"/>
      <c r="C16" s="25"/>
      <c r="D16" s="25"/>
      <c r="E16" s="1"/>
    </row>
    <row r="17" spans="2:6" s="14" customFormat="1">
      <c r="B17" s="25"/>
      <c r="C17" s="25"/>
      <c r="D17" s="25"/>
      <c r="E17" s="1"/>
    </row>
    <row r="18" spans="2:6" s="14" customFormat="1">
      <c r="B18" s="25"/>
      <c r="C18" s="25"/>
      <c r="D18" s="25"/>
      <c r="E18" s="1"/>
    </row>
    <row r="19" spans="2:6" s="14" customFormat="1">
      <c r="B19" s="25"/>
      <c r="C19" s="25"/>
      <c r="D19" s="25"/>
      <c r="E19" s="1"/>
    </row>
    <row r="20" spans="2:6" s="14" customFormat="1">
      <c r="B20" s="25"/>
      <c r="C20" s="25"/>
      <c r="D20" s="25"/>
      <c r="E20" s="1"/>
    </row>
    <row r="21" spans="2:6" s="14" customFormat="1">
      <c r="B21" s="25"/>
      <c r="C21" s="25"/>
      <c r="D21" s="25"/>
      <c r="E21" s="1"/>
    </row>
    <row r="22" spans="2:6" s="62" customFormat="1" ht="13.5" customHeight="1">
      <c r="B22" s="25"/>
      <c r="C22" s="25"/>
      <c r="D22" s="25"/>
      <c r="E22" s="1"/>
      <c r="F22" s="50"/>
    </row>
    <row r="23" spans="2:6" s="62" customFormat="1" ht="13.5" customHeight="1">
      <c r="B23" s="1"/>
      <c r="C23" s="1"/>
      <c r="D23" s="1"/>
      <c r="E23" s="1"/>
      <c r="F23" s="50"/>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ignoredErrors>
    <ignoredError sqref="E4:E5"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AP127"/>
  <sheetViews>
    <sheetView showGridLines="0" zoomScaleNormal="100" zoomScaleSheetLayoutView="100" workbookViewId="0"/>
  </sheetViews>
  <sheetFormatPr defaultColWidth="9" defaultRowHeight="13.5"/>
  <cols>
    <col min="1" max="1" width="4.625" style="14" customWidth="1"/>
    <col min="2" max="2" width="3.625" style="14" customWidth="1"/>
    <col min="3" max="3" width="12.125" style="14" customWidth="1"/>
    <col min="4" max="27" width="9.625" style="14" customWidth="1"/>
    <col min="28" max="28" width="9" style="14" customWidth="1"/>
    <col min="29" max="29" width="12.875" style="14" customWidth="1"/>
    <col min="30" max="30" width="9" style="14"/>
    <col min="31" max="31" width="9" style="14" customWidth="1"/>
    <col min="32" max="32" width="12.875" style="14" customWidth="1"/>
    <col min="33" max="16384" width="9" style="14"/>
  </cols>
  <sheetData>
    <row r="1" spans="2:42" s="1" customFormat="1" ht="16.5" customHeight="1">
      <c r="B1" s="4" t="s">
        <v>175</v>
      </c>
    </row>
    <row r="2" spans="2:42" s="1" customFormat="1" ht="16.5" customHeight="1">
      <c r="B2" s="4" t="s">
        <v>354</v>
      </c>
      <c r="D2" s="3" t="s">
        <v>452</v>
      </c>
      <c r="AC2" s="93" t="s">
        <v>176</v>
      </c>
      <c r="AD2" s="2"/>
      <c r="AE2" s="2"/>
      <c r="AG2" s="2"/>
      <c r="AH2" s="288"/>
      <c r="AI2" s="288"/>
      <c r="AJ2" s="2"/>
      <c r="AK2" s="14"/>
      <c r="AL2" s="14"/>
      <c r="AM2" s="14"/>
    </row>
    <row r="3" spans="2:42" s="1" customFormat="1" ht="16.5" customHeight="1">
      <c r="B3" s="455"/>
      <c r="C3" s="457" t="s">
        <v>150</v>
      </c>
      <c r="D3" s="458" t="s">
        <v>58</v>
      </c>
      <c r="E3" s="459"/>
      <c r="F3" s="460"/>
      <c r="G3" s="458" t="s">
        <v>59</v>
      </c>
      <c r="H3" s="459"/>
      <c r="I3" s="460"/>
      <c r="J3" s="461" t="s">
        <v>60</v>
      </c>
      <c r="K3" s="462"/>
      <c r="L3" s="463"/>
      <c r="M3" s="461" t="s">
        <v>61</v>
      </c>
      <c r="N3" s="462"/>
      <c r="O3" s="463"/>
      <c r="P3" s="461" t="s">
        <v>62</v>
      </c>
      <c r="Q3" s="462"/>
      <c r="R3" s="463"/>
      <c r="S3" s="461" t="s">
        <v>63</v>
      </c>
      <c r="T3" s="462"/>
      <c r="U3" s="463"/>
      <c r="V3" s="458" t="s">
        <v>64</v>
      </c>
      <c r="W3" s="459"/>
      <c r="X3" s="460"/>
      <c r="Y3" s="461" t="s">
        <v>57</v>
      </c>
      <c r="Z3" s="462"/>
      <c r="AA3" s="463"/>
      <c r="AB3" s="2"/>
      <c r="AC3" s="450" t="s">
        <v>175</v>
      </c>
      <c r="AD3" s="450"/>
      <c r="AE3" s="29"/>
      <c r="AF3" s="450" t="s">
        <v>175</v>
      </c>
      <c r="AG3" s="450"/>
      <c r="AH3" s="450"/>
      <c r="AI3" s="450"/>
      <c r="AJ3" s="2"/>
      <c r="AK3" s="450" t="s">
        <v>174</v>
      </c>
      <c r="AL3" s="450"/>
      <c r="AM3" s="450"/>
      <c r="AN3" s="321"/>
      <c r="AO3" s="29"/>
      <c r="AP3" s="29"/>
    </row>
    <row r="4" spans="2:42" s="1" customFormat="1" ht="13.5" customHeight="1">
      <c r="B4" s="456"/>
      <c r="C4" s="457"/>
      <c r="D4" s="362" t="s">
        <v>68</v>
      </c>
      <c r="E4" s="363" t="s">
        <v>65</v>
      </c>
      <c r="F4" s="364" t="s">
        <v>182</v>
      </c>
      <c r="G4" s="362" t="s">
        <v>68</v>
      </c>
      <c r="H4" s="363" t="s">
        <v>65</v>
      </c>
      <c r="I4" s="364" t="s">
        <v>182</v>
      </c>
      <c r="J4" s="362" t="s">
        <v>68</v>
      </c>
      <c r="K4" s="363" t="s">
        <v>65</v>
      </c>
      <c r="L4" s="364" t="s">
        <v>182</v>
      </c>
      <c r="M4" s="362" t="s">
        <v>68</v>
      </c>
      <c r="N4" s="363" t="s">
        <v>65</v>
      </c>
      <c r="O4" s="364" t="s">
        <v>182</v>
      </c>
      <c r="P4" s="362" t="s">
        <v>68</v>
      </c>
      <c r="Q4" s="363" t="s">
        <v>65</v>
      </c>
      <c r="R4" s="364" t="s">
        <v>182</v>
      </c>
      <c r="S4" s="362" t="s">
        <v>68</v>
      </c>
      <c r="T4" s="363" t="s">
        <v>65</v>
      </c>
      <c r="U4" s="364" t="s">
        <v>182</v>
      </c>
      <c r="V4" s="362" t="s">
        <v>68</v>
      </c>
      <c r="W4" s="363" t="s">
        <v>65</v>
      </c>
      <c r="X4" s="364" t="s">
        <v>182</v>
      </c>
      <c r="Y4" s="362" t="s">
        <v>68</v>
      </c>
      <c r="Z4" s="363" t="s">
        <v>65</v>
      </c>
      <c r="AA4" s="364" t="s">
        <v>182</v>
      </c>
      <c r="AB4" s="29"/>
      <c r="AC4" s="450"/>
      <c r="AD4" s="450"/>
      <c r="AE4" s="29"/>
      <c r="AF4" s="320" t="s">
        <v>388</v>
      </c>
      <c r="AG4" s="320" t="s">
        <v>453</v>
      </c>
      <c r="AH4" s="320" t="s">
        <v>428</v>
      </c>
      <c r="AI4" s="320" t="s">
        <v>326</v>
      </c>
      <c r="AJ4" s="288"/>
      <c r="AK4" s="407" t="s">
        <v>453</v>
      </c>
      <c r="AL4" s="407" t="s">
        <v>428</v>
      </c>
      <c r="AM4" s="320" t="s">
        <v>325</v>
      </c>
      <c r="AN4" s="319"/>
      <c r="AO4" s="29"/>
      <c r="AP4" s="29"/>
    </row>
    <row r="5" spans="2:42" ht="13.5" customHeight="1">
      <c r="B5" s="63">
        <v>1</v>
      </c>
      <c r="C5" s="55" t="s">
        <v>50</v>
      </c>
      <c r="D5" s="422">
        <v>574</v>
      </c>
      <c r="E5" s="169">
        <v>44</v>
      </c>
      <c r="F5" s="64">
        <f>IFERROR(E5/D5,"-")</f>
        <v>7.6655052264808357E-2</v>
      </c>
      <c r="G5" s="422">
        <v>1952</v>
      </c>
      <c r="H5" s="169">
        <v>144</v>
      </c>
      <c r="I5" s="64">
        <f>IFERROR(H5/G5,"-")</f>
        <v>7.3770491803278687E-2</v>
      </c>
      <c r="J5" s="422">
        <v>128460</v>
      </c>
      <c r="K5" s="169">
        <v>16018</v>
      </c>
      <c r="L5" s="64">
        <f>IFERROR(K5/J5,"-")</f>
        <v>0.12469251128756033</v>
      </c>
      <c r="M5" s="422">
        <v>105724</v>
      </c>
      <c r="N5" s="169">
        <v>13048</v>
      </c>
      <c r="O5" s="64">
        <f>IFERROR(N5/M5,"-")</f>
        <v>0.12341568612613976</v>
      </c>
      <c r="P5" s="422">
        <v>71180</v>
      </c>
      <c r="Q5" s="169">
        <v>6858</v>
      </c>
      <c r="R5" s="64">
        <f>IFERROR(Q5/P5,"-")</f>
        <v>9.6347288564203423E-2</v>
      </c>
      <c r="S5" s="422">
        <v>35961</v>
      </c>
      <c r="T5" s="169">
        <v>2198</v>
      </c>
      <c r="U5" s="64">
        <f>IFERROR(T5/S5,"-")</f>
        <v>6.1121770807263422E-2</v>
      </c>
      <c r="V5" s="422">
        <v>14576</v>
      </c>
      <c r="W5" s="169">
        <v>354</v>
      </c>
      <c r="X5" s="64">
        <f>IFERROR(W5/V5,"-")</f>
        <v>2.4286498353457739E-2</v>
      </c>
      <c r="Y5" s="422">
        <f>SUM(D5,G5,J5,M5,P5,S5,V5)</f>
        <v>358427</v>
      </c>
      <c r="Z5" s="169">
        <f>SUM(E5,H5,K5,N5,Q5,T5,W5)</f>
        <v>38664</v>
      </c>
      <c r="AA5" s="64">
        <f>IFERROR(Z5/Y5,"-")</f>
        <v>0.10787133781774252</v>
      </c>
      <c r="AB5" s="65"/>
      <c r="AC5" s="55" t="s">
        <v>50</v>
      </c>
      <c r="AD5" s="329">
        <f>VLOOKUP(AC5,$C$5:$AA$78,25,0)</f>
        <v>0.10787133781774252</v>
      </c>
      <c r="AE5" s="65"/>
      <c r="AF5" s="97" t="str">
        <f>INDEX($AC$5:$AC$47,MATCH(AG5,$AD$5:$AD$47,0))</f>
        <v>茨木市</v>
      </c>
      <c r="AG5" s="126">
        <f>LARGE(AD$5:AD$47,ROW(A1))</f>
        <v>0.22463547995139732</v>
      </c>
      <c r="AH5" s="126">
        <f>VLOOKUP(AF5,$AD$53:$AG$126,4,FALSE)</f>
        <v>0.22416251849858737</v>
      </c>
      <c r="AI5" s="325">
        <f>(ROUND(AG5,3)-ROUND(AH5,3))*100</f>
        <v>0.10000000000000009</v>
      </c>
      <c r="AJ5" s="65"/>
      <c r="AK5" s="126">
        <f>$AA$79</f>
        <v>0.12287328473703944</v>
      </c>
      <c r="AL5" s="126">
        <f>$AG$127</f>
        <v>0.12049810435977261</v>
      </c>
      <c r="AM5" s="325">
        <f>(ROUND(AK5,3)-ROUND(AL5,3))*100</f>
        <v>0.30000000000000027</v>
      </c>
      <c r="AN5" s="323">
        <v>0</v>
      </c>
      <c r="AO5" s="322"/>
      <c r="AP5" s="322"/>
    </row>
    <row r="6" spans="2:42" ht="13.5" customHeight="1">
      <c r="B6" s="63">
        <v>2</v>
      </c>
      <c r="C6" s="55" t="s">
        <v>113</v>
      </c>
      <c r="D6" s="422">
        <v>15</v>
      </c>
      <c r="E6" s="169">
        <v>1</v>
      </c>
      <c r="F6" s="64">
        <f>IFERROR(E6/D6,"-")</f>
        <v>6.6666666666666666E-2</v>
      </c>
      <c r="G6" s="422">
        <v>67</v>
      </c>
      <c r="H6" s="169">
        <v>11</v>
      </c>
      <c r="I6" s="64">
        <f t="shared" ref="I6:I69" si="0">IFERROR(H6/G6,"-")</f>
        <v>0.16417910447761194</v>
      </c>
      <c r="J6" s="422">
        <v>5007</v>
      </c>
      <c r="K6" s="169">
        <v>692</v>
      </c>
      <c r="L6" s="64">
        <f t="shared" ref="L6:L69" si="1">IFERROR(K6/J6,"-")</f>
        <v>0.13820651088476132</v>
      </c>
      <c r="M6" s="422">
        <v>3732</v>
      </c>
      <c r="N6" s="169">
        <v>522</v>
      </c>
      <c r="O6" s="64">
        <f t="shared" ref="O6:O69" si="2">IFERROR(N6/M6,"-")</f>
        <v>0.13987138263665594</v>
      </c>
      <c r="P6" s="422">
        <v>2524</v>
      </c>
      <c r="Q6" s="169">
        <v>243</v>
      </c>
      <c r="R6" s="64">
        <f t="shared" ref="R6:R69" si="3">IFERROR(Q6/P6,"-")</f>
        <v>9.6275752773375592E-2</v>
      </c>
      <c r="S6" s="422">
        <v>1404</v>
      </c>
      <c r="T6" s="169">
        <v>77</v>
      </c>
      <c r="U6" s="64">
        <f t="shared" ref="U6:U69" si="4">IFERROR(T6/S6,"-")</f>
        <v>5.4843304843304845E-2</v>
      </c>
      <c r="V6" s="422">
        <v>566</v>
      </c>
      <c r="W6" s="169">
        <v>9</v>
      </c>
      <c r="X6" s="64">
        <f t="shared" ref="X6:X69" si="5">IFERROR(W6/V6,"-")</f>
        <v>1.5901060070671377E-2</v>
      </c>
      <c r="Y6" s="422">
        <f>SUM(D6,G6,J6,M6,P6,S6,V6)</f>
        <v>13315</v>
      </c>
      <c r="Z6" s="169">
        <f t="shared" ref="Z6:Z69" si="6">SUM(E6,H6,K6,N6,Q6,T6,W6)</f>
        <v>1555</v>
      </c>
      <c r="AA6" s="64">
        <f t="shared" ref="AA6:AA69" si="7">IFERROR(Z6/Y6,"-")</f>
        <v>0.11678558017273752</v>
      </c>
      <c r="AB6" s="65"/>
      <c r="AC6" s="55" t="s">
        <v>30</v>
      </c>
      <c r="AD6" s="329">
        <f t="shared" ref="AD6:AD47" si="8">VLOOKUP(AC6,$C$5:$AA$78,25,0)</f>
        <v>8.7883671251358542E-2</v>
      </c>
      <c r="AE6" s="65"/>
      <c r="AF6" s="97" t="str">
        <f t="shared" ref="AF6:AF47" si="9">INDEX($AC$5:$AC$47,MATCH(AG6,$AD$5:$AD$47,0))</f>
        <v>箕面市</v>
      </c>
      <c r="AG6" s="126">
        <f>LARGE(AD$5:AD$47,ROW(A2))</f>
        <v>0.21092169893094481</v>
      </c>
      <c r="AH6" s="126">
        <f t="shared" ref="AH6:AH47" si="10">VLOOKUP(AF6,$AD$53:$AG$126,4,FALSE)</f>
        <v>0.20888934510367482</v>
      </c>
      <c r="AI6" s="325">
        <f t="shared" ref="AI6:AI47" si="11">(ROUND(AG6,3)-ROUND(AH6,3))*100</f>
        <v>0.20000000000000018</v>
      </c>
      <c r="AJ6" s="65"/>
      <c r="AK6" s="126">
        <f t="shared" ref="AK6:AK47" si="12">$AA$79</f>
        <v>0.12287328473703944</v>
      </c>
      <c r="AL6" s="126">
        <f t="shared" ref="AL6:AL46" si="13">$AG$127</f>
        <v>0.12049810435977261</v>
      </c>
      <c r="AM6" s="325">
        <f t="shared" ref="AM6:AM47" si="14">(ROUND(AK6,3)-ROUND(AL6,3))*100</f>
        <v>0.30000000000000027</v>
      </c>
      <c r="AN6" s="323">
        <v>0</v>
      </c>
      <c r="AO6" s="322"/>
      <c r="AP6" s="322"/>
    </row>
    <row r="7" spans="2:42" ht="13.5" customHeight="1">
      <c r="B7" s="63">
        <v>3</v>
      </c>
      <c r="C7" s="55" t="s">
        <v>114</v>
      </c>
      <c r="D7" s="422">
        <v>11</v>
      </c>
      <c r="E7" s="169">
        <v>2</v>
      </c>
      <c r="F7" s="64">
        <f>IFERROR(E7/D7,"-")</f>
        <v>0.18181818181818182</v>
      </c>
      <c r="G7" s="422">
        <v>43</v>
      </c>
      <c r="H7" s="169">
        <v>6</v>
      </c>
      <c r="I7" s="64">
        <f t="shared" si="0"/>
        <v>0.13953488372093023</v>
      </c>
      <c r="J7" s="422">
        <v>3153</v>
      </c>
      <c r="K7" s="169">
        <v>303</v>
      </c>
      <c r="L7" s="64">
        <f t="shared" si="1"/>
        <v>9.6098953377735497E-2</v>
      </c>
      <c r="M7" s="422">
        <v>2378</v>
      </c>
      <c r="N7" s="169">
        <v>205</v>
      </c>
      <c r="O7" s="64">
        <f t="shared" si="2"/>
        <v>8.6206896551724144E-2</v>
      </c>
      <c r="P7" s="422">
        <v>1608</v>
      </c>
      <c r="Q7" s="169">
        <v>99</v>
      </c>
      <c r="R7" s="64">
        <f t="shared" si="3"/>
        <v>6.1567164179104475E-2</v>
      </c>
      <c r="S7" s="422">
        <v>906</v>
      </c>
      <c r="T7" s="169">
        <v>40</v>
      </c>
      <c r="U7" s="64">
        <f t="shared" si="4"/>
        <v>4.4150110375275942E-2</v>
      </c>
      <c r="V7" s="422">
        <v>332</v>
      </c>
      <c r="W7" s="169">
        <v>7</v>
      </c>
      <c r="X7" s="64">
        <f t="shared" si="5"/>
        <v>2.1084337349397589E-2</v>
      </c>
      <c r="Y7" s="422">
        <f t="shared" ref="Y7:Y69" si="15">SUM(D7,G7,J7,M7,P7,S7,V7)</f>
        <v>8431</v>
      </c>
      <c r="Z7" s="169">
        <f t="shared" si="6"/>
        <v>662</v>
      </c>
      <c r="AA7" s="64">
        <f t="shared" si="7"/>
        <v>7.8519748547028825E-2</v>
      </c>
      <c r="AB7" s="65"/>
      <c r="AC7" s="55" t="s">
        <v>38</v>
      </c>
      <c r="AD7" s="329">
        <f t="shared" si="8"/>
        <v>8.8470831895063856E-2</v>
      </c>
      <c r="AE7" s="65"/>
      <c r="AF7" s="97" t="str">
        <f t="shared" si="9"/>
        <v>和泉市</v>
      </c>
      <c r="AG7" s="126">
        <f t="shared" ref="AG7:AG47" si="16">LARGE(AD$5:AD$47,ROW(A3))</f>
        <v>0.19198149575944487</v>
      </c>
      <c r="AH7" s="126">
        <f t="shared" si="10"/>
        <v>0.1908178500331785</v>
      </c>
      <c r="AI7" s="325">
        <f t="shared" si="11"/>
        <v>0.10000000000000009</v>
      </c>
      <c r="AJ7" s="65"/>
      <c r="AK7" s="126">
        <f t="shared" si="12"/>
        <v>0.12287328473703944</v>
      </c>
      <c r="AL7" s="126">
        <f t="shared" si="13"/>
        <v>0.12049810435977261</v>
      </c>
      <c r="AM7" s="325">
        <f t="shared" si="14"/>
        <v>0.30000000000000027</v>
      </c>
      <c r="AN7" s="323">
        <v>0</v>
      </c>
      <c r="AO7" s="322"/>
      <c r="AP7" s="322"/>
    </row>
    <row r="8" spans="2:42" ht="13.5" customHeight="1">
      <c r="B8" s="63">
        <v>4</v>
      </c>
      <c r="C8" s="55" t="s">
        <v>115</v>
      </c>
      <c r="D8" s="422">
        <v>14</v>
      </c>
      <c r="E8" s="169">
        <v>0</v>
      </c>
      <c r="F8" s="64">
        <f>IFERROR(E8/D8,"-")</f>
        <v>0</v>
      </c>
      <c r="G8" s="422">
        <v>53</v>
      </c>
      <c r="H8" s="169">
        <v>2</v>
      </c>
      <c r="I8" s="64">
        <f t="shared" si="0"/>
        <v>3.7735849056603772E-2</v>
      </c>
      <c r="J8" s="422">
        <v>3394</v>
      </c>
      <c r="K8" s="169">
        <v>221</v>
      </c>
      <c r="L8" s="64">
        <f t="shared" si="1"/>
        <v>6.5114908662345317E-2</v>
      </c>
      <c r="M8" s="422">
        <v>2824</v>
      </c>
      <c r="N8" s="169">
        <v>206</v>
      </c>
      <c r="O8" s="64">
        <f t="shared" si="2"/>
        <v>7.2946175637393765E-2</v>
      </c>
      <c r="P8" s="422">
        <v>1929</v>
      </c>
      <c r="Q8" s="169">
        <v>93</v>
      </c>
      <c r="R8" s="64">
        <f t="shared" si="3"/>
        <v>4.821150855365474E-2</v>
      </c>
      <c r="S8" s="422">
        <v>875</v>
      </c>
      <c r="T8" s="169">
        <v>33</v>
      </c>
      <c r="U8" s="64">
        <f t="shared" si="4"/>
        <v>3.7714285714285714E-2</v>
      </c>
      <c r="V8" s="422">
        <v>365</v>
      </c>
      <c r="W8" s="169">
        <v>3</v>
      </c>
      <c r="X8" s="64">
        <f t="shared" si="5"/>
        <v>8.21917808219178E-3</v>
      </c>
      <c r="Y8" s="422">
        <f t="shared" si="15"/>
        <v>9454</v>
      </c>
      <c r="Z8" s="169">
        <f t="shared" si="6"/>
        <v>558</v>
      </c>
      <c r="AA8" s="64">
        <f t="shared" si="7"/>
        <v>5.9022635921303149E-2</v>
      </c>
      <c r="AB8" s="65"/>
      <c r="AC8" s="55" t="s">
        <v>1</v>
      </c>
      <c r="AD8" s="329">
        <f t="shared" si="8"/>
        <v>0.10686137765304922</v>
      </c>
      <c r="AE8" s="65"/>
      <c r="AF8" s="97" t="str">
        <f t="shared" si="9"/>
        <v>豊能町</v>
      </c>
      <c r="AG8" s="126">
        <f t="shared" si="16"/>
        <v>0.1839541547277937</v>
      </c>
      <c r="AH8" s="126">
        <f t="shared" si="10"/>
        <v>0.18118323746918652</v>
      </c>
      <c r="AI8" s="325">
        <f t="shared" si="11"/>
        <v>0.30000000000000027</v>
      </c>
      <c r="AJ8" s="65"/>
      <c r="AK8" s="126">
        <f t="shared" si="12"/>
        <v>0.12287328473703944</v>
      </c>
      <c r="AL8" s="126">
        <f t="shared" si="13"/>
        <v>0.12049810435977261</v>
      </c>
      <c r="AM8" s="325">
        <f t="shared" si="14"/>
        <v>0.30000000000000027</v>
      </c>
      <c r="AN8" s="323">
        <v>0</v>
      </c>
      <c r="AO8" s="322"/>
      <c r="AP8" s="322"/>
    </row>
    <row r="9" spans="2:42" ht="13.5" customHeight="1">
      <c r="B9" s="63">
        <v>5</v>
      </c>
      <c r="C9" s="55" t="s">
        <v>201</v>
      </c>
      <c r="D9" s="422">
        <v>12</v>
      </c>
      <c r="E9" s="169">
        <v>2</v>
      </c>
      <c r="F9" s="64">
        <f>IFERROR(E9/D9,"-")</f>
        <v>0.16666666666666666</v>
      </c>
      <c r="G9" s="422">
        <v>55</v>
      </c>
      <c r="H9" s="169">
        <v>6</v>
      </c>
      <c r="I9" s="64">
        <f t="shared" si="0"/>
        <v>0.10909090909090909</v>
      </c>
      <c r="J9" s="422">
        <v>3335</v>
      </c>
      <c r="K9" s="169">
        <v>540</v>
      </c>
      <c r="L9" s="64">
        <f t="shared" si="1"/>
        <v>0.16191904047976011</v>
      </c>
      <c r="M9" s="422">
        <v>2383</v>
      </c>
      <c r="N9" s="169">
        <v>379</v>
      </c>
      <c r="O9" s="64">
        <f t="shared" si="2"/>
        <v>0.15904322282836761</v>
      </c>
      <c r="P9" s="422">
        <v>1584</v>
      </c>
      <c r="Q9" s="169">
        <v>197</v>
      </c>
      <c r="R9" s="64">
        <f t="shared" si="3"/>
        <v>0.12436868686868686</v>
      </c>
      <c r="S9" s="422">
        <v>788</v>
      </c>
      <c r="T9" s="169">
        <v>56</v>
      </c>
      <c r="U9" s="64">
        <f t="shared" si="4"/>
        <v>7.1065989847715741E-2</v>
      </c>
      <c r="V9" s="422">
        <v>354</v>
      </c>
      <c r="W9" s="169">
        <v>12</v>
      </c>
      <c r="X9" s="64">
        <f t="shared" si="5"/>
        <v>3.3898305084745763E-2</v>
      </c>
      <c r="Y9" s="422">
        <f t="shared" si="15"/>
        <v>8511</v>
      </c>
      <c r="Z9" s="169">
        <f t="shared" si="6"/>
        <v>1192</v>
      </c>
      <c r="AA9" s="64">
        <f t="shared" si="7"/>
        <v>0.14005404770297261</v>
      </c>
      <c r="AB9" s="65"/>
      <c r="AC9" s="55" t="s">
        <v>2</v>
      </c>
      <c r="AD9" s="329">
        <f t="shared" si="8"/>
        <v>0.11104434563153467</v>
      </c>
      <c r="AE9" s="65"/>
      <c r="AF9" s="97" t="str">
        <f t="shared" si="9"/>
        <v>八尾市</v>
      </c>
      <c r="AG9" s="126">
        <f t="shared" si="16"/>
        <v>0.1835070017445424</v>
      </c>
      <c r="AH9" s="126">
        <f t="shared" si="10"/>
        <v>0.17675904599152983</v>
      </c>
      <c r="AI9" s="325">
        <f t="shared" si="11"/>
        <v>0.70000000000000062</v>
      </c>
      <c r="AJ9" s="65"/>
      <c r="AK9" s="126">
        <f t="shared" si="12"/>
        <v>0.12287328473703944</v>
      </c>
      <c r="AL9" s="126">
        <f t="shared" si="13"/>
        <v>0.12049810435977261</v>
      </c>
      <c r="AM9" s="325">
        <f t="shared" si="14"/>
        <v>0.30000000000000027</v>
      </c>
      <c r="AN9" s="323">
        <v>0</v>
      </c>
      <c r="AO9" s="322"/>
      <c r="AP9" s="322"/>
    </row>
    <row r="10" spans="2:42" ht="13.5" customHeight="1">
      <c r="B10" s="63">
        <v>6</v>
      </c>
      <c r="C10" s="55" t="s">
        <v>117</v>
      </c>
      <c r="D10" s="422">
        <v>15</v>
      </c>
      <c r="E10" s="169">
        <v>4</v>
      </c>
      <c r="F10" s="64">
        <f t="shared" ref="F10:F69" si="17">IFERROR(E10/D10,"-")</f>
        <v>0.26666666666666666</v>
      </c>
      <c r="G10" s="422">
        <v>65</v>
      </c>
      <c r="H10" s="169">
        <v>3</v>
      </c>
      <c r="I10" s="64">
        <f t="shared" si="0"/>
        <v>4.6153846153846156E-2</v>
      </c>
      <c r="J10" s="422">
        <v>4087</v>
      </c>
      <c r="K10" s="169">
        <v>774</v>
      </c>
      <c r="L10" s="64">
        <f t="shared" si="1"/>
        <v>0.18938096403229754</v>
      </c>
      <c r="M10" s="422">
        <v>3583</v>
      </c>
      <c r="N10" s="169">
        <v>743</v>
      </c>
      <c r="O10" s="64">
        <f t="shared" si="2"/>
        <v>0.2073681272676528</v>
      </c>
      <c r="P10" s="422">
        <v>2323</v>
      </c>
      <c r="Q10" s="169">
        <v>368</v>
      </c>
      <c r="R10" s="64">
        <f t="shared" si="3"/>
        <v>0.15841584158415842</v>
      </c>
      <c r="S10" s="422">
        <v>1096</v>
      </c>
      <c r="T10" s="169">
        <v>105</v>
      </c>
      <c r="U10" s="64">
        <f t="shared" si="4"/>
        <v>9.5802919708029191E-2</v>
      </c>
      <c r="V10" s="422">
        <v>415</v>
      </c>
      <c r="W10" s="169">
        <v>12</v>
      </c>
      <c r="X10" s="64">
        <f t="shared" si="5"/>
        <v>2.891566265060241E-2</v>
      </c>
      <c r="Y10" s="422">
        <f t="shared" si="15"/>
        <v>11584</v>
      </c>
      <c r="Z10" s="169">
        <f t="shared" si="6"/>
        <v>2009</v>
      </c>
      <c r="AA10" s="64">
        <f t="shared" si="7"/>
        <v>0.17342886740331492</v>
      </c>
      <c r="AB10" s="65"/>
      <c r="AC10" s="55" t="s">
        <v>3</v>
      </c>
      <c r="AD10" s="329">
        <f t="shared" si="8"/>
        <v>0.16959704848100537</v>
      </c>
      <c r="AE10" s="65"/>
      <c r="AF10" s="97" t="str">
        <f t="shared" si="9"/>
        <v>河内長野市</v>
      </c>
      <c r="AG10" s="126">
        <f t="shared" si="16"/>
        <v>0.17705664674067748</v>
      </c>
      <c r="AH10" s="126">
        <f t="shared" si="10"/>
        <v>0.17188208616780046</v>
      </c>
      <c r="AI10" s="325">
        <f t="shared" si="11"/>
        <v>0.50000000000000044</v>
      </c>
      <c r="AJ10" s="65"/>
      <c r="AK10" s="126">
        <f t="shared" si="12"/>
        <v>0.12287328473703944</v>
      </c>
      <c r="AL10" s="126">
        <f t="shared" si="13"/>
        <v>0.12049810435977261</v>
      </c>
      <c r="AM10" s="325">
        <f t="shared" si="14"/>
        <v>0.30000000000000027</v>
      </c>
      <c r="AN10" s="323">
        <v>0</v>
      </c>
      <c r="AO10" s="322"/>
      <c r="AP10" s="322"/>
    </row>
    <row r="11" spans="2:42" ht="13.5" customHeight="1">
      <c r="B11" s="63">
        <v>7</v>
      </c>
      <c r="C11" s="55" t="s">
        <v>118</v>
      </c>
      <c r="D11" s="422">
        <v>21</v>
      </c>
      <c r="E11" s="169">
        <v>2</v>
      </c>
      <c r="F11" s="64">
        <f t="shared" si="17"/>
        <v>9.5238095238095233E-2</v>
      </c>
      <c r="G11" s="422">
        <v>76</v>
      </c>
      <c r="H11" s="169">
        <v>7</v>
      </c>
      <c r="I11" s="64">
        <f t="shared" si="0"/>
        <v>9.2105263157894732E-2</v>
      </c>
      <c r="J11" s="422">
        <v>3913</v>
      </c>
      <c r="K11" s="169">
        <v>632</v>
      </c>
      <c r="L11" s="64">
        <f t="shared" si="1"/>
        <v>0.16151290569895221</v>
      </c>
      <c r="M11" s="422">
        <v>3198</v>
      </c>
      <c r="N11" s="169">
        <v>506</v>
      </c>
      <c r="O11" s="64">
        <f t="shared" si="2"/>
        <v>0.15822388993120701</v>
      </c>
      <c r="P11" s="422">
        <v>2035</v>
      </c>
      <c r="Q11" s="169">
        <v>282</v>
      </c>
      <c r="R11" s="64">
        <f t="shared" si="3"/>
        <v>0.13857493857493858</v>
      </c>
      <c r="S11" s="422">
        <v>908</v>
      </c>
      <c r="T11" s="169">
        <v>72</v>
      </c>
      <c r="U11" s="64">
        <f t="shared" si="4"/>
        <v>7.9295154185022032E-2</v>
      </c>
      <c r="V11" s="422">
        <v>376</v>
      </c>
      <c r="W11" s="169">
        <v>13</v>
      </c>
      <c r="X11" s="64">
        <f t="shared" si="5"/>
        <v>3.4574468085106384E-2</v>
      </c>
      <c r="Y11" s="422">
        <f t="shared" si="15"/>
        <v>10527</v>
      </c>
      <c r="Z11" s="169">
        <f t="shared" si="6"/>
        <v>1514</v>
      </c>
      <c r="AA11" s="64">
        <f t="shared" si="7"/>
        <v>0.14382065165764224</v>
      </c>
      <c r="AB11" s="65"/>
      <c r="AC11" s="66" t="s">
        <v>39</v>
      </c>
      <c r="AD11" s="329">
        <f t="shared" si="8"/>
        <v>0.12847448173282514</v>
      </c>
      <c r="AE11" s="65"/>
      <c r="AF11" s="97" t="str">
        <f t="shared" si="9"/>
        <v>藤井寺市</v>
      </c>
      <c r="AG11" s="126">
        <f t="shared" si="16"/>
        <v>0.17676671732522797</v>
      </c>
      <c r="AH11" s="126">
        <f t="shared" si="10"/>
        <v>0.16730343856826865</v>
      </c>
      <c r="AI11" s="325">
        <f t="shared" si="11"/>
        <v>0.99999999999999811</v>
      </c>
      <c r="AJ11" s="65"/>
      <c r="AK11" s="126">
        <f t="shared" si="12"/>
        <v>0.12287328473703944</v>
      </c>
      <c r="AL11" s="126">
        <f t="shared" si="13"/>
        <v>0.12049810435977261</v>
      </c>
      <c r="AM11" s="325">
        <f t="shared" si="14"/>
        <v>0.30000000000000027</v>
      </c>
      <c r="AN11" s="323">
        <v>0</v>
      </c>
      <c r="AO11" s="322"/>
      <c r="AP11" s="322"/>
    </row>
    <row r="12" spans="2:42" ht="13.5" customHeight="1">
      <c r="B12" s="63">
        <v>8</v>
      </c>
      <c r="C12" s="55" t="s">
        <v>51</v>
      </c>
      <c r="D12" s="422">
        <v>9</v>
      </c>
      <c r="E12" s="169">
        <v>0</v>
      </c>
      <c r="F12" s="64">
        <f t="shared" si="17"/>
        <v>0</v>
      </c>
      <c r="G12" s="422">
        <v>40</v>
      </c>
      <c r="H12" s="169">
        <v>3</v>
      </c>
      <c r="I12" s="64">
        <f t="shared" si="0"/>
        <v>7.4999999999999997E-2</v>
      </c>
      <c r="J12" s="422">
        <v>3083</v>
      </c>
      <c r="K12" s="169">
        <v>232</v>
      </c>
      <c r="L12" s="64">
        <f t="shared" si="1"/>
        <v>7.5251378527408375E-2</v>
      </c>
      <c r="M12" s="422">
        <v>2274</v>
      </c>
      <c r="N12" s="169">
        <v>153</v>
      </c>
      <c r="O12" s="64">
        <f t="shared" si="2"/>
        <v>6.7282321899736153E-2</v>
      </c>
      <c r="P12" s="422">
        <v>1610</v>
      </c>
      <c r="Q12" s="169">
        <v>77</v>
      </c>
      <c r="R12" s="64">
        <f t="shared" si="3"/>
        <v>4.7826086956521741E-2</v>
      </c>
      <c r="S12" s="422">
        <v>933</v>
      </c>
      <c r="T12" s="169">
        <v>34</v>
      </c>
      <c r="U12" s="64">
        <f t="shared" si="4"/>
        <v>3.6441586280814578E-2</v>
      </c>
      <c r="V12" s="422">
        <v>438</v>
      </c>
      <c r="W12" s="169">
        <v>4</v>
      </c>
      <c r="X12" s="64">
        <f t="shared" si="5"/>
        <v>9.1324200913242004E-3</v>
      </c>
      <c r="Y12" s="422">
        <f t="shared" si="15"/>
        <v>8387</v>
      </c>
      <c r="Z12" s="169">
        <f t="shared" si="6"/>
        <v>503</v>
      </c>
      <c r="AA12" s="64">
        <f t="shared" si="7"/>
        <v>5.9973768928103015E-2</v>
      </c>
      <c r="AB12" s="65"/>
      <c r="AC12" s="66" t="s">
        <v>7</v>
      </c>
      <c r="AD12" s="329">
        <f t="shared" si="8"/>
        <v>0.11510367191850372</v>
      </c>
      <c r="AE12" s="65"/>
      <c r="AF12" s="97" t="str">
        <f t="shared" si="9"/>
        <v>吹田市</v>
      </c>
      <c r="AG12" s="126">
        <f t="shared" si="16"/>
        <v>0.16959704848100537</v>
      </c>
      <c r="AH12" s="126">
        <f t="shared" si="10"/>
        <v>0.1675109206127848</v>
      </c>
      <c r="AI12" s="325">
        <f t="shared" si="11"/>
        <v>0.20000000000000018</v>
      </c>
      <c r="AJ12" s="65"/>
      <c r="AK12" s="126">
        <f t="shared" si="12"/>
        <v>0.12287328473703944</v>
      </c>
      <c r="AL12" s="126">
        <f t="shared" si="13"/>
        <v>0.12049810435977261</v>
      </c>
      <c r="AM12" s="325">
        <f t="shared" si="14"/>
        <v>0.30000000000000027</v>
      </c>
      <c r="AN12" s="323">
        <v>0</v>
      </c>
      <c r="AO12" s="322"/>
      <c r="AP12" s="322"/>
    </row>
    <row r="13" spans="2:42" ht="13.5" customHeight="1">
      <c r="B13" s="63">
        <v>9</v>
      </c>
      <c r="C13" s="55" t="s">
        <v>119</v>
      </c>
      <c r="D13" s="422">
        <v>7</v>
      </c>
      <c r="E13" s="169">
        <v>1</v>
      </c>
      <c r="F13" s="64">
        <f t="shared" si="17"/>
        <v>0.14285714285714285</v>
      </c>
      <c r="G13" s="422">
        <v>27</v>
      </c>
      <c r="H13" s="169">
        <v>1</v>
      </c>
      <c r="I13" s="64">
        <f t="shared" si="0"/>
        <v>3.7037037037037035E-2</v>
      </c>
      <c r="J13" s="422">
        <v>1982</v>
      </c>
      <c r="K13" s="169">
        <v>245</v>
      </c>
      <c r="L13" s="64">
        <f t="shared" si="1"/>
        <v>0.1236125126135217</v>
      </c>
      <c r="M13" s="422">
        <v>1507</v>
      </c>
      <c r="N13" s="169">
        <v>174</v>
      </c>
      <c r="O13" s="64">
        <f t="shared" si="2"/>
        <v>0.11546118115461181</v>
      </c>
      <c r="P13" s="422">
        <v>1041</v>
      </c>
      <c r="Q13" s="169">
        <v>97</v>
      </c>
      <c r="R13" s="64">
        <f t="shared" si="3"/>
        <v>9.3179634966378488E-2</v>
      </c>
      <c r="S13" s="422">
        <v>507</v>
      </c>
      <c r="T13" s="169">
        <v>22</v>
      </c>
      <c r="U13" s="64">
        <f t="shared" si="4"/>
        <v>4.3392504930966469E-2</v>
      </c>
      <c r="V13" s="422">
        <v>243</v>
      </c>
      <c r="W13" s="169">
        <v>10</v>
      </c>
      <c r="X13" s="64">
        <f t="shared" si="5"/>
        <v>4.1152263374485597E-2</v>
      </c>
      <c r="Y13" s="422">
        <f t="shared" si="15"/>
        <v>5314</v>
      </c>
      <c r="Z13" s="169">
        <f t="shared" si="6"/>
        <v>550</v>
      </c>
      <c r="AA13" s="64">
        <f t="shared" si="7"/>
        <v>0.10350018818216034</v>
      </c>
      <c r="AB13" s="65"/>
      <c r="AC13" s="66" t="s">
        <v>40</v>
      </c>
      <c r="AD13" s="329">
        <f t="shared" si="8"/>
        <v>0.12356299366544146</v>
      </c>
      <c r="AE13" s="65"/>
      <c r="AF13" s="97" t="str">
        <f t="shared" si="9"/>
        <v>田尻町</v>
      </c>
      <c r="AG13" s="126">
        <f t="shared" si="16"/>
        <v>0.14834205933682373</v>
      </c>
      <c r="AH13" s="126">
        <f t="shared" si="10"/>
        <v>0.13732718894009216</v>
      </c>
      <c r="AI13" s="325">
        <f t="shared" si="11"/>
        <v>1.0999999999999983</v>
      </c>
      <c r="AJ13" s="65"/>
      <c r="AK13" s="126">
        <f t="shared" si="12"/>
        <v>0.12287328473703944</v>
      </c>
      <c r="AL13" s="126">
        <f t="shared" si="13"/>
        <v>0.12049810435977261</v>
      </c>
      <c r="AM13" s="325">
        <f t="shared" si="14"/>
        <v>0.30000000000000027</v>
      </c>
      <c r="AN13" s="323">
        <v>0</v>
      </c>
      <c r="AO13" s="322"/>
      <c r="AP13" s="322"/>
    </row>
    <row r="14" spans="2:42" ht="13.5" customHeight="1">
      <c r="B14" s="63">
        <v>10</v>
      </c>
      <c r="C14" s="55" t="s">
        <v>52</v>
      </c>
      <c r="D14" s="422">
        <v>22</v>
      </c>
      <c r="E14" s="169">
        <v>1</v>
      </c>
      <c r="F14" s="64">
        <f t="shared" si="17"/>
        <v>4.5454545454545456E-2</v>
      </c>
      <c r="G14" s="422">
        <v>70</v>
      </c>
      <c r="H14" s="169">
        <v>3</v>
      </c>
      <c r="I14" s="64">
        <f t="shared" si="0"/>
        <v>4.2857142857142858E-2</v>
      </c>
      <c r="J14" s="422">
        <v>4883</v>
      </c>
      <c r="K14" s="169">
        <v>721</v>
      </c>
      <c r="L14" s="64">
        <f t="shared" si="1"/>
        <v>0.14765513004300634</v>
      </c>
      <c r="M14" s="422">
        <v>3926</v>
      </c>
      <c r="N14" s="169">
        <v>608</v>
      </c>
      <c r="O14" s="64">
        <f t="shared" si="2"/>
        <v>0.15486500254712177</v>
      </c>
      <c r="P14" s="422">
        <v>2518</v>
      </c>
      <c r="Q14" s="169">
        <v>298</v>
      </c>
      <c r="R14" s="64">
        <f t="shared" si="3"/>
        <v>0.11834789515488484</v>
      </c>
      <c r="S14" s="422">
        <v>1134</v>
      </c>
      <c r="T14" s="169">
        <v>88</v>
      </c>
      <c r="U14" s="64">
        <f t="shared" si="4"/>
        <v>7.7601410934744264E-2</v>
      </c>
      <c r="V14" s="422">
        <v>423</v>
      </c>
      <c r="W14" s="169">
        <v>16</v>
      </c>
      <c r="X14" s="64">
        <f t="shared" si="5"/>
        <v>3.7825059101654845E-2</v>
      </c>
      <c r="Y14" s="422">
        <f t="shared" si="15"/>
        <v>12976</v>
      </c>
      <c r="Z14" s="169">
        <f t="shared" si="6"/>
        <v>1735</v>
      </c>
      <c r="AA14" s="64">
        <f t="shared" si="7"/>
        <v>0.13370838471023427</v>
      </c>
      <c r="AB14" s="65"/>
      <c r="AC14" s="66" t="s">
        <v>11</v>
      </c>
      <c r="AD14" s="329">
        <f t="shared" si="8"/>
        <v>0.1250637429882713</v>
      </c>
      <c r="AE14" s="65"/>
      <c r="AF14" s="97" t="str">
        <f t="shared" si="9"/>
        <v>島本町</v>
      </c>
      <c r="AG14" s="126">
        <f t="shared" si="16"/>
        <v>0.14327830188679244</v>
      </c>
      <c r="AH14" s="126">
        <f t="shared" si="10"/>
        <v>0.14042105263157895</v>
      </c>
      <c r="AI14" s="325">
        <f t="shared" si="11"/>
        <v>0.29999999999999749</v>
      </c>
      <c r="AJ14" s="65"/>
      <c r="AK14" s="126">
        <f t="shared" si="12"/>
        <v>0.12287328473703944</v>
      </c>
      <c r="AL14" s="126">
        <f t="shared" si="13"/>
        <v>0.12049810435977261</v>
      </c>
      <c r="AM14" s="325">
        <f t="shared" si="14"/>
        <v>0.30000000000000027</v>
      </c>
      <c r="AN14" s="323">
        <v>0</v>
      </c>
      <c r="AO14" s="322"/>
      <c r="AP14" s="322"/>
    </row>
    <row r="15" spans="2:42" ht="13.5" customHeight="1">
      <c r="B15" s="63">
        <v>11</v>
      </c>
      <c r="C15" s="55" t="s">
        <v>53</v>
      </c>
      <c r="D15" s="422">
        <v>38</v>
      </c>
      <c r="E15" s="169">
        <v>3</v>
      </c>
      <c r="F15" s="64">
        <f t="shared" si="17"/>
        <v>7.8947368421052627E-2</v>
      </c>
      <c r="G15" s="422">
        <v>111</v>
      </c>
      <c r="H15" s="169">
        <v>8</v>
      </c>
      <c r="I15" s="64">
        <f t="shared" si="0"/>
        <v>7.2072072072072071E-2</v>
      </c>
      <c r="J15" s="422">
        <v>7764</v>
      </c>
      <c r="K15" s="169">
        <v>958</v>
      </c>
      <c r="L15" s="64">
        <f t="shared" si="1"/>
        <v>0.12339000515198352</v>
      </c>
      <c r="M15" s="422">
        <v>6750</v>
      </c>
      <c r="N15" s="169">
        <v>820</v>
      </c>
      <c r="O15" s="64">
        <f t="shared" si="2"/>
        <v>0.12148148148148148</v>
      </c>
      <c r="P15" s="422">
        <v>4264</v>
      </c>
      <c r="Q15" s="169">
        <v>402</v>
      </c>
      <c r="R15" s="64">
        <f t="shared" si="3"/>
        <v>9.4277673545966223E-2</v>
      </c>
      <c r="S15" s="422">
        <v>2131</v>
      </c>
      <c r="T15" s="169">
        <v>140</v>
      </c>
      <c r="U15" s="64">
        <f t="shared" si="4"/>
        <v>6.5696855936180201E-2</v>
      </c>
      <c r="V15" s="422">
        <v>775</v>
      </c>
      <c r="W15" s="169">
        <v>23</v>
      </c>
      <c r="X15" s="64">
        <f t="shared" si="5"/>
        <v>2.9677419354838711E-2</v>
      </c>
      <c r="Y15" s="422">
        <f t="shared" si="15"/>
        <v>21833</v>
      </c>
      <c r="Z15" s="169">
        <f t="shared" si="6"/>
        <v>2354</v>
      </c>
      <c r="AA15" s="64">
        <f t="shared" si="7"/>
        <v>0.10781843997618284</v>
      </c>
      <c r="AB15" s="65"/>
      <c r="AC15" s="66" t="s">
        <v>12</v>
      </c>
      <c r="AD15" s="329">
        <f t="shared" si="8"/>
        <v>9.4761742787346545E-2</v>
      </c>
      <c r="AE15" s="65"/>
      <c r="AF15" s="97" t="str">
        <f t="shared" si="9"/>
        <v>寝屋川市</v>
      </c>
      <c r="AG15" s="126">
        <f t="shared" si="16"/>
        <v>0.14109469580383707</v>
      </c>
      <c r="AH15" s="126">
        <f t="shared" si="10"/>
        <v>0.13685957608902674</v>
      </c>
      <c r="AI15" s="325">
        <f t="shared" si="11"/>
        <v>0.39999999999999758</v>
      </c>
      <c r="AJ15" s="65"/>
      <c r="AK15" s="126">
        <f t="shared" si="12"/>
        <v>0.12287328473703944</v>
      </c>
      <c r="AL15" s="126">
        <f t="shared" si="13"/>
        <v>0.12049810435977261</v>
      </c>
      <c r="AM15" s="325">
        <f t="shared" si="14"/>
        <v>0.30000000000000027</v>
      </c>
      <c r="AN15" s="323">
        <v>0</v>
      </c>
      <c r="AO15" s="322"/>
      <c r="AP15" s="322"/>
    </row>
    <row r="16" spans="2:42" ht="13.5" customHeight="1">
      <c r="B16" s="63">
        <v>12</v>
      </c>
      <c r="C16" s="55" t="s">
        <v>120</v>
      </c>
      <c r="D16" s="422">
        <v>19</v>
      </c>
      <c r="E16" s="169">
        <v>0</v>
      </c>
      <c r="F16" s="64">
        <f t="shared" si="17"/>
        <v>0</v>
      </c>
      <c r="G16" s="422">
        <v>61</v>
      </c>
      <c r="H16" s="169">
        <v>9</v>
      </c>
      <c r="I16" s="64">
        <f t="shared" si="0"/>
        <v>0.14754098360655737</v>
      </c>
      <c r="J16" s="422">
        <v>3853</v>
      </c>
      <c r="K16" s="169">
        <v>665</v>
      </c>
      <c r="L16" s="64">
        <f t="shared" si="1"/>
        <v>0.17259278484297949</v>
      </c>
      <c r="M16" s="422">
        <v>3144</v>
      </c>
      <c r="N16" s="169">
        <v>599</v>
      </c>
      <c r="O16" s="64">
        <f t="shared" si="2"/>
        <v>0.19052162849872772</v>
      </c>
      <c r="P16" s="422">
        <v>2289</v>
      </c>
      <c r="Q16" s="169">
        <v>346</v>
      </c>
      <c r="R16" s="64">
        <f t="shared" si="3"/>
        <v>0.15115771079073831</v>
      </c>
      <c r="S16" s="422">
        <v>1261</v>
      </c>
      <c r="T16" s="169">
        <v>127</v>
      </c>
      <c r="U16" s="64">
        <f t="shared" si="4"/>
        <v>0.1007137192704203</v>
      </c>
      <c r="V16" s="422">
        <v>513</v>
      </c>
      <c r="W16" s="169">
        <v>24</v>
      </c>
      <c r="X16" s="64">
        <f t="shared" si="5"/>
        <v>4.6783625730994149E-2</v>
      </c>
      <c r="Y16" s="422">
        <f t="shared" si="15"/>
        <v>11140</v>
      </c>
      <c r="Z16" s="169">
        <f t="shared" si="6"/>
        <v>1770</v>
      </c>
      <c r="AA16" s="64">
        <f t="shared" si="7"/>
        <v>0.15888689407540396</v>
      </c>
      <c r="AB16" s="65"/>
      <c r="AC16" s="66" t="s">
        <v>8</v>
      </c>
      <c r="AD16" s="329">
        <f t="shared" si="8"/>
        <v>0.22463547995139732</v>
      </c>
      <c r="AE16" s="65"/>
      <c r="AF16" s="97" t="str">
        <f t="shared" si="9"/>
        <v>富田林市</v>
      </c>
      <c r="AG16" s="126">
        <f t="shared" si="16"/>
        <v>0.14056713575283039</v>
      </c>
      <c r="AH16" s="126">
        <f t="shared" si="10"/>
        <v>0.13515331576882111</v>
      </c>
      <c r="AI16" s="325">
        <f t="shared" si="11"/>
        <v>0.59999999999999776</v>
      </c>
      <c r="AJ16" s="65"/>
      <c r="AK16" s="126">
        <f t="shared" si="12"/>
        <v>0.12287328473703944</v>
      </c>
      <c r="AL16" s="126">
        <f t="shared" si="13"/>
        <v>0.12049810435977261</v>
      </c>
      <c r="AM16" s="325">
        <f t="shared" si="14"/>
        <v>0.30000000000000027</v>
      </c>
      <c r="AN16" s="323">
        <v>0</v>
      </c>
      <c r="AO16" s="322"/>
      <c r="AP16" s="322"/>
    </row>
    <row r="17" spans="2:42" ht="13.5" customHeight="1">
      <c r="B17" s="63">
        <v>13</v>
      </c>
      <c r="C17" s="55" t="s">
        <v>121</v>
      </c>
      <c r="D17" s="422">
        <v>33</v>
      </c>
      <c r="E17" s="169">
        <v>2</v>
      </c>
      <c r="F17" s="64">
        <f t="shared" si="17"/>
        <v>6.0606060606060608E-2</v>
      </c>
      <c r="G17" s="422">
        <v>113</v>
      </c>
      <c r="H17" s="169">
        <v>8</v>
      </c>
      <c r="I17" s="64">
        <f t="shared" si="0"/>
        <v>7.0796460176991149E-2</v>
      </c>
      <c r="J17" s="422">
        <v>6382</v>
      </c>
      <c r="K17" s="169">
        <v>663</v>
      </c>
      <c r="L17" s="64">
        <f t="shared" si="1"/>
        <v>0.10388592917580695</v>
      </c>
      <c r="M17" s="422">
        <v>5759</v>
      </c>
      <c r="N17" s="169">
        <v>629</v>
      </c>
      <c r="O17" s="64">
        <f t="shared" si="2"/>
        <v>0.10922035075533947</v>
      </c>
      <c r="P17" s="422">
        <v>3839</v>
      </c>
      <c r="Q17" s="169">
        <v>339</v>
      </c>
      <c r="R17" s="64">
        <f t="shared" si="3"/>
        <v>8.8304245897369113E-2</v>
      </c>
      <c r="S17" s="422">
        <v>1885</v>
      </c>
      <c r="T17" s="169">
        <v>93</v>
      </c>
      <c r="U17" s="64">
        <f t="shared" si="4"/>
        <v>4.9336870026525197E-2</v>
      </c>
      <c r="V17" s="422">
        <v>785</v>
      </c>
      <c r="W17" s="169">
        <v>17</v>
      </c>
      <c r="X17" s="64">
        <f t="shared" si="5"/>
        <v>2.1656050955414011E-2</v>
      </c>
      <c r="Y17" s="422">
        <f t="shared" si="15"/>
        <v>18796</v>
      </c>
      <c r="Z17" s="169">
        <f t="shared" si="6"/>
        <v>1751</v>
      </c>
      <c r="AA17" s="64">
        <f t="shared" si="7"/>
        <v>9.315811874866993E-2</v>
      </c>
      <c r="AB17" s="65"/>
      <c r="AC17" s="66" t="s">
        <v>18</v>
      </c>
      <c r="AD17" s="329">
        <f t="shared" si="8"/>
        <v>0.1835070017445424</v>
      </c>
      <c r="AE17" s="65"/>
      <c r="AF17" s="97" t="str">
        <f t="shared" si="9"/>
        <v>東大阪市</v>
      </c>
      <c r="AG17" s="126">
        <f t="shared" si="16"/>
        <v>0.13839684625492774</v>
      </c>
      <c r="AH17" s="126">
        <f t="shared" si="10"/>
        <v>0.1347686517600177</v>
      </c>
      <c r="AI17" s="325">
        <f t="shared" si="11"/>
        <v>0.30000000000000027</v>
      </c>
      <c r="AJ17" s="65"/>
      <c r="AK17" s="126">
        <f t="shared" si="12"/>
        <v>0.12287328473703944</v>
      </c>
      <c r="AL17" s="126">
        <f t="shared" si="13"/>
        <v>0.12049810435977261</v>
      </c>
      <c r="AM17" s="325">
        <f t="shared" si="14"/>
        <v>0.30000000000000027</v>
      </c>
      <c r="AN17" s="323">
        <v>0</v>
      </c>
      <c r="AO17" s="322"/>
      <c r="AP17" s="322"/>
    </row>
    <row r="18" spans="2:42" ht="13.5" customHeight="1">
      <c r="B18" s="63">
        <v>14</v>
      </c>
      <c r="C18" s="55" t="s">
        <v>122</v>
      </c>
      <c r="D18" s="422">
        <v>24</v>
      </c>
      <c r="E18" s="169">
        <v>2</v>
      </c>
      <c r="F18" s="64">
        <f t="shared" si="17"/>
        <v>8.3333333333333329E-2</v>
      </c>
      <c r="G18" s="422">
        <v>66</v>
      </c>
      <c r="H18" s="169">
        <v>6</v>
      </c>
      <c r="I18" s="64">
        <f t="shared" si="0"/>
        <v>9.0909090909090912E-2</v>
      </c>
      <c r="J18" s="422">
        <v>5117</v>
      </c>
      <c r="K18" s="169">
        <v>714</v>
      </c>
      <c r="L18" s="64">
        <f t="shared" si="1"/>
        <v>0.13953488372093023</v>
      </c>
      <c r="M18" s="422">
        <v>4236</v>
      </c>
      <c r="N18" s="169">
        <v>532</v>
      </c>
      <c r="O18" s="64">
        <f t="shared" si="2"/>
        <v>0.12559017941454201</v>
      </c>
      <c r="P18" s="422">
        <v>3022</v>
      </c>
      <c r="Q18" s="169">
        <v>326</v>
      </c>
      <c r="R18" s="64">
        <f t="shared" si="3"/>
        <v>0.10787557908669755</v>
      </c>
      <c r="S18" s="422">
        <v>1660</v>
      </c>
      <c r="T18" s="169">
        <v>102</v>
      </c>
      <c r="U18" s="64">
        <f t="shared" si="4"/>
        <v>6.1445783132530123E-2</v>
      </c>
      <c r="V18" s="422">
        <v>674</v>
      </c>
      <c r="W18" s="169">
        <v>24</v>
      </c>
      <c r="X18" s="64">
        <f t="shared" si="5"/>
        <v>3.5608308605341248E-2</v>
      </c>
      <c r="Y18" s="422">
        <f t="shared" si="15"/>
        <v>14799</v>
      </c>
      <c r="Z18" s="169">
        <f t="shared" si="6"/>
        <v>1706</v>
      </c>
      <c r="AA18" s="64">
        <f t="shared" si="7"/>
        <v>0.115278059328333</v>
      </c>
      <c r="AB18" s="65"/>
      <c r="AC18" s="66" t="s">
        <v>41</v>
      </c>
      <c r="AD18" s="329">
        <f t="shared" si="8"/>
        <v>0.13506457818081891</v>
      </c>
      <c r="AE18" s="65"/>
      <c r="AF18" s="97" t="str">
        <f t="shared" si="9"/>
        <v>柏原市</v>
      </c>
      <c r="AG18" s="126">
        <f t="shared" si="16"/>
        <v>0.13579291365669074</v>
      </c>
      <c r="AH18" s="126">
        <f t="shared" si="10"/>
        <v>0.13778839966908724</v>
      </c>
      <c r="AI18" s="325">
        <f t="shared" si="11"/>
        <v>-0.20000000000000018</v>
      </c>
      <c r="AJ18" s="65"/>
      <c r="AK18" s="126">
        <f t="shared" si="12"/>
        <v>0.12287328473703944</v>
      </c>
      <c r="AL18" s="126">
        <f t="shared" si="13"/>
        <v>0.12049810435977261</v>
      </c>
      <c r="AM18" s="325">
        <f t="shared" si="14"/>
        <v>0.30000000000000027</v>
      </c>
      <c r="AN18" s="323">
        <v>0</v>
      </c>
      <c r="AO18" s="322"/>
      <c r="AP18" s="322"/>
    </row>
    <row r="19" spans="2:42" ht="13.5" customHeight="1">
      <c r="B19" s="63">
        <v>15</v>
      </c>
      <c r="C19" s="55" t="s">
        <v>123</v>
      </c>
      <c r="D19" s="422">
        <v>34</v>
      </c>
      <c r="E19" s="169">
        <v>1</v>
      </c>
      <c r="F19" s="64">
        <f t="shared" si="17"/>
        <v>2.9411764705882353E-2</v>
      </c>
      <c r="G19" s="422">
        <v>157</v>
      </c>
      <c r="H19" s="169">
        <v>9</v>
      </c>
      <c r="I19" s="64">
        <f t="shared" si="0"/>
        <v>5.7324840764331211E-2</v>
      </c>
      <c r="J19" s="422">
        <v>8708</v>
      </c>
      <c r="K19" s="169">
        <v>974</v>
      </c>
      <c r="L19" s="64">
        <f t="shared" si="1"/>
        <v>0.11185117133670189</v>
      </c>
      <c r="M19" s="422">
        <v>7218</v>
      </c>
      <c r="N19" s="169">
        <v>775</v>
      </c>
      <c r="O19" s="64">
        <f t="shared" si="2"/>
        <v>0.10737046273205875</v>
      </c>
      <c r="P19" s="422">
        <v>4828</v>
      </c>
      <c r="Q19" s="169">
        <v>389</v>
      </c>
      <c r="R19" s="64">
        <f t="shared" si="3"/>
        <v>8.0571665285832636E-2</v>
      </c>
      <c r="S19" s="422">
        <v>2374</v>
      </c>
      <c r="T19" s="169">
        <v>111</v>
      </c>
      <c r="U19" s="64">
        <f t="shared" si="4"/>
        <v>4.675652906486942E-2</v>
      </c>
      <c r="V19" s="422">
        <v>909</v>
      </c>
      <c r="W19" s="169">
        <v>21</v>
      </c>
      <c r="X19" s="64">
        <f t="shared" si="5"/>
        <v>2.3102310231023101E-2</v>
      </c>
      <c r="Y19" s="422">
        <f t="shared" si="15"/>
        <v>24228</v>
      </c>
      <c r="Z19" s="169">
        <f t="shared" si="6"/>
        <v>2280</v>
      </c>
      <c r="AA19" s="64">
        <f t="shared" si="7"/>
        <v>9.4105993065874194E-2</v>
      </c>
      <c r="AB19" s="65"/>
      <c r="AC19" s="66" t="s">
        <v>21</v>
      </c>
      <c r="AD19" s="329">
        <f t="shared" si="8"/>
        <v>0.14056713575283039</v>
      </c>
      <c r="AE19" s="65"/>
      <c r="AF19" s="97" t="str">
        <f t="shared" si="9"/>
        <v>泉佐野市</v>
      </c>
      <c r="AG19" s="126">
        <f t="shared" si="16"/>
        <v>0.13506457818081891</v>
      </c>
      <c r="AH19" s="126">
        <f t="shared" si="10"/>
        <v>0.13467235026370927</v>
      </c>
      <c r="AI19" s="325">
        <f t="shared" si="11"/>
        <v>0</v>
      </c>
      <c r="AJ19" s="65"/>
      <c r="AK19" s="126">
        <f t="shared" si="12"/>
        <v>0.12287328473703944</v>
      </c>
      <c r="AL19" s="126">
        <f t="shared" si="13"/>
        <v>0.12049810435977261</v>
      </c>
      <c r="AM19" s="325">
        <f t="shared" si="14"/>
        <v>0.30000000000000027</v>
      </c>
      <c r="AN19" s="323">
        <v>0</v>
      </c>
      <c r="AO19" s="322"/>
      <c r="AP19" s="322"/>
    </row>
    <row r="20" spans="2:42" ht="13.5" customHeight="1">
      <c r="B20" s="63">
        <v>16</v>
      </c>
      <c r="C20" s="55" t="s">
        <v>54</v>
      </c>
      <c r="D20" s="422">
        <v>20</v>
      </c>
      <c r="E20" s="169">
        <v>3</v>
      </c>
      <c r="F20" s="64">
        <f t="shared" si="17"/>
        <v>0.15</v>
      </c>
      <c r="G20" s="422">
        <v>72</v>
      </c>
      <c r="H20" s="169">
        <v>5</v>
      </c>
      <c r="I20" s="64">
        <f t="shared" si="0"/>
        <v>6.9444444444444448E-2</v>
      </c>
      <c r="J20" s="422">
        <v>5323</v>
      </c>
      <c r="K20" s="169">
        <v>592</v>
      </c>
      <c r="L20" s="64">
        <f t="shared" si="1"/>
        <v>0.11121547999248545</v>
      </c>
      <c r="M20" s="422">
        <v>4429</v>
      </c>
      <c r="N20" s="169">
        <v>485</v>
      </c>
      <c r="O20" s="64">
        <f t="shared" si="2"/>
        <v>0.10950553172273651</v>
      </c>
      <c r="P20" s="422">
        <v>3187</v>
      </c>
      <c r="Q20" s="169">
        <v>297</v>
      </c>
      <c r="R20" s="64">
        <f t="shared" si="3"/>
        <v>9.3191088798242866E-2</v>
      </c>
      <c r="S20" s="422">
        <v>1821</v>
      </c>
      <c r="T20" s="169">
        <v>97</v>
      </c>
      <c r="U20" s="64">
        <f t="shared" si="4"/>
        <v>5.3267435475013732E-2</v>
      </c>
      <c r="V20" s="422">
        <v>846</v>
      </c>
      <c r="W20" s="169">
        <v>16</v>
      </c>
      <c r="X20" s="64">
        <f t="shared" si="5"/>
        <v>1.8912529550827423E-2</v>
      </c>
      <c r="Y20" s="422">
        <f t="shared" si="15"/>
        <v>15698</v>
      </c>
      <c r="Z20" s="169">
        <f t="shared" si="6"/>
        <v>1495</v>
      </c>
      <c r="AA20" s="64">
        <f t="shared" si="7"/>
        <v>9.5235061791310999E-2</v>
      </c>
      <c r="AB20" s="65"/>
      <c r="AC20" s="66" t="s">
        <v>13</v>
      </c>
      <c r="AD20" s="329">
        <f t="shared" si="8"/>
        <v>0.14109469580383707</v>
      </c>
      <c r="AE20" s="65"/>
      <c r="AF20" s="97" t="str">
        <f t="shared" si="9"/>
        <v>羽曳野市</v>
      </c>
      <c r="AG20" s="126">
        <f t="shared" si="16"/>
        <v>0.13092361038142272</v>
      </c>
      <c r="AH20" s="126">
        <f t="shared" si="10"/>
        <v>0.13492063492063491</v>
      </c>
      <c r="AI20" s="325">
        <f t="shared" si="11"/>
        <v>-0.40000000000000036</v>
      </c>
      <c r="AJ20" s="65"/>
      <c r="AK20" s="126">
        <f t="shared" si="12"/>
        <v>0.12287328473703944</v>
      </c>
      <c r="AL20" s="126">
        <f t="shared" si="13"/>
        <v>0.12049810435977261</v>
      </c>
      <c r="AM20" s="325">
        <f t="shared" si="14"/>
        <v>0.30000000000000027</v>
      </c>
      <c r="AN20" s="323">
        <v>0</v>
      </c>
      <c r="AO20" s="322"/>
      <c r="AP20" s="322"/>
    </row>
    <row r="21" spans="2:42" ht="13.5" customHeight="1">
      <c r="B21" s="63">
        <v>17</v>
      </c>
      <c r="C21" s="55" t="s">
        <v>124</v>
      </c>
      <c r="D21" s="422">
        <v>44</v>
      </c>
      <c r="E21" s="169">
        <v>5</v>
      </c>
      <c r="F21" s="64">
        <f t="shared" si="17"/>
        <v>0.11363636363636363</v>
      </c>
      <c r="G21" s="422">
        <v>123</v>
      </c>
      <c r="H21" s="169">
        <v>7</v>
      </c>
      <c r="I21" s="64">
        <f t="shared" si="0"/>
        <v>5.6910569105691054E-2</v>
      </c>
      <c r="J21" s="422">
        <v>7731</v>
      </c>
      <c r="K21" s="169">
        <v>909</v>
      </c>
      <c r="L21" s="64">
        <f t="shared" si="1"/>
        <v>0.11757857974388825</v>
      </c>
      <c r="M21" s="422">
        <v>6358</v>
      </c>
      <c r="N21" s="169">
        <v>736</v>
      </c>
      <c r="O21" s="64">
        <f t="shared" si="2"/>
        <v>0.11575967285309846</v>
      </c>
      <c r="P21" s="422">
        <v>4475</v>
      </c>
      <c r="Q21" s="169">
        <v>424</v>
      </c>
      <c r="R21" s="64">
        <f t="shared" si="3"/>
        <v>9.4748603351955313E-2</v>
      </c>
      <c r="S21" s="422">
        <v>2488</v>
      </c>
      <c r="T21" s="169">
        <v>169</v>
      </c>
      <c r="U21" s="64">
        <f t="shared" si="4"/>
        <v>6.7926045016077172E-2</v>
      </c>
      <c r="V21" s="422">
        <v>1082</v>
      </c>
      <c r="W21" s="169">
        <v>28</v>
      </c>
      <c r="X21" s="64">
        <f t="shared" si="5"/>
        <v>2.5878003696857672E-2</v>
      </c>
      <c r="Y21" s="422">
        <f t="shared" si="15"/>
        <v>22301</v>
      </c>
      <c r="Z21" s="169">
        <f t="shared" si="6"/>
        <v>2278</v>
      </c>
      <c r="AA21" s="64">
        <f t="shared" si="7"/>
        <v>0.10214788574503386</v>
      </c>
      <c r="AB21" s="65"/>
      <c r="AC21" s="66" t="s">
        <v>22</v>
      </c>
      <c r="AD21" s="329">
        <f t="shared" si="8"/>
        <v>0.17705664674067748</v>
      </c>
      <c r="AE21" s="65"/>
      <c r="AF21" s="97" t="str">
        <f t="shared" si="9"/>
        <v>高石市</v>
      </c>
      <c r="AG21" s="126">
        <f t="shared" si="16"/>
        <v>0.12978699922745834</v>
      </c>
      <c r="AH21" s="126">
        <f t="shared" si="10"/>
        <v>0.12926686217008798</v>
      </c>
      <c r="AI21" s="325">
        <f t="shared" si="11"/>
        <v>0.10000000000000009</v>
      </c>
      <c r="AJ21" s="65"/>
      <c r="AK21" s="126">
        <f t="shared" si="12"/>
        <v>0.12287328473703944</v>
      </c>
      <c r="AL21" s="126">
        <f t="shared" si="13"/>
        <v>0.12049810435977261</v>
      </c>
      <c r="AM21" s="325">
        <f t="shared" si="14"/>
        <v>0.30000000000000027</v>
      </c>
      <c r="AN21" s="323">
        <v>0</v>
      </c>
      <c r="AO21" s="322"/>
      <c r="AP21" s="322"/>
    </row>
    <row r="22" spans="2:42" ht="13.5" customHeight="1">
      <c r="B22" s="63">
        <v>18</v>
      </c>
      <c r="C22" s="55" t="s">
        <v>55</v>
      </c>
      <c r="D22" s="422">
        <v>22</v>
      </c>
      <c r="E22" s="169">
        <v>2</v>
      </c>
      <c r="F22" s="64">
        <f t="shared" si="17"/>
        <v>9.0909090909090912E-2</v>
      </c>
      <c r="G22" s="422">
        <v>90</v>
      </c>
      <c r="H22" s="169">
        <v>13</v>
      </c>
      <c r="I22" s="64">
        <f t="shared" si="0"/>
        <v>0.14444444444444443</v>
      </c>
      <c r="J22" s="422">
        <v>6780</v>
      </c>
      <c r="K22" s="169">
        <v>926</v>
      </c>
      <c r="L22" s="64">
        <f t="shared" si="1"/>
        <v>0.13657817109144543</v>
      </c>
      <c r="M22" s="422">
        <v>5799</v>
      </c>
      <c r="N22" s="169">
        <v>818</v>
      </c>
      <c r="O22" s="64">
        <f t="shared" si="2"/>
        <v>0.14105880324193826</v>
      </c>
      <c r="P22" s="422">
        <v>4197</v>
      </c>
      <c r="Q22" s="169">
        <v>475</v>
      </c>
      <c r="R22" s="64">
        <f t="shared" si="3"/>
        <v>0.11317607815106027</v>
      </c>
      <c r="S22" s="422">
        <v>2249</v>
      </c>
      <c r="T22" s="169">
        <v>176</v>
      </c>
      <c r="U22" s="64">
        <f t="shared" si="4"/>
        <v>7.8257003112494436E-2</v>
      </c>
      <c r="V22" s="422">
        <v>985</v>
      </c>
      <c r="W22" s="169">
        <v>28</v>
      </c>
      <c r="X22" s="64">
        <f t="shared" si="5"/>
        <v>2.8426395939086295E-2</v>
      </c>
      <c r="Y22" s="422">
        <f t="shared" si="15"/>
        <v>20122</v>
      </c>
      <c r="Z22" s="169">
        <f t="shared" si="6"/>
        <v>2438</v>
      </c>
      <c r="AA22" s="64">
        <f t="shared" si="7"/>
        <v>0.12116091839777358</v>
      </c>
      <c r="AB22" s="65"/>
      <c r="AC22" s="66" t="s">
        <v>23</v>
      </c>
      <c r="AD22" s="329">
        <f t="shared" si="8"/>
        <v>9.0852549995215776E-2</v>
      </c>
      <c r="AE22" s="65"/>
      <c r="AF22" s="97" t="str">
        <f t="shared" si="9"/>
        <v>熊取町</v>
      </c>
      <c r="AG22" s="126">
        <f t="shared" si="16"/>
        <v>0.12850013861935125</v>
      </c>
      <c r="AH22" s="126">
        <f t="shared" si="10"/>
        <v>0.11740707162284678</v>
      </c>
      <c r="AI22" s="325">
        <f t="shared" si="11"/>
        <v>1.1999999999999997</v>
      </c>
      <c r="AJ22" s="65"/>
      <c r="AK22" s="126">
        <f t="shared" si="12"/>
        <v>0.12287328473703944</v>
      </c>
      <c r="AL22" s="126">
        <f t="shared" si="13"/>
        <v>0.12049810435977261</v>
      </c>
      <c r="AM22" s="325">
        <f t="shared" si="14"/>
        <v>0.30000000000000027</v>
      </c>
      <c r="AN22" s="323">
        <v>0</v>
      </c>
      <c r="AO22" s="322"/>
      <c r="AP22" s="322"/>
    </row>
    <row r="23" spans="2:42" ht="13.5" customHeight="1">
      <c r="B23" s="63">
        <v>19</v>
      </c>
      <c r="C23" s="55" t="s">
        <v>125</v>
      </c>
      <c r="D23" s="422">
        <v>26</v>
      </c>
      <c r="E23" s="169">
        <v>0</v>
      </c>
      <c r="F23" s="64">
        <f t="shared" si="17"/>
        <v>0</v>
      </c>
      <c r="G23" s="422">
        <v>105</v>
      </c>
      <c r="H23" s="169">
        <v>6</v>
      </c>
      <c r="I23" s="64">
        <f t="shared" si="0"/>
        <v>5.7142857142857141E-2</v>
      </c>
      <c r="J23" s="422">
        <v>4696</v>
      </c>
      <c r="K23" s="169">
        <v>310</v>
      </c>
      <c r="L23" s="64">
        <f t="shared" si="1"/>
        <v>6.601362862010221E-2</v>
      </c>
      <c r="M23" s="422">
        <v>3916</v>
      </c>
      <c r="N23" s="169">
        <v>255</v>
      </c>
      <c r="O23" s="64">
        <f t="shared" si="2"/>
        <v>6.5117466802860055E-2</v>
      </c>
      <c r="P23" s="422">
        <v>2588</v>
      </c>
      <c r="Q23" s="169">
        <v>122</v>
      </c>
      <c r="R23" s="64">
        <f t="shared" si="3"/>
        <v>4.714064914992272E-2</v>
      </c>
      <c r="S23" s="422">
        <v>1365</v>
      </c>
      <c r="T23" s="169">
        <v>42</v>
      </c>
      <c r="U23" s="64">
        <f t="shared" si="4"/>
        <v>3.0769230769230771E-2</v>
      </c>
      <c r="V23" s="422">
        <v>533</v>
      </c>
      <c r="W23" s="169">
        <v>10</v>
      </c>
      <c r="X23" s="64">
        <f t="shared" si="5"/>
        <v>1.8761726078799251E-2</v>
      </c>
      <c r="Y23" s="422">
        <f t="shared" si="15"/>
        <v>13229</v>
      </c>
      <c r="Z23" s="169">
        <f t="shared" si="6"/>
        <v>745</v>
      </c>
      <c r="AA23" s="64">
        <f t="shared" si="7"/>
        <v>5.6315670118678662E-2</v>
      </c>
      <c r="AB23" s="65"/>
      <c r="AC23" s="66" t="s">
        <v>14</v>
      </c>
      <c r="AD23" s="329">
        <f t="shared" si="8"/>
        <v>0.12478235635519443</v>
      </c>
      <c r="AE23" s="65"/>
      <c r="AF23" s="97" t="str">
        <f t="shared" si="9"/>
        <v>泉大津市</v>
      </c>
      <c r="AG23" s="126">
        <f t="shared" si="16"/>
        <v>0.12847448173282514</v>
      </c>
      <c r="AH23" s="126">
        <f t="shared" si="10"/>
        <v>0.13173413293353323</v>
      </c>
      <c r="AI23" s="325">
        <f t="shared" si="11"/>
        <v>-0.40000000000000036</v>
      </c>
      <c r="AJ23" s="65"/>
      <c r="AK23" s="126">
        <f t="shared" si="12"/>
        <v>0.12287328473703944</v>
      </c>
      <c r="AL23" s="126">
        <f t="shared" si="13"/>
        <v>0.12049810435977261</v>
      </c>
      <c r="AM23" s="325">
        <f t="shared" si="14"/>
        <v>0.30000000000000027</v>
      </c>
      <c r="AN23" s="323">
        <v>0</v>
      </c>
      <c r="AO23" s="322"/>
      <c r="AP23" s="322"/>
    </row>
    <row r="24" spans="2:42" ht="13.5" customHeight="1">
      <c r="B24" s="63">
        <v>20</v>
      </c>
      <c r="C24" s="55" t="s">
        <v>126</v>
      </c>
      <c r="D24" s="422">
        <v>38</v>
      </c>
      <c r="E24" s="169">
        <v>4</v>
      </c>
      <c r="F24" s="64">
        <f t="shared" si="17"/>
        <v>0.10526315789473684</v>
      </c>
      <c r="G24" s="422">
        <v>110</v>
      </c>
      <c r="H24" s="169">
        <v>7</v>
      </c>
      <c r="I24" s="64">
        <f t="shared" si="0"/>
        <v>6.363636363636363E-2</v>
      </c>
      <c r="J24" s="422">
        <v>8305</v>
      </c>
      <c r="K24" s="169">
        <v>1016</v>
      </c>
      <c r="L24" s="64">
        <f t="shared" si="1"/>
        <v>0.12233594220349188</v>
      </c>
      <c r="M24" s="422">
        <v>6488</v>
      </c>
      <c r="N24" s="169">
        <v>758</v>
      </c>
      <c r="O24" s="64">
        <f t="shared" si="2"/>
        <v>0.11683107274969173</v>
      </c>
      <c r="P24" s="422">
        <v>4208</v>
      </c>
      <c r="Q24" s="169">
        <v>389</v>
      </c>
      <c r="R24" s="64">
        <f t="shared" si="3"/>
        <v>9.2442965779467687E-2</v>
      </c>
      <c r="S24" s="422">
        <v>2085</v>
      </c>
      <c r="T24" s="169">
        <v>139</v>
      </c>
      <c r="U24" s="64">
        <f t="shared" si="4"/>
        <v>6.6666666666666666E-2</v>
      </c>
      <c r="V24" s="422">
        <v>850</v>
      </c>
      <c r="W24" s="169">
        <v>21</v>
      </c>
      <c r="X24" s="64">
        <f t="shared" si="5"/>
        <v>2.4705882352941175E-2</v>
      </c>
      <c r="Y24" s="422">
        <f t="shared" si="15"/>
        <v>22084</v>
      </c>
      <c r="Z24" s="169">
        <f t="shared" si="6"/>
        <v>2334</v>
      </c>
      <c r="AA24" s="64">
        <f t="shared" si="7"/>
        <v>0.10568737547545734</v>
      </c>
      <c r="AB24" s="65"/>
      <c r="AC24" s="66" t="s">
        <v>42</v>
      </c>
      <c r="AD24" s="329">
        <f t="shared" si="8"/>
        <v>0.19198149575944487</v>
      </c>
      <c r="AE24" s="65"/>
      <c r="AF24" s="97" t="str">
        <f t="shared" si="9"/>
        <v>忠岡町</v>
      </c>
      <c r="AG24" s="126">
        <f t="shared" si="16"/>
        <v>0.12779552715654952</v>
      </c>
      <c r="AH24" s="126">
        <f t="shared" si="10"/>
        <v>0.12775665399239544</v>
      </c>
      <c r="AI24" s="325">
        <f t="shared" si="11"/>
        <v>0</v>
      </c>
      <c r="AJ24" s="65"/>
      <c r="AK24" s="126">
        <f t="shared" si="12"/>
        <v>0.12287328473703944</v>
      </c>
      <c r="AL24" s="126">
        <f t="shared" si="13"/>
        <v>0.12049810435977261</v>
      </c>
      <c r="AM24" s="325">
        <f t="shared" si="14"/>
        <v>0.30000000000000027</v>
      </c>
      <c r="AN24" s="323">
        <v>0</v>
      </c>
      <c r="AO24" s="322"/>
      <c r="AP24" s="322"/>
    </row>
    <row r="25" spans="2:42" ht="13.5" customHeight="1">
      <c r="B25" s="63">
        <v>21</v>
      </c>
      <c r="C25" s="55" t="s">
        <v>127</v>
      </c>
      <c r="D25" s="422">
        <v>31</v>
      </c>
      <c r="E25" s="169">
        <v>1</v>
      </c>
      <c r="F25" s="64">
        <f t="shared" si="17"/>
        <v>3.2258064516129031E-2</v>
      </c>
      <c r="G25" s="422">
        <v>80</v>
      </c>
      <c r="H25" s="169">
        <v>5</v>
      </c>
      <c r="I25" s="64">
        <f t="shared" si="0"/>
        <v>6.25E-2</v>
      </c>
      <c r="J25" s="422">
        <v>5070</v>
      </c>
      <c r="K25" s="169">
        <v>584</v>
      </c>
      <c r="L25" s="64">
        <f t="shared" si="1"/>
        <v>0.11518737672583826</v>
      </c>
      <c r="M25" s="422">
        <v>4439</v>
      </c>
      <c r="N25" s="169">
        <v>512</v>
      </c>
      <c r="O25" s="64">
        <f t="shared" si="2"/>
        <v>0.11534129308402793</v>
      </c>
      <c r="P25" s="422">
        <v>2939</v>
      </c>
      <c r="Q25" s="169">
        <v>263</v>
      </c>
      <c r="R25" s="64">
        <f t="shared" si="3"/>
        <v>8.9486219802653963E-2</v>
      </c>
      <c r="S25" s="422">
        <v>1356</v>
      </c>
      <c r="T25" s="169">
        <v>78</v>
      </c>
      <c r="U25" s="64">
        <f t="shared" si="4"/>
        <v>5.7522123893805309E-2</v>
      </c>
      <c r="V25" s="422">
        <v>458</v>
      </c>
      <c r="W25" s="169">
        <v>9</v>
      </c>
      <c r="X25" s="64">
        <f t="shared" si="5"/>
        <v>1.9650655021834062E-2</v>
      </c>
      <c r="Y25" s="422">
        <f t="shared" si="15"/>
        <v>14373</v>
      </c>
      <c r="Z25" s="169">
        <f t="shared" si="6"/>
        <v>1452</v>
      </c>
      <c r="AA25" s="64">
        <f t="shared" si="7"/>
        <v>0.10102275099144228</v>
      </c>
      <c r="AB25" s="65"/>
      <c r="AC25" s="66" t="s">
        <v>4</v>
      </c>
      <c r="AD25" s="329">
        <f t="shared" si="8"/>
        <v>0.21092169893094481</v>
      </c>
      <c r="AE25" s="65"/>
      <c r="AF25" s="97" t="str">
        <f t="shared" si="9"/>
        <v>摂津市</v>
      </c>
      <c r="AG25" s="126">
        <f t="shared" si="16"/>
        <v>0.1275267306641692</v>
      </c>
      <c r="AH25" s="126">
        <f t="shared" si="10"/>
        <v>0.12673365999501701</v>
      </c>
      <c r="AI25" s="325">
        <f t="shared" si="11"/>
        <v>0.10000000000000009</v>
      </c>
      <c r="AJ25" s="65"/>
      <c r="AK25" s="126">
        <f t="shared" si="12"/>
        <v>0.12287328473703944</v>
      </c>
      <c r="AL25" s="126">
        <f t="shared" si="13"/>
        <v>0.12049810435977261</v>
      </c>
      <c r="AM25" s="325">
        <f t="shared" si="14"/>
        <v>0.30000000000000027</v>
      </c>
      <c r="AN25" s="323">
        <v>0</v>
      </c>
      <c r="AO25" s="322"/>
      <c r="AP25" s="322"/>
    </row>
    <row r="26" spans="2:42" ht="13.5" customHeight="1">
      <c r="B26" s="63">
        <v>22</v>
      </c>
      <c r="C26" s="55" t="s">
        <v>56</v>
      </c>
      <c r="D26" s="422">
        <v>28</v>
      </c>
      <c r="E26" s="169">
        <v>4</v>
      </c>
      <c r="F26" s="64">
        <f t="shared" si="17"/>
        <v>0.14285714285714285</v>
      </c>
      <c r="G26" s="422">
        <v>100</v>
      </c>
      <c r="H26" s="169">
        <v>6</v>
      </c>
      <c r="I26" s="64">
        <f t="shared" si="0"/>
        <v>0.06</v>
      </c>
      <c r="J26" s="422">
        <v>7484</v>
      </c>
      <c r="K26" s="169">
        <v>1071</v>
      </c>
      <c r="L26" s="64">
        <f t="shared" si="1"/>
        <v>0.14310529128808125</v>
      </c>
      <c r="M26" s="422">
        <v>5623</v>
      </c>
      <c r="N26" s="169">
        <v>813</v>
      </c>
      <c r="O26" s="64">
        <f t="shared" si="2"/>
        <v>0.14458474124133025</v>
      </c>
      <c r="P26" s="422">
        <v>3546</v>
      </c>
      <c r="Q26" s="169">
        <v>413</v>
      </c>
      <c r="R26" s="64">
        <f t="shared" si="3"/>
        <v>0.1164692611393119</v>
      </c>
      <c r="S26" s="422">
        <v>1627</v>
      </c>
      <c r="T26" s="169">
        <v>111</v>
      </c>
      <c r="U26" s="64">
        <f t="shared" si="4"/>
        <v>6.822372464658881E-2</v>
      </c>
      <c r="V26" s="422">
        <v>675</v>
      </c>
      <c r="W26" s="169">
        <v>9</v>
      </c>
      <c r="X26" s="64">
        <f t="shared" si="5"/>
        <v>1.3333333333333334E-2</v>
      </c>
      <c r="Y26" s="422">
        <f t="shared" si="15"/>
        <v>19083</v>
      </c>
      <c r="Z26" s="169">
        <f t="shared" si="6"/>
        <v>2427</v>
      </c>
      <c r="AA26" s="64">
        <f t="shared" si="7"/>
        <v>0.12718126080804906</v>
      </c>
      <c r="AB26" s="65"/>
      <c r="AC26" s="66" t="s">
        <v>19</v>
      </c>
      <c r="AD26" s="329">
        <f t="shared" si="8"/>
        <v>0.13579291365669074</v>
      </c>
      <c r="AE26" s="65"/>
      <c r="AF26" s="97" t="str">
        <f t="shared" si="9"/>
        <v>守口市</v>
      </c>
      <c r="AG26" s="126">
        <f t="shared" si="16"/>
        <v>0.1250637429882713</v>
      </c>
      <c r="AH26" s="126">
        <f t="shared" si="10"/>
        <v>0.13472011427551112</v>
      </c>
      <c r="AI26" s="325">
        <f t="shared" si="11"/>
        <v>-1.0000000000000009</v>
      </c>
      <c r="AJ26" s="65"/>
      <c r="AK26" s="126">
        <f t="shared" si="12"/>
        <v>0.12287328473703944</v>
      </c>
      <c r="AL26" s="126">
        <f t="shared" si="13"/>
        <v>0.12049810435977261</v>
      </c>
      <c r="AM26" s="325">
        <f t="shared" si="14"/>
        <v>0.30000000000000027</v>
      </c>
      <c r="AN26" s="323">
        <v>0</v>
      </c>
      <c r="AO26" s="322"/>
      <c r="AP26" s="322"/>
    </row>
    <row r="27" spans="2:42" ht="13.5" customHeight="1">
      <c r="B27" s="63">
        <v>23</v>
      </c>
      <c r="C27" s="55" t="s">
        <v>128</v>
      </c>
      <c r="D27" s="422">
        <v>47</v>
      </c>
      <c r="E27" s="169">
        <v>3</v>
      </c>
      <c r="F27" s="64">
        <f t="shared" si="17"/>
        <v>6.3829787234042548E-2</v>
      </c>
      <c r="G27" s="422">
        <v>165</v>
      </c>
      <c r="H27" s="169">
        <v>7</v>
      </c>
      <c r="I27" s="64">
        <f t="shared" si="0"/>
        <v>4.2424242424242427E-2</v>
      </c>
      <c r="J27" s="422">
        <v>10105</v>
      </c>
      <c r="K27" s="169">
        <v>1237</v>
      </c>
      <c r="L27" s="64">
        <f t="shared" si="1"/>
        <v>0.12241464621474518</v>
      </c>
      <c r="M27" s="422">
        <v>9445</v>
      </c>
      <c r="N27" s="169">
        <v>1053</v>
      </c>
      <c r="O27" s="64">
        <f t="shared" si="2"/>
        <v>0.11148755955532028</v>
      </c>
      <c r="P27" s="422">
        <v>6269</v>
      </c>
      <c r="Q27" s="169">
        <v>499</v>
      </c>
      <c r="R27" s="64">
        <f t="shared" si="3"/>
        <v>7.9598022013080236E-2</v>
      </c>
      <c r="S27" s="422">
        <v>2779</v>
      </c>
      <c r="T27" s="169">
        <v>131</v>
      </c>
      <c r="U27" s="64">
        <f t="shared" si="4"/>
        <v>4.7139258726160489E-2</v>
      </c>
      <c r="V27" s="422">
        <v>936</v>
      </c>
      <c r="W27" s="169">
        <v>22</v>
      </c>
      <c r="X27" s="64">
        <f t="shared" si="5"/>
        <v>2.3504273504273504E-2</v>
      </c>
      <c r="Y27" s="422">
        <f t="shared" si="15"/>
        <v>29746</v>
      </c>
      <c r="Z27" s="169">
        <f t="shared" si="6"/>
        <v>2952</v>
      </c>
      <c r="AA27" s="64">
        <f t="shared" si="7"/>
        <v>9.9240233981039469E-2</v>
      </c>
      <c r="AB27" s="65"/>
      <c r="AC27" s="66" t="s">
        <v>24</v>
      </c>
      <c r="AD27" s="329">
        <f t="shared" si="8"/>
        <v>0.13092361038142272</v>
      </c>
      <c r="AE27" s="65"/>
      <c r="AF27" s="97" t="str">
        <f t="shared" si="9"/>
        <v>大東市</v>
      </c>
      <c r="AG27" s="126">
        <f t="shared" si="16"/>
        <v>0.12478235635519443</v>
      </c>
      <c r="AH27" s="126">
        <f t="shared" si="10"/>
        <v>0.127009916521934</v>
      </c>
      <c r="AI27" s="325">
        <f t="shared" si="11"/>
        <v>-0.20000000000000018</v>
      </c>
      <c r="AJ27" s="65"/>
      <c r="AK27" s="126">
        <f t="shared" si="12"/>
        <v>0.12287328473703944</v>
      </c>
      <c r="AL27" s="126">
        <f t="shared" si="13"/>
        <v>0.12049810435977261</v>
      </c>
      <c r="AM27" s="325">
        <f t="shared" si="14"/>
        <v>0.30000000000000027</v>
      </c>
      <c r="AN27" s="323">
        <v>0</v>
      </c>
      <c r="AO27" s="322"/>
      <c r="AP27" s="322"/>
    </row>
    <row r="28" spans="2:42" ht="13.5" customHeight="1">
      <c r="B28" s="63">
        <v>24</v>
      </c>
      <c r="C28" s="55" t="s">
        <v>129</v>
      </c>
      <c r="D28" s="422">
        <v>32</v>
      </c>
      <c r="E28" s="169">
        <v>0</v>
      </c>
      <c r="F28" s="64">
        <f t="shared" si="17"/>
        <v>0</v>
      </c>
      <c r="G28" s="422">
        <v>77</v>
      </c>
      <c r="H28" s="169">
        <v>4</v>
      </c>
      <c r="I28" s="64">
        <f t="shared" si="0"/>
        <v>5.1948051948051951E-2</v>
      </c>
      <c r="J28" s="422">
        <v>5060</v>
      </c>
      <c r="K28" s="169">
        <v>661</v>
      </c>
      <c r="L28" s="64">
        <f t="shared" si="1"/>
        <v>0.13063241106719367</v>
      </c>
      <c r="M28" s="422">
        <v>3721</v>
      </c>
      <c r="N28" s="169">
        <v>484</v>
      </c>
      <c r="O28" s="64">
        <f t="shared" si="2"/>
        <v>0.13007256113947863</v>
      </c>
      <c r="P28" s="422">
        <v>2623</v>
      </c>
      <c r="Q28" s="169">
        <v>253</v>
      </c>
      <c r="R28" s="64">
        <f t="shared" si="3"/>
        <v>9.6454441479222261E-2</v>
      </c>
      <c r="S28" s="422">
        <v>1335</v>
      </c>
      <c r="T28" s="169">
        <v>103</v>
      </c>
      <c r="U28" s="64">
        <f t="shared" si="4"/>
        <v>7.7153558052434457E-2</v>
      </c>
      <c r="V28" s="422">
        <v>562</v>
      </c>
      <c r="W28" s="169">
        <v>10</v>
      </c>
      <c r="X28" s="64">
        <f t="shared" si="5"/>
        <v>1.7793594306049824E-2</v>
      </c>
      <c r="Y28" s="422">
        <f t="shared" si="15"/>
        <v>13410</v>
      </c>
      <c r="Z28" s="169">
        <f t="shared" si="6"/>
        <v>1515</v>
      </c>
      <c r="AA28" s="64">
        <f t="shared" si="7"/>
        <v>0.11297539149888143</v>
      </c>
      <c r="AB28" s="65"/>
      <c r="AC28" s="66" t="s">
        <v>15</v>
      </c>
      <c r="AD28" s="329">
        <f t="shared" si="8"/>
        <v>8.6054924338920868E-2</v>
      </c>
      <c r="AE28" s="65"/>
      <c r="AF28" s="97" t="str">
        <f t="shared" si="9"/>
        <v>貝塚市</v>
      </c>
      <c r="AG28" s="126">
        <f t="shared" si="16"/>
        <v>0.12356299366544146</v>
      </c>
      <c r="AH28" s="126">
        <f t="shared" si="10"/>
        <v>0.13971134020618556</v>
      </c>
      <c r="AI28" s="325">
        <f t="shared" si="11"/>
        <v>-1.6000000000000014</v>
      </c>
      <c r="AJ28" s="65"/>
      <c r="AK28" s="126">
        <f t="shared" si="12"/>
        <v>0.12287328473703944</v>
      </c>
      <c r="AL28" s="126">
        <f t="shared" si="13"/>
        <v>0.12049810435977261</v>
      </c>
      <c r="AM28" s="325">
        <f t="shared" si="14"/>
        <v>0.30000000000000027</v>
      </c>
      <c r="AN28" s="323">
        <v>0</v>
      </c>
      <c r="AO28" s="322"/>
      <c r="AP28" s="322"/>
    </row>
    <row r="29" spans="2:42" ht="13.5" customHeight="1">
      <c r="B29" s="63">
        <v>25</v>
      </c>
      <c r="C29" s="55" t="s">
        <v>130</v>
      </c>
      <c r="D29" s="422">
        <v>12</v>
      </c>
      <c r="E29" s="169">
        <v>1</v>
      </c>
      <c r="F29" s="64">
        <f t="shared" si="17"/>
        <v>8.3333333333333329E-2</v>
      </c>
      <c r="G29" s="422">
        <v>26</v>
      </c>
      <c r="H29" s="169">
        <v>2</v>
      </c>
      <c r="I29" s="64">
        <f t="shared" si="0"/>
        <v>7.6923076923076927E-2</v>
      </c>
      <c r="J29" s="422">
        <v>3245</v>
      </c>
      <c r="K29" s="169">
        <v>378</v>
      </c>
      <c r="L29" s="64">
        <f t="shared" si="1"/>
        <v>0.11648690292758089</v>
      </c>
      <c r="M29" s="422">
        <v>2594</v>
      </c>
      <c r="N29" s="169">
        <v>283</v>
      </c>
      <c r="O29" s="64">
        <f t="shared" si="2"/>
        <v>0.10909791827293755</v>
      </c>
      <c r="P29" s="422">
        <v>1734</v>
      </c>
      <c r="Q29" s="169">
        <v>167</v>
      </c>
      <c r="R29" s="64">
        <f t="shared" si="3"/>
        <v>9.6309111880046136E-2</v>
      </c>
      <c r="S29" s="422">
        <v>994</v>
      </c>
      <c r="T29" s="169">
        <v>52</v>
      </c>
      <c r="U29" s="64">
        <f t="shared" si="4"/>
        <v>5.2313883299798795E-2</v>
      </c>
      <c r="V29" s="422">
        <v>481</v>
      </c>
      <c r="W29" s="169">
        <v>6</v>
      </c>
      <c r="X29" s="64">
        <f t="shared" si="5"/>
        <v>1.2474012474012475E-2</v>
      </c>
      <c r="Y29" s="422">
        <f t="shared" si="15"/>
        <v>9086</v>
      </c>
      <c r="Z29" s="169">
        <f t="shared" si="6"/>
        <v>889</v>
      </c>
      <c r="AA29" s="64">
        <f t="shared" si="7"/>
        <v>9.7842835130970723E-2</v>
      </c>
      <c r="AB29" s="65"/>
      <c r="AC29" s="66" t="s">
        <v>9</v>
      </c>
      <c r="AD29" s="329">
        <f t="shared" si="8"/>
        <v>0.1275267306641692</v>
      </c>
      <c r="AE29" s="65"/>
      <c r="AF29" s="97" t="str">
        <f t="shared" si="9"/>
        <v>四條畷市</v>
      </c>
      <c r="AG29" s="126">
        <f t="shared" si="16"/>
        <v>0.12277701778385773</v>
      </c>
      <c r="AH29" s="126">
        <f t="shared" si="10"/>
        <v>0.11853291231479232</v>
      </c>
      <c r="AI29" s="325">
        <f t="shared" si="11"/>
        <v>0.40000000000000036</v>
      </c>
      <c r="AJ29" s="65"/>
      <c r="AK29" s="126">
        <f t="shared" si="12"/>
        <v>0.12287328473703944</v>
      </c>
      <c r="AL29" s="126">
        <f t="shared" si="13"/>
        <v>0.12049810435977261</v>
      </c>
      <c r="AM29" s="325">
        <f t="shared" si="14"/>
        <v>0.30000000000000027</v>
      </c>
      <c r="AN29" s="323">
        <v>0</v>
      </c>
      <c r="AO29" s="322"/>
      <c r="AP29" s="322"/>
    </row>
    <row r="30" spans="2:42" ht="13.5" customHeight="1">
      <c r="B30" s="63">
        <v>26</v>
      </c>
      <c r="C30" s="55" t="s">
        <v>30</v>
      </c>
      <c r="D30" s="422">
        <v>274</v>
      </c>
      <c r="E30" s="169">
        <v>17</v>
      </c>
      <c r="F30" s="64">
        <f t="shared" si="17"/>
        <v>6.2043795620437957E-2</v>
      </c>
      <c r="G30" s="422">
        <v>736</v>
      </c>
      <c r="H30" s="169">
        <v>33</v>
      </c>
      <c r="I30" s="64">
        <f t="shared" si="0"/>
        <v>4.4836956521739128E-2</v>
      </c>
      <c r="J30" s="422">
        <v>50689</v>
      </c>
      <c r="K30" s="169">
        <v>5413</v>
      </c>
      <c r="L30" s="64">
        <f t="shared" si="1"/>
        <v>0.1067884550888753</v>
      </c>
      <c r="M30" s="422">
        <v>41612</v>
      </c>
      <c r="N30" s="169">
        <v>4008</v>
      </c>
      <c r="O30" s="64">
        <f t="shared" si="2"/>
        <v>9.6318369701047776E-2</v>
      </c>
      <c r="P30" s="422">
        <v>24327</v>
      </c>
      <c r="Q30" s="169">
        <v>1695</v>
      </c>
      <c r="R30" s="64">
        <f t="shared" si="3"/>
        <v>6.9675669009742258E-2</v>
      </c>
      <c r="S30" s="422">
        <v>11292</v>
      </c>
      <c r="T30" s="169">
        <v>486</v>
      </c>
      <c r="U30" s="64">
        <f t="shared" si="4"/>
        <v>4.3039319872476091E-2</v>
      </c>
      <c r="V30" s="422">
        <v>4485</v>
      </c>
      <c r="W30" s="169">
        <v>73</v>
      </c>
      <c r="X30" s="64">
        <f t="shared" si="5"/>
        <v>1.6276477146042363E-2</v>
      </c>
      <c r="Y30" s="422">
        <f>SUM(D30,G30,J30,M30,P30,S30,V30)</f>
        <v>133415</v>
      </c>
      <c r="Z30" s="169">
        <f t="shared" si="6"/>
        <v>11725</v>
      </c>
      <c r="AA30" s="64">
        <f t="shared" si="7"/>
        <v>8.7883671251358542E-2</v>
      </c>
      <c r="AB30" s="65"/>
      <c r="AC30" s="66" t="s">
        <v>43</v>
      </c>
      <c r="AD30" s="329">
        <f t="shared" si="8"/>
        <v>0.12978699922745834</v>
      </c>
      <c r="AE30" s="65"/>
      <c r="AF30" s="97" t="str">
        <f t="shared" si="9"/>
        <v>高槻市</v>
      </c>
      <c r="AG30" s="126">
        <f t="shared" si="16"/>
        <v>0.11510367191850372</v>
      </c>
      <c r="AH30" s="126">
        <f t="shared" si="10"/>
        <v>0.11418238181348489</v>
      </c>
      <c r="AI30" s="325">
        <f t="shared" si="11"/>
        <v>0.10000000000000009</v>
      </c>
      <c r="AJ30" s="65"/>
      <c r="AK30" s="126">
        <f t="shared" si="12"/>
        <v>0.12287328473703944</v>
      </c>
      <c r="AL30" s="126">
        <f t="shared" si="13"/>
        <v>0.12049810435977261</v>
      </c>
      <c r="AM30" s="325">
        <f t="shared" si="14"/>
        <v>0.30000000000000027</v>
      </c>
      <c r="AN30" s="323">
        <v>0</v>
      </c>
      <c r="AO30" s="322"/>
      <c r="AP30" s="322"/>
    </row>
    <row r="31" spans="2:42" ht="13.5" customHeight="1">
      <c r="B31" s="63">
        <v>27</v>
      </c>
      <c r="C31" s="55" t="s">
        <v>31</v>
      </c>
      <c r="D31" s="422">
        <v>57</v>
      </c>
      <c r="E31" s="169">
        <v>4</v>
      </c>
      <c r="F31" s="64">
        <f t="shared" si="17"/>
        <v>7.0175438596491224E-2</v>
      </c>
      <c r="G31" s="422">
        <v>129</v>
      </c>
      <c r="H31" s="169">
        <v>9</v>
      </c>
      <c r="I31" s="64">
        <f t="shared" si="0"/>
        <v>6.9767441860465115E-2</v>
      </c>
      <c r="J31" s="422">
        <v>7848</v>
      </c>
      <c r="K31" s="169">
        <v>832</v>
      </c>
      <c r="L31" s="64">
        <f t="shared" si="1"/>
        <v>0.10601427115188583</v>
      </c>
      <c r="M31" s="422">
        <v>6369</v>
      </c>
      <c r="N31" s="169">
        <v>600</v>
      </c>
      <c r="O31" s="64">
        <f t="shared" si="2"/>
        <v>9.420631182289213E-2</v>
      </c>
      <c r="P31" s="422">
        <v>4004</v>
      </c>
      <c r="Q31" s="169">
        <v>256</v>
      </c>
      <c r="R31" s="64">
        <f t="shared" si="3"/>
        <v>6.3936063936063936E-2</v>
      </c>
      <c r="S31" s="422">
        <v>2167</v>
      </c>
      <c r="T31" s="169">
        <v>85</v>
      </c>
      <c r="U31" s="64">
        <f t="shared" si="4"/>
        <v>3.9224734656206739E-2</v>
      </c>
      <c r="V31" s="422">
        <v>923</v>
      </c>
      <c r="W31" s="169">
        <v>10</v>
      </c>
      <c r="X31" s="64">
        <f t="shared" si="5"/>
        <v>1.0834236186348862E-2</v>
      </c>
      <c r="Y31" s="422">
        <f t="shared" si="15"/>
        <v>21497</v>
      </c>
      <c r="Z31" s="169">
        <f t="shared" si="6"/>
        <v>1796</v>
      </c>
      <c r="AA31" s="64">
        <f t="shared" si="7"/>
        <v>8.3546541377866684E-2</v>
      </c>
      <c r="AB31" s="65"/>
      <c r="AC31" s="66" t="s">
        <v>25</v>
      </c>
      <c r="AD31" s="329">
        <f t="shared" si="8"/>
        <v>0.17676671732522797</v>
      </c>
      <c r="AE31" s="65"/>
      <c r="AF31" s="97" t="str">
        <f t="shared" si="9"/>
        <v>能勢町</v>
      </c>
      <c r="AG31" s="126">
        <f t="shared" si="16"/>
        <v>0.11484339536995007</v>
      </c>
      <c r="AH31" s="126">
        <f t="shared" si="10"/>
        <v>0.10703812316715543</v>
      </c>
      <c r="AI31" s="325">
        <f t="shared" si="11"/>
        <v>0.80000000000000071</v>
      </c>
      <c r="AJ31" s="65"/>
      <c r="AK31" s="126">
        <f t="shared" si="12"/>
        <v>0.12287328473703944</v>
      </c>
      <c r="AL31" s="126">
        <f t="shared" si="13"/>
        <v>0.12049810435977261</v>
      </c>
      <c r="AM31" s="325">
        <f t="shared" si="14"/>
        <v>0.30000000000000027</v>
      </c>
      <c r="AN31" s="323">
        <v>0</v>
      </c>
      <c r="AO31" s="322"/>
      <c r="AP31" s="322"/>
    </row>
    <row r="32" spans="2:42" ht="13.5" customHeight="1">
      <c r="B32" s="63">
        <v>28</v>
      </c>
      <c r="C32" s="55" t="s">
        <v>32</v>
      </c>
      <c r="D32" s="422">
        <v>35</v>
      </c>
      <c r="E32" s="169">
        <v>0</v>
      </c>
      <c r="F32" s="64">
        <f t="shared" si="17"/>
        <v>0</v>
      </c>
      <c r="G32" s="422">
        <v>126</v>
      </c>
      <c r="H32" s="169">
        <v>3</v>
      </c>
      <c r="I32" s="64">
        <f t="shared" si="0"/>
        <v>2.3809523809523808E-2</v>
      </c>
      <c r="J32" s="422">
        <v>7293</v>
      </c>
      <c r="K32" s="169">
        <v>548</v>
      </c>
      <c r="L32" s="64">
        <f t="shared" si="1"/>
        <v>7.5140545728781025E-2</v>
      </c>
      <c r="M32" s="422">
        <v>5959</v>
      </c>
      <c r="N32" s="169">
        <v>402</v>
      </c>
      <c r="O32" s="64">
        <f t="shared" si="2"/>
        <v>6.7460983386474244E-2</v>
      </c>
      <c r="P32" s="422">
        <v>3100</v>
      </c>
      <c r="Q32" s="169">
        <v>131</v>
      </c>
      <c r="R32" s="64">
        <f>IFERROR(Q32/P32,"-")</f>
        <v>4.2258064516129033E-2</v>
      </c>
      <c r="S32" s="422">
        <v>1332</v>
      </c>
      <c r="T32" s="169">
        <v>30</v>
      </c>
      <c r="U32" s="64">
        <f t="shared" si="4"/>
        <v>2.2522522522522521E-2</v>
      </c>
      <c r="V32" s="422">
        <v>532</v>
      </c>
      <c r="W32" s="169">
        <v>2</v>
      </c>
      <c r="X32" s="64">
        <f t="shared" si="5"/>
        <v>3.7593984962406013E-3</v>
      </c>
      <c r="Y32" s="422">
        <f t="shared" si="15"/>
        <v>18377</v>
      </c>
      <c r="Z32" s="169">
        <f t="shared" si="6"/>
        <v>1116</v>
      </c>
      <c r="AA32" s="64">
        <f t="shared" si="7"/>
        <v>6.0728084018066064E-2</v>
      </c>
      <c r="AB32" s="65"/>
      <c r="AC32" s="66" t="s">
        <v>20</v>
      </c>
      <c r="AD32" s="329">
        <f t="shared" si="8"/>
        <v>0.13839684625492774</v>
      </c>
      <c r="AE32" s="65"/>
      <c r="AF32" s="97" t="str">
        <f t="shared" si="9"/>
        <v>千早赤阪村</v>
      </c>
      <c r="AG32" s="126">
        <f t="shared" si="16"/>
        <v>0.11368421052631579</v>
      </c>
      <c r="AH32" s="126">
        <f t="shared" si="10"/>
        <v>0.11503067484662577</v>
      </c>
      <c r="AI32" s="325">
        <f t="shared" si="11"/>
        <v>-0.10000000000000009</v>
      </c>
      <c r="AJ32" s="65"/>
      <c r="AK32" s="126">
        <f t="shared" si="12"/>
        <v>0.12287328473703944</v>
      </c>
      <c r="AL32" s="126">
        <f t="shared" si="13"/>
        <v>0.12049810435977261</v>
      </c>
      <c r="AM32" s="325">
        <f t="shared" si="14"/>
        <v>0.30000000000000027</v>
      </c>
      <c r="AN32" s="323">
        <v>0</v>
      </c>
      <c r="AO32" s="322"/>
      <c r="AP32" s="322"/>
    </row>
    <row r="33" spans="2:42" ht="13.5" customHeight="1">
      <c r="B33" s="63">
        <v>29</v>
      </c>
      <c r="C33" s="55" t="s">
        <v>33</v>
      </c>
      <c r="D33" s="422">
        <v>32</v>
      </c>
      <c r="E33" s="169">
        <v>2</v>
      </c>
      <c r="F33" s="64">
        <f t="shared" si="17"/>
        <v>6.25E-2</v>
      </c>
      <c r="G33" s="422">
        <v>79</v>
      </c>
      <c r="H33" s="169">
        <v>2</v>
      </c>
      <c r="I33" s="64">
        <f t="shared" si="0"/>
        <v>2.5316455696202531E-2</v>
      </c>
      <c r="J33" s="422">
        <v>5683</v>
      </c>
      <c r="K33" s="169">
        <v>487</v>
      </c>
      <c r="L33" s="64">
        <f t="shared" si="1"/>
        <v>8.5694175611472814E-2</v>
      </c>
      <c r="M33" s="422">
        <v>4796</v>
      </c>
      <c r="N33" s="169">
        <v>371</v>
      </c>
      <c r="O33" s="64">
        <f t="shared" si="2"/>
        <v>7.7356130108423682E-2</v>
      </c>
      <c r="P33" s="422">
        <v>2883</v>
      </c>
      <c r="Q33" s="169">
        <v>134</v>
      </c>
      <c r="R33" s="64">
        <f t="shared" si="3"/>
        <v>4.6479361775927854E-2</v>
      </c>
      <c r="S33" s="422">
        <v>1344</v>
      </c>
      <c r="T33" s="169">
        <v>44</v>
      </c>
      <c r="U33" s="64">
        <f t="shared" si="4"/>
        <v>3.273809523809524E-2</v>
      </c>
      <c r="V33" s="422">
        <v>538</v>
      </c>
      <c r="W33" s="169">
        <v>9</v>
      </c>
      <c r="X33" s="64">
        <f t="shared" si="5"/>
        <v>1.6728624535315983E-2</v>
      </c>
      <c r="Y33" s="422">
        <f t="shared" si="15"/>
        <v>15355</v>
      </c>
      <c r="Z33" s="169">
        <f t="shared" si="6"/>
        <v>1049</v>
      </c>
      <c r="AA33" s="64">
        <f t="shared" si="7"/>
        <v>6.8316509280364701E-2</v>
      </c>
      <c r="AB33" s="65"/>
      <c r="AC33" s="66" t="s">
        <v>44</v>
      </c>
      <c r="AD33" s="329">
        <f t="shared" si="8"/>
        <v>9.2836619439215298E-2</v>
      </c>
      <c r="AE33" s="65"/>
      <c r="AF33" s="97" t="str">
        <f t="shared" si="9"/>
        <v>大阪狭山市</v>
      </c>
      <c r="AG33" s="126">
        <f t="shared" si="16"/>
        <v>0.11309585626752519</v>
      </c>
      <c r="AH33" s="126">
        <f t="shared" si="10"/>
        <v>0.10014481452601091</v>
      </c>
      <c r="AI33" s="325">
        <f t="shared" si="11"/>
        <v>1.2999999999999998</v>
      </c>
      <c r="AJ33" s="65"/>
      <c r="AK33" s="126">
        <f t="shared" si="12"/>
        <v>0.12287328473703944</v>
      </c>
      <c r="AL33" s="126">
        <f t="shared" si="13"/>
        <v>0.12049810435977261</v>
      </c>
      <c r="AM33" s="325">
        <f t="shared" si="14"/>
        <v>0.30000000000000027</v>
      </c>
      <c r="AN33" s="323">
        <v>0</v>
      </c>
      <c r="AO33" s="322"/>
      <c r="AP33" s="322"/>
    </row>
    <row r="34" spans="2:42" ht="13.5" customHeight="1">
      <c r="B34" s="63">
        <v>30</v>
      </c>
      <c r="C34" s="55" t="s">
        <v>34</v>
      </c>
      <c r="D34" s="422">
        <v>36</v>
      </c>
      <c r="E34" s="169">
        <v>1</v>
      </c>
      <c r="F34" s="64">
        <f t="shared" si="17"/>
        <v>2.7777777777777776E-2</v>
      </c>
      <c r="G34" s="422">
        <v>82</v>
      </c>
      <c r="H34" s="169">
        <v>1</v>
      </c>
      <c r="I34" s="64">
        <f t="shared" si="0"/>
        <v>1.2195121951219513E-2</v>
      </c>
      <c r="J34" s="422">
        <v>7532</v>
      </c>
      <c r="K34" s="169">
        <v>879</v>
      </c>
      <c r="L34" s="64">
        <f t="shared" si="1"/>
        <v>0.1167020711630377</v>
      </c>
      <c r="M34" s="422">
        <v>6286</v>
      </c>
      <c r="N34" s="169">
        <v>635</v>
      </c>
      <c r="O34" s="64">
        <f t="shared" si="2"/>
        <v>0.10101813553929367</v>
      </c>
      <c r="P34" s="422">
        <v>3811</v>
      </c>
      <c r="Q34" s="169">
        <v>271</v>
      </c>
      <c r="R34" s="64">
        <f t="shared" si="3"/>
        <v>7.1109944896352667E-2</v>
      </c>
      <c r="S34" s="422">
        <v>1907</v>
      </c>
      <c r="T34" s="169">
        <v>81</v>
      </c>
      <c r="U34" s="64">
        <f t="shared" si="4"/>
        <v>4.2475091767173574E-2</v>
      </c>
      <c r="V34" s="422">
        <v>759</v>
      </c>
      <c r="W34" s="169">
        <v>14</v>
      </c>
      <c r="X34" s="64">
        <f t="shared" si="5"/>
        <v>1.844532279314888E-2</v>
      </c>
      <c r="Y34" s="422">
        <f t="shared" si="15"/>
        <v>20413</v>
      </c>
      <c r="Z34" s="169">
        <f t="shared" si="6"/>
        <v>1882</v>
      </c>
      <c r="AA34" s="64">
        <f t="shared" si="7"/>
        <v>9.2196149512565523E-2</v>
      </c>
      <c r="AB34" s="65"/>
      <c r="AC34" s="66" t="s">
        <v>16</v>
      </c>
      <c r="AD34" s="329">
        <f t="shared" si="8"/>
        <v>0.12277701778385773</v>
      </c>
      <c r="AE34" s="65"/>
      <c r="AF34" s="97" t="str">
        <f t="shared" si="9"/>
        <v>池田市</v>
      </c>
      <c r="AG34" s="126">
        <f t="shared" si="16"/>
        <v>0.11104434563153467</v>
      </c>
      <c r="AH34" s="126">
        <f t="shared" si="10"/>
        <v>0.10376818961682659</v>
      </c>
      <c r="AI34" s="325">
        <f t="shared" si="11"/>
        <v>0.70000000000000062</v>
      </c>
      <c r="AJ34" s="65"/>
      <c r="AK34" s="126">
        <f t="shared" si="12"/>
        <v>0.12287328473703944</v>
      </c>
      <c r="AL34" s="126">
        <f t="shared" si="13"/>
        <v>0.12049810435977261</v>
      </c>
      <c r="AM34" s="325">
        <f t="shared" si="14"/>
        <v>0.30000000000000027</v>
      </c>
      <c r="AN34" s="323">
        <v>0</v>
      </c>
      <c r="AO34" s="322"/>
      <c r="AP34" s="322"/>
    </row>
    <row r="35" spans="2:42" ht="13.5" customHeight="1">
      <c r="B35" s="63">
        <v>31</v>
      </c>
      <c r="C35" s="55" t="s">
        <v>35</v>
      </c>
      <c r="D35" s="422">
        <v>64</v>
      </c>
      <c r="E35" s="169">
        <v>5</v>
      </c>
      <c r="F35" s="64">
        <f t="shared" si="17"/>
        <v>7.8125E-2</v>
      </c>
      <c r="G35" s="422">
        <v>181</v>
      </c>
      <c r="H35" s="169">
        <v>9</v>
      </c>
      <c r="I35" s="64">
        <f t="shared" si="0"/>
        <v>4.9723756906077346E-2</v>
      </c>
      <c r="J35" s="422">
        <v>11249</v>
      </c>
      <c r="K35" s="169">
        <v>1309</v>
      </c>
      <c r="L35" s="64">
        <f t="shared" si="1"/>
        <v>0.11636589919103921</v>
      </c>
      <c r="M35" s="422">
        <v>8945</v>
      </c>
      <c r="N35" s="169">
        <v>842</v>
      </c>
      <c r="O35" s="64">
        <f t="shared" si="2"/>
        <v>9.413079932923421E-2</v>
      </c>
      <c r="P35" s="422">
        <v>4980</v>
      </c>
      <c r="Q35" s="169">
        <v>345</v>
      </c>
      <c r="R35" s="64">
        <f t="shared" si="3"/>
        <v>6.9277108433734941E-2</v>
      </c>
      <c r="S35" s="422">
        <v>2064</v>
      </c>
      <c r="T35" s="169">
        <v>99</v>
      </c>
      <c r="U35" s="64">
        <f t="shared" si="4"/>
        <v>4.7965116279069769E-2</v>
      </c>
      <c r="V35" s="422">
        <v>777</v>
      </c>
      <c r="W35" s="169">
        <v>13</v>
      </c>
      <c r="X35" s="64">
        <f t="shared" si="5"/>
        <v>1.6731016731016731E-2</v>
      </c>
      <c r="Y35" s="422">
        <f t="shared" si="15"/>
        <v>28260</v>
      </c>
      <c r="Z35" s="169">
        <f t="shared" si="6"/>
        <v>2622</v>
      </c>
      <c r="AA35" s="64">
        <f t="shared" si="7"/>
        <v>9.2781316348195322E-2</v>
      </c>
      <c r="AB35" s="65"/>
      <c r="AC35" s="66" t="s">
        <v>17</v>
      </c>
      <c r="AD35" s="329">
        <f t="shared" si="8"/>
        <v>8.5578446909667191E-2</v>
      </c>
      <c r="AE35" s="65"/>
      <c r="AF35" s="97" t="str">
        <f t="shared" si="9"/>
        <v>大阪市</v>
      </c>
      <c r="AG35" s="126">
        <f t="shared" si="16"/>
        <v>0.10787133781774252</v>
      </c>
      <c r="AH35" s="126">
        <f t="shared" si="10"/>
        <v>0.10646119591360464</v>
      </c>
      <c r="AI35" s="325">
        <f t="shared" si="11"/>
        <v>0.20000000000000018</v>
      </c>
      <c r="AJ35" s="65"/>
      <c r="AK35" s="126">
        <f t="shared" si="12"/>
        <v>0.12287328473703944</v>
      </c>
      <c r="AL35" s="126">
        <f t="shared" si="13"/>
        <v>0.12049810435977261</v>
      </c>
      <c r="AM35" s="325">
        <f t="shared" si="14"/>
        <v>0.30000000000000027</v>
      </c>
      <c r="AN35" s="323">
        <v>0</v>
      </c>
      <c r="AO35" s="322"/>
      <c r="AP35" s="322"/>
    </row>
    <row r="36" spans="2:42" ht="13.5" customHeight="1">
      <c r="B36" s="63">
        <v>32</v>
      </c>
      <c r="C36" s="55" t="s">
        <v>36</v>
      </c>
      <c r="D36" s="422">
        <v>44</v>
      </c>
      <c r="E36" s="169">
        <v>5</v>
      </c>
      <c r="F36" s="64">
        <f t="shared" si="17"/>
        <v>0.11363636363636363</v>
      </c>
      <c r="G36" s="422">
        <v>109</v>
      </c>
      <c r="H36" s="169">
        <v>7</v>
      </c>
      <c r="I36" s="64">
        <f t="shared" si="0"/>
        <v>6.4220183486238536E-2</v>
      </c>
      <c r="J36" s="422">
        <v>8271</v>
      </c>
      <c r="K36" s="169">
        <v>1067</v>
      </c>
      <c r="L36" s="64">
        <f t="shared" si="1"/>
        <v>0.12900495707895054</v>
      </c>
      <c r="M36" s="422">
        <v>7136</v>
      </c>
      <c r="N36" s="169">
        <v>949</v>
      </c>
      <c r="O36" s="64">
        <f t="shared" si="2"/>
        <v>0.13298766816143498</v>
      </c>
      <c r="P36" s="422">
        <v>4447</v>
      </c>
      <c r="Q36" s="169">
        <v>504</v>
      </c>
      <c r="R36" s="64">
        <f t="shared" si="3"/>
        <v>0.11333483247132899</v>
      </c>
      <c r="S36" s="422">
        <v>1957</v>
      </c>
      <c r="T36" s="169">
        <v>133</v>
      </c>
      <c r="U36" s="64">
        <f t="shared" si="4"/>
        <v>6.7961165048543687E-2</v>
      </c>
      <c r="V36" s="422">
        <v>759</v>
      </c>
      <c r="W36" s="169">
        <v>23</v>
      </c>
      <c r="X36" s="64">
        <f t="shared" si="5"/>
        <v>3.0303030303030304E-2</v>
      </c>
      <c r="Y36" s="422">
        <f t="shared" si="15"/>
        <v>22723</v>
      </c>
      <c r="Z36" s="169">
        <f t="shared" si="6"/>
        <v>2688</v>
      </c>
      <c r="AA36" s="64">
        <f t="shared" si="7"/>
        <v>0.1182942393169916</v>
      </c>
      <c r="AB36" s="65"/>
      <c r="AC36" s="66" t="s">
        <v>26</v>
      </c>
      <c r="AD36" s="329">
        <f t="shared" si="8"/>
        <v>0.11309585626752519</v>
      </c>
      <c r="AE36" s="65"/>
      <c r="AF36" s="97" t="str">
        <f>INDEX($AC$5:$AC$47,MATCH(AG36,$AD$5:$AD$47,0))</f>
        <v>豊中市</v>
      </c>
      <c r="AG36" s="126">
        <f t="shared" si="16"/>
        <v>0.10686137765304922</v>
      </c>
      <c r="AH36" s="126">
        <f t="shared" si="10"/>
        <v>0.10909572121746802</v>
      </c>
      <c r="AI36" s="325">
        <f t="shared" si="11"/>
        <v>-0.20000000000000018</v>
      </c>
      <c r="AJ36" s="65"/>
      <c r="AK36" s="126">
        <f t="shared" si="12"/>
        <v>0.12287328473703944</v>
      </c>
      <c r="AL36" s="126">
        <f t="shared" si="13"/>
        <v>0.12049810435977261</v>
      </c>
      <c r="AM36" s="325">
        <f t="shared" si="14"/>
        <v>0.30000000000000027</v>
      </c>
      <c r="AN36" s="323">
        <v>0</v>
      </c>
      <c r="AO36" s="322"/>
      <c r="AP36" s="322"/>
    </row>
    <row r="37" spans="2:42" ht="13.5" customHeight="1">
      <c r="B37" s="63">
        <v>33</v>
      </c>
      <c r="C37" s="55" t="s">
        <v>37</v>
      </c>
      <c r="D37" s="422">
        <v>6</v>
      </c>
      <c r="E37" s="169">
        <v>0</v>
      </c>
      <c r="F37" s="64">
        <f t="shared" si="17"/>
        <v>0</v>
      </c>
      <c r="G37" s="422">
        <v>30</v>
      </c>
      <c r="H37" s="169">
        <v>2</v>
      </c>
      <c r="I37" s="64">
        <f t="shared" si="0"/>
        <v>6.6666666666666666E-2</v>
      </c>
      <c r="J37" s="422">
        <v>2813</v>
      </c>
      <c r="K37" s="169">
        <v>291</v>
      </c>
      <c r="L37" s="64">
        <f t="shared" si="1"/>
        <v>0.10344827586206896</v>
      </c>
      <c r="M37" s="422">
        <v>2121</v>
      </c>
      <c r="N37" s="169">
        <v>209</v>
      </c>
      <c r="O37" s="64">
        <f t="shared" si="2"/>
        <v>9.8538425271098545E-2</v>
      </c>
      <c r="P37" s="422">
        <v>1102</v>
      </c>
      <c r="Q37" s="169">
        <v>54</v>
      </c>
      <c r="R37" s="64">
        <f t="shared" si="3"/>
        <v>4.9001814882032667E-2</v>
      </c>
      <c r="S37" s="422">
        <v>521</v>
      </c>
      <c r="T37" s="169">
        <v>14</v>
      </c>
      <c r="U37" s="64">
        <f t="shared" si="4"/>
        <v>2.6871401151631478E-2</v>
      </c>
      <c r="V37" s="422">
        <v>197</v>
      </c>
      <c r="W37" s="169">
        <v>2</v>
      </c>
      <c r="X37" s="64">
        <f t="shared" si="5"/>
        <v>1.015228426395939E-2</v>
      </c>
      <c r="Y37" s="422">
        <f t="shared" si="15"/>
        <v>6790</v>
      </c>
      <c r="Z37" s="169">
        <f t="shared" si="6"/>
        <v>572</v>
      </c>
      <c r="AA37" s="64">
        <f t="shared" si="7"/>
        <v>8.4241531664212083E-2</v>
      </c>
      <c r="AB37" s="65"/>
      <c r="AC37" s="66" t="s">
        <v>45</v>
      </c>
      <c r="AD37" s="329">
        <f t="shared" si="8"/>
        <v>6.319814833450739E-2</v>
      </c>
      <c r="AE37" s="65"/>
      <c r="AF37" s="97" t="str">
        <f t="shared" si="9"/>
        <v>河南町</v>
      </c>
      <c r="AG37" s="126">
        <f t="shared" si="16"/>
        <v>9.5968010663112294E-2</v>
      </c>
      <c r="AH37" s="126">
        <f t="shared" si="10"/>
        <v>0.100105745505816</v>
      </c>
      <c r="AI37" s="325">
        <f t="shared" si="11"/>
        <v>-0.40000000000000036</v>
      </c>
      <c r="AJ37" s="65"/>
      <c r="AK37" s="126">
        <f t="shared" si="12"/>
        <v>0.12287328473703944</v>
      </c>
      <c r="AL37" s="126">
        <f t="shared" si="13"/>
        <v>0.12049810435977261</v>
      </c>
      <c r="AM37" s="325">
        <f t="shared" si="14"/>
        <v>0.30000000000000027</v>
      </c>
      <c r="AN37" s="323">
        <v>0</v>
      </c>
      <c r="AO37" s="322"/>
      <c r="AP37" s="322"/>
    </row>
    <row r="38" spans="2:42" ht="13.5" customHeight="1">
      <c r="B38" s="63">
        <v>34</v>
      </c>
      <c r="C38" s="55" t="s">
        <v>38</v>
      </c>
      <c r="D38" s="422">
        <v>100</v>
      </c>
      <c r="E38" s="169">
        <v>6</v>
      </c>
      <c r="F38" s="64">
        <f t="shared" si="17"/>
        <v>0.06</v>
      </c>
      <c r="G38" s="422">
        <v>150</v>
      </c>
      <c r="H38" s="169">
        <v>9</v>
      </c>
      <c r="I38" s="64">
        <f t="shared" si="0"/>
        <v>0.06</v>
      </c>
      <c r="J38" s="422">
        <v>10979</v>
      </c>
      <c r="K38" s="169">
        <v>1169</v>
      </c>
      <c r="L38" s="64">
        <f t="shared" si="1"/>
        <v>0.10647599963566809</v>
      </c>
      <c r="M38" s="422">
        <v>8914</v>
      </c>
      <c r="N38" s="169">
        <v>841</v>
      </c>
      <c r="O38" s="64">
        <f t="shared" si="2"/>
        <v>9.4345972627327801E-2</v>
      </c>
      <c r="P38" s="422">
        <v>5412</v>
      </c>
      <c r="Q38" s="169">
        <v>430</v>
      </c>
      <c r="R38" s="64">
        <f t="shared" si="3"/>
        <v>7.9453067257945306E-2</v>
      </c>
      <c r="S38" s="422">
        <v>2514</v>
      </c>
      <c r="T38" s="169">
        <v>91</v>
      </c>
      <c r="U38" s="64">
        <f t="shared" si="4"/>
        <v>3.6197295147175818E-2</v>
      </c>
      <c r="V38" s="422">
        <v>901</v>
      </c>
      <c r="W38" s="169">
        <v>17</v>
      </c>
      <c r="X38" s="64">
        <f t="shared" si="5"/>
        <v>1.8867924528301886E-2</v>
      </c>
      <c r="Y38" s="422">
        <f t="shared" si="15"/>
        <v>28970</v>
      </c>
      <c r="Z38" s="169">
        <f t="shared" si="6"/>
        <v>2563</v>
      </c>
      <c r="AA38" s="64">
        <f t="shared" si="7"/>
        <v>8.8470831895063856E-2</v>
      </c>
      <c r="AB38" s="65"/>
      <c r="AC38" s="66" t="s">
        <v>10</v>
      </c>
      <c r="AD38" s="329">
        <f t="shared" si="8"/>
        <v>0.14327830188679244</v>
      </c>
      <c r="AE38" s="65"/>
      <c r="AF38" s="97" t="str">
        <f t="shared" si="9"/>
        <v>枚方市</v>
      </c>
      <c r="AG38" s="126">
        <f t="shared" si="16"/>
        <v>9.4761742787346545E-2</v>
      </c>
      <c r="AH38" s="126">
        <f t="shared" si="10"/>
        <v>7.4883942192549333E-2</v>
      </c>
      <c r="AI38" s="325">
        <f t="shared" si="11"/>
        <v>2.0000000000000004</v>
      </c>
      <c r="AJ38" s="65"/>
      <c r="AK38" s="126">
        <f t="shared" si="12"/>
        <v>0.12287328473703944</v>
      </c>
      <c r="AL38" s="126">
        <f t="shared" si="13"/>
        <v>0.12049810435977261</v>
      </c>
      <c r="AM38" s="325">
        <f t="shared" si="14"/>
        <v>0.30000000000000027</v>
      </c>
      <c r="AN38" s="323">
        <v>0</v>
      </c>
      <c r="AO38" s="322"/>
      <c r="AP38" s="322"/>
    </row>
    <row r="39" spans="2:42" ht="13.5" customHeight="1">
      <c r="B39" s="296">
        <v>35</v>
      </c>
      <c r="C39" s="55" t="s">
        <v>1</v>
      </c>
      <c r="D39" s="289">
        <v>16</v>
      </c>
      <c r="E39" s="304">
        <v>1</v>
      </c>
      <c r="F39" s="305">
        <f t="shared" si="17"/>
        <v>6.25E-2</v>
      </c>
      <c r="G39" s="289">
        <v>37</v>
      </c>
      <c r="H39" s="304">
        <v>3</v>
      </c>
      <c r="I39" s="305">
        <f t="shared" si="0"/>
        <v>8.1081081081081086E-2</v>
      </c>
      <c r="J39" s="289">
        <v>21870</v>
      </c>
      <c r="K39" s="304">
        <v>2635</v>
      </c>
      <c r="L39" s="305">
        <f t="shared" si="1"/>
        <v>0.12048468221307727</v>
      </c>
      <c r="M39" s="289">
        <v>18247</v>
      </c>
      <c r="N39" s="304">
        <v>2212</v>
      </c>
      <c r="O39" s="305">
        <f t="shared" si="2"/>
        <v>0.1212254069162054</v>
      </c>
      <c r="P39" s="289">
        <v>11784</v>
      </c>
      <c r="Q39" s="304">
        <v>1135</v>
      </c>
      <c r="R39" s="305">
        <f t="shared" si="3"/>
        <v>9.6317040054310923E-2</v>
      </c>
      <c r="S39" s="289">
        <v>5589</v>
      </c>
      <c r="T39" s="304">
        <v>318</v>
      </c>
      <c r="U39" s="305">
        <f t="shared" si="4"/>
        <v>5.6897477187332263E-2</v>
      </c>
      <c r="V39" s="289">
        <v>1964</v>
      </c>
      <c r="W39" s="304">
        <v>55</v>
      </c>
      <c r="X39" s="305">
        <f t="shared" si="5"/>
        <v>2.8004073319755601E-2</v>
      </c>
      <c r="Y39" s="289">
        <f t="shared" si="15"/>
        <v>59507</v>
      </c>
      <c r="Z39" s="304">
        <f t="shared" si="6"/>
        <v>6359</v>
      </c>
      <c r="AA39" s="305">
        <f t="shared" si="7"/>
        <v>0.10686137765304922</v>
      </c>
      <c r="AB39" s="65"/>
      <c r="AC39" s="66" t="s">
        <v>5</v>
      </c>
      <c r="AD39" s="329">
        <f t="shared" si="8"/>
        <v>0.1839541547277937</v>
      </c>
      <c r="AE39" s="65"/>
      <c r="AF39" s="97" t="str">
        <f t="shared" si="9"/>
        <v>泉南市</v>
      </c>
      <c r="AG39" s="126">
        <f t="shared" si="16"/>
        <v>9.2836619439215298E-2</v>
      </c>
      <c r="AH39" s="126">
        <f t="shared" si="10"/>
        <v>9.4087730451366813E-2</v>
      </c>
      <c r="AI39" s="325">
        <f t="shared" si="11"/>
        <v>-0.10000000000000009</v>
      </c>
      <c r="AJ39" s="65"/>
      <c r="AK39" s="126">
        <f t="shared" si="12"/>
        <v>0.12287328473703944</v>
      </c>
      <c r="AL39" s="126">
        <f t="shared" si="13"/>
        <v>0.12049810435977261</v>
      </c>
      <c r="AM39" s="325">
        <f t="shared" si="14"/>
        <v>0.30000000000000027</v>
      </c>
      <c r="AN39" s="323">
        <v>0</v>
      </c>
      <c r="AO39" s="322"/>
      <c r="AP39" s="322"/>
    </row>
    <row r="40" spans="2:42" ht="13.5" customHeight="1">
      <c r="B40" s="63">
        <v>36</v>
      </c>
      <c r="C40" s="55" t="s">
        <v>2</v>
      </c>
      <c r="D40" s="422">
        <v>31</v>
      </c>
      <c r="E40" s="169">
        <v>1</v>
      </c>
      <c r="F40" s="64">
        <f t="shared" si="17"/>
        <v>3.2258064516129031E-2</v>
      </c>
      <c r="G40" s="422">
        <v>50</v>
      </c>
      <c r="H40" s="169">
        <v>4</v>
      </c>
      <c r="I40" s="64">
        <f t="shared" si="0"/>
        <v>0.08</v>
      </c>
      <c r="J40" s="422">
        <v>6074</v>
      </c>
      <c r="K40" s="169">
        <v>910</v>
      </c>
      <c r="L40" s="64">
        <f t="shared" si="1"/>
        <v>0.1498189002304906</v>
      </c>
      <c r="M40" s="422">
        <v>4908</v>
      </c>
      <c r="N40" s="169">
        <v>557</v>
      </c>
      <c r="O40" s="64">
        <f t="shared" si="2"/>
        <v>0.1134881825590872</v>
      </c>
      <c r="P40" s="422">
        <v>3275</v>
      </c>
      <c r="Q40" s="169">
        <v>274</v>
      </c>
      <c r="R40" s="64">
        <f t="shared" si="3"/>
        <v>8.3664122137404581E-2</v>
      </c>
      <c r="S40" s="422">
        <v>1681</v>
      </c>
      <c r="T40" s="169">
        <v>86</v>
      </c>
      <c r="U40" s="64">
        <f t="shared" si="4"/>
        <v>5.1160023795359902E-2</v>
      </c>
      <c r="V40" s="422">
        <v>623</v>
      </c>
      <c r="W40" s="169">
        <v>16</v>
      </c>
      <c r="X40" s="64">
        <f t="shared" si="5"/>
        <v>2.5682182985553772E-2</v>
      </c>
      <c r="Y40" s="422">
        <f t="shared" si="15"/>
        <v>16642</v>
      </c>
      <c r="Z40" s="169">
        <f t="shared" si="6"/>
        <v>1848</v>
      </c>
      <c r="AA40" s="64">
        <f t="shared" si="7"/>
        <v>0.11104434563153467</v>
      </c>
      <c r="AB40" s="65"/>
      <c r="AC40" s="66" t="s">
        <v>6</v>
      </c>
      <c r="AD40" s="329">
        <f t="shared" si="8"/>
        <v>0.11484339536995007</v>
      </c>
      <c r="AE40" s="65"/>
      <c r="AF40" s="97" t="str">
        <f t="shared" si="9"/>
        <v>松原市</v>
      </c>
      <c r="AG40" s="126">
        <f t="shared" si="16"/>
        <v>9.0852549995215776E-2</v>
      </c>
      <c r="AH40" s="126">
        <f t="shared" si="10"/>
        <v>8.4802982968860227E-2</v>
      </c>
      <c r="AI40" s="325">
        <f t="shared" si="11"/>
        <v>0.5999999999999992</v>
      </c>
      <c r="AJ40" s="65"/>
      <c r="AK40" s="126">
        <f t="shared" si="12"/>
        <v>0.12287328473703944</v>
      </c>
      <c r="AL40" s="126">
        <f t="shared" si="13"/>
        <v>0.12049810435977261</v>
      </c>
      <c r="AM40" s="325">
        <f t="shared" si="14"/>
        <v>0.30000000000000027</v>
      </c>
      <c r="AN40" s="323">
        <v>0</v>
      </c>
      <c r="AO40" s="322"/>
      <c r="AP40" s="322"/>
    </row>
    <row r="41" spans="2:42" ht="13.5" customHeight="1">
      <c r="B41" s="63">
        <v>37</v>
      </c>
      <c r="C41" s="55" t="s">
        <v>3</v>
      </c>
      <c r="D41" s="422">
        <v>21</v>
      </c>
      <c r="E41" s="169">
        <v>4</v>
      </c>
      <c r="F41" s="64">
        <f t="shared" si="17"/>
        <v>0.19047619047619047</v>
      </c>
      <c r="G41" s="422">
        <v>73</v>
      </c>
      <c r="H41" s="169">
        <v>14</v>
      </c>
      <c r="I41" s="64">
        <f t="shared" si="0"/>
        <v>0.19178082191780821</v>
      </c>
      <c r="J41" s="422">
        <v>19762</v>
      </c>
      <c r="K41" s="169">
        <v>4090</v>
      </c>
      <c r="L41" s="64">
        <f t="shared" si="1"/>
        <v>0.20696285801032285</v>
      </c>
      <c r="M41" s="422">
        <v>15460</v>
      </c>
      <c r="N41" s="169">
        <v>2870</v>
      </c>
      <c r="O41" s="64">
        <f t="shared" si="2"/>
        <v>0.18564036222509703</v>
      </c>
      <c r="P41" s="422">
        <v>10071</v>
      </c>
      <c r="Q41" s="169">
        <v>1364</v>
      </c>
      <c r="R41" s="64">
        <f t="shared" si="3"/>
        <v>0.1354383874491113</v>
      </c>
      <c r="S41" s="422">
        <v>4905</v>
      </c>
      <c r="T41" s="169">
        <v>427</v>
      </c>
      <c r="U41" s="64">
        <f t="shared" si="4"/>
        <v>8.7054026503567791E-2</v>
      </c>
      <c r="V41" s="422">
        <v>1749</v>
      </c>
      <c r="W41" s="169">
        <v>57</v>
      </c>
      <c r="X41" s="64">
        <f t="shared" si="5"/>
        <v>3.2590051457975985E-2</v>
      </c>
      <c r="Y41" s="422">
        <f t="shared" si="15"/>
        <v>52041</v>
      </c>
      <c r="Z41" s="169">
        <f t="shared" si="6"/>
        <v>8826</v>
      </c>
      <c r="AA41" s="64">
        <f t="shared" si="7"/>
        <v>0.16959704848100537</v>
      </c>
      <c r="AB41" s="65"/>
      <c r="AC41" s="66" t="s">
        <v>46</v>
      </c>
      <c r="AD41" s="329">
        <f t="shared" si="8"/>
        <v>0.12779552715654952</v>
      </c>
      <c r="AE41" s="65"/>
      <c r="AF41" s="97" t="str">
        <f t="shared" si="9"/>
        <v>岸和田市</v>
      </c>
      <c r="AG41" s="126">
        <f t="shared" si="16"/>
        <v>8.8470831895063856E-2</v>
      </c>
      <c r="AH41" s="126">
        <f t="shared" si="10"/>
        <v>9.0978454383606439E-2</v>
      </c>
      <c r="AI41" s="325">
        <f t="shared" si="11"/>
        <v>-0.30000000000000027</v>
      </c>
      <c r="AJ41" s="65"/>
      <c r="AK41" s="126">
        <f t="shared" si="12"/>
        <v>0.12287328473703944</v>
      </c>
      <c r="AL41" s="126">
        <f t="shared" si="13"/>
        <v>0.12049810435977261</v>
      </c>
      <c r="AM41" s="325">
        <f t="shared" si="14"/>
        <v>0.30000000000000027</v>
      </c>
      <c r="AN41" s="323">
        <v>0</v>
      </c>
      <c r="AO41" s="322"/>
      <c r="AP41" s="322"/>
    </row>
    <row r="42" spans="2:42" ht="13.5" customHeight="1">
      <c r="B42" s="63">
        <v>38</v>
      </c>
      <c r="C42" s="66" t="s">
        <v>39</v>
      </c>
      <c r="D42" s="422">
        <v>13</v>
      </c>
      <c r="E42" s="169">
        <v>1</v>
      </c>
      <c r="F42" s="64">
        <f t="shared" si="17"/>
        <v>7.6923076923076927E-2</v>
      </c>
      <c r="G42" s="422">
        <v>24</v>
      </c>
      <c r="H42" s="169">
        <v>2</v>
      </c>
      <c r="I42" s="64">
        <f t="shared" si="0"/>
        <v>8.3333333333333329E-2</v>
      </c>
      <c r="J42" s="422">
        <v>4079</v>
      </c>
      <c r="K42" s="169">
        <v>591</v>
      </c>
      <c r="L42" s="64">
        <f t="shared" si="1"/>
        <v>0.14488845305221867</v>
      </c>
      <c r="M42" s="422">
        <v>3277</v>
      </c>
      <c r="N42" s="169">
        <v>483</v>
      </c>
      <c r="O42" s="64">
        <f t="shared" si="2"/>
        <v>0.14739090631675314</v>
      </c>
      <c r="P42" s="422">
        <v>2009</v>
      </c>
      <c r="Q42" s="169">
        <v>233</v>
      </c>
      <c r="R42" s="64">
        <f t="shared" si="3"/>
        <v>0.11597809855649577</v>
      </c>
      <c r="S42" s="422">
        <v>1005</v>
      </c>
      <c r="T42" s="169">
        <v>65</v>
      </c>
      <c r="U42" s="64">
        <f t="shared" si="4"/>
        <v>6.4676616915422883E-2</v>
      </c>
      <c r="V42" s="422">
        <v>350</v>
      </c>
      <c r="W42" s="169">
        <v>7</v>
      </c>
      <c r="X42" s="64">
        <f t="shared" si="5"/>
        <v>0.02</v>
      </c>
      <c r="Y42" s="422">
        <f t="shared" si="15"/>
        <v>10757</v>
      </c>
      <c r="Z42" s="169">
        <f t="shared" si="6"/>
        <v>1382</v>
      </c>
      <c r="AA42" s="64">
        <f t="shared" si="7"/>
        <v>0.12847448173282514</v>
      </c>
      <c r="AB42" s="65"/>
      <c r="AC42" s="66" t="s">
        <v>47</v>
      </c>
      <c r="AD42" s="329">
        <f t="shared" si="8"/>
        <v>0.12850013861935125</v>
      </c>
      <c r="AE42" s="65"/>
      <c r="AF42" s="97" t="str">
        <f t="shared" si="9"/>
        <v>堺市</v>
      </c>
      <c r="AG42" s="126">
        <f t="shared" si="16"/>
        <v>8.7883671251358542E-2</v>
      </c>
      <c r="AH42" s="126">
        <f t="shared" si="10"/>
        <v>8.4072814562912587E-2</v>
      </c>
      <c r="AI42" s="325">
        <f t="shared" si="11"/>
        <v>0.39999999999999897</v>
      </c>
      <c r="AJ42" s="65"/>
      <c r="AK42" s="126">
        <f t="shared" si="12"/>
        <v>0.12287328473703944</v>
      </c>
      <c r="AL42" s="126">
        <f t="shared" si="13"/>
        <v>0.12049810435977261</v>
      </c>
      <c r="AM42" s="325">
        <f t="shared" si="14"/>
        <v>0.30000000000000027</v>
      </c>
      <c r="AN42" s="323">
        <v>0</v>
      </c>
      <c r="AO42" s="322"/>
      <c r="AP42" s="322"/>
    </row>
    <row r="43" spans="2:42" ht="13.5" customHeight="1">
      <c r="B43" s="63">
        <v>39</v>
      </c>
      <c r="C43" s="66" t="s">
        <v>7</v>
      </c>
      <c r="D43" s="422">
        <v>29</v>
      </c>
      <c r="E43" s="169">
        <v>3</v>
      </c>
      <c r="F43" s="64">
        <f t="shared" si="17"/>
        <v>0.10344827586206896</v>
      </c>
      <c r="G43" s="422">
        <v>106</v>
      </c>
      <c r="H43" s="169">
        <v>9</v>
      </c>
      <c r="I43" s="64">
        <f t="shared" si="0"/>
        <v>8.4905660377358486E-2</v>
      </c>
      <c r="J43" s="422">
        <v>22671</v>
      </c>
      <c r="K43" s="169">
        <v>2892</v>
      </c>
      <c r="L43" s="64">
        <f t="shared" si="1"/>
        <v>0.12756384808786556</v>
      </c>
      <c r="M43" s="422">
        <v>19627</v>
      </c>
      <c r="N43" s="169">
        <v>2530</v>
      </c>
      <c r="O43" s="64">
        <f t="shared" si="2"/>
        <v>0.12890406073266419</v>
      </c>
      <c r="P43" s="422">
        <v>11549</v>
      </c>
      <c r="Q43" s="169">
        <v>1199</v>
      </c>
      <c r="R43" s="64">
        <f t="shared" si="3"/>
        <v>0.10381851242531821</v>
      </c>
      <c r="S43" s="422">
        <v>5291</v>
      </c>
      <c r="T43" s="169">
        <v>335</v>
      </c>
      <c r="U43" s="64">
        <f t="shared" si="4"/>
        <v>6.3315063315063314E-2</v>
      </c>
      <c r="V43" s="422">
        <v>1785</v>
      </c>
      <c r="W43" s="169">
        <v>60</v>
      </c>
      <c r="X43" s="64">
        <f t="shared" si="5"/>
        <v>3.3613445378151259E-2</v>
      </c>
      <c r="Y43" s="422">
        <f t="shared" si="15"/>
        <v>61058</v>
      </c>
      <c r="Z43" s="169">
        <f t="shared" si="6"/>
        <v>7028</v>
      </c>
      <c r="AA43" s="64">
        <f t="shared" si="7"/>
        <v>0.11510367191850372</v>
      </c>
      <c r="AB43" s="65"/>
      <c r="AC43" s="66" t="s">
        <v>48</v>
      </c>
      <c r="AD43" s="329">
        <f t="shared" si="8"/>
        <v>0.14834205933682373</v>
      </c>
      <c r="AE43" s="65"/>
      <c r="AF43" s="97" t="str">
        <f t="shared" si="9"/>
        <v>門真市</v>
      </c>
      <c r="AG43" s="126">
        <f t="shared" si="16"/>
        <v>8.6054924338920868E-2</v>
      </c>
      <c r="AH43" s="126">
        <f t="shared" si="10"/>
        <v>9.7899091934877225E-2</v>
      </c>
      <c r="AI43" s="325">
        <f t="shared" si="11"/>
        <v>-1.2000000000000011</v>
      </c>
      <c r="AJ43" s="65"/>
      <c r="AK43" s="126">
        <f t="shared" si="12"/>
        <v>0.12287328473703944</v>
      </c>
      <c r="AL43" s="126">
        <f t="shared" si="13"/>
        <v>0.12049810435977261</v>
      </c>
      <c r="AM43" s="325">
        <f t="shared" si="14"/>
        <v>0.30000000000000027</v>
      </c>
      <c r="AN43" s="323">
        <v>0</v>
      </c>
      <c r="AO43" s="322"/>
      <c r="AP43" s="322"/>
    </row>
    <row r="44" spans="2:42" ht="13.5" customHeight="1">
      <c r="B44" s="296">
        <v>40</v>
      </c>
      <c r="C44" s="66" t="s">
        <v>40</v>
      </c>
      <c r="D44" s="289">
        <v>36</v>
      </c>
      <c r="E44" s="304">
        <v>2</v>
      </c>
      <c r="F44" s="305">
        <f t="shared" si="17"/>
        <v>5.5555555555555552E-2</v>
      </c>
      <c r="G44" s="289">
        <v>93</v>
      </c>
      <c r="H44" s="304">
        <v>4</v>
      </c>
      <c r="I44" s="305">
        <f t="shared" si="0"/>
        <v>4.3010752688172046E-2</v>
      </c>
      <c r="J44" s="289">
        <v>4727</v>
      </c>
      <c r="K44" s="304">
        <v>697</v>
      </c>
      <c r="L44" s="305">
        <f t="shared" si="1"/>
        <v>0.14745081447006558</v>
      </c>
      <c r="M44" s="289">
        <v>3940</v>
      </c>
      <c r="N44" s="304">
        <v>532</v>
      </c>
      <c r="O44" s="305">
        <f t="shared" si="2"/>
        <v>0.13502538071065989</v>
      </c>
      <c r="P44" s="289">
        <v>2440</v>
      </c>
      <c r="Q44" s="304">
        <v>254</v>
      </c>
      <c r="R44" s="305">
        <f t="shared" si="3"/>
        <v>0.1040983606557377</v>
      </c>
      <c r="S44" s="289">
        <v>1152</v>
      </c>
      <c r="T44" s="304">
        <v>84</v>
      </c>
      <c r="U44" s="305">
        <f t="shared" si="4"/>
        <v>7.2916666666666671E-2</v>
      </c>
      <c r="V44" s="289">
        <v>399</v>
      </c>
      <c r="W44" s="304">
        <v>7</v>
      </c>
      <c r="X44" s="305">
        <f t="shared" si="5"/>
        <v>1.7543859649122806E-2</v>
      </c>
      <c r="Y44" s="289">
        <f t="shared" si="15"/>
        <v>12787</v>
      </c>
      <c r="Z44" s="304">
        <f t="shared" si="6"/>
        <v>1580</v>
      </c>
      <c r="AA44" s="305">
        <f t="shared" si="7"/>
        <v>0.12356299366544146</v>
      </c>
      <c r="AB44" s="65"/>
      <c r="AC44" s="66" t="s">
        <v>49</v>
      </c>
      <c r="AD44" s="329">
        <f t="shared" si="8"/>
        <v>4.1880341880341877E-2</v>
      </c>
      <c r="AE44" s="65"/>
      <c r="AF44" s="97" t="str">
        <f t="shared" si="9"/>
        <v>交野市</v>
      </c>
      <c r="AG44" s="126">
        <f t="shared" si="16"/>
        <v>8.5578446909667191E-2</v>
      </c>
      <c r="AH44" s="126">
        <f t="shared" si="10"/>
        <v>8.2190682383128863E-2</v>
      </c>
      <c r="AI44" s="325">
        <f t="shared" si="11"/>
        <v>0.39999999999999897</v>
      </c>
      <c r="AJ44" s="65"/>
      <c r="AK44" s="126">
        <f t="shared" si="12"/>
        <v>0.12287328473703944</v>
      </c>
      <c r="AL44" s="126">
        <f t="shared" si="13"/>
        <v>0.12049810435977261</v>
      </c>
      <c r="AM44" s="325">
        <f t="shared" si="14"/>
        <v>0.30000000000000027</v>
      </c>
      <c r="AN44" s="323">
        <v>0</v>
      </c>
      <c r="AO44" s="322"/>
      <c r="AP44" s="322"/>
    </row>
    <row r="45" spans="2:42" ht="13.5" customHeight="1">
      <c r="B45" s="63">
        <v>41</v>
      </c>
      <c r="C45" s="66" t="s">
        <v>11</v>
      </c>
      <c r="D45" s="422">
        <v>17</v>
      </c>
      <c r="E45" s="169">
        <v>2</v>
      </c>
      <c r="F45" s="64">
        <f t="shared" si="17"/>
        <v>0.11764705882352941</v>
      </c>
      <c r="G45" s="422">
        <v>52</v>
      </c>
      <c r="H45" s="169">
        <v>7</v>
      </c>
      <c r="I45" s="64">
        <f t="shared" si="0"/>
        <v>0.13461538461538461</v>
      </c>
      <c r="J45" s="422">
        <v>8498</v>
      </c>
      <c r="K45" s="169">
        <v>1173</v>
      </c>
      <c r="L45" s="64">
        <f t="shared" si="1"/>
        <v>0.13803247823017181</v>
      </c>
      <c r="M45" s="422">
        <v>7574</v>
      </c>
      <c r="N45" s="169">
        <v>1054</v>
      </c>
      <c r="O45" s="64">
        <f t="shared" si="2"/>
        <v>0.13916028518616319</v>
      </c>
      <c r="P45" s="422">
        <v>4665</v>
      </c>
      <c r="Q45" s="169">
        <v>546</v>
      </c>
      <c r="R45" s="64">
        <f t="shared" si="3"/>
        <v>0.11704180064308682</v>
      </c>
      <c r="S45" s="422">
        <v>1973</v>
      </c>
      <c r="T45" s="169">
        <v>141</v>
      </c>
      <c r="U45" s="64">
        <f t="shared" si="4"/>
        <v>7.1464774455144445E-2</v>
      </c>
      <c r="V45" s="422">
        <v>753</v>
      </c>
      <c r="W45" s="169">
        <v>20</v>
      </c>
      <c r="X45" s="64">
        <f t="shared" si="5"/>
        <v>2.6560424966799469E-2</v>
      </c>
      <c r="Y45" s="422">
        <f t="shared" si="15"/>
        <v>23532</v>
      </c>
      <c r="Z45" s="169">
        <f t="shared" si="6"/>
        <v>2943</v>
      </c>
      <c r="AA45" s="64">
        <f t="shared" si="7"/>
        <v>0.1250637429882713</v>
      </c>
      <c r="AB45" s="65"/>
      <c r="AC45" s="66" t="s">
        <v>27</v>
      </c>
      <c r="AD45" s="329">
        <f t="shared" si="8"/>
        <v>8.3442551332459591E-2</v>
      </c>
      <c r="AE45" s="65"/>
      <c r="AF45" s="97" t="str">
        <f t="shared" si="9"/>
        <v>太子町</v>
      </c>
      <c r="AG45" s="126">
        <f t="shared" si="16"/>
        <v>8.3442551332459591E-2</v>
      </c>
      <c r="AH45" s="126">
        <f t="shared" si="10"/>
        <v>7.1361502347417838E-2</v>
      </c>
      <c r="AI45" s="325">
        <f t="shared" si="11"/>
        <v>1.2000000000000011</v>
      </c>
      <c r="AJ45" s="65"/>
      <c r="AK45" s="126">
        <f t="shared" si="12"/>
        <v>0.12287328473703944</v>
      </c>
      <c r="AL45" s="126">
        <f t="shared" si="13"/>
        <v>0.12049810435977261</v>
      </c>
      <c r="AM45" s="325">
        <f t="shared" si="14"/>
        <v>0.30000000000000027</v>
      </c>
      <c r="AN45" s="323">
        <v>0</v>
      </c>
      <c r="AO45" s="322"/>
      <c r="AP45" s="322"/>
    </row>
    <row r="46" spans="2:42" ht="13.5" customHeight="1">
      <c r="B46" s="63">
        <v>42</v>
      </c>
      <c r="C46" s="66" t="s">
        <v>12</v>
      </c>
      <c r="D46" s="422">
        <v>60</v>
      </c>
      <c r="E46" s="169">
        <v>7</v>
      </c>
      <c r="F46" s="64">
        <f t="shared" si="17"/>
        <v>0.11666666666666667</v>
      </c>
      <c r="G46" s="422">
        <v>243</v>
      </c>
      <c r="H46" s="169">
        <v>13</v>
      </c>
      <c r="I46" s="64">
        <f t="shared" si="0"/>
        <v>5.3497942386831275E-2</v>
      </c>
      <c r="J46" s="422">
        <v>25762</v>
      </c>
      <c r="K46" s="169">
        <v>3191</v>
      </c>
      <c r="L46" s="64">
        <f t="shared" si="1"/>
        <v>0.12386460678518749</v>
      </c>
      <c r="M46" s="422">
        <v>20344</v>
      </c>
      <c r="N46" s="169">
        <v>1868</v>
      </c>
      <c r="O46" s="64">
        <f t="shared" si="2"/>
        <v>9.1820684231222971E-2</v>
      </c>
      <c r="P46" s="422">
        <v>11402</v>
      </c>
      <c r="Q46" s="169">
        <v>789</v>
      </c>
      <c r="R46" s="64">
        <f t="shared" si="3"/>
        <v>6.9198386248026655E-2</v>
      </c>
      <c r="S46" s="422">
        <v>5089</v>
      </c>
      <c r="T46" s="169">
        <v>220</v>
      </c>
      <c r="U46" s="64">
        <f t="shared" si="4"/>
        <v>4.323049715071723E-2</v>
      </c>
      <c r="V46" s="422">
        <v>1778</v>
      </c>
      <c r="W46" s="169">
        <v>41</v>
      </c>
      <c r="X46" s="64">
        <f t="shared" si="5"/>
        <v>2.3059617547806523E-2</v>
      </c>
      <c r="Y46" s="422">
        <f t="shared" si="15"/>
        <v>64678</v>
      </c>
      <c r="Z46" s="169">
        <f t="shared" si="6"/>
        <v>6129</v>
      </c>
      <c r="AA46" s="64">
        <f t="shared" si="7"/>
        <v>9.4761742787346545E-2</v>
      </c>
      <c r="AB46" s="65"/>
      <c r="AC46" s="66" t="s">
        <v>28</v>
      </c>
      <c r="AD46" s="329">
        <f t="shared" si="8"/>
        <v>9.5968010663112294E-2</v>
      </c>
      <c r="AE46" s="65"/>
      <c r="AF46" s="97" t="str">
        <f t="shared" si="9"/>
        <v>阪南市</v>
      </c>
      <c r="AG46" s="126">
        <f t="shared" si="16"/>
        <v>6.319814833450739E-2</v>
      </c>
      <c r="AH46" s="126">
        <f t="shared" si="10"/>
        <v>6.42535874919683E-2</v>
      </c>
      <c r="AI46" s="325">
        <f t="shared" si="11"/>
        <v>-0.10000000000000009</v>
      </c>
      <c r="AJ46" s="65"/>
      <c r="AK46" s="126">
        <f t="shared" si="12"/>
        <v>0.12287328473703944</v>
      </c>
      <c r="AL46" s="126">
        <f t="shared" si="13"/>
        <v>0.12049810435977261</v>
      </c>
      <c r="AM46" s="325">
        <f t="shared" si="14"/>
        <v>0.30000000000000027</v>
      </c>
      <c r="AN46" s="323">
        <v>0</v>
      </c>
      <c r="AO46" s="322"/>
      <c r="AP46" s="322"/>
    </row>
    <row r="47" spans="2:42" ht="13.5" customHeight="1">
      <c r="B47" s="63">
        <v>43</v>
      </c>
      <c r="C47" s="66" t="s">
        <v>8</v>
      </c>
      <c r="D47" s="422">
        <v>24</v>
      </c>
      <c r="E47" s="169">
        <v>4</v>
      </c>
      <c r="F47" s="64">
        <f t="shared" si="17"/>
        <v>0.16666666666666666</v>
      </c>
      <c r="G47" s="422">
        <v>141</v>
      </c>
      <c r="H47" s="169">
        <v>16</v>
      </c>
      <c r="I47" s="64">
        <f t="shared" si="0"/>
        <v>0.11347517730496454</v>
      </c>
      <c r="J47" s="422">
        <v>15592</v>
      </c>
      <c r="K47" s="169">
        <v>3930</v>
      </c>
      <c r="L47" s="64">
        <f t="shared" si="1"/>
        <v>0.2520523345305285</v>
      </c>
      <c r="M47" s="422">
        <v>12173</v>
      </c>
      <c r="N47" s="169">
        <v>3018</v>
      </c>
      <c r="O47" s="64">
        <f t="shared" si="2"/>
        <v>0.24792573728743941</v>
      </c>
      <c r="P47" s="422">
        <v>7100</v>
      </c>
      <c r="Q47" s="169">
        <v>1425</v>
      </c>
      <c r="R47" s="64">
        <f t="shared" si="3"/>
        <v>0.20070422535211269</v>
      </c>
      <c r="S47" s="422">
        <v>3260</v>
      </c>
      <c r="T47" s="169">
        <v>418</v>
      </c>
      <c r="U47" s="64">
        <f t="shared" si="4"/>
        <v>0.12822085889570553</v>
      </c>
      <c r="V47" s="422">
        <v>1214</v>
      </c>
      <c r="W47" s="169">
        <v>63</v>
      </c>
      <c r="X47" s="64">
        <f t="shared" si="5"/>
        <v>5.1894563426688634E-2</v>
      </c>
      <c r="Y47" s="422">
        <f t="shared" si="15"/>
        <v>39504</v>
      </c>
      <c r="Z47" s="169">
        <f t="shared" si="6"/>
        <v>8874</v>
      </c>
      <c r="AA47" s="64">
        <f t="shared" si="7"/>
        <v>0.22463547995139732</v>
      </c>
      <c r="AB47" s="65"/>
      <c r="AC47" s="66" t="s">
        <v>29</v>
      </c>
      <c r="AD47" s="329">
        <f t="shared" si="8"/>
        <v>0.11368421052631579</v>
      </c>
      <c r="AE47" s="65"/>
      <c r="AF47" s="97" t="str">
        <f t="shared" si="9"/>
        <v>岬町</v>
      </c>
      <c r="AG47" s="126">
        <f t="shared" si="16"/>
        <v>4.1880341880341877E-2</v>
      </c>
      <c r="AH47" s="126">
        <f t="shared" si="10"/>
        <v>3.6691729323308268E-2</v>
      </c>
      <c r="AI47" s="325">
        <f t="shared" si="11"/>
        <v>0.50000000000000044</v>
      </c>
      <c r="AJ47" s="65"/>
      <c r="AK47" s="126">
        <f t="shared" si="12"/>
        <v>0.12287328473703944</v>
      </c>
      <c r="AL47" s="126">
        <f>$AG$127</f>
        <v>0.12049810435977261</v>
      </c>
      <c r="AM47" s="325">
        <f t="shared" si="14"/>
        <v>0.30000000000000027</v>
      </c>
      <c r="AN47" s="323">
        <v>999</v>
      </c>
      <c r="AO47" s="322"/>
      <c r="AP47" s="322"/>
    </row>
    <row r="48" spans="2:42" ht="13.5" customHeight="1">
      <c r="B48" s="63">
        <v>44</v>
      </c>
      <c r="C48" s="66" t="s">
        <v>18</v>
      </c>
      <c r="D48" s="422">
        <v>13</v>
      </c>
      <c r="E48" s="169">
        <v>2</v>
      </c>
      <c r="F48" s="64">
        <f t="shared" si="17"/>
        <v>0.15384615384615385</v>
      </c>
      <c r="G48" s="422">
        <v>60</v>
      </c>
      <c r="H48" s="169">
        <v>9</v>
      </c>
      <c r="I48" s="64">
        <f t="shared" si="0"/>
        <v>0.15</v>
      </c>
      <c r="J48" s="422">
        <v>15801</v>
      </c>
      <c r="K48" s="169">
        <v>3249</v>
      </c>
      <c r="L48" s="64">
        <f t="shared" si="1"/>
        <v>0.20561989747484336</v>
      </c>
      <c r="M48" s="422">
        <v>13844</v>
      </c>
      <c r="N48" s="169">
        <v>2795</v>
      </c>
      <c r="O48" s="64">
        <f t="shared" si="2"/>
        <v>0.20189251661369548</v>
      </c>
      <c r="P48" s="422">
        <v>8015</v>
      </c>
      <c r="Q48" s="169">
        <v>1303</v>
      </c>
      <c r="R48" s="64">
        <f t="shared" si="3"/>
        <v>0.16257018091079226</v>
      </c>
      <c r="S48" s="422">
        <v>3528</v>
      </c>
      <c r="T48" s="169">
        <v>377</v>
      </c>
      <c r="U48" s="64">
        <f t="shared" si="4"/>
        <v>0.10685941043083901</v>
      </c>
      <c r="V48" s="422">
        <v>1157</v>
      </c>
      <c r="W48" s="169">
        <v>49</v>
      </c>
      <c r="X48" s="64">
        <f t="shared" si="5"/>
        <v>4.2350907519446847E-2</v>
      </c>
      <c r="Y48" s="422">
        <f t="shared" si="15"/>
        <v>42418</v>
      </c>
      <c r="Z48" s="169">
        <f t="shared" si="6"/>
        <v>7784</v>
      </c>
      <c r="AA48" s="64">
        <f t="shared" si="7"/>
        <v>0.1835070017445424</v>
      </c>
      <c r="AB48" s="65"/>
      <c r="AC48" s="65"/>
      <c r="AD48" s="65"/>
      <c r="AE48" s="65"/>
      <c r="AF48" s="44"/>
      <c r="AG48" s="44"/>
      <c r="AH48" s="44"/>
      <c r="AI48" s="44"/>
      <c r="AJ48" s="65"/>
      <c r="AK48" s="67"/>
      <c r="AL48" s="67"/>
      <c r="AM48" s="67"/>
    </row>
    <row r="49" spans="2:36" ht="13.5" customHeight="1">
      <c r="B49" s="63">
        <v>45</v>
      </c>
      <c r="C49" s="66" t="s">
        <v>41</v>
      </c>
      <c r="D49" s="422">
        <v>47</v>
      </c>
      <c r="E49" s="169">
        <v>2</v>
      </c>
      <c r="F49" s="64">
        <f t="shared" si="17"/>
        <v>4.2553191489361701E-2</v>
      </c>
      <c r="G49" s="422">
        <v>111</v>
      </c>
      <c r="H49" s="169">
        <v>8</v>
      </c>
      <c r="I49" s="64">
        <f t="shared" si="0"/>
        <v>7.2072072072072071E-2</v>
      </c>
      <c r="J49" s="422">
        <v>5417</v>
      </c>
      <c r="K49" s="169">
        <v>854</v>
      </c>
      <c r="L49" s="64">
        <f t="shared" si="1"/>
        <v>0.15765183681004247</v>
      </c>
      <c r="M49" s="422">
        <v>4451</v>
      </c>
      <c r="N49" s="169">
        <v>661</v>
      </c>
      <c r="O49" s="64">
        <f t="shared" si="2"/>
        <v>0.14850595371826555</v>
      </c>
      <c r="P49" s="422">
        <v>2843</v>
      </c>
      <c r="Q49" s="169">
        <v>345</v>
      </c>
      <c r="R49" s="64">
        <f t="shared" si="3"/>
        <v>0.12135068589518115</v>
      </c>
      <c r="S49" s="422">
        <v>1270</v>
      </c>
      <c r="T49" s="169">
        <v>86</v>
      </c>
      <c r="U49" s="64">
        <f t="shared" si="4"/>
        <v>6.7716535433070865E-2</v>
      </c>
      <c r="V49" s="422">
        <v>417</v>
      </c>
      <c r="W49" s="169">
        <v>10</v>
      </c>
      <c r="X49" s="64">
        <f t="shared" si="5"/>
        <v>2.3980815347721823E-2</v>
      </c>
      <c r="Y49" s="422">
        <f t="shared" si="15"/>
        <v>14556</v>
      </c>
      <c r="Z49" s="169">
        <f t="shared" si="6"/>
        <v>1966</v>
      </c>
      <c r="AA49" s="64">
        <f t="shared" si="7"/>
        <v>0.13506457818081891</v>
      </c>
      <c r="AB49" s="65"/>
      <c r="AC49" s="65"/>
      <c r="AD49" s="65"/>
      <c r="AE49" s="65"/>
      <c r="AJ49" s="65"/>
    </row>
    <row r="50" spans="2:36" ht="13.5" customHeight="1">
      <c r="B50" s="63">
        <v>46</v>
      </c>
      <c r="C50" s="66" t="s">
        <v>21</v>
      </c>
      <c r="D50" s="422">
        <v>11</v>
      </c>
      <c r="E50" s="169">
        <v>0</v>
      </c>
      <c r="F50" s="64">
        <f t="shared" si="17"/>
        <v>0</v>
      </c>
      <c r="G50" s="422">
        <v>95</v>
      </c>
      <c r="H50" s="169">
        <v>13</v>
      </c>
      <c r="I50" s="64">
        <f t="shared" si="0"/>
        <v>0.1368421052631579</v>
      </c>
      <c r="J50" s="422">
        <v>7197</v>
      </c>
      <c r="K50" s="169">
        <v>1185</v>
      </c>
      <c r="L50" s="64">
        <f t="shared" si="1"/>
        <v>0.16465193830762817</v>
      </c>
      <c r="M50" s="422">
        <v>5721</v>
      </c>
      <c r="N50" s="169">
        <v>919</v>
      </c>
      <c r="O50" s="64">
        <f t="shared" si="2"/>
        <v>0.16063625240342597</v>
      </c>
      <c r="P50" s="422">
        <v>3538</v>
      </c>
      <c r="Q50" s="169">
        <v>401</v>
      </c>
      <c r="R50" s="64">
        <f t="shared" si="3"/>
        <v>0.11334087054833239</v>
      </c>
      <c r="S50" s="422">
        <v>1687</v>
      </c>
      <c r="T50" s="169">
        <v>121</v>
      </c>
      <c r="U50" s="64">
        <f t="shared" si="4"/>
        <v>7.1724955542382923E-2</v>
      </c>
      <c r="V50" s="422">
        <v>653</v>
      </c>
      <c r="W50" s="169">
        <v>18</v>
      </c>
      <c r="X50" s="64">
        <f t="shared" si="5"/>
        <v>2.7565084226646247E-2</v>
      </c>
      <c r="Y50" s="422">
        <f t="shared" si="15"/>
        <v>18902</v>
      </c>
      <c r="Z50" s="169">
        <f t="shared" si="6"/>
        <v>2657</v>
      </c>
      <c r="AA50" s="64">
        <f t="shared" si="7"/>
        <v>0.14056713575283039</v>
      </c>
      <c r="AB50" s="65"/>
      <c r="AC50" s="324" t="s">
        <v>454</v>
      </c>
      <c r="AD50" s="65"/>
      <c r="AE50" s="65"/>
      <c r="AJ50" s="65"/>
    </row>
    <row r="51" spans="2:36" ht="13.5" customHeight="1">
      <c r="B51" s="63">
        <v>47</v>
      </c>
      <c r="C51" s="66" t="s">
        <v>13</v>
      </c>
      <c r="D51" s="422">
        <v>16</v>
      </c>
      <c r="E51" s="169">
        <v>0</v>
      </c>
      <c r="F51" s="64">
        <f t="shared" si="17"/>
        <v>0</v>
      </c>
      <c r="G51" s="422">
        <v>108</v>
      </c>
      <c r="H51" s="169">
        <v>18</v>
      </c>
      <c r="I51" s="64">
        <f t="shared" si="0"/>
        <v>0.16666666666666666</v>
      </c>
      <c r="J51" s="422">
        <v>15145</v>
      </c>
      <c r="K51" s="169">
        <v>2484</v>
      </c>
      <c r="L51" s="64">
        <f t="shared" si="1"/>
        <v>0.1640145262462859</v>
      </c>
      <c r="M51" s="422">
        <v>12816</v>
      </c>
      <c r="N51" s="169">
        <v>1910</v>
      </c>
      <c r="O51" s="64">
        <f t="shared" si="2"/>
        <v>0.14903245942571786</v>
      </c>
      <c r="P51" s="422">
        <v>7067</v>
      </c>
      <c r="Q51" s="169">
        <v>835</v>
      </c>
      <c r="R51" s="64">
        <f t="shared" si="3"/>
        <v>0.11815480401867837</v>
      </c>
      <c r="S51" s="422">
        <v>2916</v>
      </c>
      <c r="T51" s="169">
        <v>228</v>
      </c>
      <c r="U51" s="64">
        <f t="shared" si="4"/>
        <v>7.8189300411522639E-2</v>
      </c>
      <c r="V51" s="422">
        <v>920</v>
      </c>
      <c r="W51" s="169">
        <v>26</v>
      </c>
      <c r="X51" s="64">
        <f t="shared" si="5"/>
        <v>2.8260869565217391E-2</v>
      </c>
      <c r="Y51" s="422">
        <f t="shared" si="15"/>
        <v>38988</v>
      </c>
      <c r="Z51" s="169">
        <f t="shared" si="6"/>
        <v>5501</v>
      </c>
      <c r="AA51" s="64">
        <f t="shared" si="7"/>
        <v>0.14109469580383707</v>
      </c>
      <c r="AB51" s="65"/>
      <c r="AC51" s="451"/>
      <c r="AD51" s="452" t="s">
        <v>150</v>
      </c>
      <c r="AE51" s="451" t="s">
        <v>57</v>
      </c>
      <c r="AF51" s="451"/>
      <c r="AG51" s="451"/>
      <c r="AJ51" s="65"/>
    </row>
    <row r="52" spans="2:36" ht="13.5" customHeight="1">
      <c r="B52" s="63">
        <v>48</v>
      </c>
      <c r="C52" s="66" t="s">
        <v>22</v>
      </c>
      <c r="D52" s="422">
        <v>13</v>
      </c>
      <c r="E52" s="169">
        <v>2</v>
      </c>
      <c r="F52" s="64">
        <f t="shared" si="17"/>
        <v>0.15384615384615385</v>
      </c>
      <c r="G52" s="422">
        <v>52</v>
      </c>
      <c r="H52" s="169">
        <v>7</v>
      </c>
      <c r="I52" s="64">
        <f t="shared" si="0"/>
        <v>0.13461538461538461</v>
      </c>
      <c r="J52" s="422">
        <v>8221</v>
      </c>
      <c r="K52" s="169">
        <v>1781</v>
      </c>
      <c r="L52" s="64">
        <f t="shared" si="1"/>
        <v>0.2166403113976402</v>
      </c>
      <c r="M52" s="422">
        <v>6482</v>
      </c>
      <c r="N52" s="169">
        <v>1205</v>
      </c>
      <c r="O52" s="64">
        <f t="shared" si="2"/>
        <v>0.18589941376118482</v>
      </c>
      <c r="P52" s="422">
        <v>3814</v>
      </c>
      <c r="Q52" s="169">
        <v>552</v>
      </c>
      <c r="R52" s="64">
        <f t="shared" si="3"/>
        <v>0.14472994231777661</v>
      </c>
      <c r="S52" s="422">
        <v>1816</v>
      </c>
      <c r="T52" s="169">
        <v>157</v>
      </c>
      <c r="U52" s="64">
        <f t="shared" si="4"/>
        <v>8.6453744493392076E-2</v>
      </c>
      <c r="V52" s="422">
        <v>680</v>
      </c>
      <c r="W52" s="169">
        <v>28</v>
      </c>
      <c r="X52" s="64">
        <f t="shared" si="5"/>
        <v>4.1176470588235294E-2</v>
      </c>
      <c r="Y52" s="422">
        <f t="shared" si="15"/>
        <v>21078</v>
      </c>
      <c r="Z52" s="169">
        <f t="shared" si="6"/>
        <v>3732</v>
      </c>
      <c r="AA52" s="64">
        <f t="shared" si="7"/>
        <v>0.17705664674067748</v>
      </c>
      <c r="AB52" s="65"/>
      <c r="AC52" s="451"/>
      <c r="AD52" s="452"/>
      <c r="AE52" s="378" t="s">
        <v>68</v>
      </c>
      <c r="AF52" s="378" t="s">
        <v>65</v>
      </c>
      <c r="AG52" s="378" t="s">
        <v>182</v>
      </c>
      <c r="AJ52" s="65"/>
    </row>
    <row r="53" spans="2:36" ht="13.5" customHeight="1">
      <c r="B53" s="63">
        <v>49</v>
      </c>
      <c r="C53" s="66" t="s">
        <v>23</v>
      </c>
      <c r="D53" s="422">
        <v>12</v>
      </c>
      <c r="E53" s="169">
        <v>0</v>
      </c>
      <c r="F53" s="64">
        <f t="shared" si="17"/>
        <v>0</v>
      </c>
      <c r="G53" s="422">
        <v>25</v>
      </c>
      <c r="H53" s="169">
        <v>0</v>
      </c>
      <c r="I53" s="64">
        <f t="shared" si="0"/>
        <v>0</v>
      </c>
      <c r="J53" s="422">
        <v>7616</v>
      </c>
      <c r="K53" s="169">
        <v>852</v>
      </c>
      <c r="L53" s="64">
        <f t="shared" si="1"/>
        <v>0.11186974789915967</v>
      </c>
      <c r="M53" s="422">
        <v>6987</v>
      </c>
      <c r="N53" s="169">
        <v>691</v>
      </c>
      <c r="O53" s="64">
        <f t="shared" si="2"/>
        <v>9.8897953341920711E-2</v>
      </c>
      <c r="P53" s="422">
        <v>4037</v>
      </c>
      <c r="Q53" s="169">
        <v>270</v>
      </c>
      <c r="R53" s="64">
        <f t="shared" si="3"/>
        <v>6.6881347535298494E-2</v>
      </c>
      <c r="S53" s="422">
        <v>1652</v>
      </c>
      <c r="T53" s="169">
        <v>79</v>
      </c>
      <c r="U53" s="64">
        <f t="shared" si="4"/>
        <v>4.7820823244552058E-2</v>
      </c>
      <c r="V53" s="422">
        <v>573</v>
      </c>
      <c r="W53" s="169">
        <v>7</v>
      </c>
      <c r="X53" s="64">
        <f t="shared" si="5"/>
        <v>1.2216404886561954E-2</v>
      </c>
      <c r="Y53" s="422">
        <f t="shared" si="15"/>
        <v>20902</v>
      </c>
      <c r="Z53" s="169">
        <f t="shared" si="6"/>
        <v>1899</v>
      </c>
      <c r="AA53" s="64">
        <f t="shared" si="7"/>
        <v>9.0852549995215776E-2</v>
      </c>
      <c r="AB53" s="65"/>
      <c r="AC53" s="63">
        <v>1</v>
      </c>
      <c r="AD53" s="55" t="s">
        <v>50</v>
      </c>
      <c r="AE53" s="374">
        <v>335944</v>
      </c>
      <c r="AF53" s="374">
        <v>35765</v>
      </c>
      <c r="AG53" s="329">
        <v>0.10646119591360464</v>
      </c>
      <c r="AJ53" s="65"/>
    </row>
    <row r="54" spans="2:36" ht="13.5" customHeight="1">
      <c r="B54" s="63">
        <v>50</v>
      </c>
      <c r="C54" s="66" t="s">
        <v>14</v>
      </c>
      <c r="D54" s="422">
        <v>10</v>
      </c>
      <c r="E54" s="169">
        <v>1</v>
      </c>
      <c r="F54" s="64">
        <f t="shared" si="17"/>
        <v>0.1</v>
      </c>
      <c r="G54" s="422">
        <v>69</v>
      </c>
      <c r="H54" s="169">
        <v>8</v>
      </c>
      <c r="I54" s="64">
        <f t="shared" si="0"/>
        <v>0.11594202898550725</v>
      </c>
      <c r="J54" s="422">
        <v>7353</v>
      </c>
      <c r="K54" s="169">
        <v>1090</v>
      </c>
      <c r="L54" s="64">
        <f t="shared" si="1"/>
        <v>0.14823881408948728</v>
      </c>
      <c r="M54" s="422">
        <v>6262</v>
      </c>
      <c r="N54" s="169">
        <v>829</v>
      </c>
      <c r="O54" s="64">
        <f t="shared" si="2"/>
        <v>0.13238581922708401</v>
      </c>
      <c r="P54" s="422">
        <v>3438</v>
      </c>
      <c r="Q54" s="169">
        <v>340</v>
      </c>
      <c r="R54" s="64">
        <f t="shared" si="3"/>
        <v>9.8894706224549156E-2</v>
      </c>
      <c r="S54" s="422">
        <v>1369</v>
      </c>
      <c r="T54" s="169">
        <v>84</v>
      </c>
      <c r="U54" s="64">
        <f t="shared" si="4"/>
        <v>6.1358655953250546E-2</v>
      </c>
      <c r="V54" s="422">
        <v>452</v>
      </c>
      <c r="W54" s="169">
        <v>13</v>
      </c>
      <c r="X54" s="64">
        <f t="shared" si="5"/>
        <v>2.8761061946902654E-2</v>
      </c>
      <c r="Y54" s="422">
        <f t="shared" si="15"/>
        <v>18953</v>
      </c>
      <c r="Z54" s="169">
        <f t="shared" si="6"/>
        <v>2365</v>
      </c>
      <c r="AA54" s="64">
        <f t="shared" si="7"/>
        <v>0.12478235635519443</v>
      </c>
      <c r="AB54" s="65"/>
      <c r="AC54" s="63">
        <v>2</v>
      </c>
      <c r="AD54" s="55" t="s">
        <v>113</v>
      </c>
      <c r="AE54" s="374">
        <v>12402</v>
      </c>
      <c r="AF54" s="374">
        <v>1423</v>
      </c>
      <c r="AG54" s="329">
        <v>0.11473955813578456</v>
      </c>
      <c r="AJ54" s="65"/>
    </row>
    <row r="55" spans="2:36" ht="13.5" customHeight="1">
      <c r="B55" s="63">
        <v>51</v>
      </c>
      <c r="C55" s="66" t="s">
        <v>42</v>
      </c>
      <c r="D55" s="422">
        <v>43</v>
      </c>
      <c r="E55" s="169">
        <v>6</v>
      </c>
      <c r="F55" s="64">
        <f t="shared" si="17"/>
        <v>0.13953488372093023</v>
      </c>
      <c r="G55" s="422">
        <v>111</v>
      </c>
      <c r="H55" s="169">
        <v>14</v>
      </c>
      <c r="I55" s="64">
        <f t="shared" si="0"/>
        <v>0.12612612612612611</v>
      </c>
      <c r="J55" s="422">
        <v>10515</v>
      </c>
      <c r="K55" s="169">
        <v>2301</v>
      </c>
      <c r="L55" s="64">
        <f t="shared" si="1"/>
        <v>0.21883024251069899</v>
      </c>
      <c r="M55" s="422">
        <v>7836</v>
      </c>
      <c r="N55" s="169">
        <v>1696</v>
      </c>
      <c r="O55" s="64">
        <f t="shared" si="2"/>
        <v>0.2164369576314446</v>
      </c>
      <c r="P55" s="422">
        <v>4553</v>
      </c>
      <c r="Q55" s="169">
        <v>734</v>
      </c>
      <c r="R55" s="64">
        <f t="shared" si="3"/>
        <v>0.16121238743685481</v>
      </c>
      <c r="S55" s="422">
        <v>2102</v>
      </c>
      <c r="T55" s="169">
        <v>206</v>
      </c>
      <c r="U55" s="64">
        <f t="shared" si="4"/>
        <v>9.800190294957184E-2</v>
      </c>
      <c r="V55" s="422">
        <v>780</v>
      </c>
      <c r="W55" s="169">
        <v>23</v>
      </c>
      <c r="X55" s="64">
        <f t="shared" si="5"/>
        <v>2.9487179487179487E-2</v>
      </c>
      <c r="Y55" s="422">
        <f t="shared" si="15"/>
        <v>25940</v>
      </c>
      <c r="Z55" s="169">
        <f t="shared" si="6"/>
        <v>4980</v>
      </c>
      <c r="AA55" s="64">
        <f t="shared" si="7"/>
        <v>0.19198149575944487</v>
      </c>
      <c r="AB55" s="65"/>
      <c r="AC55" s="63">
        <v>3</v>
      </c>
      <c r="AD55" s="55" t="s">
        <v>114</v>
      </c>
      <c r="AE55" s="374">
        <v>7905</v>
      </c>
      <c r="AF55" s="374">
        <v>557</v>
      </c>
      <c r="AG55" s="329">
        <v>7.0461733080328909E-2</v>
      </c>
      <c r="AJ55" s="65"/>
    </row>
    <row r="56" spans="2:36" ht="13.5" customHeight="1">
      <c r="B56" s="63">
        <v>52</v>
      </c>
      <c r="C56" s="66" t="s">
        <v>4</v>
      </c>
      <c r="D56" s="422">
        <v>9</v>
      </c>
      <c r="E56" s="169">
        <v>1</v>
      </c>
      <c r="F56" s="64">
        <f t="shared" si="17"/>
        <v>0.1111111111111111</v>
      </c>
      <c r="G56" s="422">
        <v>12</v>
      </c>
      <c r="H56" s="169">
        <v>1</v>
      </c>
      <c r="I56" s="64">
        <f t="shared" si="0"/>
        <v>8.3333333333333329E-2</v>
      </c>
      <c r="J56" s="422">
        <v>7988</v>
      </c>
      <c r="K56" s="169">
        <v>1814</v>
      </c>
      <c r="L56" s="64">
        <f t="shared" si="1"/>
        <v>0.22709063595393089</v>
      </c>
      <c r="M56" s="422">
        <v>6458</v>
      </c>
      <c r="N56" s="169">
        <v>1619</v>
      </c>
      <c r="O56" s="64">
        <f t="shared" si="2"/>
        <v>0.25069681015794365</v>
      </c>
      <c r="P56" s="422">
        <v>3680</v>
      </c>
      <c r="Q56" s="169">
        <v>681</v>
      </c>
      <c r="R56" s="64">
        <f t="shared" si="3"/>
        <v>0.18505434782608696</v>
      </c>
      <c r="S56" s="422">
        <v>1834</v>
      </c>
      <c r="T56" s="169">
        <v>224</v>
      </c>
      <c r="U56" s="64">
        <f t="shared" si="4"/>
        <v>0.12213740458015267</v>
      </c>
      <c r="V56" s="422">
        <v>785</v>
      </c>
      <c r="W56" s="169">
        <v>40</v>
      </c>
      <c r="X56" s="64">
        <f t="shared" si="5"/>
        <v>5.0955414012738856E-2</v>
      </c>
      <c r="Y56" s="422">
        <f t="shared" si="15"/>
        <v>20766</v>
      </c>
      <c r="Z56" s="169">
        <f t="shared" si="6"/>
        <v>4380</v>
      </c>
      <c r="AA56" s="64">
        <f t="shared" si="7"/>
        <v>0.21092169893094481</v>
      </c>
      <c r="AB56" s="65"/>
      <c r="AC56" s="63">
        <v>4</v>
      </c>
      <c r="AD56" s="55" t="s">
        <v>115</v>
      </c>
      <c r="AE56" s="374">
        <v>8941</v>
      </c>
      <c r="AF56" s="374">
        <v>537</v>
      </c>
      <c r="AG56" s="329">
        <v>6.0060395928867021E-2</v>
      </c>
      <c r="AJ56" s="65"/>
    </row>
    <row r="57" spans="2:36" ht="13.5" customHeight="1">
      <c r="B57" s="63">
        <v>53</v>
      </c>
      <c r="C57" s="66" t="s">
        <v>19</v>
      </c>
      <c r="D57" s="422">
        <v>14</v>
      </c>
      <c r="E57" s="169">
        <v>1</v>
      </c>
      <c r="F57" s="64">
        <f t="shared" si="17"/>
        <v>7.1428571428571425E-2</v>
      </c>
      <c r="G57" s="422">
        <v>53</v>
      </c>
      <c r="H57" s="169">
        <v>8</v>
      </c>
      <c r="I57" s="64">
        <f t="shared" si="0"/>
        <v>0.15094339622641509</v>
      </c>
      <c r="J57" s="422">
        <v>4494</v>
      </c>
      <c r="K57" s="169">
        <v>711</v>
      </c>
      <c r="L57" s="64">
        <f t="shared" si="1"/>
        <v>0.15821094793057411</v>
      </c>
      <c r="M57" s="422">
        <v>3681</v>
      </c>
      <c r="N57" s="169">
        <v>553</v>
      </c>
      <c r="O57" s="64">
        <f t="shared" si="2"/>
        <v>0.15023091551208911</v>
      </c>
      <c r="P57" s="422">
        <v>2108</v>
      </c>
      <c r="Q57" s="169">
        <v>247</v>
      </c>
      <c r="R57" s="64">
        <f t="shared" si="3"/>
        <v>0.11717267552182163</v>
      </c>
      <c r="S57" s="422">
        <v>947</v>
      </c>
      <c r="T57" s="169">
        <v>48</v>
      </c>
      <c r="U57" s="64">
        <f t="shared" si="4"/>
        <v>5.0686378035902854E-2</v>
      </c>
      <c r="V57" s="422">
        <v>331</v>
      </c>
      <c r="W57" s="169">
        <v>11</v>
      </c>
      <c r="X57" s="64">
        <f t="shared" si="5"/>
        <v>3.3232628398791542E-2</v>
      </c>
      <c r="Y57" s="422">
        <f t="shared" si="15"/>
        <v>11628</v>
      </c>
      <c r="Z57" s="169">
        <f t="shared" si="6"/>
        <v>1579</v>
      </c>
      <c r="AA57" s="64">
        <f t="shared" si="7"/>
        <v>0.13579291365669074</v>
      </c>
      <c r="AB57" s="65"/>
      <c r="AC57" s="63">
        <v>5</v>
      </c>
      <c r="AD57" s="55" t="s">
        <v>201</v>
      </c>
      <c r="AE57" s="374">
        <v>7787</v>
      </c>
      <c r="AF57" s="374">
        <v>1080</v>
      </c>
      <c r="AG57" s="329">
        <v>0.13869269294978812</v>
      </c>
      <c r="AJ57" s="65"/>
    </row>
    <row r="58" spans="2:36" ht="13.5" customHeight="1">
      <c r="B58" s="63">
        <v>54</v>
      </c>
      <c r="C58" s="66" t="s">
        <v>24</v>
      </c>
      <c r="D58" s="422">
        <v>19</v>
      </c>
      <c r="E58" s="169">
        <v>3</v>
      </c>
      <c r="F58" s="64">
        <f t="shared" si="17"/>
        <v>0.15789473684210525</v>
      </c>
      <c r="G58" s="422">
        <v>81</v>
      </c>
      <c r="H58" s="169">
        <v>3</v>
      </c>
      <c r="I58" s="64">
        <f t="shared" si="0"/>
        <v>3.7037037037037035E-2</v>
      </c>
      <c r="J58" s="422">
        <v>7236</v>
      </c>
      <c r="K58" s="169">
        <v>1136</v>
      </c>
      <c r="L58" s="64">
        <f t="shared" si="1"/>
        <v>0.15699281370923163</v>
      </c>
      <c r="M58" s="422">
        <v>5994</v>
      </c>
      <c r="N58" s="169">
        <v>855</v>
      </c>
      <c r="O58" s="64">
        <f t="shared" si="2"/>
        <v>0.14264264264264265</v>
      </c>
      <c r="P58" s="422">
        <v>3457</v>
      </c>
      <c r="Q58" s="169">
        <v>376</v>
      </c>
      <c r="R58" s="64">
        <f t="shared" si="3"/>
        <v>0.10876482499276829</v>
      </c>
      <c r="S58" s="422">
        <v>1632</v>
      </c>
      <c r="T58" s="169">
        <v>106</v>
      </c>
      <c r="U58" s="64">
        <f t="shared" si="4"/>
        <v>6.4950980392156868E-2</v>
      </c>
      <c r="V58" s="422">
        <v>615</v>
      </c>
      <c r="W58" s="169">
        <v>13</v>
      </c>
      <c r="X58" s="64">
        <f t="shared" si="5"/>
        <v>2.113821138211382E-2</v>
      </c>
      <c r="Y58" s="422">
        <f t="shared" si="15"/>
        <v>19034</v>
      </c>
      <c r="Z58" s="169">
        <f t="shared" si="6"/>
        <v>2492</v>
      </c>
      <c r="AA58" s="64">
        <f t="shared" si="7"/>
        <v>0.13092361038142272</v>
      </c>
      <c r="AB58" s="65"/>
      <c r="AC58" s="63">
        <v>6</v>
      </c>
      <c r="AD58" s="55" t="s">
        <v>117</v>
      </c>
      <c r="AE58" s="374">
        <v>10999</v>
      </c>
      <c r="AF58" s="374">
        <v>1961</v>
      </c>
      <c r="AG58" s="329">
        <v>0.1782889353577598</v>
      </c>
      <c r="AJ58" s="65"/>
    </row>
    <row r="59" spans="2:36" ht="13.5" customHeight="1">
      <c r="B59" s="63">
        <v>55</v>
      </c>
      <c r="C59" s="66" t="s">
        <v>15</v>
      </c>
      <c r="D59" s="422">
        <v>20</v>
      </c>
      <c r="E59" s="169">
        <v>3</v>
      </c>
      <c r="F59" s="64">
        <f t="shared" si="17"/>
        <v>0.15</v>
      </c>
      <c r="G59" s="422">
        <v>72</v>
      </c>
      <c r="H59" s="169">
        <v>6</v>
      </c>
      <c r="I59" s="64">
        <f t="shared" si="0"/>
        <v>8.3333333333333329E-2</v>
      </c>
      <c r="J59" s="422">
        <v>7297</v>
      </c>
      <c r="K59" s="169">
        <v>664</v>
      </c>
      <c r="L59" s="64">
        <f t="shared" si="1"/>
        <v>9.0996299849253115E-2</v>
      </c>
      <c r="M59" s="422">
        <v>6541</v>
      </c>
      <c r="N59" s="169">
        <v>627</v>
      </c>
      <c r="O59" s="64">
        <f t="shared" si="2"/>
        <v>9.5856902614279163E-2</v>
      </c>
      <c r="P59" s="422">
        <v>3762</v>
      </c>
      <c r="Q59" s="169">
        <v>308</v>
      </c>
      <c r="R59" s="64">
        <f t="shared" si="3"/>
        <v>8.1871345029239762E-2</v>
      </c>
      <c r="S59" s="422">
        <v>1487</v>
      </c>
      <c r="T59" s="169">
        <v>74</v>
      </c>
      <c r="U59" s="64">
        <f t="shared" si="4"/>
        <v>4.9764626765299261E-2</v>
      </c>
      <c r="V59" s="422">
        <v>448</v>
      </c>
      <c r="W59" s="169">
        <v>7</v>
      </c>
      <c r="X59" s="64">
        <f t="shared" si="5"/>
        <v>1.5625E-2</v>
      </c>
      <c r="Y59" s="422">
        <f t="shared" si="15"/>
        <v>19627</v>
      </c>
      <c r="Z59" s="169">
        <f t="shared" si="6"/>
        <v>1689</v>
      </c>
      <c r="AA59" s="64">
        <f t="shared" si="7"/>
        <v>8.6054924338920868E-2</v>
      </c>
      <c r="AB59" s="65"/>
      <c r="AC59" s="63">
        <v>7</v>
      </c>
      <c r="AD59" s="55" t="s">
        <v>118</v>
      </c>
      <c r="AE59" s="374">
        <v>9925</v>
      </c>
      <c r="AF59" s="374">
        <v>1371</v>
      </c>
      <c r="AG59" s="329">
        <v>0.13813602015113349</v>
      </c>
      <c r="AJ59" s="65"/>
    </row>
    <row r="60" spans="2:36" ht="13.5" customHeight="1">
      <c r="B60" s="63">
        <v>56</v>
      </c>
      <c r="C60" s="66" t="s">
        <v>9</v>
      </c>
      <c r="D60" s="422">
        <v>4</v>
      </c>
      <c r="E60" s="169">
        <v>0</v>
      </c>
      <c r="F60" s="64">
        <f t="shared" si="17"/>
        <v>0</v>
      </c>
      <c r="G60" s="422">
        <v>41</v>
      </c>
      <c r="H60" s="169">
        <v>1</v>
      </c>
      <c r="I60" s="64">
        <f t="shared" si="0"/>
        <v>2.4390243902439025E-2</v>
      </c>
      <c r="J60" s="422">
        <v>5100</v>
      </c>
      <c r="K60" s="169">
        <v>781</v>
      </c>
      <c r="L60" s="64">
        <f t="shared" si="1"/>
        <v>0.15313725490196078</v>
      </c>
      <c r="M60" s="422">
        <v>4236</v>
      </c>
      <c r="N60" s="169">
        <v>557</v>
      </c>
      <c r="O60" s="64">
        <f t="shared" si="2"/>
        <v>0.13149197355996223</v>
      </c>
      <c r="P60" s="422">
        <v>2219</v>
      </c>
      <c r="Q60" s="169">
        <v>239</v>
      </c>
      <c r="R60" s="64">
        <f t="shared" si="3"/>
        <v>0.10770617395223074</v>
      </c>
      <c r="S60" s="422">
        <v>882</v>
      </c>
      <c r="T60" s="169">
        <v>49</v>
      </c>
      <c r="U60" s="64">
        <f t="shared" si="4"/>
        <v>5.5555555555555552E-2</v>
      </c>
      <c r="V60" s="422">
        <v>331</v>
      </c>
      <c r="W60" s="169">
        <v>7</v>
      </c>
      <c r="X60" s="64">
        <f t="shared" si="5"/>
        <v>2.1148036253776436E-2</v>
      </c>
      <c r="Y60" s="422">
        <f t="shared" si="15"/>
        <v>12813</v>
      </c>
      <c r="Z60" s="169">
        <f t="shared" si="6"/>
        <v>1634</v>
      </c>
      <c r="AA60" s="64">
        <f t="shared" si="7"/>
        <v>0.1275267306641692</v>
      </c>
      <c r="AB60" s="65"/>
      <c r="AC60" s="63">
        <v>8</v>
      </c>
      <c r="AD60" s="55" t="s">
        <v>51</v>
      </c>
      <c r="AE60" s="374">
        <v>7720</v>
      </c>
      <c r="AF60" s="374">
        <v>470</v>
      </c>
      <c r="AG60" s="329">
        <v>6.0880829015544043E-2</v>
      </c>
      <c r="AJ60" s="65"/>
    </row>
    <row r="61" spans="2:36" ht="13.5" customHeight="1">
      <c r="B61" s="63">
        <v>57</v>
      </c>
      <c r="C61" s="66" t="s">
        <v>43</v>
      </c>
      <c r="D61" s="422">
        <v>8</v>
      </c>
      <c r="E61" s="169">
        <v>1</v>
      </c>
      <c r="F61" s="64">
        <f t="shared" si="17"/>
        <v>0.125</v>
      </c>
      <c r="G61" s="422">
        <v>36</v>
      </c>
      <c r="H61" s="169">
        <v>2</v>
      </c>
      <c r="I61" s="64">
        <f t="shared" si="0"/>
        <v>5.5555555555555552E-2</v>
      </c>
      <c r="J61" s="422">
        <v>3381</v>
      </c>
      <c r="K61" s="169">
        <v>513</v>
      </c>
      <c r="L61" s="64">
        <f t="shared" si="1"/>
        <v>0.15173025732031944</v>
      </c>
      <c r="M61" s="422">
        <v>2778</v>
      </c>
      <c r="N61" s="169">
        <v>422</v>
      </c>
      <c r="O61" s="64">
        <f t="shared" si="2"/>
        <v>0.15190784737221022</v>
      </c>
      <c r="P61" s="422">
        <v>1694</v>
      </c>
      <c r="Q61" s="169">
        <v>179</v>
      </c>
      <c r="R61" s="64">
        <f t="shared" si="3"/>
        <v>0.10566706021251476</v>
      </c>
      <c r="S61" s="422">
        <v>860</v>
      </c>
      <c r="T61" s="169">
        <v>54</v>
      </c>
      <c r="U61" s="64">
        <f t="shared" si="4"/>
        <v>6.2790697674418611E-2</v>
      </c>
      <c r="V61" s="422">
        <v>304</v>
      </c>
      <c r="W61" s="169">
        <v>5</v>
      </c>
      <c r="X61" s="64">
        <f t="shared" si="5"/>
        <v>1.6447368421052631E-2</v>
      </c>
      <c r="Y61" s="422">
        <f t="shared" si="15"/>
        <v>9061</v>
      </c>
      <c r="Z61" s="169">
        <f t="shared" si="6"/>
        <v>1176</v>
      </c>
      <c r="AA61" s="64">
        <f t="shared" si="7"/>
        <v>0.12978699922745834</v>
      </c>
      <c r="AB61" s="65"/>
      <c r="AC61" s="63">
        <v>9</v>
      </c>
      <c r="AD61" s="55" t="s">
        <v>119</v>
      </c>
      <c r="AE61" s="374">
        <v>4900</v>
      </c>
      <c r="AF61" s="374">
        <v>515</v>
      </c>
      <c r="AG61" s="329">
        <v>0.10510204081632653</v>
      </c>
      <c r="AJ61" s="65"/>
    </row>
    <row r="62" spans="2:36" ht="13.5" customHeight="1">
      <c r="B62" s="63">
        <v>58</v>
      </c>
      <c r="C62" s="66" t="s">
        <v>25</v>
      </c>
      <c r="D62" s="422">
        <v>3</v>
      </c>
      <c r="E62" s="169">
        <v>0</v>
      </c>
      <c r="F62" s="64">
        <f t="shared" si="17"/>
        <v>0</v>
      </c>
      <c r="G62" s="422">
        <v>36</v>
      </c>
      <c r="H62" s="169">
        <v>4</v>
      </c>
      <c r="I62" s="64">
        <f t="shared" si="0"/>
        <v>0.1111111111111111</v>
      </c>
      <c r="J62" s="422">
        <v>3873</v>
      </c>
      <c r="K62" s="169">
        <v>836</v>
      </c>
      <c r="L62" s="64">
        <f t="shared" si="1"/>
        <v>0.21585334366124451</v>
      </c>
      <c r="M62" s="422">
        <v>3263</v>
      </c>
      <c r="N62" s="169">
        <v>651</v>
      </c>
      <c r="O62" s="64">
        <f t="shared" si="2"/>
        <v>0.19950965369292062</v>
      </c>
      <c r="P62" s="422">
        <v>2008</v>
      </c>
      <c r="Q62" s="169">
        <v>273</v>
      </c>
      <c r="R62" s="64">
        <f t="shared" si="3"/>
        <v>0.13595617529880477</v>
      </c>
      <c r="S62" s="422">
        <v>992</v>
      </c>
      <c r="T62" s="169">
        <v>91</v>
      </c>
      <c r="U62" s="64">
        <f t="shared" si="4"/>
        <v>9.1733870967741937E-2</v>
      </c>
      <c r="V62" s="422">
        <v>353</v>
      </c>
      <c r="W62" s="169">
        <v>6</v>
      </c>
      <c r="X62" s="64">
        <f t="shared" si="5"/>
        <v>1.69971671388102E-2</v>
      </c>
      <c r="Y62" s="422">
        <f t="shared" si="15"/>
        <v>10528</v>
      </c>
      <c r="Z62" s="169">
        <f t="shared" si="6"/>
        <v>1861</v>
      </c>
      <c r="AA62" s="64">
        <f t="shared" si="7"/>
        <v>0.17676671732522797</v>
      </c>
      <c r="AB62" s="65"/>
      <c r="AC62" s="63">
        <v>10</v>
      </c>
      <c r="AD62" s="55" t="s">
        <v>52</v>
      </c>
      <c r="AE62" s="374">
        <v>12218</v>
      </c>
      <c r="AF62" s="374">
        <v>1583</v>
      </c>
      <c r="AG62" s="329">
        <v>0.12956293992470125</v>
      </c>
      <c r="AJ62" s="65"/>
    </row>
    <row r="63" spans="2:36" ht="13.5" customHeight="1">
      <c r="B63" s="63">
        <v>59</v>
      </c>
      <c r="C63" s="66" t="s">
        <v>20</v>
      </c>
      <c r="D63" s="422">
        <v>36</v>
      </c>
      <c r="E63" s="169">
        <v>6</v>
      </c>
      <c r="F63" s="64">
        <f t="shared" si="17"/>
        <v>0.16666666666666666</v>
      </c>
      <c r="G63" s="422">
        <v>104</v>
      </c>
      <c r="H63" s="169">
        <v>7</v>
      </c>
      <c r="I63" s="64">
        <f t="shared" si="0"/>
        <v>6.7307692307692304E-2</v>
      </c>
      <c r="J63" s="422">
        <v>28733</v>
      </c>
      <c r="K63" s="169">
        <v>4420</v>
      </c>
      <c r="L63" s="64">
        <f t="shared" si="1"/>
        <v>0.1538300908363206</v>
      </c>
      <c r="M63" s="422">
        <v>24408</v>
      </c>
      <c r="N63" s="169">
        <v>3874</v>
      </c>
      <c r="O63" s="64">
        <f t="shared" si="2"/>
        <v>0.15871845296624057</v>
      </c>
      <c r="P63" s="422">
        <v>14690</v>
      </c>
      <c r="Q63" s="169">
        <v>1727</v>
      </c>
      <c r="R63" s="64">
        <f t="shared" si="3"/>
        <v>0.11756296800544588</v>
      </c>
      <c r="S63" s="422">
        <v>6131</v>
      </c>
      <c r="T63" s="169">
        <v>433</v>
      </c>
      <c r="U63" s="64">
        <f t="shared" si="4"/>
        <v>7.0624694177132602E-2</v>
      </c>
      <c r="V63" s="422">
        <v>1998</v>
      </c>
      <c r="W63" s="169">
        <v>65</v>
      </c>
      <c r="X63" s="64">
        <f t="shared" si="5"/>
        <v>3.2532532532532535E-2</v>
      </c>
      <c r="Y63" s="422">
        <f t="shared" si="15"/>
        <v>76100</v>
      </c>
      <c r="Z63" s="169">
        <f t="shared" si="6"/>
        <v>10532</v>
      </c>
      <c r="AA63" s="64">
        <f t="shared" si="7"/>
        <v>0.13839684625492774</v>
      </c>
      <c r="AB63" s="65"/>
      <c r="AC63" s="63">
        <v>11</v>
      </c>
      <c r="AD63" s="55" t="s">
        <v>53</v>
      </c>
      <c r="AE63" s="374">
        <v>20646</v>
      </c>
      <c r="AF63" s="374">
        <v>2180</v>
      </c>
      <c r="AG63" s="329">
        <v>0.10558946042817011</v>
      </c>
      <c r="AJ63" s="65"/>
    </row>
    <row r="64" spans="2:36" ht="13.5" customHeight="1">
      <c r="B64" s="63">
        <v>60</v>
      </c>
      <c r="C64" s="66" t="s">
        <v>44</v>
      </c>
      <c r="D64" s="422">
        <v>35</v>
      </c>
      <c r="E64" s="169">
        <v>4</v>
      </c>
      <c r="F64" s="64">
        <f t="shared" si="17"/>
        <v>0.11428571428571428</v>
      </c>
      <c r="G64" s="422">
        <v>33</v>
      </c>
      <c r="H64" s="169">
        <v>0</v>
      </c>
      <c r="I64" s="64">
        <f t="shared" si="0"/>
        <v>0</v>
      </c>
      <c r="J64" s="422">
        <v>3917</v>
      </c>
      <c r="K64" s="169">
        <v>428</v>
      </c>
      <c r="L64" s="64">
        <f t="shared" si="1"/>
        <v>0.10926729640030636</v>
      </c>
      <c r="M64" s="422">
        <v>3181</v>
      </c>
      <c r="N64" s="169">
        <v>319</v>
      </c>
      <c r="O64" s="64">
        <f t="shared" si="2"/>
        <v>0.10028292989625903</v>
      </c>
      <c r="P64" s="422">
        <v>1821</v>
      </c>
      <c r="Q64" s="169">
        <v>142</v>
      </c>
      <c r="R64" s="64">
        <f t="shared" si="3"/>
        <v>7.7979132344865462E-2</v>
      </c>
      <c r="S64" s="422">
        <v>814</v>
      </c>
      <c r="T64" s="169">
        <v>41</v>
      </c>
      <c r="U64" s="64">
        <f t="shared" si="4"/>
        <v>5.0368550368550369E-2</v>
      </c>
      <c r="V64" s="422">
        <v>292</v>
      </c>
      <c r="W64" s="169">
        <v>3</v>
      </c>
      <c r="X64" s="64">
        <f t="shared" si="5"/>
        <v>1.0273972602739725E-2</v>
      </c>
      <c r="Y64" s="422">
        <f t="shared" si="15"/>
        <v>10093</v>
      </c>
      <c r="Z64" s="169">
        <f t="shared" si="6"/>
        <v>937</v>
      </c>
      <c r="AA64" s="64">
        <f t="shared" si="7"/>
        <v>9.2836619439215298E-2</v>
      </c>
      <c r="AB64" s="65"/>
      <c r="AC64" s="63">
        <v>12</v>
      </c>
      <c r="AD64" s="55" t="s">
        <v>120</v>
      </c>
      <c r="AE64" s="374">
        <v>10488</v>
      </c>
      <c r="AF64" s="374">
        <v>1560</v>
      </c>
      <c r="AG64" s="329">
        <v>0.14874141876430205</v>
      </c>
      <c r="AJ64" s="65"/>
    </row>
    <row r="65" spans="2:36" ht="13.5" customHeight="1">
      <c r="B65" s="63">
        <v>61</v>
      </c>
      <c r="C65" s="66" t="s">
        <v>16</v>
      </c>
      <c r="D65" s="422">
        <v>0</v>
      </c>
      <c r="E65" s="169">
        <v>0</v>
      </c>
      <c r="F65" s="64" t="str">
        <f t="shared" si="17"/>
        <v>-</v>
      </c>
      <c r="G65" s="422">
        <v>5</v>
      </c>
      <c r="H65" s="169">
        <v>2</v>
      </c>
      <c r="I65" s="64">
        <f t="shared" si="0"/>
        <v>0.4</v>
      </c>
      <c r="J65" s="422">
        <v>3508</v>
      </c>
      <c r="K65" s="169">
        <v>515</v>
      </c>
      <c r="L65" s="64">
        <f t="shared" si="1"/>
        <v>0.1468072976054732</v>
      </c>
      <c r="M65" s="422">
        <v>2898</v>
      </c>
      <c r="N65" s="169">
        <v>349</v>
      </c>
      <c r="O65" s="64">
        <f t="shared" si="2"/>
        <v>0.12042788129744651</v>
      </c>
      <c r="P65" s="422">
        <v>1525</v>
      </c>
      <c r="Q65" s="169">
        <v>159</v>
      </c>
      <c r="R65" s="64">
        <f t="shared" si="3"/>
        <v>0.10426229508196722</v>
      </c>
      <c r="S65" s="422">
        <v>607</v>
      </c>
      <c r="T65" s="169">
        <v>45</v>
      </c>
      <c r="U65" s="64">
        <f t="shared" si="4"/>
        <v>7.4135090609555185E-2</v>
      </c>
      <c r="V65" s="422">
        <v>229</v>
      </c>
      <c r="W65" s="169">
        <v>7</v>
      </c>
      <c r="X65" s="64">
        <f t="shared" si="5"/>
        <v>3.0567685589519649E-2</v>
      </c>
      <c r="Y65" s="422">
        <f t="shared" si="15"/>
        <v>8772</v>
      </c>
      <c r="Z65" s="169">
        <f t="shared" si="6"/>
        <v>1077</v>
      </c>
      <c r="AA65" s="64">
        <f t="shared" si="7"/>
        <v>0.12277701778385773</v>
      </c>
      <c r="AB65" s="65"/>
      <c r="AC65" s="63">
        <v>13</v>
      </c>
      <c r="AD65" s="55" t="s">
        <v>121</v>
      </c>
      <c r="AE65" s="374">
        <v>17914</v>
      </c>
      <c r="AF65" s="374">
        <v>1707</v>
      </c>
      <c r="AG65" s="329">
        <v>9.528860109411634E-2</v>
      </c>
      <c r="AJ65" s="65"/>
    </row>
    <row r="66" spans="2:36" ht="13.5" customHeight="1">
      <c r="B66" s="63">
        <v>62</v>
      </c>
      <c r="C66" s="66" t="s">
        <v>17</v>
      </c>
      <c r="D66" s="422">
        <v>9</v>
      </c>
      <c r="E66" s="169">
        <v>1</v>
      </c>
      <c r="F66" s="64">
        <f t="shared" si="17"/>
        <v>0.1111111111111111</v>
      </c>
      <c r="G66" s="422">
        <v>38</v>
      </c>
      <c r="H66" s="169">
        <v>1</v>
      </c>
      <c r="I66" s="64">
        <f t="shared" si="0"/>
        <v>2.6315789473684209E-2</v>
      </c>
      <c r="J66" s="422">
        <v>5106</v>
      </c>
      <c r="K66" s="169">
        <v>519</v>
      </c>
      <c r="L66" s="64">
        <f t="shared" si="1"/>
        <v>0.10164512338425381</v>
      </c>
      <c r="M66" s="422">
        <v>4326</v>
      </c>
      <c r="N66" s="169">
        <v>391</v>
      </c>
      <c r="O66" s="64">
        <f t="shared" si="2"/>
        <v>9.03837263060564E-2</v>
      </c>
      <c r="P66" s="422">
        <v>2458</v>
      </c>
      <c r="Q66" s="169">
        <v>173</v>
      </c>
      <c r="R66" s="64">
        <f t="shared" si="3"/>
        <v>7.0382424735557364E-2</v>
      </c>
      <c r="S66" s="422">
        <v>981</v>
      </c>
      <c r="T66" s="169">
        <v>40</v>
      </c>
      <c r="U66" s="64">
        <f t="shared" si="4"/>
        <v>4.0774719673802244E-2</v>
      </c>
      <c r="V66" s="422">
        <v>333</v>
      </c>
      <c r="W66" s="169">
        <v>9</v>
      </c>
      <c r="X66" s="64">
        <f t="shared" si="5"/>
        <v>2.7027027027027029E-2</v>
      </c>
      <c r="Y66" s="422">
        <f t="shared" si="15"/>
        <v>13251</v>
      </c>
      <c r="Z66" s="169">
        <f t="shared" si="6"/>
        <v>1134</v>
      </c>
      <c r="AA66" s="64">
        <f t="shared" si="7"/>
        <v>8.5578446909667191E-2</v>
      </c>
      <c r="AB66" s="65"/>
      <c r="AC66" s="63">
        <v>14</v>
      </c>
      <c r="AD66" s="55" t="s">
        <v>122</v>
      </c>
      <c r="AE66" s="374">
        <v>13871</v>
      </c>
      <c r="AF66" s="374">
        <v>1539</v>
      </c>
      <c r="AG66" s="329">
        <v>0.11095090476533775</v>
      </c>
      <c r="AJ66" s="65"/>
    </row>
    <row r="67" spans="2:36" ht="13.5" customHeight="1">
      <c r="B67" s="63">
        <v>63</v>
      </c>
      <c r="C67" s="66" t="s">
        <v>26</v>
      </c>
      <c r="D67" s="422">
        <v>7</v>
      </c>
      <c r="E67" s="169">
        <v>1</v>
      </c>
      <c r="F67" s="64">
        <f t="shared" si="17"/>
        <v>0.14285714285714285</v>
      </c>
      <c r="G67" s="422">
        <v>11</v>
      </c>
      <c r="H67" s="169">
        <v>1</v>
      </c>
      <c r="I67" s="64">
        <f t="shared" si="0"/>
        <v>9.0909090909090912E-2</v>
      </c>
      <c r="J67" s="422">
        <v>3632</v>
      </c>
      <c r="K67" s="169">
        <v>500</v>
      </c>
      <c r="L67" s="64">
        <f t="shared" si="1"/>
        <v>0.13766519823788545</v>
      </c>
      <c r="M67" s="422">
        <v>2967</v>
      </c>
      <c r="N67" s="169">
        <v>366</v>
      </c>
      <c r="O67" s="64">
        <f t="shared" si="2"/>
        <v>0.12335692618806876</v>
      </c>
      <c r="P67" s="422">
        <v>1781</v>
      </c>
      <c r="Q67" s="169">
        <v>172</v>
      </c>
      <c r="R67" s="64">
        <f t="shared" si="3"/>
        <v>9.6574957888826501E-2</v>
      </c>
      <c r="S67" s="422">
        <v>887</v>
      </c>
      <c r="T67" s="169">
        <v>42</v>
      </c>
      <c r="U67" s="64">
        <f t="shared" si="4"/>
        <v>4.7350620067643741E-2</v>
      </c>
      <c r="V67" s="422">
        <v>344</v>
      </c>
      <c r="W67" s="169">
        <v>7</v>
      </c>
      <c r="X67" s="64">
        <f t="shared" si="5"/>
        <v>2.0348837209302327E-2</v>
      </c>
      <c r="Y67" s="422">
        <f t="shared" si="15"/>
        <v>9629</v>
      </c>
      <c r="Z67" s="169">
        <f t="shared" si="6"/>
        <v>1089</v>
      </c>
      <c r="AA67" s="64">
        <f t="shared" si="7"/>
        <v>0.11309585626752519</v>
      </c>
      <c r="AB67" s="65"/>
      <c r="AC67" s="63">
        <v>15</v>
      </c>
      <c r="AD67" s="55" t="s">
        <v>123</v>
      </c>
      <c r="AE67" s="374">
        <v>22725</v>
      </c>
      <c r="AF67" s="374">
        <v>1949</v>
      </c>
      <c r="AG67" s="329">
        <v>8.5764576457645764E-2</v>
      </c>
      <c r="AJ67" s="65"/>
    </row>
    <row r="68" spans="2:36" ht="13.5" customHeight="1">
      <c r="B68" s="63">
        <v>64</v>
      </c>
      <c r="C68" s="66" t="s">
        <v>45</v>
      </c>
      <c r="D68" s="422">
        <v>42</v>
      </c>
      <c r="E68" s="169">
        <v>1</v>
      </c>
      <c r="F68" s="64">
        <f t="shared" si="17"/>
        <v>2.3809523809523808E-2</v>
      </c>
      <c r="G68" s="422">
        <v>92</v>
      </c>
      <c r="H68" s="169">
        <v>2</v>
      </c>
      <c r="I68" s="64">
        <f t="shared" si="0"/>
        <v>2.1739130434782608E-2</v>
      </c>
      <c r="J68" s="422">
        <v>3938</v>
      </c>
      <c r="K68" s="169">
        <v>323</v>
      </c>
      <c r="L68" s="64">
        <f t="shared" si="1"/>
        <v>8.2021330624682587E-2</v>
      </c>
      <c r="M68" s="422">
        <v>3170</v>
      </c>
      <c r="N68" s="169">
        <v>214</v>
      </c>
      <c r="O68" s="64">
        <f t="shared" si="2"/>
        <v>6.7507886435331232E-2</v>
      </c>
      <c r="P68" s="422">
        <v>1637</v>
      </c>
      <c r="Q68" s="169">
        <v>67</v>
      </c>
      <c r="R68" s="64">
        <f t="shared" si="3"/>
        <v>4.092852779474649E-2</v>
      </c>
      <c r="S68" s="422">
        <v>757</v>
      </c>
      <c r="T68" s="169">
        <v>20</v>
      </c>
      <c r="U68" s="64">
        <f t="shared" si="4"/>
        <v>2.6420079260237782E-2</v>
      </c>
      <c r="V68" s="422">
        <v>301</v>
      </c>
      <c r="W68" s="169">
        <v>1</v>
      </c>
      <c r="X68" s="64">
        <f t="shared" si="5"/>
        <v>3.3222591362126247E-3</v>
      </c>
      <c r="Y68" s="422">
        <f t="shared" si="15"/>
        <v>9937</v>
      </c>
      <c r="Z68" s="169">
        <f t="shared" si="6"/>
        <v>628</v>
      </c>
      <c r="AA68" s="64">
        <f t="shared" si="7"/>
        <v>6.319814833450739E-2</v>
      </c>
      <c r="AB68" s="65"/>
      <c r="AC68" s="63">
        <v>16</v>
      </c>
      <c r="AD68" s="55" t="s">
        <v>54</v>
      </c>
      <c r="AE68" s="374">
        <v>14633</v>
      </c>
      <c r="AF68" s="374">
        <v>1452</v>
      </c>
      <c r="AG68" s="329">
        <v>9.9227772842205977E-2</v>
      </c>
      <c r="AJ68" s="65"/>
    </row>
    <row r="69" spans="2:36" ht="13.5" customHeight="1">
      <c r="B69" s="63">
        <v>65</v>
      </c>
      <c r="C69" s="66" t="s">
        <v>10</v>
      </c>
      <c r="D69" s="422">
        <v>4</v>
      </c>
      <c r="E69" s="169">
        <v>0</v>
      </c>
      <c r="F69" s="64">
        <f t="shared" si="17"/>
        <v>0</v>
      </c>
      <c r="G69" s="422">
        <v>21</v>
      </c>
      <c r="H69" s="169">
        <v>0</v>
      </c>
      <c r="I69" s="64">
        <f t="shared" si="0"/>
        <v>0</v>
      </c>
      <c r="J69" s="422">
        <v>2053</v>
      </c>
      <c r="K69" s="169">
        <v>360</v>
      </c>
      <c r="L69" s="64">
        <f t="shared" si="1"/>
        <v>0.17535314174378958</v>
      </c>
      <c r="M69" s="422">
        <v>1527</v>
      </c>
      <c r="N69" s="169">
        <v>241</v>
      </c>
      <c r="O69" s="64">
        <f t="shared" si="2"/>
        <v>0.15782580222658807</v>
      </c>
      <c r="P69" s="422">
        <v>883</v>
      </c>
      <c r="Q69" s="169">
        <v>94</v>
      </c>
      <c r="R69" s="64">
        <f t="shared" si="3"/>
        <v>0.10645526613816535</v>
      </c>
      <c r="S69" s="422">
        <v>427</v>
      </c>
      <c r="T69" s="169">
        <v>27</v>
      </c>
      <c r="U69" s="64">
        <f t="shared" si="4"/>
        <v>6.323185011709602E-2</v>
      </c>
      <c r="V69" s="422">
        <v>173</v>
      </c>
      <c r="W69" s="169">
        <v>7</v>
      </c>
      <c r="X69" s="64">
        <f t="shared" si="5"/>
        <v>4.046242774566474E-2</v>
      </c>
      <c r="Y69" s="422">
        <f t="shared" si="15"/>
        <v>5088</v>
      </c>
      <c r="Z69" s="169">
        <f t="shared" si="6"/>
        <v>729</v>
      </c>
      <c r="AA69" s="64">
        <f t="shared" si="7"/>
        <v>0.14327830188679244</v>
      </c>
      <c r="AB69" s="65"/>
      <c r="AC69" s="63">
        <v>17</v>
      </c>
      <c r="AD69" s="55" t="s">
        <v>124</v>
      </c>
      <c r="AE69" s="374">
        <v>20885</v>
      </c>
      <c r="AF69" s="374">
        <v>2174</v>
      </c>
      <c r="AG69" s="329">
        <v>0.10409384725879818</v>
      </c>
      <c r="AJ69" s="65"/>
    </row>
    <row r="70" spans="2:36" ht="13.5" customHeight="1">
      <c r="B70" s="63">
        <v>66</v>
      </c>
      <c r="C70" s="66" t="s">
        <v>5</v>
      </c>
      <c r="D70" s="422">
        <v>0</v>
      </c>
      <c r="E70" s="169">
        <v>0</v>
      </c>
      <c r="F70" s="64" t="str">
        <f t="shared" ref="F70:F78" si="18">IFERROR(E70/D70,"-")</f>
        <v>-</v>
      </c>
      <c r="G70" s="422">
        <v>8</v>
      </c>
      <c r="H70" s="169">
        <v>1</v>
      </c>
      <c r="I70" s="64">
        <f t="shared" ref="I70:I78" si="19">IFERROR(H70/G70,"-")</f>
        <v>0.125</v>
      </c>
      <c r="J70" s="422">
        <v>2141</v>
      </c>
      <c r="K70" s="169">
        <v>478</v>
      </c>
      <c r="L70" s="64">
        <f t="shared" ref="L70:L78" si="20">IFERROR(K70/J70,"-")</f>
        <v>0.22326015880429706</v>
      </c>
      <c r="M70" s="422">
        <v>1643</v>
      </c>
      <c r="N70" s="169">
        <v>306</v>
      </c>
      <c r="O70" s="64">
        <f t="shared" ref="O70:O78" si="21">IFERROR(N70/M70,"-")</f>
        <v>0.1862446743761412</v>
      </c>
      <c r="P70" s="422">
        <v>899</v>
      </c>
      <c r="Q70" s="169">
        <v>130</v>
      </c>
      <c r="R70" s="64">
        <f t="shared" ref="R70:R78" si="22">IFERROR(Q70/P70,"-")</f>
        <v>0.1446051167964405</v>
      </c>
      <c r="S70" s="422">
        <v>377</v>
      </c>
      <c r="T70" s="169">
        <v>41</v>
      </c>
      <c r="U70" s="64">
        <f t="shared" ref="U70:U78" si="23">IFERROR(T70/S70,"-")</f>
        <v>0.10875331564986737</v>
      </c>
      <c r="V70" s="422">
        <v>167</v>
      </c>
      <c r="W70" s="169">
        <v>7</v>
      </c>
      <c r="X70" s="64">
        <f t="shared" ref="X70:X78" si="24">IFERROR(W70/V70,"-")</f>
        <v>4.1916167664670656E-2</v>
      </c>
      <c r="Y70" s="422">
        <f t="shared" ref="Y70:Y78" si="25">SUM(D70,G70,J70,M70,P70,S70,V70)</f>
        <v>5235</v>
      </c>
      <c r="Z70" s="169">
        <f t="shared" ref="Z70:Z78" si="26">SUM(E70,H70,K70,N70,Q70,T70,W70)</f>
        <v>963</v>
      </c>
      <c r="AA70" s="64">
        <f t="shared" ref="AA70:AA78" si="27">IFERROR(Z70/Y70,"-")</f>
        <v>0.1839541547277937</v>
      </c>
      <c r="AB70" s="65"/>
      <c r="AC70" s="63">
        <v>18</v>
      </c>
      <c r="AD70" s="55" t="s">
        <v>55</v>
      </c>
      <c r="AE70" s="374">
        <v>18944</v>
      </c>
      <c r="AF70" s="374">
        <v>2288</v>
      </c>
      <c r="AG70" s="329">
        <v>0.12077702702702703</v>
      </c>
      <c r="AJ70" s="65"/>
    </row>
    <row r="71" spans="2:36" ht="13.5" customHeight="1">
      <c r="B71" s="63">
        <v>67</v>
      </c>
      <c r="C71" s="66" t="s">
        <v>6</v>
      </c>
      <c r="D71" s="422">
        <v>8</v>
      </c>
      <c r="E71" s="169">
        <v>3</v>
      </c>
      <c r="F71" s="64">
        <f t="shared" si="18"/>
        <v>0.375</v>
      </c>
      <c r="G71" s="422">
        <v>20</v>
      </c>
      <c r="H71" s="169">
        <v>7</v>
      </c>
      <c r="I71" s="64">
        <f t="shared" si="19"/>
        <v>0.35</v>
      </c>
      <c r="J71" s="422">
        <v>894</v>
      </c>
      <c r="K71" s="169">
        <v>123</v>
      </c>
      <c r="L71" s="64">
        <f t="shared" si="20"/>
        <v>0.13758389261744966</v>
      </c>
      <c r="M71" s="422">
        <v>590</v>
      </c>
      <c r="N71" s="169">
        <v>75</v>
      </c>
      <c r="O71" s="64">
        <f t="shared" si="21"/>
        <v>0.1271186440677966</v>
      </c>
      <c r="P71" s="422">
        <v>375</v>
      </c>
      <c r="Q71" s="169">
        <v>32</v>
      </c>
      <c r="R71" s="64">
        <f t="shared" si="22"/>
        <v>8.533333333333333E-2</v>
      </c>
      <c r="S71" s="422">
        <v>226</v>
      </c>
      <c r="T71" s="169">
        <v>13</v>
      </c>
      <c r="U71" s="64">
        <f t="shared" si="23"/>
        <v>5.7522123893805309E-2</v>
      </c>
      <c r="V71" s="422">
        <v>90</v>
      </c>
      <c r="W71" s="169">
        <v>0</v>
      </c>
      <c r="X71" s="64">
        <f t="shared" si="24"/>
        <v>0</v>
      </c>
      <c r="Y71" s="422">
        <f t="shared" si="25"/>
        <v>2203</v>
      </c>
      <c r="Z71" s="169">
        <f t="shared" si="26"/>
        <v>253</v>
      </c>
      <c r="AA71" s="64">
        <f t="shared" si="27"/>
        <v>0.11484339536995007</v>
      </c>
      <c r="AB71" s="65"/>
      <c r="AC71" s="63">
        <v>19</v>
      </c>
      <c r="AD71" s="55" t="s">
        <v>125</v>
      </c>
      <c r="AE71" s="374">
        <v>12471</v>
      </c>
      <c r="AF71" s="374">
        <v>704</v>
      </c>
      <c r="AG71" s="329">
        <v>5.6450966241680701E-2</v>
      </c>
      <c r="AJ71" s="65"/>
    </row>
    <row r="72" spans="2:36" ht="13.5" customHeight="1">
      <c r="B72" s="63">
        <v>68</v>
      </c>
      <c r="C72" s="66" t="s">
        <v>46</v>
      </c>
      <c r="D72" s="422">
        <v>10</v>
      </c>
      <c r="E72" s="169">
        <v>1</v>
      </c>
      <c r="F72" s="64">
        <f t="shared" si="18"/>
        <v>0.1</v>
      </c>
      <c r="G72" s="422">
        <v>22</v>
      </c>
      <c r="H72" s="169">
        <v>1</v>
      </c>
      <c r="I72" s="64">
        <f t="shared" si="19"/>
        <v>4.5454545454545456E-2</v>
      </c>
      <c r="J72" s="422">
        <v>989</v>
      </c>
      <c r="K72" s="169">
        <v>136</v>
      </c>
      <c r="L72" s="64">
        <f t="shared" si="20"/>
        <v>0.13751263902932254</v>
      </c>
      <c r="M72" s="422">
        <v>839</v>
      </c>
      <c r="N72" s="169">
        <v>129</v>
      </c>
      <c r="O72" s="64">
        <f t="shared" si="21"/>
        <v>0.1537544696066746</v>
      </c>
      <c r="P72" s="422">
        <v>582</v>
      </c>
      <c r="Q72" s="169">
        <v>71</v>
      </c>
      <c r="R72" s="64">
        <f t="shared" si="22"/>
        <v>0.12199312714776632</v>
      </c>
      <c r="S72" s="422">
        <v>248</v>
      </c>
      <c r="T72" s="169">
        <v>14</v>
      </c>
      <c r="U72" s="64">
        <f t="shared" si="23"/>
        <v>5.6451612903225805E-2</v>
      </c>
      <c r="V72" s="422">
        <v>127</v>
      </c>
      <c r="W72" s="169">
        <v>8</v>
      </c>
      <c r="X72" s="64">
        <f t="shared" si="24"/>
        <v>6.2992125984251968E-2</v>
      </c>
      <c r="Y72" s="422">
        <f t="shared" si="25"/>
        <v>2817</v>
      </c>
      <c r="Z72" s="169">
        <f t="shared" si="26"/>
        <v>360</v>
      </c>
      <c r="AA72" s="64">
        <f t="shared" si="27"/>
        <v>0.12779552715654952</v>
      </c>
      <c r="AB72" s="65"/>
      <c r="AC72" s="63">
        <v>20</v>
      </c>
      <c r="AD72" s="55" t="s">
        <v>126</v>
      </c>
      <c r="AE72" s="374">
        <v>20606</v>
      </c>
      <c r="AF72" s="374">
        <v>2246</v>
      </c>
      <c r="AG72" s="329">
        <v>0.10899737940405707</v>
      </c>
      <c r="AJ72" s="65"/>
    </row>
    <row r="73" spans="2:36" ht="13.5" customHeight="1">
      <c r="B73" s="63">
        <v>69</v>
      </c>
      <c r="C73" s="66" t="s">
        <v>47</v>
      </c>
      <c r="D73" s="422">
        <v>10</v>
      </c>
      <c r="E73" s="169">
        <v>0</v>
      </c>
      <c r="F73" s="64">
        <f t="shared" si="18"/>
        <v>0</v>
      </c>
      <c r="G73" s="422">
        <v>30</v>
      </c>
      <c r="H73" s="169">
        <v>4</v>
      </c>
      <c r="I73" s="64">
        <f t="shared" si="19"/>
        <v>0.13333333333333333</v>
      </c>
      <c r="J73" s="422">
        <v>3032</v>
      </c>
      <c r="K73" s="169">
        <v>475</v>
      </c>
      <c r="L73" s="64">
        <f t="shared" si="20"/>
        <v>0.1566622691292876</v>
      </c>
      <c r="M73" s="422">
        <v>2206</v>
      </c>
      <c r="N73" s="169">
        <v>303</v>
      </c>
      <c r="O73" s="64">
        <f t="shared" si="21"/>
        <v>0.13735267452402539</v>
      </c>
      <c r="P73" s="422">
        <v>1169</v>
      </c>
      <c r="Q73" s="169">
        <v>108</v>
      </c>
      <c r="R73" s="64">
        <f t="shared" si="22"/>
        <v>9.2386655260906753E-2</v>
      </c>
      <c r="S73" s="422">
        <v>535</v>
      </c>
      <c r="T73" s="169">
        <v>32</v>
      </c>
      <c r="U73" s="64">
        <f t="shared" si="23"/>
        <v>5.9813084112149535E-2</v>
      </c>
      <c r="V73" s="422">
        <v>232</v>
      </c>
      <c r="W73" s="169">
        <v>5</v>
      </c>
      <c r="X73" s="64">
        <f t="shared" si="24"/>
        <v>2.1551724137931036E-2</v>
      </c>
      <c r="Y73" s="422">
        <f t="shared" si="25"/>
        <v>7214</v>
      </c>
      <c r="Z73" s="169">
        <f t="shared" si="26"/>
        <v>927</v>
      </c>
      <c r="AA73" s="64">
        <f t="shared" si="27"/>
        <v>0.12850013861935125</v>
      </c>
      <c r="AB73" s="65"/>
      <c r="AC73" s="63">
        <v>21</v>
      </c>
      <c r="AD73" s="55" t="s">
        <v>127</v>
      </c>
      <c r="AE73" s="374">
        <v>13494</v>
      </c>
      <c r="AF73" s="374">
        <v>1368</v>
      </c>
      <c r="AG73" s="329">
        <v>0.10137839039573143</v>
      </c>
      <c r="AJ73" s="65"/>
    </row>
    <row r="74" spans="2:36" ht="13.5" customHeight="1">
      <c r="B74" s="63">
        <v>70</v>
      </c>
      <c r="C74" s="66" t="s">
        <v>48</v>
      </c>
      <c r="D74" s="422">
        <v>1</v>
      </c>
      <c r="E74" s="169">
        <v>0</v>
      </c>
      <c r="F74" s="64">
        <f t="shared" si="18"/>
        <v>0</v>
      </c>
      <c r="G74" s="422">
        <v>5</v>
      </c>
      <c r="H74" s="169">
        <v>0</v>
      </c>
      <c r="I74" s="64">
        <f t="shared" si="19"/>
        <v>0</v>
      </c>
      <c r="J74" s="422">
        <v>408</v>
      </c>
      <c r="K74" s="169">
        <v>67</v>
      </c>
      <c r="L74" s="64">
        <f t="shared" si="20"/>
        <v>0.1642156862745098</v>
      </c>
      <c r="M74" s="422">
        <v>356</v>
      </c>
      <c r="N74" s="169">
        <v>62</v>
      </c>
      <c r="O74" s="64">
        <f t="shared" si="21"/>
        <v>0.17415730337078653</v>
      </c>
      <c r="P74" s="422">
        <v>211</v>
      </c>
      <c r="Q74" s="169">
        <v>30</v>
      </c>
      <c r="R74" s="64">
        <f t="shared" si="22"/>
        <v>0.14218009478672985</v>
      </c>
      <c r="S74" s="422">
        <v>121</v>
      </c>
      <c r="T74" s="169">
        <v>8</v>
      </c>
      <c r="U74" s="64">
        <f t="shared" si="23"/>
        <v>6.6115702479338845E-2</v>
      </c>
      <c r="V74" s="422">
        <v>44</v>
      </c>
      <c r="W74" s="169">
        <v>3</v>
      </c>
      <c r="X74" s="64">
        <f t="shared" si="24"/>
        <v>6.8181818181818177E-2</v>
      </c>
      <c r="Y74" s="422">
        <f t="shared" si="25"/>
        <v>1146</v>
      </c>
      <c r="Z74" s="169">
        <f t="shared" si="26"/>
        <v>170</v>
      </c>
      <c r="AA74" s="64">
        <f t="shared" si="27"/>
        <v>0.14834205933682373</v>
      </c>
      <c r="AB74" s="65"/>
      <c r="AC74" s="63">
        <v>22</v>
      </c>
      <c r="AD74" s="55" t="s">
        <v>56</v>
      </c>
      <c r="AE74" s="374">
        <v>17590</v>
      </c>
      <c r="AF74" s="374">
        <v>2152</v>
      </c>
      <c r="AG74" s="329">
        <v>0.12234223990903922</v>
      </c>
      <c r="AJ74" s="65"/>
    </row>
    <row r="75" spans="2:36" ht="13.5" customHeight="1">
      <c r="B75" s="63">
        <v>71</v>
      </c>
      <c r="C75" s="66" t="s">
        <v>49</v>
      </c>
      <c r="D75" s="422">
        <v>2</v>
      </c>
      <c r="E75" s="169">
        <v>0</v>
      </c>
      <c r="F75" s="64">
        <f t="shared" si="18"/>
        <v>0</v>
      </c>
      <c r="G75" s="422">
        <v>4</v>
      </c>
      <c r="H75" s="169">
        <v>0</v>
      </c>
      <c r="I75" s="64">
        <f t="shared" si="19"/>
        <v>0</v>
      </c>
      <c r="J75" s="422">
        <v>1274</v>
      </c>
      <c r="K75" s="169">
        <v>70</v>
      </c>
      <c r="L75" s="64">
        <f t="shared" si="20"/>
        <v>5.4945054945054944E-2</v>
      </c>
      <c r="M75" s="422">
        <v>1111</v>
      </c>
      <c r="N75" s="169">
        <v>57</v>
      </c>
      <c r="O75" s="64">
        <f t="shared" si="21"/>
        <v>5.1305130513051307E-2</v>
      </c>
      <c r="P75" s="422">
        <v>623</v>
      </c>
      <c r="Q75" s="169">
        <v>14</v>
      </c>
      <c r="R75" s="64">
        <f t="shared" si="22"/>
        <v>2.247191011235955E-2</v>
      </c>
      <c r="S75" s="422">
        <v>374</v>
      </c>
      <c r="T75" s="169">
        <v>4</v>
      </c>
      <c r="U75" s="64">
        <f t="shared" si="23"/>
        <v>1.06951871657754E-2</v>
      </c>
      <c r="V75" s="422">
        <v>122</v>
      </c>
      <c r="W75" s="169">
        <v>2</v>
      </c>
      <c r="X75" s="64">
        <f t="shared" si="24"/>
        <v>1.6393442622950821E-2</v>
      </c>
      <c r="Y75" s="422">
        <f t="shared" si="25"/>
        <v>3510</v>
      </c>
      <c r="Z75" s="169">
        <f t="shared" si="26"/>
        <v>147</v>
      </c>
      <c r="AA75" s="64">
        <f t="shared" si="27"/>
        <v>4.1880341880341877E-2</v>
      </c>
      <c r="AB75" s="65"/>
      <c r="AC75" s="63">
        <v>23</v>
      </c>
      <c r="AD75" s="55" t="s">
        <v>128</v>
      </c>
      <c r="AE75" s="374">
        <v>28282</v>
      </c>
      <c r="AF75" s="374">
        <v>2833</v>
      </c>
      <c r="AG75" s="329">
        <v>0.10016971925606392</v>
      </c>
      <c r="AJ75" s="65"/>
    </row>
    <row r="76" spans="2:36" ht="13.5" customHeight="1">
      <c r="B76" s="63">
        <v>72</v>
      </c>
      <c r="C76" s="66" t="s">
        <v>27</v>
      </c>
      <c r="D76" s="422">
        <v>2</v>
      </c>
      <c r="E76" s="169">
        <v>0</v>
      </c>
      <c r="F76" s="64">
        <f t="shared" si="18"/>
        <v>0</v>
      </c>
      <c r="G76" s="422">
        <v>11</v>
      </c>
      <c r="H76" s="169">
        <v>0</v>
      </c>
      <c r="I76" s="64">
        <f t="shared" si="19"/>
        <v>0</v>
      </c>
      <c r="J76" s="422">
        <v>921</v>
      </c>
      <c r="K76" s="169">
        <v>94</v>
      </c>
      <c r="L76" s="64">
        <f t="shared" si="20"/>
        <v>0.10206297502714441</v>
      </c>
      <c r="M76" s="422">
        <v>680</v>
      </c>
      <c r="N76" s="169">
        <v>64</v>
      </c>
      <c r="O76" s="64">
        <f t="shared" si="21"/>
        <v>9.4117647058823528E-2</v>
      </c>
      <c r="P76" s="422">
        <v>374</v>
      </c>
      <c r="Q76" s="169">
        <v>24</v>
      </c>
      <c r="R76" s="64">
        <f t="shared" si="22"/>
        <v>6.4171122994652413E-2</v>
      </c>
      <c r="S76" s="422">
        <v>221</v>
      </c>
      <c r="T76" s="169">
        <v>8</v>
      </c>
      <c r="U76" s="64">
        <f t="shared" si="23"/>
        <v>3.6199095022624438E-2</v>
      </c>
      <c r="V76" s="422">
        <v>80</v>
      </c>
      <c r="W76" s="169">
        <v>1</v>
      </c>
      <c r="X76" s="64">
        <f t="shared" si="24"/>
        <v>1.2500000000000001E-2</v>
      </c>
      <c r="Y76" s="422">
        <f t="shared" si="25"/>
        <v>2289</v>
      </c>
      <c r="Z76" s="169">
        <f t="shared" si="26"/>
        <v>191</v>
      </c>
      <c r="AA76" s="64">
        <f t="shared" si="27"/>
        <v>8.3442551332459591E-2</v>
      </c>
      <c r="AB76" s="65"/>
      <c r="AC76" s="63">
        <v>24</v>
      </c>
      <c r="AD76" s="55" t="s">
        <v>129</v>
      </c>
      <c r="AE76" s="374">
        <v>12340</v>
      </c>
      <c r="AF76" s="374">
        <v>1379</v>
      </c>
      <c r="AG76" s="329">
        <v>0.11175040518638574</v>
      </c>
      <c r="AJ76" s="65"/>
    </row>
    <row r="77" spans="2:36" ht="13.5" customHeight="1">
      <c r="B77" s="63">
        <v>73</v>
      </c>
      <c r="C77" s="66" t="s">
        <v>28</v>
      </c>
      <c r="D77" s="422">
        <v>1</v>
      </c>
      <c r="E77" s="169">
        <v>1</v>
      </c>
      <c r="F77" s="64">
        <f t="shared" si="18"/>
        <v>1</v>
      </c>
      <c r="G77" s="422">
        <v>4</v>
      </c>
      <c r="H77" s="169">
        <v>0</v>
      </c>
      <c r="I77" s="64">
        <f t="shared" si="19"/>
        <v>0</v>
      </c>
      <c r="J77" s="422">
        <v>1061</v>
      </c>
      <c r="K77" s="169">
        <v>124</v>
      </c>
      <c r="L77" s="64">
        <f t="shared" si="20"/>
        <v>0.11687087653157399</v>
      </c>
      <c r="M77" s="422">
        <v>932</v>
      </c>
      <c r="N77" s="169">
        <v>95</v>
      </c>
      <c r="O77" s="64">
        <f t="shared" si="21"/>
        <v>0.10193133047210301</v>
      </c>
      <c r="P77" s="422">
        <v>607</v>
      </c>
      <c r="Q77" s="169">
        <v>46</v>
      </c>
      <c r="R77" s="64">
        <f t="shared" si="22"/>
        <v>7.57825370675453E-2</v>
      </c>
      <c r="S77" s="422">
        <v>294</v>
      </c>
      <c r="T77" s="169">
        <v>20</v>
      </c>
      <c r="U77" s="64">
        <f t="shared" si="23"/>
        <v>6.8027210884353748E-2</v>
      </c>
      <c r="V77" s="422">
        <v>102</v>
      </c>
      <c r="W77" s="169">
        <v>2</v>
      </c>
      <c r="X77" s="64">
        <f t="shared" si="24"/>
        <v>1.9607843137254902E-2</v>
      </c>
      <c r="Y77" s="422">
        <f t="shared" si="25"/>
        <v>3001</v>
      </c>
      <c r="Z77" s="169">
        <f t="shared" si="26"/>
        <v>288</v>
      </c>
      <c r="AA77" s="64">
        <f t="shared" si="27"/>
        <v>9.5968010663112294E-2</v>
      </c>
      <c r="AB77" s="65"/>
      <c r="AC77" s="63">
        <v>25</v>
      </c>
      <c r="AD77" s="55" t="s">
        <v>130</v>
      </c>
      <c r="AE77" s="374">
        <v>8258</v>
      </c>
      <c r="AF77" s="374">
        <v>737</v>
      </c>
      <c r="AG77" s="329">
        <v>8.9246790990554617E-2</v>
      </c>
      <c r="AJ77" s="65"/>
    </row>
    <row r="78" spans="2:36" ht="13.5" customHeight="1" thickBot="1">
      <c r="B78" s="63">
        <v>74</v>
      </c>
      <c r="C78" s="66" t="s">
        <v>29</v>
      </c>
      <c r="D78" s="422">
        <v>1</v>
      </c>
      <c r="E78" s="169">
        <v>0</v>
      </c>
      <c r="F78" s="64">
        <f t="shared" si="18"/>
        <v>0</v>
      </c>
      <c r="G78" s="422">
        <v>2</v>
      </c>
      <c r="H78" s="169">
        <v>0</v>
      </c>
      <c r="I78" s="64">
        <f t="shared" si="19"/>
        <v>0</v>
      </c>
      <c r="J78" s="422">
        <v>593</v>
      </c>
      <c r="K78" s="169">
        <v>78</v>
      </c>
      <c r="L78" s="64">
        <f t="shared" si="20"/>
        <v>0.13153456998313659</v>
      </c>
      <c r="M78" s="422">
        <v>425</v>
      </c>
      <c r="N78" s="169">
        <v>56</v>
      </c>
      <c r="O78" s="64">
        <f t="shared" si="21"/>
        <v>0.13176470588235295</v>
      </c>
      <c r="P78" s="422">
        <v>237</v>
      </c>
      <c r="Q78" s="169">
        <v>25</v>
      </c>
      <c r="R78" s="64">
        <f t="shared" si="22"/>
        <v>0.10548523206751055</v>
      </c>
      <c r="S78" s="422">
        <v>107</v>
      </c>
      <c r="T78" s="169">
        <v>3</v>
      </c>
      <c r="U78" s="64">
        <f t="shared" si="23"/>
        <v>2.8037383177570093E-2</v>
      </c>
      <c r="V78" s="422">
        <v>60</v>
      </c>
      <c r="W78" s="169">
        <v>0</v>
      </c>
      <c r="X78" s="64">
        <f t="shared" si="24"/>
        <v>0</v>
      </c>
      <c r="Y78" s="422">
        <f t="shared" si="25"/>
        <v>1425</v>
      </c>
      <c r="Z78" s="169">
        <f t="shared" si="26"/>
        <v>162</v>
      </c>
      <c r="AA78" s="64">
        <f t="shared" si="27"/>
        <v>0.11368421052631579</v>
      </c>
      <c r="AB78" s="65"/>
      <c r="AC78" s="63">
        <v>26</v>
      </c>
      <c r="AD78" s="55" t="s">
        <v>30</v>
      </c>
      <c r="AE78" s="374">
        <v>124975</v>
      </c>
      <c r="AF78" s="374">
        <v>10507</v>
      </c>
      <c r="AG78" s="329">
        <v>8.4072814562912587E-2</v>
      </c>
      <c r="AJ78" s="65"/>
    </row>
    <row r="79" spans="2:36" ht="13.5" customHeight="1" thickTop="1">
      <c r="B79" s="453" t="s">
        <v>0</v>
      </c>
      <c r="C79" s="454"/>
      <c r="D79" s="172">
        <f>SUM(D5,D30,D38:D78)</f>
        <v>1605</v>
      </c>
      <c r="E79" s="173">
        <f>SUM(E5,E30,E38:E78)</f>
        <v>132</v>
      </c>
      <c r="F79" s="56">
        <f>IFERROR(E79/D79,"-")</f>
        <v>8.2242990654205608E-2</v>
      </c>
      <c r="G79" s="172">
        <f>SUM(G5,G30,G38:G78)</f>
        <v>5029</v>
      </c>
      <c r="H79" s="173">
        <f>SUM(H5,H30,H38:H78)</f>
        <v>386</v>
      </c>
      <c r="I79" s="56">
        <f>IFERROR(H79/G79,"-")</f>
        <v>7.6754822032213163E-2</v>
      </c>
      <c r="J79" s="172">
        <f>SUM(J5,J30,J38:J78)</f>
        <v>497997</v>
      </c>
      <c r="K79" s="173">
        <f>SUM(K5,K30,K38:K78)</f>
        <v>71670</v>
      </c>
      <c r="L79" s="56">
        <f>IFERROR(K79/J79,"-")</f>
        <v>0.14391652961764831</v>
      </c>
      <c r="M79" s="172">
        <f>SUM(M5,M30,M38:M78)</f>
        <v>410409</v>
      </c>
      <c r="N79" s="173">
        <f>SUM(N5,N30,N38:N78)</f>
        <v>55912</v>
      </c>
      <c r="O79" s="56">
        <f>IFERROR(N79/M79,"-")</f>
        <v>0.13623482915822996</v>
      </c>
      <c r="P79" s="172">
        <f>SUM(P5,P30,P38:P78)</f>
        <v>251319</v>
      </c>
      <c r="Q79" s="173">
        <f>SUM(Q5,Q30,Q38:Q78)</f>
        <v>26299</v>
      </c>
      <c r="R79" s="56">
        <f>IFERROR(Q79/P79,"-")</f>
        <v>0.10464389878998405</v>
      </c>
      <c r="S79" s="172">
        <f>SUM(S5,S30,S38:S78)</f>
        <v>117793</v>
      </c>
      <c r="T79" s="173">
        <f>SUM(T5,T30,T38:T78)</f>
        <v>7644</v>
      </c>
      <c r="U79" s="56">
        <f>IFERROR(T79/S79,"-")</f>
        <v>6.4893499613729172E-2</v>
      </c>
      <c r="V79" s="172">
        <f>SUM(V5,V30,V38:V78)</f>
        <v>44070</v>
      </c>
      <c r="W79" s="173">
        <f>SUM(W5,W30,W38:W78)</f>
        <v>1160</v>
      </c>
      <c r="X79" s="56">
        <f>IFERROR(W79/V79,"-")</f>
        <v>2.6321760835035173E-2</v>
      </c>
      <c r="Y79" s="172">
        <f>SUM(Y5,Y30,Y38:Y78)</f>
        <v>1328222</v>
      </c>
      <c r="Z79" s="173">
        <f>SUM(Z5,Z30,Z38:Z78)</f>
        <v>163203</v>
      </c>
      <c r="AA79" s="56">
        <f>IFERROR(Z79/Y79,"-")</f>
        <v>0.12287328473703944</v>
      </c>
      <c r="AB79" s="147"/>
      <c r="AC79" s="63">
        <v>27</v>
      </c>
      <c r="AD79" s="55" t="s">
        <v>31</v>
      </c>
      <c r="AE79" s="374">
        <v>20180</v>
      </c>
      <c r="AF79" s="374">
        <v>1713</v>
      </c>
      <c r="AG79" s="329">
        <v>8.4886025768087209E-2</v>
      </c>
      <c r="AJ79" s="65"/>
    </row>
    <row r="80" spans="2:36">
      <c r="AC80" s="63">
        <v>28</v>
      </c>
      <c r="AD80" s="55" t="s">
        <v>32</v>
      </c>
      <c r="AE80" s="374">
        <v>17135</v>
      </c>
      <c r="AF80" s="374">
        <v>951</v>
      </c>
      <c r="AG80" s="329">
        <v>5.5500437700612783E-2</v>
      </c>
    </row>
    <row r="81" spans="29:33">
      <c r="AC81" s="63">
        <v>29</v>
      </c>
      <c r="AD81" s="55" t="s">
        <v>33</v>
      </c>
      <c r="AE81" s="374">
        <v>14526</v>
      </c>
      <c r="AF81" s="374">
        <v>1048</v>
      </c>
      <c r="AG81" s="329">
        <v>7.2146495938317498E-2</v>
      </c>
    </row>
    <row r="82" spans="29:33">
      <c r="AC82" s="63">
        <v>30</v>
      </c>
      <c r="AD82" s="55" t="s">
        <v>34</v>
      </c>
      <c r="AE82" s="374">
        <v>19202</v>
      </c>
      <c r="AF82" s="374">
        <v>1699</v>
      </c>
      <c r="AG82" s="329">
        <v>8.8480366628476206E-2</v>
      </c>
    </row>
    <row r="83" spans="29:33">
      <c r="AC83" s="63">
        <v>31</v>
      </c>
      <c r="AD83" s="55" t="s">
        <v>35</v>
      </c>
      <c r="AE83" s="374">
        <v>26234</v>
      </c>
      <c r="AF83" s="374">
        <v>2144</v>
      </c>
      <c r="AG83" s="329">
        <v>8.1726004421742771E-2</v>
      </c>
    </row>
    <row r="84" spans="29:33">
      <c r="AC84" s="63">
        <v>32</v>
      </c>
      <c r="AD84" s="55" t="s">
        <v>36</v>
      </c>
      <c r="AE84" s="374">
        <v>21364</v>
      </c>
      <c r="AF84" s="374">
        <v>2403</v>
      </c>
      <c r="AG84" s="329">
        <v>0.11247893652873994</v>
      </c>
    </row>
    <row r="85" spans="29:33">
      <c r="AC85" s="63">
        <v>33</v>
      </c>
      <c r="AD85" s="55" t="s">
        <v>37</v>
      </c>
      <c r="AE85" s="374">
        <v>6334</v>
      </c>
      <c r="AF85" s="374">
        <v>549</v>
      </c>
      <c r="AG85" s="329">
        <v>8.6675086832964945E-2</v>
      </c>
    </row>
    <row r="86" spans="29:33">
      <c r="AC86" s="63">
        <v>34</v>
      </c>
      <c r="AD86" s="55" t="s">
        <v>38</v>
      </c>
      <c r="AE86" s="374">
        <v>27523</v>
      </c>
      <c r="AF86" s="374">
        <v>2504</v>
      </c>
      <c r="AG86" s="329">
        <v>9.0978454383606439E-2</v>
      </c>
    </row>
    <row r="87" spans="29:33">
      <c r="AC87" s="373">
        <v>35</v>
      </c>
      <c r="AD87" s="55" t="s">
        <v>1</v>
      </c>
      <c r="AE87" s="374">
        <v>56675</v>
      </c>
      <c r="AF87" s="374">
        <v>6183</v>
      </c>
      <c r="AG87" s="329">
        <v>0.10909572121746802</v>
      </c>
    </row>
    <row r="88" spans="29:33">
      <c r="AC88" s="63">
        <v>36</v>
      </c>
      <c r="AD88" s="55" t="s">
        <v>2</v>
      </c>
      <c r="AE88" s="374">
        <v>15737</v>
      </c>
      <c r="AF88" s="374">
        <v>1633</v>
      </c>
      <c r="AG88" s="329">
        <v>0.10376818961682659</v>
      </c>
    </row>
    <row r="89" spans="29:33">
      <c r="AC89" s="63">
        <v>37</v>
      </c>
      <c r="AD89" s="55" t="s">
        <v>3</v>
      </c>
      <c r="AE89" s="374">
        <v>48761</v>
      </c>
      <c r="AF89" s="374">
        <v>8168</v>
      </c>
      <c r="AG89" s="329">
        <v>0.1675109206127848</v>
      </c>
    </row>
    <row r="90" spans="29:33">
      <c r="AC90" s="63">
        <v>38</v>
      </c>
      <c r="AD90" s="66" t="s">
        <v>39</v>
      </c>
      <c r="AE90" s="374">
        <v>10005</v>
      </c>
      <c r="AF90" s="374">
        <v>1318</v>
      </c>
      <c r="AG90" s="329">
        <v>0.13173413293353323</v>
      </c>
    </row>
    <row r="91" spans="29:33">
      <c r="AC91" s="63">
        <v>39</v>
      </c>
      <c r="AD91" s="66" t="s">
        <v>7</v>
      </c>
      <c r="AE91" s="374">
        <v>58065</v>
      </c>
      <c r="AF91" s="374">
        <v>6630</v>
      </c>
      <c r="AG91" s="329">
        <v>0.11418238181348489</v>
      </c>
    </row>
    <row r="92" spans="29:33">
      <c r="AC92" s="373">
        <v>40</v>
      </c>
      <c r="AD92" s="66" t="s">
        <v>40</v>
      </c>
      <c r="AE92" s="374">
        <v>12125</v>
      </c>
      <c r="AF92" s="374">
        <v>1694</v>
      </c>
      <c r="AG92" s="329">
        <v>0.13971134020618556</v>
      </c>
    </row>
    <row r="93" spans="29:33">
      <c r="AC93" s="63">
        <v>41</v>
      </c>
      <c r="AD93" s="66" t="s">
        <v>11</v>
      </c>
      <c r="AE93" s="374">
        <v>22402</v>
      </c>
      <c r="AF93" s="374">
        <v>3018</v>
      </c>
      <c r="AG93" s="329">
        <v>0.13472011427551112</v>
      </c>
    </row>
    <row r="94" spans="29:33">
      <c r="AC94" s="63">
        <v>42</v>
      </c>
      <c r="AD94" s="66" t="s">
        <v>12</v>
      </c>
      <c r="AE94" s="374">
        <v>60961</v>
      </c>
      <c r="AF94" s="374">
        <v>4565</v>
      </c>
      <c r="AG94" s="329">
        <v>7.4883942192549333E-2</v>
      </c>
    </row>
    <row r="95" spans="29:33">
      <c r="AC95" s="63">
        <v>43</v>
      </c>
      <c r="AD95" s="66" t="s">
        <v>8</v>
      </c>
      <c r="AE95" s="374">
        <v>37165</v>
      </c>
      <c r="AF95" s="374">
        <v>8331</v>
      </c>
      <c r="AG95" s="329">
        <v>0.22416251849858737</v>
      </c>
    </row>
    <row r="96" spans="29:33">
      <c r="AC96" s="63">
        <v>44</v>
      </c>
      <c r="AD96" s="66" t="s">
        <v>18</v>
      </c>
      <c r="AE96" s="374">
        <v>40377</v>
      </c>
      <c r="AF96" s="374">
        <v>7137</v>
      </c>
      <c r="AG96" s="329">
        <v>0.17675904599152983</v>
      </c>
    </row>
    <row r="97" spans="29:33">
      <c r="AC97" s="63">
        <v>45</v>
      </c>
      <c r="AD97" s="66" t="s">
        <v>41</v>
      </c>
      <c r="AE97" s="374">
        <v>13841</v>
      </c>
      <c r="AF97" s="374">
        <v>1864</v>
      </c>
      <c r="AG97" s="329">
        <v>0.13467235026370927</v>
      </c>
    </row>
    <row r="98" spans="29:33">
      <c r="AC98" s="63">
        <v>46</v>
      </c>
      <c r="AD98" s="66" t="s">
        <v>21</v>
      </c>
      <c r="AE98" s="374">
        <v>17839</v>
      </c>
      <c r="AF98" s="374">
        <v>2411</v>
      </c>
      <c r="AG98" s="329">
        <v>0.13515331576882111</v>
      </c>
    </row>
    <row r="99" spans="29:33">
      <c r="AC99" s="63">
        <v>47</v>
      </c>
      <c r="AD99" s="66" t="s">
        <v>13</v>
      </c>
      <c r="AE99" s="374">
        <v>36753</v>
      </c>
      <c r="AF99" s="374">
        <v>5030</v>
      </c>
      <c r="AG99" s="329">
        <v>0.13685957608902674</v>
      </c>
    </row>
    <row r="100" spans="29:33">
      <c r="AC100" s="63">
        <v>48</v>
      </c>
      <c r="AD100" s="66" t="s">
        <v>22</v>
      </c>
      <c r="AE100" s="374">
        <v>19845</v>
      </c>
      <c r="AF100" s="374">
        <v>3411</v>
      </c>
      <c r="AG100" s="329">
        <v>0.17188208616780046</v>
      </c>
    </row>
    <row r="101" spans="29:33">
      <c r="AC101" s="63">
        <v>49</v>
      </c>
      <c r="AD101" s="66" t="s">
        <v>23</v>
      </c>
      <c r="AE101" s="374">
        <v>19846</v>
      </c>
      <c r="AF101" s="374">
        <v>1683</v>
      </c>
      <c r="AG101" s="329">
        <v>8.4802982968860227E-2</v>
      </c>
    </row>
    <row r="102" spans="29:33">
      <c r="AC102" s="63">
        <v>50</v>
      </c>
      <c r="AD102" s="66" t="s">
        <v>14</v>
      </c>
      <c r="AE102" s="374">
        <v>17849</v>
      </c>
      <c r="AF102" s="374">
        <v>2267</v>
      </c>
      <c r="AG102" s="329">
        <v>0.127009916521934</v>
      </c>
    </row>
    <row r="103" spans="29:33">
      <c r="AC103" s="63">
        <v>51</v>
      </c>
      <c r="AD103" s="66" t="s">
        <v>42</v>
      </c>
      <c r="AE103" s="374">
        <v>24112</v>
      </c>
      <c r="AF103" s="374">
        <v>4601</v>
      </c>
      <c r="AG103" s="329">
        <v>0.1908178500331785</v>
      </c>
    </row>
    <row r="104" spans="29:33">
      <c r="AC104" s="63">
        <v>52</v>
      </c>
      <c r="AD104" s="66" t="s">
        <v>4</v>
      </c>
      <c r="AE104" s="374">
        <v>19484</v>
      </c>
      <c r="AF104" s="374">
        <v>4070</v>
      </c>
      <c r="AG104" s="329">
        <v>0.20888934510367482</v>
      </c>
    </row>
    <row r="105" spans="29:33">
      <c r="AC105" s="63">
        <v>53</v>
      </c>
      <c r="AD105" s="66" t="s">
        <v>19</v>
      </c>
      <c r="AE105" s="374">
        <v>10879</v>
      </c>
      <c r="AF105" s="374">
        <v>1499</v>
      </c>
      <c r="AG105" s="329">
        <v>0.13778839966908724</v>
      </c>
    </row>
    <row r="106" spans="29:33">
      <c r="AC106" s="63">
        <v>54</v>
      </c>
      <c r="AD106" s="66" t="s">
        <v>24</v>
      </c>
      <c r="AE106" s="374">
        <v>17892</v>
      </c>
      <c r="AF106" s="374">
        <v>2414</v>
      </c>
      <c r="AG106" s="329">
        <v>0.13492063492063491</v>
      </c>
    </row>
    <row r="107" spans="29:33">
      <c r="AC107" s="63">
        <v>55</v>
      </c>
      <c r="AD107" s="66" t="s">
        <v>15</v>
      </c>
      <c r="AE107" s="374">
        <v>18611</v>
      </c>
      <c r="AF107" s="374">
        <v>1822</v>
      </c>
      <c r="AG107" s="329">
        <v>9.7899091934877225E-2</v>
      </c>
    </row>
    <row r="108" spans="29:33">
      <c r="AC108" s="63">
        <v>56</v>
      </c>
      <c r="AD108" s="66" t="s">
        <v>9</v>
      </c>
      <c r="AE108" s="374">
        <v>12041</v>
      </c>
      <c r="AF108" s="374">
        <v>1526</v>
      </c>
      <c r="AG108" s="329">
        <v>0.12673365999501701</v>
      </c>
    </row>
    <row r="109" spans="29:33">
      <c r="AC109" s="63">
        <v>57</v>
      </c>
      <c r="AD109" s="66" t="s">
        <v>43</v>
      </c>
      <c r="AE109" s="374">
        <v>8525</v>
      </c>
      <c r="AF109" s="374">
        <v>1102</v>
      </c>
      <c r="AG109" s="329">
        <v>0.12926686217008798</v>
      </c>
    </row>
    <row r="110" spans="29:33">
      <c r="AC110" s="63">
        <v>58</v>
      </c>
      <c r="AD110" s="66" t="s">
        <v>25</v>
      </c>
      <c r="AE110" s="374">
        <v>9946</v>
      </c>
      <c r="AF110" s="374">
        <v>1664</v>
      </c>
      <c r="AG110" s="329">
        <v>0.16730343856826865</v>
      </c>
    </row>
    <row r="111" spans="29:33">
      <c r="AC111" s="63">
        <v>59</v>
      </c>
      <c r="AD111" s="66" t="s">
        <v>20</v>
      </c>
      <c r="AE111" s="374">
        <v>72272</v>
      </c>
      <c r="AF111" s="374">
        <v>9740</v>
      </c>
      <c r="AG111" s="329">
        <v>0.1347686517600177</v>
      </c>
    </row>
    <row r="112" spans="29:33">
      <c r="AC112" s="63">
        <v>60</v>
      </c>
      <c r="AD112" s="66" t="s">
        <v>44</v>
      </c>
      <c r="AE112" s="374">
        <v>9438</v>
      </c>
      <c r="AF112" s="374">
        <v>888</v>
      </c>
      <c r="AG112" s="329">
        <v>9.4087730451366813E-2</v>
      </c>
    </row>
    <row r="113" spans="29:33">
      <c r="AC113" s="63">
        <v>61</v>
      </c>
      <c r="AD113" s="66" t="s">
        <v>16</v>
      </c>
      <c r="AE113" s="374">
        <v>8234</v>
      </c>
      <c r="AF113" s="374">
        <v>976</v>
      </c>
      <c r="AG113" s="329">
        <v>0.11853291231479232</v>
      </c>
    </row>
    <row r="114" spans="29:33">
      <c r="AC114" s="63">
        <v>62</v>
      </c>
      <c r="AD114" s="66" t="s">
        <v>17</v>
      </c>
      <c r="AE114" s="374">
        <v>12471</v>
      </c>
      <c r="AF114" s="374">
        <v>1025</v>
      </c>
      <c r="AG114" s="329">
        <v>8.2190682383128863E-2</v>
      </c>
    </row>
    <row r="115" spans="29:33">
      <c r="AC115" s="63">
        <v>63</v>
      </c>
      <c r="AD115" s="66" t="s">
        <v>26</v>
      </c>
      <c r="AE115" s="374">
        <v>8977</v>
      </c>
      <c r="AF115" s="374">
        <v>899</v>
      </c>
      <c r="AG115" s="329">
        <v>0.10014481452601091</v>
      </c>
    </row>
    <row r="116" spans="29:33">
      <c r="AC116" s="63">
        <v>64</v>
      </c>
      <c r="AD116" s="66" t="s">
        <v>45</v>
      </c>
      <c r="AE116" s="374">
        <v>9338</v>
      </c>
      <c r="AF116" s="374">
        <v>600</v>
      </c>
      <c r="AG116" s="329">
        <v>6.42535874919683E-2</v>
      </c>
    </row>
    <row r="117" spans="29:33">
      <c r="AC117" s="63">
        <v>65</v>
      </c>
      <c r="AD117" s="66" t="s">
        <v>10</v>
      </c>
      <c r="AE117" s="374">
        <v>4750</v>
      </c>
      <c r="AF117" s="374">
        <v>667</v>
      </c>
      <c r="AG117" s="329">
        <v>0.14042105263157895</v>
      </c>
    </row>
    <row r="118" spans="29:33">
      <c r="AC118" s="63">
        <v>66</v>
      </c>
      <c r="AD118" s="66" t="s">
        <v>5</v>
      </c>
      <c r="AE118" s="374">
        <v>4868</v>
      </c>
      <c r="AF118" s="374">
        <v>882</v>
      </c>
      <c r="AG118" s="329">
        <v>0.18118323746918652</v>
      </c>
    </row>
    <row r="119" spans="29:33">
      <c r="AC119" s="63">
        <v>67</v>
      </c>
      <c r="AD119" s="66" t="s">
        <v>6</v>
      </c>
      <c r="AE119" s="374">
        <v>2046</v>
      </c>
      <c r="AF119" s="374">
        <v>219</v>
      </c>
      <c r="AG119" s="329">
        <v>0.10703812316715543</v>
      </c>
    </row>
    <row r="120" spans="29:33">
      <c r="AC120" s="63">
        <v>68</v>
      </c>
      <c r="AD120" s="66" t="s">
        <v>46</v>
      </c>
      <c r="AE120" s="374">
        <v>2630</v>
      </c>
      <c r="AF120" s="374">
        <v>336</v>
      </c>
      <c r="AG120" s="329">
        <v>0.12775665399239544</v>
      </c>
    </row>
    <row r="121" spans="29:33">
      <c r="AC121" s="63">
        <v>69</v>
      </c>
      <c r="AD121" s="66" t="s">
        <v>47</v>
      </c>
      <c r="AE121" s="374">
        <v>6618</v>
      </c>
      <c r="AF121" s="374">
        <v>777</v>
      </c>
      <c r="AG121" s="329">
        <v>0.11740707162284678</v>
      </c>
    </row>
    <row r="122" spans="29:33">
      <c r="AC122" s="63">
        <v>70</v>
      </c>
      <c r="AD122" s="66" t="s">
        <v>48</v>
      </c>
      <c r="AE122" s="374">
        <v>1085</v>
      </c>
      <c r="AF122" s="374">
        <v>149</v>
      </c>
      <c r="AG122" s="329">
        <v>0.13732718894009216</v>
      </c>
    </row>
    <row r="123" spans="29:33">
      <c r="AC123" s="63">
        <v>71</v>
      </c>
      <c r="AD123" s="66" t="s">
        <v>49</v>
      </c>
      <c r="AE123" s="374">
        <v>3325</v>
      </c>
      <c r="AF123" s="374">
        <v>122</v>
      </c>
      <c r="AG123" s="329">
        <v>3.6691729323308268E-2</v>
      </c>
    </row>
    <row r="124" spans="29:33">
      <c r="AC124" s="63">
        <v>72</v>
      </c>
      <c r="AD124" s="66" t="s">
        <v>27</v>
      </c>
      <c r="AE124" s="374">
        <v>2130</v>
      </c>
      <c r="AF124" s="374">
        <v>152</v>
      </c>
      <c r="AG124" s="329">
        <v>7.1361502347417838E-2</v>
      </c>
    </row>
    <row r="125" spans="29:33">
      <c r="AC125" s="63">
        <v>73</v>
      </c>
      <c r="AD125" s="66" t="s">
        <v>28</v>
      </c>
      <c r="AE125" s="374">
        <v>2837</v>
      </c>
      <c r="AF125" s="374">
        <v>284</v>
      </c>
      <c r="AG125" s="329">
        <v>0.100105745505816</v>
      </c>
    </row>
    <row r="126" spans="29:33">
      <c r="AC126" s="380">
        <v>74</v>
      </c>
      <c r="AD126" s="66" t="s">
        <v>29</v>
      </c>
      <c r="AE126" s="374">
        <v>1304</v>
      </c>
      <c r="AF126" s="374">
        <v>150</v>
      </c>
      <c r="AG126" s="329">
        <v>0.11503067484662577</v>
      </c>
    </row>
    <row r="127" spans="29:33">
      <c r="AC127" s="448" t="s">
        <v>0</v>
      </c>
      <c r="AD127" s="449"/>
      <c r="AE127" s="382">
        <v>1250501</v>
      </c>
      <c r="AF127" s="382">
        <v>150683</v>
      </c>
      <c r="AG127" s="383">
        <v>0.12049810435977261</v>
      </c>
    </row>
  </sheetData>
  <mergeCells count="18">
    <mergeCell ref="S3:U3"/>
    <mergeCell ref="V3:X3"/>
    <mergeCell ref="Y3:AA3"/>
    <mergeCell ref="J3:L3"/>
    <mergeCell ref="M3:O3"/>
    <mergeCell ref="P3:R3"/>
    <mergeCell ref="B79:C79"/>
    <mergeCell ref="B3:B4"/>
    <mergeCell ref="C3:C4"/>
    <mergeCell ref="D3:F3"/>
    <mergeCell ref="G3:I3"/>
    <mergeCell ref="AC127:AD127"/>
    <mergeCell ref="AK3:AM3"/>
    <mergeCell ref="AC51:AC52"/>
    <mergeCell ref="AD51:AD52"/>
    <mergeCell ref="AE51:AG51"/>
    <mergeCell ref="AC3:AD4"/>
    <mergeCell ref="AF3:A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2-8.①歯科健診分析</oddHeader>
  </headerFooter>
  <ignoredErrors>
    <ignoredError sqref="F5:F78 I5:I78 L5:L78 O5:O78 R5:R78 U5:U78 X5:Z5 AD5:AD47 X6:Z78" emptyCellReference="1"/>
    <ignoredError sqref="AF5:AF47 AH5 AH6:AH47" evalError="1"/>
    <ignoredError sqref="AG5:AG47" evalError="1" emptyCellReference="1"/>
    <ignoredError sqref="F79 I79 L79 O79 R79 U79 X7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B1:M80"/>
  <sheetViews>
    <sheetView showGridLines="0" zoomScaleNormal="100" zoomScaleSheetLayoutView="41" workbookViewId="0"/>
  </sheetViews>
  <sheetFormatPr defaultColWidth="9" defaultRowHeight="13.5"/>
  <cols>
    <col min="1" max="1" width="4.625" style="1" customWidth="1"/>
    <col min="2" max="9" width="15.375" style="1" customWidth="1"/>
    <col min="10" max="12" width="20.625" style="1" customWidth="1"/>
    <col min="13" max="13" width="8.875" customWidth="1"/>
    <col min="14" max="16384" width="9" style="1"/>
  </cols>
  <sheetData>
    <row r="1" spans="2:12" ht="16.5" customHeight="1">
      <c r="B1" s="4" t="s">
        <v>175</v>
      </c>
      <c r="C1" s="4"/>
      <c r="D1" s="4"/>
      <c r="E1" s="4"/>
      <c r="F1" s="4"/>
      <c r="G1" s="4"/>
      <c r="H1" s="4"/>
      <c r="I1" s="4"/>
      <c r="J1" s="1" t="s">
        <v>356</v>
      </c>
      <c r="K1" s="4"/>
      <c r="L1" s="4"/>
    </row>
    <row r="2" spans="2:12" ht="16.5" customHeight="1">
      <c r="B2" s="4" t="s">
        <v>355</v>
      </c>
      <c r="J2" s="1" t="s">
        <v>357</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rowBreaks count="1" manualBreakCount="1">
    <brk id="78"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358</v>
      </c>
    </row>
    <row r="2" spans="2:15" ht="16.5" customHeight="1">
      <c r="B2" s="9" t="s">
        <v>359</v>
      </c>
    </row>
    <row r="4" spans="2:15" ht="13.5" customHeight="1">
      <c r="B4" s="75"/>
      <c r="C4" s="76"/>
      <c r="D4" s="76"/>
      <c r="E4" s="76"/>
      <c r="F4" s="76"/>
      <c r="G4" s="77"/>
    </row>
    <row r="5" spans="2:15" ht="13.5" customHeight="1">
      <c r="B5" s="78"/>
      <c r="C5" s="79"/>
      <c r="D5" s="80">
        <v>0.19</v>
      </c>
      <c r="E5" s="81" t="s">
        <v>446</v>
      </c>
      <c r="F5" s="82">
        <v>0.22500000000000001</v>
      </c>
      <c r="G5" s="83" t="s">
        <v>475</v>
      </c>
    </row>
    <row r="6" spans="2:15">
      <c r="B6" s="78"/>
      <c r="D6" s="80"/>
      <c r="E6" s="81"/>
      <c r="F6" s="82"/>
      <c r="G6" s="83"/>
    </row>
    <row r="7" spans="2:15">
      <c r="B7" s="78"/>
      <c r="C7" s="84"/>
      <c r="D7" s="80">
        <v>0.153</v>
      </c>
      <c r="E7" s="81" t="s">
        <v>446</v>
      </c>
      <c r="F7" s="82">
        <v>0.19</v>
      </c>
      <c r="G7" s="83" t="s">
        <v>476</v>
      </c>
    </row>
    <row r="8" spans="2:15">
      <c r="B8" s="78"/>
      <c r="D8" s="80"/>
      <c r="E8" s="81"/>
      <c r="F8" s="82"/>
      <c r="G8" s="83"/>
    </row>
    <row r="9" spans="2:15">
      <c r="B9" s="78"/>
      <c r="C9" s="85"/>
      <c r="D9" s="80">
        <v>0.11599999999999999</v>
      </c>
      <c r="E9" s="81" t="s">
        <v>446</v>
      </c>
      <c r="F9" s="82">
        <v>0.153</v>
      </c>
      <c r="G9" s="83" t="s">
        <v>476</v>
      </c>
    </row>
    <row r="10" spans="2:15">
      <c r="B10" s="78"/>
      <c r="D10" s="80"/>
      <c r="E10" s="81"/>
      <c r="F10" s="82"/>
      <c r="G10" s="83"/>
    </row>
    <row r="11" spans="2:15">
      <c r="B11" s="78"/>
      <c r="C11" s="86"/>
      <c r="D11" s="80">
        <v>7.9000000000000001E-2</v>
      </c>
      <c r="E11" s="81" t="s">
        <v>446</v>
      </c>
      <c r="F11" s="82">
        <v>0.11599999999999999</v>
      </c>
      <c r="G11" s="83" t="s">
        <v>476</v>
      </c>
    </row>
    <row r="12" spans="2:15">
      <c r="B12" s="78"/>
      <c r="D12" s="80"/>
      <c r="E12" s="81"/>
      <c r="F12" s="82"/>
      <c r="G12" s="83"/>
    </row>
    <row r="13" spans="2:15">
      <c r="B13" s="78"/>
      <c r="C13" s="87"/>
      <c r="D13" s="80">
        <v>4.2000000000000003E-2</v>
      </c>
      <c r="E13" s="81" t="s">
        <v>446</v>
      </c>
      <c r="F13" s="82">
        <v>7.9000000000000001E-2</v>
      </c>
      <c r="G13" s="83" t="s">
        <v>476</v>
      </c>
    </row>
    <row r="14" spans="2:15">
      <c r="B14" s="88"/>
      <c r="C14" s="89"/>
      <c r="D14" s="89"/>
      <c r="E14" s="89"/>
      <c r="F14" s="89"/>
      <c r="G14" s="90"/>
    </row>
    <row r="16" spans="2:15">
      <c r="B16" s="75"/>
      <c r="C16" s="76"/>
      <c r="D16" s="76"/>
      <c r="E16" s="76"/>
      <c r="F16" s="76"/>
      <c r="G16" s="76"/>
      <c r="H16" s="76"/>
      <c r="I16" s="76"/>
      <c r="J16" s="76"/>
      <c r="K16" s="76"/>
      <c r="L16" s="76"/>
      <c r="M16" s="76"/>
      <c r="N16" s="76"/>
      <c r="O16" s="77"/>
    </row>
    <row r="17" spans="2:15">
      <c r="B17" s="78"/>
      <c r="O17" s="91"/>
    </row>
    <row r="18" spans="2:15">
      <c r="B18" s="78"/>
      <c r="O18" s="91"/>
    </row>
    <row r="19" spans="2:15">
      <c r="B19" s="78"/>
      <c r="O19" s="91"/>
    </row>
    <row r="20" spans="2:15">
      <c r="B20" s="78"/>
      <c r="O20" s="91"/>
    </row>
    <row r="21" spans="2:15">
      <c r="B21" s="78"/>
      <c r="O21" s="91"/>
    </row>
    <row r="22" spans="2:15">
      <c r="B22" s="78"/>
      <c r="O22" s="91"/>
    </row>
    <row r="23" spans="2:15">
      <c r="B23" s="78"/>
      <c r="O23" s="91"/>
    </row>
    <row r="24" spans="2:15">
      <c r="B24" s="78"/>
      <c r="O24" s="91"/>
    </row>
    <row r="25" spans="2:15">
      <c r="B25" s="78"/>
      <c r="O25" s="91"/>
    </row>
    <row r="26" spans="2:15">
      <c r="B26" s="78"/>
      <c r="O26" s="91"/>
    </row>
    <row r="27" spans="2:15">
      <c r="B27" s="78"/>
      <c r="O27" s="91"/>
    </row>
    <row r="28" spans="2:15">
      <c r="B28" s="78"/>
      <c r="O28" s="91"/>
    </row>
    <row r="29" spans="2:15">
      <c r="B29" s="78"/>
      <c r="O29" s="91"/>
    </row>
    <row r="30" spans="2:15">
      <c r="B30" s="78"/>
      <c r="O30" s="91"/>
    </row>
    <row r="31" spans="2:15">
      <c r="B31" s="78"/>
      <c r="O31" s="91"/>
    </row>
    <row r="32" spans="2:15">
      <c r="B32" s="78"/>
      <c r="O32" s="91"/>
    </row>
    <row r="33" spans="2:15">
      <c r="B33" s="78"/>
      <c r="O33" s="91"/>
    </row>
    <row r="34" spans="2:15">
      <c r="B34" s="78"/>
      <c r="O34" s="91"/>
    </row>
    <row r="35" spans="2:15">
      <c r="B35" s="78"/>
      <c r="O35" s="91"/>
    </row>
    <row r="36" spans="2:15">
      <c r="B36" s="78"/>
      <c r="O36" s="91"/>
    </row>
    <row r="37" spans="2:15">
      <c r="B37" s="78"/>
      <c r="O37" s="91"/>
    </row>
    <row r="38" spans="2:15">
      <c r="B38" s="78"/>
      <c r="O38" s="91"/>
    </row>
    <row r="39" spans="2:15">
      <c r="B39" s="78"/>
      <c r="O39" s="91"/>
    </row>
    <row r="40" spans="2:15">
      <c r="B40" s="78"/>
      <c r="O40" s="91"/>
    </row>
    <row r="41" spans="2:15">
      <c r="B41" s="78"/>
      <c r="O41" s="91"/>
    </row>
    <row r="42" spans="2:15">
      <c r="B42" s="78"/>
      <c r="O42" s="91"/>
    </row>
    <row r="43" spans="2:15">
      <c r="B43" s="78"/>
      <c r="O43" s="91"/>
    </row>
    <row r="44" spans="2:15">
      <c r="B44" s="78"/>
      <c r="O44" s="91"/>
    </row>
    <row r="45" spans="2:15">
      <c r="B45" s="78"/>
      <c r="O45" s="91"/>
    </row>
    <row r="46" spans="2:15">
      <c r="B46" s="78"/>
      <c r="O46" s="91"/>
    </row>
    <row r="47" spans="2:15">
      <c r="B47" s="78"/>
      <c r="O47" s="91"/>
    </row>
    <row r="48" spans="2:15">
      <c r="B48" s="78"/>
      <c r="O48" s="91"/>
    </row>
    <row r="49" spans="2:15">
      <c r="B49" s="78"/>
      <c r="O49" s="91"/>
    </row>
    <row r="50" spans="2:15">
      <c r="B50" s="78"/>
      <c r="O50" s="91"/>
    </row>
    <row r="51" spans="2:15">
      <c r="B51" s="78"/>
      <c r="O51" s="91"/>
    </row>
    <row r="52" spans="2:15">
      <c r="B52" s="78"/>
      <c r="O52" s="91"/>
    </row>
    <row r="53" spans="2:15">
      <c r="B53" s="78"/>
      <c r="O53" s="91"/>
    </row>
    <row r="54" spans="2:15">
      <c r="B54" s="78"/>
      <c r="O54" s="91"/>
    </row>
    <row r="55" spans="2:15">
      <c r="B55" s="78"/>
      <c r="O55" s="91"/>
    </row>
    <row r="56" spans="2:15">
      <c r="B56" s="78"/>
      <c r="O56" s="91"/>
    </row>
    <row r="57" spans="2:15">
      <c r="B57" s="78"/>
      <c r="O57" s="91"/>
    </row>
    <row r="58" spans="2:15">
      <c r="B58" s="78"/>
      <c r="O58" s="91"/>
    </row>
    <row r="59" spans="2:15">
      <c r="B59" s="78"/>
      <c r="O59" s="91"/>
    </row>
    <row r="60" spans="2:15">
      <c r="B60" s="78"/>
      <c r="O60" s="91"/>
    </row>
    <row r="61" spans="2:15">
      <c r="B61" s="78"/>
      <c r="O61" s="91"/>
    </row>
    <row r="62" spans="2:15">
      <c r="B62" s="78"/>
      <c r="O62" s="91"/>
    </row>
    <row r="63" spans="2:15">
      <c r="B63" s="78"/>
      <c r="O63" s="91"/>
    </row>
    <row r="64" spans="2:15">
      <c r="B64" s="78"/>
      <c r="O64" s="91"/>
    </row>
    <row r="65" spans="2:15">
      <c r="B65" s="78"/>
      <c r="O65" s="91"/>
    </row>
    <row r="66" spans="2:15">
      <c r="B66" s="78"/>
      <c r="O66" s="91"/>
    </row>
    <row r="67" spans="2:15">
      <c r="B67" s="78"/>
      <c r="O67" s="91"/>
    </row>
    <row r="68" spans="2:15">
      <c r="B68" s="78"/>
      <c r="O68" s="91"/>
    </row>
    <row r="69" spans="2:15">
      <c r="B69" s="78"/>
      <c r="O69" s="91"/>
    </row>
    <row r="70" spans="2:15">
      <c r="B70" s="78"/>
      <c r="O70" s="91"/>
    </row>
    <row r="71" spans="2:15">
      <c r="B71" s="78"/>
      <c r="O71" s="91"/>
    </row>
    <row r="72" spans="2:15">
      <c r="B72" s="78"/>
      <c r="O72" s="91"/>
    </row>
    <row r="73" spans="2:15">
      <c r="B73" s="78"/>
      <c r="O73" s="91"/>
    </row>
    <row r="74" spans="2:15">
      <c r="B74" s="78"/>
      <c r="O74" s="91"/>
    </row>
    <row r="75" spans="2:15">
      <c r="B75" s="78"/>
      <c r="O75" s="91"/>
    </row>
    <row r="76" spans="2:15">
      <c r="B76" s="78"/>
      <c r="O76" s="91"/>
    </row>
    <row r="77" spans="2:15">
      <c r="B77" s="78"/>
      <c r="O77" s="91"/>
    </row>
    <row r="78" spans="2:15">
      <c r="B78" s="78"/>
      <c r="O78" s="91"/>
    </row>
    <row r="79" spans="2:15">
      <c r="B79" s="78"/>
      <c r="O79" s="91"/>
    </row>
    <row r="80" spans="2:15">
      <c r="B80" s="78"/>
      <c r="O80" s="91"/>
    </row>
    <row r="81" spans="2:15">
      <c r="B81" s="78"/>
      <c r="O81" s="91"/>
    </row>
    <row r="82" spans="2:15">
      <c r="B82" s="78"/>
      <c r="O82" s="91"/>
    </row>
    <row r="83" spans="2:15">
      <c r="B83" s="78"/>
      <c r="O83" s="91"/>
    </row>
    <row r="84" spans="2:15">
      <c r="B84" s="88"/>
      <c r="C84" s="89"/>
      <c r="D84" s="89"/>
      <c r="E84" s="89"/>
      <c r="F84" s="89"/>
      <c r="G84" s="89"/>
      <c r="H84" s="89"/>
      <c r="I84" s="89"/>
      <c r="J84" s="89"/>
      <c r="K84" s="89"/>
      <c r="L84" s="89"/>
      <c r="M84" s="89"/>
      <c r="N84" s="89"/>
      <c r="O84" s="92"/>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2-8.①歯科健診分析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56"/>
  <sheetViews>
    <sheetView showGridLines="0" zoomScaleNormal="100" zoomScaleSheetLayoutView="100" workbookViewId="0"/>
  </sheetViews>
  <sheetFormatPr defaultColWidth="9" defaultRowHeight="13.5"/>
  <cols>
    <col min="1" max="1" width="4.625" style="4" customWidth="1"/>
    <col min="2" max="2" width="6" style="4" customWidth="1"/>
    <col min="3" max="3" width="0.875" style="4" hidden="1" customWidth="1"/>
    <col min="4" max="4" width="15.625" style="4" customWidth="1"/>
    <col min="5" max="5" width="0.875" style="4" customWidth="1"/>
    <col min="6" max="6" width="15.625" style="4" customWidth="1"/>
    <col min="7" max="7" width="0.875" style="4" customWidth="1"/>
    <col min="8" max="8" width="15.625" style="4" customWidth="1"/>
    <col min="9" max="9" width="0.875" style="4" customWidth="1"/>
    <col min="10" max="10" width="15.625" style="4" customWidth="1"/>
    <col min="11" max="11" width="0.875" style="4" customWidth="1"/>
    <col min="12" max="12" width="15.625" style="4" customWidth="1"/>
    <col min="13" max="13" width="2.625" style="4" customWidth="1"/>
    <col min="14" max="14" width="10.25" style="4" customWidth="1"/>
    <col min="15" max="15" width="9" style="4"/>
    <col min="16" max="16" width="7" style="4" customWidth="1"/>
    <col min="17" max="17" width="5.375" style="4" customWidth="1"/>
    <col min="18" max="16384" width="9" style="4"/>
  </cols>
  <sheetData>
    <row r="1" spans="2:14" ht="16.5" customHeight="1">
      <c r="B1" s="4" t="s">
        <v>360</v>
      </c>
    </row>
    <row r="2" spans="2:14" ht="16.5" customHeight="1">
      <c r="B2" s="4" t="s">
        <v>132</v>
      </c>
    </row>
    <row r="3" spans="2:14" ht="12" customHeight="1">
      <c r="B3" s="201"/>
      <c r="C3" s="202"/>
      <c r="D3" s="202"/>
      <c r="E3" s="202"/>
      <c r="F3" s="202"/>
      <c r="G3" s="202"/>
      <c r="H3" s="202"/>
      <c r="I3" s="202"/>
      <c r="J3" s="202"/>
      <c r="K3" s="202"/>
      <c r="L3" s="202"/>
      <c r="M3" s="203"/>
    </row>
    <row r="4" spans="2:14" ht="12" customHeight="1">
      <c r="B4" s="204"/>
      <c r="C4" s="81"/>
      <c r="D4" s="81"/>
      <c r="E4" s="81"/>
      <c r="F4" s="205"/>
      <c r="G4" s="205"/>
      <c r="H4" s="205"/>
      <c r="I4" s="205"/>
      <c r="J4" s="81"/>
      <c r="K4" s="81"/>
      <c r="L4" s="81"/>
      <c r="M4" s="206"/>
    </row>
    <row r="5" spans="2:14" ht="12" customHeight="1">
      <c r="B5" s="204"/>
      <c r="C5" s="81"/>
      <c r="D5" s="81"/>
      <c r="E5" s="81"/>
      <c r="F5" s="81"/>
      <c r="G5" s="81"/>
      <c r="H5" s="81"/>
      <c r="I5" s="81"/>
      <c r="J5" s="81"/>
      <c r="K5" s="81"/>
      <c r="L5" s="81"/>
      <c r="M5" s="206"/>
    </row>
    <row r="6" spans="2:14" ht="12" customHeight="1">
      <c r="B6" s="204"/>
      <c r="C6" s="81"/>
      <c r="D6" s="81"/>
      <c r="E6" s="81"/>
      <c r="F6" s="81"/>
      <c r="G6" s="81"/>
      <c r="H6" s="81"/>
      <c r="I6" s="81"/>
      <c r="J6" s="81"/>
      <c r="K6" s="81"/>
      <c r="L6" s="81"/>
      <c r="M6" s="206"/>
    </row>
    <row r="7" spans="2:14" ht="12" customHeight="1">
      <c r="B7" s="204"/>
      <c r="C7" s="81"/>
      <c r="D7" s="81"/>
      <c r="E7" s="81"/>
      <c r="F7" s="81"/>
      <c r="G7" s="81"/>
      <c r="H7" s="81"/>
      <c r="I7" s="81"/>
      <c r="J7" s="81"/>
      <c r="K7" s="81"/>
      <c r="L7" s="81"/>
      <c r="M7" s="206"/>
    </row>
    <row r="8" spans="2:14" ht="12" customHeight="1">
      <c r="B8" s="204"/>
      <c r="C8" s="81"/>
      <c r="D8" s="81"/>
      <c r="E8" s="81"/>
      <c r="F8" s="81"/>
      <c r="G8" s="81"/>
      <c r="H8" s="81"/>
      <c r="I8" s="81"/>
      <c r="J8" s="81"/>
      <c r="K8" s="81"/>
      <c r="L8" s="81"/>
      <c r="M8" s="206"/>
    </row>
    <row r="9" spans="2:14" ht="12" customHeight="1">
      <c r="B9" s="204"/>
      <c r="C9" s="81"/>
      <c r="D9" s="81"/>
      <c r="E9" s="81"/>
      <c r="F9" s="81"/>
      <c r="G9" s="81"/>
      <c r="H9" s="81"/>
      <c r="I9" s="81"/>
      <c r="J9" s="81"/>
      <c r="K9" s="81"/>
      <c r="L9" s="81"/>
      <c r="M9" s="206"/>
      <c r="N9" s="287"/>
    </row>
    <row r="10" spans="2:14" ht="12" customHeight="1">
      <c r="B10" s="204"/>
      <c r="C10" s="81"/>
      <c r="D10" s="81"/>
      <c r="E10" s="81"/>
      <c r="F10" s="81"/>
      <c r="G10" s="81"/>
      <c r="H10" s="81"/>
      <c r="I10" s="81"/>
      <c r="J10" s="81"/>
      <c r="K10" s="81"/>
      <c r="L10" s="81"/>
      <c r="M10" s="206"/>
      <c r="N10" s="287"/>
    </row>
    <row r="11" spans="2:14" ht="12" customHeight="1">
      <c r="B11" s="204"/>
      <c r="C11" s="81"/>
      <c r="D11" s="81"/>
      <c r="E11" s="81"/>
      <c r="F11" s="81"/>
      <c r="G11" s="81"/>
      <c r="H11" s="81"/>
      <c r="I11" s="81"/>
      <c r="J11" s="81"/>
      <c r="K11" s="81"/>
      <c r="L11" s="81"/>
      <c r="M11" s="206"/>
      <c r="N11" s="287"/>
    </row>
    <row r="12" spans="2:14" ht="12" customHeight="1">
      <c r="B12" s="204"/>
      <c r="C12" s="81"/>
      <c r="D12" s="81"/>
      <c r="E12" s="81"/>
      <c r="F12" s="81"/>
      <c r="G12" s="81"/>
      <c r="H12" s="81"/>
      <c r="I12" s="81"/>
      <c r="J12" s="81"/>
      <c r="K12" s="81"/>
      <c r="L12" s="81"/>
      <c r="M12" s="206"/>
      <c r="N12" s="287"/>
    </row>
    <row r="13" spans="2:14" ht="12" customHeight="1">
      <c r="B13" s="204"/>
      <c r="C13" s="81"/>
      <c r="D13" s="81"/>
      <c r="E13" s="81"/>
      <c r="F13" s="81"/>
      <c r="G13" s="81"/>
      <c r="H13" s="81"/>
      <c r="I13" s="81"/>
      <c r="J13" s="81"/>
      <c r="K13" s="81"/>
      <c r="L13" s="81"/>
      <c r="M13" s="206"/>
      <c r="N13" s="287"/>
    </row>
    <row r="14" spans="2:14" ht="12" customHeight="1">
      <c r="B14" s="204"/>
      <c r="C14" s="81"/>
      <c r="D14" s="81"/>
      <c r="E14" s="81"/>
      <c r="F14" s="81"/>
      <c r="G14" s="81"/>
      <c r="H14" s="81"/>
      <c r="I14" s="81"/>
      <c r="J14" s="81"/>
      <c r="K14" s="81"/>
      <c r="L14" s="81"/>
      <c r="M14" s="206"/>
      <c r="N14" s="287"/>
    </row>
    <row r="15" spans="2:14" ht="12" customHeight="1">
      <c r="B15" s="204"/>
      <c r="C15" s="81"/>
      <c r="D15" s="81"/>
      <c r="E15" s="81"/>
      <c r="F15" s="81"/>
      <c r="G15" s="81"/>
      <c r="H15" s="81"/>
      <c r="I15" s="81"/>
      <c r="J15" s="81"/>
      <c r="K15" s="81"/>
      <c r="L15" s="81"/>
      <c r="M15" s="206"/>
      <c r="N15" s="287"/>
    </row>
    <row r="16" spans="2:14" ht="12" customHeight="1">
      <c r="B16" s="204"/>
      <c r="C16" s="81"/>
      <c r="D16" s="81"/>
      <c r="E16" s="81"/>
      <c r="F16" s="81"/>
      <c r="G16" s="81"/>
      <c r="H16" s="81"/>
      <c r="I16" s="81"/>
      <c r="J16" s="209"/>
      <c r="K16" s="81"/>
      <c r="L16" s="81"/>
      <c r="M16" s="206"/>
      <c r="N16" s="287"/>
    </row>
    <row r="17" spans="1:15" ht="12" customHeight="1">
      <c r="B17" s="204"/>
      <c r="C17" s="81"/>
      <c r="D17" s="81"/>
      <c r="E17" s="81"/>
      <c r="F17" s="81"/>
      <c r="G17" s="81"/>
      <c r="H17" s="81"/>
      <c r="I17" s="81"/>
      <c r="J17" s="81"/>
      <c r="K17" s="81"/>
      <c r="L17" s="81"/>
      <c r="M17" s="206"/>
      <c r="N17" s="287"/>
    </row>
    <row r="18" spans="1:15" ht="12" customHeight="1">
      <c r="B18" s="204"/>
      <c r="C18" s="81"/>
      <c r="D18" s="81"/>
      <c r="E18" s="81"/>
      <c r="F18" s="81"/>
      <c r="G18" s="81"/>
      <c r="H18" s="81"/>
      <c r="I18" s="81"/>
      <c r="J18" s="81"/>
      <c r="K18" s="81"/>
      <c r="L18" s="81"/>
      <c r="M18" s="206"/>
      <c r="N18" s="287"/>
    </row>
    <row r="19" spans="1:15" ht="12" customHeight="1">
      <c r="B19" s="204"/>
      <c r="C19" s="81"/>
      <c r="D19" s="81"/>
      <c r="E19" s="81"/>
      <c r="F19" s="81"/>
      <c r="G19" s="81"/>
      <c r="H19" s="81"/>
      <c r="I19" s="81"/>
      <c r="J19" s="81"/>
      <c r="K19" s="81"/>
      <c r="L19" s="81"/>
      <c r="M19" s="206"/>
      <c r="N19" s="287"/>
    </row>
    <row r="20" spans="1:15" ht="12" customHeight="1">
      <c r="B20" s="204"/>
      <c r="C20" s="81"/>
      <c r="D20" s="81"/>
      <c r="E20" s="81"/>
      <c r="F20" s="81"/>
      <c r="G20" s="81"/>
      <c r="H20" s="81"/>
      <c r="I20" s="81"/>
      <c r="J20" s="81"/>
      <c r="K20" s="81"/>
      <c r="L20" s="81"/>
      <c r="M20" s="206"/>
      <c r="N20" s="287"/>
    </row>
    <row r="21" spans="1:15" ht="12" customHeight="1">
      <c r="B21" s="204"/>
      <c r="C21" s="81"/>
      <c r="D21" s="81"/>
      <c r="E21" s="81"/>
      <c r="F21" s="81"/>
      <c r="G21" s="81"/>
      <c r="H21" s="81"/>
      <c r="I21" s="81"/>
      <c r="J21" s="81"/>
      <c r="K21" s="81"/>
      <c r="L21" s="81"/>
      <c r="M21" s="206"/>
      <c r="N21" s="287"/>
    </row>
    <row r="22" spans="1:15" ht="12" customHeight="1">
      <c r="B22" s="204"/>
      <c r="C22" s="81"/>
      <c r="D22" s="81"/>
      <c r="E22" s="81"/>
      <c r="F22" s="81"/>
      <c r="G22" s="81"/>
      <c r="H22" s="81"/>
      <c r="I22" s="81"/>
      <c r="J22" s="81"/>
      <c r="K22" s="81"/>
      <c r="L22" s="81"/>
      <c r="M22" s="206"/>
      <c r="N22" s="287"/>
    </row>
    <row r="23" spans="1:15" ht="12" customHeight="1">
      <c r="B23" s="204"/>
      <c r="C23" s="81"/>
      <c r="D23" s="81"/>
      <c r="E23" s="81"/>
      <c r="F23" s="81"/>
      <c r="G23" s="81"/>
      <c r="H23" s="81"/>
      <c r="I23" s="81"/>
      <c r="J23" s="81"/>
      <c r="K23" s="81"/>
      <c r="L23" s="81"/>
      <c r="M23" s="206"/>
      <c r="N23" s="287"/>
    </row>
    <row r="24" spans="1:15" ht="12" customHeight="1">
      <c r="B24" s="204"/>
      <c r="C24" s="81"/>
      <c r="D24" s="81"/>
      <c r="E24" s="81"/>
      <c r="F24" s="81"/>
      <c r="G24" s="81"/>
      <c r="H24" s="81"/>
      <c r="I24" s="81"/>
      <c r="J24" s="81"/>
      <c r="K24" s="81"/>
      <c r="L24" s="81"/>
      <c r="M24" s="206"/>
      <c r="N24" s="287"/>
      <c r="O24" s="287"/>
    </row>
    <row r="25" spans="1:15" ht="13.5" customHeight="1">
      <c r="B25" s="204"/>
      <c r="C25" s="81"/>
      <c r="D25" s="466" t="s">
        <v>248</v>
      </c>
      <c r="E25" s="81"/>
      <c r="F25" s="466" t="s">
        <v>208</v>
      </c>
      <c r="G25" s="81"/>
      <c r="H25" s="468" t="s">
        <v>315</v>
      </c>
      <c r="I25" s="81"/>
      <c r="J25" s="466" t="s">
        <v>249</v>
      </c>
      <c r="K25" s="81"/>
      <c r="L25" s="466" t="s">
        <v>209</v>
      </c>
      <c r="M25" s="207"/>
    </row>
    <row r="26" spans="1:15" ht="15" customHeight="1">
      <c r="B26" s="204"/>
      <c r="C26" s="81"/>
      <c r="D26" s="467"/>
      <c r="E26" s="81"/>
      <c r="F26" s="467"/>
      <c r="G26" s="81"/>
      <c r="H26" s="469"/>
      <c r="I26" s="81"/>
      <c r="J26" s="467"/>
      <c r="K26" s="81"/>
      <c r="L26" s="467"/>
      <c r="M26" s="207"/>
    </row>
    <row r="27" spans="1:15">
      <c r="B27" s="204"/>
      <c r="C27" s="81"/>
      <c r="D27" s="467"/>
      <c r="E27" s="81"/>
      <c r="F27" s="467"/>
      <c r="G27" s="81"/>
      <c r="H27" s="469"/>
      <c r="I27" s="81"/>
      <c r="J27" s="467"/>
      <c r="K27" s="81"/>
      <c r="L27" s="467"/>
      <c r="M27" s="207"/>
    </row>
    <row r="28" spans="1:15" ht="3" customHeight="1">
      <c r="B28" s="204"/>
      <c r="C28" s="81"/>
      <c r="D28" s="81"/>
      <c r="E28" s="81"/>
      <c r="F28" s="81"/>
      <c r="G28" s="81"/>
      <c r="H28" s="81"/>
      <c r="I28" s="81"/>
      <c r="J28" s="81"/>
      <c r="K28" s="81"/>
      <c r="L28" s="81"/>
      <c r="M28" s="207"/>
    </row>
    <row r="29" spans="1:15" ht="16.5" customHeight="1">
      <c r="B29" s="208"/>
      <c r="C29" s="209"/>
      <c r="D29" s="210">
        <f>市区町村別_指導対象者群分析!G80</f>
        <v>33726</v>
      </c>
      <c r="E29" s="311"/>
      <c r="F29" s="210">
        <f>市区町村別_指導対象者群分析!I80</f>
        <v>119599</v>
      </c>
      <c r="G29" s="311"/>
      <c r="H29" s="210">
        <f>市区町村別_指導対象者群分析!K80</f>
        <v>9878</v>
      </c>
      <c r="I29" s="311"/>
      <c r="J29" s="210">
        <f>市区町村別_指導対象者群分析!M80</f>
        <v>605080</v>
      </c>
      <c r="K29" s="311"/>
      <c r="L29" s="210">
        <f>市区町村別_指導対象者群分析!O80</f>
        <v>559939</v>
      </c>
      <c r="M29" s="211"/>
    </row>
    <row r="30" spans="1:15" ht="3" customHeight="1">
      <c r="A30" s="81"/>
      <c r="B30" s="208"/>
      <c r="C30" s="212"/>
      <c r="D30" s="212"/>
      <c r="E30" s="209"/>
      <c r="F30" s="212"/>
      <c r="G30" s="209"/>
      <c r="H30" s="212"/>
      <c r="I30" s="209"/>
      <c r="J30" s="212"/>
      <c r="K30" s="209"/>
      <c r="L30" s="212"/>
      <c r="M30" s="211"/>
    </row>
    <row r="31" spans="1:15" ht="3" customHeight="1">
      <c r="B31" s="208"/>
      <c r="C31" s="213"/>
      <c r="D31" s="214"/>
      <c r="E31" s="214"/>
      <c r="F31" s="214"/>
      <c r="G31" s="214"/>
      <c r="H31" s="214"/>
      <c r="I31" s="209"/>
      <c r="J31" s="215"/>
      <c r="K31" s="215"/>
      <c r="L31" s="215"/>
      <c r="M31" s="211"/>
    </row>
    <row r="32" spans="1:15" ht="3" customHeight="1">
      <c r="B32" s="208"/>
      <c r="C32" s="209"/>
      <c r="D32" s="209"/>
      <c r="E32" s="209"/>
      <c r="F32" s="209"/>
      <c r="G32" s="209"/>
      <c r="H32" s="209"/>
      <c r="I32" s="209"/>
      <c r="J32" s="209"/>
      <c r="K32" s="209"/>
      <c r="L32" s="209"/>
      <c r="M32" s="216"/>
    </row>
    <row r="33" spans="2:15" ht="20.100000000000001" customHeight="1">
      <c r="B33" s="208"/>
      <c r="C33" s="464">
        <f>市区町村別_指導対象者群分析!E80</f>
        <v>163203</v>
      </c>
      <c r="D33" s="464"/>
      <c r="E33" s="464"/>
      <c r="F33" s="464"/>
      <c r="G33" s="464"/>
      <c r="H33" s="464"/>
      <c r="I33" s="209"/>
      <c r="J33" s="465">
        <f>市区町村別_指導対象者群分析!F80</f>
        <v>1165019</v>
      </c>
      <c r="K33" s="465"/>
      <c r="L33" s="465"/>
      <c r="M33" s="211"/>
    </row>
    <row r="34" spans="2:15" ht="3" customHeight="1">
      <c r="B34" s="208"/>
      <c r="C34" s="209"/>
      <c r="D34" s="209"/>
      <c r="E34" s="209"/>
      <c r="F34" s="209"/>
      <c r="G34" s="209"/>
      <c r="H34" s="209"/>
      <c r="I34" s="209"/>
      <c r="J34" s="209"/>
      <c r="K34" s="209"/>
      <c r="L34" s="209"/>
      <c r="M34" s="216"/>
    </row>
    <row r="35" spans="2:15" s="81" customFormat="1" ht="3" customHeight="1">
      <c r="B35" s="208"/>
      <c r="C35" s="209"/>
      <c r="D35" s="209"/>
      <c r="E35" s="209"/>
      <c r="F35" s="209"/>
      <c r="G35" s="209"/>
      <c r="H35" s="209"/>
      <c r="I35" s="209"/>
      <c r="J35" s="209"/>
      <c r="K35" s="209"/>
      <c r="L35" s="209"/>
      <c r="M35" s="216"/>
    </row>
    <row r="36" spans="2:15" ht="3" customHeight="1">
      <c r="B36" s="217"/>
      <c r="C36" s="218"/>
      <c r="D36" s="218"/>
      <c r="E36" s="218"/>
      <c r="F36" s="218"/>
      <c r="G36" s="218"/>
      <c r="H36" s="218"/>
      <c r="I36" s="218"/>
      <c r="J36" s="218"/>
      <c r="K36" s="218"/>
      <c r="L36" s="218"/>
      <c r="M36" s="219"/>
    </row>
    <row r="37" spans="2:15" s="221" customFormat="1" ht="13.5" customHeight="1">
      <c r="B37" s="220" t="s">
        <v>455</v>
      </c>
    </row>
    <row r="38" spans="2:15" s="221" customFormat="1" ht="13.5" customHeight="1">
      <c r="B38" s="220" t="s">
        <v>448</v>
      </c>
    </row>
    <row r="39" spans="2:15" s="221" customFormat="1" ht="13.5" customHeight="1">
      <c r="B39" s="269" t="s">
        <v>449</v>
      </c>
    </row>
    <row r="40" spans="2:15" s="221" customFormat="1" ht="13.5" customHeight="1">
      <c r="B40" s="269"/>
    </row>
    <row r="41" spans="2:15" s="221" customFormat="1" ht="13.5" customHeight="1"/>
    <row r="42" spans="2:15" s="221" customFormat="1" ht="13.5" customHeight="1">
      <c r="B42" s="222" t="s">
        <v>210</v>
      </c>
    </row>
    <row r="43" spans="2:15" s="221" customFormat="1" ht="13.5" customHeight="1">
      <c r="B43" s="222" t="s">
        <v>245</v>
      </c>
    </row>
    <row r="44" spans="2:15" s="221" customFormat="1" ht="13.5" customHeight="1">
      <c r="B44" s="222" t="s">
        <v>279</v>
      </c>
    </row>
    <row r="45" spans="2:15" s="221" customFormat="1" ht="13.5" customHeight="1">
      <c r="B45" s="222" t="s">
        <v>250</v>
      </c>
      <c r="C45" s="222"/>
      <c r="D45" s="222"/>
      <c r="E45" s="222"/>
      <c r="F45" s="222"/>
      <c r="G45" s="222"/>
      <c r="H45" s="222"/>
      <c r="I45" s="222"/>
      <c r="J45" s="222"/>
      <c r="K45" s="222"/>
      <c r="L45" s="222"/>
      <c r="M45" s="222"/>
      <c r="N45" s="222"/>
      <c r="O45" s="223"/>
    </row>
    <row r="46" spans="2:15" s="221" customFormat="1" ht="13.5" customHeight="1">
      <c r="B46" s="222" t="s">
        <v>246</v>
      </c>
      <c r="C46" s="222"/>
      <c r="D46" s="222"/>
      <c r="E46" s="222"/>
      <c r="F46" s="222"/>
      <c r="G46" s="222"/>
      <c r="H46" s="222"/>
      <c r="I46" s="222"/>
      <c r="J46" s="222"/>
      <c r="K46" s="222"/>
      <c r="L46" s="222"/>
      <c r="M46" s="222"/>
      <c r="N46" s="222"/>
      <c r="O46" s="222"/>
    </row>
    <row r="47" spans="2:15" s="221" customFormat="1" ht="13.5" customHeight="1">
      <c r="B47" s="222"/>
      <c r="C47" s="222"/>
      <c r="D47" s="222"/>
      <c r="E47" s="222"/>
      <c r="F47" s="222"/>
      <c r="G47" s="222"/>
      <c r="H47" s="222"/>
      <c r="I47" s="222"/>
      <c r="J47" s="222"/>
      <c r="K47" s="222"/>
      <c r="L47" s="222"/>
      <c r="M47" s="222"/>
      <c r="N47" s="222"/>
      <c r="O47" s="222"/>
    </row>
    <row r="48" spans="2:15" s="221" customFormat="1" ht="13.5" customHeight="1">
      <c r="B48" s="224"/>
      <c r="C48" s="224"/>
      <c r="D48" s="224"/>
      <c r="E48" s="224"/>
      <c r="F48" s="224"/>
      <c r="G48" s="224"/>
      <c r="H48" s="224"/>
      <c r="I48" s="224"/>
      <c r="J48" s="224"/>
      <c r="K48" s="224"/>
      <c r="L48" s="224"/>
      <c r="M48" s="224"/>
      <c r="N48" s="224"/>
      <c r="O48" s="224"/>
    </row>
    <row r="49" spans="2:2" ht="13.5" customHeight="1">
      <c r="B49" s="45" t="s">
        <v>211</v>
      </c>
    </row>
    <row r="50" spans="2:2" ht="13.5" customHeight="1">
      <c r="B50" s="45" t="s">
        <v>212</v>
      </c>
    </row>
    <row r="51" spans="2:2" ht="13.5" customHeight="1">
      <c r="B51" s="45" t="s">
        <v>280</v>
      </c>
    </row>
    <row r="52" spans="2:2" ht="13.5" customHeight="1">
      <c r="B52" s="45" t="s">
        <v>281</v>
      </c>
    </row>
    <row r="53" spans="2:2" ht="13.5" customHeight="1">
      <c r="B53" s="225" t="s">
        <v>324</v>
      </c>
    </row>
    <row r="54" spans="2:2" ht="13.5" customHeight="1">
      <c r="B54" s="45" t="s">
        <v>213</v>
      </c>
    </row>
    <row r="55" spans="2:2" ht="13.5" customHeight="1">
      <c r="B55" s="45" t="s">
        <v>304</v>
      </c>
    </row>
    <row r="56" spans="2:2" ht="13.5" customHeight="1">
      <c r="B56" s="45" t="s">
        <v>247</v>
      </c>
    </row>
  </sheetData>
  <mergeCells count="7">
    <mergeCell ref="C33:H33"/>
    <mergeCell ref="J33:L33"/>
    <mergeCell ref="D25:D27"/>
    <mergeCell ref="F25:F27"/>
    <mergeCell ref="H25:H27"/>
    <mergeCell ref="J25:J27"/>
    <mergeCell ref="L25:L27"/>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2-8.①歯科健診分析</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47</vt:i4>
      </vt:variant>
    </vt:vector>
  </HeadingPairs>
  <TitlesOfParts>
    <vt:vector size="86" baseType="lpstr">
      <vt:lpstr>年齢別_健診受診率</vt:lpstr>
      <vt:lpstr>年齢別_健診受診率グラフ</vt:lpstr>
      <vt:lpstr>要介護度別_健診受診率</vt:lpstr>
      <vt:lpstr>要介護度別_健診受診率グラフ</vt:lpstr>
      <vt:lpstr>男女別_健診受診率</vt:lpstr>
      <vt:lpstr>市区町村別_健診受診率</vt:lpstr>
      <vt:lpstr>市町村別_健診受診率グラフ</vt:lpstr>
      <vt:lpstr>市区町村別_健診受診率MAP</vt:lpstr>
      <vt:lpstr>指導対象者群分析</vt:lpstr>
      <vt:lpstr>市区町村別_指導対象者群分析</vt:lpstr>
      <vt:lpstr>市町村別_有所見医療機関未受診者グラフ</vt:lpstr>
      <vt:lpstr>市町村別_状態不明者グラフ</vt:lpstr>
      <vt:lpstr>指導対象者群別歯科医療費</vt:lpstr>
      <vt:lpstr>市区町村別_指導対象者群別歯科医療費</vt:lpstr>
      <vt:lpstr>市町村別_歯科健診受診治療中者歯科医療費グラフ</vt:lpstr>
      <vt:lpstr>市町村別_歯科健診未受診治療中者歯科医療費グラフ</vt:lpstr>
      <vt:lpstr>有所見者割合</vt:lpstr>
      <vt:lpstr>市区町村別_有所見者割合</vt:lpstr>
      <vt:lpstr>市区町村別_現在歯MAP</vt:lpstr>
      <vt:lpstr>市区町村別_咬合MAP</vt:lpstr>
      <vt:lpstr>市区町村別_歯垢MAP</vt:lpstr>
      <vt:lpstr>市区町村別_食渣MAP</vt:lpstr>
      <vt:lpstr>市区町村別_舌苔MAP</vt:lpstr>
      <vt:lpstr>市区町村別_口臭MAP</vt:lpstr>
      <vt:lpstr>市区町村別_口腔乾燥MAP</vt:lpstr>
      <vt:lpstr>市区町村別_咀嚼能力MAP</vt:lpstr>
      <vt:lpstr>市区町村別_舌･口唇機能MAP</vt:lpstr>
      <vt:lpstr>市区町村別_嚥下機能(唾液の飲込)MAP</vt:lpstr>
      <vt:lpstr>市区町村別_嚥下機能(総合判定)MAP</vt:lpstr>
      <vt:lpstr>年齢階層別_EAT10別</vt:lpstr>
      <vt:lpstr>市区町村別_EAT10別</vt:lpstr>
      <vt:lpstr>市区町村別_EAT10別MAP</vt:lpstr>
      <vt:lpstr>EAT10別高齢者の疾病</vt:lpstr>
      <vt:lpstr>市区町村別_EAT10別高齢者の疾病</vt:lpstr>
      <vt:lpstr>市町村別_3点以上高齢者の疾病患者割合グラフ</vt:lpstr>
      <vt:lpstr>市区町村別_3点以上高齢者の疾病患者割合MAP</vt:lpstr>
      <vt:lpstr>歯科健診受診状況別疾病別の医療費</vt:lpstr>
      <vt:lpstr>歯科健診受診率と関連する要因の重回帰分析結果</vt:lpstr>
      <vt:lpstr>歯科健診受診率との相関</vt:lpstr>
      <vt:lpstr>EAT10別高齢者の疾病!Print_Area</vt:lpstr>
      <vt:lpstr>市区町村別_3点以上高齢者の疾病患者割合MAP!Print_Area</vt:lpstr>
      <vt:lpstr>市区町村別_EAT10別!Print_Area</vt:lpstr>
      <vt:lpstr>市区町村別_EAT10別MAP!Print_Area</vt:lpstr>
      <vt:lpstr>市区町村別_EAT10別高齢者の疾病!Print_Area</vt:lpstr>
      <vt:lpstr>市区町村別_健診受診率!Print_Area</vt:lpstr>
      <vt:lpstr>市区町村別_健診受診率MAP!Print_Area</vt:lpstr>
      <vt:lpstr>市区町村別_現在歯MAP!Print_Area</vt:lpstr>
      <vt:lpstr>市区町村別_口腔乾燥MAP!Print_Area</vt:lpstr>
      <vt:lpstr>市区町村別_口臭MAP!Print_Area</vt:lpstr>
      <vt:lpstr>市区町村別_指導対象者群分析!Print_Area</vt:lpstr>
      <vt:lpstr>市区町村別_指導対象者群別歯科医療費!Print_Area</vt:lpstr>
      <vt:lpstr>市区町村別_歯垢MAP!Print_Area</vt:lpstr>
      <vt:lpstr>市区町村別_食渣MAP!Print_Area</vt:lpstr>
      <vt:lpstr>市区町村別_舌･口唇機能MAP!Print_Area</vt:lpstr>
      <vt:lpstr>市区町村別_舌苔MAP!Print_Area</vt:lpstr>
      <vt:lpstr>市区町村別_有所見者割合!Print_Area</vt:lpstr>
      <vt:lpstr>市区町村別_咀嚼能力MAP!Print_Area</vt:lpstr>
      <vt:lpstr>市区町村別_咬合MAP!Print_Area</vt:lpstr>
      <vt:lpstr>'市区町村別_嚥下機能(総合判定)MAP'!Print_Area</vt:lpstr>
      <vt:lpstr>'市区町村別_嚥下機能(唾液の飲込)MAP'!Print_Area</vt:lpstr>
      <vt:lpstr>市町村別_3点以上高齢者の疾病患者割合グラフ!Print_Area</vt:lpstr>
      <vt:lpstr>市町村別_健診受診率グラフ!Print_Area</vt:lpstr>
      <vt:lpstr>市町村別_歯科健診受診治療中者歯科医療費グラフ!Print_Area</vt:lpstr>
      <vt:lpstr>市町村別_歯科健診未受診治療中者歯科医療費グラフ!Print_Area</vt:lpstr>
      <vt:lpstr>市町村別_状態不明者グラフ!Print_Area</vt:lpstr>
      <vt:lpstr>市町村別_有所見医療機関未受診者グラフ!Print_Area</vt:lpstr>
      <vt:lpstr>指導対象者群分析!Print_Area</vt:lpstr>
      <vt:lpstr>指導対象者群別歯科医療費!Print_Area</vt:lpstr>
      <vt:lpstr>歯科健診受診状況別疾病別の医療費!Print_Area</vt:lpstr>
      <vt:lpstr>歯科健診受診率との相関!Print_Area</vt:lpstr>
      <vt:lpstr>歯科健診受診率と関連する要因の重回帰分析結果!Print_Area</vt:lpstr>
      <vt:lpstr>男女別_健診受診率!Print_Area</vt:lpstr>
      <vt:lpstr>年齢階層別_EAT10別!Print_Area</vt:lpstr>
      <vt:lpstr>年齢別_健診受診率!Print_Area</vt:lpstr>
      <vt:lpstr>年齢別_健診受診率グラフ!Print_Area</vt:lpstr>
      <vt:lpstr>有所見者割合!Print_Area</vt:lpstr>
      <vt:lpstr>要介護度別_健診受診率!Print_Area</vt:lpstr>
      <vt:lpstr>要介護度別_健診受診率グラフ!Print_Area</vt:lpstr>
      <vt:lpstr>市区町村別_EAT10別!Print_Titles</vt:lpstr>
      <vt:lpstr>市区町村別_EAT10別高齢者の疾病!Print_Titles</vt:lpstr>
      <vt:lpstr>市区町村別_健診受診率!Print_Titles</vt:lpstr>
      <vt:lpstr>市区町村別_指導対象者群分析!Print_Titles</vt:lpstr>
      <vt:lpstr>市区町村別_指導対象者群別歯科医療費!Print_Titles</vt:lpstr>
      <vt:lpstr>市区町村別_有所見者割合!Print_Titles</vt:lpstr>
      <vt:lpstr>歯科健診受診状況別疾病別の医療費!Print_Titles</vt:lpstr>
      <vt:lpstr>歯科健診受診率との相関!Print_Titles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2023-12-18T01:18:54Z</dcterms:created>
  <dcterms:modified xsi:type="dcterms:W3CDTF">2025-03-14T01:02:29Z</dcterms:modified>
  <cp:category/>
  <cp:contentStatus/>
  <dc:language/>
  <cp:version/>
</cp:coreProperties>
</file>